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6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EF73BBFE-1EF1-534A-AE36-9E4DB753263B}" xr6:coauthVersionLast="47" xr6:coauthVersionMax="47" xr10:uidLastSave="{00000000-0000-0000-0000-000000000000}"/>
  <bookViews>
    <workbookView xWindow="0" yWindow="760" windowWidth="30240" windowHeight="18880" tabRatio="500" xr2:uid="{00000000-000D-0000-FFFF-FFFF00000000}"/>
  </bookViews>
  <sheets>
    <sheet name="Info" sheetId="11" r:id="rId1"/>
    <sheet name="TRA-M" sheetId="4" r:id="rId2"/>
    <sheet name="TRA-W" sheetId="22" r:id="rId3"/>
    <sheet name="SYN-M" sheetId="23" r:id="rId4"/>
    <sheet name="SYN-W" sheetId="24" r:id="rId5"/>
    <sheet name="SYN-X" sheetId="28" r:id="rId6"/>
    <sheet name="TUM-M" sheetId="26" r:id="rId7"/>
    <sheet name="TUM-W" sheetId="36" r:id="rId8"/>
    <sheet name="DMT-M" sheetId="37" r:id="rId9"/>
    <sheet name="DMT-W" sheetId="35" r:id="rId10"/>
  </sheets>
  <definedNames>
    <definedName name="_xlnm._FilterDatabase" localSheetId="8" hidden="1">'DMT-M'!$A$1:$TH$1</definedName>
    <definedName name="_xlnm._FilterDatabase" localSheetId="9" hidden="1">'DMT-W'!$A$1:$TH$1</definedName>
    <definedName name="_xlnm._FilterDatabase" localSheetId="3" hidden="1">'SYN-M'!$A$1:$XL$1</definedName>
    <definedName name="_xlnm._FilterDatabase" localSheetId="4" hidden="1">'SYN-W'!$A$1:$XL$1</definedName>
    <definedName name="_xlnm._FilterDatabase" localSheetId="5" hidden="1">'SYN-X'!$A$1:$XL$1</definedName>
    <definedName name="_xlnm._FilterDatabase" localSheetId="1" hidden="1">'TRA-M'!$A$1:$XT$1</definedName>
    <definedName name="_xlnm._FilterDatabase" localSheetId="2" hidden="1">'TRA-W'!$A$1:$XT$1</definedName>
    <definedName name="_xlnm._FilterDatabase" localSheetId="6" hidden="1">'TUM-M'!$A$1:$TH$1</definedName>
    <definedName name="_xlnm._FilterDatabase" localSheetId="7" hidden="1">'TUM-W'!$A$1:$TH$1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G13" i="23" l="1"/>
  <c r="AH13" i="23"/>
  <c r="AI13" i="23"/>
  <c r="AJ13" i="23"/>
  <c r="AK13" i="23"/>
  <c r="AL13" i="23"/>
  <c r="AM13" i="23"/>
  <c r="AN13" i="23"/>
  <c r="AO13" i="23"/>
  <c r="AP13" i="23"/>
  <c r="BH13" i="23"/>
  <c r="BI13" i="23"/>
  <c r="BJ13" i="23"/>
  <c r="BN13" i="23" s="1"/>
  <c r="BK13" i="23"/>
  <c r="BL13" i="23"/>
  <c r="BM13" i="23"/>
  <c r="BO13" i="23"/>
  <c r="BP13" i="23"/>
  <c r="BQ13" i="23"/>
  <c r="CI13" i="23"/>
  <c r="CJ13" i="23"/>
  <c r="CK13" i="23"/>
  <c r="CO13" i="23" s="1"/>
  <c r="CS13" i="23" s="1"/>
  <c r="CL13" i="23"/>
  <c r="CM13" i="23"/>
  <c r="CN13" i="23"/>
  <c r="CP13" i="23"/>
  <c r="CQ13" i="23"/>
  <c r="CR13" i="23"/>
  <c r="DP13" i="23"/>
  <c r="DQ13" i="23"/>
  <c r="DR13" i="23"/>
  <c r="DS13" i="23"/>
  <c r="DT13" i="23"/>
  <c r="DU13" i="23"/>
  <c r="DV13" i="23" s="1"/>
  <c r="DW13" i="23"/>
  <c r="DX13" i="23"/>
  <c r="DY13" i="23"/>
  <c r="DZ13" i="23"/>
  <c r="EA13" i="23"/>
  <c r="EB13" i="23"/>
  <c r="EX13" i="23"/>
  <c r="EY13" i="23"/>
  <c r="EZ13" i="23"/>
  <c r="FA13" i="23"/>
  <c r="FB13" i="23"/>
  <c r="FC13" i="23"/>
  <c r="FD13" i="23" s="1"/>
  <c r="FE13" i="23"/>
  <c r="FF13" i="23"/>
  <c r="FG13" i="23"/>
  <c r="FH13" i="23"/>
  <c r="FI13" i="23"/>
  <c r="FJ13" i="23"/>
  <c r="GF13" i="23"/>
  <c r="GG13" i="23"/>
  <c r="GH13" i="23"/>
  <c r="GI13" i="23"/>
  <c r="GJ13" i="23"/>
  <c r="GK13" i="23"/>
  <c r="GM13" i="23"/>
  <c r="GN13" i="23"/>
  <c r="GO13" i="23"/>
  <c r="GP13" i="23"/>
  <c r="GQ13" i="23"/>
  <c r="GR13" i="23"/>
  <c r="HN13" i="23"/>
  <c r="HO13" i="23"/>
  <c r="HP13" i="23"/>
  <c r="HT13" i="23" s="1"/>
  <c r="IA13" i="23" s="1"/>
  <c r="HQ13" i="23"/>
  <c r="HR13" i="23"/>
  <c r="HS13" i="23"/>
  <c r="HU13" i="23"/>
  <c r="HV13" i="23"/>
  <c r="HW13" i="23"/>
  <c r="HX13" i="23"/>
  <c r="HY13" i="23"/>
  <c r="HZ13" i="23"/>
  <c r="IV13" i="23"/>
  <c r="IW13" i="23"/>
  <c r="IX13" i="23"/>
  <c r="IY13" i="23"/>
  <c r="IZ13" i="23"/>
  <c r="JA13" i="23"/>
  <c r="JC13" i="23"/>
  <c r="JD13" i="23"/>
  <c r="JE13" i="23"/>
  <c r="JF13" i="23"/>
  <c r="JG13" i="23"/>
  <c r="JH13" i="23"/>
  <c r="KD13" i="23"/>
  <c r="KE13" i="23"/>
  <c r="KF13" i="23"/>
  <c r="KG13" i="23"/>
  <c r="KH13" i="23"/>
  <c r="KI13" i="23"/>
  <c r="KK13" i="23"/>
  <c r="KL13" i="23"/>
  <c r="KM13" i="23"/>
  <c r="KN13" i="23"/>
  <c r="KO13" i="23"/>
  <c r="KP13" i="23"/>
  <c r="LL13" i="23"/>
  <c r="LM13" i="23"/>
  <c r="LN13" i="23"/>
  <c r="LO13" i="23"/>
  <c r="LP13" i="23"/>
  <c r="LQ13" i="23"/>
  <c r="LS13" i="23"/>
  <c r="LT13" i="23"/>
  <c r="LU13" i="23"/>
  <c r="LV13" i="23"/>
  <c r="LW13" i="23"/>
  <c r="LX13" i="23"/>
  <c r="MT13" i="23"/>
  <c r="MU13" i="23"/>
  <c r="MV13" i="23"/>
  <c r="MW13" i="23"/>
  <c r="MX13" i="23"/>
  <c r="MY13" i="23"/>
  <c r="NA13" i="23"/>
  <c r="NB13" i="23"/>
  <c r="NC13" i="23"/>
  <c r="ND13" i="23"/>
  <c r="NE13" i="23"/>
  <c r="NF13" i="23"/>
  <c r="OB13" i="23"/>
  <c r="OC13" i="23"/>
  <c r="OD13" i="23"/>
  <c r="OE13" i="23"/>
  <c r="OF13" i="23"/>
  <c r="OG13" i="23"/>
  <c r="OH13" i="23" s="1"/>
  <c r="OI13" i="23"/>
  <c r="OJ13" i="23"/>
  <c r="OK13" i="23"/>
  <c r="OL13" i="23"/>
  <c r="OM13" i="23"/>
  <c r="ON13" i="23"/>
  <c r="PJ13" i="23"/>
  <c r="PK13" i="23"/>
  <c r="PL13" i="23"/>
  <c r="PM13" i="23"/>
  <c r="PN13" i="23"/>
  <c r="PO13" i="23"/>
  <c r="PQ13" i="23"/>
  <c r="PR13" i="23"/>
  <c r="PS13" i="23"/>
  <c r="PT13" i="23"/>
  <c r="PU13" i="23"/>
  <c r="PV13" i="23"/>
  <c r="QR13" i="23"/>
  <c r="QS13" i="23"/>
  <c r="QT13" i="23"/>
  <c r="QX13" i="23" s="1"/>
  <c r="QU13" i="23"/>
  <c r="QV13" i="23"/>
  <c r="QW13" i="23"/>
  <c r="QY13" i="23"/>
  <c r="QZ13" i="23"/>
  <c r="RA13" i="23"/>
  <c r="RB13" i="23"/>
  <c r="RC13" i="23"/>
  <c r="RD13" i="23"/>
  <c r="RZ13" i="23"/>
  <c r="SA13" i="23"/>
  <c r="SB13" i="23"/>
  <c r="SC13" i="23"/>
  <c r="SD13" i="23"/>
  <c r="SE13" i="23"/>
  <c r="SG13" i="23"/>
  <c r="SH13" i="23"/>
  <c r="SI13" i="23"/>
  <c r="SJ13" i="23"/>
  <c r="SK13" i="23"/>
  <c r="SL13" i="23"/>
  <c r="TH13" i="23"/>
  <c r="TI13" i="23"/>
  <c r="TJ13" i="23"/>
  <c r="TK13" i="23"/>
  <c r="TL13" i="23"/>
  <c r="TM13" i="23"/>
  <c r="TO13" i="23"/>
  <c r="TP13" i="23"/>
  <c r="TQ13" i="23"/>
  <c r="TR13" i="23"/>
  <c r="TS13" i="23"/>
  <c r="TT13" i="23"/>
  <c r="UP13" i="23"/>
  <c r="UQ13" i="23"/>
  <c r="UR13" i="23"/>
  <c r="US13" i="23"/>
  <c r="UT13" i="23"/>
  <c r="UU13" i="23"/>
  <c r="UW13" i="23"/>
  <c r="UX13" i="23"/>
  <c r="UY13" i="23"/>
  <c r="UZ13" i="23"/>
  <c r="VA13" i="23"/>
  <c r="VB13" i="23"/>
  <c r="VX13" i="23"/>
  <c r="VY13" i="23"/>
  <c r="VZ13" i="23"/>
  <c r="WA13" i="23"/>
  <c r="WB13" i="23"/>
  <c r="WC13" i="23"/>
  <c r="WD13" i="23" s="1"/>
  <c r="WE13" i="23"/>
  <c r="WF13" i="23"/>
  <c r="WG13" i="23"/>
  <c r="WH13" i="23"/>
  <c r="WI13" i="23"/>
  <c r="WJ13" i="23"/>
  <c r="WL13" i="23"/>
  <c r="WM13" i="23"/>
  <c r="WN13" i="23"/>
  <c r="XB13" i="23" s="1"/>
  <c r="WO13" i="23"/>
  <c r="XC13" i="23" s="1"/>
  <c r="WP13" i="23"/>
  <c r="WQ13" i="23"/>
  <c r="WR13" i="23"/>
  <c r="WS13" i="23"/>
  <c r="XE13" i="23" s="1"/>
  <c r="WT13" i="23"/>
  <c r="XF13" i="23" s="1"/>
  <c r="WU13" i="23"/>
  <c r="WV13" i="23"/>
  <c r="WW13" i="23"/>
  <c r="WX13" i="23"/>
  <c r="XI13" i="23" s="1"/>
  <c r="WY13" i="23"/>
  <c r="XJ13" i="23" s="1"/>
  <c r="WZ13" i="23"/>
  <c r="AG13" i="24"/>
  <c r="AH13" i="24"/>
  <c r="AI13" i="24"/>
  <c r="AJ13" i="24"/>
  <c r="AK13" i="24"/>
  <c r="AL13" i="24"/>
  <c r="AN13" i="24"/>
  <c r="AO13" i="24"/>
  <c r="AP13" i="24"/>
  <c r="BH13" i="24"/>
  <c r="BI13" i="24"/>
  <c r="BJ13" i="24"/>
  <c r="BN13" i="24" s="1"/>
  <c r="BR13" i="24" s="1"/>
  <c r="BK13" i="24"/>
  <c r="BL13" i="24"/>
  <c r="BM13" i="24"/>
  <c r="BO13" i="24"/>
  <c r="BP13" i="24"/>
  <c r="BQ13" i="24"/>
  <c r="CI13" i="24"/>
  <c r="CJ13" i="24"/>
  <c r="CK13" i="24"/>
  <c r="CO13" i="24" s="1"/>
  <c r="CL13" i="24"/>
  <c r="CM13" i="24"/>
  <c r="CN13" i="24"/>
  <c r="CP13" i="24"/>
  <c r="CQ13" i="24"/>
  <c r="CR13" i="24"/>
  <c r="DP13" i="24"/>
  <c r="DQ13" i="24"/>
  <c r="DR13" i="24"/>
  <c r="DS13" i="24"/>
  <c r="DT13" i="24"/>
  <c r="DU13" i="24"/>
  <c r="DV13" i="24" s="1"/>
  <c r="DW13" i="24"/>
  <c r="DX13" i="24"/>
  <c r="DY13" i="24"/>
  <c r="DZ13" i="24"/>
  <c r="EA13" i="24"/>
  <c r="EB13" i="24"/>
  <c r="EX13" i="24"/>
  <c r="EY13" i="24"/>
  <c r="EZ13" i="24"/>
  <c r="FA13" i="24"/>
  <c r="FB13" i="24"/>
  <c r="FC13" i="24"/>
  <c r="FE13" i="24"/>
  <c r="FF13" i="24"/>
  <c r="FG13" i="24"/>
  <c r="FH13" i="24"/>
  <c r="FI13" i="24"/>
  <c r="FJ13" i="24"/>
  <c r="GF13" i="24"/>
  <c r="GG13" i="24"/>
  <c r="GH13" i="24"/>
  <c r="GL13" i="24" s="1"/>
  <c r="GS13" i="24" s="1"/>
  <c r="GI13" i="24"/>
  <c r="GJ13" i="24"/>
  <c r="GK13" i="24"/>
  <c r="GM13" i="24"/>
  <c r="GN13" i="24"/>
  <c r="GO13" i="24"/>
  <c r="GP13" i="24"/>
  <c r="GQ13" i="24"/>
  <c r="GR13" i="24"/>
  <c r="HN13" i="24"/>
  <c r="HO13" i="24"/>
  <c r="HP13" i="24"/>
  <c r="HT13" i="24" s="1"/>
  <c r="IA13" i="24" s="1"/>
  <c r="HQ13" i="24"/>
  <c r="HR13" i="24"/>
  <c r="HS13" i="24"/>
  <c r="HU13" i="24"/>
  <c r="HV13" i="24"/>
  <c r="HW13" i="24"/>
  <c r="HX13" i="24"/>
  <c r="HY13" i="24"/>
  <c r="HZ13" i="24"/>
  <c r="IV13" i="24"/>
  <c r="IW13" i="24"/>
  <c r="IX13" i="24"/>
  <c r="IY13" i="24"/>
  <c r="IZ13" i="24"/>
  <c r="JA13" i="24"/>
  <c r="JB13" i="24" s="1"/>
  <c r="JI13" i="24" s="1"/>
  <c r="JC13" i="24"/>
  <c r="JD13" i="24"/>
  <c r="JE13" i="24"/>
  <c r="JF13" i="24"/>
  <c r="JG13" i="24"/>
  <c r="JH13" i="24"/>
  <c r="KD13" i="24"/>
  <c r="KE13" i="24"/>
  <c r="KF13" i="24"/>
  <c r="KG13" i="24"/>
  <c r="KH13" i="24"/>
  <c r="KI13" i="24"/>
  <c r="KJ13" i="24"/>
  <c r="KK13" i="24"/>
  <c r="KL13" i="24"/>
  <c r="KM13" i="24"/>
  <c r="KN13" i="24"/>
  <c r="KO13" i="24"/>
  <c r="KP13" i="24"/>
  <c r="LL13" i="24"/>
  <c r="LM13" i="24"/>
  <c r="LN13" i="24"/>
  <c r="LO13" i="24"/>
  <c r="LP13" i="24"/>
  <c r="LQ13" i="24"/>
  <c r="LS13" i="24"/>
  <c r="LT13" i="24"/>
  <c r="LU13" i="24"/>
  <c r="LV13" i="24"/>
  <c r="LW13" i="24"/>
  <c r="LX13" i="24"/>
  <c r="MT13" i="24"/>
  <c r="MU13" i="24"/>
  <c r="MV13" i="24"/>
  <c r="MW13" i="24"/>
  <c r="MX13" i="24"/>
  <c r="MY13" i="24"/>
  <c r="NA13" i="24"/>
  <c r="NB13" i="24"/>
  <c r="NC13" i="24"/>
  <c r="ND13" i="24"/>
  <c r="NE13" i="24"/>
  <c r="NF13" i="24"/>
  <c r="OB13" i="24"/>
  <c r="OC13" i="24"/>
  <c r="OD13" i="24"/>
  <c r="OE13" i="24"/>
  <c r="OF13" i="24"/>
  <c r="OG13" i="24"/>
  <c r="OH13" i="24" s="1"/>
  <c r="OI13" i="24"/>
  <c r="OJ13" i="24"/>
  <c r="OK13" i="24"/>
  <c r="OL13" i="24"/>
  <c r="OM13" i="24"/>
  <c r="ON13" i="24"/>
  <c r="PJ13" i="24"/>
  <c r="PK13" i="24"/>
  <c r="PL13" i="24"/>
  <c r="PP13" i="24" s="1"/>
  <c r="PM13" i="24"/>
  <c r="PN13" i="24"/>
  <c r="PO13" i="24"/>
  <c r="PQ13" i="24"/>
  <c r="PR13" i="24"/>
  <c r="PS13" i="24"/>
  <c r="PT13" i="24"/>
  <c r="PU13" i="24"/>
  <c r="PV13" i="24"/>
  <c r="QR13" i="24"/>
  <c r="QS13" i="24"/>
  <c r="QT13" i="24"/>
  <c r="QX13" i="24" s="1"/>
  <c r="RE13" i="24" s="1"/>
  <c r="QU13" i="24"/>
  <c r="QV13" i="24"/>
  <c r="QW13" i="24"/>
  <c r="QY13" i="24"/>
  <c r="QZ13" i="24"/>
  <c r="RA13" i="24"/>
  <c r="RB13" i="24"/>
  <c r="RC13" i="24"/>
  <c r="RD13" i="24"/>
  <c r="RZ13" i="24"/>
  <c r="SA13" i="24"/>
  <c r="SB13" i="24"/>
  <c r="SC13" i="24"/>
  <c r="SD13" i="24"/>
  <c r="SE13" i="24"/>
  <c r="SG13" i="24"/>
  <c r="SH13" i="24"/>
  <c r="SI13" i="24"/>
  <c r="SJ13" i="24"/>
  <c r="SK13" i="24"/>
  <c r="SL13" i="24"/>
  <c r="TH13" i="24"/>
  <c r="TI13" i="24"/>
  <c r="TJ13" i="24"/>
  <c r="TK13" i="24"/>
  <c r="TL13" i="24"/>
  <c r="TM13" i="24"/>
  <c r="TN13" i="24" s="1"/>
  <c r="TU13" i="24" s="1"/>
  <c r="TO13" i="24"/>
  <c r="TP13" i="24"/>
  <c r="TQ13" i="24"/>
  <c r="TR13" i="24"/>
  <c r="TS13" i="24"/>
  <c r="TT13" i="24"/>
  <c r="UP13" i="24"/>
  <c r="UQ13" i="24"/>
  <c r="UR13" i="24"/>
  <c r="US13" i="24"/>
  <c r="UT13" i="24"/>
  <c r="UU13" i="24"/>
  <c r="UW13" i="24"/>
  <c r="UX13" i="24"/>
  <c r="UY13" i="24"/>
  <c r="UZ13" i="24"/>
  <c r="VA13" i="24"/>
  <c r="VB13" i="24"/>
  <c r="VX13" i="24"/>
  <c r="VY13" i="24"/>
  <c r="VZ13" i="24"/>
  <c r="WA13" i="24"/>
  <c r="WB13" i="24"/>
  <c r="WC13" i="24"/>
  <c r="WE13" i="24"/>
  <c r="WF13" i="24"/>
  <c r="WG13" i="24"/>
  <c r="WH13" i="24"/>
  <c r="WI13" i="24"/>
  <c r="WJ13" i="24"/>
  <c r="WL13" i="24"/>
  <c r="WM13" i="24"/>
  <c r="WN13" i="24"/>
  <c r="XB13" i="24" s="1"/>
  <c r="WO13" i="24"/>
  <c r="XC13" i="24" s="1"/>
  <c r="WP13" i="24"/>
  <c r="WQ13" i="24"/>
  <c r="WR13" i="24"/>
  <c r="WS13" i="24"/>
  <c r="XE13" i="24" s="1"/>
  <c r="WT13" i="24"/>
  <c r="XF13" i="24" s="1"/>
  <c r="WU13" i="24"/>
  <c r="WV13" i="24"/>
  <c r="WW13" i="24"/>
  <c r="WX13" i="24"/>
  <c r="XI13" i="24" s="1"/>
  <c r="WY13" i="24"/>
  <c r="XJ13" i="24" s="1"/>
  <c r="WZ13" i="24"/>
  <c r="AG8" i="24"/>
  <c r="AH8" i="24"/>
  <c r="AI8" i="24"/>
  <c r="AJ8" i="24"/>
  <c r="AK8" i="24"/>
  <c r="AL8" i="24"/>
  <c r="AM8" i="24"/>
  <c r="AN8" i="24"/>
  <c r="AO8" i="24"/>
  <c r="AP8" i="24"/>
  <c r="BH8" i="24"/>
  <c r="BI8" i="24"/>
  <c r="BJ8" i="24"/>
  <c r="BN8" i="24" s="1"/>
  <c r="BK8" i="24"/>
  <c r="BL8" i="24"/>
  <c r="BM8" i="24"/>
  <c r="BO8" i="24"/>
  <c r="BP8" i="24"/>
  <c r="BQ8" i="24"/>
  <c r="CI8" i="24"/>
  <c r="CJ8" i="24"/>
  <c r="CK8" i="24"/>
  <c r="CO8" i="24" s="1"/>
  <c r="CL8" i="24"/>
  <c r="CM8" i="24"/>
  <c r="CN8" i="24"/>
  <c r="CP8" i="24"/>
  <c r="CQ8" i="24"/>
  <c r="CR8" i="24"/>
  <c r="DP8" i="24"/>
  <c r="DQ8" i="24"/>
  <c r="DR8" i="24"/>
  <c r="DS8" i="24"/>
  <c r="DT8" i="24"/>
  <c r="DU8" i="24"/>
  <c r="DV8" i="24" s="1"/>
  <c r="DW8" i="24"/>
  <c r="DX8" i="24"/>
  <c r="DY8" i="24"/>
  <c r="DZ8" i="24"/>
  <c r="EA8" i="24"/>
  <c r="EB8" i="24"/>
  <c r="EX8" i="24"/>
  <c r="EY8" i="24"/>
  <c r="EZ8" i="24"/>
  <c r="FA8" i="24"/>
  <c r="FB8" i="24"/>
  <c r="FC8" i="24"/>
  <c r="FD8" i="24" s="1"/>
  <c r="FE8" i="24"/>
  <c r="FF8" i="24"/>
  <c r="FG8" i="24"/>
  <c r="FH8" i="24"/>
  <c r="FI8" i="24"/>
  <c r="FJ8" i="24"/>
  <c r="GF8" i="24"/>
  <c r="GG8" i="24"/>
  <c r="GH8" i="24"/>
  <c r="GI8" i="24"/>
  <c r="GJ8" i="24"/>
  <c r="GK8" i="24"/>
  <c r="GM8" i="24"/>
  <c r="GN8" i="24"/>
  <c r="GO8" i="24"/>
  <c r="GP8" i="24"/>
  <c r="GQ8" i="24"/>
  <c r="GR8" i="24"/>
  <c r="HN8" i="24"/>
  <c r="HO8" i="24"/>
  <c r="HP8" i="24"/>
  <c r="HQ8" i="24"/>
  <c r="HR8" i="24"/>
  <c r="HS8" i="24"/>
  <c r="HU8" i="24"/>
  <c r="HV8" i="24"/>
  <c r="HW8" i="24"/>
  <c r="HX8" i="24"/>
  <c r="HY8" i="24"/>
  <c r="HZ8" i="24"/>
  <c r="IV8" i="24"/>
  <c r="IW8" i="24"/>
  <c r="IX8" i="24"/>
  <c r="IY8" i="24"/>
  <c r="IZ8" i="24"/>
  <c r="JA8" i="24"/>
  <c r="JC8" i="24"/>
  <c r="JD8" i="24"/>
  <c r="JE8" i="24"/>
  <c r="JF8" i="24"/>
  <c r="JG8" i="24"/>
  <c r="JH8" i="24"/>
  <c r="KD8" i="24"/>
  <c r="KE8" i="24"/>
  <c r="KF8" i="24"/>
  <c r="KG8" i="24"/>
  <c r="KH8" i="24"/>
  <c r="KI8" i="24"/>
  <c r="KJ8" i="24" s="1"/>
  <c r="KK8" i="24"/>
  <c r="KL8" i="24"/>
  <c r="KM8" i="24"/>
  <c r="KN8" i="24"/>
  <c r="KO8" i="24"/>
  <c r="KP8" i="24"/>
  <c r="LL8" i="24"/>
  <c r="LM8" i="24"/>
  <c r="LN8" i="24"/>
  <c r="LO8" i="24"/>
  <c r="LP8" i="24"/>
  <c r="LQ8" i="24"/>
  <c r="LS8" i="24"/>
  <c r="LT8" i="24"/>
  <c r="LU8" i="24"/>
  <c r="LV8" i="24"/>
  <c r="LW8" i="24"/>
  <c r="LX8" i="24"/>
  <c r="MT8" i="24"/>
  <c r="MU8" i="24"/>
  <c r="MV8" i="24"/>
  <c r="MW8" i="24"/>
  <c r="MX8" i="24"/>
  <c r="MY8" i="24"/>
  <c r="NA8" i="24"/>
  <c r="NB8" i="24"/>
  <c r="NC8" i="24"/>
  <c r="ND8" i="24"/>
  <c r="NE8" i="24"/>
  <c r="NF8" i="24"/>
  <c r="OB8" i="24"/>
  <c r="OC8" i="24"/>
  <c r="OD8" i="24"/>
  <c r="OE8" i="24"/>
  <c r="OF8" i="24"/>
  <c r="OG8" i="24"/>
  <c r="OI8" i="24"/>
  <c r="OJ8" i="24"/>
  <c r="OK8" i="24"/>
  <c r="OL8" i="24"/>
  <c r="OM8" i="24"/>
  <c r="ON8" i="24"/>
  <c r="PJ8" i="24"/>
  <c r="PK8" i="24"/>
  <c r="PL8" i="24"/>
  <c r="PM8" i="24"/>
  <c r="PN8" i="24"/>
  <c r="PO8" i="24"/>
  <c r="PQ8" i="24"/>
  <c r="PR8" i="24"/>
  <c r="PS8" i="24"/>
  <c r="PT8" i="24"/>
  <c r="PU8" i="24"/>
  <c r="PV8" i="24"/>
  <c r="QR8" i="24"/>
  <c r="QS8" i="24"/>
  <c r="QT8" i="24"/>
  <c r="QU8" i="24"/>
  <c r="QV8" i="24"/>
  <c r="QW8" i="24"/>
  <c r="QY8" i="24"/>
  <c r="QZ8" i="24"/>
  <c r="RA8" i="24"/>
  <c r="RB8" i="24"/>
  <c r="RC8" i="24"/>
  <c r="RD8" i="24"/>
  <c r="RZ8" i="24"/>
  <c r="SA8" i="24"/>
  <c r="SB8" i="24"/>
  <c r="SC8" i="24"/>
  <c r="SD8" i="24"/>
  <c r="SE8" i="24"/>
  <c r="SG8" i="24"/>
  <c r="SH8" i="24"/>
  <c r="SI8" i="24"/>
  <c r="SJ8" i="24"/>
  <c r="SK8" i="24"/>
  <c r="SL8" i="24"/>
  <c r="TH8" i="24"/>
  <c r="TI8" i="24"/>
  <c r="TJ8" i="24"/>
  <c r="TK8" i="24"/>
  <c r="TL8" i="24"/>
  <c r="TM8" i="24"/>
  <c r="TO8" i="24"/>
  <c r="TP8" i="24"/>
  <c r="TQ8" i="24"/>
  <c r="TR8" i="24"/>
  <c r="TS8" i="24"/>
  <c r="TT8" i="24"/>
  <c r="UP8" i="24"/>
  <c r="UQ8" i="24"/>
  <c r="UR8" i="24"/>
  <c r="US8" i="24"/>
  <c r="UT8" i="24"/>
  <c r="UU8" i="24"/>
  <c r="UW8" i="24"/>
  <c r="UX8" i="24"/>
  <c r="UY8" i="24"/>
  <c r="UZ8" i="24"/>
  <c r="VA8" i="24"/>
  <c r="VB8" i="24"/>
  <c r="VX8" i="24"/>
  <c r="VY8" i="24"/>
  <c r="VZ8" i="24"/>
  <c r="WA8" i="24"/>
  <c r="WB8" i="24"/>
  <c r="WC8" i="24"/>
  <c r="WE8" i="24"/>
  <c r="WF8" i="24"/>
  <c r="WG8" i="24"/>
  <c r="WH8" i="24"/>
  <c r="WI8" i="24"/>
  <c r="WJ8" i="24"/>
  <c r="WL8" i="24"/>
  <c r="WM8" i="24"/>
  <c r="WN8" i="24"/>
  <c r="XB8" i="24" s="1"/>
  <c r="WO8" i="24"/>
  <c r="XC8" i="24" s="1"/>
  <c r="WP8" i="24"/>
  <c r="WQ8" i="24"/>
  <c r="WR8" i="24"/>
  <c r="WS8" i="24"/>
  <c r="XE8" i="24" s="1"/>
  <c r="WT8" i="24"/>
  <c r="XF8" i="24" s="1"/>
  <c r="WU8" i="24"/>
  <c r="WV8" i="24"/>
  <c r="WW8" i="24"/>
  <c r="WX8" i="24"/>
  <c r="XI8" i="24" s="1"/>
  <c r="WY8" i="24"/>
  <c r="XJ8" i="24" s="1"/>
  <c r="WZ8" i="24"/>
  <c r="AJ6" i="35"/>
  <c r="AK6" i="35"/>
  <c r="AL6" i="35"/>
  <c r="AM6" i="35"/>
  <c r="BF6" i="35"/>
  <c r="BG6" i="35"/>
  <c r="BH6" i="35"/>
  <c r="BI6" i="35"/>
  <c r="CB6" i="35"/>
  <c r="CC6" i="35"/>
  <c r="CD6" i="35"/>
  <c r="CE6" i="35"/>
  <c r="DC6" i="35"/>
  <c r="DD6" i="35"/>
  <c r="DE6" i="35"/>
  <c r="DF6" i="35"/>
  <c r="DH6" i="35"/>
  <c r="DI6" i="35"/>
  <c r="EE6" i="35"/>
  <c r="EF6" i="35"/>
  <c r="EG6" i="35"/>
  <c r="EH6" i="35"/>
  <c r="EJ6" i="35"/>
  <c r="EK6" i="35"/>
  <c r="FG6" i="35"/>
  <c r="FH6" i="35"/>
  <c r="FI6" i="35"/>
  <c r="FJ6" i="35"/>
  <c r="FL6" i="35"/>
  <c r="FM6" i="35"/>
  <c r="GI6" i="35"/>
  <c r="GJ6" i="35"/>
  <c r="GK6" i="35"/>
  <c r="GL6" i="35"/>
  <c r="GN6" i="35"/>
  <c r="GO6" i="35"/>
  <c r="HK6" i="35"/>
  <c r="HL6" i="35"/>
  <c r="HM6" i="35"/>
  <c r="HN6" i="35"/>
  <c r="HP6" i="35"/>
  <c r="HQ6" i="35"/>
  <c r="IM6" i="35"/>
  <c r="IN6" i="35"/>
  <c r="IO6" i="35"/>
  <c r="IP6" i="35"/>
  <c r="IR6" i="35"/>
  <c r="IS6" i="35"/>
  <c r="JO6" i="35"/>
  <c r="JP6" i="35"/>
  <c r="JQ6" i="35"/>
  <c r="JR6" i="35"/>
  <c r="JT6" i="35"/>
  <c r="JU6" i="35"/>
  <c r="KQ6" i="35"/>
  <c r="KR6" i="35"/>
  <c r="KS6" i="35"/>
  <c r="KT6" i="35"/>
  <c r="KV6" i="35"/>
  <c r="KW6" i="35"/>
  <c r="LS6" i="35"/>
  <c r="LT6" i="35"/>
  <c r="LU6" i="35"/>
  <c r="LV6" i="35"/>
  <c r="LX6" i="35"/>
  <c r="LY6" i="35"/>
  <c r="MU6" i="35"/>
  <c r="MV6" i="35"/>
  <c r="MW6" i="35"/>
  <c r="MX6" i="35"/>
  <c r="MZ6" i="35"/>
  <c r="NA6" i="35"/>
  <c r="NW6" i="35"/>
  <c r="NX6" i="35"/>
  <c r="NY6" i="35"/>
  <c r="NZ6" i="35"/>
  <c r="OB6" i="35"/>
  <c r="OC6" i="35"/>
  <c r="OY6" i="35"/>
  <c r="OZ6" i="35"/>
  <c r="PA6" i="35"/>
  <c r="PB6" i="35"/>
  <c r="PD6" i="35"/>
  <c r="PE6" i="35"/>
  <c r="QA6" i="35"/>
  <c r="QB6" i="35"/>
  <c r="QC6" i="35"/>
  <c r="QE6" i="35" s="1"/>
  <c r="QD6" i="35"/>
  <c r="QF6" i="35"/>
  <c r="QG6" i="35"/>
  <c r="QH6" i="35" s="1"/>
  <c r="RC6" i="35"/>
  <c r="RD6" i="35"/>
  <c r="RE6" i="35"/>
  <c r="RF6" i="35"/>
  <c r="RH6" i="35"/>
  <c r="RI6" i="35"/>
  <c r="SE6" i="35"/>
  <c r="SF6" i="35"/>
  <c r="SG6" i="35"/>
  <c r="SH6" i="35"/>
  <c r="SJ6" i="35"/>
  <c r="SK6" i="35"/>
  <c r="SM6" i="35"/>
  <c r="SN6" i="35"/>
  <c r="SO6" i="35"/>
  <c r="SP6" i="35"/>
  <c r="SQ6" i="35"/>
  <c r="SR6" i="35"/>
  <c r="SS6" i="35"/>
  <c r="ST6" i="35"/>
  <c r="SU6" i="35"/>
  <c r="SV6" i="35"/>
  <c r="SW6" i="35"/>
  <c r="SX6" i="35"/>
  <c r="SY6" i="35"/>
  <c r="SZ6" i="35"/>
  <c r="TA6" i="35"/>
  <c r="TB6" i="35"/>
  <c r="AJ7" i="35"/>
  <c r="AK7" i="35"/>
  <c r="AL7" i="35"/>
  <c r="AM7" i="35"/>
  <c r="BF7" i="35"/>
  <c r="BG7" i="35"/>
  <c r="BH7" i="35"/>
  <c r="BI7" i="35"/>
  <c r="CB7" i="35"/>
  <c r="CC7" i="35"/>
  <c r="CD7" i="35"/>
  <c r="CE7" i="35"/>
  <c r="DC7" i="35"/>
  <c r="DD7" i="35"/>
  <c r="DE7" i="35"/>
  <c r="DF7" i="35"/>
  <c r="DH7" i="35"/>
  <c r="DI7" i="35"/>
  <c r="EE7" i="35"/>
  <c r="EF7" i="35"/>
  <c r="EG7" i="35"/>
  <c r="EH7" i="35"/>
  <c r="EJ7" i="35"/>
  <c r="EK7" i="35"/>
  <c r="FG7" i="35"/>
  <c r="FH7" i="35"/>
  <c r="FI7" i="35"/>
  <c r="FJ7" i="35"/>
  <c r="FL7" i="35"/>
  <c r="FM7" i="35"/>
  <c r="GI7" i="35"/>
  <c r="GJ7" i="35"/>
  <c r="GK7" i="35"/>
  <c r="GL7" i="35"/>
  <c r="GN7" i="35"/>
  <c r="GO7" i="35"/>
  <c r="HK7" i="35"/>
  <c r="HL7" i="35"/>
  <c r="HM7" i="35"/>
  <c r="HN7" i="35"/>
  <c r="HP7" i="35"/>
  <c r="HQ7" i="35"/>
  <c r="IM7" i="35"/>
  <c r="IN7" i="35"/>
  <c r="IO7" i="35"/>
  <c r="IP7" i="35"/>
  <c r="IR7" i="35"/>
  <c r="IS7" i="35"/>
  <c r="JO7" i="35"/>
  <c r="JP7" i="35"/>
  <c r="JS7" i="35" s="1"/>
  <c r="JQ7" i="35"/>
  <c r="JR7" i="35"/>
  <c r="JT7" i="35"/>
  <c r="JU7" i="35"/>
  <c r="KQ7" i="35"/>
  <c r="KR7" i="35"/>
  <c r="KS7" i="35"/>
  <c r="KT7" i="35"/>
  <c r="KV7" i="35"/>
  <c r="KW7" i="35"/>
  <c r="LS7" i="35"/>
  <c r="LT7" i="35"/>
  <c r="LU7" i="35"/>
  <c r="LV7" i="35"/>
  <c r="LX7" i="35"/>
  <c r="LY7" i="35"/>
  <c r="MU7" i="35"/>
  <c r="MV7" i="35"/>
  <c r="MW7" i="35"/>
  <c r="MX7" i="35"/>
  <c r="MZ7" i="35"/>
  <c r="NA7" i="35"/>
  <c r="NW7" i="35"/>
  <c r="NX7" i="35"/>
  <c r="NY7" i="35"/>
  <c r="NZ7" i="35"/>
  <c r="OB7" i="35"/>
  <c r="OC7" i="35"/>
  <c r="OY7" i="35"/>
  <c r="OZ7" i="35"/>
  <c r="PA7" i="35"/>
  <c r="PB7" i="35"/>
  <c r="PD7" i="35"/>
  <c r="PE7" i="35"/>
  <c r="QA7" i="35"/>
  <c r="QB7" i="35"/>
  <c r="QC7" i="35"/>
  <c r="QD7" i="35"/>
  <c r="QF7" i="35"/>
  <c r="QG7" i="35"/>
  <c r="RC7" i="35"/>
  <c r="RD7" i="35"/>
  <c r="RE7" i="35"/>
  <c r="RF7" i="35"/>
  <c r="RH7" i="35"/>
  <c r="RI7" i="35"/>
  <c r="SE7" i="35"/>
  <c r="SF7" i="35"/>
  <c r="SG7" i="35"/>
  <c r="SH7" i="35"/>
  <c r="SJ7" i="35"/>
  <c r="SK7" i="35"/>
  <c r="SM7" i="35"/>
  <c r="SN7" i="35"/>
  <c r="SO7" i="35"/>
  <c r="SP7" i="35"/>
  <c r="SQ7" i="35"/>
  <c r="SR7" i="35"/>
  <c r="SS7" i="35"/>
  <c r="ST7" i="35"/>
  <c r="SU7" i="35"/>
  <c r="SV7" i="35"/>
  <c r="SW7" i="35"/>
  <c r="SX7" i="35"/>
  <c r="SY7" i="35"/>
  <c r="SZ7" i="35"/>
  <c r="TA7" i="35"/>
  <c r="TB7" i="35"/>
  <c r="AJ5" i="35"/>
  <c r="AK5" i="35"/>
  <c r="AL5" i="35"/>
  <c r="AM5" i="35"/>
  <c r="BF5" i="35"/>
  <c r="BG5" i="35"/>
  <c r="BH5" i="35"/>
  <c r="BI5" i="35"/>
  <c r="CB5" i="35"/>
  <c r="CC5" i="35"/>
  <c r="CD5" i="35"/>
  <c r="CE5" i="35"/>
  <c r="DC5" i="35"/>
  <c r="DD5" i="35"/>
  <c r="DE5" i="35"/>
  <c r="DF5" i="35"/>
  <c r="DH5" i="35"/>
  <c r="DI5" i="35"/>
  <c r="EE5" i="35"/>
  <c r="EF5" i="35"/>
  <c r="EG5" i="35"/>
  <c r="EH5" i="35"/>
  <c r="EJ5" i="35"/>
  <c r="EK5" i="35"/>
  <c r="FG5" i="35"/>
  <c r="FH5" i="35"/>
  <c r="FI5" i="35"/>
  <c r="FJ5" i="35"/>
  <c r="FL5" i="35"/>
  <c r="FM5" i="35"/>
  <c r="GI5" i="35"/>
  <c r="GJ5" i="35"/>
  <c r="GK5" i="35"/>
  <c r="GL5" i="35"/>
  <c r="GN5" i="35"/>
  <c r="GO5" i="35"/>
  <c r="HK5" i="35"/>
  <c r="HL5" i="35"/>
  <c r="HM5" i="35"/>
  <c r="HN5" i="35"/>
  <c r="HP5" i="35"/>
  <c r="HQ5" i="35"/>
  <c r="IM5" i="35"/>
  <c r="IN5" i="35"/>
  <c r="IO5" i="35"/>
  <c r="IP5" i="35"/>
  <c r="IR5" i="35"/>
  <c r="IS5" i="35"/>
  <c r="JO5" i="35"/>
  <c r="JP5" i="35"/>
  <c r="JQ5" i="35"/>
  <c r="JR5" i="35"/>
  <c r="JT5" i="35"/>
  <c r="JU5" i="35"/>
  <c r="KQ5" i="35"/>
  <c r="KR5" i="35"/>
  <c r="KS5" i="35"/>
  <c r="KT5" i="35"/>
  <c r="KV5" i="35"/>
  <c r="KW5" i="35"/>
  <c r="LS5" i="35"/>
  <c r="LT5" i="35"/>
  <c r="LU5" i="35"/>
  <c r="LV5" i="35"/>
  <c r="LX5" i="35"/>
  <c r="LY5" i="35"/>
  <c r="MU5" i="35"/>
  <c r="MV5" i="35"/>
  <c r="MW5" i="35"/>
  <c r="MX5" i="35"/>
  <c r="MZ5" i="35"/>
  <c r="NA5" i="35"/>
  <c r="NW5" i="35"/>
  <c r="NX5" i="35"/>
  <c r="NY5" i="35"/>
  <c r="NZ5" i="35"/>
  <c r="OB5" i="35"/>
  <c r="OC5" i="35"/>
  <c r="OY5" i="35"/>
  <c r="OZ5" i="35"/>
  <c r="PA5" i="35"/>
  <c r="PB5" i="35"/>
  <c r="PD5" i="35"/>
  <c r="PE5" i="35"/>
  <c r="QA5" i="35"/>
  <c r="QB5" i="35"/>
  <c r="QC5" i="35"/>
  <c r="QD5" i="35"/>
  <c r="QF5" i="35"/>
  <c r="QG5" i="35"/>
  <c r="RC5" i="35"/>
  <c r="RD5" i="35"/>
  <c r="RE5" i="35"/>
  <c r="RF5" i="35"/>
  <c r="RH5" i="35"/>
  <c r="RI5" i="35"/>
  <c r="SE5" i="35"/>
  <c r="SF5" i="35"/>
  <c r="SG5" i="35"/>
  <c r="SH5" i="35"/>
  <c r="SJ5" i="35"/>
  <c r="SK5" i="35"/>
  <c r="SM5" i="35"/>
  <c r="SN5" i="35"/>
  <c r="SO5" i="35"/>
  <c r="SP5" i="35"/>
  <c r="SQ5" i="35"/>
  <c r="SR5" i="35"/>
  <c r="SS5" i="35"/>
  <c r="ST5" i="35"/>
  <c r="SU5" i="35"/>
  <c r="SV5" i="35"/>
  <c r="SW5" i="35"/>
  <c r="SX5" i="35"/>
  <c r="SY5" i="35"/>
  <c r="SZ5" i="35"/>
  <c r="TA5" i="35"/>
  <c r="TB5" i="35"/>
  <c r="AJ8" i="35"/>
  <c r="AK8" i="35"/>
  <c r="AL8" i="35"/>
  <c r="AM8" i="35"/>
  <c r="BF8" i="35"/>
  <c r="BG8" i="35"/>
  <c r="BH8" i="35"/>
  <c r="BI8" i="35"/>
  <c r="CB8" i="35"/>
  <c r="CC8" i="35"/>
  <c r="CD8" i="35"/>
  <c r="CE8" i="35"/>
  <c r="DC8" i="35"/>
  <c r="DD8" i="35"/>
  <c r="DE8" i="35"/>
  <c r="DF8" i="35"/>
  <c r="DH8" i="35"/>
  <c r="DI8" i="35"/>
  <c r="EE8" i="35"/>
  <c r="EF8" i="35"/>
  <c r="EG8" i="35"/>
  <c r="EH8" i="35"/>
  <c r="EJ8" i="35"/>
  <c r="EK8" i="35"/>
  <c r="FG8" i="35"/>
  <c r="FH8" i="35"/>
  <c r="FI8" i="35"/>
  <c r="FJ8" i="35"/>
  <c r="FL8" i="35"/>
  <c r="FM8" i="35"/>
  <c r="GI8" i="35"/>
  <c r="GJ8" i="35"/>
  <c r="GK8" i="35"/>
  <c r="GL8" i="35"/>
  <c r="GN8" i="35"/>
  <c r="GO8" i="35"/>
  <c r="HK8" i="35"/>
  <c r="HL8" i="35"/>
  <c r="HM8" i="35"/>
  <c r="HN8" i="35"/>
  <c r="HP8" i="35"/>
  <c r="HQ8" i="35"/>
  <c r="IM8" i="35"/>
  <c r="IN8" i="35"/>
  <c r="IO8" i="35"/>
  <c r="IP8" i="35"/>
  <c r="IR8" i="35"/>
  <c r="IS8" i="35"/>
  <c r="JO8" i="35"/>
  <c r="JP8" i="35"/>
  <c r="JQ8" i="35"/>
  <c r="JR8" i="35"/>
  <c r="JT8" i="35"/>
  <c r="JU8" i="35"/>
  <c r="KQ8" i="35"/>
  <c r="KR8" i="35"/>
  <c r="KS8" i="35"/>
  <c r="KT8" i="35"/>
  <c r="KV8" i="35"/>
  <c r="KW8" i="35"/>
  <c r="LS8" i="35"/>
  <c r="LT8" i="35"/>
  <c r="LU8" i="35"/>
  <c r="LV8" i="35"/>
  <c r="LX8" i="35"/>
  <c r="LY8" i="35"/>
  <c r="MU8" i="35"/>
  <c r="MV8" i="35"/>
  <c r="MW8" i="35"/>
  <c r="MX8" i="35"/>
  <c r="MZ8" i="35"/>
  <c r="NA8" i="35"/>
  <c r="NW8" i="35"/>
  <c r="NX8" i="35"/>
  <c r="NY8" i="35"/>
  <c r="NZ8" i="35"/>
  <c r="OB8" i="35"/>
  <c r="OC8" i="35"/>
  <c r="OY8" i="35"/>
  <c r="OZ8" i="35"/>
  <c r="PA8" i="35"/>
  <c r="PB8" i="35"/>
  <c r="PD8" i="35"/>
  <c r="PE8" i="35"/>
  <c r="QA8" i="35"/>
  <c r="QB8" i="35"/>
  <c r="QC8" i="35"/>
  <c r="QD8" i="35"/>
  <c r="QF8" i="35"/>
  <c r="QG8" i="35"/>
  <c r="RC8" i="35"/>
  <c r="RD8" i="35"/>
  <c r="RE8" i="35"/>
  <c r="RF8" i="35"/>
  <c r="RH8" i="35"/>
  <c r="RI8" i="35"/>
  <c r="SE8" i="35"/>
  <c r="SF8" i="35"/>
  <c r="SG8" i="35"/>
  <c r="SH8" i="35"/>
  <c r="SJ8" i="35"/>
  <c r="SK8" i="35"/>
  <c r="SM8" i="35"/>
  <c r="SN8" i="35"/>
  <c r="SO8" i="35"/>
  <c r="SP8" i="35"/>
  <c r="SQ8" i="35"/>
  <c r="SR8" i="35"/>
  <c r="SS8" i="35"/>
  <c r="ST8" i="35"/>
  <c r="SU8" i="35"/>
  <c r="SV8" i="35"/>
  <c r="SW8" i="35"/>
  <c r="SX8" i="35"/>
  <c r="SY8" i="35"/>
  <c r="SZ8" i="35"/>
  <c r="TA8" i="35"/>
  <c r="TB8" i="35"/>
  <c r="AJ9" i="35"/>
  <c r="AK9" i="35"/>
  <c r="AL9" i="35"/>
  <c r="AM9" i="35"/>
  <c r="BF9" i="35"/>
  <c r="BG9" i="35"/>
  <c r="BH9" i="35"/>
  <c r="BI9" i="35"/>
  <c r="CB9" i="35"/>
  <c r="CC9" i="35"/>
  <c r="CD9" i="35"/>
  <c r="CE9" i="35"/>
  <c r="DC9" i="35"/>
  <c r="DD9" i="35"/>
  <c r="DE9" i="35"/>
  <c r="DF9" i="35"/>
  <c r="DH9" i="35"/>
  <c r="DI9" i="35"/>
  <c r="EE9" i="35"/>
  <c r="EF9" i="35"/>
  <c r="EG9" i="35"/>
  <c r="EH9" i="35"/>
  <c r="EJ9" i="35"/>
  <c r="EK9" i="35"/>
  <c r="FG9" i="35"/>
  <c r="FH9" i="35"/>
  <c r="FI9" i="35"/>
  <c r="FJ9" i="35"/>
  <c r="FL9" i="35"/>
  <c r="FM9" i="35"/>
  <c r="GI9" i="35"/>
  <c r="GJ9" i="35"/>
  <c r="GK9" i="35"/>
  <c r="GL9" i="35"/>
  <c r="GN9" i="35"/>
  <c r="GO9" i="35"/>
  <c r="HK9" i="35"/>
  <c r="HL9" i="35"/>
  <c r="HM9" i="35"/>
  <c r="HN9" i="35"/>
  <c r="HP9" i="35"/>
  <c r="HQ9" i="35"/>
  <c r="IM9" i="35"/>
  <c r="IN9" i="35"/>
  <c r="IO9" i="35"/>
  <c r="IP9" i="35"/>
  <c r="IR9" i="35"/>
  <c r="IS9" i="35"/>
  <c r="JO9" i="35"/>
  <c r="JP9" i="35"/>
  <c r="JQ9" i="35"/>
  <c r="JR9" i="35"/>
  <c r="JT9" i="35"/>
  <c r="JU9" i="35"/>
  <c r="KQ9" i="35"/>
  <c r="KR9" i="35"/>
  <c r="KS9" i="35"/>
  <c r="KT9" i="35"/>
  <c r="KV9" i="35"/>
  <c r="KW9" i="35"/>
  <c r="LS9" i="35"/>
  <c r="LT9" i="35"/>
  <c r="LU9" i="35"/>
  <c r="LV9" i="35"/>
  <c r="LX9" i="35"/>
  <c r="LY9" i="35"/>
  <c r="MU9" i="35"/>
  <c r="MV9" i="35"/>
  <c r="MW9" i="35"/>
  <c r="MX9" i="35"/>
  <c r="MZ9" i="35"/>
  <c r="NA9" i="35"/>
  <c r="NW9" i="35"/>
  <c r="NX9" i="35"/>
  <c r="NY9" i="35"/>
  <c r="NZ9" i="35"/>
  <c r="OB9" i="35"/>
  <c r="OC9" i="35"/>
  <c r="OY9" i="35"/>
  <c r="OZ9" i="35"/>
  <c r="PA9" i="35"/>
  <c r="PB9" i="35"/>
  <c r="PD9" i="35"/>
  <c r="PE9" i="35"/>
  <c r="QA9" i="35"/>
  <c r="QB9" i="35"/>
  <c r="QC9" i="35"/>
  <c r="QD9" i="35"/>
  <c r="QF9" i="35"/>
  <c r="QG9" i="35"/>
  <c r="RC9" i="35"/>
  <c r="RD9" i="35"/>
  <c r="RE9" i="35"/>
  <c r="RF9" i="35"/>
  <c r="RH9" i="35"/>
  <c r="RI9" i="35"/>
  <c r="SE9" i="35"/>
  <c r="SF9" i="35"/>
  <c r="SG9" i="35"/>
  <c r="SH9" i="35"/>
  <c r="SJ9" i="35"/>
  <c r="SK9" i="35"/>
  <c r="SM9" i="35"/>
  <c r="SN9" i="35"/>
  <c r="SO9" i="35"/>
  <c r="SP9" i="35"/>
  <c r="SQ9" i="35"/>
  <c r="SR9" i="35"/>
  <c r="SS9" i="35"/>
  <c r="ST9" i="35"/>
  <c r="SU9" i="35"/>
  <c r="SV9" i="35"/>
  <c r="SW9" i="35"/>
  <c r="SX9" i="35"/>
  <c r="SY9" i="35"/>
  <c r="SZ9" i="35"/>
  <c r="TA9" i="35"/>
  <c r="TB9" i="35"/>
  <c r="AJ10" i="35"/>
  <c r="AK10" i="35"/>
  <c r="AL10" i="35"/>
  <c r="AM10" i="35"/>
  <c r="BF10" i="35"/>
  <c r="BG10" i="35"/>
  <c r="BH10" i="35"/>
  <c r="BI10" i="35"/>
  <c r="CB10" i="35"/>
  <c r="CC10" i="35"/>
  <c r="CD10" i="35"/>
  <c r="CE10" i="35"/>
  <c r="DC10" i="35"/>
  <c r="DD10" i="35"/>
  <c r="DE10" i="35"/>
  <c r="DF10" i="35"/>
  <c r="DH10" i="35"/>
  <c r="DI10" i="35"/>
  <c r="EE10" i="35"/>
  <c r="EF10" i="35"/>
  <c r="EG10" i="35"/>
  <c r="EH10" i="35"/>
  <c r="EJ10" i="35"/>
  <c r="EK10" i="35"/>
  <c r="FG10" i="35"/>
  <c r="FH10" i="35"/>
  <c r="FI10" i="35"/>
  <c r="FJ10" i="35"/>
  <c r="FL10" i="35"/>
  <c r="FM10" i="35"/>
  <c r="GI10" i="35"/>
  <c r="GJ10" i="35"/>
  <c r="GK10" i="35"/>
  <c r="GL10" i="35"/>
  <c r="GN10" i="35"/>
  <c r="GO10" i="35"/>
  <c r="HK10" i="35"/>
  <c r="HL10" i="35"/>
  <c r="HM10" i="35"/>
  <c r="HN10" i="35"/>
  <c r="HP10" i="35"/>
  <c r="HQ10" i="35"/>
  <c r="IM10" i="35"/>
  <c r="IN10" i="35"/>
  <c r="IO10" i="35"/>
  <c r="IP10" i="35"/>
  <c r="IR10" i="35"/>
  <c r="IS10" i="35"/>
  <c r="JO10" i="35"/>
  <c r="JP10" i="35"/>
  <c r="JQ10" i="35"/>
  <c r="JR10" i="35"/>
  <c r="JT10" i="35"/>
  <c r="JU10" i="35"/>
  <c r="KQ10" i="35"/>
  <c r="KR10" i="35"/>
  <c r="KS10" i="35"/>
  <c r="KT10" i="35"/>
  <c r="KV10" i="35"/>
  <c r="KW10" i="35"/>
  <c r="LS10" i="35"/>
  <c r="LT10" i="35"/>
  <c r="LU10" i="35"/>
  <c r="LV10" i="35"/>
  <c r="LX10" i="35"/>
  <c r="LY10" i="35"/>
  <c r="MU10" i="35"/>
  <c r="MV10" i="35"/>
  <c r="MY10" i="35" s="1"/>
  <c r="MW10" i="35"/>
  <c r="MX10" i="35"/>
  <c r="MZ10" i="35"/>
  <c r="NA10" i="35"/>
  <c r="NW10" i="35"/>
  <c r="NX10" i="35"/>
  <c r="NY10" i="35"/>
  <c r="NZ10" i="35"/>
  <c r="OB10" i="35"/>
  <c r="OC10" i="35"/>
  <c r="OY10" i="35"/>
  <c r="OZ10" i="35"/>
  <c r="PA10" i="35"/>
  <c r="PB10" i="35"/>
  <c r="PD10" i="35"/>
  <c r="PE10" i="35"/>
  <c r="QA10" i="35"/>
  <c r="QB10" i="35"/>
  <c r="QC10" i="35"/>
  <c r="QD10" i="35"/>
  <c r="QF10" i="35"/>
  <c r="QG10" i="35"/>
  <c r="RC10" i="35"/>
  <c r="RD10" i="35"/>
  <c r="RE10" i="35"/>
  <c r="RF10" i="35"/>
  <c r="RH10" i="35"/>
  <c r="RI10" i="35"/>
  <c r="SE10" i="35"/>
  <c r="SF10" i="35"/>
  <c r="SG10" i="35"/>
  <c r="SH10" i="35"/>
  <c r="SJ10" i="35"/>
  <c r="SK10" i="35"/>
  <c r="SM10" i="35"/>
  <c r="SN10" i="35"/>
  <c r="SO10" i="35"/>
  <c r="SP10" i="35"/>
  <c r="SQ10" i="35"/>
  <c r="SR10" i="35"/>
  <c r="SS10" i="35"/>
  <c r="ST10" i="35"/>
  <c r="SU10" i="35"/>
  <c r="SV10" i="35"/>
  <c r="SW10" i="35"/>
  <c r="SX10" i="35"/>
  <c r="SY10" i="35"/>
  <c r="SZ10" i="35"/>
  <c r="TA10" i="35"/>
  <c r="TB10" i="35"/>
  <c r="AJ11" i="35"/>
  <c r="AK11" i="35"/>
  <c r="AL11" i="35"/>
  <c r="AM11" i="35"/>
  <c r="BF11" i="35"/>
  <c r="BG11" i="35"/>
  <c r="BH11" i="35"/>
  <c r="BI11" i="35"/>
  <c r="CB11" i="35"/>
  <c r="CC11" i="35"/>
  <c r="CD11" i="35"/>
  <c r="CE11" i="35"/>
  <c r="DC11" i="35"/>
  <c r="DD11" i="35"/>
  <c r="DE11" i="35"/>
  <c r="DF11" i="35"/>
  <c r="DH11" i="35"/>
  <c r="DI11" i="35"/>
  <c r="EE11" i="35"/>
  <c r="EF11" i="35"/>
  <c r="EG11" i="35"/>
  <c r="EH11" i="35"/>
  <c r="EJ11" i="35"/>
  <c r="EK11" i="35"/>
  <c r="FG11" i="35"/>
  <c r="FH11" i="35"/>
  <c r="FI11" i="35"/>
  <c r="FJ11" i="35"/>
  <c r="FL11" i="35"/>
  <c r="FM11" i="35"/>
  <c r="GI11" i="35"/>
  <c r="GJ11" i="35"/>
  <c r="GK11" i="35"/>
  <c r="GL11" i="35"/>
  <c r="GN11" i="35"/>
  <c r="GO11" i="35"/>
  <c r="HK11" i="35"/>
  <c r="HL11" i="35"/>
  <c r="HM11" i="35"/>
  <c r="HN11" i="35"/>
  <c r="HP11" i="35"/>
  <c r="HQ11" i="35"/>
  <c r="IM11" i="35"/>
  <c r="IN11" i="35"/>
  <c r="IO11" i="35"/>
  <c r="IP11" i="35"/>
  <c r="IR11" i="35"/>
  <c r="IS11" i="35"/>
  <c r="JO11" i="35"/>
  <c r="JP11" i="35"/>
  <c r="JQ11" i="35"/>
  <c r="JR11" i="35"/>
  <c r="JT11" i="35"/>
  <c r="JU11" i="35"/>
  <c r="KQ11" i="35"/>
  <c r="KR11" i="35"/>
  <c r="KS11" i="35"/>
  <c r="KT11" i="35"/>
  <c r="KV11" i="35"/>
  <c r="KW11" i="35"/>
  <c r="KX11" i="35" s="1"/>
  <c r="LS11" i="35"/>
  <c r="LT11" i="35"/>
  <c r="LU11" i="35"/>
  <c r="LV11" i="35"/>
  <c r="LX11" i="35"/>
  <c r="LY11" i="35"/>
  <c r="MU11" i="35"/>
  <c r="MV11" i="35"/>
  <c r="MW11" i="35"/>
  <c r="MX11" i="35"/>
  <c r="MZ11" i="35"/>
  <c r="NA11" i="35"/>
  <c r="NW11" i="35"/>
  <c r="NX11" i="35"/>
  <c r="NY11" i="35"/>
  <c r="NZ11" i="35"/>
  <c r="OB11" i="35"/>
  <c r="OC11" i="35"/>
  <c r="OY11" i="35"/>
  <c r="OZ11" i="35"/>
  <c r="PA11" i="35"/>
  <c r="PB11" i="35"/>
  <c r="PD11" i="35"/>
  <c r="PE11" i="35"/>
  <c r="QA11" i="35"/>
  <c r="QB11" i="35"/>
  <c r="QC11" i="35"/>
  <c r="QD11" i="35"/>
  <c r="QF11" i="35"/>
  <c r="QG11" i="35"/>
  <c r="RC11" i="35"/>
  <c r="RD11" i="35"/>
  <c r="RE11" i="35"/>
  <c r="RF11" i="35"/>
  <c r="RH11" i="35"/>
  <c r="RI11" i="35"/>
  <c r="SE11" i="35"/>
  <c r="SF11" i="35"/>
  <c r="SG11" i="35"/>
  <c r="SH11" i="35"/>
  <c r="SJ11" i="35"/>
  <c r="SK11" i="35"/>
  <c r="SM11" i="35"/>
  <c r="SN11" i="35"/>
  <c r="SO11" i="35"/>
  <c r="SP11" i="35"/>
  <c r="SQ11" i="35"/>
  <c r="SR11" i="35"/>
  <c r="SS11" i="35"/>
  <c r="ST11" i="35"/>
  <c r="SU11" i="35"/>
  <c r="SV11" i="35"/>
  <c r="SW11" i="35"/>
  <c r="SX11" i="35"/>
  <c r="SY11" i="35"/>
  <c r="SZ11" i="35"/>
  <c r="TF11" i="35" s="1"/>
  <c r="TA11" i="35"/>
  <c r="TB11" i="35"/>
  <c r="AJ12" i="35"/>
  <c r="AK12" i="35"/>
  <c r="AL12" i="35"/>
  <c r="AM12" i="35"/>
  <c r="BF12" i="35"/>
  <c r="BG12" i="35"/>
  <c r="BH12" i="35"/>
  <c r="BI12" i="35"/>
  <c r="CB12" i="35"/>
  <c r="CC12" i="35"/>
  <c r="CD12" i="35"/>
  <c r="CE12" i="35"/>
  <c r="DC12" i="35"/>
  <c r="DD12" i="35"/>
  <c r="DE12" i="35"/>
  <c r="DF12" i="35"/>
  <c r="DH12" i="35"/>
  <c r="DI12" i="35"/>
  <c r="EE12" i="35"/>
  <c r="EF12" i="35"/>
  <c r="EG12" i="35"/>
  <c r="EH12" i="35"/>
  <c r="EJ12" i="35"/>
  <c r="EK12" i="35"/>
  <c r="FG12" i="35"/>
  <c r="FH12" i="35"/>
  <c r="FI12" i="35"/>
  <c r="FJ12" i="35"/>
  <c r="FL12" i="35"/>
  <c r="FM12" i="35"/>
  <c r="GI12" i="35"/>
  <c r="GJ12" i="35"/>
  <c r="GK12" i="35"/>
  <c r="GL12" i="35"/>
  <c r="GN12" i="35"/>
  <c r="GO12" i="35"/>
  <c r="HK12" i="35"/>
  <c r="HL12" i="35"/>
  <c r="HM12" i="35"/>
  <c r="HN12" i="35"/>
  <c r="HP12" i="35"/>
  <c r="HQ12" i="35"/>
  <c r="IM12" i="35"/>
  <c r="IN12" i="35"/>
  <c r="IO12" i="35"/>
  <c r="IP12" i="35"/>
  <c r="IR12" i="35"/>
  <c r="IS12" i="35"/>
  <c r="JO12" i="35"/>
  <c r="JP12" i="35"/>
  <c r="JQ12" i="35"/>
  <c r="JR12" i="35"/>
  <c r="JT12" i="35"/>
  <c r="JU12" i="35"/>
  <c r="KQ12" i="35"/>
  <c r="KR12" i="35"/>
  <c r="KS12" i="35"/>
  <c r="KT12" i="35"/>
  <c r="KV12" i="35"/>
  <c r="KW12" i="35"/>
  <c r="LS12" i="35"/>
  <c r="LT12" i="35"/>
  <c r="LU12" i="35"/>
  <c r="LV12" i="35"/>
  <c r="LX12" i="35"/>
  <c r="LY12" i="35"/>
  <c r="MU12" i="35"/>
  <c r="MV12" i="35"/>
  <c r="MW12" i="35"/>
  <c r="MX12" i="35"/>
  <c r="MZ12" i="35"/>
  <c r="NA12" i="35"/>
  <c r="NW12" i="35"/>
  <c r="NX12" i="35"/>
  <c r="NY12" i="35"/>
  <c r="NZ12" i="35"/>
  <c r="OB12" i="35"/>
  <c r="OC12" i="35"/>
  <c r="OY12" i="35"/>
  <c r="OZ12" i="35"/>
  <c r="PA12" i="35"/>
  <c r="PB12" i="35"/>
  <c r="PD12" i="35"/>
  <c r="PE12" i="35"/>
  <c r="QA12" i="35"/>
  <c r="QB12" i="35"/>
  <c r="QC12" i="35"/>
  <c r="QD12" i="35"/>
  <c r="QF12" i="35"/>
  <c r="QG12" i="35"/>
  <c r="RC12" i="35"/>
  <c r="RD12" i="35"/>
  <c r="RE12" i="35"/>
  <c r="RF12" i="35"/>
  <c r="RH12" i="35"/>
  <c r="RI12" i="35"/>
  <c r="SE12" i="35"/>
  <c r="SF12" i="35"/>
  <c r="SG12" i="35"/>
  <c r="SH12" i="35"/>
  <c r="SJ12" i="35"/>
  <c r="SK12" i="35"/>
  <c r="SM12" i="35"/>
  <c r="SN12" i="35"/>
  <c r="SO12" i="35"/>
  <c r="SP12" i="35"/>
  <c r="SQ12" i="35"/>
  <c r="SR12" i="35"/>
  <c r="SS12" i="35"/>
  <c r="ST12" i="35"/>
  <c r="SU12" i="35"/>
  <c r="SV12" i="35"/>
  <c r="SW12" i="35"/>
  <c r="SX12" i="35"/>
  <c r="SY12" i="35"/>
  <c r="SZ12" i="35"/>
  <c r="TA12" i="35"/>
  <c r="TB12" i="35"/>
  <c r="AJ13" i="35"/>
  <c r="AK13" i="35"/>
  <c r="AL13" i="35"/>
  <c r="AM13" i="35"/>
  <c r="BF13" i="35"/>
  <c r="BG13" i="35"/>
  <c r="BH13" i="35"/>
  <c r="BI13" i="35"/>
  <c r="CB13" i="35"/>
  <c r="CC13" i="35"/>
  <c r="CD13" i="35"/>
  <c r="CE13" i="35"/>
  <c r="DC13" i="35"/>
  <c r="DD13" i="35"/>
  <c r="DE13" i="35"/>
  <c r="DF13" i="35"/>
  <c r="DH13" i="35"/>
  <c r="DI13" i="35"/>
  <c r="EE13" i="35"/>
  <c r="EF13" i="35"/>
  <c r="EG13" i="35"/>
  <c r="EH13" i="35"/>
  <c r="EJ13" i="35"/>
  <c r="EK13" i="35"/>
  <c r="FG13" i="35"/>
  <c r="FH13" i="35"/>
  <c r="FI13" i="35"/>
  <c r="FJ13" i="35"/>
  <c r="FL13" i="35"/>
  <c r="FM13" i="35"/>
  <c r="GI13" i="35"/>
  <c r="GJ13" i="35"/>
  <c r="GK13" i="35"/>
  <c r="GL13" i="35"/>
  <c r="GN13" i="35"/>
  <c r="GO13" i="35"/>
  <c r="HK13" i="35"/>
  <c r="HL13" i="35"/>
  <c r="HM13" i="35"/>
  <c r="HN13" i="35"/>
  <c r="HP13" i="35"/>
  <c r="HQ13" i="35"/>
  <c r="IM13" i="35"/>
  <c r="IN13" i="35"/>
  <c r="IO13" i="35"/>
  <c r="IP13" i="35"/>
  <c r="IR13" i="35"/>
  <c r="IS13" i="35"/>
  <c r="JO13" i="35"/>
  <c r="JP13" i="35"/>
  <c r="JQ13" i="35"/>
  <c r="JR13" i="35"/>
  <c r="JT13" i="35"/>
  <c r="JU13" i="35"/>
  <c r="KQ13" i="35"/>
  <c r="KR13" i="35"/>
  <c r="KS13" i="35"/>
  <c r="KT13" i="35"/>
  <c r="KV13" i="35"/>
  <c r="KW13" i="35"/>
  <c r="LS13" i="35"/>
  <c r="LT13" i="35"/>
  <c r="LU13" i="35"/>
  <c r="LV13" i="35"/>
  <c r="LX13" i="35"/>
  <c r="LY13" i="35"/>
  <c r="MU13" i="35"/>
  <c r="MV13" i="35"/>
  <c r="MW13" i="35"/>
  <c r="MX13" i="35"/>
  <c r="MZ13" i="35"/>
  <c r="NA13" i="35"/>
  <c r="NW13" i="35"/>
  <c r="NX13" i="35"/>
  <c r="NY13" i="35"/>
  <c r="NZ13" i="35"/>
  <c r="OB13" i="35"/>
  <c r="OC13" i="35"/>
  <c r="OY13" i="35"/>
  <c r="OZ13" i="35"/>
  <c r="PA13" i="35"/>
  <c r="PB13" i="35"/>
  <c r="PD13" i="35"/>
  <c r="PE13" i="35"/>
  <c r="QA13" i="35"/>
  <c r="QB13" i="35"/>
  <c r="QC13" i="35"/>
  <c r="QD13" i="35"/>
  <c r="QF13" i="35"/>
  <c r="QG13" i="35"/>
  <c r="RC13" i="35"/>
  <c r="RD13" i="35"/>
  <c r="RE13" i="35"/>
  <c r="RF13" i="35"/>
  <c r="RH13" i="35"/>
  <c r="RI13" i="35"/>
  <c r="SE13" i="35"/>
  <c r="SF13" i="35"/>
  <c r="SG13" i="35"/>
  <c r="SH13" i="35"/>
  <c r="SJ13" i="35"/>
  <c r="SK13" i="35"/>
  <c r="SM13" i="35"/>
  <c r="SN13" i="35"/>
  <c r="SO13" i="35"/>
  <c r="SP13" i="35"/>
  <c r="SQ13" i="35"/>
  <c r="SR13" i="35"/>
  <c r="SS13" i="35"/>
  <c r="ST13" i="35"/>
  <c r="SU13" i="35"/>
  <c r="SV13" i="35"/>
  <c r="SW13" i="35"/>
  <c r="SX13" i="35"/>
  <c r="SY13" i="35"/>
  <c r="SZ13" i="35"/>
  <c r="TA13" i="35"/>
  <c r="TB13" i="35"/>
  <c r="AJ14" i="35"/>
  <c r="AK14" i="35"/>
  <c r="AL14" i="35"/>
  <c r="AM14" i="35"/>
  <c r="BF14" i="35"/>
  <c r="BG14" i="35"/>
  <c r="BH14" i="35"/>
  <c r="BI14" i="35"/>
  <c r="CB14" i="35"/>
  <c r="CC14" i="35"/>
  <c r="CD14" i="35"/>
  <c r="CE14" i="35"/>
  <c r="DC14" i="35"/>
  <c r="DD14" i="35"/>
  <c r="DE14" i="35"/>
  <c r="DF14" i="35"/>
  <c r="DH14" i="35"/>
  <c r="DI14" i="35"/>
  <c r="EE14" i="35"/>
  <c r="EF14" i="35"/>
  <c r="EG14" i="35"/>
  <c r="EH14" i="35"/>
  <c r="EJ14" i="35"/>
  <c r="EK14" i="35"/>
  <c r="FG14" i="35"/>
  <c r="FH14" i="35"/>
  <c r="FI14" i="35"/>
  <c r="FJ14" i="35"/>
  <c r="FL14" i="35"/>
  <c r="FM14" i="35"/>
  <c r="GI14" i="35"/>
  <c r="GJ14" i="35"/>
  <c r="GK14" i="35"/>
  <c r="GL14" i="35"/>
  <c r="GN14" i="35"/>
  <c r="GO14" i="35"/>
  <c r="HK14" i="35"/>
  <c r="HL14" i="35"/>
  <c r="HM14" i="35"/>
  <c r="HN14" i="35"/>
  <c r="HP14" i="35"/>
  <c r="HQ14" i="35"/>
  <c r="IM14" i="35"/>
  <c r="IN14" i="35"/>
  <c r="IO14" i="35"/>
  <c r="IP14" i="35"/>
  <c r="IR14" i="35"/>
  <c r="IS14" i="35"/>
  <c r="JO14" i="35"/>
  <c r="JP14" i="35"/>
  <c r="JQ14" i="35"/>
  <c r="JR14" i="35"/>
  <c r="JT14" i="35"/>
  <c r="JU14" i="35"/>
  <c r="KQ14" i="35"/>
  <c r="KR14" i="35"/>
  <c r="KS14" i="35"/>
  <c r="KT14" i="35"/>
  <c r="KV14" i="35"/>
  <c r="KW14" i="35"/>
  <c r="LS14" i="35"/>
  <c r="LT14" i="35"/>
  <c r="LU14" i="35"/>
  <c r="LV14" i="35"/>
  <c r="LX14" i="35"/>
  <c r="LY14" i="35"/>
  <c r="MU14" i="35"/>
  <c r="MV14" i="35"/>
  <c r="MW14" i="35"/>
  <c r="MX14" i="35"/>
  <c r="MZ14" i="35"/>
  <c r="NA14" i="35"/>
  <c r="NW14" i="35"/>
  <c r="NX14" i="35"/>
  <c r="NY14" i="35"/>
  <c r="NZ14" i="35"/>
  <c r="OB14" i="35"/>
  <c r="OC14" i="35"/>
  <c r="OY14" i="35"/>
  <c r="OZ14" i="35"/>
  <c r="PA14" i="35"/>
  <c r="PB14" i="35"/>
  <c r="PD14" i="35"/>
  <c r="PE14" i="35"/>
  <c r="QA14" i="35"/>
  <c r="QB14" i="35"/>
  <c r="QC14" i="35"/>
  <c r="QD14" i="35"/>
  <c r="QF14" i="35"/>
  <c r="QG14" i="35"/>
  <c r="RC14" i="35"/>
  <c r="RD14" i="35"/>
  <c r="RE14" i="35"/>
  <c r="RF14" i="35"/>
  <c r="RH14" i="35"/>
  <c r="RI14" i="35"/>
  <c r="SE14" i="35"/>
  <c r="SF14" i="35"/>
  <c r="SG14" i="35"/>
  <c r="SH14" i="35"/>
  <c r="SJ14" i="35"/>
  <c r="SK14" i="35"/>
  <c r="SM14" i="35"/>
  <c r="SN14" i="35"/>
  <c r="SO14" i="35"/>
  <c r="SP14" i="35"/>
  <c r="SQ14" i="35"/>
  <c r="SR14" i="35"/>
  <c r="SS14" i="35"/>
  <c r="ST14" i="35"/>
  <c r="SU14" i="35"/>
  <c r="SV14" i="35"/>
  <c r="SW14" i="35"/>
  <c r="SX14" i="35"/>
  <c r="SY14" i="35"/>
  <c r="SZ14" i="35"/>
  <c r="TA14" i="35"/>
  <c r="TB14" i="35"/>
  <c r="AJ16" i="35"/>
  <c r="AK16" i="35"/>
  <c r="AL16" i="35"/>
  <c r="AM16" i="35"/>
  <c r="BF16" i="35"/>
  <c r="BG16" i="35"/>
  <c r="BH16" i="35"/>
  <c r="BI16" i="35"/>
  <c r="CB16" i="35"/>
  <c r="CC16" i="35"/>
  <c r="CD16" i="35"/>
  <c r="CE16" i="35"/>
  <c r="DC16" i="35"/>
  <c r="DD16" i="35"/>
  <c r="DE16" i="35"/>
  <c r="DF16" i="35"/>
  <c r="DH16" i="35"/>
  <c r="DI16" i="35"/>
  <c r="EE16" i="35"/>
  <c r="EF16" i="35"/>
  <c r="EG16" i="35"/>
  <c r="EH16" i="35"/>
  <c r="EJ16" i="35"/>
  <c r="EK16" i="35"/>
  <c r="FG16" i="35"/>
  <c r="FH16" i="35"/>
  <c r="FI16" i="35"/>
  <c r="FJ16" i="35"/>
  <c r="FL16" i="35"/>
  <c r="FM16" i="35"/>
  <c r="GI16" i="35"/>
  <c r="GJ16" i="35"/>
  <c r="GK16" i="35"/>
  <c r="GL16" i="35"/>
  <c r="GN16" i="35"/>
  <c r="GO16" i="35"/>
  <c r="HK16" i="35"/>
  <c r="HL16" i="35"/>
  <c r="HM16" i="35"/>
  <c r="HN16" i="35"/>
  <c r="HP16" i="35"/>
  <c r="HQ16" i="35"/>
  <c r="IM16" i="35"/>
  <c r="IN16" i="35"/>
  <c r="IO16" i="35"/>
  <c r="IP16" i="35"/>
  <c r="IR16" i="35"/>
  <c r="IS16" i="35"/>
  <c r="JO16" i="35"/>
  <c r="JP16" i="35"/>
  <c r="JS16" i="35" s="1"/>
  <c r="JQ16" i="35"/>
  <c r="JR16" i="35"/>
  <c r="JT16" i="35"/>
  <c r="JU16" i="35"/>
  <c r="KQ16" i="35"/>
  <c r="KR16" i="35"/>
  <c r="KS16" i="35"/>
  <c r="KT16" i="35"/>
  <c r="KV16" i="35"/>
  <c r="KW16" i="35"/>
  <c r="LS16" i="35"/>
  <c r="LT16" i="35"/>
  <c r="LU16" i="35"/>
  <c r="LV16" i="35"/>
  <c r="LX16" i="35"/>
  <c r="LY16" i="35"/>
  <c r="MU16" i="35"/>
  <c r="MV16" i="35"/>
  <c r="MW16" i="35"/>
  <c r="MX16" i="35"/>
  <c r="MZ16" i="35"/>
  <c r="NA16" i="35"/>
  <c r="NW16" i="35"/>
  <c r="NX16" i="35"/>
  <c r="NY16" i="35"/>
  <c r="NZ16" i="35"/>
  <c r="OB16" i="35"/>
  <c r="OC16" i="35"/>
  <c r="OY16" i="35"/>
  <c r="OZ16" i="35"/>
  <c r="PA16" i="35"/>
  <c r="PB16" i="35"/>
  <c r="PD16" i="35"/>
  <c r="PE16" i="35"/>
  <c r="QA16" i="35"/>
  <c r="QB16" i="35"/>
  <c r="QC16" i="35"/>
  <c r="QD16" i="35"/>
  <c r="QF16" i="35"/>
  <c r="QG16" i="35"/>
  <c r="RC16" i="35"/>
  <c r="RD16" i="35"/>
  <c r="RE16" i="35"/>
  <c r="RF16" i="35"/>
  <c r="RH16" i="35"/>
  <c r="RI16" i="35"/>
  <c r="SE16" i="35"/>
  <c r="SF16" i="35"/>
  <c r="SG16" i="35"/>
  <c r="SH16" i="35"/>
  <c r="SJ16" i="35"/>
  <c r="SK16" i="35"/>
  <c r="SM16" i="35"/>
  <c r="SN16" i="35"/>
  <c r="SO16" i="35"/>
  <c r="SP16" i="35"/>
  <c r="SQ16" i="35"/>
  <c r="SR16" i="35"/>
  <c r="SS16" i="35"/>
  <c r="ST16" i="35"/>
  <c r="SU16" i="35"/>
  <c r="SV16" i="35"/>
  <c r="SW16" i="35"/>
  <c r="SX16" i="35"/>
  <c r="SY16" i="35"/>
  <c r="SZ16" i="35"/>
  <c r="TA16" i="35"/>
  <c r="TB16" i="35"/>
  <c r="AJ17" i="35"/>
  <c r="AK17" i="35"/>
  <c r="AL17" i="35"/>
  <c r="AM17" i="35"/>
  <c r="BF17" i="35"/>
  <c r="BG17" i="35"/>
  <c r="BH17" i="35"/>
  <c r="BI17" i="35"/>
  <c r="CB17" i="35"/>
  <c r="CC17" i="35"/>
  <c r="CD17" i="35"/>
  <c r="CE17" i="35"/>
  <c r="DC17" i="35"/>
  <c r="DD17" i="35"/>
  <c r="DE17" i="35"/>
  <c r="DF17" i="35"/>
  <c r="DH17" i="35"/>
  <c r="DI17" i="35"/>
  <c r="EE17" i="35"/>
  <c r="EF17" i="35"/>
  <c r="EG17" i="35"/>
  <c r="EH17" i="35"/>
  <c r="EJ17" i="35"/>
  <c r="EK17" i="35"/>
  <c r="FG17" i="35"/>
  <c r="FH17" i="35"/>
  <c r="FK17" i="35" s="1"/>
  <c r="FI17" i="35"/>
  <c r="FJ17" i="35"/>
  <c r="FL17" i="35"/>
  <c r="FM17" i="35"/>
  <c r="GI17" i="35"/>
  <c r="GJ17" i="35"/>
  <c r="GK17" i="35"/>
  <c r="GL17" i="35"/>
  <c r="GN17" i="35"/>
  <c r="GO17" i="35"/>
  <c r="HK17" i="35"/>
  <c r="HL17" i="35"/>
  <c r="HM17" i="35"/>
  <c r="HN17" i="35"/>
  <c r="HP17" i="35"/>
  <c r="HQ17" i="35"/>
  <c r="IM17" i="35"/>
  <c r="IN17" i="35"/>
  <c r="IO17" i="35"/>
  <c r="IP17" i="35"/>
  <c r="IR17" i="35"/>
  <c r="IS17" i="35"/>
  <c r="JO17" i="35"/>
  <c r="JP17" i="35"/>
  <c r="JQ17" i="35"/>
  <c r="JR17" i="35"/>
  <c r="JT17" i="35"/>
  <c r="JU17" i="35"/>
  <c r="KQ17" i="35"/>
  <c r="KR17" i="35"/>
  <c r="KS17" i="35"/>
  <c r="KT17" i="35"/>
  <c r="KV17" i="35"/>
  <c r="KW17" i="35"/>
  <c r="LS17" i="35"/>
  <c r="LT17" i="35"/>
  <c r="LU17" i="35"/>
  <c r="LV17" i="35"/>
  <c r="LX17" i="35"/>
  <c r="LY17" i="35"/>
  <c r="MU17" i="35"/>
  <c r="MV17" i="35"/>
  <c r="MW17" i="35"/>
  <c r="MX17" i="35"/>
  <c r="MZ17" i="35"/>
  <c r="NA17" i="35"/>
  <c r="NW17" i="35"/>
  <c r="NX17" i="35"/>
  <c r="NY17" i="35"/>
  <c r="NZ17" i="35"/>
  <c r="OB17" i="35"/>
  <c r="OC17" i="35"/>
  <c r="OY17" i="35"/>
  <c r="OZ17" i="35"/>
  <c r="PA17" i="35"/>
  <c r="PB17" i="35"/>
  <c r="PD17" i="35"/>
  <c r="PE17" i="35"/>
  <c r="QA17" i="35"/>
  <c r="QB17" i="35"/>
  <c r="QC17" i="35"/>
  <c r="QD17" i="35"/>
  <c r="QF17" i="35"/>
  <c r="QG17" i="35"/>
  <c r="RC17" i="35"/>
  <c r="RD17" i="35"/>
  <c r="RE17" i="35"/>
  <c r="RF17" i="35"/>
  <c r="RH17" i="35"/>
  <c r="RI17" i="35"/>
  <c r="SE17" i="35"/>
  <c r="SF17" i="35"/>
  <c r="SG17" i="35"/>
  <c r="SH17" i="35"/>
  <c r="SJ17" i="35"/>
  <c r="SK17" i="35"/>
  <c r="SM17" i="35"/>
  <c r="SN17" i="35"/>
  <c r="SO17" i="35"/>
  <c r="SP17" i="35"/>
  <c r="SQ17" i="35"/>
  <c r="SR17" i="35"/>
  <c r="SS17" i="35"/>
  <c r="ST17" i="35"/>
  <c r="SU17" i="35"/>
  <c r="SV17" i="35"/>
  <c r="SW17" i="35"/>
  <c r="SX17" i="35"/>
  <c r="SY17" i="35"/>
  <c r="SZ17" i="35"/>
  <c r="TA17" i="35"/>
  <c r="TB17" i="35"/>
  <c r="AJ5" i="37"/>
  <c r="AK5" i="37"/>
  <c r="AL5" i="37"/>
  <c r="AM5" i="37"/>
  <c r="BF5" i="37"/>
  <c r="BG5" i="37"/>
  <c r="BH5" i="37"/>
  <c r="BI5" i="37"/>
  <c r="CB5" i="37"/>
  <c r="CC5" i="37"/>
  <c r="CD5" i="37"/>
  <c r="CE5" i="37"/>
  <c r="DC5" i="37"/>
  <c r="DD5" i="37"/>
  <c r="DE5" i="37"/>
  <c r="DF5" i="37"/>
  <c r="DH5" i="37"/>
  <c r="DI5" i="37"/>
  <c r="EE5" i="37"/>
  <c r="EF5" i="37"/>
  <c r="EG5" i="37"/>
  <c r="EH5" i="37"/>
  <c r="EJ5" i="37"/>
  <c r="EK5" i="37"/>
  <c r="FG5" i="37"/>
  <c r="FH5" i="37"/>
  <c r="FI5" i="37"/>
  <c r="FJ5" i="37"/>
  <c r="FL5" i="37"/>
  <c r="FM5" i="37"/>
  <c r="GI5" i="37"/>
  <c r="GJ5" i="37"/>
  <c r="GK5" i="37"/>
  <c r="GL5" i="37"/>
  <c r="GN5" i="37"/>
  <c r="GO5" i="37"/>
  <c r="HK5" i="37"/>
  <c r="HL5" i="37"/>
  <c r="HM5" i="37"/>
  <c r="HN5" i="37"/>
  <c r="HP5" i="37"/>
  <c r="HQ5" i="37"/>
  <c r="IM5" i="37"/>
  <c r="IN5" i="37"/>
  <c r="IO5" i="37"/>
  <c r="IP5" i="37"/>
  <c r="IR5" i="37"/>
  <c r="IS5" i="37"/>
  <c r="JO5" i="37"/>
  <c r="JP5" i="37"/>
  <c r="JQ5" i="37"/>
  <c r="JR5" i="37"/>
  <c r="JT5" i="37"/>
  <c r="JU5" i="37"/>
  <c r="KQ5" i="37"/>
  <c r="KR5" i="37"/>
  <c r="KS5" i="37"/>
  <c r="KT5" i="37"/>
  <c r="KV5" i="37"/>
  <c r="KW5" i="37"/>
  <c r="LS5" i="37"/>
  <c r="LT5" i="37"/>
  <c r="LU5" i="37"/>
  <c r="LV5" i="37"/>
  <c r="LX5" i="37"/>
  <c r="LY5" i="37"/>
  <c r="MU5" i="37"/>
  <c r="MV5" i="37"/>
  <c r="MW5" i="37"/>
  <c r="MX5" i="37"/>
  <c r="MZ5" i="37"/>
  <c r="NA5" i="37"/>
  <c r="NW5" i="37"/>
  <c r="NX5" i="37"/>
  <c r="NY5" i="37"/>
  <c r="NZ5" i="37"/>
  <c r="OB5" i="37"/>
  <c r="OC5" i="37"/>
  <c r="OY5" i="37"/>
  <c r="OZ5" i="37"/>
  <c r="PA5" i="37"/>
  <c r="PB5" i="37"/>
  <c r="PD5" i="37"/>
  <c r="PE5" i="37"/>
  <c r="QA5" i="37"/>
  <c r="QB5" i="37"/>
  <c r="QC5" i="37"/>
  <c r="QD5" i="37"/>
  <c r="QF5" i="37"/>
  <c r="QG5" i="37"/>
  <c r="RC5" i="37"/>
  <c r="RD5" i="37"/>
  <c r="RE5" i="37"/>
  <c r="RF5" i="37"/>
  <c r="RH5" i="37"/>
  <c r="RI5" i="37"/>
  <c r="SE5" i="37"/>
  <c r="SF5" i="37"/>
  <c r="SG5" i="37"/>
  <c r="SH5" i="37"/>
  <c r="SJ5" i="37"/>
  <c r="SK5" i="37"/>
  <c r="SM5" i="37"/>
  <c r="SN5" i="37"/>
  <c r="SO5" i="37"/>
  <c r="SP5" i="37"/>
  <c r="SQ5" i="37"/>
  <c r="SR5" i="37"/>
  <c r="SS5" i="37"/>
  <c r="ST5" i="37"/>
  <c r="SU5" i="37"/>
  <c r="SV5" i="37"/>
  <c r="SW5" i="37"/>
  <c r="SX5" i="37"/>
  <c r="SY5" i="37"/>
  <c r="SZ5" i="37"/>
  <c r="TA5" i="37"/>
  <c r="TB5" i="37"/>
  <c r="AJ6" i="37"/>
  <c r="AK6" i="37"/>
  <c r="AL6" i="37"/>
  <c r="AM6" i="37"/>
  <c r="BF6" i="37"/>
  <c r="BG6" i="37"/>
  <c r="BH6" i="37"/>
  <c r="BI6" i="37"/>
  <c r="CB6" i="37"/>
  <c r="CC6" i="37"/>
  <c r="CD6" i="37"/>
  <c r="CE6" i="37"/>
  <c r="DC6" i="37"/>
  <c r="DD6" i="37"/>
  <c r="DE6" i="37"/>
  <c r="DF6" i="37"/>
  <c r="DH6" i="37"/>
  <c r="DI6" i="37"/>
  <c r="EE6" i="37"/>
  <c r="EF6" i="37"/>
  <c r="EG6" i="37"/>
  <c r="EH6" i="37"/>
  <c r="EJ6" i="37"/>
  <c r="EK6" i="37"/>
  <c r="FG6" i="37"/>
  <c r="FH6" i="37"/>
  <c r="FI6" i="37"/>
  <c r="FJ6" i="37"/>
  <c r="FL6" i="37"/>
  <c r="FM6" i="37"/>
  <c r="GI6" i="37"/>
  <c r="GJ6" i="37"/>
  <c r="GK6" i="37"/>
  <c r="GL6" i="37"/>
  <c r="GN6" i="37"/>
  <c r="GO6" i="37"/>
  <c r="HK6" i="37"/>
  <c r="HL6" i="37"/>
  <c r="HM6" i="37"/>
  <c r="HN6" i="37"/>
  <c r="HP6" i="37"/>
  <c r="HQ6" i="37"/>
  <c r="IM6" i="37"/>
  <c r="IN6" i="37"/>
  <c r="IO6" i="37"/>
  <c r="IP6" i="37"/>
  <c r="IR6" i="37"/>
  <c r="IS6" i="37"/>
  <c r="JO6" i="37"/>
  <c r="JP6" i="37"/>
  <c r="JQ6" i="37"/>
  <c r="JR6" i="37"/>
  <c r="JT6" i="37"/>
  <c r="JU6" i="37"/>
  <c r="KQ6" i="37"/>
  <c r="KR6" i="37"/>
  <c r="KS6" i="37"/>
  <c r="KT6" i="37"/>
  <c r="KV6" i="37"/>
  <c r="KW6" i="37"/>
  <c r="LS6" i="37"/>
  <c r="LT6" i="37"/>
  <c r="LU6" i="37"/>
  <c r="LV6" i="37"/>
  <c r="LX6" i="37"/>
  <c r="LY6" i="37"/>
  <c r="MU6" i="37"/>
  <c r="MV6" i="37"/>
  <c r="MW6" i="37"/>
  <c r="MX6" i="37"/>
  <c r="MZ6" i="37"/>
  <c r="NA6" i="37"/>
  <c r="NW6" i="37"/>
  <c r="NX6" i="37"/>
  <c r="NY6" i="37"/>
  <c r="NZ6" i="37"/>
  <c r="OB6" i="37"/>
  <c r="OC6" i="37"/>
  <c r="OY6" i="37"/>
  <c r="OZ6" i="37"/>
  <c r="PA6" i="37"/>
  <c r="PB6" i="37"/>
  <c r="PD6" i="37"/>
  <c r="PE6" i="37"/>
  <c r="QA6" i="37"/>
  <c r="QB6" i="37"/>
  <c r="QC6" i="37"/>
  <c r="QD6" i="37"/>
  <c r="QF6" i="37"/>
  <c r="QG6" i="37"/>
  <c r="RC6" i="37"/>
  <c r="RD6" i="37"/>
  <c r="RE6" i="37"/>
  <c r="RF6" i="37"/>
  <c r="RH6" i="37"/>
  <c r="RI6" i="37"/>
  <c r="SE6" i="37"/>
  <c r="SF6" i="37"/>
  <c r="SG6" i="37"/>
  <c r="SH6" i="37"/>
  <c r="SJ6" i="37"/>
  <c r="SK6" i="37"/>
  <c r="SM6" i="37"/>
  <c r="SN6" i="37"/>
  <c r="SO6" i="37"/>
  <c r="SP6" i="37"/>
  <c r="SQ6" i="37"/>
  <c r="SR6" i="37"/>
  <c r="SS6" i="37"/>
  <c r="ST6" i="37"/>
  <c r="SU6" i="37"/>
  <c r="SV6" i="37"/>
  <c r="SW6" i="37"/>
  <c r="SX6" i="37"/>
  <c r="SY6" i="37"/>
  <c r="SZ6" i="37"/>
  <c r="TA6" i="37"/>
  <c r="TB6" i="37"/>
  <c r="AJ7" i="37"/>
  <c r="AK7" i="37"/>
  <c r="AL7" i="37"/>
  <c r="AM7" i="37"/>
  <c r="BF7" i="37"/>
  <c r="BG7" i="37"/>
  <c r="BH7" i="37"/>
  <c r="BI7" i="37"/>
  <c r="CB7" i="37"/>
  <c r="CC7" i="37"/>
  <c r="CD7" i="37"/>
  <c r="CE7" i="37"/>
  <c r="DC7" i="37"/>
  <c r="DD7" i="37"/>
  <c r="DE7" i="37"/>
  <c r="DF7" i="37"/>
  <c r="DH7" i="37"/>
  <c r="DI7" i="37"/>
  <c r="EE7" i="37"/>
  <c r="EF7" i="37"/>
  <c r="EG7" i="37"/>
  <c r="EH7" i="37"/>
  <c r="EJ7" i="37"/>
  <c r="EK7" i="37"/>
  <c r="FG7" i="37"/>
  <c r="FH7" i="37"/>
  <c r="FI7" i="37"/>
  <c r="FJ7" i="37"/>
  <c r="FL7" i="37"/>
  <c r="FM7" i="37"/>
  <c r="GI7" i="37"/>
  <c r="GJ7" i="37"/>
  <c r="GK7" i="37"/>
  <c r="GL7" i="37"/>
  <c r="GN7" i="37"/>
  <c r="GO7" i="37"/>
  <c r="HK7" i="37"/>
  <c r="HL7" i="37"/>
  <c r="HM7" i="37"/>
  <c r="HN7" i="37"/>
  <c r="HP7" i="37"/>
  <c r="HQ7" i="37"/>
  <c r="IM7" i="37"/>
  <c r="IN7" i="37"/>
  <c r="IO7" i="37"/>
  <c r="IP7" i="37"/>
  <c r="IR7" i="37"/>
  <c r="IS7" i="37"/>
  <c r="JO7" i="37"/>
  <c r="JP7" i="37"/>
  <c r="JQ7" i="37"/>
  <c r="JR7" i="37"/>
  <c r="JT7" i="37"/>
  <c r="JU7" i="37"/>
  <c r="KQ7" i="37"/>
  <c r="KR7" i="37"/>
  <c r="KS7" i="37"/>
  <c r="KT7" i="37"/>
  <c r="KV7" i="37"/>
  <c r="KW7" i="37"/>
  <c r="LS7" i="37"/>
  <c r="LT7" i="37"/>
  <c r="LU7" i="37"/>
  <c r="LV7" i="37"/>
  <c r="LX7" i="37"/>
  <c r="LY7" i="37"/>
  <c r="MU7" i="37"/>
  <c r="MV7" i="37"/>
  <c r="MW7" i="37"/>
  <c r="MX7" i="37"/>
  <c r="MZ7" i="37"/>
  <c r="NA7" i="37"/>
  <c r="NW7" i="37"/>
  <c r="NX7" i="37"/>
  <c r="NY7" i="37"/>
  <c r="NZ7" i="37"/>
  <c r="OB7" i="37"/>
  <c r="OC7" i="37"/>
  <c r="OD7" i="37" s="1"/>
  <c r="OY7" i="37"/>
  <c r="OZ7" i="37"/>
  <c r="PA7" i="37"/>
  <c r="PB7" i="37"/>
  <c r="PD7" i="37"/>
  <c r="PE7" i="37"/>
  <c r="QA7" i="37"/>
  <c r="QB7" i="37"/>
  <c r="QC7" i="37"/>
  <c r="QD7" i="37"/>
  <c r="QF7" i="37"/>
  <c r="QG7" i="37"/>
  <c r="RC7" i="37"/>
  <c r="RD7" i="37"/>
  <c r="RE7" i="37"/>
  <c r="RF7" i="37"/>
  <c r="RH7" i="37"/>
  <c r="RI7" i="37"/>
  <c r="SE7" i="37"/>
  <c r="SF7" i="37"/>
  <c r="SI7" i="37" s="1"/>
  <c r="SG7" i="37"/>
  <c r="SH7" i="37"/>
  <c r="SJ7" i="37"/>
  <c r="SK7" i="37"/>
  <c r="SM7" i="37"/>
  <c r="SN7" i="37"/>
  <c r="SO7" i="37"/>
  <c r="SP7" i="37"/>
  <c r="SQ7" i="37"/>
  <c r="SR7" i="37"/>
  <c r="SS7" i="37"/>
  <c r="ST7" i="37"/>
  <c r="SU7" i="37"/>
  <c r="SV7" i="37"/>
  <c r="SW7" i="37"/>
  <c r="SX7" i="37"/>
  <c r="SY7" i="37"/>
  <c r="SZ7" i="37"/>
  <c r="TA7" i="37"/>
  <c r="TB7" i="37"/>
  <c r="AJ9" i="37"/>
  <c r="AK9" i="37"/>
  <c r="AL9" i="37"/>
  <c r="AM9" i="37"/>
  <c r="BF9" i="37"/>
  <c r="BG9" i="37"/>
  <c r="BH9" i="37"/>
  <c r="BI9" i="37"/>
  <c r="CB9" i="37"/>
  <c r="CC9" i="37"/>
  <c r="CD9" i="37"/>
  <c r="CE9" i="37"/>
  <c r="DC9" i="37"/>
  <c r="DD9" i="37"/>
  <c r="DE9" i="37"/>
  <c r="DF9" i="37"/>
  <c r="DH9" i="37"/>
  <c r="DI9" i="37"/>
  <c r="EE9" i="37"/>
  <c r="EF9" i="37"/>
  <c r="EG9" i="37"/>
  <c r="EH9" i="37"/>
  <c r="EJ9" i="37"/>
  <c r="EK9" i="37"/>
  <c r="FG9" i="37"/>
  <c r="FH9" i="37"/>
  <c r="FI9" i="37"/>
  <c r="FJ9" i="37"/>
  <c r="FL9" i="37"/>
  <c r="FM9" i="37"/>
  <c r="GI9" i="37"/>
  <c r="GJ9" i="37"/>
  <c r="GK9" i="37"/>
  <c r="GL9" i="37"/>
  <c r="GN9" i="37"/>
  <c r="GO9" i="37"/>
  <c r="HK9" i="37"/>
  <c r="HL9" i="37"/>
  <c r="HM9" i="37"/>
  <c r="HN9" i="37"/>
  <c r="HP9" i="37"/>
  <c r="HQ9" i="37"/>
  <c r="IM9" i="37"/>
  <c r="IN9" i="37"/>
  <c r="IO9" i="37"/>
  <c r="IP9" i="37"/>
  <c r="IR9" i="37"/>
  <c r="IS9" i="37"/>
  <c r="JO9" i="37"/>
  <c r="JP9" i="37"/>
  <c r="JQ9" i="37"/>
  <c r="JR9" i="37"/>
  <c r="JT9" i="37"/>
  <c r="JU9" i="37"/>
  <c r="KQ9" i="37"/>
  <c r="KR9" i="37"/>
  <c r="KS9" i="37"/>
  <c r="KT9" i="37"/>
  <c r="KV9" i="37"/>
  <c r="KW9" i="37"/>
  <c r="LS9" i="37"/>
  <c r="LT9" i="37"/>
  <c r="LU9" i="37"/>
  <c r="LV9" i="37"/>
  <c r="LX9" i="37"/>
  <c r="LY9" i="37"/>
  <c r="MU9" i="37"/>
  <c r="MV9" i="37"/>
  <c r="MW9" i="37"/>
  <c r="MX9" i="37"/>
  <c r="MZ9" i="37"/>
  <c r="NA9" i="37"/>
  <c r="NW9" i="37"/>
  <c r="NX9" i="37"/>
  <c r="NY9" i="37"/>
  <c r="NZ9" i="37"/>
  <c r="OB9" i="37"/>
  <c r="OC9" i="37"/>
  <c r="OY9" i="37"/>
  <c r="OZ9" i="37"/>
  <c r="PA9" i="37"/>
  <c r="PB9" i="37"/>
  <c r="PD9" i="37"/>
  <c r="PE9" i="37"/>
  <c r="QA9" i="37"/>
  <c r="QB9" i="37"/>
  <c r="QC9" i="37"/>
  <c r="QD9" i="37"/>
  <c r="QF9" i="37"/>
  <c r="QG9" i="37"/>
  <c r="RC9" i="37"/>
  <c r="RD9" i="37"/>
  <c r="RE9" i="37"/>
  <c r="RF9" i="37"/>
  <c r="RH9" i="37"/>
  <c r="RI9" i="37"/>
  <c r="SE9" i="37"/>
  <c r="SF9" i="37"/>
  <c r="SG9" i="37"/>
  <c r="SH9" i="37"/>
  <c r="SJ9" i="37"/>
  <c r="SK9" i="37"/>
  <c r="SM9" i="37"/>
  <c r="SN9" i="37"/>
  <c r="SO9" i="37"/>
  <c r="SP9" i="37"/>
  <c r="SQ9" i="37"/>
  <c r="SR9" i="37"/>
  <c r="SS9" i="37"/>
  <c r="ST9" i="37"/>
  <c r="SU9" i="37"/>
  <c r="SV9" i="37"/>
  <c r="SW9" i="37"/>
  <c r="SX9" i="37"/>
  <c r="SY9" i="37"/>
  <c r="SZ9" i="37"/>
  <c r="TA9" i="37"/>
  <c r="TB9" i="37"/>
  <c r="AJ8" i="37"/>
  <c r="AK8" i="37"/>
  <c r="AL8" i="37"/>
  <c r="AM8" i="37"/>
  <c r="BF8" i="37"/>
  <c r="BG8" i="37"/>
  <c r="BH8" i="37"/>
  <c r="BI8" i="37"/>
  <c r="CB8" i="37"/>
  <c r="CC8" i="37"/>
  <c r="CD8" i="37"/>
  <c r="CE8" i="37"/>
  <c r="DC8" i="37"/>
  <c r="DD8" i="37"/>
  <c r="DE8" i="37"/>
  <c r="DF8" i="37"/>
  <c r="DH8" i="37"/>
  <c r="DI8" i="37"/>
  <c r="EE8" i="37"/>
  <c r="EF8" i="37"/>
  <c r="EG8" i="37"/>
  <c r="EH8" i="37"/>
  <c r="EJ8" i="37"/>
  <c r="EK8" i="37"/>
  <c r="FG8" i="37"/>
  <c r="FH8" i="37"/>
  <c r="FI8" i="37"/>
  <c r="FJ8" i="37"/>
  <c r="FL8" i="37"/>
  <c r="FM8" i="37"/>
  <c r="GI8" i="37"/>
  <c r="GJ8" i="37"/>
  <c r="GK8" i="37"/>
  <c r="GL8" i="37"/>
  <c r="GN8" i="37"/>
  <c r="GO8" i="37"/>
  <c r="HK8" i="37"/>
  <c r="HL8" i="37"/>
  <c r="HM8" i="37"/>
  <c r="HN8" i="37"/>
  <c r="HP8" i="37"/>
  <c r="HQ8" i="37"/>
  <c r="IM8" i="37"/>
  <c r="IN8" i="37"/>
  <c r="IO8" i="37"/>
  <c r="IP8" i="37"/>
  <c r="IR8" i="37"/>
  <c r="IS8" i="37"/>
  <c r="JO8" i="37"/>
  <c r="JP8" i="37"/>
  <c r="JQ8" i="37"/>
  <c r="JR8" i="37"/>
  <c r="JT8" i="37"/>
  <c r="JU8" i="37"/>
  <c r="KQ8" i="37"/>
  <c r="KR8" i="37"/>
  <c r="KS8" i="37"/>
  <c r="KT8" i="37"/>
  <c r="KV8" i="37"/>
  <c r="KW8" i="37"/>
  <c r="LS8" i="37"/>
  <c r="LT8" i="37"/>
  <c r="LU8" i="37"/>
  <c r="LV8" i="37"/>
  <c r="LX8" i="37"/>
  <c r="LY8" i="37"/>
  <c r="MU8" i="37"/>
  <c r="MV8" i="37"/>
  <c r="MW8" i="37"/>
  <c r="MX8" i="37"/>
  <c r="MZ8" i="37"/>
  <c r="NA8" i="37"/>
  <c r="NW8" i="37"/>
  <c r="NX8" i="37"/>
  <c r="NY8" i="37"/>
  <c r="NZ8" i="37"/>
  <c r="OB8" i="37"/>
  <c r="OC8" i="37"/>
  <c r="OY8" i="37"/>
  <c r="OZ8" i="37"/>
  <c r="PA8" i="37"/>
  <c r="PB8" i="37"/>
  <c r="PD8" i="37"/>
  <c r="PE8" i="37"/>
  <c r="QA8" i="37"/>
  <c r="QB8" i="37"/>
  <c r="QC8" i="37"/>
  <c r="QD8" i="37"/>
  <c r="QF8" i="37"/>
  <c r="QG8" i="37"/>
  <c r="RC8" i="37"/>
  <c r="RD8" i="37"/>
  <c r="RE8" i="37"/>
  <c r="RF8" i="37"/>
  <c r="RH8" i="37"/>
  <c r="RI8" i="37"/>
  <c r="SE8" i="37"/>
  <c r="SF8" i="37"/>
  <c r="SG8" i="37"/>
  <c r="SH8" i="37"/>
  <c r="SJ8" i="37"/>
  <c r="SK8" i="37"/>
  <c r="SM8" i="37"/>
  <c r="SN8" i="37"/>
  <c r="SO8" i="37"/>
  <c r="SP8" i="37"/>
  <c r="SQ8" i="37"/>
  <c r="SR8" i="37"/>
  <c r="SS8" i="37"/>
  <c r="ST8" i="37"/>
  <c r="SU8" i="37"/>
  <c r="SV8" i="37"/>
  <c r="SW8" i="37"/>
  <c r="SX8" i="37"/>
  <c r="SY8" i="37"/>
  <c r="SZ8" i="37"/>
  <c r="TA8" i="37"/>
  <c r="TB8" i="37"/>
  <c r="AJ10" i="37"/>
  <c r="AK10" i="37"/>
  <c r="AL10" i="37"/>
  <c r="AM10" i="37"/>
  <c r="BF10" i="37"/>
  <c r="BG10" i="37"/>
  <c r="BH10" i="37"/>
  <c r="BI10" i="37"/>
  <c r="CB10" i="37"/>
  <c r="CC10" i="37"/>
  <c r="CD10" i="37"/>
  <c r="CE10" i="37"/>
  <c r="DC10" i="37"/>
  <c r="DD10" i="37"/>
  <c r="DE10" i="37"/>
  <c r="DF10" i="37"/>
  <c r="DH10" i="37"/>
  <c r="DI10" i="37"/>
  <c r="EE10" i="37"/>
  <c r="EF10" i="37"/>
  <c r="EG10" i="37"/>
  <c r="EH10" i="37"/>
  <c r="EJ10" i="37"/>
  <c r="EK10" i="37"/>
  <c r="FG10" i="37"/>
  <c r="FH10" i="37"/>
  <c r="FI10" i="37"/>
  <c r="FJ10" i="37"/>
  <c r="FL10" i="37"/>
  <c r="FM10" i="37"/>
  <c r="GI10" i="37"/>
  <c r="GJ10" i="37"/>
  <c r="GK10" i="37"/>
  <c r="GL10" i="37"/>
  <c r="GN10" i="37"/>
  <c r="GO10" i="37"/>
  <c r="HK10" i="37"/>
  <c r="HL10" i="37"/>
  <c r="HM10" i="37"/>
  <c r="HN10" i="37"/>
  <c r="HP10" i="37"/>
  <c r="HQ10" i="37"/>
  <c r="IM10" i="37"/>
  <c r="IN10" i="37"/>
  <c r="IO10" i="37"/>
  <c r="IP10" i="37"/>
  <c r="IR10" i="37"/>
  <c r="IS10" i="37"/>
  <c r="JO10" i="37"/>
  <c r="JP10" i="37"/>
  <c r="JQ10" i="37"/>
  <c r="JR10" i="37"/>
  <c r="JT10" i="37"/>
  <c r="JU10" i="37"/>
  <c r="KQ10" i="37"/>
  <c r="KR10" i="37"/>
  <c r="KS10" i="37"/>
  <c r="KT10" i="37"/>
  <c r="KV10" i="37"/>
  <c r="KW10" i="37"/>
  <c r="LS10" i="37"/>
  <c r="LT10" i="37"/>
  <c r="LU10" i="37"/>
  <c r="LV10" i="37"/>
  <c r="LX10" i="37"/>
  <c r="LY10" i="37"/>
  <c r="MU10" i="37"/>
  <c r="MV10" i="37"/>
  <c r="MW10" i="37"/>
  <c r="MX10" i="37"/>
  <c r="MZ10" i="37"/>
  <c r="NA10" i="37"/>
  <c r="NW10" i="37"/>
  <c r="NX10" i="37"/>
  <c r="NY10" i="37"/>
  <c r="NZ10" i="37"/>
  <c r="OB10" i="37"/>
  <c r="OC10" i="37"/>
  <c r="OY10" i="37"/>
  <c r="OZ10" i="37"/>
  <c r="PA10" i="37"/>
  <c r="PB10" i="37"/>
  <c r="PD10" i="37"/>
  <c r="PE10" i="37"/>
  <c r="QA10" i="37"/>
  <c r="QB10" i="37"/>
  <c r="QC10" i="37"/>
  <c r="QD10" i="37"/>
  <c r="QF10" i="37"/>
  <c r="QG10" i="37"/>
  <c r="RC10" i="37"/>
  <c r="RD10" i="37"/>
  <c r="RE10" i="37"/>
  <c r="RF10" i="37"/>
  <c r="RH10" i="37"/>
  <c r="RI10" i="37"/>
  <c r="SE10" i="37"/>
  <c r="SF10" i="37"/>
  <c r="SG10" i="37"/>
  <c r="SH10" i="37"/>
  <c r="SJ10" i="37"/>
  <c r="SK10" i="37"/>
  <c r="SM10" i="37"/>
  <c r="SN10" i="37"/>
  <c r="SO10" i="37"/>
  <c r="SP10" i="37"/>
  <c r="SQ10" i="37"/>
  <c r="SR10" i="37"/>
  <c r="SS10" i="37"/>
  <c r="ST10" i="37"/>
  <c r="SU10" i="37"/>
  <c r="SV10" i="37"/>
  <c r="SW10" i="37"/>
  <c r="SX10" i="37"/>
  <c r="SY10" i="37"/>
  <c r="SZ10" i="37"/>
  <c r="TA10" i="37"/>
  <c r="TB10" i="37"/>
  <c r="AJ11" i="37"/>
  <c r="AK11" i="37"/>
  <c r="AL11" i="37"/>
  <c r="AM11" i="37"/>
  <c r="BF11" i="37"/>
  <c r="BG11" i="37"/>
  <c r="BH11" i="37"/>
  <c r="BI11" i="37"/>
  <c r="CB11" i="37"/>
  <c r="CC11" i="37"/>
  <c r="CD11" i="37"/>
  <c r="CE11" i="37"/>
  <c r="DC11" i="37"/>
  <c r="DD11" i="37"/>
  <c r="DE11" i="37"/>
  <c r="DF11" i="37"/>
  <c r="DH11" i="37"/>
  <c r="DI11" i="37"/>
  <c r="EE11" i="37"/>
  <c r="EF11" i="37"/>
  <c r="EG11" i="37"/>
  <c r="EH11" i="37"/>
  <c r="EJ11" i="37"/>
  <c r="EK11" i="37"/>
  <c r="FG11" i="37"/>
  <c r="FH11" i="37"/>
  <c r="FI11" i="37"/>
  <c r="FJ11" i="37"/>
  <c r="FL11" i="37"/>
  <c r="FM11" i="37"/>
  <c r="GI11" i="37"/>
  <c r="GJ11" i="37"/>
  <c r="GK11" i="37"/>
  <c r="GL11" i="37"/>
  <c r="GN11" i="37"/>
  <c r="GO11" i="37"/>
  <c r="HK11" i="37"/>
  <c r="HL11" i="37"/>
  <c r="HM11" i="37"/>
  <c r="HN11" i="37"/>
  <c r="HP11" i="37"/>
  <c r="HQ11" i="37"/>
  <c r="IM11" i="37"/>
  <c r="IN11" i="37"/>
  <c r="IO11" i="37"/>
  <c r="IP11" i="37"/>
  <c r="IR11" i="37"/>
  <c r="IS11" i="37"/>
  <c r="JO11" i="37"/>
  <c r="JP11" i="37"/>
  <c r="JQ11" i="37"/>
  <c r="JR11" i="37"/>
  <c r="JT11" i="37"/>
  <c r="JU11" i="37"/>
  <c r="KQ11" i="37"/>
  <c r="KR11" i="37"/>
  <c r="KS11" i="37"/>
  <c r="KT11" i="37"/>
  <c r="KV11" i="37"/>
  <c r="KW11" i="37"/>
  <c r="LS11" i="37"/>
  <c r="LT11" i="37"/>
  <c r="LU11" i="37"/>
  <c r="LV11" i="37"/>
  <c r="LX11" i="37"/>
  <c r="LY11" i="37"/>
  <c r="MU11" i="37"/>
  <c r="MV11" i="37"/>
  <c r="MW11" i="37"/>
  <c r="MX11" i="37"/>
  <c r="MZ11" i="37"/>
  <c r="NA11" i="37"/>
  <c r="NW11" i="37"/>
  <c r="NX11" i="37"/>
  <c r="NY11" i="37"/>
  <c r="NZ11" i="37"/>
  <c r="OB11" i="37"/>
  <c r="OC11" i="37"/>
  <c r="OY11" i="37"/>
  <c r="OZ11" i="37"/>
  <c r="PA11" i="37"/>
  <c r="PB11" i="37"/>
  <c r="PD11" i="37"/>
  <c r="PE11" i="37"/>
  <c r="QA11" i="37"/>
  <c r="QB11" i="37"/>
  <c r="QC11" i="37"/>
  <c r="QD11" i="37"/>
  <c r="QF11" i="37"/>
  <c r="QG11" i="37"/>
  <c r="RC11" i="37"/>
  <c r="RD11" i="37"/>
  <c r="RE11" i="37"/>
  <c r="RF11" i="37"/>
  <c r="RH11" i="37"/>
  <c r="RI11" i="37"/>
  <c r="SE11" i="37"/>
  <c r="SF11" i="37"/>
  <c r="SG11" i="37"/>
  <c r="SH11" i="37"/>
  <c r="SJ11" i="37"/>
  <c r="SK11" i="37"/>
  <c r="SM11" i="37"/>
  <c r="SN11" i="37"/>
  <c r="SO11" i="37"/>
  <c r="SP11" i="37"/>
  <c r="SQ11" i="37"/>
  <c r="SR11" i="37"/>
  <c r="SS11" i="37"/>
  <c r="ST11" i="37"/>
  <c r="SU11" i="37"/>
  <c r="SV11" i="37"/>
  <c r="SW11" i="37"/>
  <c r="SX11" i="37"/>
  <c r="SY11" i="37"/>
  <c r="SZ11" i="37"/>
  <c r="TA11" i="37"/>
  <c r="TB11" i="37"/>
  <c r="AJ12" i="37"/>
  <c r="AK12" i="37"/>
  <c r="AL12" i="37"/>
  <c r="AM12" i="37"/>
  <c r="BF12" i="37"/>
  <c r="BG12" i="37"/>
  <c r="BH12" i="37"/>
  <c r="BI12" i="37"/>
  <c r="CB12" i="37"/>
  <c r="CC12" i="37"/>
  <c r="CD12" i="37"/>
  <c r="CE12" i="37"/>
  <c r="DC12" i="37"/>
  <c r="DD12" i="37"/>
  <c r="DE12" i="37"/>
  <c r="DF12" i="37"/>
  <c r="DH12" i="37"/>
  <c r="DI12" i="37"/>
  <c r="EE12" i="37"/>
  <c r="EF12" i="37"/>
  <c r="EG12" i="37"/>
  <c r="EH12" i="37"/>
  <c r="EJ12" i="37"/>
  <c r="EK12" i="37"/>
  <c r="FG12" i="37"/>
  <c r="FH12" i="37"/>
  <c r="FI12" i="37"/>
  <c r="FJ12" i="37"/>
  <c r="FL12" i="37"/>
  <c r="FM12" i="37"/>
  <c r="GI12" i="37"/>
  <c r="GJ12" i="37"/>
  <c r="GK12" i="37"/>
  <c r="GL12" i="37"/>
  <c r="GN12" i="37"/>
  <c r="GO12" i="37"/>
  <c r="HK12" i="37"/>
  <c r="HL12" i="37"/>
  <c r="HM12" i="37"/>
  <c r="HN12" i="37"/>
  <c r="HP12" i="37"/>
  <c r="HQ12" i="37"/>
  <c r="IM12" i="37"/>
  <c r="IN12" i="37"/>
  <c r="IO12" i="37"/>
  <c r="IP12" i="37"/>
  <c r="IR12" i="37"/>
  <c r="IS12" i="37"/>
  <c r="JO12" i="37"/>
  <c r="JP12" i="37"/>
  <c r="JQ12" i="37"/>
  <c r="JR12" i="37"/>
  <c r="JT12" i="37"/>
  <c r="JU12" i="37"/>
  <c r="KQ12" i="37"/>
  <c r="KR12" i="37"/>
  <c r="KS12" i="37"/>
  <c r="KT12" i="37"/>
  <c r="KV12" i="37"/>
  <c r="KW12" i="37"/>
  <c r="LS12" i="37"/>
  <c r="LT12" i="37"/>
  <c r="LU12" i="37"/>
  <c r="LV12" i="37"/>
  <c r="LX12" i="37"/>
  <c r="LY12" i="37"/>
  <c r="MU12" i="37"/>
  <c r="MV12" i="37"/>
  <c r="MW12" i="37"/>
  <c r="MX12" i="37"/>
  <c r="MZ12" i="37"/>
  <c r="NA12" i="37"/>
  <c r="NW12" i="37"/>
  <c r="NX12" i="37"/>
  <c r="OA12" i="37" s="1"/>
  <c r="NY12" i="37"/>
  <c r="NZ12" i="37"/>
  <c r="OB12" i="37"/>
  <c r="OC12" i="37"/>
  <c r="OY12" i="37"/>
  <c r="OZ12" i="37"/>
  <c r="PA12" i="37"/>
  <c r="PB12" i="37"/>
  <c r="PD12" i="37"/>
  <c r="PE12" i="37"/>
  <c r="QA12" i="37"/>
  <c r="QB12" i="37"/>
  <c r="QC12" i="37"/>
  <c r="QD12" i="37"/>
  <c r="QF12" i="37"/>
  <c r="QG12" i="37"/>
  <c r="RC12" i="37"/>
  <c r="RD12" i="37"/>
  <c r="RE12" i="37"/>
  <c r="RF12" i="37"/>
  <c r="RH12" i="37"/>
  <c r="RI12" i="37"/>
  <c r="SE12" i="37"/>
  <c r="SF12" i="37"/>
  <c r="SG12" i="37"/>
  <c r="SH12" i="37"/>
  <c r="SJ12" i="37"/>
  <c r="SK12" i="37"/>
  <c r="SM12" i="37"/>
  <c r="SN12" i="37"/>
  <c r="SO12" i="37"/>
  <c r="SP12" i="37"/>
  <c r="SQ12" i="37"/>
  <c r="SR12" i="37"/>
  <c r="SS12" i="37"/>
  <c r="ST12" i="37"/>
  <c r="SU12" i="37"/>
  <c r="SV12" i="37"/>
  <c r="SW12" i="37"/>
  <c r="SX12" i="37"/>
  <c r="SY12" i="37"/>
  <c r="SZ12" i="37"/>
  <c r="TA12" i="37"/>
  <c r="TB12" i="37"/>
  <c r="AJ13" i="37"/>
  <c r="AK13" i="37"/>
  <c r="AL13" i="37"/>
  <c r="AM13" i="37"/>
  <c r="BF13" i="37"/>
  <c r="BG13" i="37"/>
  <c r="BH13" i="37"/>
  <c r="BI13" i="37"/>
  <c r="CB13" i="37"/>
  <c r="CC13" i="37"/>
  <c r="CD13" i="37"/>
  <c r="CE13" i="37"/>
  <c r="DC13" i="37"/>
  <c r="DD13" i="37"/>
  <c r="DE13" i="37"/>
  <c r="DF13" i="37"/>
  <c r="DH13" i="37"/>
  <c r="DI13" i="37"/>
  <c r="EE13" i="37"/>
  <c r="EF13" i="37"/>
  <c r="EG13" i="37"/>
  <c r="EH13" i="37"/>
  <c r="EJ13" i="37"/>
  <c r="EK13" i="37"/>
  <c r="FG13" i="37"/>
  <c r="FH13" i="37"/>
  <c r="FI13" i="37"/>
  <c r="FJ13" i="37"/>
  <c r="FL13" i="37"/>
  <c r="FM13" i="37"/>
  <c r="GI13" i="37"/>
  <c r="GJ13" i="37"/>
  <c r="GK13" i="37"/>
  <c r="GL13" i="37"/>
  <c r="GN13" i="37"/>
  <c r="GO13" i="37"/>
  <c r="HK13" i="37"/>
  <c r="HL13" i="37"/>
  <c r="HM13" i="37"/>
  <c r="HN13" i="37"/>
  <c r="HP13" i="37"/>
  <c r="HQ13" i="37"/>
  <c r="IM13" i="37"/>
  <c r="IN13" i="37"/>
  <c r="IO13" i="37"/>
  <c r="IP13" i="37"/>
  <c r="IR13" i="37"/>
  <c r="IS13" i="37"/>
  <c r="JO13" i="37"/>
  <c r="JP13" i="37"/>
  <c r="JQ13" i="37"/>
  <c r="JR13" i="37"/>
  <c r="JT13" i="37"/>
  <c r="JU13" i="37"/>
  <c r="KQ13" i="37"/>
  <c r="KR13" i="37"/>
  <c r="KS13" i="37"/>
  <c r="KT13" i="37"/>
  <c r="KV13" i="37"/>
  <c r="KW13" i="37"/>
  <c r="LS13" i="37"/>
  <c r="LT13" i="37"/>
  <c r="LU13" i="37"/>
  <c r="LV13" i="37"/>
  <c r="LX13" i="37"/>
  <c r="LY13" i="37"/>
  <c r="MU13" i="37"/>
  <c r="MV13" i="37"/>
  <c r="MW13" i="37"/>
  <c r="MX13" i="37"/>
  <c r="MZ13" i="37"/>
  <c r="NA13" i="37"/>
  <c r="NW13" i="37"/>
  <c r="NX13" i="37"/>
  <c r="NY13" i="37"/>
  <c r="NZ13" i="37"/>
  <c r="OB13" i="37"/>
  <c r="OC13" i="37"/>
  <c r="OY13" i="37"/>
  <c r="OZ13" i="37"/>
  <c r="PA13" i="37"/>
  <c r="PB13" i="37"/>
  <c r="PD13" i="37"/>
  <c r="PE13" i="37"/>
  <c r="QA13" i="37"/>
  <c r="QB13" i="37"/>
  <c r="QC13" i="37"/>
  <c r="QD13" i="37"/>
  <c r="QF13" i="37"/>
  <c r="QG13" i="37"/>
  <c r="RC13" i="37"/>
  <c r="RD13" i="37"/>
  <c r="RE13" i="37"/>
  <c r="RF13" i="37"/>
  <c r="RH13" i="37"/>
  <c r="RI13" i="37"/>
  <c r="SE13" i="37"/>
  <c r="SF13" i="37"/>
  <c r="SG13" i="37"/>
  <c r="SH13" i="37"/>
  <c r="SJ13" i="37"/>
  <c r="SK13" i="37"/>
  <c r="SM13" i="37"/>
  <c r="SN13" i="37"/>
  <c r="SO13" i="37"/>
  <c r="SP13" i="37"/>
  <c r="SQ13" i="37"/>
  <c r="SR13" i="37"/>
  <c r="SS13" i="37"/>
  <c r="ST13" i="37"/>
  <c r="SU13" i="37"/>
  <c r="SV13" i="37"/>
  <c r="SW13" i="37"/>
  <c r="SX13" i="37"/>
  <c r="SY13" i="37"/>
  <c r="SZ13" i="37"/>
  <c r="TA13" i="37"/>
  <c r="TB13" i="37"/>
  <c r="AJ14" i="37"/>
  <c r="AK14" i="37"/>
  <c r="AL14" i="37"/>
  <c r="AM14" i="37"/>
  <c r="BF14" i="37"/>
  <c r="BG14" i="37"/>
  <c r="BH14" i="37"/>
  <c r="BI14" i="37"/>
  <c r="CB14" i="37"/>
  <c r="CC14" i="37"/>
  <c r="CD14" i="37"/>
  <c r="CE14" i="37"/>
  <c r="DC14" i="37"/>
  <c r="DD14" i="37"/>
  <c r="DE14" i="37"/>
  <c r="DF14" i="37"/>
  <c r="DH14" i="37"/>
  <c r="DI14" i="37"/>
  <c r="EE14" i="37"/>
  <c r="EF14" i="37"/>
  <c r="EG14" i="37"/>
  <c r="EH14" i="37"/>
  <c r="EJ14" i="37"/>
  <c r="EK14" i="37"/>
  <c r="FG14" i="37"/>
  <c r="FH14" i="37"/>
  <c r="FI14" i="37"/>
  <c r="FJ14" i="37"/>
  <c r="FL14" i="37"/>
  <c r="FM14" i="37"/>
  <c r="GI14" i="37"/>
  <c r="GJ14" i="37"/>
  <c r="GK14" i="37"/>
  <c r="GL14" i="37"/>
  <c r="GN14" i="37"/>
  <c r="GO14" i="37"/>
  <c r="HK14" i="37"/>
  <c r="HL14" i="37"/>
  <c r="HM14" i="37"/>
  <c r="HN14" i="37"/>
  <c r="HP14" i="37"/>
  <c r="HQ14" i="37"/>
  <c r="IM14" i="37"/>
  <c r="IN14" i="37"/>
  <c r="IO14" i="37"/>
  <c r="IP14" i="37"/>
  <c r="IR14" i="37"/>
  <c r="IS14" i="37"/>
  <c r="JO14" i="37"/>
  <c r="JP14" i="37"/>
  <c r="JQ14" i="37"/>
  <c r="JR14" i="37"/>
  <c r="JT14" i="37"/>
  <c r="JU14" i="37"/>
  <c r="KQ14" i="37"/>
  <c r="KR14" i="37"/>
  <c r="KS14" i="37"/>
  <c r="KT14" i="37"/>
  <c r="KV14" i="37"/>
  <c r="KW14" i="37"/>
  <c r="LS14" i="37"/>
  <c r="LT14" i="37"/>
  <c r="LU14" i="37"/>
  <c r="LV14" i="37"/>
  <c r="LX14" i="37"/>
  <c r="LY14" i="37"/>
  <c r="MU14" i="37"/>
  <c r="MV14" i="37"/>
  <c r="MW14" i="37"/>
  <c r="MX14" i="37"/>
  <c r="MZ14" i="37"/>
  <c r="NA14" i="37"/>
  <c r="NW14" i="37"/>
  <c r="NX14" i="37"/>
  <c r="NY14" i="37"/>
  <c r="NZ14" i="37"/>
  <c r="OB14" i="37"/>
  <c r="OC14" i="37"/>
  <c r="OY14" i="37"/>
  <c r="OZ14" i="37"/>
  <c r="PA14" i="37"/>
  <c r="PB14" i="37"/>
  <c r="PD14" i="37"/>
  <c r="PE14" i="37"/>
  <c r="QA14" i="37"/>
  <c r="QB14" i="37"/>
  <c r="QC14" i="37"/>
  <c r="QD14" i="37"/>
  <c r="QF14" i="37"/>
  <c r="QG14" i="37"/>
  <c r="RC14" i="37"/>
  <c r="RD14" i="37"/>
  <c r="RE14" i="37"/>
  <c r="RF14" i="37"/>
  <c r="RH14" i="37"/>
  <c r="RI14" i="37"/>
  <c r="SE14" i="37"/>
  <c r="SF14" i="37"/>
  <c r="SG14" i="37"/>
  <c r="SH14" i="37"/>
  <c r="SJ14" i="37"/>
  <c r="SK14" i="37"/>
  <c r="SM14" i="37"/>
  <c r="SN14" i="37"/>
  <c r="SO14" i="37"/>
  <c r="SP14" i="37"/>
  <c r="SQ14" i="37"/>
  <c r="SR14" i="37"/>
  <c r="SS14" i="37"/>
  <c r="ST14" i="37"/>
  <c r="SU14" i="37"/>
  <c r="SV14" i="37"/>
  <c r="SW14" i="37"/>
  <c r="SX14" i="37"/>
  <c r="SY14" i="37"/>
  <c r="SZ14" i="37"/>
  <c r="TA14" i="37"/>
  <c r="TB14" i="37"/>
  <c r="AJ15" i="37"/>
  <c r="AK15" i="37"/>
  <c r="AL15" i="37"/>
  <c r="AM15" i="37"/>
  <c r="BF15" i="37"/>
  <c r="BG15" i="37"/>
  <c r="BH15" i="37"/>
  <c r="BI15" i="37"/>
  <c r="CB15" i="37"/>
  <c r="CC15" i="37"/>
  <c r="CD15" i="37"/>
  <c r="CE15" i="37"/>
  <c r="DC15" i="37"/>
  <c r="DD15" i="37"/>
  <c r="DE15" i="37"/>
  <c r="DF15" i="37"/>
  <c r="DH15" i="37"/>
  <c r="DI15" i="37"/>
  <c r="EE15" i="37"/>
  <c r="EF15" i="37"/>
  <c r="EG15" i="37"/>
  <c r="EH15" i="37"/>
  <c r="EJ15" i="37"/>
  <c r="EK15" i="37"/>
  <c r="FG15" i="37"/>
  <c r="FH15" i="37"/>
  <c r="FI15" i="37"/>
  <c r="FJ15" i="37"/>
  <c r="FL15" i="37"/>
  <c r="FM15" i="37"/>
  <c r="GI15" i="37"/>
  <c r="GJ15" i="37"/>
  <c r="GK15" i="37"/>
  <c r="GL15" i="37"/>
  <c r="GN15" i="37"/>
  <c r="GO15" i="37"/>
  <c r="HK15" i="37"/>
  <c r="HL15" i="37"/>
  <c r="HM15" i="37"/>
  <c r="HN15" i="37"/>
  <c r="HP15" i="37"/>
  <c r="HQ15" i="37"/>
  <c r="IM15" i="37"/>
  <c r="IN15" i="37"/>
  <c r="IQ15" i="37" s="1"/>
  <c r="IO15" i="37"/>
  <c r="IP15" i="37"/>
  <c r="IR15" i="37"/>
  <c r="IS15" i="37"/>
  <c r="JO15" i="37"/>
  <c r="JP15" i="37"/>
  <c r="JS15" i="37" s="1"/>
  <c r="JQ15" i="37"/>
  <c r="JR15" i="37"/>
  <c r="JT15" i="37"/>
  <c r="JU15" i="37"/>
  <c r="KQ15" i="37"/>
  <c r="KR15" i="37"/>
  <c r="KS15" i="37"/>
  <c r="KT15" i="37"/>
  <c r="KV15" i="37"/>
  <c r="KW15" i="37"/>
  <c r="LS15" i="37"/>
  <c r="LT15" i="37"/>
  <c r="LU15" i="37"/>
  <c r="LV15" i="37"/>
  <c r="LX15" i="37"/>
  <c r="LY15" i="37"/>
  <c r="MU15" i="37"/>
  <c r="MV15" i="37"/>
  <c r="MW15" i="37"/>
  <c r="MX15" i="37"/>
  <c r="MZ15" i="37"/>
  <c r="NA15" i="37"/>
  <c r="NW15" i="37"/>
  <c r="NX15" i="37"/>
  <c r="NY15" i="37"/>
  <c r="NZ15" i="37"/>
  <c r="OB15" i="37"/>
  <c r="OC15" i="37"/>
  <c r="OY15" i="37"/>
  <c r="OZ15" i="37"/>
  <c r="PA15" i="37"/>
  <c r="PB15" i="37"/>
  <c r="PD15" i="37"/>
  <c r="PE15" i="37"/>
  <c r="QA15" i="37"/>
  <c r="QB15" i="37"/>
  <c r="QC15" i="37"/>
  <c r="QD15" i="37"/>
  <c r="QF15" i="37"/>
  <c r="QG15" i="37"/>
  <c r="RC15" i="37"/>
  <c r="RD15" i="37"/>
  <c r="RG15" i="37" s="1"/>
  <c r="RE15" i="37"/>
  <c r="RF15" i="37"/>
  <c r="RH15" i="37"/>
  <c r="RI15" i="37"/>
  <c r="SE15" i="37"/>
  <c r="SF15" i="37"/>
  <c r="SG15" i="37"/>
  <c r="SH15" i="37"/>
  <c r="SJ15" i="37"/>
  <c r="SK15" i="37"/>
  <c r="SM15" i="37"/>
  <c r="SN15" i="37"/>
  <c r="SO15" i="37"/>
  <c r="SP15" i="37"/>
  <c r="SQ15" i="37"/>
  <c r="SR15" i="37"/>
  <c r="SS15" i="37"/>
  <c r="ST15" i="37"/>
  <c r="SU15" i="37"/>
  <c r="SV15" i="37"/>
  <c r="SW15" i="37"/>
  <c r="SX15" i="37"/>
  <c r="SY15" i="37"/>
  <c r="SZ15" i="37"/>
  <c r="TA15" i="37"/>
  <c r="TB15" i="37"/>
  <c r="AJ16" i="37"/>
  <c r="AK16" i="37"/>
  <c r="AL16" i="37"/>
  <c r="AM16" i="37"/>
  <c r="BF16" i="37"/>
  <c r="BG16" i="37"/>
  <c r="BH16" i="37"/>
  <c r="BI16" i="37"/>
  <c r="CB16" i="37"/>
  <c r="CC16" i="37"/>
  <c r="CD16" i="37"/>
  <c r="CE16" i="37"/>
  <c r="DC16" i="37"/>
  <c r="DD16" i="37"/>
  <c r="DE16" i="37"/>
  <c r="DF16" i="37"/>
  <c r="DH16" i="37"/>
  <c r="DI16" i="37"/>
  <c r="EE16" i="37"/>
  <c r="EF16" i="37"/>
  <c r="EG16" i="37"/>
  <c r="EH16" i="37"/>
  <c r="EJ16" i="37"/>
  <c r="EK16" i="37"/>
  <c r="FG16" i="37"/>
  <c r="FH16" i="37"/>
  <c r="FI16" i="37"/>
  <c r="FJ16" i="37"/>
  <c r="FL16" i="37"/>
  <c r="FM16" i="37"/>
  <c r="GI16" i="37"/>
  <c r="GJ16" i="37"/>
  <c r="GK16" i="37"/>
  <c r="GL16" i="37"/>
  <c r="GN16" i="37"/>
  <c r="GO16" i="37"/>
  <c r="HK16" i="37"/>
  <c r="HL16" i="37"/>
  <c r="HM16" i="37"/>
  <c r="HN16" i="37"/>
  <c r="HP16" i="37"/>
  <c r="HQ16" i="37"/>
  <c r="IM16" i="37"/>
  <c r="IN16" i="37"/>
  <c r="IO16" i="37"/>
  <c r="IP16" i="37"/>
  <c r="IR16" i="37"/>
  <c r="IS16" i="37"/>
  <c r="JO16" i="37"/>
  <c r="JP16" i="37"/>
  <c r="JQ16" i="37"/>
  <c r="JR16" i="37"/>
  <c r="JT16" i="37"/>
  <c r="JU16" i="37"/>
  <c r="KQ16" i="37"/>
  <c r="KR16" i="37"/>
  <c r="KS16" i="37"/>
  <c r="KT16" i="37"/>
  <c r="KV16" i="37"/>
  <c r="KW16" i="37"/>
  <c r="LS16" i="37"/>
  <c r="LT16" i="37"/>
  <c r="LU16" i="37"/>
  <c r="LV16" i="37"/>
  <c r="LX16" i="37"/>
  <c r="LY16" i="37"/>
  <c r="MU16" i="37"/>
  <c r="MV16" i="37"/>
  <c r="MW16" i="37"/>
  <c r="MX16" i="37"/>
  <c r="MZ16" i="37"/>
  <c r="NA16" i="37"/>
  <c r="NW16" i="37"/>
  <c r="NX16" i="37"/>
  <c r="NY16" i="37"/>
  <c r="NZ16" i="37"/>
  <c r="OB16" i="37"/>
  <c r="OC16" i="37"/>
  <c r="OY16" i="37"/>
  <c r="OZ16" i="37"/>
  <c r="PA16" i="37"/>
  <c r="PB16" i="37"/>
  <c r="PD16" i="37"/>
  <c r="PE16" i="37"/>
  <c r="QA16" i="37"/>
  <c r="QB16" i="37"/>
  <c r="QC16" i="37"/>
  <c r="QD16" i="37"/>
  <c r="QF16" i="37"/>
  <c r="QG16" i="37"/>
  <c r="RC16" i="37"/>
  <c r="RD16" i="37"/>
  <c r="RE16" i="37"/>
  <c r="RF16" i="37"/>
  <c r="RH16" i="37"/>
  <c r="RI16" i="37"/>
  <c r="SE16" i="37"/>
  <c r="SF16" i="37"/>
  <c r="SG16" i="37"/>
  <c r="SH16" i="37"/>
  <c r="SJ16" i="37"/>
  <c r="SK16" i="37"/>
  <c r="SM16" i="37"/>
  <c r="SN16" i="37"/>
  <c r="SO16" i="37"/>
  <c r="SP16" i="37"/>
  <c r="SQ16" i="37"/>
  <c r="SR16" i="37"/>
  <c r="SS16" i="37"/>
  <c r="ST16" i="37"/>
  <c r="SU16" i="37"/>
  <c r="SV16" i="37"/>
  <c r="SW16" i="37"/>
  <c r="SX16" i="37"/>
  <c r="SY16" i="37"/>
  <c r="SZ16" i="37"/>
  <c r="TA16" i="37"/>
  <c r="TB16" i="37"/>
  <c r="AJ17" i="37"/>
  <c r="AK17" i="37"/>
  <c r="AL17" i="37"/>
  <c r="AM17" i="37"/>
  <c r="BF17" i="37"/>
  <c r="BG17" i="37"/>
  <c r="BH17" i="37"/>
  <c r="BI17" i="37"/>
  <c r="CB17" i="37"/>
  <c r="CC17" i="37"/>
  <c r="CD17" i="37"/>
  <c r="CE17" i="37"/>
  <c r="DC17" i="37"/>
  <c r="DD17" i="37"/>
  <c r="DE17" i="37"/>
  <c r="DF17" i="37"/>
  <c r="DH17" i="37"/>
  <c r="DI17" i="37"/>
  <c r="EE17" i="37"/>
  <c r="EF17" i="37"/>
  <c r="EG17" i="37"/>
  <c r="EH17" i="37"/>
  <c r="EJ17" i="37"/>
  <c r="EK17" i="37"/>
  <c r="FG17" i="37"/>
  <c r="FH17" i="37"/>
  <c r="FI17" i="37"/>
  <c r="FJ17" i="37"/>
  <c r="FL17" i="37"/>
  <c r="FM17" i="37"/>
  <c r="GI17" i="37"/>
  <c r="GJ17" i="37"/>
  <c r="GK17" i="37"/>
  <c r="GL17" i="37"/>
  <c r="GN17" i="37"/>
  <c r="GO17" i="37"/>
  <c r="HK17" i="37"/>
  <c r="HL17" i="37"/>
  <c r="HM17" i="37"/>
  <c r="HN17" i="37"/>
  <c r="HP17" i="37"/>
  <c r="HQ17" i="37"/>
  <c r="IM17" i="37"/>
  <c r="IN17" i="37"/>
  <c r="IO17" i="37"/>
  <c r="IP17" i="37"/>
  <c r="IR17" i="37"/>
  <c r="IS17" i="37"/>
  <c r="JO17" i="37"/>
  <c r="JP17" i="37"/>
  <c r="JQ17" i="37"/>
  <c r="JR17" i="37"/>
  <c r="JT17" i="37"/>
  <c r="JU17" i="37"/>
  <c r="KQ17" i="37"/>
  <c r="KR17" i="37"/>
  <c r="KS17" i="37"/>
  <c r="KT17" i="37"/>
  <c r="KV17" i="37"/>
  <c r="KW17" i="37"/>
  <c r="LS17" i="37"/>
  <c r="LT17" i="37"/>
  <c r="LU17" i="37"/>
  <c r="LV17" i="37"/>
  <c r="LX17" i="37"/>
  <c r="LY17" i="37"/>
  <c r="MU17" i="37"/>
  <c r="MV17" i="37"/>
  <c r="MW17" i="37"/>
  <c r="MX17" i="37"/>
  <c r="MZ17" i="37"/>
  <c r="NA17" i="37"/>
  <c r="NW17" i="37"/>
  <c r="NX17" i="37"/>
  <c r="NY17" i="37"/>
  <c r="NZ17" i="37"/>
  <c r="OB17" i="37"/>
  <c r="OC17" i="37"/>
  <c r="OY17" i="37"/>
  <c r="OZ17" i="37"/>
  <c r="PA17" i="37"/>
  <c r="PB17" i="37"/>
  <c r="PD17" i="37"/>
  <c r="PE17" i="37"/>
  <c r="QA17" i="37"/>
  <c r="QB17" i="37"/>
  <c r="QE17" i="37" s="1"/>
  <c r="QC17" i="37"/>
  <c r="QD17" i="37"/>
  <c r="QF17" i="37"/>
  <c r="QG17" i="37"/>
  <c r="RC17" i="37"/>
  <c r="RD17" i="37"/>
  <c r="RE17" i="37"/>
  <c r="RF17" i="37"/>
  <c r="RH17" i="37"/>
  <c r="RI17" i="37"/>
  <c r="SE17" i="37"/>
  <c r="SF17" i="37"/>
  <c r="SG17" i="37"/>
  <c r="SH17" i="37"/>
  <c r="SJ17" i="37"/>
  <c r="SK17" i="37"/>
  <c r="SM17" i="37"/>
  <c r="SN17" i="37"/>
  <c r="SO17" i="37"/>
  <c r="SP17" i="37"/>
  <c r="SQ17" i="37"/>
  <c r="SR17" i="37"/>
  <c r="SS17" i="37"/>
  <c r="ST17" i="37"/>
  <c r="SU17" i="37"/>
  <c r="SV17" i="37"/>
  <c r="SW17" i="37"/>
  <c r="SX17" i="37"/>
  <c r="SY17" i="37"/>
  <c r="SZ17" i="37"/>
  <c r="TA17" i="37"/>
  <c r="TB17" i="37"/>
  <c r="AJ18" i="37"/>
  <c r="AK18" i="37"/>
  <c r="AL18" i="37"/>
  <c r="AM18" i="37"/>
  <c r="BF18" i="37"/>
  <c r="BG18" i="37"/>
  <c r="BH18" i="37"/>
  <c r="BI18" i="37"/>
  <c r="CB18" i="37"/>
  <c r="CC18" i="37"/>
  <c r="CD18" i="37"/>
  <c r="CE18" i="37"/>
  <c r="DC18" i="37"/>
  <c r="DD18" i="37"/>
  <c r="DE18" i="37"/>
  <c r="DF18" i="37"/>
  <c r="DH18" i="37"/>
  <c r="DI18" i="37"/>
  <c r="EE18" i="37"/>
  <c r="EF18" i="37"/>
  <c r="EG18" i="37"/>
  <c r="EH18" i="37"/>
  <c r="EJ18" i="37"/>
  <c r="EK18" i="37"/>
  <c r="FG18" i="37"/>
  <c r="FH18" i="37"/>
  <c r="FI18" i="37"/>
  <c r="FJ18" i="37"/>
  <c r="FL18" i="37"/>
  <c r="FM18" i="37"/>
  <c r="GI18" i="37"/>
  <c r="GJ18" i="37"/>
  <c r="GK18" i="37"/>
  <c r="GL18" i="37"/>
  <c r="GN18" i="37"/>
  <c r="GO18" i="37"/>
  <c r="HK18" i="37"/>
  <c r="HL18" i="37"/>
  <c r="HM18" i="37"/>
  <c r="HN18" i="37"/>
  <c r="HP18" i="37"/>
  <c r="HQ18" i="37"/>
  <c r="IM18" i="37"/>
  <c r="IN18" i="37"/>
  <c r="IO18" i="37"/>
  <c r="IP18" i="37"/>
  <c r="IR18" i="37"/>
  <c r="IS18" i="37"/>
  <c r="JO18" i="37"/>
  <c r="JP18" i="37"/>
  <c r="JQ18" i="37"/>
  <c r="JR18" i="37"/>
  <c r="JT18" i="37"/>
  <c r="JU18" i="37"/>
  <c r="KQ18" i="37"/>
  <c r="KR18" i="37"/>
  <c r="KS18" i="37"/>
  <c r="KT18" i="37"/>
  <c r="KV18" i="37"/>
  <c r="KW18" i="37"/>
  <c r="LS18" i="37"/>
  <c r="LT18" i="37"/>
  <c r="LU18" i="37"/>
  <c r="LV18" i="37"/>
  <c r="LX18" i="37"/>
  <c r="LY18" i="37"/>
  <c r="MU18" i="37"/>
  <c r="MV18" i="37"/>
  <c r="MW18" i="37"/>
  <c r="MX18" i="37"/>
  <c r="MZ18" i="37"/>
  <c r="NA18" i="37"/>
  <c r="NW18" i="37"/>
  <c r="NX18" i="37"/>
  <c r="NY18" i="37"/>
  <c r="NZ18" i="37"/>
  <c r="OB18" i="37"/>
  <c r="OC18" i="37"/>
  <c r="OY18" i="37"/>
  <c r="OZ18" i="37"/>
  <c r="PA18" i="37"/>
  <c r="PB18" i="37"/>
  <c r="PD18" i="37"/>
  <c r="PE18" i="37"/>
  <c r="QA18" i="37"/>
  <c r="QB18" i="37"/>
  <c r="QC18" i="37"/>
  <c r="QD18" i="37"/>
  <c r="QF18" i="37"/>
  <c r="QG18" i="37"/>
  <c r="RC18" i="37"/>
  <c r="RD18" i="37"/>
  <c r="RE18" i="37"/>
  <c r="RF18" i="37"/>
  <c r="RH18" i="37"/>
  <c r="RI18" i="37"/>
  <c r="SE18" i="37"/>
  <c r="SF18" i="37"/>
  <c r="SG18" i="37"/>
  <c r="SH18" i="37"/>
  <c r="SJ18" i="37"/>
  <c r="SK18" i="37"/>
  <c r="SM18" i="37"/>
  <c r="SN18" i="37"/>
  <c r="SO18" i="37"/>
  <c r="SP18" i="37"/>
  <c r="SQ18" i="37"/>
  <c r="SR18" i="37"/>
  <c r="SS18" i="37"/>
  <c r="ST18" i="37"/>
  <c r="SU18" i="37"/>
  <c r="SV18" i="37"/>
  <c r="SW18" i="37"/>
  <c r="SX18" i="37"/>
  <c r="SY18" i="37"/>
  <c r="SZ18" i="37"/>
  <c r="TA18" i="37"/>
  <c r="TB18" i="37"/>
  <c r="AJ19" i="37"/>
  <c r="AK19" i="37"/>
  <c r="AL19" i="37"/>
  <c r="AM19" i="37"/>
  <c r="BF19" i="37"/>
  <c r="BG19" i="37"/>
  <c r="BH19" i="37"/>
  <c r="BI19" i="37"/>
  <c r="CB19" i="37"/>
  <c r="CC19" i="37"/>
  <c r="CD19" i="37"/>
  <c r="CE19" i="37"/>
  <c r="DC19" i="37"/>
  <c r="DD19" i="37"/>
  <c r="DE19" i="37"/>
  <c r="DF19" i="37"/>
  <c r="DH19" i="37"/>
  <c r="DI19" i="37"/>
  <c r="EE19" i="37"/>
  <c r="EF19" i="37"/>
  <c r="EG19" i="37"/>
  <c r="EH19" i="37"/>
  <c r="EJ19" i="37"/>
  <c r="EK19" i="37"/>
  <c r="FG19" i="37"/>
  <c r="FH19" i="37"/>
  <c r="FI19" i="37"/>
  <c r="FJ19" i="37"/>
  <c r="FL19" i="37"/>
  <c r="FM19" i="37"/>
  <c r="GI19" i="37"/>
  <c r="GJ19" i="37"/>
  <c r="GK19" i="37"/>
  <c r="GL19" i="37"/>
  <c r="GN19" i="37"/>
  <c r="GO19" i="37"/>
  <c r="HK19" i="37"/>
  <c r="HL19" i="37"/>
  <c r="HM19" i="37"/>
  <c r="HN19" i="37"/>
  <c r="HP19" i="37"/>
  <c r="HQ19" i="37"/>
  <c r="IM19" i="37"/>
  <c r="IN19" i="37"/>
  <c r="IO19" i="37"/>
  <c r="IP19" i="37"/>
  <c r="IR19" i="37"/>
  <c r="IS19" i="37"/>
  <c r="JO19" i="37"/>
  <c r="JP19" i="37"/>
  <c r="JQ19" i="37"/>
  <c r="JR19" i="37"/>
  <c r="JT19" i="37"/>
  <c r="JU19" i="37"/>
  <c r="KQ19" i="37"/>
  <c r="KR19" i="37"/>
  <c r="KS19" i="37"/>
  <c r="KT19" i="37"/>
  <c r="KV19" i="37"/>
  <c r="KW19" i="37"/>
  <c r="LS19" i="37"/>
  <c r="LT19" i="37"/>
  <c r="LU19" i="37"/>
  <c r="LV19" i="37"/>
  <c r="LX19" i="37"/>
  <c r="LY19" i="37"/>
  <c r="MU19" i="37"/>
  <c r="MV19" i="37"/>
  <c r="MW19" i="37"/>
  <c r="MX19" i="37"/>
  <c r="MZ19" i="37"/>
  <c r="NA19" i="37"/>
  <c r="NW19" i="37"/>
  <c r="NX19" i="37"/>
  <c r="NY19" i="37"/>
  <c r="NZ19" i="37"/>
  <c r="OB19" i="37"/>
  <c r="OC19" i="37"/>
  <c r="OY19" i="37"/>
  <c r="OZ19" i="37"/>
  <c r="PA19" i="37"/>
  <c r="PB19" i="37"/>
  <c r="PD19" i="37"/>
  <c r="PE19" i="37"/>
  <c r="QA19" i="37"/>
  <c r="QB19" i="37"/>
  <c r="QC19" i="37"/>
  <c r="QD19" i="37"/>
  <c r="QF19" i="37"/>
  <c r="QG19" i="37"/>
  <c r="RC19" i="37"/>
  <c r="RD19" i="37"/>
  <c r="RE19" i="37"/>
  <c r="RF19" i="37"/>
  <c r="RH19" i="37"/>
  <c r="RI19" i="37"/>
  <c r="SE19" i="37"/>
  <c r="SF19" i="37"/>
  <c r="SG19" i="37"/>
  <c r="SH19" i="37"/>
  <c r="SJ19" i="37"/>
  <c r="SK19" i="37"/>
  <c r="SM19" i="37"/>
  <c r="SN19" i="37"/>
  <c r="SO19" i="37"/>
  <c r="SP19" i="37"/>
  <c r="SQ19" i="37"/>
  <c r="SR19" i="37"/>
  <c r="SS19" i="37"/>
  <c r="ST19" i="37"/>
  <c r="SU19" i="37"/>
  <c r="SV19" i="37"/>
  <c r="SW19" i="37"/>
  <c r="SX19" i="37"/>
  <c r="SY19" i="37"/>
  <c r="SZ19" i="37"/>
  <c r="TA19" i="37"/>
  <c r="TB19" i="37"/>
  <c r="AJ20" i="37"/>
  <c r="AK20" i="37"/>
  <c r="AL20" i="37"/>
  <c r="AM20" i="37"/>
  <c r="BF20" i="37"/>
  <c r="BG20" i="37"/>
  <c r="BH20" i="37"/>
  <c r="BI20" i="37"/>
  <c r="CB20" i="37"/>
  <c r="CC20" i="37"/>
  <c r="CD20" i="37"/>
  <c r="CE20" i="37"/>
  <c r="DC20" i="37"/>
  <c r="DD20" i="37"/>
  <c r="DE20" i="37"/>
  <c r="DF20" i="37"/>
  <c r="DH20" i="37"/>
  <c r="DI20" i="37"/>
  <c r="EE20" i="37"/>
  <c r="EF20" i="37"/>
  <c r="EG20" i="37"/>
  <c r="EH20" i="37"/>
  <c r="EJ20" i="37"/>
  <c r="EK20" i="37"/>
  <c r="FG20" i="37"/>
  <c r="FH20" i="37"/>
  <c r="FI20" i="37"/>
  <c r="FJ20" i="37"/>
  <c r="FL20" i="37"/>
  <c r="FM20" i="37"/>
  <c r="GI20" i="37"/>
  <c r="GJ20" i="37"/>
  <c r="GK20" i="37"/>
  <c r="GL20" i="37"/>
  <c r="GN20" i="37"/>
  <c r="GO20" i="37"/>
  <c r="HK20" i="37"/>
  <c r="HL20" i="37"/>
  <c r="HM20" i="37"/>
  <c r="HN20" i="37"/>
  <c r="HP20" i="37"/>
  <c r="HQ20" i="37"/>
  <c r="IM20" i="37"/>
  <c r="IN20" i="37"/>
  <c r="IO20" i="37"/>
  <c r="IP20" i="37"/>
  <c r="IR20" i="37"/>
  <c r="IS20" i="37"/>
  <c r="JO20" i="37"/>
  <c r="JP20" i="37"/>
  <c r="JQ20" i="37"/>
  <c r="JR20" i="37"/>
  <c r="JT20" i="37"/>
  <c r="JU20" i="37"/>
  <c r="KQ20" i="37"/>
  <c r="KR20" i="37"/>
  <c r="KS20" i="37"/>
  <c r="KT20" i="37"/>
  <c r="KV20" i="37"/>
  <c r="KW20" i="37"/>
  <c r="LS20" i="37"/>
  <c r="LT20" i="37"/>
  <c r="LW20" i="37" s="1"/>
  <c r="LU20" i="37"/>
  <c r="LV20" i="37"/>
  <c r="LX20" i="37"/>
  <c r="LY20" i="37"/>
  <c r="MU20" i="37"/>
  <c r="MV20" i="37"/>
  <c r="MW20" i="37"/>
  <c r="MX20" i="37"/>
  <c r="MZ20" i="37"/>
  <c r="NA20" i="37"/>
  <c r="NW20" i="37"/>
  <c r="NX20" i="37"/>
  <c r="NY20" i="37"/>
  <c r="NZ20" i="37"/>
  <c r="OB20" i="37"/>
  <c r="OC20" i="37"/>
  <c r="OY20" i="37"/>
  <c r="OZ20" i="37"/>
  <c r="PA20" i="37"/>
  <c r="PB20" i="37"/>
  <c r="PD20" i="37"/>
  <c r="PE20" i="37"/>
  <c r="QA20" i="37"/>
  <c r="QB20" i="37"/>
  <c r="QC20" i="37"/>
  <c r="QD20" i="37"/>
  <c r="QF20" i="37"/>
  <c r="QG20" i="37"/>
  <c r="RC20" i="37"/>
  <c r="RD20" i="37"/>
  <c r="RE20" i="37"/>
  <c r="RF20" i="37"/>
  <c r="RH20" i="37"/>
  <c r="RI20" i="37"/>
  <c r="SE20" i="37"/>
  <c r="SF20" i="37"/>
  <c r="SG20" i="37"/>
  <c r="SH20" i="37"/>
  <c r="SJ20" i="37"/>
  <c r="SK20" i="37"/>
  <c r="SM20" i="37"/>
  <c r="SN20" i="37"/>
  <c r="SO20" i="37"/>
  <c r="SP20" i="37"/>
  <c r="SQ20" i="37"/>
  <c r="SR20" i="37"/>
  <c r="SS20" i="37"/>
  <c r="ST20" i="37"/>
  <c r="SU20" i="37"/>
  <c r="SV20" i="37"/>
  <c r="SW20" i="37"/>
  <c r="SX20" i="37"/>
  <c r="SY20" i="37"/>
  <c r="SZ20" i="37"/>
  <c r="TA20" i="37"/>
  <c r="TB20" i="37"/>
  <c r="AJ21" i="37"/>
  <c r="AK21" i="37"/>
  <c r="AL21" i="37"/>
  <c r="AM21" i="37"/>
  <c r="BF21" i="37"/>
  <c r="BG21" i="37"/>
  <c r="BH21" i="37"/>
  <c r="BI21" i="37"/>
  <c r="CB21" i="37"/>
  <c r="CC21" i="37"/>
  <c r="CD21" i="37"/>
  <c r="CE21" i="37"/>
  <c r="DC21" i="37"/>
  <c r="DD21" i="37"/>
  <c r="DE21" i="37"/>
  <c r="DF21" i="37"/>
  <c r="DH21" i="37"/>
  <c r="DI21" i="37"/>
  <c r="EE21" i="37"/>
  <c r="EF21" i="37"/>
  <c r="EG21" i="37"/>
  <c r="EH21" i="37"/>
  <c r="EJ21" i="37"/>
  <c r="EK21" i="37"/>
  <c r="FG21" i="37"/>
  <c r="FH21" i="37"/>
  <c r="FI21" i="37"/>
  <c r="FJ21" i="37"/>
  <c r="FL21" i="37"/>
  <c r="FM21" i="37"/>
  <c r="GI21" i="37"/>
  <c r="GJ21" i="37"/>
  <c r="GK21" i="37"/>
  <c r="GM21" i="37" s="1"/>
  <c r="GL21" i="37"/>
  <c r="GN21" i="37"/>
  <c r="GO21" i="37"/>
  <c r="HK21" i="37"/>
  <c r="HL21" i="37"/>
  <c r="HM21" i="37"/>
  <c r="HN21" i="37"/>
  <c r="HP21" i="37"/>
  <c r="HQ21" i="37"/>
  <c r="IM21" i="37"/>
  <c r="IN21" i="37"/>
  <c r="IO21" i="37"/>
  <c r="IP21" i="37"/>
  <c r="IQ21" i="37"/>
  <c r="IR21" i="37"/>
  <c r="IS21" i="37"/>
  <c r="JO21" i="37"/>
  <c r="JP21" i="37"/>
  <c r="JQ21" i="37"/>
  <c r="JR21" i="37"/>
  <c r="JT21" i="37"/>
  <c r="JU21" i="37"/>
  <c r="KQ21" i="37"/>
  <c r="KR21" i="37"/>
  <c r="KS21" i="37"/>
  <c r="KT21" i="37"/>
  <c r="KV21" i="37"/>
  <c r="KW21" i="37"/>
  <c r="LS21" i="37"/>
  <c r="LT21" i="37"/>
  <c r="LU21" i="37"/>
  <c r="LV21" i="37"/>
  <c r="LX21" i="37"/>
  <c r="LY21" i="37"/>
  <c r="MU21" i="37"/>
  <c r="MV21" i="37"/>
  <c r="MW21" i="37"/>
  <c r="MX21" i="37"/>
  <c r="MZ21" i="37"/>
  <c r="NA21" i="37"/>
  <c r="NW21" i="37"/>
  <c r="NX21" i="37"/>
  <c r="NY21" i="37"/>
  <c r="NZ21" i="37"/>
  <c r="OB21" i="37"/>
  <c r="OC21" i="37"/>
  <c r="OY21" i="37"/>
  <c r="OZ21" i="37"/>
  <c r="PA21" i="37"/>
  <c r="PB21" i="37"/>
  <c r="PD21" i="37"/>
  <c r="PE21" i="37"/>
  <c r="QA21" i="37"/>
  <c r="QB21" i="37"/>
  <c r="QC21" i="37"/>
  <c r="QD21" i="37"/>
  <c r="QF21" i="37"/>
  <c r="QG21" i="37"/>
  <c r="RC21" i="37"/>
  <c r="RD21" i="37"/>
  <c r="RE21" i="37"/>
  <c r="RF21" i="37"/>
  <c r="RH21" i="37"/>
  <c r="RI21" i="37"/>
  <c r="SE21" i="37"/>
  <c r="SF21" i="37"/>
  <c r="SG21" i="37"/>
  <c r="SH21" i="37"/>
  <c r="SJ21" i="37"/>
  <c r="SK21" i="37"/>
  <c r="SM21" i="37"/>
  <c r="SN21" i="37"/>
  <c r="SO21" i="37"/>
  <c r="SP21" i="37"/>
  <c r="SQ21" i="37"/>
  <c r="SR21" i="37"/>
  <c r="SS21" i="37"/>
  <c r="ST21" i="37"/>
  <c r="SU21" i="37"/>
  <c r="SV21" i="37"/>
  <c r="SW21" i="37"/>
  <c r="SX21" i="37"/>
  <c r="SY21" i="37"/>
  <c r="SZ21" i="37"/>
  <c r="TA21" i="37"/>
  <c r="TB21" i="37"/>
  <c r="AJ22" i="37"/>
  <c r="AK22" i="37"/>
  <c r="AL22" i="37"/>
  <c r="AM22" i="37"/>
  <c r="BF22" i="37"/>
  <c r="BG22" i="37"/>
  <c r="BH22" i="37"/>
  <c r="BI22" i="37"/>
  <c r="CB22" i="37"/>
  <c r="CC22" i="37"/>
  <c r="CD22" i="37"/>
  <c r="CE22" i="37"/>
  <c r="DC22" i="37"/>
  <c r="DD22" i="37"/>
  <c r="DE22" i="37"/>
  <c r="DF22" i="37"/>
  <c r="DH22" i="37"/>
  <c r="DI22" i="37"/>
  <c r="EE22" i="37"/>
  <c r="EF22" i="37"/>
  <c r="EG22" i="37"/>
  <c r="EH22" i="37"/>
  <c r="EJ22" i="37"/>
  <c r="EK22" i="37"/>
  <c r="FG22" i="37"/>
  <c r="FH22" i="37"/>
  <c r="FI22" i="37"/>
  <c r="FJ22" i="37"/>
  <c r="FL22" i="37"/>
  <c r="FM22" i="37"/>
  <c r="GI22" i="37"/>
  <c r="GJ22" i="37"/>
  <c r="GK22" i="37"/>
  <c r="GL22" i="37"/>
  <c r="GN22" i="37"/>
  <c r="GO22" i="37"/>
  <c r="HK22" i="37"/>
  <c r="HL22" i="37"/>
  <c r="HM22" i="37"/>
  <c r="HN22" i="37"/>
  <c r="HP22" i="37"/>
  <c r="HQ22" i="37"/>
  <c r="IM22" i="37"/>
  <c r="IN22" i="37"/>
  <c r="IO22" i="37"/>
  <c r="IP22" i="37"/>
  <c r="IR22" i="37"/>
  <c r="IS22" i="37"/>
  <c r="JO22" i="37"/>
  <c r="JP22" i="37"/>
  <c r="JQ22" i="37"/>
  <c r="JR22" i="37"/>
  <c r="JT22" i="37"/>
  <c r="JU22" i="37"/>
  <c r="KQ22" i="37"/>
  <c r="KR22" i="37"/>
  <c r="KS22" i="37"/>
  <c r="KT22" i="37"/>
  <c r="KV22" i="37"/>
  <c r="KW22" i="37"/>
  <c r="LS22" i="37"/>
  <c r="LT22" i="37"/>
  <c r="LU22" i="37"/>
  <c r="LV22" i="37"/>
  <c r="LX22" i="37"/>
  <c r="LY22" i="37"/>
  <c r="MU22" i="37"/>
  <c r="MV22" i="37"/>
  <c r="MW22" i="37"/>
  <c r="MX22" i="37"/>
  <c r="MZ22" i="37"/>
  <c r="NA22" i="37"/>
  <c r="NW22" i="37"/>
  <c r="NX22" i="37"/>
  <c r="NY22" i="37"/>
  <c r="NZ22" i="37"/>
  <c r="OB22" i="37"/>
  <c r="OC22" i="37"/>
  <c r="OY22" i="37"/>
  <c r="OZ22" i="37"/>
  <c r="PA22" i="37"/>
  <c r="PB22" i="37"/>
  <c r="PD22" i="37"/>
  <c r="PE22" i="37"/>
  <c r="QA22" i="37"/>
  <c r="QB22" i="37"/>
  <c r="QC22" i="37"/>
  <c r="QD22" i="37"/>
  <c r="QF22" i="37"/>
  <c r="QG22" i="37"/>
  <c r="RC22" i="37"/>
  <c r="RD22" i="37"/>
  <c r="RE22" i="37"/>
  <c r="RF22" i="37"/>
  <c r="RH22" i="37"/>
  <c r="RI22" i="37"/>
  <c r="SE22" i="37"/>
  <c r="SF22" i="37"/>
  <c r="SG22" i="37"/>
  <c r="SH22" i="37"/>
  <c r="SJ22" i="37"/>
  <c r="SK22" i="37"/>
  <c r="SM22" i="37"/>
  <c r="SN22" i="37"/>
  <c r="SO22" i="37"/>
  <c r="SP22" i="37"/>
  <c r="SQ22" i="37"/>
  <c r="SR22" i="37"/>
  <c r="SS22" i="37"/>
  <c r="ST22" i="37"/>
  <c r="SU22" i="37"/>
  <c r="SV22" i="37"/>
  <c r="SW22" i="37"/>
  <c r="SX22" i="37"/>
  <c r="SY22" i="37"/>
  <c r="SZ22" i="37"/>
  <c r="TA22" i="37"/>
  <c r="TB22" i="37"/>
  <c r="AJ7" i="36"/>
  <c r="AK7" i="36"/>
  <c r="AL7" i="36"/>
  <c r="AM7" i="36"/>
  <c r="BF7" i="36"/>
  <c r="BG7" i="36"/>
  <c r="BH7" i="36"/>
  <c r="BI7" i="36"/>
  <c r="CB7" i="36"/>
  <c r="CC7" i="36"/>
  <c r="CD7" i="36"/>
  <c r="CE7" i="36"/>
  <c r="DC7" i="36"/>
  <c r="DD7" i="36"/>
  <c r="DE7" i="36"/>
  <c r="DF7" i="36"/>
  <c r="DH7" i="36"/>
  <c r="DI7" i="36"/>
  <c r="EE7" i="36"/>
  <c r="EF7" i="36"/>
  <c r="EG7" i="36"/>
  <c r="EH7" i="36"/>
  <c r="EJ7" i="36"/>
  <c r="EK7" i="36"/>
  <c r="FG7" i="36"/>
  <c r="FH7" i="36"/>
  <c r="FI7" i="36"/>
  <c r="FJ7" i="36"/>
  <c r="FL7" i="36"/>
  <c r="FM7" i="36"/>
  <c r="GI7" i="36"/>
  <c r="GJ7" i="36"/>
  <c r="GK7" i="36"/>
  <c r="GL7" i="36"/>
  <c r="GN7" i="36"/>
  <c r="GO7" i="36"/>
  <c r="HK7" i="36"/>
  <c r="HL7" i="36"/>
  <c r="HM7" i="36"/>
  <c r="HN7" i="36"/>
  <c r="HP7" i="36"/>
  <c r="HQ7" i="36"/>
  <c r="IM7" i="36"/>
  <c r="IN7" i="36"/>
  <c r="IO7" i="36"/>
  <c r="IP7" i="36"/>
  <c r="IR7" i="36"/>
  <c r="IS7" i="36"/>
  <c r="JO7" i="36"/>
  <c r="JP7" i="36"/>
  <c r="JQ7" i="36"/>
  <c r="JR7" i="36"/>
  <c r="JT7" i="36"/>
  <c r="JU7" i="36"/>
  <c r="KQ7" i="36"/>
  <c r="KR7" i="36"/>
  <c r="KS7" i="36"/>
  <c r="KT7" i="36"/>
  <c r="KV7" i="36"/>
  <c r="KW7" i="36"/>
  <c r="LS7" i="36"/>
  <c r="LT7" i="36"/>
  <c r="LU7" i="36"/>
  <c r="LV7" i="36"/>
  <c r="LX7" i="36"/>
  <c r="LY7" i="36"/>
  <c r="MU7" i="36"/>
  <c r="MV7" i="36"/>
  <c r="MW7" i="36"/>
  <c r="MX7" i="36"/>
  <c r="MZ7" i="36"/>
  <c r="NA7" i="36"/>
  <c r="NW7" i="36"/>
  <c r="NX7" i="36"/>
  <c r="NY7" i="36"/>
  <c r="NZ7" i="36"/>
  <c r="OB7" i="36"/>
  <c r="OC7" i="36"/>
  <c r="OY7" i="36"/>
  <c r="OZ7" i="36"/>
  <c r="PA7" i="36"/>
  <c r="PB7" i="36"/>
  <c r="PD7" i="36"/>
  <c r="PE7" i="36"/>
  <c r="QA7" i="36"/>
  <c r="QB7" i="36"/>
  <c r="QC7" i="36"/>
  <c r="QD7" i="36"/>
  <c r="QF7" i="36"/>
  <c r="QG7" i="36"/>
  <c r="RC7" i="36"/>
  <c r="RD7" i="36"/>
  <c r="RE7" i="36"/>
  <c r="RF7" i="36"/>
  <c r="RH7" i="36"/>
  <c r="RI7" i="36"/>
  <c r="SE7" i="36"/>
  <c r="SF7" i="36"/>
  <c r="SG7" i="36"/>
  <c r="SH7" i="36"/>
  <c r="SJ7" i="36"/>
  <c r="SK7" i="36"/>
  <c r="SM7" i="36"/>
  <c r="SN7" i="36"/>
  <c r="SO7" i="36"/>
  <c r="SP7" i="36"/>
  <c r="SQ7" i="36"/>
  <c r="SR7" i="36"/>
  <c r="SS7" i="36"/>
  <c r="ST7" i="36"/>
  <c r="SU7" i="36"/>
  <c r="SV7" i="36"/>
  <c r="SW7" i="36"/>
  <c r="SX7" i="36"/>
  <c r="SY7" i="36"/>
  <c r="SZ7" i="36"/>
  <c r="TA7" i="36"/>
  <c r="TB7" i="36"/>
  <c r="AJ8" i="36"/>
  <c r="AK8" i="36"/>
  <c r="AL8" i="36"/>
  <c r="AM8" i="36"/>
  <c r="BF8" i="36"/>
  <c r="BG8" i="36"/>
  <c r="BH8" i="36"/>
  <c r="BI8" i="36"/>
  <c r="CB8" i="36"/>
  <c r="CC8" i="36"/>
  <c r="CD8" i="36"/>
  <c r="CE8" i="36"/>
  <c r="DC8" i="36"/>
  <c r="DD8" i="36"/>
  <c r="DE8" i="36"/>
  <c r="DF8" i="36"/>
  <c r="DH8" i="36"/>
  <c r="DI8" i="36"/>
  <c r="EE8" i="36"/>
  <c r="EF8" i="36"/>
  <c r="EG8" i="36"/>
  <c r="EH8" i="36"/>
  <c r="EJ8" i="36"/>
  <c r="EK8" i="36"/>
  <c r="FG8" i="36"/>
  <c r="FH8" i="36"/>
  <c r="FI8" i="36"/>
  <c r="FJ8" i="36"/>
  <c r="FL8" i="36"/>
  <c r="FM8" i="36"/>
  <c r="GI8" i="36"/>
  <c r="GJ8" i="36"/>
  <c r="GK8" i="36"/>
  <c r="GL8" i="36"/>
  <c r="GN8" i="36"/>
  <c r="GO8" i="36"/>
  <c r="HK8" i="36"/>
  <c r="HL8" i="36"/>
  <c r="HM8" i="36"/>
  <c r="HN8" i="36"/>
  <c r="HP8" i="36"/>
  <c r="HQ8" i="36"/>
  <c r="IM8" i="36"/>
  <c r="IN8" i="36"/>
  <c r="IQ8" i="36" s="1"/>
  <c r="IO8" i="36"/>
  <c r="IP8" i="36"/>
  <c r="IR8" i="36"/>
  <c r="IS8" i="36"/>
  <c r="JO8" i="36"/>
  <c r="JP8" i="36"/>
  <c r="JQ8" i="36"/>
  <c r="JR8" i="36"/>
  <c r="JT8" i="36"/>
  <c r="JU8" i="36"/>
  <c r="KQ8" i="36"/>
  <c r="KR8" i="36"/>
  <c r="KS8" i="36"/>
  <c r="KT8" i="36"/>
  <c r="KV8" i="36"/>
  <c r="KW8" i="36"/>
  <c r="LS8" i="36"/>
  <c r="LT8" i="36"/>
  <c r="LU8" i="36"/>
  <c r="LV8" i="36"/>
  <c r="LX8" i="36"/>
  <c r="LY8" i="36"/>
  <c r="MU8" i="36"/>
  <c r="MV8" i="36"/>
  <c r="MW8" i="36"/>
  <c r="MX8" i="36"/>
  <c r="MZ8" i="36"/>
  <c r="NA8" i="36"/>
  <c r="NW8" i="36"/>
  <c r="NX8" i="36"/>
  <c r="NY8" i="36"/>
  <c r="NZ8" i="36"/>
  <c r="OB8" i="36"/>
  <c r="OC8" i="36"/>
  <c r="OY8" i="36"/>
  <c r="OZ8" i="36"/>
  <c r="PA8" i="36"/>
  <c r="PB8" i="36"/>
  <c r="PD8" i="36"/>
  <c r="PE8" i="36"/>
  <c r="QA8" i="36"/>
  <c r="QB8" i="36"/>
  <c r="QC8" i="36"/>
  <c r="QD8" i="36"/>
  <c r="QF8" i="36"/>
  <c r="QG8" i="36"/>
  <c r="RC8" i="36"/>
  <c r="RD8" i="36"/>
  <c r="RE8" i="36"/>
  <c r="RF8" i="36"/>
  <c r="RH8" i="36"/>
  <c r="RI8" i="36"/>
  <c r="SE8" i="36"/>
  <c r="SF8" i="36"/>
  <c r="SG8" i="36"/>
  <c r="SH8" i="36"/>
  <c r="SJ8" i="36"/>
  <c r="SK8" i="36"/>
  <c r="SM8" i="36"/>
  <c r="SN8" i="36"/>
  <c r="SO8" i="36"/>
  <c r="SP8" i="36"/>
  <c r="SQ8" i="36"/>
  <c r="SR8" i="36"/>
  <c r="SS8" i="36"/>
  <c r="ST8" i="36"/>
  <c r="SU8" i="36"/>
  <c r="SV8" i="36"/>
  <c r="SW8" i="36"/>
  <c r="SX8" i="36"/>
  <c r="SY8" i="36"/>
  <c r="SZ8" i="36"/>
  <c r="TA8" i="36"/>
  <c r="TB8" i="36"/>
  <c r="AJ9" i="36"/>
  <c r="AK9" i="36"/>
  <c r="AL9" i="36"/>
  <c r="AM9" i="36"/>
  <c r="BF9" i="36"/>
  <c r="BG9" i="36"/>
  <c r="BH9" i="36"/>
  <c r="BI9" i="36"/>
  <c r="CB9" i="36"/>
  <c r="CC9" i="36"/>
  <c r="CD9" i="36"/>
  <c r="CE9" i="36"/>
  <c r="DC9" i="36"/>
  <c r="DD9" i="36"/>
  <c r="DE9" i="36"/>
  <c r="DF9" i="36"/>
  <c r="DH9" i="36"/>
  <c r="DI9" i="36"/>
  <c r="EE9" i="36"/>
  <c r="EF9" i="36"/>
  <c r="EG9" i="36"/>
  <c r="EH9" i="36"/>
  <c r="EJ9" i="36"/>
  <c r="EK9" i="36"/>
  <c r="FG9" i="36"/>
  <c r="FH9" i="36"/>
  <c r="FI9" i="36"/>
  <c r="FJ9" i="36"/>
  <c r="FL9" i="36"/>
  <c r="FM9" i="36"/>
  <c r="GI9" i="36"/>
  <c r="GJ9" i="36"/>
  <c r="GK9" i="36"/>
  <c r="GL9" i="36"/>
  <c r="GN9" i="36"/>
  <c r="GO9" i="36"/>
  <c r="HK9" i="36"/>
  <c r="HL9" i="36"/>
  <c r="HM9" i="36"/>
  <c r="HN9" i="36"/>
  <c r="HP9" i="36"/>
  <c r="HQ9" i="36"/>
  <c r="IM9" i="36"/>
  <c r="IN9" i="36"/>
  <c r="IO9" i="36"/>
  <c r="IP9" i="36"/>
  <c r="IR9" i="36"/>
  <c r="IS9" i="36"/>
  <c r="JO9" i="36"/>
  <c r="JP9" i="36"/>
  <c r="JQ9" i="36"/>
  <c r="JR9" i="36"/>
  <c r="JT9" i="36"/>
  <c r="JU9" i="36"/>
  <c r="KQ9" i="36"/>
  <c r="KR9" i="36"/>
  <c r="KS9" i="36"/>
  <c r="KT9" i="36"/>
  <c r="KV9" i="36"/>
  <c r="KW9" i="36"/>
  <c r="LS9" i="36"/>
  <c r="LT9" i="36"/>
  <c r="LU9" i="36"/>
  <c r="LV9" i="36"/>
  <c r="LX9" i="36"/>
  <c r="LY9" i="36"/>
  <c r="MU9" i="36"/>
  <c r="MV9" i="36"/>
  <c r="MW9" i="36"/>
  <c r="MX9" i="36"/>
  <c r="MZ9" i="36"/>
  <c r="NA9" i="36"/>
  <c r="NW9" i="36"/>
  <c r="NX9" i="36"/>
  <c r="NY9" i="36"/>
  <c r="NZ9" i="36"/>
  <c r="OB9" i="36"/>
  <c r="OC9" i="36"/>
  <c r="OY9" i="36"/>
  <c r="OZ9" i="36"/>
  <c r="PA9" i="36"/>
  <c r="PB9" i="36"/>
  <c r="PD9" i="36"/>
  <c r="PE9" i="36"/>
  <c r="QA9" i="36"/>
  <c r="QB9" i="36"/>
  <c r="QC9" i="36"/>
  <c r="QD9" i="36"/>
  <c r="QF9" i="36"/>
  <c r="QG9" i="36"/>
  <c r="RC9" i="36"/>
  <c r="RD9" i="36"/>
  <c r="RE9" i="36"/>
  <c r="RF9" i="36"/>
  <c r="RH9" i="36"/>
  <c r="RI9" i="36"/>
  <c r="SE9" i="36"/>
  <c r="SF9" i="36"/>
  <c r="SG9" i="36"/>
  <c r="SH9" i="36"/>
  <c r="SJ9" i="36"/>
  <c r="SK9" i="36"/>
  <c r="SM9" i="36"/>
  <c r="SN9" i="36"/>
  <c r="SO9" i="36"/>
  <c r="SP9" i="36"/>
  <c r="SQ9" i="36"/>
  <c r="SR9" i="36"/>
  <c r="SS9" i="36"/>
  <c r="ST9" i="36"/>
  <c r="SU9" i="36"/>
  <c r="SV9" i="36"/>
  <c r="SW9" i="36"/>
  <c r="SX9" i="36"/>
  <c r="SY9" i="36"/>
  <c r="SZ9" i="36"/>
  <c r="TA9" i="36"/>
  <c r="TB9" i="36"/>
  <c r="AJ10" i="36"/>
  <c r="AK10" i="36"/>
  <c r="AL10" i="36"/>
  <c r="AM10" i="36"/>
  <c r="BF10" i="36"/>
  <c r="BG10" i="36"/>
  <c r="BH10" i="36"/>
  <c r="BI10" i="36"/>
  <c r="CB10" i="36"/>
  <c r="CC10" i="36"/>
  <c r="CD10" i="36"/>
  <c r="CE10" i="36"/>
  <c r="DC10" i="36"/>
  <c r="DD10" i="36"/>
  <c r="DE10" i="36"/>
  <c r="DF10" i="36"/>
  <c r="DH10" i="36"/>
  <c r="DI10" i="36"/>
  <c r="EE10" i="36"/>
  <c r="EF10" i="36"/>
  <c r="EG10" i="36"/>
  <c r="EH10" i="36"/>
  <c r="EJ10" i="36"/>
  <c r="EK10" i="36"/>
  <c r="FG10" i="36"/>
  <c r="FH10" i="36"/>
  <c r="FI10" i="36"/>
  <c r="FJ10" i="36"/>
  <c r="FL10" i="36"/>
  <c r="FM10" i="36"/>
  <c r="GI10" i="36"/>
  <c r="GJ10" i="36"/>
  <c r="GK10" i="36"/>
  <c r="GL10" i="36"/>
  <c r="GN10" i="36"/>
  <c r="GO10" i="36"/>
  <c r="HK10" i="36"/>
  <c r="HL10" i="36"/>
  <c r="HM10" i="36"/>
  <c r="HN10" i="36"/>
  <c r="HP10" i="36"/>
  <c r="HQ10" i="36"/>
  <c r="IM10" i="36"/>
  <c r="IN10" i="36"/>
  <c r="IO10" i="36"/>
  <c r="IP10" i="36"/>
  <c r="IR10" i="36"/>
  <c r="IS10" i="36"/>
  <c r="JO10" i="36"/>
  <c r="JP10" i="36"/>
  <c r="JQ10" i="36"/>
  <c r="JR10" i="36"/>
  <c r="JT10" i="36"/>
  <c r="JU10" i="36"/>
  <c r="KQ10" i="36"/>
  <c r="KR10" i="36"/>
  <c r="KS10" i="36"/>
  <c r="KT10" i="36"/>
  <c r="KV10" i="36"/>
  <c r="KW10" i="36"/>
  <c r="LS10" i="36"/>
  <c r="LT10" i="36"/>
  <c r="LU10" i="36"/>
  <c r="LV10" i="36"/>
  <c r="LX10" i="36"/>
  <c r="LY10" i="36"/>
  <c r="MU10" i="36"/>
  <c r="MV10" i="36"/>
  <c r="MW10" i="36"/>
  <c r="MX10" i="36"/>
  <c r="MZ10" i="36"/>
  <c r="NA10" i="36"/>
  <c r="NW10" i="36"/>
  <c r="NX10" i="36"/>
  <c r="NY10" i="36"/>
  <c r="NZ10" i="36"/>
  <c r="OB10" i="36"/>
  <c r="OC10" i="36"/>
  <c r="OY10" i="36"/>
  <c r="OZ10" i="36"/>
  <c r="PA10" i="36"/>
  <c r="PC10" i="36" s="1"/>
  <c r="PB10" i="36"/>
  <c r="PD10" i="36"/>
  <c r="PE10" i="36"/>
  <c r="QA10" i="36"/>
  <c r="QB10" i="36"/>
  <c r="QC10" i="36"/>
  <c r="QD10" i="36"/>
  <c r="QF10" i="36"/>
  <c r="QG10" i="36"/>
  <c r="RC10" i="36"/>
  <c r="RD10" i="36"/>
  <c r="RE10" i="36"/>
  <c r="RF10" i="36"/>
  <c r="RH10" i="36"/>
  <c r="RI10" i="36"/>
  <c r="SE10" i="36"/>
  <c r="SF10" i="36"/>
  <c r="SG10" i="36"/>
  <c r="SH10" i="36"/>
  <c r="SJ10" i="36"/>
  <c r="SK10" i="36"/>
  <c r="SM10" i="36"/>
  <c r="SN10" i="36"/>
  <c r="SO10" i="36"/>
  <c r="SP10" i="36"/>
  <c r="SQ10" i="36"/>
  <c r="SR10" i="36"/>
  <c r="SS10" i="36"/>
  <c r="ST10" i="36"/>
  <c r="SU10" i="36"/>
  <c r="SV10" i="36"/>
  <c r="SW10" i="36"/>
  <c r="SX10" i="36"/>
  <c r="SY10" i="36"/>
  <c r="SZ10" i="36"/>
  <c r="TA10" i="36"/>
  <c r="TB10" i="36"/>
  <c r="AJ11" i="36"/>
  <c r="AK11" i="36"/>
  <c r="AL11" i="36"/>
  <c r="AM11" i="36"/>
  <c r="BF11" i="36"/>
  <c r="BG11" i="36"/>
  <c r="BH11" i="36"/>
  <c r="BI11" i="36"/>
  <c r="CB11" i="36"/>
  <c r="CC11" i="36"/>
  <c r="CD11" i="36"/>
  <c r="CE11" i="36"/>
  <c r="DC11" i="36"/>
  <c r="DD11" i="36"/>
  <c r="DE11" i="36"/>
  <c r="DF11" i="36"/>
  <c r="DH11" i="36"/>
  <c r="DI11" i="36"/>
  <c r="EE11" i="36"/>
  <c r="EF11" i="36"/>
  <c r="EG11" i="36"/>
  <c r="EH11" i="36"/>
  <c r="EJ11" i="36"/>
  <c r="EK11" i="36"/>
  <c r="FG11" i="36"/>
  <c r="FH11" i="36"/>
  <c r="FI11" i="36"/>
  <c r="FJ11" i="36"/>
  <c r="FL11" i="36"/>
  <c r="FM11" i="36"/>
  <c r="GI11" i="36"/>
  <c r="GJ11" i="36"/>
  <c r="GK11" i="36"/>
  <c r="GL11" i="36"/>
  <c r="GN11" i="36"/>
  <c r="GO11" i="36"/>
  <c r="HK11" i="36"/>
  <c r="HL11" i="36"/>
  <c r="HM11" i="36"/>
  <c r="HN11" i="36"/>
  <c r="HP11" i="36"/>
  <c r="HQ11" i="36"/>
  <c r="IM11" i="36"/>
  <c r="IN11" i="36"/>
  <c r="IO11" i="36"/>
  <c r="IP11" i="36"/>
  <c r="IR11" i="36"/>
  <c r="IS11" i="36"/>
  <c r="JO11" i="36"/>
  <c r="JP11" i="36"/>
  <c r="JQ11" i="36"/>
  <c r="JR11" i="36"/>
  <c r="JT11" i="36"/>
  <c r="JU11" i="36"/>
  <c r="KQ11" i="36"/>
  <c r="KR11" i="36"/>
  <c r="KS11" i="36"/>
  <c r="KT11" i="36"/>
  <c r="KV11" i="36"/>
  <c r="KW11" i="36"/>
  <c r="LS11" i="36"/>
  <c r="LT11" i="36"/>
  <c r="LU11" i="36"/>
  <c r="LV11" i="36"/>
  <c r="LX11" i="36"/>
  <c r="LY11" i="36"/>
  <c r="MU11" i="36"/>
  <c r="MV11" i="36"/>
  <c r="MW11" i="36"/>
  <c r="MX11" i="36"/>
  <c r="MZ11" i="36"/>
  <c r="NA11" i="36"/>
  <c r="NW11" i="36"/>
  <c r="NX11" i="36"/>
  <c r="NY11" i="36"/>
  <c r="NZ11" i="36"/>
  <c r="OB11" i="36"/>
  <c r="OC11" i="36"/>
  <c r="OY11" i="36"/>
  <c r="OZ11" i="36"/>
  <c r="PA11" i="36"/>
  <c r="PB11" i="36"/>
  <c r="PD11" i="36"/>
  <c r="PE11" i="36"/>
  <c r="QA11" i="36"/>
  <c r="QB11" i="36"/>
  <c r="QC11" i="36"/>
  <c r="QD11" i="36"/>
  <c r="QF11" i="36"/>
  <c r="QG11" i="36"/>
  <c r="RC11" i="36"/>
  <c r="RD11" i="36"/>
  <c r="RE11" i="36"/>
  <c r="RF11" i="36"/>
  <c r="RH11" i="36"/>
  <c r="RI11" i="36"/>
  <c r="SE11" i="36"/>
  <c r="SF11" i="36"/>
  <c r="SG11" i="36"/>
  <c r="SH11" i="36"/>
  <c r="SJ11" i="36"/>
  <c r="SK11" i="36"/>
  <c r="SM11" i="36"/>
  <c r="SN11" i="36"/>
  <c r="SO11" i="36"/>
  <c r="SP11" i="36"/>
  <c r="SQ11" i="36"/>
  <c r="SR11" i="36"/>
  <c r="SS11" i="36"/>
  <c r="ST11" i="36"/>
  <c r="SU11" i="36"/>
  <c r="SV11" i="36"/>
  <c r="SW11" i="36"/>
  <c r="SX11" i="36"/>
  <c r="SY11" i="36"/>
  <c r="SZ11" i="36"/>
  <c r="TA11" i="36"/>
  <c r="TB11" i="36"/>
  <c r="TB31" i="37"/>
  <c r="TA31" i="37"/>
  <c r="SZ31" i="37"/>
  <c r="SY31" i="37"/>
  <c r="SX31" i="37"/>
  <c r="SW31" i="37"/>
  <c r="SV31" i="37"/>
  <c r="SU31" i="37"/>
  <c r="ST31" i="37"/>
  <c r="SS31" i="37"/>
  <c r="SR31" i="37"/>
  <c r="SQ31" i="37"/>
  <c r="SP31" i="37"/>
  <c r="SO31" i="37"/>
  <c r="SN31" i="37"/>
  <c r="SM31" i="37"/>
  <c r="SK31" i="37"/>
  <c r="SJ31" i="37"/>
  <c r="SH31" i="37"/>
  <c r="SG31" i="37"/>
  <c r="SF31" i="37"/>
  <c r="SE31" i="37"/>
  <c r="RI31" i="37"/>
  <c r="RH31" i="37"/>
  <c r="RF31" i="37"/>
  <c r="RE31" i="37"/>
  <c r="RD31" i="37"/>
  <c r="RC31" i="37"/>
  <c r="QG31" i="37"/>
  <c r="QF31" i="37"/>
  <c r="QD31" i="37"/>
  <c r="QC31" i="37"/>
  <c r="QB31" i="37"/>
  <c r="QA31" i="37"/>
  <c r="PE31" i="37"/>
  <c r="PD31" i="37"/>
  <c r="PB31" i="37"/>
  <c r="PA31" i="37"/>
  <c r="OZ31" i="37"/>
  <c r="OY31" i="37"/>
  <c r="OC31" i="37"/>
  <c r="OB31" i="37"/>
  <c r="NZ31" i="37"/>
  <c r="NY31" i="37"/>
  <c r="NX31" i="37"/>
  <c r="NW31" i="37"/>
  <c r="NA31" i="37"/>
  <c r="MZ31" i="37"/>
  <c r="MX31" i="37"/>
  <c r="MW31" i="37"/>
  <c r="MV31" i="37"/>
  <c r="MU31" i="37"/>
  <c r="LY31" i="37"/>
  <c r="LX31" i="37"/>
  <c r="LV31" i="37"/>
  <c r="LU31" i="37"/>
  <c r="LT31" i="37"/>
  <c r="LS31" i="37"/>
  <c r="KW31" i="37"/>
  <c r="KV31" i="37"/>
  <c r="KT31" i="37"/>
  <c r="KS31" i="37"/>
  <c r="KR31" i="37"/>
  <c r="KQ31" i="37"/>
  <c r="JU31" i="37"/>
  <c r="JT31" i="37"/>
  <c r="JR31" i="37"/>
  <c r="JQ31" i="37"/>
  <c r="JP31" i="37"/>
  <c r="JO31" i="37"/>
  <c r="IS31" i="37"/>
  <c r="IR31" i="37"/>
  <c r="IP31" i="37"/>
  <c r="IO31" i="37"/>
  <c r="IN31" i="37"/>
  <c r="IM31" i="37"/>
  <c r="HQ31" i="37"/>
  <c r="HP31" i="37"/>
  <c r="HN31" i="37"/>
  <c r="HM31" i="37"/>
  <c r="HL31" i="37"/>
  <c r="HK31" i="37"/>
  <c r="GO31" i="37"/>
  <c r="GN31" i="37"/>
  <c r="GL31" i="37"/>
  <c r="GK31" i="37"/>
  <c r="GJ31" i="37"/>
  <c r="GI31" i="37"/>
  <c r="FM31" i="37"/>
  <c r="FL31" i="37"/>
  <c r="FJ31" i="37"/>
  <c r="FI31" i="37"/>
  <c r="FH31" i="37"/>
  <c r="FG31" i="37"/>
  <c r="EK31" i="37"/>
  <c r="EJ31" i="37"/>
  <c r="EH31" i="37"/>
  <c r="EG31" i="37"/>
  <c r="EF31" i="37"/>
  <c r="EE31" i="37"/>
  <c r="DI31" i="37"/>
  <c r="DH31" i="37"/>
  <c r="DF31" i="37"/>
  <c r="DE31" i="37"/>
  <c r="DD31" i="37"/>
  <c r="DC31" i="37"/>
  <c r="CE31" i="37"/>
  <c r="CD31" i="37"/>
  <c r="CC31" i="37"/>
  <c r="CB31" i="37"/>
  <c r="BI31" i="37"/>
  <c r="BH31" i="37"/>
  <c r="BG31" i="37"/>
  <c r="BF31" i="37"/>
  <c r="AM31" i="37"/>
  <c r="AL31" i="37"/>
  <c r="AK31" i="37"/>
  <c r="AJ31" i="37"/>
  <c r="TB30" i="37"/>
  <c r="TA30" i="37"/>
  <c r="SZ30" i="37"/>
  <c r="SY30" i="37"/>
  <c r="SX30" i="37"/>
  <c r="SW30" i="37"/>
  <c r="SV30" i="37"/>
  <c r="SU30" i="37"/>
  <c r="ST30" i="37"/>
  <c r="SS30" i="37"/>
  <c r="SR30" i="37"/>
  <c r="SQ30" i="37"/>
  <c r="SP30" i="37"/>
  <c r="SO30" i="37"/>
  <c r="SN30" i="37"/>
  <c r="SM30" i="37"/>
  <c r="SK30" i="37"/>
  <c r="SJ30" i="37"/>
  <c r="SH30" i="37"/>
  <c r="SG30" i="37"/>
  <c r="SF30" i="37"/>
  <c r="SE30" i="37"/>
  <c r="RI30" i="37"/>
  <c r="RH30" i="37"/>
  <c r="RF30" i="37"/>
  <c r="RE30" i="37"/>
  <c r="RD30" i="37"/>
  <c r="RC30" i="37"/>
  <c r="QG30" i="37"/>
  <c r="QF30" i="37"/>
  <c r="QD30" i="37"/>
  <c r="QC30" i="37"/>
  <c r="QB30" i="37"/>
  <c r="QA30" i="37"/>
  <c r="PE30" i="37"/>
  <c r="PD30" i="37"/>
  <c r="PB30" i="37"/>
  <c r="PA30" i="37"/>
  <c r="OZ30" i="37"/>
  <c r="OY30" i="37"/>
  <c r="OC30" i="37"/>
  <c r="OB30" i="37"/>
  <c r="NZ30" i="37"/>
  <c r="NY30" i="37"/>
  <c r="NX30" i="37"/>
  <c r="NW30" i="37"/>
  <c r="NA30" i="37"/>
  <c r="MZ30" i="37"/>
  <c r="MX30" i="37"/>
  <c r="MW30" i="37"/>
  <c r="MV30" i="37"/>
  <c r="MU30" i="37"/>
  <c r="LY30" i="37"/>
  <c r="LX30" i="37"/>
  <c r="LV30" i="37"/>
  <c r="LU30" i="37"/>
  <c r="LT30" i="37"/>
  <c r="LS30" i="37"/>
  <c r="KW30" i="37"/>
  <c r="KV30" i="37"/>
  <c r="KT30" i="37"/>
  <c r="KS30" i="37"/>
  <c r="KR30" i="37"/>
  <c r="KQ30" i="37"/>
  <c r="JU30" i="37"/>
  <c r="JT30" i="37"/>
  <c r="JR30" i="37"/>
  <c r="JQ30" i="37"/>
  <c r="JP30" i="37"/>
  <c r="JO30" i="37"/>
  <c r="IS30" i="37"/>
  <c r="IR30" i="37"/>
  <c r="IP30" i="37"/>
  <c r="IO30" i="37"/>
  <c r="IN30" i="37"/>
  <c r="IM30" i="37"/>
  <c r="HQ30" i="37"/>
  <c r="HP30" i="37"/>
  <c r="HN30" i="37"/>
  <c r="HM30" i="37"/>
  <c r="HL30" i="37"/>
  <c r="HK30" i="37"/>
  <c r="GO30" i="37"/>
  <c r="GN30" i="37"/>
  <c r="GL30" i="37"/>
  <c r="GK30" i="37"/>
  <c r="GJ30" i="37"/>
  <c r="GI30" i="37"/>
  <c r="FM30" i="37"/>
  <c r="FL30" i="37"/>
  <c r="FJ30" i="37"/>
  <c r="FI30" i="37"/>
  <c r="FH30" i="37"/>
  <c r="FG30" i="37"/>
  <c r="EK30" i="37"/>
  <c r="EJ30" i="37"/>
  <c r="EH30" i="37"/>
  <c r="EG30" i="37"/>
  <c r="EF30" i="37"/>
  <c r="EE30" i="37"/>
  <c r="DI30" i="37"/>
  <c r="DH30" i="37"/>
  <c r="DF30" i="37"/>
  <c r="DE30" i="37"/>
  <c r="DD30" i="37"/>
  <c r="DC30" i="37"/>
  <c r="CE30" i="37"/>
  <c r="CD30" i="37"/>
  <c r="CC30" i="37"/>
  <c r="CB30" i="37"/>
  <c r="BI30" i="37"/>
  <c r="BH30" i="37"/>
  <c r="BG30" i="37"/>
  <c r="BF30" i="37"/>
  <c r="AM30" i="37"/>
  <c r="AL30" i="37"/>
  <c r="AK30" i="37"/>
  <c r="AJ30" i="37"/>
  <c r="TB29" i="37"/>
  <c r="TA29" i="37"/>
  <c r="SZ29" i="37"/>
  <c r="SY29" i="37"/>
  <c r="SX29" i="37"/>
  <c r="SW29" i="37"/>
  <c r="SV29" i="37"/>
  <c r="SU29" i="37"/>
  <c r="ST29" i="37"/>
  <c r="SS29" i="37"/>
  <c r="SR29" i="37"/>
  <c r="SQ29" i="37"/>
  <c r="SP29" i="37"/>
  <c r="SO29" i="37"/>
  <c r="SN29" i="37"/>
  <c r="SM29" i="37"/>
  <c r="SK29" i="37"/>
  <c r="SJ29" i="37"/>
  <c r="SH29" i="37"/>
  <c r="SG29" i="37"/>
  <c r="SF29" i="37"/>
  <c r="SE29" i="37"/>
  <c r="RI29" i="37"/>
  <c r="RH29" i="37"/>
  <c r="RF29" i="37"/>
  <c r="RE29" i="37"/>
  <c r="RD29" i="37"/>
  <c r="RC29" i="37"/>
  <c r="QG29" i="37"/>
  <c r="QF29" i="37"/>
  <c r="QD29" i="37"/>
  <c r="QC29" i="37"/>
  <c r="QB29" i="37"/>
  <c r="QA29" i="37"/>
  <c r="PE29" i="37"/>
  <c r="PD29" i="37"/>
  <c r="PB29" i="37"/>
  <c r="PA29" i="37"/>
  <c r="OZ29" i="37"/>
  <c r="OY29" i="37"/>
  <c r="OC29" i="37"/>
  <c r="OB29" i="37"/>
  <c r="NZ29" i="37"/>
  <c r="NY29" i="37"/>
  <c r="NX29" i="37"/>
  <c r="NW29" i="37"/>
  <c r="NA29" i="37"/>
  <c r="MZ29" i="37"/>
  <c r="MX29" i="37"/>
  <c r="MW29" i="37"/>
  <c r="MV29" i="37"/>
  <c r="MU29" i="37"/>
  <c r="LY29" i="37"/>
  <c r="LX29" i="37"/>
  <c r="LV29" i="37"/>
  <c r="LU29" i="37"/>
  <c r="LT29" i="37"/>
  <c r="LS29" i="37"/>
  <c r="KW29" i="37"/>
  <c r="KV29" i="37"/>
  <c r="KT29" i="37"/>
  <c r="KS29" i="37"/>
  <c r="KR29" i="37"/>
  <c r="KQ29" i="37"/>
  <c r="JU29" i="37"/>
  <c r="JT29" i="37"/>
  <c r="JR29" i="37"/>
  <c r="JQ29" i="37"/>
  <c r="JP29" i="37"/>
  <c r="JO29" i="37"/>
  <c r="IS29" i="37"/>
  <c r="IR29" i="37"/>
  <c r="IP29" i="37"/>
  <c r="IO29" i="37"/>
  <c r="IN29" i="37"/>
  <c r="IM29" i="37"/>
  <c r="HQ29" i="37"/>
  <c r="HP29" i="37"/>
  <c r="HN29" i="37"/>
  <c r="HM29" i="37"/>
  <c r="HL29" i="37"/>
  <c r="HK29" i="37"/>
  <c r="GO29" i="37"/>
  <c r="GN29" i="37"/>
  <c r="GL29" i="37"/>
  <c r="GK29" i="37"/>
  <c r="GJ29" i="37"/>
  <c r="GI29" i="37"/>
  <c r="FM29" i="37"/>
  <c r="FL29" i="37"/>
  <c r="FJ29" i="37"/>
  <c r="FI29" i="37"/>
  <c r="FH29" i="37"/>
  <c r="FG29" i="37"/>
  <c r="EK29" i="37"/>
  <c r="EJ29" i="37"/>
  <c r="EH29" i="37"/>
  <c r="EG29" i="37"/>
  <c r="EF29" i="37"/>
  <c r="EE29" i="37"/>
  <c r="DI29" i="37"/>
  <c r="DH29" i="37"/>
  <c r="DF29" i="37"/>
  <c r="DE29" i="37"/>
  <c r="DD29" i="37"/>
  <c r="DC29" i="37"/>
  <c r="CE29" i="37"/>
  <c r="CD29" i="37"/>
  <c r="CC29" i="37"/>
  <c r="CB29" i="37"/>
  <c r="BI29" i="37"/>
  <c r="BH29" i="37"/>
  <c r="BG29" i="37"/>
  <c r="BF29" i="37"/>
  <c r="AM29" i="37"/>
  <c r="AL29" i="37"/>
  <c r="AK29" i="37"/>
  <c r="AJ29" i="37"/>
  <c r="TB28" i="37"/>
  <c r="TA28" i="37"/>
  <c r="SZ28" i="37"/>
  <c r="SY28" i="37"/>
  <c r="SX28" i="37"/>
  <c r="SW28" i="37"/>
  <c r="SV28" i="37"/>
  <c r="SU28" i="37"/>
  <c r="ST28" i="37"/>
  <c r="SS28" i="37"/>
  <c r="SR28" i="37"/>
  <c r="SQ28" i="37"/>
  <c r="SP28" i="37"/>
  <c r="SO28" i="37"/>
  <c r="SN28" i="37"/>
  <c r="SM28" i="37"/>
  <c r="SK28" i="37"/>
  <c r="SJ28" i="37"/>
  <c r="SH28" i="37"/>
  <c r="SG28" i="37"/>
  <c r="SF28" i="37"/>
  <c r="SE28" i="37"/>
  <c r="RI28" i="37"/>
  <c r="RH28" i="37"/>
  <c r="RF28" i="37"/>
  <c r="RE28" i="37"/>
  <c r="RD28" i="37"/>
  <c r="RC28" i="37"/>
  <c r="QG28" i="37"/>
  <c r="QF28" i="37"/>
  <c r="QD28" i="37"/>
  <c r="QC28" i="37"/>
  <c r="QB28" i="37"/>
  <c r="QA28" i="37"/>
  <c r="PE28" i="37"/>
  <c r="PD28" i="37"/>
  <c r="PB28" i="37"/>
  <c r="PA28" i="37"/>
  <c r="OZ28" i="37"/>
  <c r="OY28" i="37"/>
  <c r="OC28" i="37"/>
  <c r="OB28" i="37"/>
  <c r="NZ28" i="37"/>
  <c r="NY28" i="37"/>
  <c r="NX28" i="37"/>
  <c r="NW28" i="37"/>
  <c r="NA28" i="37"/>
  <c r="MZ28" i="37"/>
  <c r="MX28" i="37"/>
  <c r="MW28" i="37"/>
  <c r="MV28" i="37"/>
  <c r="MU28" i="37"/>
  <c r="LY28" i="37"/>
  <c r="LX28" i="37"/>
  <c r="LV28" i="37"/>
  <c r="LU28" i="37"/>
  <c r="LT28" i="37"/>
  <c r="LS28" i="37"/>
  <c r="KW28" i="37"/>
  <c r="KV28" i="37"/>
  <c r="KT28" i="37"/>
  <c r="KS28" i="37"/>
  <c r="KR28" i="37"/>
  <c r="KQ28" i="37"/>
  <c r="JU28" i="37"/>
  <c r="JT28" i="37"/>
  <c r="JR28" i="37"/>
  <c r="JQ28" i="37"/>
  <c r="JP28" i="37"/>
  <c r="JO28" i="37"/>
  <c r="IS28" i="37"/>
  <c r="IR28" i="37"/>
  <c r="IP28" i="37"/>
  <c r="IO28" i="37"/>
  <c r="IN28" i="37"/>
  <c r="IM28" i="37"/>
  <c r="HQ28" i="37"/>
  <c r="HP28" i="37"/>
  <c r="HN28" i="37"/>
  <c r="HM28" i="37"/>
  <c r="HL28" i="37"/>
  <c r="HK28" i="37"/>
  <c r="GO28" i="37"/>
  <c r="GN28" i="37"/>
  <c r="GL28" i="37"/>
  <c r="GK28" i="37"/>
  <c r="GJ28" i="37"/>
  <c r="GI28" i="37"/>
  <c r="FM28" i="37"/>
  <c r="FL28" i="37"/>
  <c r="FJ28" i="37"/>
  <c r="FI28" i="37"/>
  <c r="FH28" i="37"/>
  <c r="FG28" i="37"/>
  <c r="EK28" i="37"/>
  <c r="EJ28" i="37"/>
  <c r="EH28" i="37"/>
  <c r="EG28" i="37"/>
  <c r="EF28" i="37"/>
  <c r="EE28" i="37"/>
  <c r="DI28" i="37"/>
  <c r="DH28" i="37"/>
  <c r="DF28" i="37"/>
  <c r="DE28" i="37"/>
  <c r="DD28" i="37"/>
  <c r="DC28" i="37"/>
  <c r="CE28" i="37"/>
  <c r="CD28" i="37"/>
  <c r="CC28" i="37"/>
  <c r="CB28" i="37"/>
  <c r="BI28" i="37"/>
  <c r="BH28" i="37"/>
  <c r="BG28" i="37"/>
  <c r="BF28" i="37"/>
  <c r="AM28" i="37"/>
  <c r="AL28" i="37"/>
  <c r="AK28" i="37"/>
  <c r="AJ28" i="37"/>
  <c r="TB27" i="37"/>
  <c r="TA27" i="37"/>
  <c r="SZ27" i="37"/>
  <c r="SY27" i="37"/>
  <c r="SX27" i="37"/>
  <c r="SW27" i="37"/>
  <c r="SV27" i="37"/>
  <c r="SU27" i="37"/>
  <c r="ST27" i="37"/>
  <c r="SS27" i="37"/>
  <c r="SR27" i="37"/>
  <c r="SQ27" i="37"/>
  <c r="SP27" i="37"/>
  <c r="SO27" i="37"/>
  <c r="SN27" i="37"/>
  <c r="SM27" i="37"/>
  <c r="SK27" i="37"/>
  <c r="SJ27" i="37"/>
  <c r="SH27" i="37"/>
  <c r="SG27" i="37"/>
  <c r="SF27" i="37"/>
  <c r="SE27" i="37"/>
  <c r="RI27" i="37"/>
  <c r="RH27" i="37"/>
  <c r="RF27" i="37"/>
  <c r="RE27" i="37"/>
  <c r="RD27" i="37"/>
  <c r="RC27" i="37"/>
  <c r="QG27" i="37"/>
  <c r="QF27" i="37"/>
  <c r="QD27" i="37"/>
  <c r="QC27" i="37"/>
  <c r="QB27" i="37"/>
  <c r="QA27" i="37"/>
  <c r="PE27" i="37"/>
  <c r="PD27" i="37"/>
  <c r="PB27" i="37"/>
  <c r="PA27" i="37"/>
  <c r="OZ27" i="37"/>
  <c r="OY27" i="37"/>
  <c r="OC27" i="37"/>
  <c r="OB27" i="37"/>
  <c r="NZ27" i="37"/>
  <c r="NY27" i="37"/>
  <c r="NX27" i="37"/>
  <c r="NW27" i="37"/>
  <c r="NA27" i="37"/>
  <c r="MZ27" i="37"/>
  <c r="MX27" i="37"/>
  <c r="MW27" i="37"/>
  <c r="MV27" i="37"/>
  <c r="MU27" i="37"/>
  <c r="LY27" i="37"/>
  <c r="LX27" i="37"/>
  <c r="LV27" i="37"/>
  <c r="LU27" i="37"/>
  <c r="LT27" i="37"/>
  <c r="LS27" i="37"/>
  <c r="KW27" i="37"/>
  <c r="KV27" i="37"/>
  <c r="KT27" i="37"/>
  <c r="KS27" i="37"/>
  <c r="KR27" i="37"/>
  <c r="KQ27" i="37"/>
  <c r="JU27" i="37"/>
  <c r="JT27" i="37"/>
  <c r="JR27" i="37"/>
  <c r="JQ27" i="37"/>
  <c r="JP27" i="37"/>
  <c r="JO27" i="37"/>
  <c r="IS27" i="37"/>
  <c r="IR27" i="37"/>
  <c r="IP27" i="37"/>
  <c r="IO27" i="37"/>
  <c r="IN27" i="37"/>
  <c r="IM27" i="37"/>
  <c r="HQ27" i="37"/>
  <c r="HP27" i="37"/>
  <c r="HN27" i="37"/>
  <c r="HM27" i="37"/>
  <c r="HL27" i="37"/>
  <c r="HK27" i="37"/>
  <c r="GO27" i="37"/>
  <c r="GN27" i="37"/>
  <c r="GL27" i="37"/>
  <c r="GK27" i="37"/>
  <c r="GJ27" i="37"/>
  <c r="GI27" i="37"/>
  <c r="FM27" i="37"/>
  <c r="FL27" i="37"/>
  <c r="FJ27" i="37"/>
  <c r="FI27" i="37"/>
  <c r="FH27" i="37"/>
  <c r="FG27" i="37"/>
  <c r="EK27" i="37"/>
  <c r="EJ27" i="37"/>
  <c r="EH27" i="37"/>
  <c r="EG27" i="37"/>
  <c r="EF27" i="37"/>
  <c r="EE27" i="37"/>
  <c r="DI27" i="37"/>
  <c r="DH27" i="37"/>
  <c r="DF27" i="37"/>
  <c r="DE27" i="37"/>
  <c r="DD27" i="37"/>
  <c r="DC27" i="37"/>
  <c r="CE27" i="37"/>
  <c r="CD27" i="37"/>
  <c r="CC27" i="37"/>
  <c r="CB27" i="37"/>
  <c r="BI27" i="37"/>
  <c r="BH27" i="37"/>
  <c r="BG27" i="37"/>
  <c r="BF27" i="37"/>
  <c r="AM27" i="37"/>
  <c r="AL27" i="37"/>
  <c r="AK27" i="37"/>
  <c r="AJ27" i="37"/>
  <c r="TB26" i="37"/>
  <c r="TA26" i="37"/>
  <c r="SZ26" i="37"/>
  <c r="SY26" i="37"/>
  <c r="SX26" i="37"/>
  <c r="SW26" i="37"/>
  <c r="SV26" i="37"/>
  <c r="SU26" i="37"/>
  <c r="ST26" i="37"/>
  <c r="SS26" i="37"/>
  <c r="SR26" i="37"/>
  <c r="SQ26" i="37"/>
  <c r="SP26" i="37"/>
  <c r="SO26" i="37"/>
  <c r="SN26" i="37"/>
  <c r="SM26" i="37"/>
  <c r="SK26" i="37"/>
  <c r="SJ26" i="37"/>
  <c r="SH26" i="37"/>
  <c r="SG26" i="37"/>
  <c r="SF26" i="37"/>
  <c r="SE26" i="37"/>
  <c r="RI26" i="37"/>
  <c r="RH26" i="37"/>
  <c r="RF26" i="37"/>
  <c r="RE26" i="37"/>
  <c r="RD26" i="37"/>
  <c r="RC26" i="37"/>
  <c r="QG26" i="37"/>
  <c r="QF26" i="37"/>
  <c r="QD26" i="37"/>
  <c r="QC26" i="37"/>
  <c r="QB26" i="37"/>
  <c r="QA26" i="37"/>
  <c r="PE26" i="37"/>
  <c r="PD26" i="37"/>
  <c r="PB26" i="37"/>
  <c r="PA26" i="37"/>
  <c r="OZ26" i="37"/>
  <c r="OY26" i="37"/>
  <c r="OC26" i="37"/>
  <c r="OB26" i="37"/>
  <c r="NZ26" i="37"/>
  <c r="NY26" i="37"/>
  <c r="NX26" i="37"/>
  <c r="NW26" i="37"/>
  <c r="NA26" i="37"/>
  <c r="MZ26" i="37"/>
  <c r="MX26" i="37"/>
  <c r="MW26" i="37"/>
  <c r="MV26" i="37"/>
  <c r="MU26" i="37"/>
  <c r="LY26" i="37"/>
  <c r="LX26" i="37"/>
  <c r="LV26" i="37"/>
  <c r="LU26" i="37"/>
  <c r="LT26" i="37"/>
  <c r="LS26" i="37"/>
  <c r="KW26" i="37"/>
  <c r="KV26" i="37"/>
  <c r="KT26" i="37"/>
  <c r="KS26" i="37"/>
  <c r="KR26" i="37"/>
  <c r="KQ26" i="37"/>
  <c r="JU26" i="37"/>
  <c r="JT26" i="37"/>
  <c r="JR26" i="37"/>
  <c r="JQ26" i="37"/>
  <c r="JP26" i="37"/>
  <c r="JO26" i="37"/>
  <c r="IS26" i="37"/>
  <c r="IR26" i="37"/>
  <c r="IP26" i="37"/>
  <c r="IO26" i="37"/>
  <c r="IN26" i="37"/>
  <c r="IM26" i="37"/>
  <c r="HQ26" i="37"/>
  <c r="HP26" i="37"/>
  <c r="HN26" i="37"/>
  <c r="HM26" i="37"/>
  <c r="HL26" i="37"/>
  <c r="HK26" i="37"/>
  <c r="GO26" i="37"/>
  <c r="GN26" i="37"/>
  <c r="GL26" i="37"/>
  <c r="GK26" i="37"/>
  <c r="GJ26" i="37"/>
  <c r="GI26" i="37"/>
  <c r="FM26" i="37"/>
  <c r="FL26" i="37"/>
  <c r="FJ26" i="37"/>
  <c r="FI26" i="37"/>
  <c r="FH26" i="37"/>
  <c r="FG26" i="37"/>
  <c r="EK26" i="37"/>
  <c r="EJ26" i="37"/>
  <c r="EH26" i="37"/>
  <c r="EG26" i="37"/>
  <c r="EF26" i="37"/>
  <c r="EE26" i="37"/>
  <c r="DI26" i="37"/>
  <c r="DH26" i="37"/>
  <c r="DF26" i="37"/>
  <c r="DE26" i="37"/>
  <c r="DD26" i="37"/>
  <c r="DC26" i="37"/>
  <c r="CE26" i="37"/>
  <c r="CD26" i="37"/>
  <c r="CC26" i="37"/>
  <c r="CB26" i="37"/>
  <c r="BI26" i="37"/>
  <c r="BH26" i="37"/>
  <c r="BG26" i="37"/>
  <c r="BF26" i="37"/>
  <c r="AM26" i="37"/>
  <c r="AL26" i="37"/>
  <c r="AK26" i="37"/>
  <c r="AJ26" i="37"/>
  <c r="TB25" i="37"/>
  <c r="TA25" i="37"/>
  <c r="SZ25" i="37"/>
  <c r="SY25" i="37"/>
  <c r="SX25" i="37"/>
  <c r="SW25" i="37"/>
  <c r="SV25" i="37"/>
  <c r="SU25" i="37"/>
  <c r="ST25" i="37"/>
  <c r="SS25" i="37"/>
  <c r="SR25" i="37"/>
  <c r="SQ25" i="37"/>
  <c r="SP25" i="37"/>
  <c r="SO25" i="37"/>
  <c r="SN25" i="37"/>
  <c r="SM25" i="37"/>
  <c r="SK25" i="37"/>
  <c r="SJ25" i="37"/>
  <c r="SH25" i="37"/>
  <c r="SG25" i="37"/>
  <c r="SF25" i="37"/>
  <c r="SE25" i="37"/>
  <c r="RI25" i="37"/>
  <c r="RH25" i="37"/>
  <c r="RF25" i="37"/>
  <c r="RE25" i="37"/>
  <c r="RD25" i="37"/>
  <c r="RC25" i="37"/>
  <c r="QG25" i="37"/>
  <c r="QF25" i="37"/>
  <c r="QD25" i="37"/>
  <c r="QC25" i="37"/>
  <c r="QB25" i="37"/>
  <c r="QA25" i="37"/>
  <c r="PE25" i="37"/>
  <c r="PD25" i="37"/>
  <c r="PB25" i="37"/>
  <c r="PA25" i="37"/>
  <c r="OZ25" i="37"/>
  <c r="OY25" i="37"/>
  <c r="OC25" i="37"/>
  <c r="OB25" i="37"/>
  <c r="NZ25" i="37"/>
  <c r="NY25" i="37"/>
  <c r="NX25" i="37"/>
  <c r="NW25" i="37"/>
  <c r="NA25" i="37"/>
  <c r="MZ25" i="37"/>
  <c r="MX25" i="37"/>
  <c r="MW25" i="37"/>
  <c r="MV25" i="37"/>
  <c r="MU25" i="37"/>
  <c r="LY25" i="37"/>
  <c r="LX25" i="37"/>
  <c r="LV25" i="37"/>
  <c r="LU25" i="37"/>
  <c r="LT25" i="37"/>
  <c r="LS25" i="37"/>
  <c r="KW25" i="37"/>
  <c r="KV25" i="37"/>
  <c r="KT25" i="37"/>
  <c r="KS25" i="37"/>
  <c r="KR25" i="37"/>
  <c r="KQ25" i="37"/>
  <c r="JU25" i="37"/>
  <c r="JT25" i="37"/>
  <c r="JR25" i="37"/>
  <c r="JQ25" i="37"/>
  <c r="JP25" i="37"/>
  <c r="JO25" i="37"/>
  <c r="IS25" i="37"/>
  <c r="IR25" i="37"/>
  <c r="IP25" i="37"/>
  <c r="IO25" i="37"/>
  <c r="IN25" i="37"/>
  <c r="IM25" i="37"/>
  <c r="HQ25" i="37"/>
  <c r="HP25" i="37"/>
  <c r="HN25" i="37"/>
  <c r="HM25" i="37"/>
  <c r="HL25" i="37"/>
  <c r="HK25" i="37"/>
  <c r="GO25" i="37"/>
  <c r="GN25" i="37"/>
  <c r="GL25" i="37"/>
  <c r="GK25" i="37"/>
  <c r="GJ25" i="37"/>
  <c r="GI25" i="37"/>
  <c r="FM25" i="37"/>
  <c r="FL25" i="37"/>
  <c r="FJ25" i="37"/>
  <c r="FI25" i="37"/>
  <c r="FH25" i="37"/>
  <c r="FG25" i="37"/>
  <c r="EK25" i="37"/>
  <c r="EJ25" i="37"/>
  <c r="EH25" i="37"/>
  <c r="EG25" i="37"/>
  <c r="EF25" i="37"/>
  <c r="EE25" i="37"/>
  <c r="DI25" i="37"/>
  <c r="DH25" i="37"/>
  <c r="DF25" i="37"/>
  <c r="DE25" i="37"/>
  <c r="DD25" i="37"/>
  <c r="DC25" i="37"/>
  <c r="CE25" i="37"/>
  <c r="CD25" i="37"/>
  <c r="CC25" i="37"/>
  <c r="CB25" i="37"/>
  <c r="BI25" i="37"/>
  <c r="BH25" i="37"/>
  <c r="BG25" i="37"/>
  <c r="BF25" i="37"/>
  <c r="AM25" i="37"/>
  <c r="AL25" i="37"/>
  <c r="AK25" i="37"/>
  <c r="AJ25" i="37"/>
  <c r="TB24" i="37"/>
  <c r="TA24" i="37"/>
  <c r="SZ24" i="37"/>
  <c r="SY24" i="37"/>
  <c r="SX24" i="37"/>
  <c r="SW24" i="37"/>
  <c r="SV24" i="37"/>
  <c r="SU24" i="37"/>
  <c r="ST24" i="37"/>
  <c r="SS24" i="37"/>
  <c r="SR24" i="37"/>
  <c r="SQ24" i="37"/>
  <c r="SP24" i="37"/>
  <c r="SO24" i="37"/>
  <c r="SN24" i="37"/>
  <c r="SM24" i="37"/>
  <c r="SK24" i="37"/>
  <c r="SJ24" i="37"/>
  <c r="SH24" i="37"/>
  <c r="SG24" i="37"/>
  <c r="SF24" i="37"/>
  <c r="SE24" i="37"/>
  <c r="RI24" i="37"/>
  <c r="RH24" i="37"/>
  <c r="RF24" i="37"/>
  <c r="RE24" i="37"/>
  <c r="RD24" i="37"/>
  <c r="RC24" i="37"/>
  <c r="QG24" i="37"/>
  <c r="QF24" i="37"/>
  <c r="QD24" i="37"/>
  <c r="QC24" i="37"/>
  <c r="QB24" i="37"/>
  <c r="QA24" i="37"/>
  <c r="PE24" i="37"/>
  <c r="PD24" i="37"/>
  <c r="PB24" i="37"/>
  <c r="PA24" i="37"/>
  <c r="OZ24" i="37"/>
  <c r="OY24" i="37"/>
  <c r="OC24" i="37"/>
  <c r="OB24" i="37"/>
  <c r="NZ24" i="37"/>
  <c r="NY24" i="37"/>
  <c r="NX24" i="37"/>
  <c r="NW24" i="37"/>
  <c r="NA24" i="37"/>
  <c r="MZ24" i="37"/>
  <c r="MX24" i="37"/>
  <c r="MW24" i="37"/>
  <c r="MV24" i="37"/>
  <c r="MU24" i="37"/>
  <c r="LY24" i="37"/>
  <c r="LX24" i="37"/>
  <c r="LV24" i="37"/>
  <c r="LU24" i="37"/>
  <c r="LT24" i="37"/>
  <c r="LS24" i="37"/>
  <c r="KW24" i="37"/>
  <c r="KV24" i="37"/>
  <c r="KT24" i="37"/>
  <c r="KS24" i="37"/>
  <c r="KR24" i="37"/>
  <c r="KQ24" i="37"/>
  <c r="JU24" i="37"/>
  <c r="JT24" i="37"/>
  <c r="JR24" i="37"/>
  <c r="JQ24" i="37"/>
  <c r="JP24" i="37"/>
  <c r="JO24" i="37"/>
  <c r="IS24" i="37"/>
  <c r="IR24" i="37"/>
  <c r="IP24" i="37"/>
  <c r="IO24" i="37"/>
  <c r="IN24" i="37"/>
  <c r="IM24" i="37"/>
  <c r="HQ24" i="37"/>
  <c r="HP24" i="37"/>
  <c r="HN24" i="37"/>
  <c r="HM24" i="37"/>
  <c r="HL24" i="37"/>
  <c r="HK24" i="37"/>
  <c r="GO24" i="37"/>
  <c r="GN24" i="37"/>
  <c r="GL24" i="37"/>
  <c r="GK24" i="37"/>
  <c r="GJ24" i="37"/>
  <c r="GI24" i="37"/>
  <c r="FM24" i="37"/>
  <c r="FL24" i="37"/>
  <c r="FJ24" i="37"/>
  <c r="FI24" i="37"/>
  <c r="FH24" i="37"/>
  <c r="FG24" i="37"/>
  <c r="EK24" i="37"/>
  <c r="EJ24" i="37"/>
  <c r="EH24" i="37"/>
  <c r="EG24" i="37"/>
  <c r="EF24" i="37"/>
  <c r="EE24" i="37"/>
  <c r="DI24" i="37"/>
  <c r="DH24" i="37"/>
  <c r="DF24" i="37"/>
  <c r="DE24" i="37"/>
  <c r="DD24" i="37"/>
  <c r="DC24" i="37"/>
  <c r="CE24" i="37"/>
  <c r="CD24" i="37"/>
  <c r="CC24" i="37"/>
  <c r="CB24" i="37"/>
  <c r="BI24" i="37"/>
  <c r="BH24" i="37"/>
  <c r="BG24" i="37"/>
  <c r="BF24" i="37"/>
  <c r="AM24" i="37"/>
  <c r="AL24" i="37"/>
  <c r="AK24" i="37"/>
  <c r="AJ24" i="37"/>
  <c r="TB23" i="37"/>
  <c r="TA23" i="37"/>
  <c r="SZ23" i="37"/>
  <c r="SY23" i="37"/>
  <c r="SX23" i="37"/>
  <c r="SW23" i="37"/>
  <c r="SV23" i="37"/>
  <c r="SU23" i="37"/>
  <c r="ST23" i="37"/>
  <c r="SS23" i="37"/>
  <c r="SR23" i="37"/>
  <c r="SQ23" i="37"/>
  <c r="SP23" i="37"/>
  <c r="SO23" i="37"/>
  <c r="SN23" i="37"/>
  <c r="SM23" i="37"/>
  <c r="SK23" i="37"/>
  <c r="SJ23" i="37"/>
  <c r="SH23" i="37"/>
  <c r="SG23" i="37"/>
  <c r="SF23" i="37"/>
  <c r="SE23" i="37"/>
  <c r="RI23" i="37"/>
  <c r="RH23" i="37"/>
  <c r="RF23" i="37"/>
  <c r="RE23" i="37"/>
  <c r="RD23" i="37"/>
  <c r="RC23" i="37"/>
  <c r="QG23" i="37"/>
  <c r="QF23" i="37"/>
  <c r="QD23" i="37"/>
  <c r="QC23" i="37"/>
  <c r="QB23" i="37"/>
  <c r="QA23" i="37"/>
  <c r="PE23" i="37"/>
  <c r="PD23" i="37"/>
  <c r="PB23" i="37"/>
  <c r="PA23" i="37"/>
  <c r="OZ23" i="37"/>
  <c r="OY23" i="37"/>
  <c r="OC23" i="37"/>
  <c r="OB23" i="37"/>
  <c r="NZ23" i="37"/>
  <c r="NY23" i="37"/>
  <c r="NX23" i="37"/>
  <c r="NW23" i="37"/>
  <c r="NA23" i="37"/>
  <c r="MZ23" i="37"/>
  <c r="MX23" i="37"/>
  <c r="MW23" i="37"/>
  <c r="MV23" i="37"/>
  <c r="MU23" i="37"/>
  <c r="LY23" i="37"/>
  <c r="LX23" i="37"/>
  <c r="LV23" i="37"/>
  <c r="LU23" i="37"/>
  <c r="LT23" i="37"/>
  <c r="LS23" i="37"/>
  <c r="KW23" i="37"/>
  <c r="KV23" i="37"/>
  <c r="KT23" i="37"/>
  <c r="KS23" i="37"/>
  <c r="KR23" i="37"/>
  <c r="KQ23" i="37"/>
  <c r="JU23" i="37"/>
  <c r="JT23" i="37"/>
  <c r="JR23" i="37"/>
  <c r="JQ23" i="37"/>
  <c r="JP23" i="37"/>
  <c r="JO23" i="37"/>
  <c r="IS23" i="37"/>
  <c r="IR23" i="37"/>
  <c r="IP23" i="37"/>
  <c r="IO23" i="37"/>
  <c r="IN23" i="37"/>
  <c r="IM23" i="37"/>
  <c r="HQ23" i="37"/>
  <c r="HP23" i="37"/>
  <c r="HN23" i="37"/>
  <c r="HM23" i="37"/>
  <c r="HL23" i="37"/>
  <c r="HK23" i="37"/>
  <c r="GO23" i="37"/>
  <c r="GN23" i="37"/>
  <c r="GL23" i="37"/>
  <c r="GK23" i="37"/>
  <c r="GJ23" i="37"/>
  <c r="GI23" i="37"/>
  <c r="FM23" i="37"/>
  <c r="FL23" i="37"/>
  <c r="FJ23" i="37"/>
  <c r="FI23" i="37"/>
  <c r="FH23" i="37"/>
  <c r="FG23" i="37"/>
  <c r="EK23" i="37"/>
  <c r="EJ23" i="37"/>
  <c r="EH23" i="37"/>
  <c r="EG23" i="37"/>
  <c r="EF23" i="37"/>
  <c r="EE23" i="37"/>
  <c r="DI23" i="37"/>
  <c r="DH23" i="37"/>
  <c r="DF23" i="37"/>
  <c r="DE23" i="37"/>
  <c r="DD23" i="37"/>
  <c r="DC23" i="37"/>
  <c r="CE23" i="37"/>
  <c r="CD23" i="37"/>
  <c r="CC23" i="37"/>
  <c r="CB23" i="37"/>
  <c r="BI23" i="37"/>
  <c r="BH23" i="37"/>
  <c r="BG23" i="37"/>
  <c r="BF23" i="37"/>
  <c r="AM23" i="37"/>
  <c r="AL23" i="37"/>
  <c r="AK23" i="37"/>
  <c r="AJ23" i="37"/>
  <c r="TB4" i="37"/>
  <c r="TA4" i="37"/>
  <c r="SZ4" i="37"/>
  <c r="SY4" i="37"/>
  <c r="SX4" i="37"/>
  <c r="SW4" i="37"/>
  <c r="SV4" i="37"/>
  <c r="SU4" i="37"/>
  <c r="ST4" i="37"/>
  <c r="SS4" i="37"/>
  <c r="SR4" i="37"/>
  <c r="SQ4" i="37"/>
  <c r="SP4" i="37"/>
  <c r="SO4" i="37"/>
  <c r="SN4" i="37"/>
  <c r="SM4" i="37"/>
  <c r="SK4" i="37"/>
  <c r="SJ4" i="37"/>
  <c r="SH4" i="37"/>
  <c r="SG4" i="37"/>
  <c r="SF4" i="37"/>
  <c r="SE4" i="37"/>
  <c r="RI4" i="37"/>
  <c r="RH4" i="37"/>
  <c r="RF4" i="37"/>
  <c r="RE4" i="37"/>
  <c r="RD4" i="37"/>
  <c r="RC4" i="37"/>
  <c r="QG4" i="37"/>
  <c r="QF4" i="37"/>
  <c r="QD4" i="37"/>
  <c r="QC4" i="37"/>
  <c r="QB4" i="37"/>
  <c r="QA4" i="37"/>
  <c r="PE4" i="37"/>
  <c r="PD4" i="37"/>
  <c r="PB4" i="37"/>
  <c r="PA4" i="37"/>
  <c r="OZ4" i="37"/>
  <c r="OY4" i="37"/>
  <c r="OC4" i="37"/>
  <c r="OB4" i="37"/>
  <c r="NZ4" i="37"/>
  <c r="NY4" i="37"/>
  <c r="NX4" i="37"/>
  <c r="NW4" i="37"/>
  <c r="NA4" i="37"/>
  <c r="MZ4" i="37"/>
  <c r="MX4" i="37"/>
  <c r="MW4" i="37"/>
  <c r="MV4" i="37"/>
  <c r="MU4" i="37"/>
  <c r="LY4" i="37"/>
  <c r="LX4" i="37"/>
  <c r="LV4" i="37"/>
  <c r="LU4" i="37"/>
  <c r="LT4" i="37"/>
  <c r="LS4" i="37"/>
  <c r="KW4" i="37"/>
  <c r="KV4" i="37"/>
  <c r="KT4" i="37"/>
  <c r="KS4" i="37"/>
  <c r="KR4" i="37"/>
  <c r="KQ4" i="37"/>
  <c r="JU4" i="37"/>
  <c r="JT4" i="37"/>
  <c r="JR4" i="37"/>
  <c r="JQ4" i="37"/>
  <c r="JP4" i="37"/>
  <c r="JO4" i="37"/>
  <c r="IS4" i="37"/>
  <c r="IR4" i="37"/>
  <c r="IP4" i="37"/>
  <c r="IO4" i="37"/>
  <c r="IN4" i="37"/>
  <c r="IM4" i="37"/>
  <c r="HQ4" i="37"/>
  <c r="HP4" i="37"/>
  <c r="HN4" i="37"/>
  <c r="HM4" i="37"/>
  <c r="HL4" i="37"/>
  <c r="HK4" i="37"/>
  <c r="GO4" i="37"/>
  <c r="GN4" i="37"/>
  <c r="GL4" i="37"/>
  <c r="GK4" i="37"/>
  <c r="GJ4" i="37"/>
  <c r="GI4" i="37"/>
  <c r="FM4" i="37"/>
  <c r="FL4" i="37"/>
  <c r="FJ4" i="37"/>
  <c r="FI4" i="37"/>
  <c r="FH4" i="37"/>
  <c r="FG4" i="37"/>
  <c r="EK4" i="37"/>
  <c r="EJ4" i="37"/>
  <c r="EH4" i="37"/>
  <c r="EG4" i="37"/>
  <c r="EF4" i="37"/>
  <c r="EE4" i="37"/>
  <c r="DI4" i="37"/>
  <c r="DH4" i="37"/>
  <c r="DF4" i="37"/>
  <c r="DE4" i="37"/>
  <c r="DD4" i="37"/>
  <c r="DC4" i="37"/>
  <c r="CE4" i="37"/>
  <c r="CD4" i="37"/>
  <c r="CC4" i="37"/>
  <c r="CB4" i="37"/>
  <c r="BI4" i="37"/>
  <c r="BH4" i="37"/>
  <c r="BG4" i="37"/>
  <c r="BF4" i="37"/>
  <c r="AM4" i="37"/>
  <c r="AL4" i="37"/>
  <c r="AK4" i="37"/>
  <c r="AJ4" i="37"/>
  <c r="TB18" i="36"/>
  <c r="TA18" i="36"/>
  <c r="SZ18" i="36"/>
  <c r="SY18" i="36"/>
  <c r="SX18" i="36"/>
  <c r="SW18" i="36"/>
  <c r="SV18" i="36"/>
  <c r="SU18" i="36"/>
  <c r="ST18" i="36"/>
  <c r="SS18" i="36"/>
  <c r="SR18" i="36"/>
  <c r="SQ18" i="36"/>
  <c r="SP18" i="36"/>
  <c r="SO18" i="36"/>
  <c r="SN18" i="36"/>
  <c r="SM18" i="36"/>
  <c r="SK18" i="36"/>
  <c r="SJ18" i="36"/>
  <c r="SH18" i="36"/>
  <c r="SG18" i="36"/>
  <c r="SF18" i="36"/>
  <c r="SE18" i="36"/>
  <c r="RI18" i="36"/>
  <c r="RH18" i="36"/>
  <c r="RF18" i="36"/>
  <c r="RE18" i="36"/>
  <c r="RD18" i="36"/>
  <c r="RC18" i="36"/>
  <c r="QG18" i="36"/>
  <c r="QF18" i="36"/>
  <c r="QD18" i="36"/>
  <c r="QC18" i="36"/>
  <c r="QB18" i="36"/>
  <c r="QA18" i="36"/>
  <c r="PE18" i="36"/>
  <c r="PD18" i="36"/>
  <c r="PB18" i="36"/>
  <c r="PA18" i="36"/>
  <c r="OZ18" i="36"/>
  <c r="OY18" i="36"/>
  <c r="OC18" i="36"/>
  <c r="OB18" i="36"/>
  <c r="NZ18" i="36"/>
  <c r="NY18" i="36"/>
  <c r="NX18" i="36"/>
  <c r="NW18" i="36"/>
  <c r="NA18" i="36"/>
  <c r="MZ18" i="36"/>
  <c r="MX18" i="36"/>
  <c r="MW18" i="36"/>
  <c r="MV18" i="36"/>
  <c r="MU18" i="36"/>
  <c r="LY18" i="36"/>
  <c r="LX18" i="36"/>
  <c r="LV18" i="36"/>
  <c r="LU18" i="36"/>
  <c r="LT18" i="36"/>
  <c r="LS18" i="36"/>
  <c r="KW18" i="36"/>
  <c r="KV18" i="36"/>
  <c r="KT18" i="36"/>
  <c r="KS18" i="36"/>
  <c r="KR18" i="36"/>
  <c r="KQ18" i="36"/>
  <c r="JU18" i="36"/>
  <c r="JT18" i="36"/>
  <c r="JR18" i="36"/>
  <c r="JQ18" i="36"/>
  <c r="JP18" i="36"/>
  <c r="JO18" i="36"/>
  <c r="IS18" i="36"/>
  <c r="IR18" i="36"/>
  <c r="IP18" i="36"/>
  <c r="IO18" i="36"/>
  <c r="IN18" i="36"/>
  <c r="IM18" i="36"/>
  <c r="HQ18" i="36"/>
  <c r="HP18" i="36"/>
  <c r="HN18" i="36"/>
  <c r="HM18" i="36"/>
  <c r="HL18" i="36"/>
  <c r="HK18" i="36"/>
  <c r="GO18" i="36"/>
  <c r="GN18" i="36"/>
  <c r="GL18" i="36"/>
  <c r="GK18" i="36"/>
  <c r="GJ18" i="36"/>
  <c r="GI18" i="36"/>
  <c r="FM18" i="36"/>
  <c r="FL18" i="36"/>
  <c r="FJ18" i="36"/>
  <c r="FI18" i="36"/>
  <c r="FH18" i="36"/>
  <c r="FG18" i="36"/>
  <c r="EK18" i="36"/>
  <c r="EJ18" i="36"/>
  <c r="EH18" i="36"/>
  <c r="EG18" i="36"/>
  <c r="EF18" i="36"/>
  <c r="EE18" i="36"/>
  <c r="DI18" i="36"/>
  <c r="DH18" i="36"/>
  <c r="DF18" i="36"/>
  <c r="DE18" i="36"/>
  <c r="DD18" i="36"/>
  <c r="DC18" i="36"/>
  <c r="CE18" i="36"/>
  <c r="CD18" i="36"/>
  <c r="CC18" i="36"/>
  <c r="CB18" i="36"/>
  <c r="BI18" i="36"/>
  <c r="BH18" i="36"/>
  <c r="BG18" i="36"/>
  <c r="BF18" i="36"/>
  <c r="AM18" i="36"/>
  <c r="AL18" i="36"/>
  <c r="AK18" i="36"/>
  <c r="AJ18" i="36"/>
  <c r="TB17" i="36"/>
  <c r="TA17" i="36"/>
  <c r="SZ17" i="36"/>
  <c r="SY17" i="36"/>
  <c r="SX17" i="36"/>
  <c r="SW17" i="36"/>
  <c r="SV17" i="36"/>
  <c r="SU17" i="36"/>
  <c r="ST17" i="36"/>
  <c r="SS17" i="36"/>
  <c r="SR17" i="36"/>
  <c r="SQ17" i="36"/>
  <c r="SP17" i="36"/>
  <c r="SO17" i="36"/>
  <c r="SN17" i="36"/>
  <c r="SM17" i="36"/>
  <c r="SK17" i="36"/>
  <c r="SJ17" i="36"/>
  <c r="SH17" i="36"/>
  <c r="SG17" i="36"/>
  <c r="SF17" i="36"/>
  <c r="SE17" i="36"/>
  <c r="RI17" i="36"/>
  <c r="RH17" i="36"/>
  <c r="RF17" i="36"/>
  <c r="RE17" i="36"/>
  <c r="RD17" i="36"/>
  <c r="RC17" i="36"/>
  <c r="QG17" i="36"/>
  <c r="QF17" i="36"/>
  <c r="QD17" i="36"/>
  <c r="QC17" i="36"/>
  <c r="QB17" i="36"/>
  <c r="QA17" i="36"/>
  <c r="PE17" i="36"/>
  <c r="PD17" i="36"/>
  <c r="PB17" i="36"/>
  <c r="PA17" i="36"/>
  <c r="OZ17" i="36"/>
  <c r="OY17" i="36"/>
  <c r="OC17" i="36"/>
  <c r="OB17" i="36"/>
  <c r="NZ17" i="36"/>
  <c r="NY17" i="36"/>
  <c r="NX17" i="36"/>
  <c r="NW17" i="36"/>
  <c r="NA17" i="36"/>
  <c r="MZ17" i="36"/>
  <c r="MX17" i="36"/>
  <c r="MW17" i="36"/>
  <c r="MV17" i="36"/>
  <c r="MU17" i="36"/>
  <c r="LY17" i="36"/>
  <c r="LX17" i="36"/>
  <c r="LV17" i="36"/>
  <c r="LU17" i="36"/>
  <c r="LT17" i="36"/>
  <c r="LS17" i="36"/>
  <c r="KW17" i="36"/>
  <c r="KV17" i="36"/>
  <c r="KT17" i="36"/>
  <c r="KS17" i="36"/>
  <c r="KR17" i="36"/>
  <c r="KQ17" i="36"/>
  <c r="JU17" i="36"/>
  <c r="JT17" i="36"/>
  <c r="JR17" i="36"/>
  <c r="JQ17" i="36"/>
  <c r="JP17" i="36"/>
  <c r="JO17" i="36"/>
  <c r="IS17" i="36"/>
  <c r="IR17" i="36"/>
  <c r="IP17" i="36"/>
  <c r="IO17" i="36"/>
  <c r="IN17" i="36"/>
  <c r="IM17" i="36"/>
  <c r="HQ17" i="36"/>
  <c r="HP17" i="36"/>
  <c r="HN17" i="36"/>
  <c r="HM17" i="36"/>
  <c r="HL17" i="36"/>
  <c r="HK17" i="36"/>
  <c r="GO17" i="36"/>
  <c r="GN17" i="36"/>
  <c r="GL17" i="36"/>
  <c r="GK17" i="36"/>
  <c r="GJ17" i="36"/>
  <c r="GI17" i="36"/>
  <c r="FM17" i="36"/>
  <c r="FL17" i="36"/>
  <c r="FJ17" i="36"/>
  <c r="FI17" i="36"/>
  <c r="FH17" i="36"/>
  <c r="FG17" i="36"/>
  <c r="EK17" i="36"/>
  <c r="EJ17" i="36"/>
  <c r="EH17" i="36"/>
  <c r="EG17" i="36"/>
  <c r="EF17" i="36"/>
  <c r="EE17" i="36"/>
  <c r="DI17" i="36"/>
  <c r="DH17" i="36"/>
  <c r="DF17" i="36"/>
  <c r="DE17" i="36"/>
  <c r="DD17" i="36"/>
  <c r="DC17" i="36"/>
  <c r="CE17" i="36"/>
  <c r="CD17" i="36"/>
  <c r="CC17" i="36"/>
  <c r="CB17" i="36"/>
  <c r="BI17" i="36"/>
  <c r="BH17" i="36"/>
  <c r="BG17" i="36"/>
  <c r="BF17" i="36"/>
  <c r="AM17" i="36"/>
  <c r="AL17" i="36"/>
  <c r="AK17" i="36"/>
  <c r="AJ17" i="36"/>
  <c r="TB16" i="36"/>
  <c r="TA16" i="36"/>
  <c r="SZ16" i="36"/>
  <c r="SY16" i="36"/>
  <c r="SX16" i="36"/>
  <c r="SW16" i="36"/>
  <c r="SV16" i="36"/>
  <c r="SU16" i="36"/>
  <c r="ST16" i="36"/>
  <c r="SS16" i="36"/>
  <c r="SR16" i="36"/>
  <c r="SQ16" i="36"/>
  <c r="SP16" i="36"/>
  <c r="SO16" i="36"/>
  <c r="SN16" i="36"/>
  <c r="SM16" i="36"/>
  <c r="SK16" i="36"/>
  <c r="SJ16" i="36"/>
  <c r="SH16" i="36"/>
  <c r="SG16" i="36"/>
  <c r="SF16" i="36"/>
  <c r="SE16" i="36"/>
  <c r="RI16" i="36"/>
  <c r="RH16" i="36"/>
  <c r="RF16" i="36"/>
  <c r="RE16" i="36"/>
  <c r="RD16" i="36"/>
  <c r="RC16" i="36"/>
  <c r="QG16" i="36"/>
  <c r="QF16" i="36"/>
  <c r="QD16" i="36"/>
  <c r="QC16" i="36"/>
  <c r="QB16" i="36"/>
  <c r="QA16" i="36"/>
  <c r="PE16" i="36"/>
  <c r="PD16" i="36"/>
  <c r="PB16" i="36"/>
  <c r="PA16" i="36"/>
  <c r="OZ16" i="36"/>
  <c r="OY16" i="36"/>
  <c r="OC16" i="36"/>
  <c r="OB16" i="36"/>
  <c r="NZ16" i="36"/>
  <c r="NY16" i="36"/>
  <c r="NX16" i="36"/>
  <c r="NW16" i="36"/>
  <c r="NA16" i="36"/>
  <c r="MZ16" i="36"/>
  <c r="MX16" i="36"/>
  <c r="MW16" i="36"/>
  <c r="MV16" i="36"/>
  <c r="MU16" i="36"/>
  <c r="LY16" i="36"/>
  <c r="LX16" i="36"/>
  <c r="LV16" i="36"/>
  <c r="LU16" i="36"/>
  <c r="LT16" i="36"/>
  <c r="LS16" i="36"/>
  <c r="KW16" i="36"/>
  <c r="KV16" i="36"/>
  <c r="KT16" i="36"/>
  <c r="KS16" i="36"/>
  <c r="KR16" i="36"/>
  <c r="KQ16" i="36"/>
  <c r="JU16" i="36"/>
  <c r="JT16" i="36"/>
  <c r="JR16" i="36"/>
  <c r="JQ16" i="36"/>
  <c r="JP16" i="36"/>
  <c r="JO16" i="36"/>
  <c r="IS16" i="36"/>
  <c r="IR16" i="36"/>
  <c r="IP16" i="36"/>
  <c r="IO16" i="36"/>
  <c r="IN16" i="36"/>
  <c r="IM16" i="36"/>
  <c r="HQ16" i="36"/>
  <c r="HP16" i="36"/>
  <c r="HN16" i="36"/>
  <c r="HM16" i="36"/>
  <c r="HL16" i="36"/>
  <c r="HK16" i="36"/>
  <c r="GO16" i="36"/>
  <c r="GN16" i="36"/>
  <c r="GL16" i="36"/>
  <c r="GK16" i="36"/>
  <c r="GJ16" i="36"/>
  <c r="GI16" i="36"/>
  <c r="FM16" i="36"/>
  <c r="FL16" i="36"/>
  <c r="FJ16" i="36"/>
  <c r="FI16" i="36"/>
  <c r="FH16" i="36"/>
  <c r="FG16" i="36"/>
  <c r="EK16" i="36"/>
  <c r="EJ16" i="36"/>
  <c r="EH16" i="36"/>
  <c r="EG16" i="36"/>
  <c r="EF16" i="36"/>
  <c r="EE16" i="36"/>
  <c r="DI16" i="36"/>
  <c r="DH16" i="36"/>
  <c r="DF16" i="36"/>
  <c r="DE16" i="36"/>
  <c r="DD16" i="36"/>
  <c r="DC16" i="36"/>
  <c r="CE16" i="36"/>
  <c r="CD16" i="36"/>
  <c r="CC16" i="36"/>
  <c r="CB16" i="36"/>
  <c r="BI16" i="36"/>
  <c r="BH16" i="36"/>
  <c r="BG16" i="36"/>
  <c r="BF16" i="36"/>
  <c r="AM16" i="36"/>
  <c r="AL16" i="36"/>
  <c r="AK16" i="36"/>
  <c r="AJ16" i="36"/>
  <c r="TB15" i="36"/>
  <c r="TA15" i="36"/>
  <c r="SZ15" i="36"/>
  <c r="SY15" i="36"/>
  <c r="SX15" i="36"/>
  <c r="SW15" i="36"/>
  <c r="SV15" i="36"/>
  <c r="SU15" i="36"/>
  <c r="ST15" i="36"/>
  <c r="SS15" i="36"/>
  <c r="SR15" i="36"/>
  <c r="SQ15" i="36"/>
  <c r="SP15" i="36"/>
  <c r="SO15" i="36"/>
  <c r="SN15" i="36"/>
  <c r="SM15" i="36"/>
  <c r="SK15" i="36"/>
  <c r="SJ15" i="36"/>
  <c r="SH15" i="36"/>
  <c r="SG15" i="36"/>
  <c r="SF15" i="36"/>
  <c r="SE15" i="36"/>
  <c r="RI15" i="36"/>
  <c r="RH15" i="36"/>
  <c r="RF15" i="36"/>
  <c r="RE15" i="36"/>
  <c r="RD15" i="36"/>
  <c r="RC15" i="36"/>
  <c r="QG15" i="36"/>
  <c r="QF15" i="36"/>
  <c r="QD15" i="36"/>
  <c r="QC15" i="36"/>
  <c r="QB15" i="36"/>
  <c r="QA15" i="36"/>
  <c r="PE15" i="36"/>
  <c r="PD15" i="36"/>
  <c r="PB15" i="36"/>
  <c r="PA15" i="36"/>
  <c r="OZ15" i="36"/>
  <c r="OY15" i="36"/>
  <c r="OC15" i="36"/>
  <c r="OB15" i="36"/>
  <c r="NZ15" i="36"/>
  <c r="NY15" i="36"/>
  <c r="NX15" i="36"/>
  <c r="NW15" i="36"/>
  <c r="NA15" i="36"/>
  <c r="MZ15" i="36"/>
  <c r="MX15" i="36"/>
  <c r="MW15" i="36"/>
  <c r="MV15" i="36"/>
  <c r="MU15" i="36"/>
  <c r="LY15" i="36"/>
  <c r="LX15" i="36"/>
  <c r="LV15" i="36"/>
  <c r="LU15" i="36"/>
  <c r="LT15" i="36"/>
  <c r="LS15" i="36"/>
  <c r="KW15" i="36"/>
  <c r="KV15" i="36"/>
  <c r="KT15" i="36"/>
  <c r="KS15" i="36"/>
  <c r="KR15" i="36"/>
  <c r="KQ15" i="36"/>
  <c r="JU15" i="36"/>
  <c r="JT15" i="36"/>
  <c r="JR15" i="36"/>
  <c r="JQ15" i="36"/>
  <c r="JP15" i="36"/>
  <c r="JO15" i="36"/>
  <c r="IS15" i="36"/>
  <c r="IR15" i="36"/>
  <c r="IP15" i="36"/>
  <c r="IO15" i="36"/>
  <c r="IN15" i="36"/>
  <c r="IM15" i="36"/>
  <c r="HQ15" i="36"/>
  <c r="HP15" i="36"/>
  <c r="HN15" i="36"/>
  <c r="HM15" i="36"/>
  <c r="HL15" i="36"/>
  <c r="HK15" i="36"/>
  <c r="GO15" i="36"/>
  <c r="GN15" i="36"/>
  <c r="GL15" i="36"/>
  <c r="GK15" i="36"/>
  <c r="GJ15" i="36"/>
  <c r="GI15" i="36"/>
  <c r="FM15" i="36"/>
  <c r="FL15" i="36"/>
  <c r="FJ15" i="36"/>
  <c r="FI15" i="36"/>
  <c r="FH15" i="36"/>
  <c r="FG15" i="36"/>
  <c r="EK15" i="36"/>
  <c r="EJ15" i="36"/>
  <c r="EH15" i="36"/>
  <c r="EG15" i="36"/>
  <c r="EF15" i="36"/>
  <c r="EE15" i="36"/>
  <c r="DI15" i="36"/>
  <c r="DH15" i="36"/>
  <c r="DF15" i="36"/>
  <c r="DE15" i="36"/>
  <c r="DD15" i="36"/>
  <c r="DC15" i="36"/>
  <c r="CE15" i="36"/>
  <c r="CD15" i="36"/>
  <c r="CC15" i="36"/>
  <c r="CB15" i="36"/>
  <c r="BI15" i="36"/>
  <c r="BH15" i="36"/>
  <c r="BG15" i="36"/>
  <c r="BF15" i="36"/>
  <c r="AM15" i="36"/>
  <c r="AL15" i="36"/>
  <c r="AK15" i="36"/>
  <c r="AJ15" i="36"/>
  <c r="TB14" i="36"/>
  <c r="TA14" i="36"/>
  <c r="SZ14" i="36"/>
  <c r="SY14" i="36"/>
  <c r="SX14" i="36"/>
  <c r="SW14" i="36"/>
  <c r="SV14" i="36"/>
  <c r="SU14" i="36"/>
  <c r="ST14" i="36"/>
  <c r="SS14" i="36"/>
  <c r="SR14" i="36"/>
  <c r="SQ14" i="36"/>
  <c r="SP14" i="36"/>
  <c r="SO14" i="36"/>
  <c r="SN14" i="36"/>
  <c r="SM14" i="36"/>
  <c r="SK14" i="36"/>
  <c r="SJ14" i="36"/>
  <c r="SH14" i="36"/>
  <c r="SG14" i="36"/>
  <c r="SF14" i="36"/>
  <c r="SE14" i="36"/>
  <c r="RI14" i="36"/>
  <c r="RH14" i="36"/>
  <c r="RF14" i="36"/>
  <c r="RE14" i="36"/>
  <c r="RD14" i="36"/>
  <c r="RC14" i="36"/>
  <c r="QG14" i="36"/>
  <c r="QF14" i="36"/>
  <c r="QD14" i="36"/>
  <c r="QC14" i="36"/>
  <c r="QB14" i="36"/>
  <c r="QA14" i="36"/>
  <c r="PE14" i="36"/>
  <c r="PD14" i="36"/>
  <c r="PB14" i="36"/>
  <c r="PA14" i="36"/>
  <c r="OZ14" i="36"/>
  <c r="OY14" i="36"/>
  <c r="OC14" i="36"/>
  <c r="OB14" i="36"/>
  <c r="NZ14" i="36"/>
  <c r="NY14" i="36"/>
  <c r="NX14" i="36"/>
  <c r="NW14" i="36"/>
  <c r="NA14" i="36"/>
  <c r="MZ14" i="36"/>
  <c r="MX14" i="36"/>
  <c r="MW14" i="36"/>
  <c r="MV14" i="36"/>
  <c r="MU14" i="36"/>
  <c r="LY14" i="36"/>
  <c r="LX14" i="36"/>
  <c r="LV14" i="36"/>
  <c r="LU14" i="36"/>
  <c r="LT14" i="36"/>
  <c r="LS14" i="36"/>
  <c r="KW14" i="36"/>
  <c r="KV14" i="36"/>
  <c r="KT14" i="36"/>
  <c r="KS14" i="36"/>
  <c r="KR14" i="36"/>
  <c r="KQ14" i="36"/>
  <c r="JU14" i="36"/>
  <c r="JT14" i="36"/>
  <c r="JR14" i="36"/>
  <c r="JQ14" i="36"/>
  <c r="JP14" i="36"/>
  <c r="JO14" i="36"/>
  <c r="IS14" i="36"/>
  <c r="IR14" i="36"/>
  <c r="IP14" i="36"/>
  <c r="IO14" i="36"/>
  <c r="IN14" i="36"/>
  <c r="IM14" i="36"/>
  <c r="HQ14" i="36"/>
  <c r="HP14" i="36"/>
  <c r="HN14" i="36"/>
  <c r="HM14" i="36"/>
  <c r="HL14" i="36"/>
  <c r="HK14" i="36"/>
  <c r="GO14" i="36"/>
  <c r="GN14" i="36"/>
  <c r="GL14" i="36"/>
  <c r="GK14" i="36"/>
  <c r="GJ14" i="36"/>
  <c r="GI14" i="36"/>
  <c r="FM14" i="36"/>
  <c r="FL14" i="36"/>
  <c r="FJ14" i="36"/>
  <c r="FI14" i="36"/>
  <c r="FH14" i="36"/>
  <c r="FG14" i="36"/>
  <c r="EK14" i="36"/>
  <c r="EJ14" i="36"/>
  <c r="EH14" i="36"/>
  <c r="EG14" i="36"/>
  <c r="EF14" i="36"/>
  <c r="EE14" i="36"/>
  <c r="DI14" i="36"/>
  <c r="DH14" i="36"/>
  <c r="DF14" i="36"/>
  <c r="DE14" i="36"/>
  <c r="DD14" i="36"/>
  <c r="DC14" i="36"/>
  <c r="CE14" i="36"/>
  <c r="CD14" i="36"/>
  <c r="CC14" i="36"/>
  <c r="CB14" i="36"/>
  <c r="BI14" i="36"/>
  <c r="BH14" i="36"/>
  <c r="BG14" i="36"/>
  <c r="BF14" i="36"/>
  <c r="AM14" i="36"/>
  <c r="AL14" i="36"/>
  <c r="AK14" i="36"/>
  <c r="AJ14" i="36"/>
  <c r="TB13" i="36"/>
  <c r="TA13" i="36"/>
  <c r="SZ13" i="36"/>
  <c r="SY13" i="36"/>
  <c r="SX13" i="36"/>
  <c r="SW13" i="36"/>
  <c r="SV13" i="36"/>
  <c r="SU13" i="36"/>
  <c r="ST13" i="36"/>
  <c r="SS13" i="36"/>
  <c r="SR13" i="36"/>
  <c r="SQ13" i="36"/>
  <c r="SP13" i="36"/>
  <c r="SO13" i="36"/>
  <c r="SN13" i="36"/>
  <c r="SM13" i="36"/>
  <c r="SK13" i="36"/>
  <c r="SJ13" i="36"/>
  <c r="SH13" i="36"/>
  <c r="SG13" i="36"/>
  <c r="SF13" i="36"/>
  <c r="SE13" i="36"/>
  <c r="RI13" i="36"/>
  <c r="RH13" i="36"/>
  <c r="RF13" i="36"/>
  <c r="RE13" i="36"/>
  <c r="RD13" i="36"/>
  <c r="RC13" i="36"/>
  <c r="QG13" i="36"/>
  <c r="QF13" i="36"/>
  <c r="QD13" i="36"/>
  <c r="QC13" i="36"/>
  <c r="QB13" i="36"/>
  <c r="QA13" i="36"/>
  <c r="PE13" i="36"/>
  <c r="PD13" i="36"/>
  <c r="PB13" i="36"/>
  <c r="PA13" i="36"/>
  <c r="OZ13" i="36"/>
  <c r="OY13" i="36"/>
  <c r="OC13" i="36"/>
  <c r="OB13" i="36"/>
  <c r="NZ13" i="36"/>
  <c r="NY13" i="36"/>
  <c r="NX13" i="36"/>
  <c r="NW13" i="36"/>
  <c r="NA13" i="36"/>
  <c r="MZ13" i="36"/>
  <c r="MX13" i="36"/>
  <c r="MW13" i="36"/>
  <c r="MV13" i="36"/>
  <c r="MU13" i="36"/>
  <c r="LY13" i="36"/>
  <c r="LX13" i="36"/>
  <c r="LV13" i="36"/>
  <c r="LU13" i="36"/>
  <c r="LT13" i="36"/>
  <c r="LS13" i="36"/>
  <c r="KW13" i="36"/>
  <c r="KV13" i="36"/>
  <c r="KT13" i="36"/>
  <c r="KS13" i="36"/>
  <c r="KR13" i="36"/>
  <c r="KQ13" i="36"/>
  <c r="JU13" i="36"/>
  <c r="JT13" i="36"/>
  <c r="JR13" i="36"/>
  <c r="JQ13" i="36"/>
  <c r="JP13" i="36"/>
  <c r="JO13" i="36"/>
  <c r="IS13" i="36"/>
  <c r="IR13" i="36"/>
  <c r="IP13" i="36"/>
  <c r="IO13" i="36"/>
  <c r="IN13" i="36"/>
  <c r="IM13" i="36"/>
  <c r="HQ13" i="36"/>
  <c r="HP13" i="36"/>
  <c r="HN13" i="36"/>
  <c r="HM13" i="36"/>
  <c r="HL13" i="36"/>
  <c r="HK13" i="36"/>
  <c r="GO13" i="36"/>
  <c r="GN13" i="36"/>
  <c r="GL13" i="36"/>
  <c r="GK13" i="36"/>
  <c r="GJ13" i="36"/>
  <c r="GI13" i="36"/>
  <c r="FM13" i="36"/>
  <c r="FL13" i="36"/>
  <c r="FJ13" i="36"/>
  <c r="FI13" i="36"/>
  <c r="FH13" i="36"/>
  <c r="FG13" i="36"/>
  <c r="EK13" i="36"/>
  <c r="EJ13" i="36"/>
  <c r="EH13" i="36"/>
  <c r="EG13" i="36"/>
  <c r="EF13" i="36"/>
  <c r="EE13" i="36"/>
  <c r="DI13" i="36"/>
  <c r="DH13" i="36"/>
  <c r="DF13" i="36"/>
  <c r="DE13" i="36"/>
  <c r="DD13" i="36"/>
  <c r="DC13" i="36"/>
  <c r="CE13" i="36"/>
  <c r="CD13" i="36"/>
  <c r="CC13" i="36"/>
  <c r="CB13" i="36"/>
  <c r="BI13" i="36"/>
  <c r="BH13" i="36"/>
  <c r="BG13" i="36"/>
  <c r="BF13" i="36"/>
  <c r="AM13" i="36"/>
  <c r="AL13" i="36"/>
  <c r="AK13" i="36"/>
  <c r="AJ13" i="36"/>
  <c r="TB12" i="36"/>
  <c r="TA12" i="36"/>
  <c r="SZ12" i="36"/>
  <c r="SY12" i="36"/>
  <c r="SX12" i="36"/>
  <c r="SW12" i="36"/>
  <c r="SV12" i="36"/>
  <c r="SU12" i="36"/>
  <c r="ST12" i="36"/>
  <c r="SS12" i="36"/>
  <c r="SR12" i="36"/>
  <c r="SQ12" i="36"/>
  <c r="SP12" i="36"/>
  <c r="SO12" i="36"/>
  <c r="SN12" i="36"/>
  <c r="SM12" i="36"/>
  <c r="SK12" i="36"/>
  <c r="SJ12" i="36"/>
  <c r="SH12" i="36"/>
  <c r="SG12" i="36"/>
  <c r="SF12" i="36"/>
  <c r="SE12" i="36"/>
  <c r="RI12" i="36"/>
  <c r="RH12" i="36"/>
  <c r="RF12" i="36"/>
  <c r="RE12" i="36"/>
  <c r="RD12" i="36"/>
  <c r="RC12" i="36"/>
  <c r="QG12" i="36"/>
  <c r="QF12" i="36"/>
  <c r="QD12" i="36"/>
  <c r="QC12" i="36"/>
  <c r="QB12" i="36"/>
  <c r="QA12" i="36"/>
  <c r="PE12" i="36"/>
  <c r="PD12" i="36"/>
  <c r="PB12" i="36"/>
  <c r="PA12" i="36"/>
  <c r="OZ12" i="36"/>
  <c r="OY12" i="36"/>
  <c r="OC12" i="36"/>
  <c r="OB12" i="36"/>
  <c r="NZ12" i="36"/>
  <c r="NY12" i="36"/>
  <c r="NX12" i="36"/>
  <c r="NW12" i="36"/>
  <c r="NA12" i="36"/>
  <c r="MZ12" i="36"/>
  <c r="MX12" i="36"/>
  <c r="MW12" i="36"/>
  <c r="MV12" i="36"/>
  <c r="MU12" i="36"/>
  <c r="LY12" i="36"/>
  <c r="LX12" i="36"/>
  <c r="LV12" i="36"/>
  <c r="LU12" i="36"/>
  <c r="LT12" i="36"/>
  <c r="LS12" i="36"/>
  <c r="KW12" i="36"/>
  <c r="KV12" i="36"/>
  <c r="KT12" i="36"/>
  <c r="KS12" i="36"/>
  <c r="KR12" i="36"/>
  <c r="KQ12" i="36"/>
  <c r="JU12" i="36"/>
  <c r="JT12" i="36"/>
  <c r="JR12" i="36"/>
  <c r="JQ12" i="36"/>
  <c r="JP12" i="36"/>
  <c r="JO12" i="36"/>
  <c r="IS12" i="36"/>
  <c r="IR12" i="36"/>
  <c r="IP12" i="36"/>
  <c r="IO12" i="36"/>
  <c r="IN12" i="36"/>
  <c r="IM12" i="36"/>
  <c r="HQ12" i="36"/>
  <c r="HP12" i="36"/>
  <c r="HN12" i="36"/>
  <c r="HM12" i="36"/>
  <c r="HL12" i="36"/>
  <c r="HK12" i="36"/>
  <c r="GO12" i="36"/>
  <c r="GN12" i="36"/>
  <c r="GL12" i="36"/>
  <c r="GK12" i="36"/>
  <c r="GJ12" i="36"/>
  <c r="GI12" i="36"/>
  <c r="FM12" i="36"/>
  <c r="FL12" i="36"/>
  <c r="FJ12" i="36"/>
  <c r="FI12" i="36"/>
  <c r="FH12" i="36"/>
  <c r="FG12" i="36"/>
  <c r="EK12" i="36"/>
  <c r="EJ12" i="36"/>
  <c r="EH12" i="36"/>
  <c r="EG12" i="36"/>
  <c r="EF12" i="36"/>
  <c r="EE12" i="36"/>
  <c r="DI12" i="36"/>
  <c r="DH12" i="36"/>
  <c r="DF12" i="36"/>
  <c r="DE12" i="36"/>
  <c r="DD12" i="36"/>
  <c r="DC12" i="36"/>
  <c r="CE12" i="36"/>
  <c r="CD12" i="36"/>
  <c r="CC12" i="36"/>
  <c r="CB12" i="36"/>
  <c r="BI12" i="36"/>
  <c r="BH12" i="36"/>
  <c r="BG12" i="36"/>
  <c r="BF12" i="36"/>
  <c r="AM12" i="36"/>
  <c r="AL12" i="36"/>
  <c r="AK12" i="36"/>
  <c r="AJ12" i="36"/>
  <c r="TB6" i="36"/>
  <c r="TA6" i="36"/>
  <c r="SZ6" i="36"/>
  <c r="SY6" i="36"/>
  <c r="SX6" i="36"/>
  <c r="SW6" i="36"/>
  <c r="SV6" i="36"/>
  <c r="SU6" i="36"/>
  <c r="ST6" i="36"/>
  <c r="SS6" i="36"/>
  <c r="SR6" i="36"/>
  <c r="SQ6" i="36"/>
  <c r="SP6" i="36"/>
  <c r="SO6" i="36"/>
  <c r="SN6" i="36"/>
  <c r="SM6" i="36"/>
  <c r="SK6" i="36"/>
  <c r="SJ6" i="36"/>
  <c r="SH6" i="36"/>
  <c r="SG6" i="36"/>
  <c r="SF6" i="36"/>
  <c r="SE6" i="36"/>
  <c r="RI6" i="36"/>
  <c r="RH6" i="36"/>
  <c r="RF6" i="36"/>
  <c r="RE6" i="36"/>
  <c r="RD6" i="36"/>
  <c r="RC6" i="36"/>
  <c r="QG6" i="36"/>
  <c r="QF6" i="36"/>
  <c r="QD6" i="36"/>
  <c r="QC6" i="36"/>
  <c r="QB6" i="36"/>
  <c r="QA6" i="36"/>
  <c r="PE6" i="36"/>
  <c r="PD6" i="36"/>
  <c r="PB6" i="36"/>
  <c r="PA6" i="36"/>
  <c r="OZ6" i="36"/>
  <c r="OY6" i="36"/>
  <c r="OC6" i="36"/>
  <c r="OB6" i="36"/>
  <c r="NZ6" i="36"/>
  <c r="NY6" i="36"/>
  <c r="NX6" i="36"/>
  <c r="NW6" i="36"/>
  <c r="NA6" i="36"/>
  <c r="MZ6" i="36"/>
  <c r="MX6" i="36"/>
  <c r="MW6" i="36"/>
  <c r="MV6" i="36"/>
  <c r="MU6" i="36"/>
  <c r="LY6" i="36"/>
  <c r="LX6" i="36"/>
  <c r="LV6" i="36"/>
  <c r="LU6" i="36"/>
  <c r="LT6" i="36"/>
  <c r="LS6" i="36"/>
  <c r="KW6" i="36"/>
  <c r="KV6" i="36"/>
  <c r="KT6" i="36"/>
  <c r="KS6" i="36"/>
  <c r="KR6" i="36"/>
  <c r="KQ6" i="36"/>
  <c r="JU6" i="36"/>
  <c r="JT6" i="36"/>
  <c r="JR6" i="36"/>
  <c r="JQ6" i="36"/>
  <c r="JP6" i="36"/>
  <c r="JO6" i="36"/>
  <c r="IS6" i="36"/>
  <c r="IR6" i="36"/>
  <c r="IP6" i="36"/>
  <c r="IO6" i="36"/>
  <c r="IN6" i="36"/>
  <c r="IM6" i="36"/>
  <c r="HQ6" i="36"/>
  <c r="HP6" i="36"/>
  <c r="HN6" i="36"/>
  <c r="HM6" i="36"/>
  <c r="HL6" i="36"/>
  <c r="HK6" i="36"/>
  <c r="GO6" i="36"/>
  <c r="GN6" i="36"/>
  <c r="GL6" i="36"/>
  <c r="GK6" i="36"/>
  <c r="GJ6" i="36"/>
  <c r="GI6" i="36"/>
  <c r="FM6" i="36"/>
  <c r="FL6" i="36"/>
  <c r="FJ6" i="36"/>
  <c r="FI6" i="36"/>
  <c r="FH6" i="36"/>
  <c r="FG6" i="36"/>
  <c r="EK6" i="36"/>
  <c r="EJ6" i="36"/>
  <c r="EH6" i="36"/>
  <c r="EG6" i="36"/>
  <c r="EF6" i="36"/>
  <c r="EE6" i="36"/>
  <c r="DI6" i="36"/>
  <c r="DH6" i="36"/>
  <c r="DF6" i="36"/>
  <c r="DE6" i="36"/>
  <c r="DD6" i="36"/>
  <c r="DC6" i="36"/>
  <c r="CE6" i="36"/>
  <c r="CD6" i="36"/>
  <c r="CC6" i="36"/>
  <c r="CB6" i="36"/>
  <c r="BI6" i="36"/>
  <c r="BH6" i="36"/>
  <c r="BG6" i="36"/>
  <c r="BF6" i="36"/>
  <c r="AM6" i="36"/>
  <c r="AL6" i="36"/>
  <c r="AK6" i="36"/>
  <c r="AJ6" i="36"/>
  <c r="TB5" i="36"/>
  <c r="TA5" i="36"/>
  <c r="SZ5" i="36"/>
  <c r="SY5" i="36"/>
  <c r="SX5" i="36"/>
  <c r="SW5" i="36"/>
  <c r="SV5" i="36"/>
  <c r="SU5" i="36"/>
  <c r="ST5" i="36"/>
  <c r="SS5" i="36"/>
  <c r="SR5" i="36"/>
  <c r="SQ5" i="36"/>
  <c r="SP5" i="36"/>
  <c r="SO5" i="36"/>
  <c r="SN5" i="36"/>
  <c r="SM5" i="36"/>
  <c r="SK5" i="36"/>
  <c r="SJ5" i="36"/>
  <c r="SH5" i="36"/>
  <c r="SG5" i="36"/>
  <c r="SF5" i="36"/>
  <c r="SE5" i="36"/>
  <c r="RI5" i="36"/>
  <c r="RH5" i="36"/>
  <c r="RF5" i="36"/>
  <c r="RE5" i="36"/>
  <c r="RD5" i="36"/>
  <c r="RC5" i="36"/>
  <c r="QG5" i="36"/>
  <c r="QF5" i="36"/>
  <c r="QD5" i="36"/>
  <c r="QC5" i="36"/>
  <c r="QB5" i="36"/>
  <c r="QA5" i="36"/>
  <c r="PE5" i="36"/>
  <c r="PD5" i="36"/>
  <c r="PB5" i="36"/>
  <c r="PA5" i="36"/>
  <c r="OZ5" i="36"/>
  <c r="OY5" i="36"/>
  <c r="OC5" i="36"/>
  <c r="OB5" i="36"/>
  <c r="NZ5" i="36"/>
  <c r="NY5" i="36"/>
  <c r="NX5" i="36"/>
  <c r="NW5" i="36"/>
  <c r="NA5" i="36"/>
  <c r="MZ5" i="36"/>
  <c r="MX5" i="36"/>
  <c r="MW5" i="36"/>
  <c r="MV5" i="36"/>
  <c r="MU5" i="36"/>
  <c r="LY5" i="36"/>
  <c r="LX5" i="36"/>
  <c r="LV5" i="36"/>
  <c r="LU5" i="36"/>
  <c r="LT5" i="36"/>
  <c r="LS5" i="36"/>
  <c r="KW5" i="36"/>
  <c r="KV5" i="36"/>
  <c r="KT5" i="36"/>
  <c r="KS5" i="36"/>
  <c r="KR5" i="36"/>
  <c r="KQ5" i="36"/>
  <c r="JU5" i="36"/>
  <c r="JT5" i="36"/>
  <c r="JR5" i="36"/>
  <c r="JQ5" i="36"/>
  <c r="JP5" i="36"/>
  <c r="JO5" i="36"/>
  <c r="IS5" i="36"/>
  <c r="IR5" i="36"/>
  <c r="IP5" i="36"/>
  <c r="IO5" i="36"/>
  <c r="IN5" i="36"/>
  <c r="IM5" i="36"/>
  <c r="HQ5" i="36"/>
  <c r="HP5" i="36"/>
  <c r="HN5" i="36"/>
  <c r="HM5" i="36"/>
  <c r="HL5" i="36"/>
  <c r="HK5" i="36"/>
  <c r="GO5" i="36"/>
  <c r="GN5" i="36"/>
  <c r="GL5" i="36"/>
  <c r="GK5" i="36"/>
  <c r="GJ5" i="36"/>
  <c r="GI5" i="36"/>
  <c r="FM5" i="36"/>
  <c r="FL5" i="36"/>
  <c r="FJ5" i="36"/>
  <c r="FI5" i="36"/>
  <c r="FH5" i="36"/>
  <c r="FG5" i="36"/>
  <c r="EK5" i="36"/>
  <c r="EJ5" i="36"/>
  <c r="EH5" i="36"/>
  <c r="EG5" i="36"/>
  <c r="EF5" i="36"/>
  <c r="EE5" i="36"/>
  <c r="DI5" i="36"/>
  <c r="DH5" i="36"/>
  <c r="DF5" i="36"/>
  <c r="DE5" i="36"/>
  <c r="DD5" i="36"/>
  <c r="DC5" i="36"/>
  <c r="CE5" i="36"/>
  <c r="CD5" i="36"/>
  <c r="CC5" i="36"/>
  <c r="CB5" i="36"/>
  <c r="BI5" i="36"/>
  <c r="BH5" i="36"/>
  <c r="BG5" i="36"/>
  <c r="BF5" i="36"/>
  <c r="AM5" i="36"/>
  <c r="AL5" i="36"/>
  <c r="AK5" i="36"/>
  <c r="AJ5" i="36"/>
  <c r="TB4" i="36"/>
  <c r="TA4" i="36"/>
  <c r="SZ4" i="36"/>
  <c r="SY4" i="36"/>
  <c r="SX4" i="36"/>
  <c r="SW4" i="36"/>
  <c r="SV4" i="36"/>
  <c r="SU4" i="36"/>
  <c r="ST4" i="36"/>
  <c r="SS4" i="36"/>
  <c r="SR4" i="36"/>
  <c r="SQ4" i="36"/>
  <c r="SP4" i="36"/>
  <c r="SO4" i="36"/>
  <c r="SN4" i="36"/>
  <c r="SM4" i="36"/>
  <c r="SK4" i="36"/>
  <c r="SJ4" i="36"/>
  <c r="SH4" i="36"/>
  <c r="SG4" i="36"/>
  <c r="SF4" i="36"/>
  <c r="SE4" i="36"/>
  <c r="RI4" i="36"/>
  <c r="RH4" i="36"/>
  <c r="RF4" i="36"/>
  <c r="RE4" i="36"/>
  <c r="RD4" i="36"/>
  <c r="RC4" i="36"/>
  <c r="QG4" i="36"/>
  <c r="QF4" i="36"/>
  <c r="QD4" i="36"/>
  <c r="QC4" i="36"/>
  <c r="QB4" i="36"/>
  <c r="QA4" i="36"/>
  <c r="PE4" i="36"/>
  <c r="PD4" i="36"/>
  <c r="PB4" i="36"/>
  <c r="PA4" i="36"/>
  <c r="OZ4" i="36"/>
  <c r="OY4" i="36"/>
  <c r="OC4" i="36"/>
  <c r="OB4" i="36"/>
  <c r="NZ4" i="36"/>
  <c r="NY4" i="36"/>
  <c r="NX4" i="36"/>
  <c r="NW4" i="36"/>
  <c r="NA4" i="36"/>
  <c r="MZ4" i="36"/>
  <c r="MX4" i="36"/>
  <c r="MW4" i="36"/>
  <c r="MV4" i="36"/>
  <c r="MU4" i="36"/>
  <c r="LY4" i="36"/>
  <c r="LX4" i="36"/>
  <c r="LV4" i="36"/>
  <c r="LU4" i="36"/>
  <c r="LT4" i="36"/>
  <c r="LS4" i="36"/>
  <c r="KW4" i="36"/>
  <c r="KV4" i="36"/>
  <c r="KT4" i="36"/>
  <c r="KS4" i="36"/>
  <c r="KR4" i="36"/>
  <c r="KQ4" i="36"/>
  <c r="JU4" i="36"/>
  <c r="JT4" i="36"/>
  <c r="JR4" i="36"/>
  <c r="JQ4" i="36"/>
  <c r="JP4" i="36"/>
  <c r="JO4" i="36"/>
  <c r="IS4" i="36"/>
  <c r="IR4" i="36"/>
  <c r="IP4" i="36"/>
  <c r="IO4" i="36"/>
  <c r="IN4" i="36"/>
  <c r="IM4" i="36"/>
  <c r="HQ4" i="36"/>
  <c r="HP4" i="36"/>
  <c r="HN4" i="36"/>
  <c r="HM4" i="36"/>
  <c r="HL4" i="36"/>
  <c r="HK4" i="36"/>
  <c r="GO4" i="36"/>
  <c r="GN4" i="36"/>
  <c r="GL4" i="36"/>
  <c r="GK4" i="36"/>
  <c r="GJ4" i="36"/>
  <c r="GI4" i="36"/>
  <c r="FM4" i="36"/>
  <c r="FL4" i="36"/>
  <c r="FJ4" i="36"/>
  <c r="FI4" i="36"/>
  <c r="FH4" i="36"/>
  <c r="FG4" i="36"/>
  <c r="EK4" i="36"/>
  <c r="EJ4" i="36"/>
  <c r="EH4" i="36"/>
  <c r="EG4" i="36"/>
  <c r="EF4" i="36"/>
  <c r="EE4" i="36"/>
  <c r="DI4" i="36"/>
  <c r="DH4" i="36"/>
  <c r="DF4" i="36"/>
  <c r="DE4" i="36"/>
  <c r="DD4" i="36"/>
  <c r="DC4" i="36"/>
  <c r="CE4" i="36"/>
  <c r="CD4" i="36"/>
  <c r="CC4" i="36"/>
  <c r="CB4" i="36"/>
  <c r="BI4" i="36"/>
  <c r="BH4" i="36"/>
  <c r="BG4" i="36"/>
  <c r="BF4" i="36"/>
  <c r="AM4" i="36"/>
  <c r="AL4" i="36"/>
  <c r="AK4" i="36"/>
  <c r="AJ4" i="36"/>
  <c r="TB25" i="35"/>
  <c r="TA25" i="35"/>
  <c r="SZ25" i="35"/>
  <c r="SY25" i="35"/>
  <c r="SX25" i="35"/>
  <c r="SW25" i="35"/>
  <c r="SV25" i="35"/>
  <c r="SU25" i="35"/>
  <c r="ST25" i="35"/>
  <c r="SS25" i="35"/>
  <c r="SR25" i="35"/>
  <c r="SQ25" i="35"/>
  <c r="SP25" i="35"/>
  <c r="SO25" i="35"/>
  <c r="SN25" i="35"/>
  <c r="SM25" i="35"/>
  <c r="SK25" i="35"/>
  <c r="SJ25" i="35"/>
  <c r="SH25" i="35"/>
  <c r="SG25" i="35"/>
  <c r="SF25" i="35"/>
  <c r="SE25" i="35"/>
  <c r="RI25" i="35"/>
  <c r="RH25" i="35"/>
  <c r="RF25" i="35"/>
  <c r="RE25" i="35"/>
  <c r="RD25" i="35"/>
  <c r="RC25" i="35"/>
  <c r="QG25" i="35"/>
  <c r="QF25" i="35"/>
  <c r="QD25" i="35"/>
  <c r="QC25" i="35"/>
  <c r="QB25" i="35"/>
  <c r="QA25" i="35"/>
  <c r="PE25" i="35"/>
  <c r="PD25" i="35"/>
  <c r="PB25" i="35"/>
  <c r="PA25" i="35"/>
  <c r="OZ25" i="35"/>
  <c r="OY25" i="35"/>
  <c r="OC25" i="35"/>
  <c r="OB25" i="35"/>
  <c r="NZ25" i="35"/>
  <c r="NY25" i="35"/>
  <c r="NX25" i="35"/>
  <c r="NW25" i="35"/>
  <c r="NA25" i="35"/>
  <c r="MZ25" i="35"/>
  <c r="MX25" i="35"/>
  <c r="MW25" i="35"/>
  <c r="MV25" i="35"/>
  <c r="MU25" i="35"/>
  <c r="LY25" i="35"/>
  <c r="LX25" i="35"/>
  <c r="LV25" i="35"/>
  <c r="LU25" i="35"/>
  <c r="LT25" i="35"/>
  <c r="LS25" i="35"/>
  <c r="KW25" i="35"/>
  <c r="KV25" i="35"/>
  <c r="KT25" i="35"/>
  <c r="KS25" i="35"/>
  <c r="KR25" i="35"/>
  <c r="KU25" i="35" s="1"/>
  <c r="KQ25" i="35"/>
  <c r="JU25" i="35"/>
  <c r="JT25" i="35"/>
  <c r="JR25" i="35"/>
  <c r="JQ25" i="35"/>
  <c r="JP25" i="35"/>
  <c r="JO25" i="35"/>
  <c r="IS25" i="35"/>
  <c r="IR25" i="35"/>
  <c r="IP25" i="35"/>
  <c r="IO25" i="35"/>
  <c r="IN25" i="35"/>
  <c r="IM25" i="35"/>
  <c r="HQ25" i="35"/>
  <c r="HP25" i="35"/>
  <c r="HN25" i="35"/>
  <c r="HM25" i="35"/>
  <c r="HL25" i="35"/>
  <c r="HK25" i="35"/>
  <c r="GO25" i="35"/>
  <c r="GN25" i="35"/>
  <c r="GL25" i="35"/>
  <c r="GK25" i="35"/>
  <c r="GJ25" i="35"/>
  <c r="GI25" i="35"/>
  <c r="FM25" i="35"/>
  <c r="FL25" i="35"/>
  <c r="FJ25" i="35"/>
  <c r="FI25" i="35"/>
  <c r="FH25" i="35"/>
  <c r="FG25" i="35"/>
  <c r="EK25" i="35"/>
  <c r="EJ25" i="35"/>
  <c r="EH25" i="35"/>
  <c r="EG25" i="35"/>
  <c r="EF25" i="35"/>
  <c r="EE25" i="35"/>
  <c r="DI25" i="35"/>
  <c r="DH25" i="35"/>
  <c r="DF25" i="35"/>
  <c r="DE25" i="35"/>
  <c r="DD25" i="35"/>
  <c r="DC25" i="35"/>
  <c r="CE25" i="35"/>
  <c r="CD25" i="35"/>
  <c r="CC25" i="35"/>
  <c r="CB25" i="35"/>
  <c r="BI25" i="35"/>
  <c r="BH25" i="35"/>
  <c r="BG25" i="35"/>
  <c r="BF25" i="35"/>
  <c r="AM25" i="35"/>
  <c r="AL25" i="35"/>
  <c r="AK25" i="35"/>
  <c r="AJ25" i="35"/>
  <c r="TB24" i="35"/>
  <c r="TA24" i="35"/>
  <c r="SZ24" i="35"/>
  <c r="SY24" i="35"/>
  <c r="SX24" i="35"/>
  <c r="SW24" i="35"/>
  <c r="SV24" i="35"/>
  <c r="SU24" i="35"/>
  <c r="ST24" i="35"/>
  <c r="SS24" i="35"/>
  <c r="SR24" i="35"/>
  <c r="SQ24" i="35"/>
  <c r="SP24" i="35"/>
  <c r="SO24" i="35"/>
  <c r="SN24" i="35"/>
  <c r="SM24" i="35"/>
  <c r="SK24" i="35"/>
  <c r="SJ24" i="35"/>
  <c r="SH24" i="35"/>
  <c r="SG24" i="35"/>
  <c r="SF24" i="35"/>
  <c r="SE24" i="35"/>
  <c r="RI24" i="35"/>
  <c r="RH24" i="35"/>
  <c r="RF24" i="35"/>
  <c r="RE24" i="35"/>
  <c r="RD24" i="35"/>
  <c r="RC24" i="35"/>
  <c r="QG24" i="35"/>
  <c r="QF24" i="35"/>
  <c r="QD24" i="35"/>
  <c r="QC24" i="35"/>
  <c r="QB24" i="35"/>
  <c r="QA24" i="35"/>
  <c r="PE24" i="35"/>
  <c r="PD24" i="35"/>
  <c r="PB24" i="35"/>
  <c r="PA24" i="35"/>
  <c r="OZ24" i="35"/>
  <c r="OY24" i="35"/>
  <c r="OC24" i="35"/>
  <c r="OB24" i="35"/>
  <c r="NZ24" i="35"/>
  <c r="NY24" i="35"/>
  <c r="NX24" i="35"/>
  <c r="NW24" i="35"/>
  <c r="NA24" i="35"/>
  <c r="MZ24" i="35"/>
  <c r="MX24" i="35"/>
  <c r="MW24" i="35"/>
  <c r="MV24" i="35"/>
  <c r="MU24" i="35"/>
  <c r="LY24" i="35"/>
  <c r="LX24" i="35"/>
  <c r="LV24" i="35"/>
  <c r="LU24" i="35"/>
  <c r="LT24" i="35"/>
  <c r="LS24" i="35"/>
  <c r="KW24" i="35"/>
  <c r="KV24" i="35"/>
  <c r="KT24" i="35"/>
  <c r="KS24" i="35"/>
  <c r="KR24" i="35"/>
  <c r="KQ24" i="35"/>
  <c r="JU24" i="35"/>
  <c r="JT24" i="35"/>
  <c r="JR24" i="35"/>
  <c r="JQ24" i="35"/>
  <c r="JP24" i="35"/>
  <c r="JO24" i="35"/>
  <c r="IS24" i="35"/>
  <c r="IR24" i="35"/>
  <c r="IP24" i="35"/>
  <c r="IO24" i="35"/>
  <c r="IN24" i="35"/>
  <c r="IM24" i="35"/>
  <c r="HQ24" i="35"/>
  <c r="HP24" i="35"/>
  <c r="HN24" i="35"/>
  <c r="HM24" i="35"/>
  <c r="HL24" i="35"/>
  <c r="HK24" i="35"/>
  <c r="GO24" i="35"/>
  <c r="GN24" i="35"/>
  <c r="GL24" i="35"/>
  <c r="GK24" i="35"/>
  <c r="GJ24" i="35"/>
  <c r="GI24" i="35"/>
  <c r="FM24" i="35"/>
  <c r="FL24" i="35"/>
  <c r="FJ24" i="35"/>
  <c r="FI24" i="35"/>
  <c r="FH24" i="35"/>
  <c r="FG24" i="35"/>
  <c r="EK24" i="35"/>
  <c r="EJ24" i="35"/>
  <c r="EH24" i="35"/>
  <c r="EG24" i="35"/>
  <c r="EF24" i="35"/>
  <c r="EE24" i="35"/>
  <c r="DI24" i="35"/>
  <c r="DH24" i="35"/>
  <c r="DF24" i="35"/>
  <c r="DE24" i="35"/>
  <c r="DD24" i="35"/>
  <c r="DC24" i="35"/>
  <c r="CE24" i="35"/>
  <c r="CD24" i="35"/>
  <c r="CC24" i="35"/>
  <c r="CB24" i="35"/>
  <c r="BI24" i="35"/>
  <c r="BH24" i="35"/>
  <c r="BG24" i="35"/>
  <c r="BF24" i="35"/>
  <c r="AM24" i="35"/>
  <c r="AL24" i="35"/>
  <c r="AK24" i="35"/>
  <c r="AJ24" i="35"/>
  <c r="TB23" i="35"/>
  <c r="TA23" i="35"/>
  <c r="SZ23" i="35"/>
  <c r="SY23" i="35"/>
  <c r="SX23" i="35"/>
  <c r="SW23" i="35"/>
  <c r="SV23" i="35"/>
  <c r="SU23" i="35"/>
  <c r="ST23" i="35"/>
  <c r="SS23" i="35"/>
  <c r="SR23" i="35"/>
  <c r="SQ23" i="35"/>
  <c r="SP23" i="35"/>
  <c r="SO23" i="35"/>
  <c r="SN23" i="35"/>
  <c r="SM23" i="35"/>
  <c r="SK23" i="35"/>
  <c r="SJ23" i="35"/>
  <c r="SH23" i="35"/>
  <c r="SG23" i="35"/>
  <c r="SF23" i="35"/>
  <c r="SE23" i="35"/>
  <c r="RI23" i="35"/>
  <c r="RH23" i="35"/>
  <c r="RF23" i="35"/>
  <c r="RE23" i="35"/>
  <c r="RD23" i="35"/>
  <c r="RC23" i="35"/>
  <c r="QG23" i="35"/>
  <c r="QF23" i="35"/>
  <c r="QD23" i="35"/>
  <c r="QC23" i="35"/>
  <c r="QB23" i="35"/>
  <c r="QA23" i="35"/>
  <c r="PE23" i="35"/>
  <c r="PD23" i="35"/>
  <c r="PB23" i="35"/>
  <c r="PA23" i="35"/>
  <c r="OZ23" i="35"/>
  <c r="OY23" i="35"/>
  <c r="OC23" i="35"/>
  <c r="OB23" i="35"/>
  <c r="NZ23" i="35"/>
  <c r="NY23" i="35"/>
  <c r="NX23" i="35"/>
  <c r="NW23" i="35"/>
  <c r="NA23" i="35"/>
  <c r="MZ23" i="35"/>
  <c r="MX23" i="35"/>
  <c r="MW23" i="35"/>
  <c r="MV23" i="35"/>
  <c r="MU23" i="35"/>
  <c r="LY23" i="35"/>
  <c r="LX23" i="35"/>
  <c r="LV23" i="35"/>
  <c r="LU23" i="35"/>
  <c r="LT23" i="35"/>
  <c r="LS23" i="35"/>
  <c r="KW23" i="35"/>
  <c r="KV23" i="35"/>
  <c r="KT23" i="35"/>
  <c r="KS23" i="35"/>
  <c r="KR23" i="35"/>
  <c r="KQ23" i="35"/>
  <c r="JU23" i="35"/>
  <c r="JT23" i="35"/>
  <c r="JR23" i="35"/>
  <c r="JQ23" i="35"/>
  <c r="JP23" i="35"/>
  <c r="JO23" i="35"/>
  <c r="IS23" i="35"/>
  <c r="IR23" i="35"/>
  <c r="IP23" i="35"/>
  <c r="IO23" i="35"/>
  <c r="IN23" i="35"/>
  <c r="IM23" i="35"/>
  <c r="HQ23" i="35"/>
  <c r="HP23" i="35"/>
  <c r="HN23" i="35"/>
  <c r="HM23" i="35"/>
  <c r="HL23" i="35"/>
  <c r="HK23" i="35"/>
  <c r="GO23" i="35"/>
  <c r="GN23" i="35"/>
  <c r="GL23" i="35"/>
  <c r="GK23" i="35"/>
  <c r="GJ23" i="35"/>
  <c r="GI23" i="35"/>
  <c r="FM23" i="35"/>
  <c r="FL23" i="35"/>
  <c r="FJ23" i="35"/>
  <c r="FI23" i="35"/>
  <c r="FH23" i="35"/>
  <c r="FG23" i="35"/>
  <c r="EK23" i="35"/>
  <c r="EJ23" i="35"/>
  <c r="EH23" i="35"/>
  <c r="EG23" i="35"/>
  <c r="EF23" i="35"/>
  <c r="EE23" i="35"/>
  <c r="DI23" i="35"/>
  <c r="DH23" i="35"/>
  <c r="DF23" i="35"/>
  <c r="DE23" i="35"/>
  <c r="DD23" i="35"/>
  <c r="DC23" i="35"/>
  <c r="CE23" i="35"/>
  <c r="CD23" i="35"/>
  <c r="CC23" i="35"/>
  <c r="CB23" i="35"/>
  <c r="BI23" i="35"/>
  <c r="BH23" i="35"/>
  <c r="BG23" i="35"/>
  <c r="BF23" i="35"/>
  <c r="AM23" i="35"/>
  <c r="AL23" i="35"/>
  <c r="AK23" i="35"/>
  <c r="AJ23" i="35"/>
  <c r="TB22" i="35"/>
  <c r="TA22" i="35"/>
  <c r="SZ22" i="35"/>
  <c r="SY22" i="35"/>
  <c r="SX22" i="35"/>
  <c r="SW22" i="35"/>
  <c r="SV22" i="35"/>
  <c r="SU22" i="35"/>
  <c r="ST22" i="35"/>
  <c r="SS22" i="35"/>
  <c r="SR22" i="35"/>
  <c r="SQ22" i="35"/>
  <c r="SP22" i="35"/>
  <c r="SO22" i="35"/>
  <c r="SN22" i="35"/>
  <c r="SM22" i="35"/>
  <c r="SK22" i="35"/>
  <c r="SJ22" i="35"/>
  <c r="SH22" i="35"/>
  <c r="SG22" i="35"/>
  <c r="SF22" i="35"/>
  <c r="SE22" i="35"/>
  <c r="RI22" i="35"/>
  <c r="RH22" i="35"/>
  <c r="RF22" i="35"/>
  <c r="RE22" i="35"/>
  <c r="RD22" i="35"/>
  <c r="RC22" i="35"/>
  <c r="QG22" i="35"/>
  <c r="QF22" i="35"/>
  <c r="QD22" i="35"/>
  <c r="QC22" i="35"/>
  <c r="QB22" i="35"/>
  <c r="QA22" i="35"/>
  <c r="PE22" i="35"/>
  <c r="PD22" i="35"/>
  <c r="PB22" i="35"/>
  <c r="PA22" i="35"/>
  <c r="OZ22" i="35"/>
  <c r="OY22" i="35"/>
  <c r="OC22" i="35"/>
  <c r="OB22" i="35"/>
  <c r="NZ22" i="35"/>
  <c r="NY22" i="35"/>
  <c r="NX22" i="35"/>
  <c r="NW22" i="35"/>
  <c r="NA22" i="35"/>
  <c r="MZ22" i="35"/>
  <c r="MX22" i="35"/>
  <c r="MW22" i="35"/>
  <c r="MV22" i="35"/>
  <c r="MU22" i="35"/>
  <c r="LY22" i="35"/>
  <c r="LX22" i="35"/>
  <c r="LV22" i="35"/>
  <c r="LU22" i="35"/>
  <c r="LT22" i="35"/>
  <c r="LS22" i="35"/>
  <c r="KW22" i="35"/>
  <c r="KV22" i="35"/>
  <c r="KT22" i="35"/>
  <c r="KS22" i="35"/>
  <c r="KR22" i="35"/>
  <c r="KQ22" i="35"/>
  <c r="JU22" i="35"/>
  <c r="JT22" i="35"/>
  <c r="JR22" i="35"/>
  <c r="JQ22" i="35"/>
  <c r="JP22" i="35"/>
  <c r="JO22" i="35"/>
  <c r="IS22" i="35"/>
  <c r="IR22" i="35"/>
  <c r="IP22" i="35"/>
  <c r="IO22" i="35"/>
  <c r="IN22" i="35"/>
  <c r="IM22" i="35"/>
  <c r="HQ22" i="35"/>
  <c r="HP22" i="35"/>
  <c r="HN22" i="35"/>
  <c r="HM22" i="35"/>
  <c r="HL22" i="35"/>
  <c r="HK22" i="35"/>
  <c r="GO22" i="35"/>
  <c r="GN22" i="35"/>
  <c r="GL22" i="35"/>
  <c r="GK22" i="35"/>
  <c r="GJ22" i="35"/>
  <c r="GI22" i="35"/>
  <c r="FM22" i="35"/>
  <c r="FL22" i="35"/>
  <c r="FJ22" i="35"/>
  <c r="FI22" i="35"/>
  <c r="FH22" i="35"/>
  <c r="FG22" i="35"/>
  <c r="EK22" i="35"/>
  <c r="EJ22" i="35"/>
  <c r="EH22" i="35"/>
  <c r="EG22" i="35"/>
  <c r="EF22" i="35"/>
  <c r="EE22" i="35"/>
  <c r="DI22" i="35"/>
  <c r="DH22" i="35"/>
  <c r="DF22" i="35"/>
  <c r="DE22" i="35"/>
  <c r="DD22" i="35"/>
  <c r="DC22" i="35"/>
  <c r="CE22" i="35"/>
  <c r="CD22" i="35"/>
  <c r="CC22" i="35"/>
  <c r="CB22" i="35"/>
  <c r="BI22" i="35"/>
  <c r="BH22" i="35"/>
  <c r="BG22" i="35"/>
  <c r="BF22" i="35"/>
  <c r="AM22" i="35"/>
  <c r="AL22" i="35"/>
  <c r="AK22" i="35"/>
  <c r="AJ22" i="35"/>
  <c r="TB21" i="35"/>
  <c r="TA21" i="35"/>
  <c r="SZ21" i="35"/>
  <c r="SY21" i="35"/>
  <c r="SX21" i="35"/>
  <c r="SW21" i="35"/>
  <c r="SV21" i="35"/>
  <c r="SU21" i="35"/>
  <c r="ST21" i="35"/>
  <c r="SS21" i="35"/>
  <c r="SR21" i="35"/>
  <c r="SQ21" i="35"/>
  <c r="SP21" i="35"/>
  <c r="SO21" i="35"/>
  <c r="SN21" i="35"/>
  <c r="SM21" i="35"/>
  <c r="SK21" i="35"/>
  <c r="SJ21" i="35"/>
  <c r="SH21" i="35"/>
  <c r="SG21" i="35"/>
  <c r="SF21" i="35"/>
  <c r="SE21" i="35"/>
  <c r="RI21" i="35"/>
  <c r="RH21" i="35"/>
  <c r="RF21" i="35"/>
  <c r="RE21" i="35"/>
  <c r="RD21" i="35"/>
  <c r="RC21" i="35"/>
  <c r="QG21" i="35"/>
  <c r="QF21" i="35"/>
  <c r="QD21" i="35"/>
  <c r="QC21" i="35"/>
  <c r="QB21" i="35"/>
  <c r="QA21" i="35"/>
  <c r="PE21" i="35"/>
  <c r="PD21" i="35"/>
  <c r="PB21" i="35"/>
  <c r="PA21" i="35"/>
  <c r="OZ21" i="35"/>
  <c r="OY21" i="35"/>
  <c r="OC21" i="35"/>
  <c r="OB21" i="35"/>
  <c r="NZ21" i="35"/>
  <c r="NY21" i="35"/>
  <c r="NX21" i="35"/>
  <c r="NW21" i="35"/>
  <c r="NA21" i="35"/>
  <c r="MZ21" i="35"/>
  <c r="MX21" i="35"/>
  <c r="MW21" i="35"/>
  <c r="MV21" i="35"/>
  <c r="MU21" i="35"/>
  <c r="LY21" i="35"/>
  <c r="LX21" i="35"/>
  <c r="LV21" i="35"/>
  <c r="LU21" i="35"/>
  <c r="LT21" i="35"/>
  <c r="LS21" i="35"/>
  <c r="KW21" i="35"/>
  <c r="KV21" i="35"/>
  <c r="KT21" i="35"/>
  <c r="KS21" i="35"/>
  <c r="KR21" i="35"/>
  <c r="KQ21" i="35"/>
  <c r="JU21" i="35"/>
  <c r="JT21" i="35"/>
  <c r="JR21" i="35"/>
  <c r="JQ21" i="35"/>
  <c r="JP21" i="35"/>
  <c r="JO21" i="35"/>
  <c r="IS21" i="35"/>
  <c r="IR21" i="35"/>
  <c r="IP21" i="35"/>
  <c r="IO21" i="35"/>
  <c r="IN21" i="35"/>
  <c r="IM21" i="35"/>
  <c r="HQ21" i="35"/>
  <c r="HP21" i="35"/>
  <c r="HN21" i="35"/>
  <c r="HM21" i="35"/>
  <c r="HL21" i="35"/>
  <c r="HK21" i="35"/>
  <c r="GO21" i="35"/>
  <c r="GN21" i="35"/>
  <c r="GL21" i="35"/>
  <c r="GK21" i="35"/>
  <c r="GJ21" i="35"/>
  <c r="GI21" i="35"/>
  <c r="FM21" i="35"/>
  <c r="FL21" i="35"/>
  <c r="FJ21" i="35"/>
  <c r="FI21" i="35"/>
  <c r="FH21" i="35"/>
  <c r="FG21" i="35"/>
  <c r="EK21" i="35"/>
  <c r="EJ21" i="35"/>
  <c r="EH21" i="35"/>
  <c r="EG21" i="35"/>
  <c r="EF21" i="35"/>
  <c r="EE21" i="35"/>
  <c r="DI21" i="35"/>
  <c r="DH21" i="35"/>
  <c r="DF21" i="35"/>
  <c r="DE21" i="35"/>
  <c r="DD21" i="35"/>
  <c r="DC21" i="35"/>
  <c r="CE21" i="35"/>
  <c r="CD21" i="35"/>
  <c r="CC21" i="35"/>
  <c r="CB21" i="35"/>
  <c r="BI21" i="35"/>
  <c r="BH21" i="35"/>
  <c r="BG21" i="35"/>
  <c r="BF21" i="35"/>
  <c r="AM21" i="35"/>
  <c r="AL21" i="35"/>
  <c r="AK21" i="35"/>
  <c r="AJ21" i="35"/>
  <c r="TB20" i="35"/>
  <c r="TA20" i="35"/>
  <c r="SZ20" i="35"/>
  <c r="SY20" i="35"/>
  <c r="SX20" i="35"/>
  <c r="SW20" i="35"/>
  <c r="SV20" i="35"/>
  <c r="SU20" i="35"/>
  <c r="ST20" i="35"/>
  <c r="SS20" i="35"/>
  <c r="SR20" i="35"/>
  <c r="SQ20" i="35"/>
  <c r="SP20" i="35"/>
  <c r="SO20" i="35"/>
  <c r="SN20" i="35"/>
  <c r="SM20" i="35"/>
  <c r="SK20" i="35"/>
  <c r="SJ20" i="35"/>
  <c r="SH20" i="35"/>
  <c r="SG20" i="35"/>
  <c r="SF20" i="35"/>
  <c r="SE20" i="35"/>
  <c r="RI20" i="35"/>
  <c r="RH20" i="35"/>
  <c r="RF20" i="35"/>
  <c r="RE20" i="35"/>
  <c r="RD20" i="35"/>
  <c r="RC20" i="35"/>
  <c r="QG20" i="35"/>
  <c r="QF20" i="35"/>
  <c r="QD20" i="35"/>
  <c r="QC20" i="35"/>
  <c r="QB20" i="35"/>
  <c r="QA20" i="35"/>
  <c r="PE20" i="35"/>
  <c r="PD20" i="35"/>
  <c r="PB20" i="35"/>
  <c r="PA20" i="35"/>
  <c r="OZ20" i="35"/>
  <c r="OY20" i="35"/>
  <c r="OC20" i="35"/>
  <c r="OB20" i="35"/>
  <c r="NZ20" i="35"/>
  <c r="NY20" i="35"/>
  <c r="NX20" i="35"/>
  <c r="NW20" i="35"/>
  <c r="NA20" i="35"/>
  <c r="MZ20" i="35"/>
  <c r="MX20" i="35"/>
  <c r="MW20" i="35"/>
  <c r="MV20" i="35"/>
  <c r="MU20" i="35"/>
  <c r="LY20" i="35"/>
  <c r="LX20" i="35"/>
  <c r="LV20" i="35"/>
  <c r="LU20" i="35"/>
  <c r="LT20" i="35"/>
  <c r="LS20" i="35"/>
  <c r="KW20" i="35"/>
  <c r="KV20" i="35"/>
  <c r="KT20" i="35"/>
  <c r="KS20" i="35"/>
  <c r="KR20" i="35"/>
  <c r="KQ20" i="35"/>
  <c r="JU20" i="35"/>
  <c r="JT20" i="35"/>
  <c r="JR20" i="35"/>
  <c r="JQ20" i="35"/>
  <c r="JP20" i="35"/>
  <c r="JO20" i="35"/>
  <c r="IS20" i="35"/>
  <c r="IR20" i="35"/>
  <c r="IP20" i="35"/>
  <c r="IO20" i="35"/>
  <c r="IN20" i="35"/>
  <c r="IM20" i="35"/>
  <c r="HQ20" i="35"/>
  <c r="HP20" i="35"/>
  <c r="HN20" i="35"/>
  <c r="HM20" i="35"/>
  <c r="HL20" i="35"/>
  <c r="HK20" i="35"/>
  <c r="GO20" i="35"/>
  <c r="GN20" i="35"/>
  <c r="GL20" i="35"/>
  <c r="GK20" i="35"/>
  <c r="GJ20" i="35"/>
  <c r="GI20" i="35"/>
  <c r="FM20" i="35"/>
  <c r="FL20" i="35"/>
  <c r="FJ20" i="35"/>
  <c r="FI20" i="35"/>
  <c r="FH20" i="35"/>
  <c r="FG20" i="35"/>
  <c r="EK20" i="35"/>
  <c r="EJ20" i="35"/>
  <c r="EH20" i="35"/>
  <c r="EG20" i="35"/>
  <c r="EF20" i="35"/>
  <c r="EE20" i="35"/>
  <c r="DI20" i="35"/>
  <c r="DH20" i="35"/>
  <c r="DF20" i="35"/>
  <c r="DE20" i="35"/>
  <c r="DD20" i="35"/>
  <c r="DC20" i="35"/>
  <c r="CE20" i="35"/>
  <c r="CD20" i="35"/>
  <c r="CC20" i="35"/>
  <c r="CB20" i="35"/>
  <c r="BI20" i="35"/>
  <c r="BH20" i="35"/>
  <c r="BG20" i="35"/>
  <c r="BF20" i="35"/>
  <c r="AM20" i="35"/>
  <c r="AL20" i="35"/>
  <c r="AK20" i="35"/>
  <c r="AJ20" i="35"/>
  <c r="TB19" i="35"/>
  <c r="TA19" i="35"/>
  <c r="SZ19" i="35"/>
  <c r="SY19" i="35"/>
  <c r="SX19" i="35"/>
  <c r="SW19" i="35"/>
  <c r="SV19" i="35"/>
  <c r="SU19" i="35"/>
  <c r="ST19" i="35"/>
  <c r="SS19" i="35"/>
  <c r="SR19" i="35"/>
  <c r="SQ19" i="35"/>
  <c r="SP19" i="35"/>
  <c r="SO19" i="35"/>
  <c r="SN19" i="35"/>
  <c r="SM19" i="35"/>
  <c r="SK19" i="35"/>
  <c r="SJ19" i="35"/>
  <c r="SH19" i="35"/>
  <c r="SG19" i="35"/>
  <c r="SF19" i="35"/>
  <c r="SE19" i="35"/>
  <c r="RI19" i="35"/>
  <c r="RH19" i="35"/>
  <c r="RF19" i="35"/>
  <c r="RE19" i="35"/>
  <c r="RD19" i="35"/>
  <c r="RC19" i="35"/>
  <c r="QG19" i="35"/>
  <c r="QF19" i="35"/>
  <c r="QD19" i="35"/>
  <c r="QC19" i="35"/>
  <c r="QB19" i="35"/>
  <c r="QA19" i="35"/>
  <c r="PE19" i="35"/>
  <c r="PD19" i="35"/>
  <c r="PB19" i="35"/>
  <c r="PA19" i="35"/>
  <c r="OZ19" i="35"/>
  <c r="OY19" i="35"/>
  <c r="OC19" i="35"/>
  <c r="OB19" i="35"/>
  <c r="NZ19" i="35"/>
  <c r="NY19" i="35"/>
  <c r="NX19" i="35"/>
  <c r="NW19" i="35"/>
  <c r="NA19" i="35"/>
  <c r="MZ19" i="35"/>
  <c r="MX19" i="35"/>
  <c r="MW19" i="35"/>
  <c r="MV19" i="35"/>
  <c r="MU19" i="35"/>
  <c r="LY19" i="35"/>
  <c r="LX19" i="35"/>
  <c r="LV19" i="35"/>
  <c r="LU19" i="35"/>
  <c r="LT19" i="35"/>
  <c r="LS19" i="35"/>
  <c r="KW19" i="35"/>
  <c r="KV19" i="35"/>
  <c r="KT19" i="35"/>
  <c r="KS19" i="35"/>
  <c r="KR19" i="35"/>
  <c r="KQ19" i="35"/>
  <c r="JU19" i="35"/>
  <c r="JT19" i="35"/>
  <c r="JR19" i="35"/>
  <c r="JQ19" i="35"/>
  <c r="JP19" i="35"/>
  <c r="JO19" i="35"/>
  <c r="IS19" i="35"/>
  <c r="IR19" i="35"/>
  <c r="IP19" i="35"/>
  <c r="IO19" i="35"/>
  <c r="IN19" i="35"/>
  <c r="IM19" i="35"/>
  <c r="HQ19" i="35"/>
  <c r="HP19" i="35"/>
  <c r="HN19" i="35"/>
  <c r="HM19" i="35"/>
  <c r="HL19" i="35"/>
  <c r="HK19" i="35"/>
  <c r="GO19" i="35"/>
  <c r="GN19" i="35"/>
  <c r="GL19" i="35"/>
  <c r="GK19" i="35"/>
  <c r="GJ19" i="35"/>
  <c r="GI19" i="35"/>
  <c r="FM19" i="35"/>
  <c r="FL19" i="35"/>
  <c r="FJ19" i="35"/>
  <c r="FI19" i="35"/>
  <c r="FH19" i="35"/>
  <c r="FG19" i="35"/>
  <c r="EK19" i="35"/>
  <c r="EJ19" i="35"/>
  <c r="EH19" i="35"/>
  <c r="EG19" i="35"/>
  <c r="EF19" i="35"/>
  <c r="EE19" i="35"/>
  <c r="DI19" i="35"/>
  <c r="DH19" i="35"/>
  <c r="DF19" i="35"/>
  <c r="DE19" i="35"/>
  <c r="DD19" i="35"/>
  <c r="DC19" i="35"/>
  <c r="CE19" i="35"/>
  <c r="CD19" i="35"/>
  <c r="CC19" i="35"/>
  <c r="CB19" i="35"/>
  <c r="BI19" i="35"/>
  <c r="BH19" i="35"/>
  <c r="BG19" i="35"/>
  <c r="BF19" i="35"/>
  <c r="AM19" i="35"/>
  <c r="AL19" i="35"/>
  <c r="AK19" i="35"/>
  <c r="AJ19" i="35"/>
  <c r="TB18" i="35"/>
  <c r="TA18" i="35"/>
  <c r="SZ18" i="35"/>
  <c r="SY18" i="35"/>
  <c r="SX18" i="35"/>
  <c r="SW18" i="35"/>
  <c r="SV18" i="35"/>
  <c r="SU18" i="35"/>
  <c r="ST18" i="35"/>
  <c r="SS18" i="35"/>
  <c r="SR18" i="35"/>
  <c r="SQ18" i="35"/>
  <c r="SP18" i="35"/>
  <c r="SO18" i="35"/>
  <c r="SN18" i="35"/>
  <c r="SM18" i="35"/>
  <c r="SK18" i="35"/>
  <c r="SJ18" i="35"/>
  <c r="SH18" i="35"/>
  <c r="SG18" i="35"/>
  <c r="SF18" i="35"/>
  <c r="SE18" i="35"/>
  <c r="RI18" i="35"/>
  <c r="RH18" i="35"/>
  <c r="RF18" i="35"/>
  <c r="RE18" i="35"/>
  <c r="RD18" i="35"/>
  <c r="RC18" i="35"/>
  <c r="QG18" i="35"/>
  <c r="QF18" i="35"/>
  <c r="QD18" i="35"/>
  <c r="QC18" i="35"/>
  <c r="QB18" i="35"/>
  <c r="QA18" i="35"/>
  <c r="PE18" i="35"/>
  <c r="PD18" i="35"/>
  <c r="PB18" i="35"/>
  <c r="PA18" i="35"/>
  <c r="OZ18" i="35"/>
  <c r="OY18" i="35"/>
  <c r="OC18" i="35"/>
  <c r="OB18" i="35"/>
  <c r="NZ18" i="35"/>
  <c r="NY18" i="35"/>
  <c r="NX18" i="35"/>
  <c r="NW18" i="35"/>
  <c r="NA18" i="35"/>
  <c r="MZ18" i="35"/>
  <c r="MX18" i="35"/>
  <c r="MW18" i="35"/>
  <c r="MV18" i="35"/>
  <c r="MU18" i="35"/>
  <c r="LY18" i="35"/>
  <c r="LX18" i="35"/>
  <c r="LV18" i="35"/>
  <c r="LU18" i="35"/>
  <c r="LT18" i="35"/>
  <c r="LS18" i="35"/>
  <c r="KW18" i="35"/>
  <c r="KV18" i="35"/>
  <c r="KT18" i="35"/>
  <c r="KS18" i="35"/>
  <c r="KR18" i="35"/>
  <c r="KQ18" i="35"/>
  <c r="JU18" i="35"/>
  <c r="JT18" i="35"/>
  <c r="JR18" i="35"/>
  <c r="JQ18" i="35"/>
  <c r="JP18" i="35"/>
  <c r="JO18" i="35"/>
  <c r="IS18" i="35"/>
  <c r="IR18" i="35"/>
  <c r="IP18" i="35"/>
  <c r="IO18" i="35"/>
  <c r="IN18" i="35"/>
  <c r="IM18" i="35"/>
  <c r="HQ18" i="35"/>
  <c r="HP18" i="35"/>
  <c r="HN18" i="35"/>
  <c r="HM18" i="35"/>
  <c r="HL18" i="35"/>
  <c r="HK18" i="35"/>
  <c r="GO18" i="35"/>
  <c r="GN18" i="35"/>
  <c r="GL18" i="35"/>
  <c r="GK18" i="35"/>
  <c r="GJ18" i="35"/>
  <c r="GI18" i="35"/>
  <c r="FM18" i="35"/>
  <c r="FL18" i="35"/>
  <c r="FJ18" i="35"/>
  <c r="FI18" i="35"/>
  <c r="FH18" i="35"/>
  <c r="FG18" i="35"/>
  <c r="EK18" i="35"/>
  <c r="EJ18" i="35"/>
  <c r="EH18" i="35"/>
  <c r="EG18" i="35"/>
  <c r="EF18" i="35"/>
  <c r="EE18" i="35"/>
  <c r="DI18" i="35"/>
  <c r="DH18" i="35"/>
  <c r="DF18" i="35"/>
  <c r="DE18" i="35"/>
  <c r="DD18" i="35"/>
  <c r="DC18" i="35"/>
  <c r="CE18" i="35"/>
  <c r="CD18" i="35"/>
  <c r="CC18" i="35"/>
  <c r="CB18" i="35"/>
  <c r="BI18" i="35"/>
  <c r="BH18" i="35"/>
  <c r="BG18" i="35"/>
  <c r="BF18" i="35"/>
  <c r="AM18" i="35"/>
  <c r="AL18" i="35"/>
  <c r="AK18" i="35"/>
  <c r="AJ18" i="35"/>
  <c r="TB15" i="35"/>
  <c r="TA15" i="35"/>
  <c r="SZ15" i="35"/>
  <c r="SY15" i="35"/>
  <c r="SX15" i="35"/>
  <c r="SW15" i="35"/>
  <c r="SV15" i="35"/>
  <c r="SU15" i="35"/>
  <c r="ST15" i="35"/>
  <c r="SS15" i="35"/>
  <c r="SR15" i="35"/>
  <c r="SQ15" i="35"/>
  <c r="SP15" i="35"/>
  <c r="SO15" i="35"/>
  <c r="SN15" i="35"/>
  <c r="SM15" i="35"/>
  <c r="SK15" i="35"/>
  <c r="SJ15" i="35"/>
  <c r="SH15" i="35"/>
  <c r="SG15" i="35"/>
  <c r="SF15" i="35"/>
  <c r="SE15" i="35"/>
  <c r="RI15" i="35"/>
  <c r="RH15" i="35"/>
  <c r="RF15" i="35"/>
  <c r="RE15" i="35"/>
  <c r="RD15" i="35"/>
  <c r="RC15" i="35"/>
  <c r="QG15" i="35"/>
  <c r="QF15" i="35"/>
  <c r="QD15" i="35"/>
  <c r="QC15" i="35"/>
  <c r="QB15" i="35"/>
  <c r="QA15" i="35"/>
  <c r="PE15" i="35"/>
  <c r="PD15" i="35"/>
  <c r="PB15" i="35"/>
  <c r="PA15" i="35"/>
  <c r="OZ15" i="35"/>
  <c r="OY15" i="35"/>
  <c r="OC15" i="35"/>
  <c r="OB15" i="35"/>
  <c r="NZ15" i="35"/>
  <c r="NY15" i="35"/>
  <c r="NX15" i="35"/>
  <c r="NW15" i="35"/>
  <c r="NA15" i="35"/>
  <c r="MZ15" i="35"/>
  <c r="MX15" i="35"/>
  <c r="MW15" i="35"/>
  <c r="MV15" i="35"/>
  <c r="MU15" i="35"/>
  <c r="LY15" i="35"/>
  <c r="LX15" i="35"/>
  <c r="LV15" i="35"/>
  <c r="LU15" i="35"/>
  <c r="LT15" i="35"/>
  <c r="LS15" i="35"/>
  <c r="KW15" i="35"/>
  <c r="KV15" i="35"/>
  <c r="KT15" i="35"/>
  <c r="KS15" i="35"/>
  <c r="KR15" i="35"/>
  <c r="KQ15" i="35"/>
  <c r="JU15" i="35"/>
  <c r="JT15" i="35"/>
  <c r="JR15" i="35"/>
  <c r="JQ15" i="35"/>
  <c r="JP15" i="35"/>
  <c r="JO15" i="35"/>
  <c r="IS15" i="35"/>
  <c r="IR15" i="35"/>
  <c r="IP15" i="35"/>
  <c r="IO15" i="35"/>
  <c r="IN15" i="35"/>
  <c r="IM15" i="35"/>
  <c r="HQ15" i="35"/>
  <c r="HP15" i="35"/>
  <c r="HN15" i="35"/>
  <c r="HM15" i="35"/>
  <c r="HL15" i="35"/>
  <c r="HK15" i="35"/>
  <c r="GO15" i="35"/>
  <c r="GN15" i="35"/>
  <c r="GL15" i="35"/>
  <c r="GK15" i="35"/>
  <c r="GJ15" i="35"/>
  <c r="GI15" i="35"/>
  <c r="FM15" i="35"/>
  <c r="FL15" i="35"/>
  <c r="FJ15" i="35"/>
  <c r="FI15" i="35"/>
  <c r="FH15" i="35"/>
  <c r="FG15" i="35"/>
  <c r="EK15" i="35"/>
  <c r="EJ15" i="35"/>
  <c r="EH15" i="35"/>
  <c r="EG15" i="35"/>
  <c r="EF15" i="35"/>
  <c r="EE15" i="35"/>
  <c r="DI15" i="35"/>
  <c r="DH15" i="35"/>
  <c r="DF15" i="35"/>
  <c r="DE15" i="35"/>
  <c r="DD15" i="35"/>
  <c r="DC15" i="35"/>
  <c r="CE15" i="35"/>
  <c r="CD15" i="35"/>
  <c r="CC15" i="35"/>
  <c r="CB15" i="35"/>
  <c r="BI15" i="35"/>
  <c r="BH15" i="35"/>
  <c r="BG15" i="35"/>
  <c r="BF15" i="35"/>
  <c r="AM15" i="35"/>
  <c r="AL15" i="35"/>
  <c r="AK15" i="35"/>
  <c r="AJ15" i="35"/>
  <c r="TB4" i="35"/>
  <c r="TA4" i="35"/>
  <c r="SZ4" i="35"/>
  <c r="SY4" i="35"/>
  <c r="SX4" i="35"/>
  <c r="SW4" i="35"/>
  <c r="SV4" i="35"/>
  <c r="SU4" i="35"/>
  <c r="ST4" i="35"/>
  <c r="SS4" i="35"/>
  <c r="SR4" i="35"/>
  <c r="SQ4" i="35"/>
  <c r="SP4" i="35"/>
  <c r="SO4" i="35"/>
  <c r="SN4" i="35"/>
  <c r="SM4" i="35"/>
  <c r="SK4" i="35"/>
  <c r="SJ4" i="35"/>
  <c r="SH4" i="35"/>
  <c r="SG4" i="35"/>
  <c r="SF4" i="35"/>
  <c r="SE4" i="35"/>
  <c r="RI4" i="35"/>
  <c r="RH4" i="35"/>
  <c r="RF4" i="35"/>
  <c r="RE4" i="35"/>
  <c r="RD4" i="35"/>
  <c r="RC4" i="35"/>
  <c r="QG4" i="35"/>
  <c r="QF4" i="35"/>
  <c r="QD4" i="35"/>
  <c r="QC4" i="35"/>
  <c r="QB4" i="35"/>
  <c r="QA4" i="35"/>
  <c r="PE4" i="35"/>
  <c r="PD4" i="35"/>
  <c r="PB4" i="35"/>
  <c r="PA4" i="35"/>
  <c r="OZ4" i="35"/>
  <c r="OY4" i="35"/>
  <c r="OC4" i="35"/>
  <c r="OB4" i="35"/>
  <c r="NZ4" i="35"/>
  <c r="NY4" i="35"/>
  <c r="NX4" i="35"/>
  <c r="NW4" i="35"/>
  <c r="NA4" i="35"/>
  <c r="MZ4" i="35"/>
  <c r="MX4" i="35"/>
  <c r="MW4" i="35"/>
  <c r="MV4" i="35"/>
  <c r="MU4" i="35"/>
  <c r="LY4" i="35"/>
  <c r="LX4" i="35"/>
  <c r="LV4" i="35"/>
  <c r="LU4" i="35"/>
  <c r="LT4" i="35"/>
  <c r="LS4" i="35"/>
  <c r="KW4" i="35"/>
  <c r="KV4" i="35"/>
  <c r="KT4" i="35"/>
  <c r="KS4" i="35"/>
  <c r="KR4" i="35"/>
  <c r="KQ4" i="35"/>
  <c r="JU4" i="35"/>
  <c r="JT4" i="35"/>
  <c r="JR4" i="35"/>
  <c r="JQ4" i="35"/>
  <c r="JP4" i="35"/>
  <c r="JO4" i="35"/>
  <c r="IS4" i="35"/>
  <c r="IR4" i="35"/>
  <c r="IP4" i="35"/>
  <c r="IO4" i="35"/>
  <c r="IN4" i="35"/>
  <c r="IM4" i="35"/>
  <c r="HQ4" i="35"/>
  <c r="HP4" i="35"/>
  <c r="HN4" i="35"/>
  <c r="HM4" i="35"/>
  <c r="HL4" i="35"/>
  <c r="HK4" i="35"/>
  <c r="GO4" i="35"/>
  <c r="GN4" i="35"/>
  <c r="GL4" i="35"/>
  <c r="GK4" i="35"/>
  <c r="GJ4" i="35"/>
  <c r="GI4" i="35"/>
  <c r="FM4" i="35"/>
  <c r="FL4" i="35"/>
  <c r="FJ4" i="35"/>
  <c r="FI4" i="35"/>
  <c r="FH4" i="35"/>
  <c r="FG4" i="35"/>
  <c r="EK4" i="35"/>
  <c r="EJ4" i="35"/>
  <c r="EH4" i="35"/>
  <c r="EG4" i="35"/>
  <c r="EF4" i="35"/>
  <c r="EE4" i="35"/>
  <c r="DI4" i="35"/>
  <c r="DH4" i="35"/>
  <c r="DF4" i="35"/>
  <c r="DE4" i="35"/>
  <c r="DD4" i="35"/>
  <c r="DC4" i="35"/>
  <c r="CE4" i="35"/>
  <c r="CD4" i="35"/>
  <c r="CC4" i="35"/>
  <c r="CB4" i="35"/>
  <c r="BI4" i="35"/>
  <c r="BH4" i="35"/>
  <c r="BG4" i="35"/>
  <c r="BF4" i="35"/>
  <c r="AM4" i="35"/>
  <c r="AL4" i="35"/>
  <c r="AK4" i="35"/>
  <c r="AJ4" i="35"/>
  <c r="CB5" i="26"/>
  <c r="CB6" i="26"/>
  <c r="CB7" i="26"/>
  <c r="CB9" i="26"/>
  <c r="CB8" i="26"/>
  <c r="CB10" i="26"/>
  <c r="CB11" i="26"/>
  <c r="CB13" i="26"/>
  <c r="CB12" i="26"/>
  <c r="CB14" i="26"/>
  <c r="CB4" i="26"/>
  <c r="BF5" i="26"/>
  <c r="BF6" i="26"/>
  <c r="BF7" i="26"/>
  <c r="BF9" i="26"/>
  <c r="BF8" i="26"/>
  <c r="BF10" i="26"/>
  <c r="BF11" i="26"/>
  <c r="BF13" i="26"/>
  <c r="BF12" i="26"/>
  <c r="BF14" i="26"/>
  <c r="BF4" i="26"/>
  <c r="AJ5" i="26"/>
  <c r="AJ6" i="26"/>
  <c r="AJ7" i="26"/>
  <c r="AJ9" i="26"/>
  <c r="AJ8" i="26"/>
  <c r="AJ10" i="26"/>
  <c r="AJ11" i="26"/>
  <c r="AJ13" i="26"/>
  <c r="AJ12" i="26"/>
  <c r="AJ14" i="26"/>
  <c r="AJ4" i="26"/>
  <c r="DE5" i="26"/>
  <c r="DE6" i="26"/>
  <c r="DE7" i="26"/>
  <c r="DE9" i="26"/>
  <c r="DE8" i="26"/>
  <c r="DE10" i="26"/>
  <c r="DE11" i="26"/>
  <c r="DE13" i="26"/>
  <c r="DE12" i="26"/>
  <c r="DE14" i="26"/>
  <c r="DI5" i="26"/>
  <c r="CC5" i="26"/>
  <c r="CC6" i="26"/>
  <c r="CC7" i="26"/>
  <c r="CC9" i="26"/>
  <c r="CC8" i="26"/>
  <c r="CC10" i="26"/>
  <c r="CC11" i="26"/>
  <c r="CC13" i="26"/>
  <c r="CC12" i="26"/>
  <c r="CC14" i="26"/>
  <c r="CC4" i="26"/>
  <c r="BG5" i="26"/>
  <c r="BG6" i="26"/>
  <c r="BG7" i="26"/>
  <c r="BG9" i="26"/>
  <c r="BG8" i="26"/>
  <c r="BG10" i="26"/>
  <c r="BG11" i="26"/>
  <c r="BG13" i="26"/>
  <c r="BG12" i="26"/>
  <c r="BG14" i="26"/>
  <c r="BG4" i="26"/>
  <c r="AK5" i="26"/>
  <c r="AK6" i="26"/>
  <c r="AK7" i="26"/>
  <c r="AK9" i="26"/>
  <c r="AK8" i="26"/>
  <c r="AK10" i="26"/>
  <c r="AK11" i="26"/>
  <c r="AK13" i="26"/>
  <c r="AK12" i="26"/>
  <c r="AK14" i="26"/>
  <c r="AK4" i="26"/>
  <c r="AG5" i="23"/>
  <c r="AH5" i="23"/>
  <c r="AI5" i="23"/>
  <c r="AM5" i="23" s="1"/>
  <c r="AJ5" i="23"/>
  <c r="AK5" i="23"/>
  <c r="AL5" i="23"/>
  <c r="AN5" i="23"/>
  <c r="AO5" i="23"/>
  <c r="AP5" i="23"/>
  <c r="BH5" i="23"/>
  <c r="BI5" i="23"/>
  <c r="BJ5" i="23"/>
  <c r="BN5" i="23" s="1"/>
  <c r="BK5" i="23"/>
  <c r="BL5" i="23"/>
  <c r="BM5" i="23"/>
  <c r="BO5" i="23"/>
  <c r="BP5" i="23"/>
  <c r="BQ5" i="23"/>
  <c r="CI5" i="23"/>
  <c r="CJ5" i="23"/>
  <c r="CK5" i="23"/>
  <c r="CO5" i="23" s="1"/>
  <c r="CL5" i="23"/>
  <c r="CM5" i="23"/>
  <c r="CN5" i="23"/>
  <c r="CP5" i="23"/>
  <c r="CQ5" i="23"/>
  <c r="CR5" i="23"/>
  <c r="DP5" i="23"/>
  <c r="DQ5" i="23"/>
  <c r="DR5" i="23"/>
  <c r="DS5" i="23"/>
  <c r="DT5" i="23"/>
  <c r="DU5" i="23"/>
  <c r="DW5" i="23"/>
  <c r="DX5" i="23"/>
  <c r="DY5" i="23"/>
  <c r="DZ5" i="23"/>
  <c r="EA5" i="23"/>
  <c r="EB5" i="23"/>
  <c r="EX5" i="23"/>
  <c r="EY5" i="23"/>
  <c r="EZ5" i="23"/>
  <c r="FA5" i="23"/>
  <c r="FB5" i="23"/>
  <c r="FC5" i="23"/>
  <c r="FE5" i="23"/>
  <c r="FF5" i="23"/>
  <c r="FG5" i="23"/>
  <c r="FH5" i="23"/>
  <c r="FI5" i="23"/>
  <c r="FJ5" i="23"/>
  <c r="GF5" i="23"/>
  <c r="GG5" i="23"/>
  <c r="GH5" i="23"/>
  <c r="GI5" i="23"/>
  <c r="GJ5" i="23"/>
  <c r="GK5" i="23"/>
  <c r="GM5" i="23"/>
  <c r="GN5" i="23"/>
  <c r="GO5" i="23"/>
  <c r="GP5" i="23"/>
  <c r="GQ5" i="23"/>
  <c r="GR5" i="23"/>
  <c r="HN5" i="23"/>
  <c r="HO5" i="23"/>
  <c r="HP5" i="23"/>
  <c r="HQ5" i="23"/>
  <c r="HR5" i="23"/>
  <c r="HS5" i="23"/>
  <c r="HU5" i="23"/>
  <c r="HV5" i="23"/>
  <c r="HW5" i="23"/>
  <c r="HX5" i="23"/>
  <c r="HY5" i="23"/>
  <c r="HZ5" i="23"/>
  <c r="IV5" i="23"/>
  <c r="IW5" i="23"/>
  <c r="IX5" i="23"/>
  <c r="IY5" i="23"/>
  <c r="IZ5" i="23"/>
  <c r="JA5" i="23"/>
  <c r="JC5" i="23"/>
  <c r="JD5" i="23"/>
  <c r="JE5" i="23"/>
  <c r="JF5" i="23"/>
  <c r="JG5" i="23"/>
  <c r="JH5" i="23"/>
  <c r="KD5" i="23"/>
  <c r="KE5" i="23"/>
  <c r="KF5" i="23"/>
  <c r="KG5" i="23"/>
  <c r="KH5" i="23"/>
  <c r="KI5" i="23"/>
  <c r="KK5" i="23"/>
  <c r="KL5" i="23"/>
  <c r="KM5" i="23"/>
  <c r="KN5" i="23"/>
  <c r="KO5" i="23"/>
  <c r="KP5" i="23"/>
  <c r="LL5" i="23"/>
  <c r="LM5" i="23"/>
  <c r="LN5" i="23"/>
  <c r="LO5" i="23"/>
  <c r="LP5" i="23"/>
  <c r="LQ5" i="23"/>
  <c r="LS5" i="23"/>
  <c r="LT5" i="23"/>
  <c r="LU5" i="23"/>
  <c r="LV5" i="23"/>
  <c r="LW5" i="23"/>
  <c r="LX5" i="23"/>
  <c r="MT5" i="23"/>
  <c r="MU5" i="23"/>
  <c r="MV5" i="23"/>
  <c r="MW5" i="23"/>
  <c r="MX5" i="23"/>
  <c r="MY5" i="23"/>
  <c r="NA5" i="23"/>
  <c r="NB5" i="23"/>
  <c r="NC5" i="23"/>
  <c r="ND5" i="23"/>
  <c r="NE5" i="23"/>
  <c r="NF5" i="23"/>
  <c r="OB5" i="23"/>
  <c r="OC5" i="23"/>
  <c r="OD5" i="23"/>
  <c r="OE5" i="23"/>
  <c r="OF5" i="23"/>
  <c r="OG5" i="23"/>
  <c r="OI5" i="23"/>
  <c r="OJ5" i="23"/>
  <c r="OK5" i="23"/>
  <c r="OL5" i="23"/>
  <c r="OM5" i="23"/>
  <c r="ON5" i="23"/>
  <c r="PJ5" i="23"/>
  <c r="PK5" i="23"/>
  <c r="PL5" i="23"/>
  <c r="PM5" i="23"/>
  <c r="PN5" i="23"/>
  <c r="PO5" i="23"/>
  <c r="PQ5" i="23"/>
  <c r="PR5" i="23"/>
  <c r="PS5" i="23"/>
  <c r="PT5" i="23"/>
  <c r="PU5" i="23"/>
  <c r="PV5" i="23"/>
  <c r="QR5" i="23"/>
  <c r="QS5" i="23"/>
  <c r="QT5" i="23"/>
  <c r="QU5" i="23"/>
  <c r="QV5" i="23"/>
  <c r="QW5" i="23"/>
  <c r="QY5" i="23"/>
  <c r="QZ5" i="23"/>
  <c r="RA5" i="23"/>
  <c r="RB5" i="23"/>
  <c r="RC5" i="23"/>
  <c r="RD5" i="23"/>
  <c r="RZ5" i="23"/>
  <c r="SA5" i="23"/>
  <c r="SB5" i="23"/>
  <c r="SC5" i="23"/>
  <c r="SD5" i="23"/>
  <c r="SE5" i="23"/>
  <c r="SG5" i="23"/>
  <c r="SH5" i="23"/>
  <c r="SI5" i="23"/>
  <c r="SJ5" i="23"/>
  <c r="SK5" i="23"/>
  <c r="SL5" i="23"/>
  <c r="TH5" i="23"/>
  <c r="TI5" i="23"/>
  <c r="TJ5" i="23"/>
  <c r="TK5" i="23"/>
  <c r="TL5" i="23"/>
  <c r="TM5" i="23"/>
  <c r="TO5" i="23"/>
  <c r="TP5" i="23"/>
  <c r="TQ5" i="23"/>
  <c r="TR5" i="23"/>
  <c r="TS5" i="23"/>
  <c r="TT5" i="23"/>
  <c r="UP5" i="23"/>
  <c r="UQ5" i="23"/>
  <c r="UR5" i="23"/>
  <c r="US5" i="23"/>
  <c r="UT5" i="23"/>
  <c r="UU5" i="23"/>
  <c r="UW5" i="23"/>
  <c r="UX5" i="23"/>
  <c r="UY5" i="23"/>
  <c r="UZ5" i="23"/>
  <c r="VA5" i="23"/>
  <c r="VB5" i="23"/>
  <c r="VX5" i="23"/>
  <c r="VY5" i="23"/>
  <c r="VZ5" i="23"/>
  <c r="WA5" i="23"/>
  <c r="WB5" i="23"/>
  <c r="WC5" i="23"/>
  <c r="WE5" i="23"/>
  <c r="WF5" i="23"/>
  <c r="WG5" i="23"/>
  <c r="WH5" i="23"/>
  <c r="WI5" i="23"/>
  <c r="WJ5" i="23"/>
  <c r="WL5" i="23"/>
  <c r="WM5" i="23"/>
  <c r="WN5" i="23"/>
  <c r="XB5" i="23" s="1"/>
  <c r="WO5" i="23"/>
  <c r="XC5" i="23" s="1"/>
  <c r="WP5" i="23"/>
  <c r="WQ5" i="23"/>
  <c r="WR5" i="23"/>
  <c r="WS5" i="23"/>
  <c r="XE5" i="23" s="1"/>
  <c r="WT5" i="23"/>
  <c r="XF5" i="23" s="1"/>
  <c r="WU5" i="23"/>
  <c r="WV5" i="23"/>
  <c r="WW5" i="23"/>
  <c r="WX5" i="23"/>
  <c r="XI5" i="23" s="1"/>
  <c r="WY5" i="23"/>
  <c r="XJ5" i="23" s="1"/>
  <c r="WZ5" i="23"/>
  <c r="AG10" i="28"/>
  <c r="AH10" i="28"/>
  <c r="AI10" i="28"/>
  <c r="AM10" i="28" s="1"/>
  <c r="AJ10" i="28"/>
  <c r="AK10" i="28"/>
  <c r="AL10" i="28"/>
  <c r="AN10" i="28"/>
  <c r="AO10" i="28"/>
  <c r="AP10" i="28"/>
  <c r="BH10" i="28"/>
  <c r="BI10" i="28"/>
  <c r="BJ10" i="28"/>
  <c r="BN10" i="28" s="1"/>
  <c r="BK10" i="28"/>
  <c r="BL10" i="28"/>
  <c r="BM10" i="28"/>
  <c r="BO10" i="28"/>
  <c r="BP10" i="28"/>
  <c r="BQ10" i="28"/>
  <c r="CI10" i="28"/>
  <c r="CJ10" i="28"/>
  <c r="CK10" i="28"/>
  <c r="CO10" i="28" s="1"/>
  <c r="CL10" i="28"/>
  <c r="CM10" i="28"/>
  <c r="CN10" i="28"/>
  <c r="CP10" i="28"/>
  <c r="CQ10" i="28"/>
  <c r="CR10" i="28"/>
  <c r="DP10" i="28"/>
  <c r="DQ10" i="28"/>
  <c r="DR10" i="28"/>
  <c r="DS10" i="28"/>
  <c r="DT10" i="28"/>
  <c r="DU10" i="28"/>
  <c r="DW10" i="28"/>
  <c r="DX10" i="28"/>
  <c r="DY10" i="28"/>
  <c r="DZ10" i="28"/>
  <c r="EA10" i="28"/>
  <c r="EB10" i="28"/>
  <c r="EX10" i="28"/>
  <c r="EY10" i="28"/>
  <c r="EZ10" i="28"/>
  <c r="FA10" i="28"/>
  <c r="FB10" i="28"/>
  <c r="FC10" i="28"/>
  <c r="FE10" i="28"/>
  <c r="FF10" i="28"/>
  <c r="FG10" i="28"/>
  <c r="FH10" i="28"/>
  <c r="FI10" i="28"/>
  <c r="FJ10" i="28"/>
  <c r="GF10" i="28"/>
  <c r="GG10" i="28"/>
  <c r="GH10" i="28"/>
  <c r="GI10" i="28"/>
  <c r="GJ10" i="28"/>
  <c r="GK10" i="28"/>
  <c r="GM10" i="28"/>
  <c r="GN10" i="28"/>
  <c r="GO10" i="28"/>
  <c r="GP10" i="28"/>
  <c r="GQ10" i="28"/>
  <c r="GR10" i="28"/>
  <c r="HN10" i="28"/>
  <c r="HO10" i="28"/>
  <c r="HP10" i="28"/>
  <c r="HQ10" i="28"/>
  <c r="HR10" i="28"/>
  <c r="HS10" i="28"/>
  <c r="HU10" i="28"/>
  <c r="HV10" i="28"/>
  <c r="HW10" i="28"/>
  <c r="HX10" i="28"/>
  <c r="HY10" i="28"/>
  <c r="HZ10" i="28"/>
  <c r="IV10" i="28"/>
  <c r="IW10" i="28"/>
  <c r="IX10" i="28"/>
  <c r="IY10" i="28"/>
  <c r="IZ10" i="28"/>
  <c r="JA10" i="28"/>
  <c r="JC10" i="28"/>
  <c r="JD10" i="28"/>
  <c r="JE10" i="28"/>
  <c r="JF10" i="28"/>
  <c r="JG10" i="28"/>
  <c r="JH10" i="28"/>
  <c r="KD10" i="28"/>
  <c r="KE10" i="28"/>
  <c r="KF10" i="28"/>
  <c r="KG10" i="28"/>
  <c r="KH10" i="28"/>
  <c r="KI10" i="28"/>
  <c r="KK10" i="28"/>
  <c r="KL10" i="28"/>
  <c r="KM10" i="28"/>
  <c r="KN10" i="28"/>
  <c r="KO10" i="28"/>
  <c r="KP10" i="28"/>
  <c r="LL10" i="28"/>
  <c r="LM10" i="28"/>
  <c r="LN10" i="28"/>
  <c r="LO10" i="28"/>
  <c r="LP10" i="28"/>
  <c r="LQ10" i="28"/>
  <c r="LS10" i="28"/>
  <c r="LT10" i="28"/>
  <c r="LU10" i="28"/>
  <c r="LV10" i="28"/>
  <c r="LW10" i="28"/>
  <c r="LX10" i="28"/>
  <c r="MT10" i="28"/>
  <c r="MU10" i="28"/>
  <c r="MV10" i="28"/>
  <c r="MW10" i="28"/>
  <c r="MX10" i="28"/>
  <c r="MY10" i="28"/>
  <c r="NA10" i="28"/>
  <c r="NB10" i="28"/>
  <c r="NC10" i="28"/>
  <c r="ND10" i="28"/>
  <c r="NE10" i="28"/>
  <c r="NF10" i="28"/>
  <c r="OB10" i="28"/>
  <c r="OC10" i="28"/>
  <c r="OD10" i="28"/>
  <c r="OE10" i="28"/>
  <c r="OF10" i="28"/>
  <c r="OG10" i="28"/>
  <c r="OI10" i="28"/>
  <c r="OJ10" i="28"/>
  <c r="OK10" i="28"/>
  <c r="OL10" i="28"/>
  <c r="OM10" i="28"/>
  <c r="ON10" i="28"/>
  <c r="PJ10" i="28"/>
  <c r="PK10" i="28"/>
  <c r="PL10" i="28"/>
  <c r="PM10" i="28"/>
  <c r="PN10" i="28"/>
  <c r="PO10" i="28"/>
  <c r="PQ10" i="28"/>
  <c r="PR10" i="28"/>
  <c r="PS10" i="28"/>
  <c r="PT10" i="28"/>
  <c r="PU10" i="28"/>
  <c r="PV10" i="28"/>
  <c r="QR10" i="28"/>
  <c r="QS10" i="28"/>
  <c r="QT10" i="28"/>
  <c r="QU10" i="28"/>
  <c r="QV10" i="28"/>
  <c r="QW10" i="28"/>
  <c r="QY10" i="28"/>
  <c r="QZ10" i="28"/>
  <c r="RA10" i="28"/>
  <c r="RB10" i="28"/>
  <c r="RC10" i="28"/>
  <c r="RD10" i="28"/>
  <c r="RZ10" i="28"/>
  <c r="SA10" i="28"/>
  <c r="SB10" i="28"/>
  <c r="SC10" i="28"/>
  <c r="SD10" i="28"/>
  <c r="SE10" i="28"/>
  <c r="SG10" i="28"/>
  <c r="SH10" i="28"/>
  <c r="SI10" i="28"/>
  <c r="SJ10" i="28"/>
  <c r="SK10" i="28"/>
  <c r="SL10" i="28"/>
  <c r="TH10" i="28"/>
  <c r="TI10" i="28"/>
  <c r="TJ10" i="28"/>
  <c r="TK10" i="28"/>
  <c r="TL10" i="28"/>
  <c r="TM10" i="28"/>
  <c r="TO10" i="28"/>
  <c r="TP10" i="28"/>
  <c r="TQ10" i="28"/>
  <c r="TR10" i="28"/>
  <c r="TS10" i="28"/>
  <c r="TT10" i="28"/>
  <c r="UP10" i="28"/>
  <c r="UQ10" i="28"/>
  <c r="UR10" i="28"/>
  <c r="US10" i="28"/>
  <c r="UT10" i="28"/>
  <c r="UU10" i="28"/>
  <c r="UW10" i="28"/>
  <c r="UX10" i="28"/>
  <c r="UY10" i="28"/>
  <c r="UZ10" i="28"/>
  <c r="VA10" i="28"/>
  <c r="VB10" i="28"/>
  <c r="VX10" i="28"/>
  <c r="VY10" i="28"/>
  <c r="VZ10" i="28"/>
  <c r="WA10" i="28"/>
  <c r="WB10" i="28"/>
  <c r="WC10" i="28"/>
  <c r="WE10" i="28"/>
  <c r="WF10" i="28"/>
  <c r="WG10" i="28"/>
  <c r="WH10" i="28"/>
  <c r="WI10" i="28"/>
  <c r="WJ10" i="28"/>
  <c r="WL10" i="28"/>
  <c r="WM10" i="28"/>
  <c r="WN10" i="28"/>
  <c r="XB10" i="28" s="1"/>
  <c r="WO10" i="28"/>
  <c r="XC10" i="28" s="1"/>
  <c r="WP10" i="28"/>
  <c r="WQ10" i="28"/>
  <c r="WR10" i="28"/>
  <c r="WS10" i="28"/>
  <c r="XE10" i="28" s="1"/>
  <c r="WT10" i="28"/>
  <c r="XF10" i="28" s="1"/>
  <c r="WU10" i="28"/>
  <c r="WV10" i="28"/>
  <c r="WW10" i="28"/>
  <c r="WX10" i="28"/>
  <c r="XI10" i="28" s="1"/>
  <c r="WY10" i="28"/>
  <c r="XJ10" i="28" s="1"/>
  <c r="WZ10" i="28"/>
  <c r="AG8" i="28"/>
  <c r="AH8" i="28"/>
  <c r="AI8" i="28"/>
  <c r="AM8" i="28" s="1"/>
  <c r="AJ8" i="28"/>
  <c r="AK8" i="28"/>
  <c r="AL8" i="28"/>
  <c r="AN8" i="28"/>
  <c r="AO8" i="28"/>
  <c r="AP8" i="28"/>
  <c r="BH8" i="28"/>
  <c r="BI8" i="28"/>
  <c r="BJ8" i="28"/>
  <c r="BN8" i="28" s="1"/>
  <c r="BK8" i="28"/>
  <c r="BL8" i="28"/>
  <c r="BM8" i="28"/>
  <c r="BO8" i="28"/>
  <c r="BP8" i="28"/>
  <c r="BQ8" i="28"/>
  <c r="CI8" i="28"/>
  <c r="CJ8" i="28"/>
  <c r="CK8" i="28"/>
  <c r="CO8" i="28" s="1"/>
  <c r="CL8" i="28"/>
  <c r="CM8" i="28"/>
  <c r="CN8" i="28"/>
  <c r="CP8" i="28"/>
  <c r="CQ8" i="28"/>
  <c r="CR8" i="28"/>
  <c r="DP8" i="28"/>
  <c r="DQ8" i="28"/>
  <c r="DR8" i="28"/>
  <c r="DS8" i="28"/>
  <c r="DT8" i="28"/>
  <c r="DU8" i="28"/>
  <c r="DW8" i="28"/>
  <c r="DX8" i="28"/>
  <c r="DY8" i="28"/>
  <c r="DZ8" i="28"/>
  <c r="EA8" i="28"/>
  <c r="EB8" i="28"/>
  <c r="EX8" i="28"/>
  <c r="EY8" i="28"/>
  <c r="EZ8" i="28"/>
  <c r="FA8" i="28"/>
  <c r="FB8" i="28"/>
  <c r="FC8" i="28"/>
  <c r="FE8" i="28"/>
  <c r="FF8" i="28"/>
  <c r="FG8" i="28"/>
  <c r="FH8" i="28"/>
  <c r="FI8" i="28"/>
  <c r="FJ8" i="28"/>
  <c r="GF8" i="28"/>
  <c r="GG8" i="28"/>
  <c r="GH8" i="28"/>
  <c r="GI8" i="28"/>
  <c r="GJ8" i="28"/>
  <c r="GK8" i="28"/>
  <c r="GM8" i="28"/>
  <c r="GN8" i="28"/>
  <c r="GO8" i="28"/>
  <c r="GP8" i="28"/>
  <c r="GQ8" i="28"/>
  <c r="GR8" i="28"/>
  <c r="HN8" i="28"/>
  <c r="HO8" i="28"/>
  <c r="HP8" i="28"/>
  <c r="HQ8" i="28"/>
  <c r="HR8" i="28"/>
  <c r="HS8" i="28"/>
  <c r="HU8" i="28"/>
  <c r="HV8" i="28"/>
  <c r="HW8" i="28"/>
  <c r="HX8" i="28"/>
  <c r="HY8" i="28"/>
  <c r="HZ8" i="28"/>
  <c r="IV8" i="28"/>
  <c r="IW8" i="28"/>
  <c r="IX8" i="28"/>
  <c r="IY8" i="28"/>
  <c r="IZ8" i="28"/>
  <c r="JA8" i="28"/>
  <c r="JC8" i="28"/>
  <c r="JD8" i="28"/>
  <c r="JE8" i="28"/>
  <c r="JF8" i="28"/>
  <c r="JG8" i="28"/>
  <c r="JH8" i="28"/>
  <c r="KD8" i="28"/>
  <c r="KE8" i="28"/>
  <c r="KF8" i="28"/>
  <c r="KG8" i="28"/>
  <c r="KH8" i="28"/>
  <c r="KI8" i="28"/>
  <c r="KK8" i="28"/>
  <c r="KL8" i="28"/>
  <c r="KM8" i="28"/>
  <c r="KN8" i="28"/>
  <c r="KO8" i="28"/>
  <c r="KP8" i="28"/>
  <c r="LL8" i="28"/>
  <c r="LM8" i="28"/>
  <c r="LN8" i="28"/>
  <c r="LO8" i="28"/>
  <c r="LP8" i="28"/>
  <c r="LQ8" i="28"/>
  <c r="LS8" i="28"/>
  <c r="LT8" i="28"/>
  <c r="LU8" i="28"/>
  <c r="LV8" i="28"/>
  <c r="LW8" i="28"/>
  <c r="LX8" i="28"/>
  <c r="MT8" i="28"/>
  <c r="MU8" i="28"/>
  <c r="MV8" i="28"/>
  <c r="MW8" i="28"/>
  <c r="MX8" i="28"/>
  <c r="MY8" i="28"/>
  <c r="NA8" i="28"/>
  <c r="NB8" i="28"/>
  <c r="NC8" i="28"/>
  <c r="ND8" i="28"/>
  <c r="NE8" i="28"/>
  <c r="NF8" i="28"/>
  <c r="OB8" i="28"/>
  <c r="OC8" i="28"/>
  <c r="OD8" i="28"/>
  <c r="OE8" i="28"/>
  <c r="OF8" i="28"/>
  <c r="OG8" i="28"/>
  <c r="OI8" i="28"/>
  <c r="OJ8" i="28"/>
  <c r="OK8" i="28"/>
  <c r="OL8" i="28"/>
  <c r="OM8" i="28"/>
  <c r="ON8" i="28"/>
  <c r="PJ8" i="28"/>
  <c r="PK8" i="28"/>
  <c r="PL8" i="28"/>
  <c r="PM8" i="28"/>
  <c r="PN8" i="28"/>
  <c r="PO8" i="28"/>
  <c r="PQ8" i="28"/>
  <c r="PR8" i="28"/>
  <c r="PS8" i="28"/>
  <c r="PT8" i="28"/>
  <c r="PU8" i="28"/>
  <c r="PV8" i="28"/>
  <c r="QR8" i="28"/>
  <c r="QS8" i="28"/>
  <c r="QT8" i="28"/>
  <c r="QU8" i="28"/>
  <c r="QV8" i="28"/>
  <c r="QW8" i="28"/>
  <c r="QY8" i="28"/>
  <c r="QZ8" i="28"/>
  <c r="RA8" i="28"/>
  <c r="RB8" i="28"/>
  <c r="RC8" i="28"/>
  <c r="RD8" i="28"/>
  <c r="RZ8" i="28"/>
  <c r="SA8" i="28"/>
  <c r="SB8" i="28"/>
  <c r="SC8" i="28"/>
  <c r="SD8" i="28"/>
  <c r="SE8" i="28"/>
  <c r="SG8" i="28"/>
  <c r="SH8" i="28"/>
  <c r="SI8" i="28"/>
  <c r="SJ8" i="28"/>
  <c r="SK8" i="28"/>
  <c r="SL8" i="28"/>
  <c r="TH8" i="28"/>
  <c r="TI8" i="28"/>
  <c r="TJ8" i="28"/>
  <c r="TK8" i="28"/>
  <c r="TL8" i="28"/>
  <c r="TM8" i="28"/>
  <c r="TO8" i="28"/>
  <c r="TP8" i="28"/>
  <c r="TQ8" i="28"/>
  <c r="TR8" i="28"/>
  <c r="TS8" i="28"/>
  <c r="TT8" i="28"/>
  <c r="UP8" i="28"/>
  <c r="UQ8" i="28"/>
  <c r="UR8" i="28"/>
  <c r="US8" i="28"/>
  <c r="UT8" i="28"/>
  <c r="UU8" i="28"/>
  <c r="UW8" i="28"/>
  <c r="UX8" i="28"/>
  <c r="UY8" i="28"/>
  <c r="UZ8" i="28"/>
  <c r="VA8" i="28"/>
  <c r="VB8" i="28"/>
  <c r="VX8" i="28"/>
  <c r="VY8" i="28"/>
  <c r="VZ8" i="28"/>
  <c r="WA8" i="28"/>
  <c r="WB8" i="28"/>
  <c r="WC8" i="28"/>
  <c r="WE8" i="28"/>
  <c r="WF8" i="28"/>
  <c r="WG8" i="28"/>
  <c r="WH8" i="28"/>
  <c r="WI8" i="28"/>
  <c r="WJ8" i="28"/>
  <c r="WL8" i="28"/>
  <c r="WM8" i="28"/>
  <c r="WN8" i="28"/>
  <c r="XB8" i="28" s="1"/>
  <c r="WO8" i="28"/>
  <c r="XC8" i="28" s="1"/>
  <c r="WP8" i="28"/>
  <c r="WQ8" i="28"/>
  <c r="WR8" i="28"/>
  <c r="WS8" i="28"/>
  <c r="XE8" i="28" s="1"/>
  <c r="WT8" i="28"/>
  <c r="XF8" i="28" s="1"/>
  <c r="WU8" i="28"/>
  <c r="WV8" i="28"/>
  <c r="WW8" i="28"/>
  <c r="WX8" i="28"/>
  <c r="XI8" i="28" s="1"/>
  <c r="WY8" i="28"/>
  <c r="XJ8" i="28" s="1"/>
  <c r="WZ8" i="28"/>
  <c r="AG9" i="24"/>
  <c r="AH9" i="24"/>
  <c r="AI9" i="24"/>
  <c r="AM9" i="24" s="1"/>
  <c r="AJ9" i="24"/>
  <c r="AK9" i="24"/>
  <c r="AL9" i="24"/>
  <c r="AN9" i="24"/>
  <c r="AO9" i="24"/>
  <c r="AP9" i="24"/>
  <c r="BH9" i="24"/>
  <c r="BI9" i="24"/>
  <c r="BJ9" i="24"/>
  <c r="BN9" i="24" s="1"/>
  <c r="BK9" i="24"/>
  <c r="BL9" i="24"/>
  <c r="BM9" i="24"/>
  <c r="BO9" i="24"/>
  <c r="BP9" i="24"/>
  <c r="BQ9" i="24"/>
  <c r="CI9" i="24"/>
  <c r="CJ9" i="24"/>
  <c r="CK9" i="24"/>
  <c r="CO9" i="24" s="1"/>
  <c r="CL9" i="24"/>
  <c r="CM9" i="24"/>
  <c r="CN9" i="24"/>
  <c r="CP9" i="24"/>
  <c r="CQ9" i="24"/>
  <c r="CR9" i="24"/>
  <c r="DP9" i="24"/>
  <c r="DQ9" i="24"/>
  <c r="DR9" i="24"/>
  <c r="DS9" i="24"/>
  <c r="DT9" i="24"/>
  <c r="DU9" i="24"/>
  <c r="DW9" i="24"/>
  <c r="DX9" i="24"/>
  <c r="DY9" i="24"/>
  <c r="DZ9" i="24"/>
  <c r="EA9" i="24"/>
  <c r="EB9" i="24"/>
  <c r="EX9" i="24"/>
  <c r="EY9" i="24"/>
  <c r="EZ9" i="24"/>
  <c r="FA9" i="24"/>
  <c r="FB9" i="24"/>
  <c r="FC9" i="24"/>
  <c r="FE9" i="24"/>
  <c r="FF9" i="24"/>
  <c r="FG9" i="24"/>
  <c r="FH9" i="24"/>
  <c r="FI9" i="24"/>
  <c r="FJ9" i="24"/>
  <c r="GF9" i="24"/>
  <c r="GG9" i="24"/>
  <c r="GH9" i="24"/>
  <c r="GI9" i="24"/>
  <c r="GJ9" i="24"/>
  <c r="GK9" i="24"/>
  <c r="GM9" i="24"/>
  <c r="GN9" i="24"/>
  <c r="GO9" i="24"/>
  <c r="GP9" i="24"/>
  <c r="GQ9" i="24"/>
  <c r="GR9" i="24"/>
  <c r="HN9" i="24"/>
  <c r="HO9" i="24"/>
  <c r="HP9" i="24"/>
  <c r="HQ9" i="24"/>
  <c r="HR9" i="24"/>
  <c r="HS9" i="24"/>
  <c r="HU9" i="24"/>
  <c r="HV9" i="24"/>
  <c r="HW9" i="24"/>
  <c r="HX9" i="24"/>
  <c r="HY9" i="24"/>
  <c r="HZ9" i="24"/>
  <c r="IV9" i="24"/>
  <c r="IW9" i="24"/>
  <c r="IX9" i="24"/>
  <c r="IY9" i="24"/>
  <c r="IZ9" i="24"/>
  <c r="JA9" i="24"/>
  <c r="JC9" i="24"/>
  <c r="JD9" i="24"/>
  <c r="JE9" i="24"/>
  <c r="JF9" i="24"/>
  <c r="JG9" i="24"/>
  <c r="JH9" i="24"/>
  <c r="KD9" i="24"/>
  <c r="KE9" i="24"/>
  <c r="KF9" i="24"/>
  <c r="KG9" i="24"/>
  <c r="KH9" i="24"/>
  <c r="KI9" i="24"/>
  <c r="KK9" i="24"/>
  <c r="KL9" i="24"/>
  <c r="KM9" i="24"/>
  <c r="KN9" i="24"/>
  <c r="KO9" i="24"/>
  <c r="KP9" i="24"/>
  <c r="LL9" i="24"/>
  <c r="LM9" i="24"/>
  <c r="LN9" i="24"/>
  <c r="LO9" i="24"/>
  <c r="LP9" i="24"/>
  <c r="LQ9" i="24"/>
  <c r="LS9" i="24"/>
  <c r="LT9" i="24"/>
  <c r="LU9" i="24"/>
  <c r="LV9" i="24"/>
  <c r="LW9" i="24"/>
  <c r="LX9" i="24"/>
  <c r="MT9" i="24"/>
  <c r="MU9" i="24"/>
  <c r="MV9" i="24"/>
  <c r="MW9" i="24"/>
  <c r="MX9" i="24"/>
  <c r="MY9" i="24"/>
  <c r="NA9" i="24"/>
  <c r="NB9" i="24"/>
  <c r="NC9" i="24"/>
  <c r="ND9" i="24"/>
  <c r="NE9" i="24"/>
  <c r="NF9" i="24"/>
  <c r="OB9" i="24"/>
  <c r="OC9" i="24"/>
  <c r="OD9" i="24"/>
  <c r="OE9" i="24"/>
  <c r="OF9" i="24"/>
  <c r="OG9" i="24"/>
  <c r="OI9" i="24"/>
  <c r="OJ9" i="24"/>
  <c r="OK9" i="24"/>
  <c r="OL9" i="24"/>
  <c r="OM9" i="24"/>
  <c r="ON9" i="24"/>
  <c r="PJ9" i="24"/>
  <c r="PK9" i="24"/>
  <c r="PL9" i="24"/>
  <c r="PM9" i="24"/>
  <c r="PN9" i="24"/>
  <c r="PO9" i="24"/>
  <c r="PQ9" i="24"/>
  <c r="PR9" i="24"/>
  <c r="PS9" i="24"/>
  <c r="PT9" i="24"/>
  <c r="PU9" i="24"/>
  <c r="PV9" i="24"/>
  <c r="QR9" i="24"/>
  <c r="QS9" i="24"/>
  <c r="QT9" i="24"/>
  <c r="QU9" i="24"/>
  <c r="QV9" i="24"/>
  <c r="QW9" i="24"/>
  <c r="QY9" i="24"/>
  <c r="QZ9" i="24"/>
  <c r="RA9" i="24"/>
  <c r="RB9" i="24"/>
  <c r="RC9" i="24"/>
  <c r="RD9" i="24"/>
  <c r="RZ9" i="24"/>
  <c r="SA9" i="24"/>
  <c r="SB9" i="24"/>
  <c r="SC9" i="24"/>
  <c r="SD9" i="24"/>
  <c r="SE9" i="24"/>
  <c r="SG9" i="24"/>
  <c r="SH9" i="24"/>
  <c r="SI9" i="24"/>
  <c r="SJ9" i="24"/>
  <c r="SK9" i="24"/>
  <c r="SL9" i="24"/>
  <c r="TH9" i="24"/>
  <c r="TI9" i="24"/>
  <c r="TJ9" i="24"/>
  <c r="TK9" i="24"/>
  <c r="TL9" i="24"/>
  <c r="TM9" i="24"/>
  <c r="TO9" i="24"/>
  <c r="TP9" i="24"/>
  <c r="TQ9" i="24"/>
  <c r="TR9" i="24"/>
  <c r="TS9" i="24"/>
  <c r="TT9" i="24"/>
  <c r="UP9" i="24"/>
  <c r="UQ9" i="24"/>
  <c r="UR9" i="24"/>
  <c r="US9" i="24"/>
  <c r="UT9" i="24"/>
  <c r="UU9" i="24"/>
  <c r="UW9" i="24"/>
  <c r="UX9" i="24"/>
  <c r="UY9" i="24"/>
  <c r="UZ9" i="24"/>
  <c r="VA9" i="24"/>
  <c r="VB9" i="24"/>
  <c r="VX9" i="24"/>
  <c r="VY9" i="24"/>
  <c r="VZ9" i="24"/>
  <c r="WA9" i="24"/>
  <c r="WB9" i="24"/>
  <c r="WC9" i="24"/>
  <c r="WE9" i="24"/>
  <c r="WF9" i="24"/>
  <c r="WG9" i="24"/>
  <c r="WH9" i="24"/>
  <c r="WI9" i="24"/>
  <c r="WJ9" i="24"/>
  <c r="WL9" i="24"/>
  <c r="WM9" i="24"/>
  <c r="WN9" i="24"/>
  <c r="XB9" i="24" s="1"/>
  <c r="WO9" i="24"/>
  <c r="XC9" i="24" s="1"/>
  <c r="WP9" i="24"/>
  <c r="WQ9" i="24"/>
  <c r="WR9" i="24"/>
  <c r="WS9" i="24"/>
  <c r="XE9" i="24" s="1"/>
  <c r="WT9" i="24"/>
  <c r="XF9" i="24" s="1"/>
  <c r="WU9" i="24"/>
  <c r="WV9" i="24"/>
  <c r="WW9" i="24"/>
  <c r="WX9" i="24"/>
  <c r="XI9" i="24" s="1"/>
  <c r="WY9" i="24"/>
  <c r="XJ9" i="24" s="1"/>
  <c r="WZ9" i="24"/>
  <c r="AG12" i="23"/>
  <c r="AH12" i="23"/>
  <c r="AI12" i="23"/>
  <c r="AM12" i="23" s="1"/>
  <c r="AJ12" i="23"/>
  <c r="AK12" i="23"/>
  <c r="AL12" i="23"/>
  <c r="AN12" i="23"/>
  <c r="AO12" i="23"/>
  <c r="AP12" i="23"/>
  <c r="BH12" i="23"/>
  <c r="BI12" i="23"/>
  <c r="BJ12" i="23"/>
  <c r="BN12" i="23" s="1"/>
  <c r="BK12" i="23"/>
  <c r="BL12" i="23"/>
  <c r="BM12" i="23"/>
  <c r="BO12" i="23"/>
  <c r="BP12" i="23"/>
  <c r="BQ12" i="23"/>
  <c r="CI12" i="23"/>
  <c r="CJ12" i="23"/>
  <c r="CK12" i="23"/>
  <c r="CO12" i="23" s="1"/>
  <c r="CL12" i="23"/>
  <c r="CM12" i="23"/>
  <c r="CN12" i="23"/>
  <c r="CP12" i="23"/>
  <c r="CQ12" i="23"/>
  <c r="CR12" i="23"/>
  <c r="DP12" i="23"/>
  <c r="DQ12" i="23"/>
  <c r="DR12" i="23"/>
  <c r="DS12" i="23"/>
  <c r="DT12" i="23"/>
  <c r="DU12" i="23"/>
  <c r="DW12" i="23"/>
  <c r="DX12" i="23"/>
  <c r="DY12" i="23"/>
  <c r="DZ12" i="23"/>
  <c r="EA12" i="23"/>
  <c r="EB12" i="23"/>
  <c r="EX12" i="23"/>
  <c r="EY12" i="23"/>
  <c r="EZ12" i="23"/>
  <c r="FA12" i="23"/>
  <c r="FB12" i="23"/>
  <c r="FC12" i="23"/>
  <c r="FE12" i="23"/>
  <c r="FF12" i="23"/>
  <c r="FG12" i="23"/>
  <c r="FH12" i="23"/>
  <c r="FI12" i="23"/>
  <c r="FJ12" i="23"/>
  <c r="GF12" i="23"/>
  <c r="GG12" i="23"/>
  <c r="GH12" i="23"/>
  <c r="GI12" i="23"/>
  <c r="GJ12" i="23"/>
  <c r="GK12" i="23"/>
  <c r="GM12" i="23"/>
  <c r="GN12" i="23"/>
  <c r="GO12" i="23"/>
  <c r="GP12" i="23"/>
  <c r="GQ12" i="23"/>
  <c r="GR12" i="23"/>
  <c r="HN12" i="23"/>
  <c r="HO12" i="23"/>
  <c r="HP12" i="23"/>
  <c r="HQ12" i="23"/>
  <c r="HR12" i="23"/>
  <c r="HS12" i="23"/>
  <c r="HU12" i="23"/>
  <c r="HV12" i="23"/>
  <c r="HW12" i="23"/>
  <c r="HX12" i="23"/>
  <c r="HY12" i="23"/>
  <c r="HZ12" i="23"/>
  <c r="IV12" i="23"/>
  <c r="IW12" i="23"/>
  <c r="IX12" i="23"/>
  <c r="IY12" i="23"/>
  <c r="IZ12" i="23"/>
  <c r="JA12" i="23"/>
  <c r="JC12" i="23"/>
  <c r="JD12" i="23"/>
  <c r="JE12" i="23"/>
  <c r="JF12" i="23"/>
  <c r="JG12" i="23"/>
  <c r="JH12" i="23"/>
  <c r="KD12" i="23"/>
  <c r="KE12" i="23"/>
  <c r="KF12" i="23"/>
  <c r="KG12" i="23"/>
  <c r="KH12" i="23"/>
  <c r="KI12" i="23"/>
  <c r="KK12" i="23"/>
  <c r="KL12" i="23"/>
  <c r="KM12" i="23"/>
  <c r="KN12" i="23"/>
  <c r="KO12" i="23"/>
  <c r="KP12" i="23"/>
  <c r="LL12" i="23"/>
  <c r="LM12" i="23"/>
  <c r="LN12" i="23"/>
  <c r="LO12" i="23"/>
  <c r="LP12" i="23"/>
  <c r="LQ12" i="23"/>
  <c r="LS12" i="23"/>
  <c r="LT12" i="23"/>
  <c r="LU12" i="23"/>
  <c r="LV12" i="23"/>
  <c r="LW12" i="23"/>
  <c r="LX12" i="23"/>
  <c r="MT12" i="23"/>
  <c r="MU12" i="23"/>
  <c r="MV12" i="23"/>
  <c r="MW12" i="23"/>
  <c r="MX12" i="23"/>
  <c r="MY12" i="23"/>
  <c r="NA12" i="23"/>
  <c r="NB12" i="23"/>
  <c r="NC12" i="23"/>
  <c r="ND12" i="23"/>
  <c r="NE12" i="23"/>
  <c r="NF12" i="23"/>
  <c r="OB12" i="23"/>
  <c r="OC12" i="23"/>
  <c r="OD12" i="23"/>
  <c r="OE12" i="23"/>
  <c r="OF12" i="23"/>
  <c r="OG12" i="23"/>
  <c r="OI12" i="23"/>
  <c r="OJ12" i="23"/>
  <c r="OK12" i="23"/>
  <c r="OL12" i="23"/>
  <c r="OM12" i="23"/>
  <c r="ON12" i="23"/>
  <c r="PJ12" i="23"/>
  <c r="PK12" i="23"/>
  <c r="PL12" i="23"/>
  <c r="PM12" i="23"/>
  <c r="PN12" i="23"/>
  <c r="PO12" i="23"/>
  <c r="PQ12" i="23"/>
  <c r="PR12" i="23"/>
  <c r="PS12" i="23"/>
  <c r="PT12" i="23"/>
  <c r="PU12" i="23"/>
  <c r="PV12" i="23"/>
  <c r="QR12" i="23"/>
  <c r="QS12" i="23"/>
  <c r="QT12" i="23"/>
  <c r="QU12" i="23"/>
  <c r="QV12" i="23"/>
  <c r="QW12" i="23"/>
  <c r="QY12" i="23"/>
  <c r="QZ12" i="23"/>
  <c r="RA12" i="23"/>
  <c r="RB12" i="23"/>
  <c r="RC12" i="23"/>
  <c r="RD12" i="23"/>
  <c r="RZ12" i="23"/>
  <c r="SA12" i="23"/>
  <c r="SB12" i="23"/>
  <c r="SC12" i="23"/>
  <c r="SD12" i="23"/>
  <c r="SE12" i="23"/>
  <c r="SG12" i="23"/>
  <c r="SH12" i="23"/>
  <c r="SI12" i="23"/>
  <c r="SJ12" i="23"/>
  <c r="SK12" i="23"/>
  <c r="SL12" i="23"/>
  <c r="TH12" i="23"/>
  <c r="TI12" i="23"/>
  <c r="TJ12" i="23"/>
  <c r="TK12" i="23"/>
  <c r="TL12" i="23"/>
  <c r="TM12" i="23"/>
  <c r="TO12" i="23"/>
  <c r="TP12" i="23"/>
  <c r="TQ12" i="23"/>
  <c r="TR12" i="23"/>
  <c r="TS12" i="23"/>
  <c r="TT12" i="23"/>
  <c r="UP12" i="23"/>
  <c r="UQ12" i="23"/>
  <c r="UR12" i="23"/>
  <c r="US12" i="23"/>
  <c r="UT12" i="23"/>
  <c r="UU12" i="23"/>
  <c r="UW12" i="23"/>
  <c r="UX12" i="23"/>
  <c r="UY12" i="23"/>
  <c r="UZ12" i="23"/>
  <c r="VA12" i="23"/>
  <c r="VB12" i="23"/>
  <c r="VX12" i="23"/>
  <c r="VY12" i="23"/>
  <c r="VZ12" i="23"/>
  <c r="WA12" i="23"/>
  <c r="WB12" i="23"/>
  <c r="WC12" i="23"/>
  <c r="WE12" i="23"/>
  <c r="WF12" i="23"/>
  <c r="WG12" i="23"/>
  <c r="WH12" i="23"/>
  <c r="WI12" i="23"/>
  <c r="WJ12" i="23"/>
  <c r="WL12" i="23"/>
  <c r="WM12" i="23"/>
  <c r="WN12" i="23"/>
  <c r="XB12" i="23" s="1"/>
  <c r="WO12" i="23"/>
  <c r="XC12" i="23" s="1"/>
  <c r="WP12" i="23"/>
  <c r="WQ12" i="23"/>
  <c r="WR12" i="23"/>
  <c r="WS12" i="23"/>
  <c r="XE12" i="23" s="1"/>
  <c r="WT12" i="23"/>
  <c r="XF12" i="23" s="1"/>
  <c r="WU12" i="23"/>
  <c r="WV12" i="23"/>
  <c r="WW12" i="23"/>
  <c r="WX12" i="23"/>
  <c r="XI12" i="23" s="1"/>
  <c r="WY12" i="23"/>
  <c r="XJ12" i="23" s="1"/>
  <c r="WZ12" i="23"/>
  <c r="AL12" i="26"/>
  <c r="AM12" i="26"/>
  <c r="BH12" i="26"/>
  <c r="BI12" i="26"/>
  <c r="CD12" i="26"/>
  <c r="CE12" i="26"/>
  <c r="DC12" i="26"/>
  <c r="DD12" i="26"/>
  <c r="DF12" i="26"/>
  <c r="DH12" i="26"/>
  <c r="DI12" i="26"/>
  <c r="EE12" i="26"/>
  <c r="EF12" i="26"/>
  <c r="EG12" i="26"/>
  <c r="EH12" i="26"/>
  <c r="EJ12" i="26"/>
  <c r="EK12" i="26"/>
  <c r="FG12" i="26"/>
  <c r="FH12" i="26"/>
  <c r="FI12" i="26"/>
  <c r="FJ12" i="26"/>
  <c r="FL12" i="26"/>
  <c r="FM12" i="26"/>
  <c r="GI12" i="26"/>
  <c r="GJ12" i="26"/>
  <c r="GK12" i="26"/>
  <c r="GL12" i="26"/>
  <c r="GN12" i="26"/>
  <c r="GO12" i="26"/>
  <c r="HK12" i="26"/>
  <c r="HL12" i="26"/>
  <c r="HM12" i="26"/>
  <c r="HN12" i="26"/>
  <c r="HP12" i="26"/>
  <c r="HQ12" i="26"/>
  <c r="IM12" i="26"/>
  <c r="IN12" i="26"/>
  <c r="IO12" i="26"/>
  <c r="IP12" i="26"/>
  <c r="IR12" i="26"/>
  <c r="IS12" i="26"/>
  <c r="JO12" i="26"/>
  <c r="JP12" i="26"/>
  <c r="JQ12" i="26"/>
  <c r="JR12" i="26"/>
  <c r="JT12" i="26"/>
  <c r="JU12" i="26"/>
  <c r="KQ12" i="26"/>
  <c r="KR12" i="26"/>
  <c r="KS12" i="26"/>
  <c r="KT12" i="26"/>
  <c r="KV12" i="26"/>
  <c r="KW12" i="26"/>
  <c r="LS12" i="26"/>
  <c r="LT12" i="26"/>
  <c r="LU12" i="26"/>
  <c r="LV12" i="26"/>
  <c r="LX12" i="26"/>
  <c r="LY12" i="26"/>
  <c r="MU12" i="26"/>
  <c r="MV12" i="26"/>
  <c r="MW12" i="26"/>
  <c r="MX12" i="26"/>
  <c r="MZ12" i="26"/>
  <c r="NA12" i="26"/>
  <c r="NW12" i="26"/>
  <c r="NX12" i="26"/>
  <c r="NY12" i="26"/>
  <c r="NZ12" i="26"/>
  <c r="OB12" i="26"/>
  <c r="OC12" i="26"/>
  <c r="OY12" i="26"/>
  <c r="OZ12" i="26"/>
  <c r="PA12" i="26"/>
  <c r="PB12" i="26"/>
  <c r="PD12" i="26"/>
  <c r="PE12" i="26"/>
  <c r="QA12" i="26"/>
  <c r="QB12" i="26"/>
  <c r="QC12" i="26"/>
  <c r="QD12" i="26"/>
  <c r="QF12" i="26"/>
  <c r="QG12" i="26"/>
  <c r="RC12" i="26"/>
  <c r="RD12" i="26"/>
  <c r="RE12" i="26"/>
  <c r="RF12" i="26"/>
  <c r="RH12" i="26"/>
  <c r="RI12" i="26"/>
  <c r="SE12" i="26"/>
  <c r="SF12" i="26"/>
  <c r="SG12" i="26"/>
  <c r="SH12" i="26"/>
  <c r="SJ12" i="26"/>
  <c r="SK12" i="26"/>
  <c r="SM12" i="26"/>
  <c r="SN12" i="26"/>
  <c r="SO12" i="26"/>
  <c r="SP12" i="26"/>
  <c r="SQ12" i="26"/>
  <c r="SR12" i="26"/>
  <c r="SS12" i="26"/>
  <c r="ST12" i="26"/>
  <c r="SU12" i="26"/>
  <c r="SV12" i="26"/>
  <c r="SW12" i="26"/>
  <c r="SX12" i="26"/>
  <c r="SY12" i="26"/>
  <c r="SZ12" i="26"/>
  <c r="TA12" i="26"/>
  <c r="TB12" i="26"/>
  <c r="AO12" i="4"/>
  <c r="AP12" i="4"/>
  <c r="AQ12" i="4"/>
  <c r="AR12" i="4"/>
  <c r="AS12" i="4"/>
  <c r="AT12" i="4"/>
  <c r="AV12" i="4"/>
  <c r="AW12" i="4"/>
  <c r="AX12" i="4"/>
  <c r="BP12" i="4"/>
  <c r="BQ12" i="4"/>
  <c r="BR12" i="4"/>
  <c r="BS12" i="4"/>
  <c r="BT12" i="4"/>
  <c r="BU12" i="4"/>
  <c r="BW12" i="4"/>
  <c r="BX12" i="4"/>
  <c r="BY12" i="4"/>
  <c r="CQ12" i="4"/>
  <c r="CR12" i="4"/>
  <c r="CS12" i="4"/>
  <c r="CT12" i="4"/>
  <c r="CU12" i="4"/>
  <c r="CV12" i="4"/>
  <c r="CX12" i="4"/>
  <c r="CY12" i="4"/>
  <c r="CZ12" i="4"/>
  <c r="DX12" i="4"/>
  <c r="DY12" i="4"/>
  <c r="DZ12" i="4"/>
  <c r="EA12" i="4"/>
  <c r="EB12" i="4"/>
  <c r="EC12" i="4"/>
  <c r="EE12" i="4"/>
  <c r="EF12" i="4"/>
  <c r="EG12" i="4"/>
  <c r="EH12" i="4"/>
  <c r="EI12" i="4"/>
  <c r="EJ12" i="4"/>
  <c r="FF12" i="4"/>
  <c r="FG12" i="4"/>
  <c r="FH12" i="4"/>
  <c r="FI12" i="4"/>
  <c r="FJ12" i="4"/>
  <c r="FK12" i="4"/>
  <c r="FM12" i="4"/>
  <c r="FN12" i="4"/>
  <c r="FO12" i="4"/>
  <c r="FP12" i="4"/>
  <c r="FQ12" i="4"/>
  <c r="FR12" i="4"/>
  <c r="GN12" i="4"/>
  <c r="GO12" i="4"/>
  <c r="GP12" i="4"/>
  <c r="GQ12" i="4"/>
  <c r="GR12" i="4"/>
  <c r="GS12" i="4"/>
  <c r="GU12" i="4"/>
  <c r="GV12" i="4"/>
  <c r="GW12" i="4"/>
  <c r="GX12" i="4"/>
  <c r="GY12" i="4"/>
  <c r="GZ12" i="4"/>
  <c r="HV12" i="4"/>
  <c r="HW12" i="4"/>
  <c r="HX12" i="4"/>
  <c r="HY12" i="4"/>
  <c r="HZ12" i="4"/>
  <c r="IA12" i="4"/>
  <c r="IC12" i="4"/>
  <c r="ID12" i="4"/>
  <c r="IE12" i="4"/>
  <c r="IF12" i="4"/>
  <c r="IG12" i="4"/>
  <c r="IH12" i="4"/>
  <c r="JD12" i="4"/>
  <c r="JE12" i="4"/>
  <c r="JF12" i="4"/>
  <c r="JG12" i="4"/>
  <c r="JH12" i="4"/>
  <c r="JI12" i="4"/>
  <c r="JK12" i="4"/>
  <c r="JL12" i="4"/>
  <c r="JM12" i="4"/>
  <c r="JN12" i="4"/>
  <c r="JO12" i="4"/>
  <c r="JP12" i="4"/>
  <c r="KL12" i="4"/>
  <c r="KM12" i="4"/>
  <c r="KN12" i="4"/>
  <c r="KO12" i="4"/>
  <c r="KP12" i="4"/>
  <c r="KQ12" i="4"/>
  <c r="KS12" i="4"/>
  <c r="KT12" i="4"/>
  <c r="KU12" i="4"/>
  <c r="KV12" i="4"/>
  <c r="KW12" i="4"/>
  <c r="KX12" i="4"/>
  <c r="LT12" i="4"/>
  <c r="LU12" i="4"/>
  <c r="LV12" i="4"/>
  <c r="LW12" i="4"/>
  <c r="LX12" i="4"/>
  <c r="LY12" i="4"/>
  <c r="MA12" i="4"/>
  <c r="MB12" i="4"/>
  <c r="MC12" i="4"/>
  <c r="MD12" i="4"/>
  <c r="ME12" i="4"/>
  <c r="MF12" i="4"/>
  <c r="NB12" i="4"/>
  <c r="NC12" i="4"/>
  <c r="ND12" i="4"/>
  <c r="NE12" i="4"/>
  <c r="NF12" i="4"/>
  <c r="NG12" i="4"/>
  <c r="NI12" i="4"/>
  <c r="NJ12" i="4"/>
  <c r="NK12" i="4"/>
  <c r="NL12" i="4"/>
  <c r="NM12" i="4"/>
  <c r="NN12" i="4"/>
  <c r="OJ12" i="4"/>
  <c r="OK12" i="4"/>
  <c r="OL12" i="4"/>
  <c r="OM12" i="4"/>
  <c r="ON12" i="4"/>
  <c r="OO12" i="4"/>
  <c r="OQ12" i="4"/>
  <c r="OR12" i="4"/>
  <c r="OS12" i="4"/>
  <c r="OT12" i="4"/>
  <c r="OU12" i="4"/>
  <c r="OV12" i="4"/>
  <c r="PR12" i="4"/>
  <c r="PS12" i="4"/>
  <c r="PT12" i="4"/>
  <c r="PU12" i="4"/>
  <c r="PV12" i="4"/>
  <c r="PW12" i="4"/>
  <c r="PY12" i="4"/>
  <c r="PZ12" i="4"/>
  <c r="QA12" i="4"/>
  <c r="QB12" i="4"/>
  <c r="QC12" i="4"/>
  <c r="QD12" i="4"/>
  <c r="QZ12" i="4"/>
  <c r="RA12" i="4"/>
  <c r="RB12" i="4"/>
  <c r="RC12" i="4"/>
  <c r="RD12" i="4"/>
  <c r="RE12" i="4"/>
  <c r="RG12" i="4"/>
  <c r="RH12" i="4"/>
  <c r="RI12" i="4"/>
  <c r="RJ12" i="4"/>
  <c r="RK12" i="4"/>
  <c r="RL12" i="4"/>
  <c r="SH12" i="4"/>
  <c r="SI12" i="4"/>
  <c r="SJ12" i="4"/>
  <c r="SK12" i="4"/>
  <c r="SL12" i="4"/>
  <c r="SM12" i="4"/>
  <c r="SO12" i="4"/>
  <c r="SP12" i="4"/>
  <c r="SQ12" i="4"/>
  <c r="SR12" i="4"/>
  <c r="SS12" i="4"/>
  <c r="ST12" i="4"/>
  <c r="TP12" i="4"/>
  <c r="TQ12" i="4"/>
  <c r="TR12" i="4"/>
  <c r="TS12" i="4"/>
  <c r="TT12" i="4"/>
  <c r="TU12" i="4"/>
  <c r="TW12" i="4"/>
  <c r="TX12" i="4"/>
  <c r="TY12" i="4"/>
  <c r="TZ12" i="4"/>
  <c r="UA12" i="4"/>
  <c r="UB12" i="4"/>
  <c r="UX12" i="4"/>
  <c r="UY12" i="4"/>
  <c r="UZ12" i="4"/>
  <c r="VA12" i="4"/>
  <c r="VB12" i="4"/>
  <c r="VC12" i="4"/>
  <c r="VE12" i="4"/>
  <c r="VF12" i="4"/>
  <c r="VG12" i="4"/>
  <c r="VH12" i="4"/>
  <c r="VI12" i="4"/>
  <c r="VJ12" i="4"/>
  <c r="WF12" i="4"/>
  <c r="WG12" i="4"/>
  <c r="WH12" i="4"/>
  <c r="WI12" i="4"/>
  <c r="WJ12" i="4"/>
  <c r="WK12" i="4"/>
  <c r="WM12" i="4"/>
  <c r="WN12" i="4"/>
  <c r="WO12" i="4"/>
  <c r="WP12" i="4"/>
  <c r="WQ12" i="4"/>
  <c r="WR12" i="4"/>
  <c r="WT12" i="4"/>
  <c r="WU12" i="4"/>
  <c r="WV12" i="4"/>
  <c r="XJ12" i="4" s="1"/>
  <c r="WW12" i="4"/>
  <c r="XK12" i="4" s="1"/>
  <c r="WX12" i="4"/>
  <c r="WY12" i="4"/>
  <c r="WZ12" i="4"/>
  <c r="XA12" i="4"/>
  <c r="XM12" i="4" s="1"/>
  <c r="XB12" i="4"/>
  <c r="XN12" i="4" s="1"/>
  <c r="XC12" i="4"/>
  <c r="XD12" i="4"/>
  <c r="XE12" i="4"/>
  <c r="XF12" i="4"/>
  <c r="XQ12" i="4" s="1"/>
  <c r="XG12" i="4"/>
  <c r="XR12" i="4" s="1"/>
  <c r="XH12" i="4"/>
  <c r="AO23" i="4"/>
  <c r="AP23" i="4"/>
  <c r="AQ23" i="4"/>
  <c r="AU23" i="4" s="1"/>
  <c r="AR23" i="4"/>
  <c r="AS23" i="4"/>
  <c r="AT23" i="4"/>
  <c r="AV23" i="4"/>
  <c r="AW23" i="4"/>
  <c r="AX23" i="4"/>
  <c r="BP23" i="4"/>
  <c r="BQ23" i="4"/>
  <c r="BR23" i="4"/>
  <c r="BV23" i="4" s="1"/>
  <c r="BS23" i="4"/>
  <c r="BT23" i="4"/>
  <c r="BU23" i="4"/>
  <c r="BW23" i="4"/>
  <c r="BX23" i="4"/>
  <c r="BY23" i="4"/>
  <c r="CQ23" i="4"/>
  <c r="CR23" i="4"/>
  <c r="CS23" i="4"/>
  <c r="CT23" i="4"/>
  <c r="CU23" i="4"/>
  <c r="CV23" i="4"/>
  <c r="CX23" i="4"/>
  <c r="CY23" i="4"/>
  <c r="CZ23" i="4"/>
  <c r="DX23" i="4"/>
  <c r="DY23" i="4"/>
  <c r="DZ23" i="4"/>
  <c r="EA23" i="4"/>
  <c r="EB23" i="4"/>
  <c r="EC23" i="4"/>
  <c r="EE23" i="4"/>
  <c r="EF23" i="4"/>
  <c r="EG23" i="4"/>
  <c r="EH23" i="4"/>
  <c r="EI23" i="4"/>
  <c r="EJ23" i="4"/>
  <c r="FF23" i="4"/>
  <c r="FG23" i="4"/>
  <c r="FH23" i="4"/>
  <c r="FI23" i="4"/>
  <c r="FJ23" i="4"/>
  <c r="FK23" i="4"/>
  <c r="FM23" i="4"/>
  <c r="FN23" i="4"/>
  <c r="FO23" i="4"/>
  <c r="FP23" i="4"/>
  <c r="FQ23" i="4"/>
  <c r="FR23" i="4"/>
  <c r="GN23" i="4"/>
  <c r="GO23" i="4"/>
  <c r="GP23" i="4"/>
  <c r="GQ23" i="4"/>
  <c r="GR23" i="4"/>
  <c r="GS23" i="4"/>
  <c r="GU23" i="4"/>
  <c r="GV23" i="4"/>
  <c r="GW23" i="4"/>
  <c r="GX23" i="4"/>
  <c r="GY23" i="4"/>
  <c r="GZ23" i="4"/>
  <c r="HV23" i="4"/>
  <c r="HW23" i="4"/>
  <c r="HX23" i="4"/>
  <c r="HY23" i="4"/>
  <c r="HZ23" i="4"/>
  <c r="IA23" i="4"/>
  <c r="IC23" i="4"/>
  <c r="ID23" i="4"/>
  <c r="IE23" i="4"/>
  <c r="IF23" i="4"/>
  <c r="IG23" i="4"/>
  <c r="IH23" i="4"/>
  <c r="JD23" i="4"/>
  <c r="JE23" i="4"/>
  <c r="JF23" i="4"/>
  <c r="JG23" i="4"/>
  <c r="JH23" i="4"/>
  <c r="JI23" i="4"/>
  <c r="JK23" i="4"/>
  <c r="JL23" i="4"/>
  <c r="JM23" i="4"/>
  <c r="JN23" i="4"/>
  <c r="JO23" i="4"/>
  <c r="JP23" i="4"/>
  <c r="KL23" i="4"/>
  <c r="KM23" i="4"/>
  <c r="KN23" i="4"/>
  <c r="KO23" i="4"/>
  <c r="KP23" i="4"/>
  <c r="KQ23" i="4"/>
  <c r="KS23" i="4"/>
  <c r="KT23" i="4"/>
  <c r="KU23" i="4"/>
  <c r="KV23" i="4"/>
  <c r="KW23" i="4"/>
  <c r="KX23" i="4"/>
  <c r="LT23" i="4"/>
  <c r="LU23" i="4"/>
  <c r="LV23" i="4"/>
  <c r="LW23" i="4"/>
  <c r="LX23" i="4"/>
  <c r="LY23" i="4"/>
  <c r="MA23" i="4"/>
  <c r="MB23" i="4"/>
  <c r="MC23" i="4"/>
  <c r="MD23" i="4"/>
  <c r="ME23" i="4"/>
  <c r="MF23" i="4"/>
  <c r="NB23" i="4"/>
  <c r="NC23" i="4"/>
  <c r="ND23" i="4"/>
  <c r="NE23" i="4"/>
  <c r="NF23" i="4"/>
  <c r="NG23" i="4"/>
  <c r="NI23" i="4"/>
  <c r="NJ23" i="4"/>
  <c r="NK23" i="4"/>
  <c r="NL23" i="4"/>
  <c r="NM23" i="4"/>
  <c r="NN23" i="4"/>
  <c r="OJ23" i="4"/>
  <c r="OK23" i="4"/>
  <c r="OL23" i="4"/>
  <c r="OM23" i="4"/>
  <c r="ON23" i="4"/>
  <c r="OO23" i="4"/>
  <c r="OQ23" i="4"/>
  <c r="OR23" i="4"/>
  <c r="OS23" i="4"/>
  <c r="OT23" i="4"/>
  <c r="OU23" i="4"/>
  <c r="OV23" i="4"/>
  <c r="PR23" i="4"/>
  <c r="PS23" i="4"/>
  <c r="PT23" i="4"/>
  <c r="PU23" i="4"/>
  <c r="PV23" i="4"/>
  <c r="PW23" i="4"/>
  <c r="PY23" i="4"/>
  <c r="PZ23" i="4"/>
  <c r="QA23" i="4"/>
  <c r="QB23" i="4"/>
  <c r="QC23" i="4"/>
  <c r="QD23" i="4"/>
  <c r="QZ23" i="4"/>
  <c r="RA23" i="4"/>
  <c r="RB23" i="4"/>
  <c r="RC23" i="4"/>
  <c r="RD23" i="4"/>
  <c r="RE23" i="4"/>
  <c r="RG23" i="4"/>
  <c r="RH23" i="4"/>
  <c r="RI23" i="4"/>
  <c r="RJ23" i="4"/>
  <c r="RK23" i="4"/>
  <c r="RL23" i="4"/>
  <c r="SH23" i="4"/>
  <c r="SI23" i="4"/>
  <c r="SJ23" i="4"/>
  <c r="SK23" i="4"/>
  <c r="SL23" i="4"/>
  <c r="SM23" i="4"/>
  <c r="SO23" i="4"/>
  <c r="SP23" i="4"/>
  <c r="SQ23" i="4"/>
  <c r="SR23" i="4"/>
  <c r="SS23" i="4"/>
  <c r="ST23" i="4"/>
  <c r="TP23" i="4"/>
  <c r="TQ23" i="4"/>
  <c r="TR23" i="4"/>
  <c r="TS23" i="4"/>
  <c r="TT23" i="4"/>
  <c r="TU23" i="4"/>
  <c r="TW23" i="4"/>
  <c r="TX23" i="4"/>
  <c r="TY23" i="4"/>
  <c r="TZ23" i="4"/>
  <c r="UA23" i="4"/>
  <c r="UB23" i="4"/>
  <c r="UX23" i="4"/>
  <c r="UY23" i="4"/>
  <c r="UZ23" i="4"/>
  <c r="VA23" i="4"/>
  <c r="VB23" i="4"/>
  <c r="VC23" i="4"/>
  <c r="VE23" i="4"/>
  <c r="VF23" i="4"/>
  <c r="VG23" i="4"/>
  <c r="VH23" i="4"/>
  <c r="VI23" i="4"/>
  <c r="VJ23" i="4"/>
  <c r="WF23" i="4"/>
  <c r="WG23" i="4"/>
  <c r="WH23" i="4"/>
  <c r="WI23" i="4"/>
  <c r="WJ23" i="4"/>
  <c r="WK23" i="4"/>
  <c r="WM23" i="4"/>
  <c r="WN23" i="4"/>
  <c r="WO23" i="4"/>
  <c r="WP23" i="4"/>
  <c r="WQ23" i="4"/>
  <c r="WR23" i="4"/>
  <c r="WT23" i="4"/>
  <c r="WU23" i="4"/>
  <c r="WV23" i="4"/>
  <c r="XJ23" i="4" s="1"/>
  <c r="WW23" i="4"/>
  <c r="XK23" i="4" s="1"/>
  <c r="WX23" i="4"/>
  <c r="WY23" i="4"/>
  <c r="WZ23" i="4"/>
  <c r="XA23" i="4"/>
  <c r="XM23" i="4" s="1"/>
  <c r="XB23" i="4"/>
  <c r="XN23" i="4" s="1"/>
  <c r="XC23" i="4"/>
  <c r="XD23" i="4"/>
  <c r="XE23" i="4"/>
  <c r="XF23" i="4"/>
  <c r="XQ23" i="4" s="1"/>
  <c r="XG23" i="4"/>
  <c r="XR23" i="4" s="1"/>
  <c r="XH23" i="4"/>
  <c r="BI14" i="26"/>
  <c r="BH14" i="26"/>
  <c r="BI13" i="26"/>
  <c r="BH13" i="26"/>
  <c r="BI11" i="26"/>
  <c r="BH11" i="26"/>
  <c r="BI10" i="26"/>
  <c r="BH10" i="26"/>
  <c r="BI8" i="26"/>
  <c r="BH8" i="26"/>
  <c r="BI9" i="26"/>
  <c r="BH9" i="26"/>
  <c r="BI7" i="26"/>
  <c r="BH7" i="26"/>
  <c r="BI6" i="26"/>
  <c r="BH6" i="26"/>
  <c r="BI5" i="26"/>
  <c r="BH5" i="26"/>
  <c r="BI4" i="26"/>
  <c r="BH4" i="26"/>
  <c r="AM14" i="26"/>
  <c r="AL14" i="26"/>
  <c r="AM13" i="26"/>
  <c r="AL13" i="26"/>
  <c r="AM11" i="26"/>
  <c r="AL11" i="26"/>
  <c r="AM10" i="26"/>
  <c r="AL10" i="26"/>
  <c r="AM8" i="26"/>
  <c r="AL8" i="26"/>
  <c r="AM9" i="26"/>
  <c r="AL9" i="26"/>
  <c r="AM7" i="26"/>
  <c r="AL7" i="26"/>
  <c r="AM6" i="26"/>
  <c r="AL6" i="26"/>
  <c r="AM5" i="26"/>
  <c r="AL5" i="26"/>
  <c r="AM4" i="26"/>
  <c r="AL4" i="26"/>
  <c r="BQ11" i="28"/>
  <c r="BP11" i="28"/>
  <c r="BO11" i="28"/>
  <c r="BM11" i="28"/>
  <c r="BL11" i="28"/>
  <c r="BK11" i="28"/>
  <c r="BJ11" i="28"/>
  <c r="BN11" i="28" s="1"/>
  <c r="BI11" i="28"/>
  <c r="BH11" i="28"/>
  <c r="BQ9" i="28"/>
  <c r="BP9" i="28"/>
  <c r="BO9" i="28"/>
  <c r="BM9" i="28"/>
  <c r="BL9" i="28"/>
  <c r="BK9" i="28"/>
  <c r="BJ9" i="28"/>
  <c r="BN9" i="28" s="1"/>
  <c r="BI9" i="28"/>
  <c r="BH9" i="28"/>
  <c r="BQ7" i="28"/>
  <c r="BP7" i="28"/>
  <c r="BO7" i="28"/>
  <c r="BM7" i="28"/>
  <c r="BL7" i="28"/>
  <c r="BK7" i="28"/>
  <c r="BJ7" i="28"/>
  <c r="BN7" i="28" s="1"/>
  <c r="BI7" i="28"/>
  <c r="BH7" i="28"/>
  <c r="BQ6" i="28"/>
  <c r="BP6" i="28"/>
  <c r="BO6" i="28"/>
  <c r="BM6" i="28"/>
  <c r="BL6" i="28"/>
  <c r="BK6" i="28"/>
  <c r="BJ6" i="28"/>
  <c r="BI6" i="28"/>
  <c r="BH6" i="28"/>
  <c r="BQ5" i="28"/>
  <c r="BP5" i="28"/>
  <c r="BO5" i="28"/>
  <c r="BM5" i="28"/>
  <c r="BL5" i="28"/>
  <c r="BK5" i="28"/>
  <c r="BJ5" i="28"/>
  <c r="BI5" i="28"/>
  <c r="BH5" i="28"/>
  <c r="BQ4" i="28"/>
  <c r="BP4" i="28"/>
  <c r="BO4" i="28"/>
  <c r="BM4" i="28"/>
  <c r="BL4" i="28"/>
  <c r="BK4" i="28"/>
  <c r="BJ4" i="28"/>
  <c r="BI4" i="28"/>
  <c r="BH4" i="28"/>
  <c r="AP11" i="28"/>
  <c r="AO11" i="28"/>
  <c r="AN11" i="28"/>
  <c r="AL11" i="28"/>
  <c r="AK11" i="28"/>
  <c r="AJ11" i="28"/>
  <c r="AI11" i="28"/>
  <c r="AH11" i="28"/>
  <c r="AG11" i="28"/>
  <c r="AP9" i="28"/>
  <c r="AO9" i="28"/>
  <c r="AN9" i="28"/>
  <c r="AL9" i="28"/>
  <c r="AK9" i="28"/>
  <c r="AJ9" i="28"/>
  <c r="AI9" i="28"/>
  <c r="AM9" i="28" s="1"/>
  <c r="AH9" i="28"/>
  <c r="AG9" i="28"/>
  <c r="AP7" i="28"/>
  <c r="AO7" i="28"/>
  <c r="AN7" i="28"/>
  <c r="AL7" i="28"/>
  <c r="AK7" i="28"/>
  <c r="AJ7" i="28"/>
  <c r="AI7" i="28"/>
  <c r="AH7" i="28"/>
  <c r="AG7" i="28"/>
  <c r="AP6" i="28"/>
  <c r="AO6" i="28"/>
  <c r="AN6" i="28"/>
  <c r="AL6" i="28"/>
  <c r="AK6" i="28"/>
  <c r="AJ6" i="28"/>
  <c r="AI6" i="28"/>
  <c r="AH6" i="28"/>
  <c r="AG6" i="28"/>
  <c r="AP5" i="28"/>
  <c r="AO5" i="28"/>
  <c r="AN5" i="28"/>
  <c r="AL5" i="28"/>
  <c r="AK5" i="28"/>
  <c r="AJ5" i="28"/>
  <c r="AI5" i="28"/>
  <c r="AH5" i="28"/>
  <c r="AG5" i="28"/>
  <c r="AP4" i="28"/>
  <c r="AO4" i="28"/>
  <c r="AN4" i="28"/>
  <c r="AL4" i="28"/>
  <c r="AK4" i="28"/>
  <c r="AJ4" i="28"/>
  <c r="AI4" i="28"/>
  <c r="AH4" i="28"/>
  <c r="AG4" i="28"/>
  <c r="BQ14" i="24"/>
  <c r="BP14" i="24"/>
  <c r="BO14" i="24"/>
  <c r="BM14" i="24"/>
  <c r="BL14" i="24"/>
  <c r="BK14" i="24"/>
  <c r="BJ14" i="24"/>
  <c r="BN14" i="24" s="1"/>
  <c r="BI14" i="24"/>
  <c r="BH14" i="24"/>
  <c r="BQ12" i="24"/>
  <c r="BP12" i="24"/>
  <c r="BO12" i="24"/>
  <c r="BM12" i="24"/>
  <c r="BL12" i="24"/>
  <c r="BK12" i="24"/>
  <c r="BJ12" i="24"/>
  <c r="BI12" i="24"/>
  <c r="BH12" i="24"/>
  <c r="BQ11" i="24"/>
  <c r="BP11" i="24"/>
  <c r="BO11" i="24"/>
  <c r="BM11" i="24"/>
  <c r="BL11" i="24"/>
  <c r="BK11" i="24"/>
  <c r="BJ11" i="24"/>
  <c r="BI11" i="24"/>
  <c r="BH11" i="24"/>
  <c r="BQ10" i="24"/>
  <c r="BP10" i="24"/>
  <c r="BO10" i="24"/>
  <c r="BM10" i="24"/>
  <c r="BL10" i="24"/>
  <c r="BK10" i="24"/>
  <c r="BJ10" i="24"/>
  <c r="BN10" i="24" s="1"/>
  <c r="BI10" i="24"/>
  <c r="BH10" i="24"/>
  <c r="BQ7" i="24"/>
  <c r="BP7" i="24"/>
  <c r="BO7" i="24"/>
  <c r="BM7" i="24"/>
  <c r="BL7" i="24"/>
  <c r="BK7" i="24"/>
  <c r="BJ7" i="24"/>
  <c r="BI7" i="24"/>
  <c r="BH7" i="24"/>
  <c r="BQ6" i="24"/>
  <c r="BP6" i="24"/>
  <c r="BO6" i="24"/>
  <c r="BM6" i="24"/>
  <c r="BL6" i="24"/>
  <c r="BK6" i="24"/>
  <c r="BJ6" i="24"/>
  <c r="BI6" i="24"/>
  <c r="BH6" i="24"/>
  <c r="BQ5" i="24"/>
  <c r="BP5" i="24"/>
  <c r="BO5" i="24"/>
  <c r="BM5" i="24"/>
  <c r="BL5" i="24"/>
  <c r="BK5" i="24"/>
  <c r="BJ5" i="24"/>
  <c r="BI5" i="24"/>
  <c r="BH5" i="24"/>
  <c r="BQ4" i="24"/>
  <c r="BP4" i="24"/>
  <c r="BO4" i="24"/>
  <c r="BM4" i="24"/>
  <c r="BL4" i="24"/>
  <c r="BK4" i="24"/>
  <c r="BJ4" i="24"/>
  <c r="BI4" i="24"/>
  <c r="BH4" i="24"/>
  <c r="AP14" i="24"/>
  <c r="AO14" i="24"/>
  <c r="AN14" i="24"/>
  <c r="AL14" i="24"/>
  <c r="AK14" i="24"/>
  <c r="AJ14" i="24"/>
  <c r="AI14" i="24"/>
  <c r="AM14" i="24" s="1"/>
  <c r="AH14" i="24"/>
  <c r="AG14" i="24"/>
  <c r="AP12" i="24"/>
  <c r="AO12" i="24"/>
  <c r="AN12" i="24"/>
  <c r="AL12" i="24"/>
  <c r="AK12" i="24"/>
  <c r="AJ12" i="24"/>
  <c r="AI12" i="24"/>
  <c r="AH12" i="24"/>
  <c r="AG12" i="24"/>
  <c r="AP11" i="24"/>
  <c r="AO11" i="24"/>
  <c r="AN11" i="24"/>
  <c r="AL11" i="24"/>
  <c r="AK11" i="24"/>
  <c r="AJ11" i="24"/>
  <c r="AI11" i="24"/>
  <c r="AH11" i="24"/>
  <c r="AG11" i="24"/>
  <c r="AP10" i="24"/>
  <c r="AO10" i="24"/>
  <c r="AN10" i="24"/>
  <c r="AL10" i="24"/>
  <c r="AK10" i="24"/>
  <c r="AJ10" i="24"/>
  <c r="AI10" i="24"/>
  <c r="AM10" i="24" s="1"/>
  <c r="AH10" i="24"/>
  <c r="AG10" i="24"/>
  <c r="AP7" i="24"/>
  <c r="AO7" i="24"/>
  <c r="AN7" i="24"/>
  <c r="AL7" i="24"/>
  <c r="AK7" i="24"/>
  <c r="AJ7" i="24"/>
  <c r="AI7" i="24"/>
  <c r="AM7" i="24" s="1"/>
  <c r="AH7" i="24"/>
  <c r="AG7" i="24"/>
  <c r="AP6" i="24"/>
  <c r="AO6" i="24"/>
  <c r="AN6" i="24"/>
  <c r="AL6" i="24"/>
  <c r="AK6" i="24"/>
  <c r="AJ6" i="24"/>
  <c r="AI6" i="24"/>
  <c r="AH6" i="24"/>
  <c r="AG6" i="24"/>
  <c r="AP5" i="24"/>
  <c r="AO5" i="24"/>
  <c r="AN5" i="24"/>
  <c r="AL5" i="24"/>
  <c r="AK5" i="24"/>
  <c r="AJ5" i="24"/>
  <c r="AI5" i="24"/>
  <c r="AH5" i="24"/>
  <c r="AG5" i="24"/>
  <c r="AP4" i="24"/>
  <c r="AO4" i="24"/>
  <c r="AN4" i="24"/>
  <c r="AL4" i="24"/>
  <c r="AK4" i="24"/>
  <c r="AJ4" i="24"/>
  <c r="AI4" i="24"/>
  <c r="AH4" i="24"/>
  <c r="AG4" i="24"/>
  <c r="BQ19" i="23"/>
  <c r="BP19" i="23"/>
  <c r="BO19" i="23"/>
  <c r="BM19" i="23"/>
  <c r="BL19" i="23"/>
  <c r="BK19" i="23"/>
  <c r="BJ19" i="23"/>
  <c r="BN19" i="23" s="1"/>
  <c r="BI19" i="23"/>
  <c r="BH19" i="23"/>
  <c r="BQ18" i="23"/>
  <c r="BP18" i="23"/>
  <c r="BO18" i="23"/>
  <c r="BM18" i="23"/>
  <c r="BL18" i="23"/>
  <c r="BK18" i="23"/>
  <c r="BJ18" i="23"/>
  <c r="BN18" i="23" s="1"/>
  <c r="BI18" i="23"/>
  <c r="BH18" i="23"/>
  <c r="BQ17" i="23"/>
  <c r="BP17" i="23"/>
  <c r="BO17" i="23"/>
  <c r="BM17" i="23"/>
  <c r="BL17" i="23"/>
  <c r="BK17" i="23"/>
  <c r="BJ17" i="23"/>
  <c r="BN17" i="23" s="1"/>
  <c r="BI17" i="23"/>
  <c r="BH17" i="23"/>
  <c r="BQ16" i="23"/>
  <c r="BP16" i="23"/>
  <c r="BO16" i="23"/>
  <c r="BM16" i="23"/>
  <c r="BL16" i="23"/>
  <c r="BK16" i="23"/>
  <c r="BJ16" i="23"/>
  <c r="BI16" i="23"/>
  <c r="BH16" i="23"/>
  <c r="BQ15" i="23"/>
  <c r="BP15" i="23"/>
  <c r="BO15" i="23"/>
  <c r="BM15" i="23"/>
  <c r="BL15" i="23"/>
  <c r="BK15" i="23"/>
  <c r="BJ15" i="23"/>
  <c r="BN15" i="23" s="1"/>
  <c r="BI15" i="23"/>
  <c r="BH15" i="23"/>
  <c r="BQ14" i="23"/>
  <c r="BP14" i="23"/>
  <c r="BO14" i="23"/>
  <c r="BM14" i="23"/>
  <c r="BL14" i="23"/>
  <c r="BK14" i="23"/>
  <c r="BJ14" i="23"/>
  <c r="BN14" i="23" s="1"/>
  <c r="BI14" i="23"/>
  <c r="BH14" i="23"/>
  <c r="BQ11" i="23"/>
  <c r="BP11" i="23"/>
  <c r="BO11" i="23"/>
  <c r="BM11" i="23"/>
  <c r="BL11" i="23"/>
  <c r="BK11" i="23"/>
  <c r="BJ11" i="23"/>
  <c r="BN11" i="23" s="1"/>
  <c r="BI11" i="23"/>
  <c r="BH11" i="23"/>
  <c r="BQ10" i="23"/>
  <c r="BP10" i="23"/>
  <c r="BO10" i="23"/>
  <c r="BM10" i="23"/>
  <c r="BL10" i="23"/>
  <c r="BK10" i="23"/>
  <c r="BJ10" i="23"/>
  <c r="BI10" i="23"/>
  <c r="BH10" i="23"/>
  <c r="BQ9" i="23"/>
  <c r="BP9" i="23"/>
  <c r="BO9" i="23"/>
  <c r="BM9" i="23"/>
  <c r="BL9" i="23"/>
  <c r="BK9" i="23"/>
  <c r="BJ9" i="23"/>
  <c r="BI9" i="23"/>
  <c r="BH9" i="23"/>
  <c r="BQ8" i="23"/>
  <c r="BP8" i="23"/>
  <c r="BO8" i="23"/>
  <c r="BM8" i="23"/>
  <c r="BL8" i="23"/>
  <c r="BK8" i="23"/>
  <c r="BJ8" i="23"/>
  <c r="BI8" i="23"/>
  <c r="BH8" i="23"/>
  <c r="BQ7" i="23"/>
  <c r="BP7" i="23"/>
  <c r="BO7" i="23"/>
  <c r="BM7" i="23"/>
  <c r="BL7" i="23"/>
  <c r="BK7" i="23"/>
  <c r="BJ7" i="23"/>
  <c r="BI7" i="23"/>
  <c r="BH7" i="23"/>
  <c r="BQ6" i="23"/>
  <c r="BP6" i="23"/>
  <c r="BO6" i="23"/>
  <c r="BM6" i="23"/>
  <c r="BL6" i="23"/>
  <c r="BK6" i="23"/>
  <c r="BJ6" i="23"/>
  <c r="BN6" i="23" s="1"/>
  <c r="BI6" i="23"/>
  <c r="BH6" i="23"/>
  <c r="BQ4" i="23"/>
  <c r="BP4" i="23"/>
  <c r="BO4" i="23"/>
  <c r="BM4" i="23"/>
  <c r="BL4" i="23"/>
  <c r="BK4" i="23"/>
  <c r="BJ4" i="23"/>
  <c r="BI4" i="23"/>
  <c r="BH4" i="23"/>
  <c r="AP19" i="23"/>
  <c r="AO19" i="23"/>
  <c r="AN19" i="23"/>
  <c r="AL19" i="23"/>
  <c r="AK19" i="23"/>
  <c r="AJ19" i="23"/>
  <c r="AI19" i="23"/>
  <c r="AH19" i="23"/>
  <c r="AG19" i="23"/>
  <c r="AP18" i="23"/>
  <c r="AO18" i="23"/>
  <c r="AN18" i="23"/>
  <c r="AL18" i="23"/>
  <c r="AK18" i="23"/>
  <c r="AJ18" i="23"/>
  <c r="AI18" i="23"/>
  <c r="AM18" i="23" s="1"/>
  <c r="AH18" i="23"/>
  <c r="AG18" i="23"/>
  <c r="AP17" i="23"/>
  <c r="AO17" i="23"/>
  <c r="AN17" i="23"/>
  <c r="AL17" i="23"/>
  <c r="AK17" i="23"/>
  <c r="AJ17" i="23"/>
  <c r="AI17" i="23"/>
  <c r="AH17" i="23"/>
  <c r="AG17" i="23"/>
  <c r="AP16" i="23"/>
  <c r="AO16" i="23"/>
  <c r="AN16" i="23"/>
  <c r="AL16" i="23"/>
  <c r="AK16" i="23"/>
  <c r="AJ16" i="23"/>
  <c r="AI16" i="23"/>
  <c r="AH16" i="23"/>
  <c r="AG16" i="23"/>
  <c r="AP15" i="23"/>
  <c r="AO15" i="23"/>
  <c r="AN15" i="23"/>
  <c r="AL15" i="23"/>
  <c r="AK15" i="23"/>
  <c r="AJ15" i="23"/>
  <c r="AI15" i="23"/>
  <c r="AM15" i="23" s="1"/>
  <c r="AH15" i="23"/>
  <c r="AG15" i="23"/>
  <c r="AP14" i="23"/>
  <c r="AO14" i="23"/>
  <c r="AN14" i="23"/>
  <c r="AL14" i="23"/>
  <c r="AK14" i="23"/>
  <c r="AJ14" i="23"/>
  <c r="AI14" i="23"/>
  <c r="AM14" i="23" s="1"/>
  <c r="AH14" i="23"/>
  <c r="AG14" i="23"/>
  <c r="AP11" i="23"/>
  <c r="AO11" i="23"/>
  <c r="AN11" i="23"/>
  <c r="AL11" i="23"/>
  <c r="AK11" i="23"/>
  <c r="AJ11" i="23"/>
  <c r="AI11" i="23"/>
  <c r="AM11" i="23" s="1"/>
  <c r="AH11" i="23"/>
  <c r="AG11" i="23"/>
  <c r="AP10" i="23"/>
  <c r="AO10" i="23"/>
  <c r="AN10" i="23"/>
  <c r="AL10" i="23"/>
  <c r="AK10" i="23"/>
  <c r="AJ10" i="23"/>
  <c r="AI10" i="23"/>
  <c r="AM10" i="23" s="1"/>
  <c r="AH10" i="23"/>
  <c r="AG10" i="23"/>
  <c r="AP9" i="23"/>
  <c r="AO9" i="23"/>
  <c r="AN9" i="23"/>
  <c r="AL9" i="23"/>
  <c r="AK9" i="23"/>
  <c r="AJ9" i="23"/>
  <c r="AI9" i="23"/>
  <c r="AM9" i="23" s="1"/>
  <c r="AH9" i="23"/>
  <c r="AG9" i="23"/>
  <c r="AP8" i="23"/>
  <c r="AO8" i="23"/>
  <c r="AN8" i="23"/>
  <c r="AL8" i="23"/>
  <c r="AK8" i="23"/>
  <c r="AJ8" i="23"/>
  <c r="AI8" i="23"/>
  <c r="AH8" i="23"/>
  <c r="AG8" i="23"/>
  <c r="AP7" i="23"/>
  <c r="AO7" i="23"/>
  <c r="AN7" i="23"/>
  <c r="AL7" i="23"/>
  <c r="AK7" i="23"/>
  <c r="AJ7" i="23"/>
  <c r="AI7" i="23"/>
  <c r="AM7" i="23" s="1"/>
  <c r="AH7" i="23"/>
  <c r="AG7" i="23"/>
  <c r="AP6" i="23"/>
  <c r="AO6" i="23"/>
  <c r="AN6" i="23"/>
  <c r="AL6" i="23"/>
  <c r="AK6" i="23"/>
  <c r="AJ6" i="23"/>
  <c r="AI6" i="23"/>
  <c r="AH6" i="23"/>
  <c r="AG6" i="23"/>
  <c r="AP4" i="23"/>
  <c r="AO4" i="23"/>
  <c r="AN4" i="23"/>
  <c r="AL4" i="23"/>
  <c r="AK4" i="23"/>
  <c r="AJ4" i="23"/>
  <c r="AI4" i="23"/>
  <c r="AH4" i="23"/>
  <c r="AG4" i="23"/>
  <c r="BY14" i="22"/>
  <c r="BX14" i="22"/>
  <c r="BW14" i="22"/>
  <c r="BU14" i="22"/>
  <c r="BT14" i="22"/>
  <c r="BS14" i="22"/>
  <c r="BR14" i="22"/>
  <c r="BV14" i="22" s="1"/>
  <c r="BQ14" i="22"/>
  <c r="BP14" i="22"/>
  <c r="BY12" i="22"/>
  <c r="BX12" i="22"/>
  <c r="BW12" i="22"/>
  <c r="BU12" i="22"/>
  <c r="BT12" i="22"/>
  <c r="BS12" i="22"/>
  <c r="BR12" i="22"/>
  <c r="BQ12" i="22"/>
  <c r="BP12" i="22"/>
  <c r="BY13" i="22"/>
  <c r="BX13" i="22"/>
  <c r="BW13" i="22"/>
  <c r="BU13" i="22"/>
  <c r="BT13" i="22"/>
  <c r="BS13" i="22"/>
  <c r="BR13" i="22"/>
  <c r="BQ13" i="22"/>
  <c r="BP13" i="22"/>
  <c r="BY10" i="22"/>
  <c r="BX10" i="22"/>
  <c r="BW10" i="22"/>
  <c r="BU10" i="22"/>
  <c r="BT10" i="22"/>
  <c r="BS10" i="22"/>
  <c r="BR10" i="22"/>
  <c r="BQ10" i="22"/>
  <c r="BP10" i="22"/>
  <c r="BY8" i="22"/>
  <c r="BX8" i="22"/>
  <c r="BW8" i="22"/>
  <c r="BU8" i="22"/>
  <c r="BT8" i="22"/>
  <c r="BS8" i="22"/>
  <c r="BR8" i="22"/>
  <c r="BQ8" i="22"/>
  <c r="BP8" i="22"/>
  <c r="BY9" i="22"/>
  <c r="BX9" i="22"/>
  <c r="BW9" i="22"/>
  <c r="BU9" i="22"/>
  <c r="BT9" i="22"/>
  <c r="BS9" i="22"/>
  <c r="BR9" i="22"/>
  <c r="BQ9" i="22"/>
  <c r="BP9" i="22"/>
  <c r="BY11" i="22"/>
  <c r="BX11" i="22"/>
  <c r="BW11" i="22"/>
  <c r="BU11" i="22"/>
  <c r="BT11" i="22"/>
  <c r="BS11" i="22"/>
  <c r="BR11" i="22"/>
  <c r="BQ11" i="22"/>
  <c r="BP11" i="22"/>
  <c r="BY5" i="22"/>
  <c r="BX5" i="22"/>
  <c r="BW5" i="22"/>
  <c r="BU5" i="22"/>
  <c r="BT5" i="22"/>
  <c r="BS5" i="22"/>
  <c r="BR5" i="22"/>
  <c r="BQ5" i="22"/>
  <c r="BP5" i="22"/>
  <c r="BY7" i="22"/>
  <c r="BX7" i="22"/>
  <c r="BW7" i="22"/>
  <c r="BU7" i="22"/>
  <c r="BT7" i="22"/>
  <c r="BS7" i="22"/>
  <c r="BR7" i="22"/>
  <c r="BQ7" i="22"/>
  <c r="BP7" i="22"/>
  <c r="BY6" i="22"/>
  <c r="BX6" i="22"/>
  <c r="BW6" i="22"/>
  <c r="BU6" i="22"/>
  <c r="BT6" i="22"/>
  <c r="BS6" i="22"/>
  <c r="BR6" i="22"/>
  <c r="BQ6" i="22"/>
  <c r="BP6" i="22"/>
  <c r="BY4" i="22"/>
  <c r="BX4" i="22"/>
  <c r="BW4" i="22"/>
  <c r="BU4" i="22"/>
  <c r="BT4" i="22"/>
  <c r="BS4" i="22"/>
  <c r="BR4" i="22"/>
  <c r="BQ4" i="22"/>
  <c r="BP4" i="22"/>
  <c r="AX14" i="22"/>
  <c r="AW14" i="22"/>
  <c r="AV14" i="22"/>
  <c r="AT14" i="22"/>
  <c r="AS14" i="22"/>
  <c r="AR14" i="22"/>
  <c r="AQ14" i="22"/>
  <c r="AP14" i="22"/>
  <c r="AO14" i="22"/>
  <c r="AX12" i="22"/>
  <c r="AW12" i="22"/>
  <c r="AV12" i="22"/>
  <c r="AT12" i="22"/>
  <c r="AS12" i="22"/>
  <c r="AR12" i="22"/>
  <c r="AQ12" i="22"/>
  <c r="AP12" i="22"/>
  <c r="AO12" i="22"/>
  <c r="AX13" i="22"/>
  <c r="AW13" i="22"/>
  <c r="AV13" i="22"/>
  <c r="AT13" i="22"/>
  <c r="AS13" i="22"/>
  <c r="AR13" i="22"/>
  <c r="AQ13" i="22"/>
  <c r="AP13" i="22"/>
  <c r="AO13" i="22"/>
  <c r="AX10" i="22"/>
  <c r="AW10" i="22"/>
  <c r="AV10" i="22"/>
  <c r="AT10" i="22"/>
  <c r="AS10" i="22"/>
  <c r="AR10" i="22"/>
  <c r="AQ10" i="22"/>
  <c r="AP10" i="22"/>
  <c r="AO10" i="22"/>
  <c r="AX8" i="22"/>
  <c r="AW8" i="22"/>
  <c r="AV8" i="22"/>
  <c r="AT8" i="22"/>
  <c r="AS8" i="22"/>
  <c r="AR8" i="22"/>
  <c r="AQ8" i="22"/>
  <c r="AP8" i="22"/>
  <c r="AO8" i="22"/>
  <c r="AX9" i="22"/>
  <c r="AW9" i="22"/>
  <c r="AV9" i="22"/>
  <c r="AT9" i="22"/>
  <c r="AS9" i="22"/>
  <c r="AR9" i="22"/>
  <c r="AQ9" i="22"/>
  <c r="AP9" i="22"/>
  <c r="AO9" i="22"/>
  <c r="AX11" i="22"/>
  <c r="AW11" i="22"/>
  <c r="AV11" i="22"/>
  <c r="AT11" i="22"/>
  <c r="AS11" i="22"/>
  <c r="AR11" i="22"/>
  <c r="AQ11" i="22"/>
  <c r="AP11" i="22"/>
  <c r="AO11" i="22"/>
  <c r="AX5" i="22"/>
  <c r="AW5" i="22"/>
  <c r="AV5" i="22"/>
  <c r="AT5" i="22"/>
  <c r="AS5" i="22"/>
  <c r="AR5" i="22"/>
  <c r="AQ5" i="22"/>
  <c r="AP5" i="22"/>
  <c r="AO5" i="22"/>
  <c r="AX7" i="22"/>
  <c r="AW7" i="22"/>
  <c r="AV7" i="22"/>
  <c r="AT7" i="22"/>
  <c r="AS7" i="22"/>
  <c r="AR7" i="22"/>
  <c r="AQ7" i="22"/>
  <c r="AP7" i="22"/>
  <c r="AO7" i="22"/>
  <c r="AX6" i="22"/>
  <c r="AW6" i="22"/>
  <c r="AV6" i="22"/>
  <c r="AT6" i="22"/>
  <c r="AS6" i="22"/>
  <c r="AR6" i="22"/>
  <c r="AQ6" i="22"/>
  <c r="AP6" i="22"/>
  <c r="AO6" i="22"/>
  <c r="AX4" i="22"/>
  <c r="AW4" i="22"/>
  <c r="AV4" i="22"/>
  <c r="AT4" i="22"/>
  <c r="AS4" i="22"/>
  <c r="AR4" i="22"/>
  <c r="AQ4" i="22"/>
  <c r="AP4" i="22"/>
  <c r="AO4" i="22"/>
  <c r="BY24" i="4"/>
  <c r="BX24" i="4"/>
  <c r="BW24" i="4"/>
  <c r="BU24" i="4"/>
  <c r="BT24" i="4"/>
  <c r="BS24" i="4"/>
  <c r="BR24" i="4"/>
  <c r="BV24" i="4" s="1"/>
  <c r="BQ24" i="4"/>
  <c r="BP24" i="4"/>
  <c r="BY21" i="4"/>
  <c r="BX21" i="4"/>
  <c r="BW21" i="4"/>
  <c r="BU21" i="4"/>
  <c r="BT21" i="4"/>
  <c r="BS21" i="4"/>
  <c r="BR21" i="4"/>
  <c r="BQ21" i="4"/>
  <c r="BP21" i="4"/>
  <c r="BY25" i="4"/>
  <c r="BX25" i="4"/>
  <c r="BW25" i="4"/>
  <c r="BU25" i="4"/>
  <c r="BT25" i="4"/>
  <c r="BS25" i="4"/>
  <c r="BR25" i="4"/>
  <c r="BV25" i="4" s="1"/>
  <c r="BQ25" i="4"/>
  <c r="BP25" i="4"/>
  <c r="BY20" i="4"/>
  <c r="BX20" i="4"/>
  <c r="BW20" i="4"/>
  <c r="BU20" i="4"/>
  <c r="BT20" i="4"/>
  <c r="BS20" i="4"/>
  <c r="BR20" i="4"/>
  <c r="BQ20" i="4"/>
  <c r="BP20" i="4"/>
  <c r="BY26" i="4"/>
  <c r="BX26" i="4"/>
  <c r="BW26" i="4"/>
  <c r="BU26" i="4"/>
  <c r="BT26" i="4"/>
  <c r="BS26" i="4"/>
  <c r="BR26" i="4"/>
  <c r="BV26" i="4" s="1"/>
  <c r="BQ26" i="4"/>
  <c r="BP26" i="4"/>
  <c r="BY16" i="4"/>
  <c r="BX16" i="4"/>
  <c r="BW16" i="4"/>
  <c r="BU16" i="4"/>
  <c r="BT16" i="4"/>
  <c r="BS16" i="4"/>
  <c r="BR16" i="4"/>
  <c r="BQ16" i="4"/>
  <c r="BP16" i="4"/>
  <c r="BY17" i="4"/>
  <c r="BX17" i="4"/>
  <c r="BW17" i="4"/>
  <c r="BU17" i="4"/>
  <c r="BT17" i="4"/>
  <c r="BS17" i="4"/>
  <c r="BR17" i="4"/>
  <c r="BQ17" i="4"/>
  <c r="BP17" i="4"/>
  <c r="BY22" i="4"/>
  <c r="BX22" i="4"/>
  <c r="BW22" i="4"/>
  <c r="BU22" i="4"/>
  <c r="BT22" i="4"/>
  <c r="BS22" i="4"/>
  <c r="BR22" i="4"/>
  <c r="BV22" i="4" s="1"/>
  <c r="BQ22" i="4"/>
  <c r="BP22" i="4"/>
  <c r="BY18" i="4"/>
  <c r="BX18" i="4"/>
  <c r="BW18" i="4"/>
  <c r="BU18" i="4"/>
  <c r="BT18" i="4"/>
  <c r="BS18" i="4"/>
  <c r="BR18" i="4"/>
  <c r="BQ18" i="4"/>
  <c r="BP18" i="4"/>
  <c r="BY14" i="4"/>
  <c r="BX14" i="4"/>
  <c r="BW14" i="4"/>
  <c r="BU14" i="4"/>
  <c r="BT14" i="4"/>
  <c r="BS14" i="4"/>
  <c r="BR14" i="4"/>
  <c r="BQ14" i="4"/>
  <c r="BP14" i="4"/>
  <c r="BY11" i="4"/>
  <c r="BX11" i="4"/>
  <c r="BW11" i="4"/>
  <c r="BU11" i="4"/>
  <c r="BT11" i="4"/>
  <c r="BS11" i="4"/>
  <c r="BR11" i="4"/>
  <c r="BQ11" i="4"/>
  <c r="BP11" i="4"/>
  <c r="BY13" i="4"/>
  <c r="BX13" i="4"/>
  <c r="BW13" i="4"/>
  <c r="BU13" i="4"/>
  <c r="BT13" i="4"/>
  <c r="BS13" i="4"/>
  <c r="BR13" i="4"/>
  <c r="BQ13" i="4"/>
  <c r="BP13" i="4"/>
  <c r="BY9" i="4"/>
  <c r="BX9" i="4"/>
  <c r="BW9" i="4"/>
  <c r="BU9" i="4"/>
  <c r="BT9" i="4"/>
  <c r="BS9" i="4"/>
  <c r="BR9" i="4"/>
  <c r="BQ9" i="4"/>
  <c r="BP9" i="4"/>
  <c r="BY10" i="4"/>
  <c r="BX10" i="4"/>
  <c r="BW10" i="4"/>
  <c r="BU10" i="4"/>
  <c r="BT10" i="4"/>
  <c r="BS10" i="4"/>
  <c r="BR10" i="4"/>
  <c r="BQ10" i="4"/>
  <c r="BP10" i="4"/>
  <c r="BY15" i="4"/>
  <c r="BX15" i="4"/>
  <c r="BW15" i="4"/>
  <c r="BU15" i="4"/>
  <c r="BT15" i="4"/>
  <c r="BS15" i="4"/>
  <c r="BR15" i="4"/>
  <c r="BQ15" i="4"/>
  <c r="BP15" i="4"/>
  <c r="BY8" i="4"/>
  <c r="BX8" i="4"/>
  <c r="BW8" i="4"/>
  <c r="BU8" i="4"/>
  <c r="BT8" i="4"/>
  <c r="BS8" i="4"/>
  <c r="BR8" i="4"/>
  <c r="BQ8" i="4"/>
  <c r="BP8" i="4"/>
  <c r="BY19" i="4"/>
  <c r="BX19" i="4"/>
  <c r="BW19" i="4"/>
  <c r="BU19" i="4"/>
  <c r="BT19" i="4"/>
  <c r="BS19" i="4"/>
  <c r="BR19" i="4"/>
  <c r="BQ19" i="4"/>
  <c r="BP19" i="4"/>
  <c r="BY6" i="4"/>
  <c r="BX6" i="4"/>
  <c r="BW6" i="4"/>
  <c r="BU6" i="4"/>
  <c r="BT6" i="4"/>
  <c r="BS6" i="4"/>
  <c r="BR6" i="4"/>
  <c r="BQ6" i="4"/>
  <c r="BP6" i="4"/>
  <c r="BY7" i="4"/>
  <c r="BX7" i="4"/>
  <c r="BW7" i="4"/>
  <c r="BU7" i="4"/>
  <c r="BT7" i="4"/>
  <c r="BS7" i="4"/>
  <c r="BR7" i="4"/>
  <c r="BQ7" i="4"/>
  <c r="BP7" i="4"/>
  <c r="BY4" i="4"/>
  <c r="BX4" i="4"/>
  <c r="BW4" i="4"/>
  <c r="BU4" i="4"/>
  <c r="BT4" i="4"/>
  <c r="BS4" i="4"/>
  <c r="BR4" i="4"/>
  <c r="BQ4" i="4"/>
  <c r="BP4" i="4"/>
  <c r="BY5" i="4"/>
  <c r="BX5" i="4"/>
  <c r="BW5" i="4"/>
  <c r="BU5" i="4"/>
  <c r="BT5" i="4"/>
  <c r="BS5" i="4"/>
  <c r="BR5" i="4"/>
  <c r="BQ5" i="4"/>
  <c r="BP5" i="4"/>
  <c r="AX24" i="4"/>
  <c r="AW24" i="4"/>
  <c r="AV24" i="4"/>
  <c r="AT24" i="4"/>
  <c r="AS24" i="4"/>
  <c r="AR24" i="4"/>
  <c r="AQ24" i="4"/>
  <c r="AP24" i="4"/>
  <c r="AO24" i="4"/>
  <c r="AX21" i="4"/>
  <c r="AW21" i="4"/>
  <c r="AV21" i="4"/>
  <c r="AT21" i="4"/>
  <c r="AS21" i="4"/>
  <c r="AR21" i="4"/>
  <c r="AQ21" i="4"/>
  <c r="AP21" i="4"/>
  <c r="AO21" i="4"/>
  <c r="AX25" i="4"/>
  <c r="AW25" i="4"/>
  <c r="AV25" i="4"/>
  <c r="AT25" i="4"/>
  <c r="AS25" i="4"/>
  <c r="AR25" i="4"/>
  <c r="AQ25" i="4"/>
  <c r="AP25" i="4"/>
  <c r="AO25" i="4"/>
  <c r="AX20" i="4"/>
  <c r="AW20" i="4"/>
  <c r="AV20" i="4"/>
  <c r="AT20" i="4"/>
  <c r="AS20" i="4"/>
  <c r="AR20" i="4"/>
  <c r="AQ20" i="4"/>
  <c r="AP20" i="4"/>
  <c r="AO20" i="4"/>
  <c r="AX26" i="4"/>
  <c r="AW26" i="4"/>
  <c r="AV26" i="4"/>
  <c r="AT26" i="4"/>
  <c r="AS26" i="4"/>
  <c r="AR26" i="4"/>
  <c r="AQ26" i="4"/>
  <c r="AP26" i="4"/>
  <c r="AO26" i="4"/>
  <c r="AX16" i="4"/>
  <c r="AW16" i="4"/>
  <c r="AV16" i="4"/>
  <c r="AT16" i="4"/>
  <c r="AS16" i="4"/>
  <c r="AR16" i="4"/>
  <c r="AQ16" i="4"/>
  <c r="AP16" i="4"/>
  <c r="AO16" i="4"/>
  <c r="AX17" i="4"/>
  <c r="AW17" i="4"/>
  <c r="AV17" i="4"/>
  <c r="AT17" i="4"/>
  <c r="AS17" i="4"/>
  <c r="AR17" i="4"/>
  <c r="AQ17" i="4"/>
  <c r="AP17" i="4"/>
  <c r="AO17" i="4"/>
  <c r="AX22" i="4"/>
  <c r="AW22" i="4"/>
  <c r="AV22" i="4"/>
  <c r="AT22" i="4"/>
  <c r="AS22" i="4"/>
  <c r="AR22" i="4"/>
  <c r="AQ22" i="4"/>
  <c r="AP22" i="4"/>
  <c r="AO22" i="4"/>
  <c r="AX18" i="4"/>
  <c r="AW18" i="4"/>
  <c r="AV18" i="4"/>
  <c r="AT18" i="4"/>
  <c r="AS18" i="4"/>
  <c r="AR18" i="4"/>
  <c r="AQ18" i="4"/>
  <c r="AP18" i="4"/>
  <c r="AO18" i="4"/>
  <c r="AX14" i="4"/>
  <c r="AW14" i="4"/>
  <c r="AV14" i="4"/>
  <c r="AT14" i="4"/>
  <c r="AS14" i="4"/>
  <c r="AR14" i="4"/>
  <c r="AQ14" i="4"/>
  <c r="AP14" i="4"/>
  <c r="AO14" i="4"/>
  <c r="AX11" i="4"/>
  <c r="AW11" i="4"/>
  <c r="AV11" i="4"/>
  <c r="AT11" i="4"/>
  <c r="AS11" i="4"/>
  <c r="AR11" i="4"/>
  <c r="AQ11" i="4"/>
  <c r="AP11" i="4"/>
  <c r="AO11" i="4"/>
  <c r="AX13" i="4"/>
  <c r="AW13" i="4"/>
  <c r="AV13" i="4"/>
  <c r="AT13" i="4"/>
  <c r="AS13" i="4"/>
  <c r="AR13" i="4"/>
  <c r="AQ13" i="4"/>
  <c r="AP13" i="4"/>
  <c r="AO13" i="4"/>
  <c r="AX9" i="4"/>
  <c r="AW9" i="4"/>
  <c r="AV9" i="4"/>
  <c r="AT9" i="4"/>
  <c r="AS9" i="4"/>
  <c r="AR9" i="4"/>
  <c r="AQ9" i="4"/>
  <c r="AP9" i="4"/>
  <c r="AO9" i="4"/>
  <c r="AX10" i="4"/>
  <c r="AW10" i="4"/>
  <c r="AV10" i="4"/>
  <c r="AT10" i="4"/>
  <c r="AS10" i="4"/>
  <c r="AR10" i="4"/>
  <c r="AQ10" i="4"/>
  <c r="AP10" i="4"/>
  <c r="AO10" i="4"/>
  <c r="AX15" i="4"/>
  <c r="AW15" i="4"/>
  <c r="AV15" i="4"/>
  <c r="AT15" i="4"/>
  <c r="AS15" i="4"/>
  <c r="AR15" i="4"/>
  <c r="AQ15" i="4"/>
  <c r="AP15" i="4"/>
  <c r="AO15" i="4"/>
  <c r="AX8" i="4"/>
  <c r="AW8" i="4"/>
  <c r="AV8" i="4"/>
  <c r="AT8" i="4"/>
  <c r="AS8" i="4"/>
  <c r="AR8" i="4"/>
  <c r="AQ8" i="4"/>
  <c r="AP8" i="4"/>
  <c r="AO8" i="4"/>
  <c r="AX19" i="4"/>
  <c r="AW19" i="4"/>
  <c r="AV19" i="4"/>
  <c r="AT19" i="4"/>
  <c r="AS19" i="4"/>
  <c r="AR19" i="4"/>
  <c r="AQ19" i="4"/>
  <c r="AP19" i="4"/>
  <c r="AO19" i="4"/>
  <c r="AX6" i="4"/>
  <c r="AW6" i="4"/>
  <c r="AV6" i="4"/>
  <c r="AT6" i="4"/>
  <c r="AS6" i="4"/>
  <c r="AR6" i="4"/>
  <c r="AQ6" i="4"/>
  <c r="AP6" i="4"/>
  <c r="AO6" i="4"/>
  <c r="AX7" i="4"/>
  <c r="AW7" i="4"/>
  <c r="AV7" i="4"/>
  <c r="AT7" i="4"/>
  <c r="AS7" i="4"/>
  <c r="AR7" i="4"/>
  <c r="AQ7" i="4"/>
  <c r="AP7" i="4"/>
  <c r="AO7" i="4"/>
  <c r="AX4" i="4"/>
  <c r="AW4" i="4"/>
  <c r="AV4" i="4"/>
  <c r="AT4" i="4"/>
  <c r="AS4" i="4"/>
  <c r="AR4" i="4"/>
  <c r="AQ4" i="4"/>
  <c r="AP4" i="4"/>
  <c r="AO4" i="4"/>
  <c r="AX5" i="4"/>
  <c r="AW5" i="4"/>
  <c r="AV5" i="4"/>
  <c r="AT5" i="4"/>
  <c r="AS5" i="4"/>
  <c r="AR5" i="4"/>
  <c r="AQ5" i="4"/>
  <c r="AP5" i="4"/>
  <c r="AO5" i="4"/>
  <c r="VJ14" i="22"/>
  <c r="VI14" i="22"/>
  <c r="VH14" i="22"/>
  <c r="VG14" i="22"/>
  <c r="VF14" i="22"/>
  <c r="VE14" i="22"/>
  <c r="VC14" i="22"/>
  <c r="VB14" i="22"/>
  <c r="VA14" i="22"/>
  <c r="UZ14" i="22"/>
  <c r="UY14" i="22"/>
  <c r="UX14" i="22"/>
  <c r="VJ12" i="22"/>
  <c r="VI12" i="22"/>
  <c r="VH12" i="22"/>
  <c r="VG12" i="22"/>
  <c r="VF12" i="22"/>
  <c r="VE12" i="22"/>
  <c r="VC12" i="22"/>
  <c r="VB12" i="22"/>
  <c r="VA12" i="22"/>
  <c r="UZ12" i="22"/>
  <c r="UY12" i="22"/>
  <c r="UX12" i="22"/>
  <c r="VJ13" i="22"/>
  <c r="VI13" i="22"/>
  <c r="VH13" i="22"/>
  <c r="VG13" i="22"/>
  <c r="VF13" i="22"/>
  <c r="VE13" i="22"/>
  <c r="VC13" i="22"/>
  <c r="VB13" i="22"/>
  <c r="VA13" i="22"/>
  <c r="UZ13" i="22"/>
  <c r="UY13" i="22"/>
  <c r="UX13" i="22"/>
  <c r="VJ10" i="22"/>
  <c r="VI10" i="22"/>
  <c r="VH10" i="22"/>
  <c r="VG10" i="22"/>
  <c r="VF10" i="22"/>
  <c r="VE10" i="22"/>
  <c r="VC10" i="22"/>
  <c r="VB10" i="22"/>
  <c r="VA10" i="22"/>
  <c r="UZ10" i="22"/>
  <c r="UY10" i="22"/>
  <c r="UX10" i="22"/>
  <c r="VJ8" i="22"/>
  <c r="VI8" i="22"/>
  <c r="VH8" i="22"/>
  <c r="VG8" i="22"/>
  <c r="VF8" i="22"/>
  <c r="VE8" i="22"/>
  <c r="VC8" i="22"/>
  <c r="VB8" i="22"/>
  <c r="VA8" i="22"/>
  <c r="UZ8" i="22"/>
  <c r="UY8" i="22"/>
  <c r="UX8" i="22"/>
  <c r="VJ9" i="22"/>
  <c r="VI9" i="22"/>
  <c r="VH9" i="22"/>
  <c r="VG9" i="22"/>
  <c r="VF9" i="22"/>
  <c r="VE9" i="22"/>
  <c r="VC9" i="22"/>
  <c r="VB9" i="22"/>
  <c r="VA9" i="22"/>
  <c r="UZ9" i="22"/>
  <c r="UY9" i="22"/>
  <c r="UX9" i="22"/>
  <c r="VJ11" i="22"/>
  <c r="VI11" i="22"/>
  <c r="VH11" i="22"/>
  <c r="VG11" i="22"/>
  <c r="VF11" i="22"/>
  <c r="VE11" i="22"/>
  <c r="VC11" i="22"/>
  <c r="VB11" i="22"/>
  <c r="VA11" i="22"/>
  <c r="UZ11" i="22"/>
  <c r="UY11" i="22"/>
  <c r="UX11" i="22"/>
  <c r="VJ5" i="22"/>
  <c r="VI5" i="22"/>
  <c r="VH5" i="22"/>
  <c r="VG5" i="22"/>
  <c r="VF5" i="22"/>
  <c r="VE5" i="22"/>
  <c r="VC5" i="22"/>
  <c r="VB5" i="22"/>
  <c r="VA5" i="22"/>
  <c r="UZ5" i="22"/>
  <c r="UY5" i="22"/>
  <c r="UX5" i="22"/>
  <c r="VJ7" i="22"/>
  <c r="VI7" i="22"/>
  <c r="VH7" i="22"/>
  <c r="VG7" i="22"/>
  <c r="VF7" i="22"/>
  <c r="VE7" i="22"/>
  <c r="VC7" i="22"/>
  <c r="VB7" i="22"/>
  <c r="VA7" i="22"/>
  <c r="UZ7" i="22"/>
  <c r="UY7" i="22"/>
  <c r="UX7" i="22"/>
  <c r="VJ6" i="22"/>
  <c r="VI6" i="22"/>
  <c r="VH6" i="22"/>
  <c r="VG6" i="22"/>
  <c r="VF6" i="22"/>
  <c r="VE6" i="22"/>
  <c r="VC6" i="22"/>
  <c r="VB6" i="22"/>
  <c r="VA6" i="22"/>
  <c r="UZ6" i="22"/>
  <c r="UY6" i="22"/>
  <c r="UX6" i="22"/>
  <c r="VJ4" i="22"/>
  <c r="VI4" i="22"/>
  <c r="VH4" i="22"/>
  <c r="VG4" i="22"/>
  <c r="VF4" i="22"/>
  <c r="VE4" i="22"/>
  <c r="VC4" i="22"/>
  <c r="VB4" i="22"/>
  <c r="VA4" i="22"/>
  <c r="UZ4" i="22"/>
  <c r="UY4" i="22"/>
  <c r="UX4" i="22"/>
  <c r="UB14" i="22"/>
  <c r="UA14" i="22"/>
  <c r="TZ14" i="22"/>
  <c r="TY14" i="22"/>
  <c r="TX14" i="22"/>
  <c r="TW14" i="22"/>
  <c r="TU14" i="22"/>
  <c r="TT14" i="22"/>
  <c r="TS14" i="22"/>
  <c r="TR14" i="22"/>
  <c r="TQ14" i="22"/>
  <c r="TP14" i="22"/>
  <c r="UB12" i="22"/>
  <c r="UA12" i="22"/>
  <c r="TZ12" i="22"/>
  <c r="TY12" i="22"/>
  <c r="TX12" i="22"/>
  <c r="TW12" i="22"/>
  <c r="TU12" i="22"/>
  <c r="TT12" i="22"/>
  <c r="TS12" i="22"/>
  <c r="TR12" i="22"/>
  <c r="TQ12" i="22"/>
  <c r="TP12" i="22"/>
  <c r="UB13" i="22"/>
  <c r="UA13" i="22"/>
  <c r="TZ13" i="22"/>
  <c r="TY13" i="22"/>
  <c r="TX13" i="22"/>
  <c r="TW13" i="22"/>
  <c r="TU13" i="22"/>
  <c r="TT13" i="22"/>
  <c r="TS13" i="22"/>
  <c r="TR13" i="22"/>
  <c r="TQ13" i="22"/>
  <c r="TP13" i="22"/>
  <c r="UB10" i="22"/>
  <c r="UA10" i="22"/>
  <c r="TZ10" i="22"/>
  <c r="TY10" i="22"/>
  <c r="TX10" i="22"/>
  <c r="TW10" i="22"/>
  <c r="TU10" i="22"/>
  <c r="TT10" i="22"/>
  <c r="TS10" i="22"/>
  <c r="TR10" i="22"/>
  <c r="TQ10" i="22"/>
  <c r="TP10" i="22"/>
  <c r="UB8" i="22"/>
  <c r="UA8" i="22"/>
  <c r="TZ8" i="22"/>
  <c r="TY8" i="22"/>
  <c r="TX8" i="22"/>
  <c r="TW8" i="22"/>
  <c r="TU8" i="22"/>
  <c r="TT8" i="22"/>
  <c r="TS8" i="22"/>
  <c r="TR8" i="22"/>
  <c r="TQ8" i="22"/>
  <c r="TP8" i="22"/>
  <c r="UB9" i="22"/>
  <c r="UA9" i="22"/>
  <c r="TZ9" i="22"/>
  <c r="TY9" i="22"/>
  <c r="TX9" i="22"/>
  <c r="TW9" i="22"/>
  <c r="TU9" i="22"/>
  <c r="TT9" i="22"/>
  <c r="TS9" i="22"/>
  <c r="TR9" i="22"/>
  <c r="TQ9" i="22"/>
  <c r="TP9" i="22"/>
  <c r="UB11" i="22"/>
  <c r="UA11" i="22"/>
  <c r="TZ11" i="22"/>
  <c r="TY11" i="22"/>
  <c r="TX11" i="22"/>
  <c r="TW11" i="22"/>
  <c r="TU11" i="22"/>
  <c r="TT11" i="22"/>
  <c r="TS11" i="22"/>
  <c r="TR11" i="22"/>
  <c r="TQ11" i="22"/>
  <c r="TP11" i="22"/>
  <c r="UB5" i="22"/>
  <c r="UA5" i="22"/>
  <c r="TZ5" i="22"/>
  <c r="TY5" i="22"/>
  <c r="TX5" i="22"/>
  <c r="TW5" i="22"/>
  <c r="TU5" i="22"/>
  <c r="TT5" i="22"/>
  <c r="TS5" i="22"/>
  <c r="TR5" i="22"/>
  <c r="TQ5" i="22"/>
  <c r="TP5" i="22"/>
  <c r="UB7" i="22"/>
  <c r="UA7" i="22"/>
  <c r="TZ7" i="22"/>
  <c r="TY7" i="22"/>
  <c r="TX7" i="22"/>
  <c r="TW7" i="22"/>
  <c r="TU7" i="22"/>
  <c r="TT7" i="22"/>
  <c r="TS7" i="22"/>
  <c r="TR7" i="22"/>
  <c r="TQ7" i="22"/>
  <c r="TP7" i="22"/>
  <c r="UB6" i="22"/>
  <c r="UA6" i="22"/>
  <c r="TZ6" i="22"/>
  <c r="TY6" i="22"/>
  <c r="TX6" i="22"/>
  <c r="TW6" i="22"/>
  <c r="TU6" i="22"/>
  <c r="TT6" i="22"/>
  <c r="TS6" i="22"/>
  <c r="TR6" i="22"/>
  <c r="TQ6" i="22"/>
  <c r="TP6" i="22"/>
  <c r="UB4" i="22"/>
  <c r="UA4" i="22"/>
  <c r="TZ4" i="22"/>
  <c r="TY4" i="22"/>
  <c r="TX4" i="22"/>
  <c r="TW4" i="22"/>
  <c r="TU4" i="22"/>
  <c r="TT4" i="22"/>
  <c r="TS4" i="22"/>
  <c r="TR4" i="22"/>
  <c r="TQ4" i="22"/>
  <c r="TP4" i="22"/>
  <c r="ST14" i="22"/>
  <c r="SS14" i="22"/>
  <c r="SR14" i="22"/>
  <c r="SQ14" i="22"/>
  <c r="SP14" i="22"/>
  <c r="SO14" i="22"/>
  <c r="SM14" i="22"/>
  <c r="SL14" i="22"/>
  <c r="SK14" i="22"/>
  <c r="SJ14" i="22"/>
  <c r="SI14" i="22"/>
  <c r="SH14" i="22"/>
  <c r="ST12" i="22"/>
  <c r="SS12" i="22"/>
  <c r="SR12" i="22"/>
  <c r="SQ12" i="22"/>
  <c r="SP12" i="22"/>
  <c r="SO12" i="22"/>
  <c r="SM12" i="22"/>
  <c r="SL12" i="22"/>
  <c r="SK12" i="22"/>
  <c r="SJ12" i="22"/>
  <c r="SI12" i="22"/>
  <c r="SH12" i="22"/>
  <c r="ST13" i="22"/>
  <c r="SS13" i="22"/>
  <c r="SR13" i="22"/>
  <c r="SQ13" i="22"/>
  <c r="SP13" i="22"/>
  <c r="SO13" i="22"/>
  <c r="SM13" i="22"/>
  <c r="SL13" i="22"/>
  <c r="SK13" i="22"/>
  <c r="SJ13" i="22"/>
  <c r="SI13" i="22"/>
  <c r="SH13" i="22"/>
  <c r="ST10" i="22"/>
  <c r="SS10" i="22"/>
  <c r="SR10" i="22"/>
  <c r="SQ10" i="22"/>
  <c r="SP10" i="22"/>
  <c r="SO10" i="22"/>
  <c r="SM10" i="22"/>
  <c r="SL10" i="22"/>
  <c r="SK10" i="22"/>
  <c r="SJ10" i="22"/>
  <c r="SI10" i="22"/>
  <c r="SH10" i="22"/>
  <c r="ST8" i="22"/>
  <c r="SS8" i="22"/>
  <c r="SR8" i="22"/>
  <c r="SQ8" i="22"/>
  <c r="SP8" i="22"/>
  <c r="SO8" i="22"/>
  <c r="SM8" i="22"/>
  <c r="SL8" i="22"/>
  <c r="SK8" i="22"/>
  <c r="SJ8" i="22"/>
  <c r="SI8" i="22"/>
  <c r="SH8" i="22"/>
  <c r="ST9" i="22"/>
  <c r="SS9" i="22"/>
  <c r="SR9" i="22"/>
  <c r="SQ9" i="22"/>
  <c r="SP9" i="22"/>
  <c r="SO9" i="22"/>
  <c r="SM9" i="22"/>
  <c r="SL9" i="22"/>
  <c r="SK9" i="22"/>
  <c r="SJ9" i="22"/>
  <c r="SI9" i="22"/>
  <c r="SH9" i="22"/>
  <c r="ST11" i="22"/>
  <c r="SS11" i="22"/>
  <c r="SR11" i="22"/>
  <c r="SQ11" i="22"/>
  <c r="SP11" i="22"/>
  <c r="SO11" i="22"/>
  <c r="SM11" i="22"/>
  <c r="SL11" i="22"/>
  <c r="SK11" i="22"/>
  <c r="SJ11" i="22"/>
  <c r="SI11" i="22"/>
  <c r="SH11" i="22"/>
  <c r="ST5" i="22"/>
  <c r="SS5" i="22"/>
  <c r="SR5" i="22"/>
  <c r="SQ5" i="22"/>
  <c r="SP5" i="22"/>
  <c r="SO5" i="22"/>
  <c r="SM5" i="22"/>
  <c r="SL5" i="22"/>
  <c r="SK5" i="22"/>
  <c r="SJ5" i="22"/>
  <c r="SI5" i="22"/>
  <c r="SH5" i="22"/>
  <c r="ST7" i="22"/>
  <c r="SS7" i="22"/>
  <c r="SR7" i="22"/>
  <c r="SQ7" i="22"/>
  <c r="SP7" i="22"/>
  <c r="SO7" i="22"/>
  <c r="SM7" i="22"/>
  <c r="SL7" i="22"/>
  <c r="SK7" i="22"/>
  <c r="SJ7" i="22"/>
  <c r="SI7" i="22"/>
  <c r="SH7" i="22"/>
  <c r="ST6" i="22"/>
  <c r="SS6" i="22"/>
  <c r="SR6" i="22"/>
  <c r="SQ6" i="22"/>
  <c r="SP6" i="22"/>
  <c r="SO6" i="22"/>
  <c r="SM6" i="22"/>
  <c r="SL6" i="22"/>
  <c r="SK6" i="22"/>
  <c r="SJ6" i="22"/>
  <c r="SI6" i="22"/>
  <c r="SH6" i="22"/>
  <c r="ST4" i="22"/>
  <c r="SS4" i="22"/>
  <c r="SR4" i="22"/>
  <c r="SQ4" i="22"/>
  <c r="SP4" i="22"/>
  <c r="SO4" i="22"/>
  <c r="SM4" i="22"/>
  <c r="SL4" i="22"/>
  <c r="SK4" i="22"/>
  <c r="SJ4" i="22"/>
  <c r="SI4" i="22"/>
  <c r="SH4" i="22"/>
  <c r="RL14" i="22"/>
  <c r="RK14" i="22"/>
  <c r="RJ14" i="22"/>
  <c r="RI14" i="22"/>
  <c r="RH14" i="22"/>
  <c r="RG14" i="22"/>
  <c r="RE14" i="22"/>
  <c r="RD14" i="22"/>
  <c r="RC14" i="22"/>
  <c r="RB14" i="22"/>
  <c r="RA14" i="22"/>
  <c r="QZ14" i="22"/>
  <c r="RL12" i="22"/>
  <c r="RK12" i="22"/>
  <c r="RJ12" i="22"/>
  <c r="RI12" i="22"/>
  <c r="RH12" i="22"/>
  <c r="RG12" i="22"/>
  <c r="RE12" i="22"/>
  <c r="RD12" i="22"/>
  <c r="RC12" i="22"/>
  <c r="RB12" i="22"/>
  <c r="RA12" i="22"/>
  <c r="QZ12" i="22"/>
  <c r="RL13" i="22"/>
  <c r="RK13" i="22"/>
  <c r="RJ13" i="22"/>
  <c r="RI13" i="22"/>
  <c r="RH13" i="22"/>
  <c r="RG13" i="22"/>
  <c r="RE13" i="22"/>
  <c r="RD13" i="22"/>
  <c r="RC13" i="22"/>
  <c r="RB13" i="22"/>
  <c r="RA13" i="22"/>
  <c r="QZ13" i="22"/>
  <c r="RL10" i="22"/>
  <c r="RK10" i="22"/>
  <c r="RJ10" i="22"/>
  <c r="RI10" i="22"/>
  <c r="RH10" i="22"/>
  <c r="RG10" i="22"/>
  <c r="RE10" i="22"/>
  <c r="RD10" i="22"/>
  <c r="RC10" i="22"/>
  <c r="RB10" i="22"/>
  <c r="RA10" i="22"/>
  <c r="QZ10" i="22"/>
  <c r="RL8" i="22"/>
  <c r="RK8" i="22"/>
  <c r="RJ8" i="22"/>
  <c r="RI8" i="22"/>
  <c r="RH8" i="22"/>
  <c r="RG8" i="22"/>
  <c r="RE8" i="22"/>
  <c r="RD8" i="22"/>
  <c r="RC8" i="22"/>
  <c r="RB8" i="22"/>
  <c r="RA8" i="22"/>
  <c r="QZ8" i="22"/>
  <c r="RL9" i="22"/>
  <c r="RK9" i="22"/>
  <c r="RJ9" i="22"/>
  <c r="RI9" i="22"/>
  <c r="RH9" i="22"/>
  <c r="RG9" i="22"/>
  <c r="RE9" i="22"/>
  <c r="RD9" i="22"/>
  <c r="RC9" i="22"/>
  <c r="RB9" i="22"/>
  <c r="RA9" i="22"/>
  <c r="QZ9" i="22"/>
  <c r="RL11" i="22"/>
  <c r="RK11" i="22"/>
  <c r="RJ11" i="22"/>
  <c r="RI11" i="22"/>
  <c r="RH11" i="22"/>
  <c r="RG11" i="22"/>
  <c r="RE11" i="22"/>
  <c r="RD11" i="22"/>
  <c r="RC11" i="22"/>
  <c r="RB11" i="22"/>
  <c r="RA11" i="22"/>
  <c r="QZ11" i="22"/>
  <c r="RL5" i="22"/>
  <c r="RK5" i="22"/>
  <c r="RJ5" i="22"/>
  <c r="RI5" i="22"/>
  <c r="RH5" i="22"/>
  <c r="RG5" i="22"/>
  <c r="RE5" i="22"/>
  <c r="RD5" i="22"/>
  <c r="RC5" i="22"/>
  <c r="RB5" i="22"/>
  <c r="RA5" i="22"/>
  <c r="QZ5" i="22"/>
  <c r="RL7" i="22"/>
  <c r="RK7" i="22"/>
  <c r="RJ7" i="22"/>
  <c r="RI7" i="22"/>
  <c r="RH7" i="22"/>
  <c r="RG7" i="22"/>
  <c r="RE7" i="22"/>
  <c r="RD7" i="22"/>
  <c r="RC7" i="22"/>
  <c r="RB7" i="22"/>
  <c r="RA7" i="22"/>
  <c r="QZ7" i="22"/>
  <c r="RL6" i="22"/>
  <c r="RK6" i="22"/>
  <c r="RJ6" i="22"/>
  <c r="RI6" i="22"/>
  <c r="RH6" i="22"/>
  <c r="RG6" i="22"/>
  <c r="RE6" i="22"/>
  <c r="RD6" i="22"/>
  <c r="RC6" i="22"/>
  <c r="RB6" i="22"/>
  <c r="RA6" i="22"/>
  <c r="QZ6" i="22"/>
  <c r="RL4" i="22"/>
  <c r="RK4" i="22"/>
  <c r="RJ4" i="22"/>
  <c r="RI4" i="22"/>
  <c r="RH4" i="22"/>
  <c r="RG4" i="22"/>
  <c r="RE4" i="22"/>
  <c r="RD4" i="22"/>
  <c r="RC4" i="22"/>
  <c r="RB4" i="22"/>
  <c r="RA4" i="22"/>
  <c r="QZ4" i="22"/>
  <c r="QD14" i="22"/>
  <c r="QC14" i="22"/>
  <c r="QB14" i="22"/>
  <c r="QA14" i="22"/>
  <c r="PZ14" i="22"/>
  <c r="PY14" i="22"/>
  <c r="PW14" i="22"/>
  <c r="PV14" i="22"/>
  <c r="PU14" i="22"/>
  <c r="PT14" i="22"/>
  <c r="PS14" i="22"/>
  <c r="PR14" i="22"/>
  <c r="QD12" i="22"/>
  <c r="QC12" i="22"/>
  <c r="QB12" i="22"/>
  <c r="QA12" i="22"/>
  <c r="PZ12" i="22"/>
  <c r="PY12" i="22"/>
  <c r="PW12" i="22"/>
  <c r="PV12" i="22"/>
  <c r="PU12" i="22"/>
  <c r="PT12" i="22"/>
  <c r="PS12" i="22"/>
  <c r="PR12" i="22"/>
  <c r="QD13" i="22"/>
  <c r="QC13" i="22"/>
  <c r="QB13" i="22"/>
  <c r="QA13" i="22"/>
  <c r="PZ13" i="22"/>
  <c r="PY13" i="22"/>
  <c r="PW13" i="22"/>
  <c r="PV13" i="22"/>
  <c r="PU13" i="22"/>
  <c r="PT13" i="22"/>
  <c r="PS13" i="22"/>
  <c r="PR13" i="22"/>
  <c r="QD10" i="22"/>
  <c r="QC10" i="22"/>
  <c r="QB10" i="22"/>
  <c r="QA10" i="22"/>
  <c r="PZ10" i="22"/>
  <c r="PY10" i="22"/>
  <c r="PW10" i="22"/>
  <c r="PV10" i="22"/>
  <c r="PU10" i="22"/>
  <c r="PT10" i="22"/>
  <c r="PS10" i="22"/>
  <c r="PR10" i="22"/>
  <c r="QD8" i="22"/>
  <c r="QC8" i="22"/>
  <c r="QB8" i="22"/>
  <c r="QA8" i="22"/>
  <c r="PZ8" i="22"/>
  <c r="PY8" i="22"/>
  <c r="PW8" i="22"/>
  <c r="PV8" i="22"/>
  <c r="PU8" i="22"/>
  <c r="PT8" i="22"/>
  <c r="PS8" i="22"/>
  <c r="PR8" i="22"/>
  <c r="QD9" i="22"/>
  <c r="QC9" i="22"/>
  <c r="QB9" i="22"/>
  <c r="QA9" i="22"/>
  <c r="PZ9" i="22"/>
  <c r="PY9" i="22"/>
  <c r="PW9" i="22"/>
  <c r="PV9" i="22"/>
  <c r="PU9" i="22"/>
  <c r="PT9" i="22"/>
  <c r="PS9" i="22"/>
  <c r="PR9" i="22"/>
  <c r="QD11" i="22"/>
  <c r="QC11" i="22"/>
  <c r="QB11" i="22"/>
  <c r="QA11" i="22"/>
  <c r="PZ11" i="22"/>
  <c r="PY11" i="22"/>
  <c r="PW11" i="22"/>
  <c r="PV11" i="22"/>
  <c r="PU11" i="22"/>
  <c r="PT11" i="22"/>
  <c r="PS11" i="22"/>
  <c r="PR11" i="22"/>
  <c r="QD5" i="22"/>
  <c r="QC5" i="22"/>
  <c r="QB5" i="22"/>
  <c r="QA5" i="22"/>
  <c r="PZ5" i="22"/>
  <c r="PY5" i="22"/>
  <c r="PW5" i="22"/>
  <c r="PV5" i="22"/>
  <c r="PU5" i="22"/>
  <c r="PT5" i="22"/>
  <c r="PS5" i="22"/>
  <c r="PR5" i="22"/>
  <c r="QD7" i="22"/>
  <c r="QC7" i="22"/>
  <c r="QB7" i="22"/>
  <c r="QA7" i="22"/>
  <c r="PZ7" i="22"/>
  <c r="PY7" i="22"/>
  <c r="PW7" i="22"/>
  <c r="PV7" i="22"/>
  <c r="PU7" i="22"/>
  <c r="PT7" i="22"/>
  <c r="PS7" i="22"/>
  <c r="PR7" i="22"/>
  <c r="QD6" i="22"/>
  <c r="QC6" i="22"/>
  <c r="QB6" i="22"/>
  <c r="QA6" i="22"/>
  <c r="PZ6" i="22"/>
  <c r="PY6" i="22"/>
  <c r="PW6" i="22"/>
  <c r="PV6" i="22"/>
  <c r="PU6" i="22"/>
  <c r="PT6" i="22"/>
  <c r="PS6" i="22"/>
  <c r="PR6" i="22"/>
  <c r="QD4" i="22"/>
  <c r="QC4" i="22"/>
  <c r="QB4" i="22"/>
  <c r="QA4" i="22"/>
  <c r="PZ4" i="22"/>
  <c r="PY4" i="22"/>
  <c r="PW4" i="22"/>
  <c r="PV4" i="22"/>
  <c r="PU4" i="22"/>
  <c r="PT4" i="22"/>
  <c r="PS4" i="22"/>
  <c r="PR4" i="22"/>
  <c r="OV14" i="22"/>
  <c r="OU14" i="22"/>
  <c r="OT14" i="22"/>
  <c r="OS14" i="22"/>
  <c r="OR14" i="22"/>
  <c r="OQ14" i="22"/>
  <c r="OO14" i="22"/>
  <c r="ON14" i="22"/>
  <c r="OM14" i="22"/>
  <c r="OL14" i="22"/>
  <c r="OK14" i="22"/>
  <c r="OJ14" i="22"/>
  <c r="OV12" i="22"/>
  <c r="OU12" i="22"/>
  <c r="OT12" i="22"/>
  <c r="OS12" i="22"/>
  <c r="OR12" i="22"/>
  <c r="OQ12" i="22"/>
  <c r="OO12" i="22"/>
  <c r="ON12" i="22"/>
  <c r="OM12" i="22"/>
  <c r="OL12" i="22"/>
  <c r="OK12" i="22"/>
  <c r="OJ12" i="22"/>
  <c r="OV13" i="22"/>
  <c r="OU13" i="22"/>
  <c r="OT13" i="22"/>
  <c r="OS13" i="22"/>
  <c r="OR13" i="22"/>
  <c r="OQ13" i="22"/>
  <c r="OO13" i="22"/>
  <c r="ON13" i="22"/>
  <c r="OM13" i="22"/>
  <c r="OL13" i="22"/>
  <c r="OK13" i="22"/>
  <c r="OJ13" i="22"/>
  <c r="OV10" i="22"/>
  <c r="OU10" i="22"/>
  <c r="OT10" i="22"/>
  <c r="OS10" i="22"/>
  <c r="OR10" i="22"/>
  <c r="OQ10" i="22"/>
  <c r="OO10" i="22"/>
  <c r="ON10" i="22"/>
  <c r="OM10" i="22"/>
  <c r="OL10" i="22"/>
  <c r="OK10" i="22"/>
  <c r="OJ10" i="22"/>
  <c r="OV8" i="22"/>
  <c r="OU8" i="22"/>
  <c r="OT8" i="22"/>
  <c r="OS8" i="22"/>
  <c r="OR8" i="22"/>
  <c r="OQ8" i="22"/>
  <c r="OO8" i="22"/>
  <c r="ON8" i="22"/>
  <c r="OM8" i="22"/>
  <c r="OL8" i="22"/>
  <c r="OK8" i="22"/>
  <c r="OJ8" i="22"/>
  <c r="OV9" i="22"/>
  <c r="OU9" i="22"/>
  <c r="OT9" i="22"/>
  <c r="OS9" i="22"/>
  <c r="OR9" i="22"/>
  <c r="OQ9" i="22"/>
  <c r="OO9" i="22"/>
  <c r="ON9" i="22"/>
  <c r="OM9" i="22"/>
  <c r="OL9" i="22"/>
  <c r="OK9" i="22"/>
  <c r="OJ9" i="22"/>
  <c r="OV11" i="22"/>
  <c r="OU11" i="22"/>
  <c r="OT11" i="22"/>
  <c r="OS11" i="22"/>
  <c r="OR11" i="22"/>
  <c r="OQ11" i="22"/>
  <c r="OO11" i="22"/>
  <c r="ON11" i="22"/>
  <c r="OM11" i="22"/>
  <c r="OL11" i="22"/>
  <c r="OK11" i="22"/>
  <c r="OJ11" i="22"/>
  <c r="OV5" i="22"/>
  <c r="OU5" i="22"/>
  <c r="OT5" i="22"/>
  <c r="OS5" i="22"/>
  <c r="OR5" i="22"/>
  <c r="OQ5" i="22"/>
  <c r="OO5" i="22"/>
  <c r="ON5" i="22"/>
  <c r="OM5" i="22"/>
  <c r="OL5" i="22"/>
  <c r="OK5" i="22"/>
  <c r="OJ5" i="22"/>
  <c r="OV7" i="22"/>
  <c r="OU7" i="22"/>
  <c r="OT7" i="22"/>
  <c r="OS7" i="22"/>
  <c r="OR7" i="22"/>
  <c r="OQ7" i="22"/>
  <c r="OO7" i="22"/>
  <c r="ON7" i="22"/>
  <c r="OM7" i="22"/>
  <c r="OL7" i="22"/>
  <c r="OK7" i="22"/>
  <c r="OJ7" i="22"/>
  <c r="OV6" i="22"/>
  <c r="OU6" i="22"/>
  <c r="OT6" i="22"/>
  <c r="OS6" i="22"/>
  <c r="OR6" i="22"/>
  <c r="OQ6" i="22"/>
  <c r="OO6" i="22"/>
  <c r="ON6" i="22"/>
  <c r="OM6" i="22"/>
  <c r="OL6" i="22"/>
  <c r="OK6" i="22"/>
  <c r="OJ6" i="22"/>
  <c r="OV4" i="22"/>
  <c r="OU4" i="22"/>
  <c r="OT4" i="22"/>
  <c r="OS4" i="22"/>
  <c r="OR4" i="22"/>
  <c r="OQ4" i="22"/>
  <c r="OO4" i="22"/>
  <c r="ON4" i="22"/>
  <c r="OM4" i="22"/>
  <c r="OL4" i="22"/>
  <c r="OK4" i="22"/>
  <c r="OJ4" i="22"/>
  <c r="NN14" i="22"/>
  <c r="NM14" i="22"/>
  <c r="NL14" i="22"/>
  <c r="NK14" i="22"/>
  <c r="NJ14" i="22"/>
  <c r="NI14" i="22"/>
  <c r="NG14" i="22"/>
  <c r="NF14" i="22"/>
  <c r="NE14" i="22"/>
  <c r="ND14" i="22"/>
  <c r="NC14" i="22"/>
  <c r="NB14" i="22"/>
  <c r="NN12" i="22"/>
  <c r="NM12" i="22"/>
  <c r="NL12" i="22"/>
  <c r="NK12" i="22"/>
  <c r="NJ12" i="22"/>
  <c r="NI12" i="22"/>
  <c r="NG12" i="22"/>
  <c r="NF12" i="22"/>
  <c r="NE12" i="22"/>
  <c r="ND12" i="22"/>
  <c r="NC12" i="22"/>
  <c r="NB12" i="22"/>
  <c r="NN13" i="22"/>
  <c r="NM13" i="22"/>
  <c r="NL13" i="22"/>
  <c r="NK13" i="22"/>
  <c r="NJ13" i="22"/>
  <c r="NI13" i="22"/>
  <c r="NG13" i="22"/>
  <c r="NF13" i="22"/>
  <c r="NE13" i="22"/>
  <c r="ND13" i="22"/>
  <c r="NC13" i="22"/>
  <c r="NB13" i="22"/>
  <c r="NN10" i="22"/>
  <c r="NM10" i="22"/>
  <c r="NL10" i="22"/>
  <c r="NK10" i="22"/>
  <c r="NJ10" i="22"/>
  <c r="NI10" i="22"/>
  <c r="NG10" i="22"/>
  <c r="NF10" i="22"/>
  <c r="NE10" i="22"/>
  <c r="ND10" i="22"/>
  <c r="NC10" i="22"/>
  <c r="NB10" i="22"/>
  <c r="NN8" i="22"/>
  <c r="NM8" i="22"/>
  <c r="NL8" i="22"/>
  <c r="NK8" i="22"/>
  <c r="NJ8" i="22"/>
  <c r="NI8" i="22"/>
  <c r="NG8" i="22"/>
  <c r="NF8" i="22"/>
  <c r="NE8" i="22"/>
  <c r="ND8" i="22"/>
  <c r="NC8" i="22"/>
  <c r="NB8" i="22"/>
  <c r="NN9" i="22"/>
  <c r="NM9" i="22"/>
  <c r="NL9" i="22"/>
  <c r="NK9" i="22"/>
  <c r="NJ9" i="22"/>
  <c r="NI9" i="22"/>
  <c r="NG9" i="22"/>
  <c r="NF9" i="22"/>
  <c r="NE9" i="22"/>
  <c r="ND9" i="22"/>
  <c r="NC9" i="22"/>
  <c r="NB9" i="22"/>
  <c r="NN11" i="22"/>
  <c r="NM11" i="22"/>
  <c r="NL11" i="22"/>
  <c r="NK11" i="22"/>
  <c r="NJ11" i="22"/>
  <c r="NI11" i="22"/>
  <c r="NG11" i="22"/>
  <c r="NF11" i="22"/>
  <c r="NE11" i="22"/>
  <c r="ND11" i="22"/>
  <c r="NC11" i="22"/>
  <c r="NB11" i="22"/>
  <c r="NN5" i="22"/>
  <c r="NM5" i="22"/>
  <c r="NL5" i="22"/>
  <c r="NK5" i="22"/>
  <c r="NJ5" i="22"/>
  <c r="NI5" i="22"/>
  <c r="NG5" i="22"/>
  <c r="NF5" i="22"/>
  <c r="NE5" i="22"/>
  <c r="ND5" i="22"/>
  <c r="NC5" i="22"/>
  <c r="NB5" i="22"/>
  <c r="NN7" i="22"/>
  <c r="NM7" i="22"/>
  <c r="NL7" i="22"/>
  <c r="NK7" i="22"/>
  <c r="NJ7" i="22"/>
  <c r="NI7" i="22"/>
  <c r="NG7" i="22"/>
  <c r="NF7" i="22"/>
  <c r="NE7" i="22"/>
  <c r="ND7" i="22"/>
  <c r="NC7" i="22"/>
  <c r="NB7" i="22"/>
  <c r="NN6" i="22"/>
  <c r="NM6" i="22"/>
  <c r="NL6" i="22"/>
  <c r="NK6" i="22"/>
  <c r="NJ6" i="22"/>
  <c r="NI6" i="22"/>
  <c r="NG6" i="22"/>
  <c r="NF6" i="22"/>
  <c r="NE6" i="22"/>
  <c r="ND6" i="22"/>
  <c r="NC6" i="22"/>
  <c r="NB6" i="22"/>
  <c r="NN4" i="22"/>
  <c r="NM4" i="22"/>
  <c r="NL4" i="22"/>
  <c r="NK4" i="22"/>
  <c r="NJ4" i="22"/>
  <c r="NI4" i="22"/>
  <c r="NG4" i="22"/>
  <c r="NF4" i="22"/>
  <c r="NE4" i="22"/>
  <c r="ND4" i="22"/>
  <c r="NC4" i="22"/>
  <c r="NB4" i="22"/>
  <c r="MF14" i="22"/>
  <c r="ME14" i="22"/>
  <c r="MD14" i="22"/>
  <c r="MC14" i="22"/>
  <c r="MB14" i="22"/>
  <c r="MA14" i="22"/>
  <c r="LY14" i="22"/>
  <c r="LX14" i="22"/>
  <c r="LW14" i="22"/>
  <c r="LV14" i="22"/>
  <c r="LU14" i="22"/>
  <c r="LT14" i="22"/>
  <c r="MF12" i="22"/>
  <c r="ME12" i="22"/>
  <c r="MD12" i="22"/>
  <c r="MC12" i="22"/>
  <c r="MB12" i="22"/>
  <c r="MA12" i="22"/>
  <c r="LY12" i="22"/>
  <c r="LX12" i="22"/>
  <c r="LW12" i="22"/>
  <c r="LV12" i="22"/>
  <c r="LU12" i="22"/>
  <c r="LT12" i="22"/>
  <c r="MF13" i="22"/>
  <c r="ME13" i="22"/>
  <c r="MD13" i="22"/>
  <c r="MC13" i="22"/>
  <c r="MB13" i="22"/>
  <c r="MA13" i="22"/>
  <c r="LY13" i="22"/>
  <c r="LX13" i="22"/>
  <c r="LW13" i="22"/>
  <c r="LV13" i="22"/>
  <c r="LU13" i="22"/>
  <c r="LT13" i="22"/>
  <c r="MF10" i="22"/>
  <c r="ME10" i="22"/>
  <c r="MD10" i="22"/>
  <c r="MC10" i="22"/>
  <c r="MB10" i="22"/>
  <c r="MA10" i="22"/>
  <c r="LY10" i="22"/>
  <c r="LX10" i="22"/>
  <c r="LW10" i="22"/>
  <c r="LV10" i="22"/>
  <c r="LU10" i="22"/>
  <c r="LT10" i="22"/>
  <c r="MF8" i="22"/>
  <c r="ME8" i="22"/>
  <c r="MD8" i="22"/>
  <c r="MC8" i="22"/>
  <c r="MB8" i="22"/>
  <c r="MA8" i="22"/>
  <c r="LY8" i="22"/>
  <c r="LX8" i="22"/>
  <c r="LW8" i="22"/>
  <c r="LV8" i="22"/>
  <c r="LU8" i="22"/>
  <c r="LT8" i="22"/>
  <c r="MF9" i="22"/>
  <c r="ME9" i="22"/>
  <c r="MD9" i="22"/>
  <c r="MC9" i="22"/>
  <c r="MB9" i="22"/>
  <c r="MA9" i="22"/>
  <c r="LY9" i="22"/>
  <c r="LX9" i="22"/>
  <c r="LW9" i="22"/>
  <c r="LV9" i="22"/>
  <c r="LU9" i="22"/>
  <c r="LT9" i="22"/>
  <c r="MF11" i="22"/>
  <c r="ME11" i="22"/>
  <c r="MD11" i="22"/>
  <c r="MC11" i="22"/>
  <c r="MB11" i="22"/>
  <c r="MA11" i="22"/>
  <c r="LY11" i="22"/>
  <c r="LX11" i="22"/>
  <c r="LW11" i="22"/>
  <c r="LV11" i="22"/>
  <c r="LU11" i="22"/>
  <c r="LT11" i="22"/>
  <c r="MF5" i="22"/>
  <c r="ME5" i="22"/>
  <c r="MD5" i="22"/>
  <c r="MC5" i="22"/>
  <c r="MB5" i="22"/>
  <c r="MA5" i="22"/>
  <c r="LY5" i="22"/>
  <c r="LX5" i="22"/>
  <c r="LW5" i="22"/>
  <c r="LV5" i="22"/>
  <c r="LU5" i="22"/>
  <c r="LT5" i="22"/>
  <c r="MF7" i="22"/>
  <c r="ME7" i="22"/>
  <c r="MD7" i="22"/>
  <c r="MC7" i="22"/>
  <c r="MB7" i="22"/>
  <c r="MA7" i="22"/>
  <c r="LY7" i="22"/>
  <c r="LX7" i="22"/>
  <c r="LW7" i="22"/>
  <c r="LV7" i="22"/>
  <c r="LU7" i="22"/>
  <c r="LT7" i="22"/>
  <c r="MF6" i="22"/>
  <c r="ME6" i="22"/>
  <c r="MD6" i="22"/>
  <c r="MC6" i="22"/>
  <c r="MB6" i="22"/>
  <c r="MA6" i="22"/>
  <c r="LY6" i="22"/>
  <c r="LX6" i="22"/>
  <c r="LW6" i="22"/>
  <c r="LV6" i="22"/>
  <c r="LU6" i="22"/>
  <c r="LT6" i="22"/>
  <c r="MF4" i="22"/>
  <c r="ME4" i="22"/>
  <c r="MD4" i="22"/>
  <c r="MC4" i="22"/>
  <c r="MB4" i="22"/>
  <c r="MA4" i="22"/>
  <c r="LY4" i="22"/>
  <c r="LX4" i="22"/>
  <c r="LW4" i="22"/>
  <c r="LV4" i="22"/>
  <c r="LU4" i="22"/>
  <c r="LT4" i="22"/>
  <c r="KX14" i="22"/>
  <c r="KW14" i="22"/>
  <c r="KV14" i="22"/>
  <c r="KU14" i="22"/>
  <c r="KT14" i="22"/>
  <c r="KS14" i="22"/>
  <c r="KQ14" i="22"/>
  <c r="KP14" i="22"/>
  <c r="KO14" i="22"/>
  <c r="KN14" i="22"/>
  <c r="KM14" i="22"/>
  <c r="KL14" i="22"/>
  <c r="KX12" i="22"/>
  <c r="KW12" i="22"/>
  <c r="KV12" i="22"/>
  <c r="KU12" i="22"/>
  <c r="KT12" i="22"/>
  <c r="KS12" i="22"/>
  <c r="KQ12" i="22"/>
  <c r="KP12" i="22"/>
  <c r="KO12" i="22"/>
  <c r="KN12" i="22"/>
  <c r="KM12" i="22"/>
  <c r="KL12" i="22"/>
  <c r="KX13" i="22"/>
  <c r="KW13" i="22"/>
  <c r="KV13" i="22"/>
  <c r="KU13" i="22"/>
  <c r="KT13" i="22"/>
  <c r="KS13" i="22"/>
  <c r="KQ13" i="22"/>
  <c r="KP13" i="22"/>
  <c r="KO13" i="22"/>
  <c r="KN13" i="22"/>
  <c r="KM13" i="22"/>
  <c r="KL13" i="22"/>
  <c r="KX10" i="22"/>
  <c r="KW10" i="22"/>
  <c r="KV10" i="22"/>
  <c r="KU10" i="22"/>
  <c r="KT10" i="22"/>
  <c r="KS10" i="22"/>
  <c r="KQ10" i="22"/>
  <c r="KP10" i="22"/>
  <c r="KO10" i="22"/>
  <c r="KN10" i="22"/>
  <c r="KM10" i="22"/>
  <c r="KL10" i="22"/>
  <c r="KX8" i="22"/>
  <c r="KW8" i="22"/>
  <c r="KV8" i="22"/>
  <c r="KU8" i="22"/>
  <c r="KT8" i="22"/>
  <c r="KS8" i="22"/>
  <c r="KQ8" i="22"/>
  <c r="KP8" i="22"/>
  <c r="KO8" i="22"/>
  <c r="KN8" i="22"/>
  <c r="KM8" i="22"/>
  <c r="KL8" i="22"/>
  <c r="KX9" i="22"/>
  <c r="KW9" i="22"/>
  <c r="KV9" i="22"/>
  <c r="KU9" i="22"/>
  <c r="KT9" i="22"/>
  <c r="KS9" i="22"/>
  <c r="KQ9" i="22"/>
  <c r="KP9" i="22"/>
  <c r="KO9" i="22"/>
  <c r="KN9" i="22"/>
  <c r="KM9" i="22"/>
  <c r="KL9" i="22"/>
  <c r="KX11" i="22"/>
  <c r="KW11" i="22"/>
  <c r="KV11" i="22"/>
  <c r="KU11" i="22"/>
  <c r="KT11" i="22"/>
  <c r="KS11" i="22"/>
  <c r="KQ11" i="22"/>
  <c r="KP11" i="22"/>
  <c r="KO11" i="22"/>
  <c r="KN11" i="22"/>
  <c r="KM11" i="22"/>
  <c r="KL11" i="22"/>
  <c r="KX5" i="22"/>
  <c r="KW5" i="22"/>
  <c r="KV5" i="22"/>
  <c r="KU5" i="22"/>
  <c r="KT5" i="22"/>
  <c r="KS5" i="22"/>
  <c r="KQ5" i="22"/>
  <c r="KP5" i="22"/>
  <c r="KO5" i="22"/>
  <c r="KN5" i="22"/>
  <c r="KM5" i="22"/>
  <c r="KL5" i="22"/>
  <c r="KX7" i="22"/>
  <c r="KW7" i="22"/>
  <c r="KV7" i="22"/>
  <c r="KU7" i="22"/>
  <c r="KT7" i="22"/>
  <c r="KS7" i="22"/>
  <c r="KQ7" i="22"/>
  <c r="KP7" i="22"/>
  <c r="KO7" i="22"/>
  <c r="KN7" i="22"/>
  <c r="KM7" i="22"/>
  <c r="KL7" i="22"/>
  <c r="KX6" i="22"/>
  <c r="KW6" i="22"/>
  <c r="KV6" i="22"/>
  <c r="KU6" i="22"/>
  <c r="KT6" i="22"/>
  <c r="KS6" i="22"/>
  <c r="KQ6" i="22"/>
  <c r="KP6" i="22"/>
  <c r="KO6" i="22"/>
  <c r="KN6" i="22"/>
  <c r="KM6" i="22"/>
  <c r="KL6" i="22"/>
  <c r="KX4" i="22"/>
  <c r="KW4" i="22"/>
  <c r="KV4" i="22"/>
  <c r="KU4" i="22"/>
  <c r="KT4" i="22"/>
  <c r="KS4" i="22"/>
  <c r="KQ4" i="22"/>
  <c r="KP4" i="22"/>
  <c r="KO4" i="22"/>
  <c r="KN4" i="22"/>
  <c r="KM4" i="22"/>
  <c r="KL4" i="22"/>
  <c r="JP14" i="22"/>
  <c r="JO14" i="22"/>
  <c r="JN14" i="22"/>
  <c r="JM14" i="22"/>
  <c r="JL14" i="22"/>
  <c r="JK14" i="22"/>
  <c r="JI14" i="22"/>
  <c r="JH14" i="22"/>
  <c r="JG14" i="22"/>
  <c r="JF14" i="22"/>
  <c r="JE14" i="22"/>
  <c r="JD14" i="22"/>
  <c r="JP12" i="22"/>
  <c r="JO12" i="22"/>
  <c r="JN12" i="22"/>
  <c r="JM12" i="22"/>
  <c r="JL12" i="22"/>
  <c r="JK12" i="22"/>
  <c r="JI12" i="22"/>
  <c r="JH12" i="22"/>
  <c r="JG12" i="22"/>
  <c r="JF12" i="22"/>
  <c r="JE12" i="22"/>
  <c r="JD12" i="22"/>
  <c r="JP13" i="22"/>
  <c r="JO13" i="22"/>
  <c r="JN13" i="22"/>
  <c r="JM13" i="22"/>
  <c r="JL13" i="22"/>
  <c r="JK13" i="22"/>
  <c r="JI13" i="22"/>
  <c r="JH13" i="22"/>
  <c r="JG13" i="22"/>
  <c r="JF13" i="22"/>
  <c r="JE13" i="22"/>
  <c r="JD13" i="22"/>
  <c r="JP10" i="22"/>
  <c r="JO10" i="22"/>
  <c r="JN10" i="22"/>
  <c r="JM10" i="22"/>
  <c r="JL10" i="22"/>
  <c r="JK10" i="22"/>
  <c r="JI10" i="22"/>
  <c r="JH10" i="22"/>
  <c r="JG10" i="22"/>
  <c r="JF10" i="22"/>
  <c r="JE10" i="22"/>
  <c r="JD10" i="22"/>
  <c r="JP8" i="22"/>
  <c r="JO8" i="22"/>
  <c r="JN8" i="22"/>
  <c r="JM8" i="22"/>
  <c r="JL8" i="22"/>
  <c r="JK8" i="22"/>
  <c r="JI8" i="22"/>
  <c r="JH8" i="22"/>
  <c r="JG8" i="22"/>
  <c r="JF8" i="22"/>
  <c r="JE8" i="22"/>
  <c r="JD8" i="22"/>
  <c r="JP9" i="22"/>
  <c r="JO9" i="22"/>
  <c r="JN9" i="22"/>
  <c r="JM9" i="22"/>
  <c r="JL9" i="22"/>
  <c r="JK9" i="22"/>
  <c r="JI9" i="22"/>
  <c r="JH9" i="22"/>
  <c r="JG9" i="22"/>
  <c r="JF9" i="22"/>
  <c r="JE9" i="22"/>
  <c r="JD9" i="22"/>
  <c r="JP11" i="22"/>
  <c r="JO11" i="22"/>
  <c r="JN11" i="22"/>
  <c r="JM11" i="22"/>
  <c r="JL11" i="22"/>
  <c r="JK11" i="22"/>
  <c r="JI11" i="22"/>
  <c r="JH11" i="22"/>
  <c r="JG11" i="22"/>
  <c r="JF11" i="22"/>
  <c r="JE11" i="22"/>
  <c r="JD11" i="22"/>
  <c r="JP5" i="22"/>
  <c r="JO5" i="22"/>
  <c r="JN5" i="22"/>
  <c r="JM5" i="22"/>
  <c r="JL5" i="22"/>
  <c r="JK5" i="22"/>
  <c r="JI5" i="22"/>
  <c r="JH5" i="22"/>
  <c r="JG5" i="22"/>
  <c r="JF5" i="22"/>
  <c r="JE5" i="22"/>
  <c r="JD5" i="22"/>
  <c r="JP7" i="22"/>
  <c r="JO7" i="22"/>
  <c r="JN7" i="22"/>
  <c r="JM7" i="22"/>
  <c r="JL7" i="22"/>
  <c r="JK7" i="22"/>
  <c r="JI7" i="22"/>
  <c r="JH7" i="22"/>
  <c r="JG7" i="22"/>
  <c r="JF7" i="22"/>
  <c r="JE7" i="22"/>
  <c r="JD7" i="22"/>
  <c r="JP6" i="22"/>
  <c r="JO6" i="22"/>
  <c r="JN6" i="22"/>
  <c r="JM6" i="22"/>
  <c r="JL6" i="22"/>
  <c r="JK6" i="22"/>
  <c r="JI6" i="22"/>
  <c r="JH6" i="22"/>
  <c r="JG6" i="22"/>
  <c r="JF6" i="22"/>
  <c r="JE6" i="22"/>
  <c r="JD6" i="22"/>
  <c r="JP4" i="22"/>
  <c r="JO4" i="22"/>
  <c r="JN4" i="22"/>
  <c r="JM4" i="22"/>
  <c r="JL4" i="22"/>
  <c r="JK4" i="22"/>
  <c r="JI4" i="22"/>
  <c r="JH4" i="22"/>
  <c r="JG4" i="22"/>
  <c r="JF4" i="22"/>
  <c r="JE4" i="22"/>
  <c r="JD4" i="22"/>
  <c r="IH14" i="22"/>
  <c r="IG14" i="22"/>
  <c r="IF14" i="22"/>
  <c r="IE14" i="22"/>
  <c r="ID14" i="22"/>
  <c r="IC14" i="22"/>
  <c r="IA14" i="22"/>
  <c r="HZ14" i="22"/>
  <c r="HY14" i="22"/>
  <c r="HX14" i="22"/>
  <c r="HW14" i="22"/>
  <c r="HV14" i="22"/>
  <c r="IH12" i="22"/>
  <c r="IG12" i="22"/>
  <c r="IF12" i="22"/>
  <c r="IE12" i="22"/>
  <c r="ID12" i="22"/>
  <c r="IC12" i="22"/>
  <c r="IA12" i="22"/>
  <c r="HZ12" i="22"/>
  <c r="HY12" i="22"/>
  <c r="HX12" i="22"/>
  <c r="HW12" i="22"/>
  <c r="HV12" i="22"/>
  <c r="IH13" i="22"/>
  <c r="IG13" i="22"/>
  <c r="IF13" i="22"/>
  <c r="IE13" i="22"/>
  <c r="ID13" i="22"/>
  <c r="IC13" i="22"/>
  <c r="IA13" i="22"/>
  <c r="HZ13" i="22"/>
  <c r="HY13" i="22"/>
  <c r="HX13" i="22"/>
  <c r="HW13" i="22"/>
  <c r="HV13" i="22"/>
  <c r="IH10" i="22"/>
  <c r="IG10" i="22"/>
  <c r="IF10" i="22"/>
  <c r="IE10" i="22"/>
  <c r="ID10" i="22"/>
  <c r="IC10" i="22"/>
  <c r="IA10" i="22"/>
  <c r="HZ10" i="22"/>
  <c r="HY10" i="22"/>
  <c r="HX10" i="22"/>
  <c r="HW10" i="22"/>
  <c r="HV10" i="22"/>
  <c r="IH8" i="22"/>
  <c r="IG8" i="22"/>
  <c r="IF8" i="22"/>
  <c r="IE8" i="22"/>
  <c r="ID8" i="22"/>
  <c r="IC8" i="22"/>
  <c r="IA8" i="22"/>
  <c r="HZ8" i="22"/>
  <c r="HY8" i="22"/>
  <c r="HX8" i="22"/>
  <c r="HW8" i="22"/>
  <c r="HV8" i="22"/>
  <c r="IH9" i="22"/>
  <c r="IG9" i="22"/>
  <c r="IF9" i="22"/>
  <c r="IE9" i="22"/>
  <c r="ID9" i="22"/>
  <c r="IC9" i="22"/>
  <c r="IA9" i="22"/>
  <c r="HZ9" i="22"/>
  <c r="HY9" i="22"/>
  <c r="HX9" i="22"/>
  <c r="HW9" i="22"/>
  <c r="HV9" i="22"/>
  <c r="IH11" i="22"/>
  <c r="IG11" i="22"/>
  <c r="IF11" i="22"/>
  <c r="IE11" i="22"/>
  <c r="ID11" i="22"/>
  <c r="IC11" i="22"/>
  <c r="IA11" i="22"/>
  <c r="HZ11" i="22"/>
  <c r="HY11" i="22"/>
  <c r="HX11" i="22"/>
  <c r="HW11" i="22"/>
  <c r="HV11" i="22"/>
  <c r="IH5" i="22"/>
  <c r="IG5" i="22"/>
  <c r="IF5" i="22"/>
  <c r="IE5" i="22"/>
  <c r="ID5" i="22"/>
  <c r="IC5" i="22"/>
  <c r="IA5" i="22"/>
  <c r="HZ5" i="22"/>
  <c r="HY5" i="22"/>
  <c r="HX5" i="22"/>
  <c r="HW5" i="22"/>
  <c r="HV5" i="22"/>
  <c r="IH7" i="22"/>
  <c r="IG7" i="22"/>
  <c r="IF7" i="22"/>
  <c r="IE7" i="22"/>
  <c r="ID7" i="22"/>
  <c r="IC7" i="22"/>
  <c r="IA7" i="22"/>
  <c r="HZ7" i="22"/>
  <c r="HY7" i="22"/>
  <c r="HX7" i="22"/>
  <c r="HW7" i="22"/>
  <c r="HV7" i="22"/>
  <c r="IH6" i="22"/>
  <c r="IG6" i="22"/>
  <c r="IF6" i="22"/>
  <c r="IE6" i="22"/>
  <c r="ID6" i="22"/>
  <c r="IC6" i="22"/>
  <c r="IA6" i="22"/>
  <c r="HZ6" i="22"/>
  <c r="HY6" i="22"/>
  <c r="HX6" i="22"/>
  <c r="HW6" i="22"/>
  <c r="HV6" i="22"/>
  <c r="IH4" i="22"/>
  <c r="IG4" i="22"/>
  <c r="IF4" i="22"/>
  <c r="IE4" i="22"/>
  <c r="ID4" i="22"/>
  <c r="IC4" i="22"/>
  <c r="IA4" i="22"/>
  <c r="HZ4" i="22"/>
  <c r="HY4" i="22"/>
  <c r="HX4" i="22"/>
  <c r="HW4" i="22"/>
  <c r="HV4" i="22"/>
  <c r="GZ14" i="22"/>
  <c r="GY14" i="22"/>
  <c r="GX14" i="22"/>
  <c r="GW14" i="22"/>
  <c r="GV14" i="22"/>
  <c r="GU14" i="22"/>
  <c r="GS14" i="22"/>
  <c r="GR14" i="22"/>
  <c r="GQ14" i="22"/>
  <c r="GP14" i="22"/>
  <c r="GO14" i="22"/>
  <c r="GN14" i="22"/>
  <c r="GZ12" i="22"/>
  <c r="GY12" i="22"/>
  <c r="GX12" i="22"/>
  <c r="GW12" i="22"/>
  <c r="GV12" i="22"/>
  <c r="GU12" i="22"/>
  <c r="GS12" i="22"/>
  <c r="GR12" i="22"/>
  <c r="GQ12" i="22"/>
  <c r="GP12" i="22"/>
  <c r="GO12" i="22"/>
  <c r="GN12" i="22"/>
  <c r="GZ13" i="22"/>
  <c r="GY13" i="22"/>
  <c r="GX13" i="22"/>
  <c r="GW13" i="22"/>
  <c r="GV13" i="22"/>
  <c r="GU13" i="22"/>
  <c r="GS13" i="22"/>
  <c r="GR13" i="22"/>
  <c r="GQ13" i="22"/>
  <c r="GP13" i="22"/>
  <c r="GO13" i="22"/>
  <c r="GN13" i="22"/>
  <c r="GZ10" i="22"/>
  <c r="GY10" i="22"/>
  <c r="GX10" i="22"/>
  <c r="GW10" i="22"/>
  <c r="GV10" i="22"/>
  <c r="GU10" i="22"/>
  <c r="GS10" i="22"/>
  <c r="GR10" i="22"/>
  <c r="GQ10" i="22"/>
  <c r="GP10" i="22"/>
  <c r="GO10" i="22"/>
  <c r="GN10" i="22"/>
  <c r="GZ8" i="22"/>
  <c r="GY8" i="22"/>
  <c r="GX8" i="22"/>
  <c r="GW8" i="22"/>
  <c r="GV8" i="22"/>
  <c r="GU8" i="22"/>
  <c r="GS8" i="22"/>
  <c r="GR8" i="22"/>
  <c r="GQ8" i="22"/>
  <c r="GP8" i="22"/>
  <c r="GO8" i="22"/>
  <c r="GN8" i="22"/>
  <c r="GZ9" i="22"/>
  <c r="GY9" i="22"/>
  <c r="GX9" i="22"/>
  <c r="GW9" i="22"/>
  <c r="GV9" i="22"/>
  <c r="GU9" i="22"/>
  <c r="GS9" i="22"/>
  <c r="GR9" i="22"/>
  <c r="GQ9" i="22"/>
  <c r="GP9" i="22"/>
  <c r="GO9" i="22"/>
  <c r="GN9" i="22"/>
  <c r="GZ11" i="22"/>
  <c r="GY11" i="22"/>
  <c r="GX11" i="22"/>
  <c r="GW11" i="22"/>
  <c r="GV11" i="22"/>
  <c r="GU11" i="22"/>
  <c r="GS11" i="22"/>
  <c r="GR11" i="22"/>
  <c r="GQ11" i="22"/>
  <c r="GP11" i="22"/>
  <c r="GO11" i="22"/>
  <c r="GN11" i="22"/>
  <c r="GZ5" i="22"/>
  <c r="GY5" i="22"/>
  <c r="GX5" i="22"/>
  <c r="GW5" i="22"/>
  <c r="GV5" i="22"/>
  <c r="GU5" i="22"/>
  <c r="GS5" i="22"/>
  <c r="GR5" i="22"/>
  <c r="GQ5" i="22"/>
  <c r="GP5" i="22"/>
  <c r="GO5" i="22"/>
  <c r="GN5" i="22"/>
  <c r="GZ7" i="22"/>
  <c r="GY7" i="22"/>
  <c r="GX7" i="22"/>
  <c r="GW7" i="22"/>
  <c r="GV7" i="22"/>
  <c r="GU7" i="22"/>
  <c r="GS7" i="22"/>
  <c r="GR7" i="22"/>
  <c r="GQ7" i="22"/>
  <c r="GP7" i="22"/>
  <c r="GO7" i="22"/>
  <c r="GN7" i="22"/>
  <c r="GZ6" i="22"/>
  <c r="GY6" i="22"/>
  <c r="GX6" i="22"/>
  <c r="GW6" i="22"/>
  <c r="GV6" i="22"/>
  <c r="GU6" i="22"/>
  <c r="GS6" i="22"/>
  <c r="GR6" i="22"/>
  <c r="GQ6" i="22"/>
  <c r="GP6" i="22"/>
  <c r="GO6" i="22"/>
  <c r="GN6" i="22"/>
  <c r="GZ4" i="22"/>
  <c r="GY4" i="22"/>
  <c r="GX4" i="22"/>
  <c r="GW4" i="22"/>
  <c r="GV4" i="22"/>
  <c r="GU4" i="22"/>
  <c r="GS4" i="22"/>
  <c r="GR4" i="22"/>
  <c r="GQ4" i="22"/>
  <c r="GP4" i="22"/>
  <c r="GO4" i="22"/>
  <c r="GN4" i="22"/>
  <c r="FR14" i="22"/>
  <c r="FQ14" i="22"/>
  <c r="FP14" i="22"/>
  <c r="FO14" i="22"/>
  <c r="FN14" i="22"/>
  <c r="FM14" i="22"/>
  <c r="FK14" i="22"/>
  <c r="FJ14" i="22"/>
  <c r="FI14" i="22"/>
  <c r="FH14" i="22"/>
  <c r="FG14" i="22"/>
  <c r="FF14" i="22"/>
  <c r="FR12" i="22"/>
  <c r="FQ12" i="22"/>
  <c r="FP12" i="22"/>
  <c r="FO12" i="22"/>
  <c r="FN12" i="22"/>
  <c r="FM12" i="22"/>
  <c r="FK12" i="22"/>
  <c r="FJ12" i="22"/>
  <c r="FI12" i="22"/>
  <c r="FH12" i="22"/>
  <c r="FG12" i="22"/>
  <c r="FF12" i="22"/>
  <c r="FR13" i="22"/>
  <c r="FQ13" i="22"/>
  <c r="FP13" i="22"/>
  <c r="FO13" i="22"/>
  <c r="FN13" i="22"/>
  <c r="FM13" i="22"/>
  <c r="FK13" i="22"/>
  <c r="FJ13" i="22"/>
  <c r="FI13" i="22"/>
  <c r="FH13" i="22"/>
  <c r="FG13" i="22"/>
  <c r="FF13" i="22"/>
  <c r="FR10" i="22"/>
  <c r="FQ10" i="22"/>
  <c r="FP10" i="22"/>
  <c r="FO10" i="22"/>
  <c r="FN10" i="22"/>
  <c r="FM10" i="22"/>
  <c r="FK10" i="22"/>
  <c r="FJ10" i="22"/>
  <c r="FI10" i="22"/>
  <c r="FH10" i="22"/>
  <c r="FG10" i="22"/>
  <c r="FF10" i="22"/>
  <c r="FR8" i="22"/>
  <c r="FQ8" i="22"/>
  <c r="FP8" i="22"/>
  <c r="FO8" i="22"/>
  <c r="FN8" i="22"/>
  <c r="FM8" i="22"/>
  <c r="FK8" i="22"/>
  <c r="FJ8" i="22"/>
  <c r="FI8" i="22"/>
  <c r="FH8" i="22"/>
  <c r="FG8" i="22"/>
  <c r="FF8" i="22"/>
  <c r="FR9" i="22"/>
  <c r="FQ9" i="22"/>
  <c r="FP9" i="22"/>
  <c r="FO9" i="22"/>
  <c r="FN9" i="22"/>
  <c r="FM9" i="22"/>
  <c r="FK9" i="22"/>
  <c r="FJ9" i="22"/>
  <c r="FI9" i="22"/>
  <c r="FH9" i="22"/>
  <c r="FG9" i="22"/>
  <c r="FF9" i="22"/>
  <c r="FR11" i="22"/>
  <c r="FQ11" i="22"/>
  <c r="FP11" i="22"/>
  <c r="FO11" i="22"/>
  <c r="FN11" i="22"/>
  <c r="FM11" i="22"/>
  <c r="FK11" i="22"/>
  <c r="FJ11" i="22"/>
  <c r="FI11" i="22"/>
  <c r="FH11" i="22"/>
  <c r="FG11" i="22"/>
  <c r="FF11" i="22"/>
  <c r="FR5" i="22"/>
  <c r="FQ5" i="22"/>
  <c r="FP5" i="22"/>
  <c r="FO5" i="22"/>
  <c r="FN5" i="22"/>
  <c r="FM5" i="22"/>
  <c r="FK5" i="22"/>
  <c r="FJ5" i="22"/>
  <c r="FI5" i="22"/>
  <c r="FH5" i="22"/>
  <c r="FG5" i="22"/>
  <c r="FF5" i="22"/>
  <c r="FR7" i="22"/>
  <c r="FQ7" i="22"/>
  <c r="FP7" i="22"/>
  <c r="FO7" i="22"/>
  <c r="FN7" i="22"/>
  <c r="FM7" i="22"/>
  <c r="FK7" i="22"/>
  <c r="FJ7" i="22"/>
  <c r="FI7" i="22"/>
  <c r="FH7" i="22"/>
  <c r="FG7" i="22"/>
  <c r="FF7" i="22"/>
  <c r="FR6" i="22"/>
  <c r="FQ6" i="22"/>
  <c r="FP6" i="22"/>
  <c r="FO6" i="22"/>
  <c r="FN6" i="22"/>
  <c r="FM6" i="22"/>
  <c r="FK6" i="22"/>
  <c r="FJ6" i="22"/>
  <c r="FI6" i="22"/>
  <c r="FH6" i="22"/>
  <c r="FG6" i="22"/>
  <c r="FF6" i="22"/>
  <c r="FR4" i="22"/>
  <c r="FQ4" i="22"/>
  <c r="FP4" i="22"/>
  <c r="FO4" i="22"/>
  <c r="FN4" i="22"/>
  <c r="FM4" i="22"/>
  <c r="FK4" i="22"/>
  <c r="FJ4" i="22"/>
  <c r="FI4" i="22"/>
  <c r="FH4" i="22"/>
  <c r="FG4" i="22"/>
  <c r="FF4" i="22"/>
  <c r="EJ14" i="22"/>
  <c r="EI14" i="22"/>
  <c r="EH14" i="22"/>
  <c r="EG14" i="22"/>
  <c r="EF14" i="22"/>
  <c r="EE14" i="22"/>
  <c r="EC14" i="22"/>
  <c r="EB14" i="22"/>
  <c r="EA14" i="22"/>
  <c r="DZ14" i="22"/>
  <c r="DY14" i="22"/>
  <c r="DX14" i="22"/>
  <c r="EJ12" i="22"/>
  <c r="EI12" i="22"/>
  <c r="EH12" i="22"/>
  <c r="EG12" i="22"/>
  <c r="EF12" i="22"/>
  <c r="EE12" i="22"/>
  <c r="EC12" i="22"/>
  <c r="EB12" i="22"/>
  <c r="EA12" i="22"/>
  <c r="DZ12" i="22"/>
  <c r="DY12" i="22"/>
  <c r="DX12" i="22"/>
  <c r="EJ13" i="22"/>
  <c r="EI13" i="22"/>
  <c r="EH13" i="22"/>
  <c r="EG13" i="22"/>
  <c r="EF13" i="22"/>
  <c r="EE13" i="22"/>
  <c r="EC13" i="22"/>
  <c r="EB13" i="22"/>
  <c r="EA13" i="22"/>
  <c r="DZ13" i="22"/>
  <c r="DY13" i="22"/>
  <c r="DX13" i="22"/>
  <c r="EJ10" i="22"/>
  <c r="EI10" i="22"/>
  <c r="EH10" i="22"/>
  <c r="EG10" i="22"/>
  <c r="EF10" i="22"/>
  <c r="EE10" i="22"/>
  <c r="EC10" i="22"/>
  <c r="EB10" i="22"/>
  <c r="EA10" i="22"/>
  <c r="DZ10" i="22"/>
  <c r="DY10" i="22"/>
  <c r="DX10" i="22"/>
  <c r="EJ8" i="22"/>
  <c r="EI8" i="22"/>
  <c r="EH8" i="22"/>
  <c r="EG8" i="22"/>
  <c r="EF8" i="22"/>
  <c r="EE8" i="22"/>
  <c r="EC8" i="22"/>
  <c r="EB8" i="22"/>
  <c r="EA8" i="22"/>
  <c r="DZ8" i="22"/>
  <c r="DY8" i="22"/>
  <c r="DX8" i="22"/>
  <c r="EJ9" i="22"/>
  <c r="EI9" i="22"/>
  <c r="EH9" i="22"/>
  <c r="EG9" i="22"/>
  <c r="EF9" i="22"/>
  <c r="EE9" i="22"/>
  <c r="EC9" i="22"/>
  <c r="EB9" i="22"/>
  <c r="EA9" i="22"/>
  <c r="DZ9" i="22"/>
  <c r="DY9" i="22"/>
  <c r="DX9" i="22"/>
  <c r="EJ11" i="22"/>
  <c r="EI11" i="22"/>
  <c r="EH11" i="22"/>
  <c r="EG11" i="22"/>
  <c r="EF11" i="22"/>
  <c r="EE11" i="22"/>
  <c r="EC11" i="22"/>
  <c r="EB11" i="22"/>
  <c r="EA11" i="22"/>
  <c r="DZ11" i="22"/>
  <c r="DY11" i="22"/>
  <c r="DX11" i="22"/>
  <c r="EJ5" i="22"/>
  <c r="EI5" i="22"/>
  <c r="EH5" i="22"/>
  <c r="EG5" i="22"/>
  <c r="EF5" i="22"/>
  <c r="EE5" i="22"/>
  <c r="EC5" i="22"/>
  <c r="EB5" i="22"/>
  <c r="EA5" i="22"/>
  <c r="DZ5" i="22"/>
  <c r="DY5" i="22"/>
  <c r="DX5" i="22"/>
  <c r="EJ7" i="22"/>
  <c r="EI7" i="22"/>
  <c r="EH7" i="22"/>
  <c r="EG7" i="22"/>
  <c r="EF7" i="22"/>
  <c r="EE7" i="22"/>
  <c r="EC7" i="22"/>
  <c r="EB7" i="22"/>
  <c r="EA7" i="22"/>
  <c r="DZ7" i="22"/>
  <c r="DY7" i="22"/>
  <c r="DX7" i="22"/>
  <c r="EJ6" i="22"/>
  <c r="EI6" i="22"/>
  <c r="EH6" i="22"/>
  <c r="EG6" i="22"/>
  <c r="EF6" i="22"/>
  <c r="EE6" i="22"/>
  <c r="EC6" i="22"/>
  <c r="EB6" i="22"/>
  <c r="EA6" i="22"/>
  <c r="DZ6" i="22"/>
  <c r="DY6" i="22"/>
  <c r="DX6" i="22"/>
  <c r="EJ4" i="22"/>
  <c r="EI4" i="22"/>
  <c r="EH4" i="22"/>
  <c r="EG4" i="22"/>
  <c r="EF4" i="22"/>
  <c r="EE4" i="22"/>
  <c r="EC4" i="22"/>
  <c r="EB4" i="22"/>
  <c r="EA4" i="22"/>
  <c r="DZ4" i="22"/>
  <c r="DY4" i="22"/>
  <c r="DX4" i="22"/>
  <c r="CI11" i="23"/>
  <c r="CJ11" i="23"/>
  <c r="CK11" i="23"/>
  <c r="CO11" i="23" s="1"/>
  <c r="CL11" i="23"/>
  <c r="CM11" i="23"/>
  <c r="CN11" i="23"/>
  <c r="CP11" i="23"/>
  <c r="CQ11" i="23"/>
  <c r="CR11" i="23"/>
  <c r="DP11" i="23"/>
  <c r="DQ11" i="23"/>
  <c r="DR11" i="23"/>
  <c r="DS11" i="23"/>
  <c r="DT11" i="23"/>
  <c r="DU11" i="23"/>
  <c r="DW11" i="23"/>
  <c r="DX11" i="23"/>
  <c r="DY11" i="23"/>
  <c r="DZ11" i="23"/>
  <c r="EA11" i="23"/>
  <c r="EB11" i="23"/>
  <c r="EX11" i="23"/>
  <c r="EY11" i="23"/>
  <c r="EZ11" i="23"/>
  <c r="FA11" i="23"/>
  <c r="FB11" i="23"/>
  <c r="FC11" i="23"/>
  <c r="FE11" i="23"/>
  <c r="FF11" i="23"/>
  <c r="FG11" i="23"/>
  <c r="FH11" i="23"/>
  <c r="FI11" i="23"/>
  <c r="FJ11" i="23"/>
  <c r="GF11" i="23"/>
  <c r="GG11" i="23"/>
  <c r="GH11" i="23"/>
  <c r="GI11" i="23"/>
  <c r="GJ11" i="23"/>
  <c r="GK11" i="23"/>
  <c r="GM11" i="23"/>
  <c r="GN11" i="23"/>
  <c r="GO11" i="23"/>
  <c r="GP11" i="23"/>
  <c r="GQ11" i="23"/>
  <c r="GR11" i="23"/>
  <c r="HN11" i="23"/>
  <c r="HO11" i="23"/>
  <c r="HP11" i="23"/>
  <c r="HQ11" i="23"/>
  <c r="HR11" i="23"/>
  <c r="HS11" i="23"/>
  <c r="HU11" i="23"/>
  <c r="HV11" i="23"/>
  <c r="HW11" i="23"/>
  <c r="HX11" i="23"/>
  <c r="HY11" i="23"/>
  <c r="HZ11" i="23"/>
  <c r="IV11" i="23"/>
  <c r="IW11" i="23"/>
  <c r="IX11" i="23"/>
  <c r="IY11" i="23"/>
  <c r="IZ11" i="23"/>
  <c r="JA11" i="23"/>
  <c r="JC11" i="23"/>
  <c r="JD11" i="23"/>
  <c r="JE11" i="23"/>
  <c r="JF11" i="23"/>
  <c r="JG11" i="23"/>
  <c r="JH11" i="23"/>
  <c r="KD11" i="23"/>
  <c r="KE11" i="23"/>
  <c r="KF11" i="23"/>
  <c r="KG11" i="23"/>
  <c r="KH11" i="23"/>
  <c r="KI11" i="23"/>
  <c r="KK11" i="23"/>
  <c r="KL11" i="23"/>
  <c r="KM11" i="23"/>
  <c r="KN11" i="23"/>
  <c r="KO11" i="23"/>
  <c r="KP11" i="23"/>
  <c r="LL11" i="23"/>
  <c r="LM11" i="23"/>
  <c r="LN11" i="23"/>
  <c r="LO11" i="23"/>
  <c r="LP11" i="23"/>
  <c r="LQ11" i="23"/>
  <c r="LS11" i="23"/>
  <c r="LT11" i="23"/>
  <c r="LU11" i="23"/>
  <c r="LV11" i="23"/>
  <c r="LW11" i="23"/>
  <c r="LX11" i="23"/>
  <c r="MT11" i="23"/>
  <c r="MU11" i="23"/>
  <c r="MV11" i="23"/>
  <c r="MW11" i="23"/>
  <c r="MX11" i="23"/>
  <c r="MY11" i="23"/>
  <c r="NA11" i="23"/>
  <c r="NB11" i="23"/>
  <c r="NC11" i="23"/>
  <c r="ND11" i="23"/>
  <c r="NE11" i="23"/>
  <c r="NF11" i="23"/>
  <c r="OB11" i="23"/>
  <c r="OC11" i="23"/>
  <c r="OD11" i="23"/>
  <c r="OE11" i="23"/>
  <c r="OF11" i="23"/>
  <c r="OG11" i="23"/>
  <c r="OI11" i="23"/>
  <c r="OJ11" i="23"/>
  <c r="OK11" i="23"/>
  <c r="OL11" i="23"/>
  <c r="OM11" i="23"/>
  <c r="ON11" i="23"/>
  <c r="PJ11" i="23"/>
  <c r="PK11" i="23"/>
  <c r="PL11" i="23"/>
  <c r="PM11" i="23"/>
  <c r="PN11" i="23"/>
  <c r="PO11" i="23"/>
  <c r="PQ11" i="23"/>
  <c r="PR11" i="23"/>
  <c r="PS11" i="23"/>
  <c r="PT11" i="23"/>
  <c r="PU11" i="23"/>
  <c r="PV11" i="23"/>
  <c r="QR11" i="23"/>
  <c r="QS11" i="23"/>
  <c r="QT11" i="23"/>
  <c r="QU11" i="23"/>
  <c r="QV11" i="23"/>
  <c r="QW11" i="23"/>
  <c r="QY11" i="23"/>
  <c r="QZ11" i="23"/>
  <c r="RA11" i="23"/>
  <c r="RB11" i="23"/>
  <c r="RC11" i="23"/>
  <c r="RD11" i="23"/>
  <c r="RZ11" i="23"/>
  <c r="SA11" i="23"/>
  <c r="SB11" i="23"/>
  <c r="SC11" i="23"/>
  <c r="SD11" i="23"/>
  <c r="SE11" i="23"/>
  <c r="SG11" i="23"/>
  <c r="SH11" i="23"/>
  <c r="SI11" i="23"/>
  <c r="SJ11" i="23"/>
  <c r="SK11" i="23"/>
  <c r="SL11" i="23"/>
  <c r="TH11" i="23"/>
  <c r="TI11" i="23"/>
  <c r="TJ11" i="23"/>
  <c r="TK11" i="23"/>
  <c r="TL11" i="23"/>
  <c r="TM11" i="23"/>
  <c r="TO11" i="23"/>
  <c r="TP11" i="23"/>
  <c r="TQ11" i="23"/>
  <c r="TR11" i="23"/>
  <c r="TS11" i="23"/>
  <c r="TT11" i="23"/>
  <c r="UP11" i="23"/>
  <c r="UQ11" i="23"/>
  <c r="UR11" i="23"/>
  <c r="US11" i="23"/>
  <c r="UT11" i="23"/>
  <c r="UU11" i="23"/>
  <c r="UW11" i="23"/>
  <c r="UX11" i="23"/>
  <c r="UY11" i="23"/>
  <c r="UZ11" i="23"/>
  <c r="VA11" i="23"/>
  <c r="VB11" i="23"/>
  <c r="VX11" i="23"/>
  <c r="VY11" i="23"/>
  <c r="VZ11" i="23"/>
  <c r="WA11" i="23"/>
  <c r="WB11" i="23"/>
  <c r="WC11" i="23"/>
  <c r="WE11" i="23"/>
  <c r="WF11" i="23"/>
  <c r="WG11" i="23"/>
  <c r="WH11" i="23"/>
  <c r="WI11" i="23"/>
  <c r="WJ11" i="23"/>
  <c r="WL11" i="23"/>
  <c r="WM11" i="23"/>
  <c r="WN11" i="23"/>
  <c r="XB11" i="23" s="1"/>
  <c r="WO11" i="23"/>
  <c r="XC11" i="23" s="1"/>
  <c r="WP11" i="23"/>
  <c r="WQ11" i="23"/>
  <c r="WR11" i="23"/>
  <c r="WS11" i="23"/>
  <c r="XE11" i="23" s="1"/>
  <c r="WT11" i="23"/>
  <c r="XF11" i="23" s="1"/>
  <c r="WU11" i="23"/>
  <c r="WV11" i="23"/>
  <c r="WW11" i="23"/>
  <c r="WX11" i="23"/>
  <c r="XI11" i="23" s="1"/>
  <c r="WY11" i="23"/>
  <c r="XJ11" i="23" s="1"/>
  <c r="WZ11" i="23"/>
  <c r="RI14" i="26"/>
  <c r="RH14" i="26"/>
  <c r="RF14" i="26"/>
  <c r="RE14" i="26"/>
  <c r="RD14" i="26"/>
  <c r="RC14" i="26"/>
  <c r="RI13" i="26"/>
  <c r="RH13" i="26"/>
  <c r="RF13" i="26"/>
  <c r="RE13" i="26"/>
  <c r="RD13" i="26"/>
  <c r="RC13" i="26"/>
  <c r="RI11" i="26"/>
  <c r="RH11" i="26"/>
  <c r="RF11" i="26"/>
  <c r="RE11" i="26"/>
  <c r="RD11" i="26"/>
  <c r="RC11" i="26"/>
  <c r="RI10" i="26"/>
  <c r="RH10" i="26"/>
  <c r="RF10" i="26"/>
  <c r="RE10" i="26"/>
  <c r="RD10" i="26"/>
  <c r="RC10" i="26"/>
  <c r="RI8" i="26"/>
  <c r="RH8" i="26"/>
  <c r="RF8" i="26"/>
  <c r="RE8" i="26"/>
  <c r="RD8" i="26"/>
  <c r="RC8" i="26"/>
  <c r="RI9" i="26"/>
  <c r="RH9" i="26"/>
  <c r="RF9" i="26"/>
  <c r="RE9" i="26"/>
  <c r="RD9" i="26"/>
  <c r="RC9" i="26"/>
  <c r="RI6" i="26"/>
  <c r="RH6" i="26"/>
  <c r="RF6" i="26"/>
  <c r="RE6" i="26"/>
  <c r="RD6" i="26"/>
  <c r="RC6" i="26"/>
  <c r="RI7" i="26"/>
  <c r="RH7" i="26"/>
  <c r="RF7" i="26"/>
  <c r="RE7" i="26"/>
  <c r="RD7" i="26"/>
  <c r="RC7" i="26"/>
  <c r="RI5" i="26"/>
  <c r="RH5" i="26"/>
  <c r="RF5" i="26"/>
  <c r="RE5" i="26"/>
  <c r="RD5" i="26"/>
  <c r="RC5" i="26"/>
  <c r="RI4" i="26"/>
  <c r="RH4" i="26"/>
  <c r="RF4" i="26"/>
  <c r="RE4" i="26"/>
  <c r="RD4" i="26"/>
  <c r="RC4" i="26"/>
  <c r="QG14" i="26"/>
  <c r="QF14" i="26"/>
  <c r="QD14" i="26"/>
  <c r="QC14" i="26"/>
  <c r="QB14" i="26"/>
  <c r="QA14" i="26"/>
  <c r="QG13" i="26"/>
  <c r="QF13" i="26"/>
  <c r="QD13" i="26"/>
  <c r="QC13" i="26"/>
  <c r="QB13" i="26"/>
  <c r="QA13" i="26"/>
  <c r="QG11" i="26"/>
  <c r="QF11" i="26"/>
  <c r="QD11" i="26"/>
  <c r="QC11" i="26"/>
  <c r="QB11" i="26"/>
  <c r="QA11" i="26"/>
  <c r="QG10" i="26"/>
  <c r="QF10" i="26"/>
  <c r="QD10" i="26"/>
  <c r="QC10" i="26"/>
  <c r="QB10" i="26"/>
  <c r="QA10" i="26"/>
  <c r="QG8" i="26"/>
  <c r="QF8" i="26"/>
  <c r="QD8" i="26"/>
  <c r="QC8" i="26"/>
  <c r="QB8" i="26"/>
  <c r="QA8" i="26"/>
  <c r="QG9" i="26"/>
  <c r="QF9" i="26"/>
  <c r="QD9" i="26"/>
  <c r="QC9" i="26"/>
  <c r="QB9" i="26"/>
  <c r="QA9" i="26"/>
  <c r="QG6" i="26"/>
  <c r="QF6" i="26"/>
  <c r="QD6" i="26"/>
  <c r="QC6" i="26"/>
  <c r="QB6" i="26"/>
  <c r="QA6" i="26"/>
  <c r="QG7" i="26"/>
  <c r="QF7" i="26"/>
  <c r="QD7" i="26"/>
  <c r="QC7" i="26"/>
  <c r="QB7" i="26"/>
  <c r="QA7" i="26"/>
  <c r="QG5" i="26"/>
  <c r="QF5" i="26"/>
  <c r="QD5" i="26"/>
  <c r="QC5" i="26"/>
  <c r="QB5" i="26"/>
  <c r="QA5" i="26"/>
  <c r="QG4" i="26"/>
  <c r="QF4" i="26"/>
  <c r="QD4" i="26"/>
  <c r="QC4" i="26"/>
  <c r="QB4" i="26"/>
  <c r="QA4" i="26"/>
  <c r="PE14" i="26"/>
  <c r="PD14" i="26"/>
  <c r="PB14" i="26"/>
  <c r="PA14" i="26"/>
  <c r="OZ14" i="26"/>
  <c r="OY14" i="26"/>
  <c r="PE13" i="26"/>
  <c r="PD13" i="26"/>
  <c r="PB13" i="26"/>
  <c r="PA13" i="26"/>
  <c r="OZ13" i="26"/>
  <c r="OY13" i="26"/>
  <c r="PE11" i="26"/>
  <c r="PD11" i="26"/>
  <c r="PB11" i="26"/>
  <c r="PA11" i="26"/>
  <c r="OZ11" i="26"/>
  <c r="OY11" i="26"/>
  <c r="PE10" i="26"/>
  <c r="PD10" i="26"/>
  <c r="PB10" i="26"/>
  <c r="PA10" i="26"/>
  <c r="OZ10" i="26"/>
  <c r="OY10" i="26"/>
  <c r="PE8" i="26"/>
  <c r="PD8" i="26"/>
  <c r="PB8" i="26"/>
  <c r="PA8" i="26"/>
  <c r="OZ8" i="26"/>
  <c r="OY8" i="26"/>
  <c r="PE9" i="26"/>
  <c r="PD9" i="26"/>
  <c r="PB9" i="26"/>
  <c r="PA9" i="26"/>
  <c r="OZ9" i="26"/>
  <c r="OY9" i="26"/>
  <c r="PE6" i="26"/>
  <c r="PD6" i="26"/>
  <c r="PB6" i="26"/>
  <c r="PA6" i="26"/>
  <c r="OZ6" i="26"/>
  <c r="OY6" i="26"/>
  <c r="PE7" i="26"/>
  <c r="PD7" i="26"/>
  <c r="PB7" i="26"/>
  <c r="PA7" i="26"/>
  <c r="OZ7" i="26"/>
  <c r="OY7" i="26"/>
  <c r="PE5" i="26"/>
  <c r="PD5" i="26"/>
  <c r="PB5" i="26"/>
  <c r="PA5" i="26"/>
  <c r="OZ5" i="26"/>
  <c r="OY5" i="26"/>
  <c r="PE4" i="26"/>
  <c r="PD4" i="26"/>
  <c r="PB4" i="26"/>
  <c r="PA4" i="26"/>
  <c r="OZ4" i="26"/>
  <c r="OY4" i="26"/>
  <c r="OC14" i="26"/>
  <c r="OB14" i="26"/>
  <c r="NZ14" i="26"/>
  <c r="NY14" i="26"/>
  <c r="NX14" i="26"/>
  <c r="NW14" i="26"/>
  <c r="OC13" i="26"/>
  <c r="OB13" i="26"/>
  <c r="NZ13" i="26"/>
  <c r="NY13" i="26"/>
  <c r="NX13" i="26"/>
  <c r="NW13" i="26"/>
  <c r="OC11" i="26"/>
  <c r="OB11" i="26"/>
  <c r="NZ11" i="26"/>
  <c r="NY11" i="26"/>
  <c r="NX11" i="26"/>
  <c r="NW11" i="26"/>
  <c r="OC10" i="26"/>
  <c r="OB10" i="26"/>
  <c r="NZ10" i="26"/>
  <c r="NY10" i="26"/>
  <c r="NX10" i="26"/>
  <c r="NW10" i="26"/>
  <c r="OC8" i="26"/>
  <c r="OB8" i="26"/>
  <c r="NZ8" i="26"/>
  <c r="NY8" i="26"/>
  <c r="NX8" i="26"/>
  <c r="NW8" i="26"/>
  <c r="OC9" i="26"/>
  <c r="OB9" i="26"/>
  <c r="NZ9" i="26"/>
  <c r="NY9" i="26"/>
  <c r="NX9" i="26"/>
  <c r="NW9" i="26"/>
  <c r="OC6" i="26"/>
  <c r="OB6" i="26"/>
  <c r="NZ6" i="26"/>
  <c r="NY6" i="26"/>
  <c r="NX6" i="26"/>
  <c r="NW6" i="26"/>
  <c r="OC7" i="26"/>
  <c r="OB7" i="26"/>
  <c r="NZ7" i="26"/>
  <c r="NY7" i="26"/>
  <c r="NX7" i="26"/>
  <c r="NW7" i="26"/>
  <c r="OC5" i="26"/>
  <c r="OB5" i="26"/>
  <c r="NZ5" i="26"/>
  <c r="NY5" i="26"/>
  <c r="NX5" i="26"/>
  <c r="NW5" i="26"/>
  <c r="OC4" i="26"/>
  <c r="OB4" i="26"/>
  <c r="NZ4" i="26"/>
  <c r="NY4" i="26"/>
  <c r="NX4" i="26"/>
  <c r="NW4" i="26"/>
  <c r="NA14" i="26"/>
  <c r="MZ14" i="26"/>
  <c r="MX14" i="26"/>
  <c r="MW14" i="26"/>
  <c r="MV14" i="26"/>
  <c r="MU14" i="26"/>
  <c r="NA13" i="26"/>
  <c r="MZ13" i="26"/>
  <c r="MX13" i="26"/>
  <c r="MW13" i="26"/>
  <c r="MV13" i="26"/>
  <c r="MU13" i="26"/>
  <c r="NA11" i="26"/>
  <c r="MZ11" i="26"/>
  <c r="MX11" i="26"/>
  <c r="MW11" i="26"/>
  <c r="MV11" i="26"/>
  <c r="MU11" i="26"/>
  <c r="NA10" i="26"/>
  <c r="MZ10" i="26"/>
  <c r="MX10" i="26"/>
  <c r="MW10" i="26"/>
  <c r="MV10" i="26"/>
  <c r="MU10" i="26"/>
  <c r="NA8" i="26"/>
  <c r="MZ8" i="26"/>
  <c r="MX8" i="26"/>
  <c r="MW8" i="26"/>
  <c r="MV8" i="26"/>
  <c r="MU8" i="26"/>
  <c r="NA9" i="26"/>
  <c r="MZ9" i="26"/>
  <c r="MX9" i="26"/>
  <c r="MW9" i="26"/>
  <c r="MV9" i="26"/>
  <c r="MU9" i="26"/>
  <c r="NA6" i="26"/>
  <c r="MZ6" i="26"/>
  <c r="MX6" i="26"/>
  <c r="MW6" i="26"/>
  <c r="MV6" i="26"/>
  <c r="MU6" i="26"/>
  <c r="NA7" i="26"/>
  <c r="MZ7" i="26"/>
  <c r="MX7" i="26"/>
  <c r="MW7" i="26"/>
  <c r="MV7" i="26"/>
  <c r="MU7" i="26"/>
  <c r="NA5" i="26"/>
  <c r="MZ5" i="26"/>
  <c r="MX5" i="26"/>
  <c r="MW5" i="26"/>
  <c r="MV5" i="26"/>
  <c r="MU5" i="26"/>
  <c r="NA4" i="26"/>
  <c r="MZ4" i="26"/>
  <c r="MX4" i="26"/>
  <c r="MW4" i="26"/>
  <c r="MV4" i="26"/>
  <c r="MU4" i="26"/>
  <c r="LY14" i="26"/>
  <c r="LX14" i="26"/>
  <c r="LV14" i="26"/>
  <c r="LU14" i="26"/>
  <c r="LT14" i="26"/>
  <c r="LS14" i="26"/>
  <c r="LY13" i="26"/>
  <c r="LX13" i="26"/>
  <c r="LV13" i="26"/>
  <c r="LU13" i="26"/>
  <c r="LT13" i="26"/>
  <c r="LS13" i="26"/>
  <c r="LY11" i="26"/>
  <c r="LX11" i="26"/>
  <c r="LV11" i="26"/>
  <c r="LU11" i="26"/>
  <c r="LT11" i="26"/>
  <c r="LS11" i="26"/>
  <c r="LY10" i="26"/>
  <c r="LX10" i="26"/>
  <c r="LV10" i="26"/>
  <c r="LU10" i="26"/>
  <c r="LT10" i="26"/>
  <c r="LS10" i="26"/>
  <c r="LY8" i="26"/>
  <c r="LX8" i="26"/>
  <c r="LV8" i="26"/>
  <c r="LU8" i="26"/>
  <c r="LT8" i="26"/>
  <c r="LS8" i="26"/>
  <c r="LY9" i="26"/>
  <c r="LX9" i="26"/>
  <c r="LV9" i="26"/>
  <c r="LU9" i="26"/>
  <c r="LT9" i="26"/>
  <c r="LS9" i="26"/>
  <c r="LY6" i="26"/>
  <c r="LX6" i="26"/>
  <c r="LV6" i="26"/>
  <c r="LU6" i="26"/>
  <c r="LT6" i="26"/>
  <c r="LS6" i="26"/>
  <c r="LY7" i="26"/>
  <c r="LX7" i="26"/>
  <c r="LV7" i="26"/>
  <c r="LU7" i="26"/>
  <c r="LT7" i="26"/>
  <c r="LS7" i="26"/>
  <c r="LY5" i="26"/>
  <c r="LX5" i="26"/>
  <c r="LV5" i="26"/>
  <c r="LU5" i="26"/>
  <c r="LT5" i="26"/>
  <c r="LS5" i="26"/>
  <c r="LY4" i="26"/>
  <c r="LX4" i="26"/>
  <c r="LV4" i="26"/>
  <c r="LU4" i="26"/>
  <c r="LT4" i="26"/>
  <c r="LS4" i="26"/>
  <c r="KW14" i="26"/>
  <c r="KV14" i="26"/>
  <c r="KT14" i="26"/>
  <c r="KS14" i="26"/>
  <c r="KR14" i="26"/>
  <c r="KQ14" i="26"/>
  <c r="KW13" i="26"/>
  <c r="KV13" i="26"/>
  <c r="KT13" i="26"/>
  <c r="KS13" i="26"/>
  <c r="KR13" i="26"/>
  <c r="KQ13" i="26"/>
  <c r="KW11" i="26"/>
  <c r="KV11" i="26"/>
  <c r="KT11" i="26"/>
  <c r="KS11" i="26"/>
  <c r="KR11" i="26"/>
  <c r="KQ11" i="26"/>
  <c r="KW10" i="26"/>
  <c r="KV10" i="26"/>
  <c r="KT10" i="26"/>
  <c r="KS10" i="26"/>
  <c r="KR10" i="26"/>
  <c r="KQ10" i="26"/>
  <c r="KW8" i="26"/>
  <c r="KV8" i="26"/>
  <c r="KT8" i="26"/>
  <c r="KS8" i="26"/>
  <c r="KR8" i="26"/>
  <c r="KQ8" i="26"/>
  <c r="KW9" i="26"/>
  <c r="KV9" i="26"/>
  <c r="KT9" i="26"/>
  <c r="KS9" i="26"/>
  <c r="KR9" i="26"/>
  <c r="KQ9" i="26"/>
  <c r="KW6" i="26"/>
  <c r="KV6" i="26"/>
  <c r="KT6" i="26"/>
  <c r="KS6" i="26"/>
  <c r="KR6" i="26"/>
  <c r="KQ6" i="26"/>
  <c r="KW7" i="26"/>
  <c r="KV7" i="26"/>
  <c r="KT7" i="26"/>
  <c r="KS7" i="26"/>
  <c r="KR7" i="26"/>
  <c r="KQ7" i="26"/>
  <c r="KW5" i="26"/>
  <c r="KV5" i="26"/>
  <c r="KT5" i="26"/>
  <c r="KS5" i="26"/>
  <c r="KR5" i="26"/>
  <c r="KQ5" i="26"/>
  <c r="KW4" i="26"/>
  <c r="KV4" i="26"/>
  <c r="KT4" i="26"/>
  <c r="KS4" i="26"/>
  <c r="KR4" i="26"/>
  <c r="KQ4" i="26"/>
  <c r="JU14" i="26"/>
  <c r="JT14" i="26"/>
  <c r="JR14" i="26"/>
  <c r="JQ14" i="26"/>
  <c r="JP14" i="26"/>
  <c r="JO14" i="26"/>
  <c r="JU13" i="26"/>
  <c r="JT13" i="26"/>
  <c r="JR13" i="26"/>
  <c r="JQ13" i="26"/>
  <c r="JP13" i="26"/>
  <c r="JO13" i="26"/>
  <c r="JU11" i="26"/>
  <c r="JT11" i="26"/>
  <c r="JR11" i="26"/>
  <c r="JQ11" i="26"/>
  <c r="JP11" i="26"/>
  <c r="JO11" i="26"/>
  <c r="JU10" i="26"/>
  <c r="JT10" i="26"/>
  <c r="JR10" i="26"/>
  <c r="JQ10" i="26"/>
  <c r="JP10" i="26"/>
  <c r="JO10" i="26"/>
  <c r="JU8" i="26"/>
  <c r="JT8" i="26"/>
  <c r="JR8" i="26"/>
  <c r="JQ8" i="26"/>
  <c r="JP8" i="26"/>
  <c r="JO8" i="26"/>
  <c r="JU9" i="26"/>
  <c r="JT9" i="26"/>
  <c r="JR9" i="26"/>
  <c r="JQ9" i="26"/>
  <c r="JP9" i="26"/>
  <c r="JO9" i="26"/>
  <c r="JU6" i="26"/>
  <c r="JT6" i="26"/>
  <c r="JR6" i="26"/>
  <c r="JQ6" i="26"/>
  <c r="JP6" i="26"/>
  <c r="JO6" i="26"/>
  <c r="JU7" i="26"/>
  <c r="JT7" i="26"/>
  <c r="JR7" i="26"/>
  <c r="JQ7" i="26"/>
  <c r="JP7" i="26"/>
  <c r="JO7" i="26"/>
  <c r="JU5" i="26"/>
  <c r="JT5" i="26"/>
  <c r="JR5" i="26"/>
  <c r="JQ5" i="26"/>
  <c r="JP5" i="26"/>
  <c r="JO5" i="26"/>
  <c r="JU4" i="26"/>
  <c r="JT4" i="26"/>
  <c r="JR4" i="26"/>
  <c r="JQ4" i="26"/>
  <c r="JP4" i="26"/>
  <c r="JO4" i="26"/>
  <c r="IS14" i="26"/>
  <c r="IR14" i="26"/>
  <c r="IP14" i="26"/>
  <c r="IO14" i="26"/>
  <c r="IN14" i="26"/>
  <c r="IM14" i="26"/>
  <c r="IS13" i="26"/>
  <c r="IR13" i="26"/>
  <c r="IP13" i="26"/>
  <c r="IO13" i="26"/>
  <c r="IN13" i="26"/>
  <c r="IM13" i="26"/>
  <c r="IS11" i="26"/>
  <c r="IR11" i="26"/>
  <c r="IP11" i="26"/>
  <c r="IO11" i="26"/>
  <c r="IN11" i="26"/>
  <c r="IM11" i="26"/>
  <c r="IS10" i="26"/>
  <c r="IR10" i="26"/>
  <c r="IP10" i="26"/>
  <c r="IO10" i="26"/>
  <c r="IN10" i="26"/>
  <c r="IM10" i="26"/>
  <c r="IS8" i="26"/>
  <c r="IR8" i="26"/>
  <c r="IP8" i="26"/>
  <c r="IO8" i="26"/>
  <c r="IN8" i="26"/>
  <c r="IM8" i="26"/>
  <c r="IS9" i="26"/>
  <c r="IR9" i="26"/>
  <c r="IP9" i="26"/>
  <c r="IO9" i="26"/>
  <c r="IN9" i="26"/>
  <c r="IM9" i="26"/>
  <c r="IS6" i="26"/>
  <c r="IR6" i="26"/>
  <c r="IP6" i="26"/>
  <c r="IO6" i="26"/>
  <c r="IN6" i="26"/>
  <c r="IM6" i="26"/>
  <c r="IS7" i="26"/>
  <c r="IR7" i="26"/>
  <c r="IP7" i="26"/>
  <c r="IO7" i="26"/>
  <c r="IN7" i="26"/>
  <c r="IM7" i="26"/>
  <c r="IS5" i="26"/>
  <c r="IR5" i="26"/>
  <c r="IP5" i="26"/>
  <c r="IO5" i="26"/>
  <c r="IN5" i="26"/>
  <c r="IM5" i="26"/>
  <c r="IS4" i="26"/>
  <c r="IR4" i="26"/>
  <c r="IP4" i="26"/>
  <c r="IO4" i="26"/>
  <c r="IN4" i="26"/>
  <c r="IM4" i="26"/>
  <c r="HQ14" i="26"/>
  <c r="HP14" i="26"/>
  <c r="HN14" i="26"/>
  <c r="HM14" i="26"/>
  <c r="HL14" i="26"/>
  <c r="HK14" i="26"/>
  <c r="HQ13" i="26"/>
  <c r="HP13" i="26"/>
  <c r="HN13" i="26"/>
  <c r="HM13" i="26"/>
  <c r="HL13" i="26"/>
  <c r="HK13" i="26"/>
  <c r="HQ11" i="26"/>
  <c r="HP11" i="26"/>
  <c r="HN11" i="26"/>
  <c r="HM11" i="26"/>
  <c r="HL11" i="26"/>
  <c r="HK11" i="26"/>
  <c r="HQ10" i="26"/>
  <c r="HP10" i="26"/>
  <c r="HN10" i="26"/>
  <c r="HM10" i="26"/>
  <c r="HL10" i="26"/>
  <c r="HK10" i="26"/>
  <c r="HQ8" i="26"/>
  <c r="HP8" i="26"/>
  <c r="HN8" i="26"/>
  <c r="HM8" i="26"/>
  <c r="HL8" i="26"/>
  <c r="HK8" i="26"/>
  <c r="HQ9" i="26"/>
  <c r="HP9" i="26"/>
  <c r="HN9" i="26"/>
  <c r="HM9" i="26"/>
  <c r="HL9" i="26"/>
  <c r="HK9" i="26"/>
  <c r="HQ6" i="26"/>
  <c r="HP6" i="26"/>
  <c r="HN6" i="26"/>
  <c r="HM6" i="26"/>
  <c r="HL6" i="26"/>
  <c r="HK6" i="26"/>
  <c r="HQ7" i="26"/>
  <c r="HP7" i="26"/>
  <c r="HN7" i="26"/>
  <c r="HM7" i="26"/>
  <c r="HL7" i="26"/>
  <c r="HK7" i="26"/>
  <c r="HQ5" i="26"/>
  <c r="HP5" i="26"/>
  <c r="HN5" i="26"/>
  <c r="HM5" i="26"/>
  <c r="HL5" i="26"/>
  <c r="HK5" i="26"/>
  <c r="HQ4" i="26"/>
  <c r="HP4" i="26"/>
  <c r="HN4" i="26"/>
  <c r="HM4" i="26"/>
  <c r="HL4" i="26"/>
  <c r="HK4" i="26"/>
  <c r="GO14" i="26"/>
  <c r="GN14" i="26"/>
  <c r="GL14" i="26"/>
  <c r="GK14" i="26"/>
  <c r="GJ14" i="26"/>
  <c r="GI14" i="26"/>
  <c r="GO13" i="26"/>
  <c r="GN13" i="26"/>
  <c r="GL13" i="26"/>
  <c r="GK13" i="26"/>
  <c r="GJ13" i="26"/>
  <c r="GI13" i="26"/>
  <c r="GO11" i="26"/>
  <c r="GN11" i="26"/>
  <c r="GL11" i="26"/>
  <c r="GK11" i="26"/>
  <c r="GJ11" i="26"/>
  <c r="GI11" i="26"/>
  <c r="GO10" i="26"/>
  <c r="GN10" i="26"/>
  <c r="GL10" i="26"/>
  <c r="GK10" i="26"/>
  <c r="GJ10" i="26"/>
  <c r="GI10" i="26"/>
  <c r="GO8" i="26"/>
  <c r="GN8" i="26"/>
  <c r="GL8" i="26"/>
  <c r="GK8" i="26"/>
  <c r="GJ8" i="26"/>
  <c r="GI8" i="26"/>
  <c r="GO9" i="26"/>
  <c r="GN9" i="26"/>
  <c r="GL9" i="26"/>
  <c r="GK9" i="26"/>
  <c r="GJ9" i="26"/>
  <c r="GI9" i="26"/>
  <c r="GO6" i="26"/>
  <c r="GN6" i="26"/>
  <c r="GL6" i="26"/>
  <c r="GK6" i="26"/>
  <c r="GJ6" i="26"/>
  <c r="GI6" i="26"/>
  <c r="GO7" i="26"/>
  <c r="GN7" i="26"/>
  <c r="GL7" i="26"/>
  <c r="GK7" i="26"/>
  <c r="GJ7" i="26"/>
  <c r="GI7" i="26"/>
  <c r="GO5" i="26"/>
  <c r="GN5" i="26"/>
  <c r="GL5" i="26"/>
  <c r="GK5" i="26"/>
  <c r="GJ5" i="26"/>
  <c r="GI5" i="26"/>
  <c r="GO4" i="26"/>
  <c r="GN4" i="26"/>
  <c r="GL4" i="26"/>
  <c r="GK4" i="26"/>
  <c r="GJ4" i="26"/>
  <c r="GI4" i="26"/>
  <c r="FM14" i="26"/>
  <c r="FL14" i="26"/>
  <c r="FJ14" i="26"/>
  <c r="FI14" i="26"/>
  <c r="FH14" i="26"/>
  <c r="FG14" i="26"/>
  <c r="FM13" i="26"/>
  <c r="FL13" i="26"/>
  <c r="FJ13" i="26"/>
  <c r="FI13" i="26"/>
  <c r="FH13" i="26"/>
  <c r="FG13" i="26"/>
  <c r="FM11" i="26"/>
  <c r="FL11" i="26"/>
  <c r="FJ11" i="26"/>
  <c r="FI11" i="26"/>
  <c r="FH11" i="26"/>
  <c r="FG11" i="26"/>
  <c r="FM10" i="26"/>
  <c r="FL10" i="26"/>
  <c r="FJ10" i="26"/>
  <c r="FI10" i="26"/>
  <c r="FH10" i="26"/>
  <c r="FG10" i="26"/>
  <c r="FM8" i="26"/>
  <c r="FL8" i="26"/>
  <c r="FJ8" i="26"/>
  <c r="FI8" i="26"/>
  <c r="FH8" i="26"/>
  <c r="FG8" i="26"/>
  <c r="FM9" i="26"/>
  <c r="FL9" i="26"/>
  <c r="FJ9" i="26"/>
  <c r="FI9" i="26"/>
  <c r="FH9" i="26"/>
  <c r="FG9" i="26"/>
  <c r="FM6" i="26"/>
  <c r="FL6" i="26"/>
  <c r="FJ6" i="26"/>
  <c r="FI6" i="26"/>
  <c r="FH6" i="26"/>
  <c r="FG6" i="26"/>
  <c r="FM7" i="26"/>
  <c r="FL7" i="26"/>
  <c r="FJ7" i="26"/>
  <c r="FI7" i="26"/>
  <c r="FH7" i="26"/>
  <c r="FG7" i="26"/>
  <c r="FM5" i="26"/>
  <c r="FL5" i="26"/>
  <c r="FJ5" i="26"/>
  <c r="FI5" i="26"/>
  <c r="FH5" i="26"/>
  <c r="FG5" i="26"/>
  <c r="FM4" i="26"/>
  <c r="FL4" i="26"/>
  <c r="FJ4" i="26"/>
  <c r="FI4" i="26"/>
  <c r="FH4" i="26"/>
  <c r="FG4" i="26"/>
  <c r="EK14" i="26"/>
  <c r="EJ14" i="26"/>
  <c r="EH14" i="26"/>
  <c r="EG14" i="26"/>
  <c r="EF14" i="26"/>
  <c r="EE14" i="26"/>
  <c r="EK13" i="26"/>
  <c r="EJ13" i="26"/>
  <c r="EH13" i="26"/>
  <c r="EG13" i="26"/>
  <c r="EF13" i="26"/>
  <c r="EE13" i="26"/>
  <c r="EK11" i="26"/>
  <c r="EJ11" i="26"/>
  <c r="EH11" i="26"/>
  <c r="EG11" i="26"/>
  <c r="EF11" i="26"/>
  <c r="EE11" i="26"/>
  <c r="EK10" i="26"/>
  <c r="EJ10" i="26"/>
  <c r="EH10" i="26"/>
  <c r="EG10" i="26"/>
  <c r="EF10" i="26"/>
  <c r="EE10" i="26"/>
  <c r="EK8" i="26"/>
  <c r="EJ8" i="26"/>
  <c r="EH8" i="26"/>
  <c r="EG8" i="26"/>
  <c r="EF8" i="26"/>
  <c r="EE8" i="26"/>
  <c r="EK9" i="26"/>
  <c r="EJ9" i="26"/>
  <c r="EH9" i="26"/>
  <c r="EG9" i="26"/>
  <c r="EF9" i="26"/>
  <c r="EE9" i="26"/>
  <c r="EK6" i="26"/>
  <c r="EJ6" i="26"/>
  <c r="EH6" i="26"/>
  <c r="EG6" i="26"/>
  <c r="EF6" i="26"/>
  <c r="EE6" i="26"/>
  <c r="EK7" i="26"/>
  <c r="EJ7" i="26"/>
  <c r="EH7" i="26"/>
  <c r="EG7" i="26"/>
  <c r="EF7" i="26"/>
  <c r="EE7" i="26"/>
  <c r="EK5" i="26"/>
  <c r="EJ5" i="26"/>
  <c r="EH5" i="26"/>
  <c r="EG5" i="26"/>
  <c r="EF5" i="26"/>
  <c r="EE5" i="26"/>
  <c r="EK4" i="26"/>
  <c r="EJ4" i="26"/>
  <c r="EH4" i="26"/>
  <c r="EG4" i="26"/>
  <c r="EF4" i="26"/>
  <c r="EE4" i="26"/>
  <c r="DI14" i="26"/>
  <c r="DH14" i="26"/>
  <c r="DF14" i="26"/>
  <c r="DD14" i="26"/>
  <c r="DC14" i="26"/>
  <c r="DI13" i="26"/>
  <c r="DH13" i="26"/>
  <c r="DF13" i="26"/>
  <c r="DD13" i="26"/>
  <c r="DC13" i="26"/>
  <c r="DI11" i="26"/>
  <c r="DH11" i="26"/>
  <c r="DF11" i="26"/>
  <c r="DD11" i="26"/>
  <c r="DC11" i="26"/>
  <c r="DI10" i="26"/>
  <c r="DH10" i="26"/>
  <c r="DF10" i="26"/>
  <c r="DD10" i="26"/>
  <c r="DC10" i="26"/>
  <c r="DI8" i="26"/>
  <c r="DH8" i="26"/>
  <c r="DF8" i="26"/>
  <c r="DD8" i="26"/>
  <c r="DC8" i="26"/>
  <c r="DI9" i="26"/>
  <c r="DH9" i="26"/>
  <c r="DF9" i="26"/>
  <c r="DD9" i="26"/>
  <c r="DC9" i="26"/>
  <c r="DI6" i="26"/>
  <c r="DH6" i="26"/>
  <c r="DF6" i="26"/>
  <c r="DD6" i="26"/>
  <c r="DC6" i="26"/>
  <c r="DI7" i="26"/>
  <c r="DH7" i="26"/>
  <c r="DF7" i="26"/>
  <c r="DD7" i="26"/>
  <c r="DC7" i="26"/>
  <c r="DH5" i="26"/>
  <c r="DF5" i="26"/>
  <c r="DD5" i="26"/>
  <c r="DC5" i="26"/>
  <c r="DI4" i="26"/>
  <c r="DH4" i="26"/>
  <c r="DF4" i="26"/>
  <c r="DE4" i="26"/>
  <c r="DD4" i="26"/>
  <c r="DC4" i="26"/>
  <c r="VB14" i="24"/>
  <c r="VA14" i="24"/>
  <c r="UZ14" i="24"/>
  <c r="UY14" i="24"/>
  <c r="UX14" i="24"/>
  <c r="UW14" i="24"/>
  <c r="UU14" i="24"/>
  <c r="UT14" i="24"/>
  <c r="US14" i="24"/>
  <c r="UR14" i="24"/>
  <c r="UQ14" i="24"/>
  <c r="UP14" i="24"/>
  <c r="VB12" i="24"/>
  <c r="VA12" i="24"/>
  <c r="UZ12" i="24"/>
  <c r="UY12" i="24"/>
  <c r="UX12" i="24"/>
  <c r="UW12" i="24"/>
  <c r="UU12" i="24"/>
  <c r="UT12" i="24"/>
  <c r="US12" i="24"/>
  <c r="UR12" i="24"/>
  <c r="UQ12" i="24"/>
  <c r="UP12" i="24"/>
  <c r="VB11" i="24"/>
  <c r="VA11" i="24"/>
  <c r="UZ11" i="24"/>
  <c r="UY11" i="24"/>
  <c r="UX11" i="24"/>
  <c r="UW11" i="24"/>
  <c r="UU11" i="24"/>
  <c r="UT11" i="24"/>
  <c r="US11" i="24"/>
  <c r="UR11" i="24"/>
  <c r="UQ11" i="24"/>
  <c r="UP11" i="24"/>
  <c r="VB10" i="24"/>
  <c r="VA10" i="24"/>
  <c r="UZ10" i="24"/>
  <c r="UY10" i="24"/>
  <c r="UX10" i="24"/>
  <c r="UW10" i="24"/>
  <c r="UU10" i="24"/>
  <c r="UT10" i="24"/>
  <c r="US10" i="24"/>
  <c r="UR10" i="24"/>
  <c r="UQ10" i="24"/>
  <c r="UP10" i="24"/>
  <c r="VB7" i="24"/>
  <c r="VA7" i="24"/>
  <c r="UZ7" i="24"/>
  <c r="UY7" i="24"/>
  <c r="UX7" i="24"/>
  <c r="UW7" i="24"/>
  <c r="UU7" i="24"/>
  <c r="UT7" i="24"/>
  <c r="US7" i="24"/>
  <c r="UR7" i="24"/>
  <c r="UQ7" i="24"/>
  <c r="UP7" i="24"/>
  <c r="VB5" i="24"/>
  <c r="VA5" i="24"/>
  <c r="UZ5" i="24"/>
  <c r="UY5" i="24"/>
  <c r="UX5" i="24"/>
  <c r="UW5" i="24"/>
  <c r="UU5" i="24"/>
  <c r="UT5" i="24"/>
  <c r="US5" i="24"/>
  <c r="UR5" i="24"/>
  <c r="UQ5" i="24"/>
  <c r="UP5" i="24"/>
  <c r="VB6" i="24"/>
  <c r="VA6" i="24"/>
  <c r="UZ6" i="24"/>
  <c r="UY6" i="24"/>
  <c r="UX6" i="24"/>
  <c r="UW6" i="24"/>
  <c r="UU6" i="24"/>
  <c r="UT6" i="24"/>
  <c r="US6" i="24"/>
  <c r="UR6" i="24"/>
  <c r="UQ6" i="24"/>
  <c r="UP6" i="24"/>
  <c r="VB4" i="24"/>
  <c r="VA4" i="24"/>
  <c r="UZ4" i="24"/>
  <c r="UY4" i="24"/>
  <c r="UX4" i="24"/>
  <c r="UW4" i="24"/>
  <c r="UU4" i="24"/>
  <c r="UT4" i="24"/>
  <c r="US4" i="24"/>
  <c r="UR4" i="24"/>
  <c r="UQ4" i="24"/>
  <c r="UP4" i="24"/>
  <c r="TT14" i="24"/>
  <c r="TS14" i="24"/>
  <c r="TR14" i="24"/>
  <c r="TQ14" i="24"/>
  <c r="TP14" i="24"/>
  <c r="TO14" i="24"/>
  <c r="TM14" i="24"/>
  <c r="TL14" i="24"/>
  <c r="TK14" i="24"/>
  <c r="TJ14" i="24"/>
  <c r="TI14" i="24"/>
  <c r="TH14" i="24"/>
  <c r="TT12" i="24"/>
  <c r="TS12" i="24"/>
  <c r="TR12" i="24"/>
  <c r="TQ12" i="24"/>
  <c r="TP12" i="24"/>
  <c r="TO12" i="24"/>
  <c r="TM12" i="24"/>
  <c r="TL12" i="24"/>
  <c r="TK12" i="24"/>
  <c r="TJ12" i="24"/>
  <c r="TI12" i="24"/>
  <c r="TH12" i="24"/>
  <c r="TT11" i="24"/>
  <c r="TS11" i="24"/>
  <c r="TR11" i="24"/>
  <c r="TQ11" i="24"/>
  <c r="TP11" i="24"/>
  <c r="TO11" i="24"/>
  <c r="TM11" i="24"/>
  <c r="TL11" i="24"/>
  <c r="TK11" i="24"/>
  <c r="TJ11" i="24"/>
  <c r="TI11" i="24"/>
  <c r="TH11" i="24"/>
  <c r="TT10" i="24"/>
  <c r="TS10" i="24"/>
  <c r="TR10" i="24"/>
  <c r="TQ10" i="24"/>
  <c r="TP10" i="24"/>
  <c r="TO10" i="24"/>
  <c r="TM10" i="24"/>
  <c r="TL10" i="24"/>
  <c r="TK10" i="24"/>
  <c r="TJ10" i="24"/>
  <c r="TI10" i="24"/>
  <c r="TH10" i="24"/>
  <c r="TT7" i="24"/>
  <c r="TS7" i="24"/>
  <c r="TR7" i="24"/>
  <c r="TQ7" i="24"/>
  <c r="TP7" i="24"/>
  <c r="TO7" i="24"/>
  <c r="TM7" i="24"/>
  <c r="TL7" i="24"/>
  <c r="TK7" i="24"/>
  <c r="TJ7" i="24"/>
  <c r="TI7" i="24"/>
  <c r="TH7" i="24"/>
  <c r="TT5" i="24"/>
  <c r="TS5" i="24"/>
  <c r="TR5" i="24"/>
  <c r="TQ5" i="24"/>
  <c r="TP5" i="24"/>
  <c r="TO5" i="24"/>
  <c r="TM5" i="24"/>
  <c r="TL5" i="24"/>
  <c r="TK5" i="24"/>
  <c r="TJ5" i="24"/>
  <c r="TI5" i="24"/>
  <c r="TH5" i="24"/>
  <c r="TT6" i="24"/>
  <c r="TS6" i="24"/>
  <c r="TR6" i="24"/>
  <c r="TQ6" i="24"/>
  <c r="TP6" i="24"/>
  <c r="TO6" i="24"/>
  <c r="TM6" i="24"/>
  <c r="TL6" i="24"/>
  <c r="TK6" i="24"/>
  <c r="TJ6" i="24"/>
  <c r="TI6" i="24"/>
  <c r="TH6" i="24"/>
  <c r="TT4" i="24"/>
  <c r="TS4" i="24"/>
  <c r="TR4" i="24"/>
  <c r="TQ4" i="24"/>
  <c r="TP4" i="24"/>
  <c r="TO4" i="24"/>
  <c r="TM4" i="24"/>
  <c r="TL4" i="24"/>
  <c r="TK4" i="24"/>
  <c r="TJ4" i="24"/>
  <c r="TI4" i="24"/>
  <c r="TH4" i="24"/>
  <c r="SL14" i="24"/>
  <c r="SK14" i="24"/>
  <c r="SJ14" i="24"/>
  <c r="SI14" i="24"/>
  <c r="SH14" i="24"/>
  <c r="SG14" i="24"/>
  <c r="SE14" i="24"/>
  <c r="SD14" i="24"/>
  <c r="SC14" i="24"/>
  <c r="SB14" i="24"/>
  <c r="SA14" i="24"/>
  <c r="RZ14" i="24"/>
  <c r="SL12" i="24"/>
  <c r="SK12" i="24"/>
  <c r="SJ12" i="24"/>
  <c r="SI12" i="24"/>
  <c r="SH12" i="24"/>
  <c r="SG12" i="24"/>
  <c r="SE12" i="24"/>
  <c r="SD12" i="24"/>
  <c r="SC12" i="24"/>
  <c r="SB12" i="24"/>
  <c r="SA12" i="24"/>
  <c r="RZ12" i="24"/>
  <c r="SL11" i="24"/>
  <c r="SK11" i="24"/>
  <c r="SJ11" i="24"/>
  <c r="SI11" i="24"/>
  <c r="SH11" i="24"/>
  <c r="SG11" i="24"/>
  <c r="SE11" i="24"/>
  <c r="SD11" i="24"/>
  <c r="SC11" i="24"/>
  <c r="SB11" i="24"/>
  <c r="SA11" i="24"/>
  <c r="RZ11" i="24"/>
  <c r="SL10" i="24"/>
  <c r="SK10" i="24"/>
  <c r="SJ10" i="24"/>
  <c r="SI10" i="24"/>
  <c r="SH10" i="24"/>
  <c r="SG10" i="24"/>
  <c r="SE10" i="24"/>
  <c r="SD10" i="24"/>
  <c r="SC10" i="24"/>
  <c r="SB10" i="24"/>
  <c r="SA10" i="24"/>
  <c r="RZ10" i="24"/>
  <c r="SL7" i="24"/>
  <c r="SK7" i="24"/>
  <c r="SJ7" i="24"/>
  <c r="SI7" i="24"/>
  <c r="SH7" i="24"/>
  <c r="SG7" i="24"/>
  <c r="SE7" i="24"/>
  <c r="SD7" i="24"/>
  <c r="SC7" i="24"/>
  <c r="SB7" i="24"/>
  <c r="SA7" i="24"/>
  <c r="RZ7" i="24"/>
  <c r="SL5" i="24"/>
  <c r="SK5" i="24"/>
  <c r="SJ5" i="24"/>
  <c r="SI5" i="24"/>
  <c r="SH5" i="24"/>
  <c r="SG5" i="24"/>
  <c r="SE5" i="24"/>
  <c r="SD5" i="24"/>
  <c r="SC5" i="24"/>
  <c r="SB5" i="24"/>
  <c r="SA5" i="24"/>
  <c r="RZ5" i="24"/>
  <c r="SL6" i="24"/>
  <c r="SK6" i="24"/>
  <c r="SJ6" i="24"/>
  <c r="SI6" i="24"/>
  <c r="SH6" i="24"/>
  <c r="SG6" i="24"/>
  <c r="SE6" i="24"/>
  <c r="SD6" i="24"/>
  <c r="SC6" i="24"/>
  <c r="SB6" i="24"/>
  <c r="SA6" i="24"/>
  <c r="RZ6" i="24"/>
  <c r="SL4" i="24"/>
  <c r="SK4" i="24"/>
  <c r="SJ4" i="24"/>
  <c r="SI4" i="24"/>
  <c r="SH4" i="24"/>
  <c r="SG4" i="24"/>
  <c r="SE4" i="24"/>
  <c r="SD4" i="24"/>
  <c r="SC4" i="24"/>
  <c r="SB4" i="24"/>
  <c r="SA4" i="24"/>
  <c r="RZ4" i="24"/>
  <c r="RD14" i="24"/>
  <c r="RC14" i="24"/>
  <c r="RB14" i="24"/>
  <c r="RA14" i="24"/>
  <c r="QZ14" i="24"/>
  <c r="QY14" i="24"/>
  <c r="QW14" i="24"/>
  <c r="QV14" i="24"/>
  <c r="QU14" i="24"/>
  <c r="QT14" i="24"/>
  <c r="QS14" i="24"/>
  <c r="QR14" i="24"/>
  <c r="RD12" i="24"/>
  <c r="RC12" i="24"/>
  <c r="RB12" i="24"/>
  <c r="RA12" i="24"/>
  <c r="QZ12" i="24"/>
  <c r="QY12" i="24"/>
  <c r="QW12" i="24"/>
  <c r="QV12" i="24"/>
  <c r="QU12" i="24"/>
  <c r="QT12" i="24"/>
  <c r="QS12" i="24"/>
  <c r="QR12" i="24"/>
  <c r="RD11" i="24"/>
  <c r="RC11" i="24"/>
  <c r="RB11" i="24"/>
  <c r="RA11" i="24"/>
  <c r="QZ11" i="24"/>
  <c r="QY11" i="24"/>
  <c r="QW11" i="24"/>
  <c r="QV11" i="24"/>
  <c r="QU11" i="24"/>
  <c r="QT11" i="24"/>
  <c r="QS11" i="24"/>
  <c r="QR11" i="24"/>
  <c r="RD10" i="24"/>
  <c r="RC10" i="24"/>
  <c r="RB10" i="24"/>
  <c r="RA10" i="24"/>
  <c r="QZ10" i="24"/>
  <c r="QY10" i="24"/>
  <c r="QW10" i="24"/>
  <c r="QV10" i="24"/>
  <c r="QU10" i="24"/>
  <c r="QT10" i="24"/>
  <c r="QS10" i="24"/>
  <c r="QR10" i="24"/>
  <c r="RD7" i="24"/>
  <c r="RC7" i="24"/>
  <c r="RB7" i="24"/>
  <c r="RA7" i="24"/>
  <c r="QZ7" i="24"/>
  <c r="QY7" i="24"/>
  <c r="QW7" i="24"/>
  <c r="QV7" i="24"/>
  <c r="QU7" i="24"/>
  <c r="QT7" i="24"/>
  <c r="QS7" i="24"/>
  <c r="QR7" i="24"/>
  <c r="RD5" i="24"/>
  <c r="RC5" i="24"/>
  <c r="RB5" i="24"/>
  <c r="RA5" i="24"/>
  <c r="QZ5" i="24"/>
  <c r="QY5" i="24"/>
  <c r="QW5" i="24"/>
  <c r="QV5" i="24"/>
  <c r="QU5" i="24"/>
  <c r="QT5" i="24"/>
  <c r="QS5" i="24"/>
  <c r="QR5" i="24"/>
  <c r="RD6" i="24"/>
  <c r="RC6" i="24"/>
  <c r="RB6" i="24"/>
  <c r="RA6" i="24"/>
  <c r="QZ6" i="24"/>
  <c r="QY6" i="24"/>
  <c r="QW6" i="24"/>
  <c r="QV6" i="24"/>
  <c r="QU6" i="24"/>
  <c r="QT6" i="24"/>
  <c r="QS6" i="24"/>
  <c r="QR6" i="24"/>
  <c r="RD4" i="24"/>
  <c r="RC4" i="24"/>
  <c r="RB4" i="24"/>
  <c r="RA4" i="24"/>
  <c r="QZ4" i="24"/>
  <c r="QY4" i="24"/>
  <c r="QW4" i="24"/>
  <c r="QV4" i="24"/>
  <c r="QU4" i="24"/>
  <c r="QT4" i="24"/>
  <c r="QS4" i="24"/>
  <c r="QR4" i="24"/>
  <c r="PV14" i="24"/>
  <c r="PU14" i="24"/>
  <c r="PT14" i="24"/>
  <c r="PS14" i="24"/>
  <c r="PR14" i="24"/>
  <c r="PQ14" i="24"/>
  <c r="PO14" i="24"/>
  <c r="PN14" i="24"/>
  <c r="PM14" i="24"/>
  <c r="PL14" i="24"/>
  <c r="PK14" i="24"/>
  <c r="PJ14" i="24"/>
  <c r="PV12" i="24"/>
  <c r="PU12" i="24"/>
  <c r="PT12" i="24"/>
  <c r="PS12" i="24"/>
  <c r="PR12" i="24"/>
  <c r="PQ12" i="24"/>
  <c r="PO12" i="24"/>
  <c r="PN12" i="24"/>
  <c r="PM12" i="24"/>
  <c r="PL12" i="24"/>
  <c r="PK12" i="24"/>
  <c r="PJ12" i="24"/>
  <c r="PV11" i="24"/>
  <c r="PU11" i="24"/>
  <c r="PT11" i="24"/>
  <c r="PS11" i="24"/>
  <c r="PR11" i="24"/>
  <c r="PQ11" i="24"/>
  <c r="PO11" i="24"/>
  <c r="PN11" i="24"/>
  <c r="PM11" i="24"/>
  <c r="PL11" i="24"/>
  <c r="PK11" i="24"/>
  <c r="PJ11" i="24"/>
  <c r="PV10" i="24"/>
  <c r="PU10" i="24"/>
  <c r="PT10" i="24"/>
  <c r="PS10" i="24"/>
  <c r="PR10" i="24"/>
  <c r="PQ10" i="24"/>
  <c r="PO10" i="24"/>
  <c r="PN10" i="24"/>
  <c r="PM10" i="24"/>
  <c r="PL10" i="24"/>
  <c r="PK10" i="24"/>
  <c r="PJ10" i="24"/>
  <c r="PV7" i="24"/>
  <c r="PU7" i="24"/>
  <c r="PT7" i="24"/>
  <c r="PS7" i="24"/>
  <c r="PR7" i="24"/>
  <c r="PQ7" i="24"/>
  <c r="PO7" i="24"/>
  <c r="PN7" i="24"/>
  <c r="PM7" i="24"/>
  <c r="PL7" i="24"/>
  <c r="PK7" i="24"/>
  <c r="PJ7" i="24"/>
  <c r="PV5" i="24"/>
  <c r="PU5" i="24"/>
  <c r="PT5" i="24"/>
  <c r="PS5" i="24"/>
  <c r="PR5" i="24"/>
  <c r="PQ5" i="24"/>
  <c r="PO5" i="24"/>
  <c r="PN5" i="24"/>
  <c r="PM5" i="24"/>
  <c r="PL5" i="24"/>
  <c r="PK5" i="24"/>
  <c r="PJ5" i="24"/>
  <c r="PV6" i="24"/>
  <c r="PU6" i="24"/>
  <c r="PT6" i="24"/>
  <c r="PS6" i="24"/>
  <c r="PR6" i="24"/>
  <c r="PQ6" i="24"/>
  <c r="PO6" i="24"/>
  <c r="PN6" i="24"/>
  <c r="PM6" i="24"/>
  <c r="PL6" i="24"/>
  <c r="PK6" i="24"/>
  <c r="PJ6" i="24"/>
  <c r="PV4" i="24"/>
  <c r="PU4" i="24"/>
  <c r="PT4" i="24"/>
  <c r="PS4" i="24"/>
  <c r="PR4" i="24"/>
  <c r="PQ4" i="24"/>
  <c r="PO4" i="24"/>
  <c r="PN4" i="24"/>
  <c r="PM4" i="24"/>
  <c r="PL4" i="24"/>
  <c r="PK4" i="24"/>
  <c r="PJ4" i="24"/>
  <c r="ON14" i="24"/>
  <c r="OM14" i="24"/>
  <c r="OL14" i="24"/>
  <c r="OK14" i="24"/>
  <c r="OJ14" i="24"/>
  <c r="OI14" i="24"/>
  <c r="OG14" i="24"/>
  <c r="OF14" i="24"/>
  <c r="OE14" i="24"/>
  <c r="OD14" i="24"/>
  <c r="OC14" i="24"/>
  <c r="OB14" i="24"/>
  <c r="ON12" i="24"/>
  <c r="OM12" i="24"/>
  <c r="OL12" i="24"/>
  <c r="OK12" i="24"/>
  <c r="OJ12" i="24"/>
  <c r="OI12" i="24"/>
  <c r="OG12" i="24"/>
  <c r="OF12" i="24"/>
  <c r="OE12" i="24"/>
  <c r="OD12" i="24"/>
  <c r="OC12" i="24"/>
  <c r="OB12" i="24"/>
  <c r="ON11" i="24"/>
  <c r="OM11" i="24"/>
  <c r="OL11" i="24"/>
  <c r="OK11" i="24"/>
  <c r="OJ11" i="24"/>
  <c r="OI11" i="24"/>
  <c r="OG11" i="24"/>
  <c r="OF11" i="24"/>
  <c r="OE11" i="24"/>
  <c r="OD11" i="24"/>
  <c r="OC11" i="24"/>
  <c r="OB11" i="24"/>
  <c r="ON10" i="24"/>
  <c r="OM10" i="24"/>
  <c r="OL10" i="24"/>
  <c r="OK10" i="24"/>
  <c r="OJ10" i="24"/>
  <c r="OI10" i="24"/>
  <c r="OG10" i="24"/>
  <c r="OF10" i="24"/>
  <c r="OE10" i="24"/>
  <c r="OD10" i="24"/>
  <c r="OC10" i="24"/>
  <c r="OB10" i="24"/>
  <c r="ON7" i="24"/>
  <c r="OM7" i="24"/>
  <c r="OL7" i="24"/>
  <c r="OK7" i="24"/>
  <c r="OJ7" i="24"/>
  <c r="OI7" i="24"/>
  <c r="OG7" i="24"/>
  <c r="OF7" i="24"/>
  <c r="OE7" i="24"/>
  <c r="OD7" i="24"/>
  <c r="OC7" i="24"/>
  <c r="OB7" i="24"/>
  <c r="ON5" i="24"/>
  <c r="OM5" i="24"/>
  <c r="OL5" i="24"/>
  <c r="OK5" i="24"/>
  <c r="OJ5" i="24"/>
  <c r="OI5" i="24"/>
  <c r="OG5" i="24"/>
  <c r="OF5" i="24"/>
  <c r="OE5" i="24"/>
  <c r="OD5" i="24"/>
  <c r="OC5" i="24"/>
  <c r="OB5" i="24"/>
  <c r="ON6" i="24"/>
  <c r="OM6" i="24"/>
  <c r="OL6" i="24"/>
  <c r="OK6" i="24"/>
  <c r="OJ6" i="24"/>
  <c r="OI6" i="24"/>
  <c r="OG6" i="24"/>
  <c r="OF6" i="24"/>
  <c r="OE6" i="24"/>
  <c r="OD6" i="24"/>
  <c r="OC6" i="24"/>
  <c r="OB6" i="24"/>
  <c r="ON4" i="24"/>
  <c r="OM4" i="24"/>
  <c r="OL4" i="24"/>
  <c r="OK4" i="24"/>
  <c r="OJ4" i="24"/>
  <c r="OI4" i="24"/>
  <c r="OG4" i="24"/>
  <c r="OF4" i="24"/>
  <c r="OE4" i="24"/>
  <c r="OD4" i="24"/>
  <c r="OC4" i="24"/>
  <c r="OB4" i="24"/>
  <c r="NF14" i="24"/>
  <c r="NE14" i="24"/>
  <c r="ND14" i="24"/>
  <c r="NC14" i="24"/>
  <c r="NB14" i="24"/>
  <c r="NA14" i="24"/>
  <c r="MY14" i="24"/>
  <c r="MX14" i="24"/>
  <c r="MW14" i="24"/>
  <c r="MV14" i="24"/>
  <c r="MU14" i="24"/>
  <c r="MT14" i="24"/>
  <c r="NF12" i="24"/>
  <c r="NE12" i="24"/>
  <c r="ND12" i="24"/>
  <c r="NC12" i="24"/>
  <c r="NB12" i="24"/>
  <c r="NA12" i="24"/>
  <c r="MY12" i="24"/>
  <c r="MX12" i="24"/>
  <c r="MW12" i="24"/>
  <c r="MV12" i="24"/>
  <c r="MU12" i="24"/>
  <c r="MT12" i="24"/>
  <c r="NF11" i="24"/>
  <c r="NE11" i="24"/>
  <c r="ND11" i="24"/>
  <c r="NC11" i="24"/>
  <c r="NB11" i="24"/>
  <c r="NA11" i="24"/>
  <c r="MY11" i="24"/>
  <c r="MX11" i="24"/>
  <c r="MW11" i="24"/>
  <c r="MV11" i="24"/>
  <c r="MU11" i="24"/>
  <c r="MT11" i="24"/>
  <c r="NF10" i="24"/>
  <c r="NE10" i="24"/>
  <c r="ND10" i="24"/>
  <c r="NC10" i="24"/>
  <c r="NB10" i="24"/>
  <c r="NA10" i="24"/>
  <c r="MY10" i="24"/>
  <c r="MX10" i="24"/>
  <c r="MW10" i="24"/>
  <c r="MV10" i="24"/>
  <c r="MU10" i="24"/>
  <c r="MT10" i="24"/>
  <c r="NF7" i="24"/>
  <c r="NE7" i="24"/>
  <c r="ND7" i="24"/>
  <c r="NC7" i="24"/>
  <c r="NB7" i="24"/>
  <c r="NA7" i="24"/>
  <c r="MY7" i="24"/>
  <c r="MX7" i="24"/>
  <c r="MW7" i="24"/>
  <c r="MV7" i="24"/>
  <c r="MU7" i="24"/>
  <c r="MT7" i="24"/>
  <c r="NF5" i="24"/>
  <c r="NE5" i="24"/>
  <c r="ND5" i="24"/>
  <c r="NC5" i="24"/>
  <c r="NB5" i="24"/>
  <c r="NA5" i="24"/>
  <c r="MY5" i="24"/>
  <c r="MX5" i="24"/>
  <c r="MW5" i="24"/>
  <c r="MV5" i="24"/>
  <c r="MU5" i="24"/>
  <c r="MT5" i="24"/>
  <c r="NF6" i="24"/>
  <c r="NE6" i="24"/>
  <c r="ND6" i="24"/>
  <c r="NC6" i="24"/>
  <c r="NB6" i="24"/>
  <c r="NA6" i="24"/>
  <c r="MY6" i="24"/>
  <c r="MX6" i="24"/>
  <c r="MW6" i="24"/>
  <c r="MV6" i="24"/>
  <c r="MU6" i="24"/>
  <c r="MT6" i="24"/>
  <c r="NF4" i="24"/>
  <c r="NE4" i="24"/>
  <c r="ND4" i="24"/>
  <c r="NC4" i="24"/>
  <c r="NB4" i="24"/>
  <c r="NA4" i="24"/>
  <c r="MY4" i="24"/>
  <c r="MX4" i="24"/>
  <c r="MW4" i="24"/>
  <c r="MV4" i="24"/>
  <c r="MU4" i="24"/>
  <c r="MT4" i="24"/>
  <c r="LX14" i="24"/>
  <c r="LW14" i="24"/>
  <c r="LV14" i="24"/>
  <c r="LU14" i="24"/>
  <c r="LT14" i="24"/>
  <c r="LS14" i="24"/>
  <c r="LQ14" i="24"/>
  <c r="LP14" i="24"/>
  <c r="LO14" i="24"/>
  <c r="LN14" i="24"/>
  <c r="LM14" i="24"/>
  <c r="LL14" i="24"/>
  <c r="LX12" i="24"/>
  <c r="LW12" i="24"/>
  <c r="LV12" i="24"/>
  <c r="LU12" i="24"/>
  <c r="LT12" i="24"/>
  <c r="LS12" i="24"/>
  <c r="LQ12" i="24"/>
  <c r="LP12" i="24"/>
  <c r="LO12" i="24"/>
  <c r="LN12" i="24"/>
  <c r="LM12" i="24"/>
  <c r="LL12" i="24"/>
  <c r="LX11" i="24"/>
  <c r="LW11" i="24"/>
  <c r="LV11" i="24"/>
  <c r="LU11" i="24"/>
  <c r="LT11" i="24"/>
  <c r="LS11" i="24"/>
  <c r="LQ11" i="24"/>
  <c r="LP11" i="24"/>
  <c r="LO11" i="24"/>
  <c r="LN11" i="24"/>
  <c r="LM11" i="24"/>
  <c r="LL11" i="24"/>
  <c r="LX10" i="24"/>
  <c r="LW10" i="24"/>
  <c r="LV10" i="24"/>
  <c r="LU10" i="24"/>
  <c r="LT10" i="24"/>
  <c r="LS10" i="24"/>
  <c r="LQ10" i="24"/>
  <c r="LP10" i="24"/>
  <c r="LO10" i="24"/>
  <c r="LN10" i="24"/>
  <c r="LM10" i="24"/>
  <c r="LL10" i="24"/>
  <c r="LX7" i="24"/>
  <c r="LW7" i="24"/>
  <c r="LV7" i="24"/>
  <c r="LU7" i="24"/>
  <c r="LT7" i="24"/>
  <c r="LS7" i="24"/>
  <c r="LQ7" i="24"/>
  <c r="LP7" i="24"/>
  <c r="LO7" i="24"/>
  <c r="LN7" i="24"/>
  <c r="LM7" i="24"/>
  <c r="LL7" i="24"/>
  <c r="LX5" i="24"/>
  <c r="LW5" i="24"/>
  <c r="LV5" i="24"/>
  <c r="LU5" i="24"/>
  <c r="LT5" i="24"/>
  <c r="LS5" i="24"/>
  <c r="LQ5" i="24"/>
  <c r="LP5" i="24"/>
  <c r="LO5" i="24"/>
  <c r="LN5" i="24"/>
  <c r="LM5" i="24"/>
  <c r="LL5" i="24"/>
  <c r="LX6" i="24"/>
  <c r="LW6" i="24"/>
  <c r="LV6" i="24"/>
  <c r="LU6" i="24"/>
  <c r="LT6" i="24"/>
  <c r="LS6" i="24"/>
  <c r="LQ6" i="24"/>
  <c r="LP6" i="24"/>
  <c r="LO6" i="24"/>
  <c r="LN6" i="24"/>
  <c r="LM6" i="24"/>
  <c r="LL6" i="24"/>
  <c r="LX4" i="24"/>
  <c r="LW4" i="24"/>
  <c r="LV4" i="24"/>
  <c r="LU4" i="24"/>
  <c r="LT4" i="24"/>
  <c r="LS4" i="24"/>
  <c r="LQ4" i="24"/>
  <c r="LP4" i="24"/>
  <c r="LO4" i="24"/>
  <c r="LN4" i="24"/>
  <c r="LM4" i="24"/>
  <c r="LL4" i="24"/>
  <c r="KP14" i="24"/>
  <c r="KO14" i="24"/>
  <c r="KN14" i="24"/>
  <c r="KM14" i="24"/>
  <c r="KL14" i="24"/>
  <c r="KK14" i="24"/>
  <c r="KI14" i="24"/>
  <c r="KH14" i="24"/>
  <c r="KG14" i="24"/>
  <c r="KF14" i="24"/>
  <c r="KE14" i="24"/>
  <c r="KD14" i="24"/>
  <c r="KP12" i="24"/>
  <c r="KO12" i="24"/>
  <c r="KN12" i="24"/>
  <c r="KM12" i="24"/>
  <c r="KL12" i="24"/>
  <c r="KK12" i="24"/>
  <c r="KI12" i="24"/>
  <c r="KH12" i="24"/>
  <c r="KG12" i="24"/>
  <c r="KF12" i="24"/>
  <c r="KE12" i="24"/>
  <c r="KD12" i="24"/>
  <c r="KP11" i="24"/>
  <c r="KO11" i="24"/>
  <c r="KN11" i="24"/>
  <c r="KM11" i="24"/>
  <c r="KL11" i="24"/>
  <c r="KK11" i="24"/>
  <c r="KI11" i="24"/>
  <c r="KH11" i="24"/>
  <c r="KG11" i="24"/>
  <c r="KF11" i="24"/>
  <c r="KE11" i="24"/>
  <c r="KD11" i="24"/>
  <c r="KP10" i="24"/>
  <c r="KO10" i="24"/>
  <c r="KN10" i="24"/>
  <c r="KM10" i="24"/>
  <c r="KL10" i="24"/>
  <c r="KK10" i="24"/>
  <c r="KI10" i="24"/>
  <c r="KH10" i="24"/>
  <c r="KG10" i="24"/>
  <c r="KF10" i="24"/>
  <c r="KE10" i="24"/>
  <c r="KD10" i="24"/>
  <c r="KP7" i="24"/>
  <c r="KO7" i="24"/>
  <c r="KN7" i="24"/>
  <c r="KM7" i="24"/>
  <c r="KL7" i="24"/>
  <c r="KK7" i="24"/>
  <c r="KI7" i="24"/>
  <c r="KH7" i="24"/>
  <c r="KG7" i="24"/>
  <c r="KF7" i="24"/>
  <c r="KE7" i="24"/>
  <c r="KD7" i="24"/>
  <c r="KP5" i="24"/>
  <c r="KO5" i="24"/>
  <c r="KN5" i="24"/>
  <c r="KM5" i="24"/>
  <c r="KL5" i="24"/>
  <c r="KK5" i="24"/>
  <c r="KI5" i="24"/>
  <c r="KH5" i="24"/>
  <c r="KG5" i="24"/>
  <c r="KF5" i="24"/>
  <c r="KE5" i="24"/>
  <c r="KD5" i="24"/>
  <c r="KP6" i="24"/>
  <c r="KO6" i="24"/>
  <c r="KN6" i="24"/>
  <c r="KM6" i="24"/>
  <c r="KL6" i="24"/>
  <c r="KK6" i="24"/>
  <c r="KI6" i="24"/>
  <c r="KH6" i="24"/>
  <c r="KG6" i="24"/>
  <c r="KF6" i="24"/>
  <c r="KE6" i="24"/>
  <c r="KD6" i="24"/>
  <c r="KP4" i="24"/>
  <c r="KO4" i="24"/>
  <c r="KN4" i="24"/>
  <c r="KM4" i="24"/>
  <c r="KL4" i="24"/>
  <c r="KK4" i="24"/>
  <c r="KI4" i="24"/>
  <c r="KH4" i="24"/>
  <c r="KG4" i="24"/>
  <c r="KF4" i="24"/>
  <c r="KE4" i="24"/>
  <c r="KD4" i="24"/>
  <c r="JH14" i="24"/>
  <c r="JG14" i="24"/>
  <c r="JF14" i="24"/>
  <c r="JE14" i="24"/>
  <c r="JD14" i="24"/>
  <c r="JC14" i="24"/>
  <c r="JA14" i="24"/>
  <c r="IZ14" i="24"/>
  <c r="IY14" i="24"/>
  <c r="IX14" i="24"/>
  <c r="IW14" i="24"/>
  <c r="IV14" i="24"/>
  <c r="JH12" i="24"/>
  <c r="JG12" i="24"/>
  <c r="JF12" i="24"/>
  <c r="JE12" i="24"/>
  <c r="JD12" i="24"/>
  <c r="JC12" i="24"/>
  <c r="JA12" i="24"/>
  <c r="IZ12" i="24"/>
  <c r="IY12" i="24"/>
  <c r="IX12" i="24"/>
  <c r="IW12" i="24"/>
  <c r="IV12" i="24"/>
  <c r="JH11" i="24"/>
  <c r="JG11" i="24"/>
  <c r="JF11" i="24"/>
  <c r="JE11" i="24"/>
  <c r="JD11" i="24"/>
  <c r="JC11" i="24"/>
  <c r="JA11" i="24"/>
  <c r="IZ11" i="24"/>
  <c r="IY11" i="24"/>
  <c r="IX11" i="24"/>
  <c r="IW11" i="24"/>
  <c r="IV11" i="24"/>
  <c r="JH10" i="24"/>
  <c r="JG10" i="24"/>
  <c r="JF10" i="24"/>
  <c r="JE10" i="24"/>
  <c r="JD10" i="24"/>
  <c r="JC10" i="24"/>
  <c r="JA10" i="24"/>
  <c r="IZ10" i="24"/>
  <c r="IY10" i="24"/>
  <c r="IX10" i="24"/>
  <c r="IW10" i="24"/>
  <c r="IV10" i="24"/>
  <c r="JH7" i="24"/>
  <c r="JG7" i="24"/>
  <c r="JF7" i="24"/>
  <c r="JE7" i="24"/>
  <c r="JD7" i="24"/>
  <c r="JC7" i="24"/>
  <c r="JA7" i="24"/>
  <c r="IZ7" i="24"/>
  <c r="IY7" i="24"/>
  <c r="IX7" i="24"/>
  <c r="IW7" i="24"/>
  <c r="IV7" i="24"/>
  <c r="JH5" i="24"/>
  <c r="JG5" i="24"/>
  <c r="JF5" i="24"/>
  <c r="JE5" i="24"/>
  <c r="JD5" i="24"/>
  <c r="JC5" i="24"/>
  <c r="JA5" i="24"/>
  <c r="IZ5" i="24"/>
  <c r="IY5" i="24"/>
  <c r="IX5" i="24"/>
  <c r="IW5" i="24"/>
  <c r="IV5" i="24"/>
  <c r="JH6" i="24"/>
  <c r="JG6" i="24"/>
  <c r="JF6" i="24"/>
  <c r="JE6" i="24"/>
  <c r="JD6" i="24"/>
  <c r="JC6" i="24"/>
  <c r="JA6" i="24"/>
  <c r="IZ6" i="24"/>
  <c r="IY6" i="24"/>
  <c r="IX6" i="24"/>
  <c r="IW6" i="24"/>
  <c r="IV6" i="24"/>
  <c r="JH4" i="24"/>
  <c r="JG4" i="24"/>
  <c r="JF4" i="24"/>
  <c r="JE4" i="24"/>
  <c r="JD4" i="24"/>
  <c r="JC4" i="24"/>
  <c r="JA4" i="24"/>
  <c r="IZ4" i="24"/>
  <c r="IY4" i="24"/>
  <c r="IX4" i="24"/>
  <c r="IW4" i="24"/>
  <c r="IV4" i="24"/>
  <c r="HZ14" i="24"/>
  <c r="HY14" i="24"/>
  <c r="HX14" i="24"/>
  <c r="HW14" i="24"/>
  <c r="HV14" i="24"/>
  <c r="HU14" i="24"/>
  <c r="HS14" i="24"/>
  <c r="HR14" i="24"/>
  <c r="HQ14" i="24"/>
  <c r="HP14" i="24"/>
  <c r="HO14" i="24"/>
  <c r="HN14" i="24"/>
  <c r="HZ12" i="24"/>
  <c r="HY12" i="24"/>
  <c r="HX12" i="24"/>
  <c r="HW12" i="24"/>
  <c r="HV12" i="24"/>
  <c r="HU12" i="24"/>
  <c r="HS12" i="24"/>
  <c r="HR12" i="24"/>
  <c r="HQ12" i="24"/>
  <c r="HP12" i="24"/>
  <c r="HO12" i="24"/>
  <c r="HN12" i="24"/>
  <c r="HZ11" i="24"/>
  <c r="HY11" i="24"/>
  <c r="HX11" i="24"/>
  <c r="HW11" i="24"/>
  <c r="HV11" i="24"/>
  <c r="HU11" i="24"/>
  <c r="HS11" i="24"/>
  <c r="HR11" i="24"/>
  <c r="HQ11" i="24"/>
  <c r="HP11" i="24"/>
  <c r="HO11" i="24"/>
  <c r="HN11" i="24"/>
  <c r="HZ10" i="24"/>
  <c r="HY10" i="24"/>
  <c r="HX10" i="24"/>
  <c r="HW10" i="24"/>
  <c r="HV10" i="24"/>
  <c r="HU10" i="24"/>
  <c r="HS10" i="24"/>
  <c r="HR10" i="24"/>
  <c r="HQ10" i="24"/>
  <c r="HP10" i="24"/>
  <c r="HO10" i="24"/>
  <c r="HN10" i="24"/>
  <c r="HZ7" i="24"/>
  <c r="HY7" i="24"/>
  <c r="HX7" i="24"/>
  <c r="HW7" i="24"/>
  <c r="HV7" i="24"/>
  <c r="HU7" i="24"/>
  <c r="HS7" i="24"/>
  <c r="HR7" i="24"/>
  <c r="HQ7" i="24"/>
  <c r="HP7" i="24"/>
  <c r="HO7" i="24"/>
  <c r="HN7" i="24"/>
  <c r="HZ5" i="24"/>
  <c r="HY5" i="24"/>
  <c r="HX5" i="24"/>
  <c r="HW5" i="24"/>
  <c r="HV5" i="24"/>
  <c r="HU5" i="24"/>
  <c r="HS5" i="24"/>
  <c r="HR5" i="24"/>
  <c r="HQ5" i="24"/>
  <c r="HP5" i="24"/>
  <c r="HO5" i="24"/>
  <c r="HN5" i="24"/>
  <c r="HZ6" i="24"/>
  <c r="HY6" i="24"/>
  <c r="HX6" i="24"/>
  <c r="HW6" i="24"/>
  <c r="HV6" i="24"/>
  <c r="HU6" i="24"/>
  <c r="HS6" i="24"/>
  <c r="HR6" i="24"/>
  <c r="HQ6" i="24"/>
  <c r="HP6" i="24"/>
  <c r="HO6" i="24"/>
  <c r="HN6" i="24"/>
  <c r="HZ4" i="24"/>
  <c r="HY4" i="24"/>
  <c r="HX4" i="24"/>
  <c r="HW4" i="24"/>
  <c r="HV4" i="24"/>
  <c r="HU4" i="24"/>
  <c r="HS4" i="24"/>
  <c r="HR4" i="24"/>
  <c r="HQ4" i="24"/>
  <c r="HP4" i="24"/>
  <c r="HO4" i="24"/>
  <c r="HN4" i="24"/>
  <c r="GR14" i="24"/>
  <c r="GQ14" i="24"/>
  <c r="GP14" i="24"/>
  <c r="GO14" i="24"/>
  <c r="GN14" i="24"/>
  <c r="GM14" i="24"/>
  <c r="GK14" i="24"/>
  <c r="GJ14" i="24"/>
  <c r="GI14" i="24"/>
  <c r="GH14" i="24"/>
  <c r="GG14" i="24"/>
  <c r="GF14" i="24"/>
  <c r="GR12" i="24"/>
  <c r="GQ12" i="24"/>
  <c r="GP12" i="24"/>
  <c r="GO12" i="24"/>
  <c r="GN12" i="24"/>
  <c r="GM12" i="24"/>
  <c r="GK12" i="24"/>
  <c r="GJ12" i="24"/>
  <c r="GI12" i="24"/>
  <c r="GH12" i="24"/>
  <c r="GG12" i="24"/>
  <c r="GF12" i="24"/>
  <c r="GR11" i="24"/>
  <c r="GQ11" i="24"/>
  <c r="GP11" i="24"/>
  <c r="GO11" i="24"/>
  <c r="GN11" i="24"/>
  <c r="GM11" i="24"/>
  <c r="GK11" i="24"/>
  <c r="GJ11" i="24"/>
  <c r="GI11" i="24"/>
  <c r="GH11" i="24"/>
  <c r="GG11" i="24"/>
  <c r="GF11" i="24"/>
  <c r="GR10" i="24"/>
  <c r="GQ10" i="24"/>
  <c r="GP10" i="24"/>
  <c r="GO10" i="24"/>
  <c r="GN10" i="24"/>
  <c r="GM10" i="24"/>
  <c r="GK10" i="24"/>
  <c r="GJ10" i="24"/>
  <c r="GI10" i="24"/>
  <c r="GH10" i="24"/>
  <c r="GG10" i="24"/>
  <c r="GF10" i="24"/>
  <c r="GR7" i="24"/>
  <c r="GQ7" i="24"/>
  <c r="GP7" i="24"/>
  <c r="GO7" i="24"/>
  <c r="GN7" i="24"/>
  <c r="GM7" i="24"/>
  <c r="GK7" i="24"/>
  <c r="GJ7" i="24"/>
  <c r="GI7" i="24"/>
  <c r="GH7" i="24"/>
  <c r="GG7" i="24"/>
  <c r="GF7" i="24"/>
  <c r="GR5" i="24"/>
  <c r="GQ5" i="24"/>
  <c r="GP5" i="24"/>
  <c r="GO5" i="24"/>
  <c r="GN5" i="24"/>
  <c r="GM5" i="24"/>
  <c r="GK5" i="24"/>
  <c r="GJ5" i="24"/>
  <c r="GI5" i="24"/>
  <c r="GH5" i="24"/>
  <c r="GG5" i="24"/>
  <c r="GF5" i="24"/>
  <c r="GR6" i="24"/>
  <c r="GQ6" i="24"/>
  <c r="GP6" i="24"/>
  <c r="GO6" i="24"/>
  <c r="GN6" i="24"/>
  <c r="GM6" i="24"/>
  <c r="GK6" i="24"/>
  <c r="GJ6" i="24"/>
  <c r="GI6" i="24"/>
  <c r="GH6" i="24"/>
  <c r="GG6" i="24"/>
  <c r="GF6" i="24"/>
  <c r="GR4" i="24"/>
  <c r="GQ4" i="24"/>
  <c r="GP4" i="24"/>
  <c r="GO4" i="24"/>
  <c r="GN4" i="24"/>
  <c r="GM4" i="24"/>
  <c r="GK4" i="24"/>
  <c r="GJ4" i="24"/>
  <c r="GI4" i="24"/>
  <c r="GH4" i="24"/>
  <c r="GG4" i="24"/>
  <c r="GF4" i="24"/>
  <c r="FJ14" i="24"/>
  <c r="FI14" i="24"/>
  <c r="FH14" i="24"/>
  <c r="FG14" i="24"/>
  <c r="FF14" i="24"/>
  <c r="FE14" i="24"/>
  <c r="FC14" i="24"/>
  <c r="FB14" i="24"/>
  <c r="FA14" i="24"/>
  <c r="EZ14" i="24"/>
  <c r="EY14" i="24"/>
  <c r="EX14" i="24"/>
  <c r="FJ12" i="24"/>
  <c r="FI12" i="24"/>
  <c r="FH12" i="24"/>
  <c r="FG12" i="24"/>
  <c r="FF12" i="24"/>
  <c r="FE12" i="24"/>
  <c r="FC12" i="24"/>
  <c r="FB12" i="24"/>
  <c r="FA12" i="24"/>
  <c r="EZ12" i="24"/>
  <c r="EY12" i="24"/>
  <c r="EX12" i="24"/>
  <c r="FJ11" i="24"/>
  <c r="FI11" i="24"/>
  <c r="FH11" i="24"/>
  <c r="FG11" i="24"/>
  <c r="FF11" i="24"/>
  <c r="FE11" i="24"/>
  <c r="FC11" i="24"/>
  <c r="FB11" i="24"/>
  <c r="FA11" i="24"/>
  <c r="EZ11" i="24"/>
  <c r="EY11" i="24"/>
  <c r="EX11" i="24"/>
  <c r="FJ10" i="24"/>
  <c r="FI10" i="24"/>
  <c r="FH10" i="24"/>
  <c r="FG10" i="24"/>
  <c r="FF10" i="24"/>
  <c r="FE10" i="24"/>
  <c r="FC10" i="24"/>
  <c r="FB10" i="24"/>
  <c r="FA10" i="24"/>
  <c r="EZ10" i="24"/>
  <c r="EY10" i="24"/>
  <c r="EX10" i="24"/>
  <c r="FJ7" i="24"/>
  <c r="FI7" i="24"/>
  <c r="FH7" i="24"/>
  <c r="FG7" i="24"/>
  <c r="FF7" i="24"/>
  <c r="FE7" i="24"/>
  <c r="FC7" i="24"/>
  <c r="FB7" i="24"/>
  <c r="FA7" i="24"/>
  <c r="EZ7" i="24"/>
  <c r="EY7" i="24"/>
  <c r="EX7" i="24"/>
  <c r="FJ5" i="24"/>
  <c r="FI5" i="24"/>
  <c r="FH5" i="24"/>
  <c r="FG5" i="24"/>
  <c r="FF5" i="24"/>
  <c r="FE5" i="24"/>
  <c r="FC5" i="24"/>
  <c r="FB5" i="24"/>
  <c r="FA5" i="24"/>
  <c r="EZ5" i="24"/>
  <c r="EY5" i="24"/>
  <c r="EX5" i="24"/>
  <c r="FJ6" i="24"/>
  <c r="FI6" i="24"/>
  <c r="FH6" i="24"/>
  <c r="FG6" i="24"/>
  <c r="FF6" i="24"/>
  <c r="FE6" i="24"/>
  <c r="FC6" i="24"/>
  <c r="FB6" i="24"/>
  <c r="FA6" i="24"/>
  <c r="EZ6" i="24"/>
  <c r="EY6" i="24"/>
  <c r="EX6" i="24"/>
  <c r="FJ4" i="24"/>
  <c r="FI4" i="24"/>
  <c r="FH4" i="24"/>
  <c r="FG4" i="24"/>
  <c r="FF4" i="24"/>
  <c r="FE4" i="24"/>
  <c r="FC4" i="24"/>
  <c r="FB4" i="24"/>
  <c r="FA4" i="24"/>
  <c r="EZ4" i="24"/>
  <c r="EY4" i="24"/>
  <c r="EX4" i="24"/>
  <c r="EB14" i="24"/>
  <c r="EA14" i="24"/>
  <c r="DZ14" i="24"/>
  <c r="DY14" i="24"/>
  <c r="DX14" i="24"/>
  <c r="DW14" i="24"/>
  <c r="DU14" i="24"/>
  <c r="DT14" i="24"/>
  <c r="DS14" i="24"/>
  <c r="DR14" i="24"/>
  <c r="DQ14" i="24"/>
  <c r="DP14" i="24"/>
  <c r="EB12" i="24"/>
  <c r="EA12" i="24"/>
  <c r="DZ12" i="24"/>
  <c r="DY12" i="24"/>
  <c r="DX12" i="24"/>
  <c r="DW12" i="24"/>
  <c r="DU12" i="24"/>
  <c r="DT12" i="24"/>
  <c r="DS12" i="24"/>
  <c r="DR12" i="24"/>
  <c r="DQ12" i="24"/>
  <c r="DP12" i="24"/>
  <c r="EB11" i="24"/>
  <c r="EA11" i="24"/>
  <c r="DZ11" i="24"/>
  <c r="DY11" i="24"/>
  <c r="DX11" i="24"/>
  <c r="DW11" i="24"/>
  <c r="DU11" i="24"/>
  <c r="DT11" i="24"/>
  <c r="DS11" i="24"/>
  <c r="DR11" i="24"/>
  <c r="DQ11" i="24"/>
  <c r="DP11" i="24"/>
  <c r="EB10" i="24"/>
  <c r="EA10" i="24"/>
  <c r="DZ10" i="24"/>
  <c r="DY10" i="24"/>
  <c r="DX10" i="24"/>
  <c r="DW10" i="24"/>
  <c r="DU10" i="24"/>
  <c r="DT10" i="24"/>
  <c r="DS10" i="24"/>
  <c r="DR10" i="24"/>
  <c r="DQ10" i="24"/>
  <c r="DP10" i="24"/>
  <c r="EB7" i="24"/>
  <c r="EA7" i="24"/>
  <c r="DZ7" i="24"/>
  <c r="DY7" i="24"/>
  <c r="DX7" i="24"/>
  <c r="DW7" i="24"/>
  <c r="DU7" i="24"/>
  <c r="DT7" i="24"/>
  <c r="DS7" i="24"/>
  <c r="DR7" i="24"/>
  <c r="DQ7" i="24"/>
  <c r="DP7" i="24"/>
  <c r="EB5" i="24"/>
  <c r="EA5" i="24"/>
  <c r="DZ5" i="24"/>
  <c r="DY5" i="24"/>
  <c r="DX5" i="24"/>
  <c r="DW5" i="24"/>
  <c r="DU5" i="24"/>
  <c r="DT5" i="24"/>
  <c r="DS5" i="24"/>
  <c r="DR5" i="24"/>
  <c r="DQ5" i="24"/>
  <c r="DP5" i="24"/>
  <c r="EB6" i="24"/>
  <c r="EA6" i="24"/>
  <c r="DZ6" i="24"/>
  <c r="DY6" i="24"/>
  <c r="DX6" i="24"/>
  <c r="DW6" i="24"/>
  <c r="DU6" i="24"/>
  <c r="DT6" i="24"/>
  <c r="DS6" i="24"/>
  <c r="DR6" i="24"/>
  <c r="DQ6" i="24"/>
  <c r="DP6" i="24"/>
  <c r="EB4" i="24"/>
  <c r="EA4" i="24"/>
  <c r="DZ4" i="24"/>
  <c r="DY4" i="24"/>
  <c r="DX4" i="24"/>
  <c r="DW4" i="24"/>
  <c r="DU4" i="24"/>
  <c r="DT4" i="24"/>
  <c r="DS4" i="24"/>
  <c r="DR4" i="24"/>
  <c r="DQ4" i="24"/>
  <c r="DP4" i="24"/>
  <c r="VB19" i="23"/>
  <c r="VA19" i="23"/>
  <c r="UZ19" i="23"/>
  <c r="UY19" i="23"/>
  <c r="UX19" i="23"/>
  <c r="UW19" i="23"/>
  <c r="UU19" i="23"/>
  <c r="UT19" i="23"/>
  <c r="US19" i="23"/>
  <c r="UR19" i="23"/>
  <c r="UQ19" i="23"/>
  <c r="UP19" i="23"/>
  <c r="VB18" i="23"/>
  <c r="VA18" i="23"/>
  <c r="UZ18" i="23"/>
  <c r="UY18" i="23"/>
  <c r="UX18" i="23"/>
  <c r="UW18" i="23"/>
  <c r="UU18" i="23"/>
  <c r="UT18" i="23"/>
  <c r="US18" i="23"/>
  <c r="UR18" i="23"/>
  <c r="UQ18" i="23"/>
  <c r="UP18" i="23"/>
  <c r="VB17" i="23"/>
  <c r="VA17" i="23"/>
  <c r="UZ17" i="23"/>
  <c r="UY17" i="23"/>
  <c r="UX17" i="23"/>
  <c r="UW17" i="23"/>
  <c r="UU17" i="23"/>
  <c r="UT17" i="23"/>
  <c r="US17" i="23"/>
  <c r="UR17" i="23"/>
  <c r="UQ17" i="23"/>
  <c r="UP17" i="23"/>
  <c r="VB16" i="23"/>
  <c r="VA16" i="23"/>
  <c r="UZ16" i="23"/>
  <c r="UY16" i="23"/>
  <c r="UX16" i="23"/>
  <c r="UW16" i="23"/>
  <c r="UU16" i="23"/>
  <c r="UT16" i="23"/>
  <c r="US16" i="23"/>
  <c r="UR16" i="23"/>
  <c r="UQ16" i="23"/>
  <c r="UP16" i="23"/>
  <c r="VB14" i="23"/>
  <c r="VA14" i="23"/>
  <c r="UZ14" i="23"/>
  <c r="UY14" i="23"/>
  <c r="UX14" i="23"/>
  <c r="UW14" i="23"/>
  <c r="UU14" i="23"/>
  <c r="UT14" i="23"/>
  <c r="US14" i="23"/>
  <c r="UR14" i="23"/>
  <c r="UQ14" i="23"/>
  <c r="UP14" i="23"/>
  <c r="VB10" i="23"/>
  <c r="VA10" i="23"/>
  <c r="UZ10" i="23"/>
  <c r="UY10" i="23"/>
  <c r="UX10" i="23"/>
  <c r="UW10" i="23"/>
  <c r="UU10" i="23"/>
  <c r="UT10" i="23"/>
  <c r="US10" i="23"/>
  <c r="UR10" i="23"/>
  <c r="UQ10" i="23"/>
  <c r="UP10" i="23"/>
  <c r="VB9" i="23"/>
  <c r="VA9" i="23"/>
  <c r="UZ9" i="23"/>
  <c r="UY9" i="23"/>
  <c r="UX9" i="23"/>
  <c r="UW9" i="23"/>
  <c r="UU9" i="23"/>
  <c r="UT9" i="23"/>
  <c r="US9" i="23"/>
  <c r="UR9" i="23"/>
  <c r="UQ9" i="23"/>
  <c r="UP9" i="23"/>
  <c r="VB8" i="23"/>
  <c r="VA8" i="23"/>
  <c r="UZ8" i="23"/>
  <c r="UY8" i="23"/>
  <c r="UX8" i="23"/>
  <c r="UW8" i="23"/>
  <c r="UU8" i="23"/>
  <c r="UT8" i="23"/>
  <c r="US8" i="23"/>
  <c r="UR8" i="23"/>
  <c r="UQ8" i="23"/>
  <c r="UP8" i="23"/>
  <c r="VB7" i="23"/>
  <c r="VA7" i="23"/>
  <c r="UZ7" i="23"/>
  <c r="UY7" i="23"/>
  <c r="UX7" i="23"/>
  <c r="UW7" i="23"/>
  <c r="UU7" i="23"/>
  <c r="UT7" i="23"/>
  <c r="US7" i="23"/>
  <c r="UR7" i="23"/>
  <c r="UQ7" i="23"/>
  <c r="UP7" i="23"/>
  <c r="VB6" i="23"/>
  <c r="VA6" i="23"/>
  <c r="UZ6" i="23"/>
  <c r="UY6" i="23"/>
  <c r="UX6" i="23"/>
  <c r="UW6" i="23"/>
  <c r="UU6" i="23"/>
  <c r="UT6" i="23"/>
  <c r="US6" i="23"/>
  <c r="UR6" i="23"/>
  <c r="UQ6" i="23"/>
  <c r="UP6" i="23"/>
  <c r="VB4" i="23"/>
  <c r="VA4" i="23"/>
  <c r="UZ4" i="23"/>
  <c r="UY4" i="23"/>
  <c r="UX4" i="23"/>
  <c r="UW4" i="23"/>
  <c r="UU4" i="23"/>
  <c r="UT4" i="23"/>
  <c r="US4" i="23"/>
  <c r="UR4" i="23"/>
  <c r="UQ4" i="23"/>
  <c r="UP4" i="23"/>
  <c r="VB15" i="23"/>
  <c r="VA15" i="23"/>
  <c r="UZ15" i="23"/>
  <c r="UY15" i="23"/>
  <c r="UX15" i="23"/>
  <c r="UW15" i="23"/>
  <c r="UU15" i="23"/>
  <c r="UT15" i="23"/>
  <c r="US15" i="23"/>
  <c r="UR15" i="23"/>
  <c r="UQ15" i="23"/>
  <c r="UP15" i="23"/>
  <c r="TT19" i="23"/>
  <c r="TS19" i="23"/>
  <c r="TR19" i="23"/>
  <c r="TQ19" i="23"/>
  <c r="TP19" i="23"/>
  <c r="TO19" i="23"/>
  <c r="TM19" i="23"/>
  <c r="TL19" i="23"/>
  <c r="TK19" i="23"/>
  <c r="TJ19" i="23"/>
  <c r="TI19" i="23"/>
  <c r="TH19" i="23"/>
  <c r="TT18" i="23"/>
  <c r="TS18" i="23"/>
  <c r="TR18" i="23"/>
  <c r="TQ18" i="23"/>
  <c r="TP18" i="23"/>
  <c r="TO18" i="23"/>
  <c r="TM18" i="23"/>
  <c r="TL18" i="23"/>
  <c r="TK18" i="23"/>
  <c r="TJ18" i="23"/>
  <c r="TI18" i="23"/>
  <c r="TH18" i="23"/>
  <c r="TT17" i="23"/>
  <c r="TS17" i="23"/>
  <c r="TR17" i="23"/>
  <c r="TQ17" i="23"/>
  <c r="TP17" i="23"/>
  <c r="TO17" i="23"/>
  <c r="TM17" i="23"/>
  <c r="TL17" i="23"/>
  <c r="TK17" i="23"/>
  <c r="TJ17" i="23"/>
  <c r="TI17" i="23"/>
  <c r="TH17" i="23"/>
  <c r="TT16" i="23"/>
  <c r="TS16" i="23"/>
  <c r="TR16" i="23"/>
  <c r="TQ16" i="23"/>
  <c r="TP16" i="23"/>
  <c r="TO16" i="23"/>
  <c r="TM16" i="23"/>
  <c r="TL16" i="23"/>
  <c r="TK16" i="23"/>
  <c r="TJ16" i="23"/>
  <c r="TI16" i="23"/>
  <c r="TH16" i="23"/>
  <c r="TT14" i="23"/>
  <c r="TS14" i="23"/>
  <c r="TR14" i="23"/>
  <c r="TQ14" i="23"/>
  <c r="TP14" i="23"/>
  <c r="TO14" i="23"/>
  <c r="TM14" i="23"/>
  <c r="TL14" i="23"/>
  <c r="TK14" i="23"/>
  <c r="TJ14" i="23"/>
  <c r="TI14" i="23"/>
  <c r="TH14" i="23"/>
  <c r="TT10" i="23"/>
  <c r="TS10" i="23"/>
  <c r="TR10" i="23"/>
  <c r="TQ10" i="23"/>
  <c r="TP10" i="23"/>
  <c r="TO10" i="23"/>
  <c r="TM10" i="23"/>
  <c r="TL10" i="23"/>
  <c r="TK10" i="23"/>
  <c r="TJ10" i="23"/>
  <c r="TI10" i="23"/>
  <c r="TH10" i="23"/>
  <c r="TT9" i="23"/>
  <c r="TS9" i="23"/>
  <c r="TR9" i="23"/>
  <c r="TQ9" i="23"/>
  <c r="TP9" i="23"/>
  <c r="TO9" i="23"/>
  <c r="TM9" i="23"/>
  <c r="TL9" i="23"/>
  <c r="TK9" i="23"/>
  <c r="TJ9" i="23"/>
  <c r="TI9" i="23"/>
  <c r="TH9" i="23"/>
  <c r="TT8" i="23"/>
  <c r="TS8" i="23"/>
  <c r="TR8" i="23"/>
  <c r="TQ8" i="23"/>
  <c r="TP8" i="23"/>
  <c r="TO8" i="23"/>
  <c r="TM8" i="23"/>
  <c r="TL8" i="23"/>
  <c r="TK8" i="23"/>
  <c r="TJ8" i="23"/>
  <c r="TI8" i="23"/>
  <c r="TH8" i="23"/>
  <c r="TT7" i="23"/>
  <c r="TS7" i="23"/>
  <c r="TR7" i="23"/>
  <c r="TQ7" i="23"/>
  <c r="TP7" i="23"/>
  <c r="TO7" i="23"/>
  <c r="TM7" i="23"/>
  <c r="TL7" i="23"/>
  <c r="TK7" i="23"/>
  <c r="TJ7" i="23"/>
  <c r="TI7" i="23"/>
  <c r="TH7" i="23"/>
  <c r="TT6" i="23"/>
  <c r="TS6" i="23"/>
  <c r="TR6" i="23"/>
  <c r="TQ6" i="23"/>
  <c r="TP6" i="23"/>
  <c r="TO6" i="23"/>
  <c r="TM6" i="23"/>
  <c r="TL6" i="23"/>
  <c r="TK6" i="23"/>
  <c r="TJ6" i="23"/>
  <c r="TI6" i="23"/>
  <c r="TH6" i="23"/>
  <c r="TT4" i="23"/>
  <c r="TS4" i="23"/>
  <c r="TR4" i="23"/>
  <c r="TQ4" i="23"/>
  <c r="TP4" i="23"/>
  <c r="TO4" i="23"/>
  <c r="TM4" i="23"/>
  <c r="TL4" i="23"/>
  <c r="TK4" i="23"/>
  <c r="TJ4" i="23"/>
  <c r="TI4" i="23"/>
  <c r="TH4" i="23"/>
  <c r="TT15" i="23"/>
  <c r="TS15" i="23"/>
  <c r="TR15" i="23"/>
  <c r="TQ15" i="23"/>
  <c r="TP15" i="23"/>
  <c r="TO15" i="23"/>
  <c r="TM15" i="23"/>
  <c r="TL15" i="23"/>
  <c r="TK15" i="23"/>
  <c r="TJ15" i="23"/>
  <c r="TI15" i="23"/>
  <c r="TH15" i="23"/>
  <c r="SL19" i="23"/>
  <c r="SK19" i="23"/>
  <c r="SJ19" i="23"/>
  <c r="SI19" i="23"/>
  <c r="SH19" i="23"/>
  <c r="SG19" i="23"/>
  <c r="SE19" i="23"/>
  <c r="SD19" i="23"/>
  <c r="SC19" i="23"/>
  <c r="SB19" i="23"/>
  <c r="SA19" i="23"/>
  <c r="RZ19" i="23"/>
  <c r="SL18" i="23"/>
  <c r="SK18" i="23"/>
  <c r="SJ18" i="23"/>
  <c r="SI18" i="23"/>
  <c r="SH18" i="23"/>
  <c r="SG18" i="23"/>
  <c r="SE18" i="23"/>
  <c r="SD18" i="23"/>
  <c r="SC18" i="23"/>
  <c r="SB18" i="23"/>
  <c r="SA18" i="23"/>
  <c r="RZ18" i="23"/>
  <c r="SL17" i="23"/>
  <c r="SK17" i="23"/>
  <c r="SJ17" i="23"/>
  <c r="SI17" i="23"/>
  <c r="SH17" i="23"/>
  <c r="SG17" i="23"/>
  <c r="SE17" i="23"/>
  <c r="SD17" i="23"/>
  <c r="SC17" i="23"/>
  <c r="SB17" i="23"/>
  <c r="SA17" i="23"/>
  <c r="RZ17" i="23"/>
  <c r="SL16" i="23"/>
  <c r="SK16" i="23"/>
  <c r="SJ16" i="23"/>
  <c r="SI16" i="23"/>
  <c r="SH16" i="23"/>
  <c r="SG16" i="23"/>
  <c r="SE16" i="23"/>
  <c r="SD16" i="23"/>
  <c r="SC16" i="23"/>
  <c r="SB16" i="23"/>
  <c r="SA16" i="23"/>
  <c r="RZ16" i="23"/>
  <c r="SL14" i="23"/>
  <c r="SK14" i="23"/>
  <c r="SJ14" i="23"/>
  <c r="SI14" i="23"/>
  <c r="SH14" i="23"/>
  <c r="SG14" i="23"/>
  <c r="SE14" i="23"/>
  <c r="SD14" i="23"/>
  <c r="SC14" i="23"/>
  <c r="SB14" i="23"/>
  <c r="SA14" i="23"/>
  <c r="RZ14" i="23"/>
  <c r="SL10" i="23"/>
  <c r="SK10" i="23"/>
  <c r="SJ10" i="23"/>
  <c r="SI10" i="23"/>
  <c r="SH10" i="23"/>
  <c r="SG10" i="23"/>
  <c r="SE10" i="23"/>
  <c r="SD10" i="23"/>
  <c r="SC10" i="23"/>
  <c r="SB10" i="23"/>
  <c r="SA10" i="23"/>
  <c r="RZ10" i="23"/>
  <c r="SL9" i="23"/>
  <c r="SK9" i="23"/>
  <c r="SJ9" i="23"/>
  <c r="SI9" i="23"/>
  <c r="SH9" i="23"/>
  <c r="SG9" i="23"/>
  <c r="SE9" i="23"/>
  <c r="SD9" i="23"/>
  <c r="SC9" i="23"/>
  <c r="SB9" i="23"/>
  <c r="SA9" i="23"/>
  <c r="RZ9" i="23"/>
  <c r="SL8" i="23"/>
  <c r="SK8" i="23"/>
  <c r="SJ8" i="23"/>
  <c r="SI8" i="23"/>
  <c r="SH8" i="23"/>
  <c r="SG8" i="23"/>
  <c r="SE8" i="23"/>
  <c r="SD8" i="23"/>
  <c r="SC8" i="23"/>
  <c r="SB8" i="23"/>
  <c r="SA8" i="23"/>
  <c r="RZ8" i="23"/>
  <c r="SL7" i="23"/>
  <c r="SK7" i="23"/>
  <c r="SJ7" i="23"/>
  <c r="SI7" i="23"/>
  <c r="SH7" i="23"/>
  <c r="SG7" i="23"/>
  <c r="SE7" i="23"/>
  <c r="SD7" i="23"/>
  <c r="SC7" i="23"/>
  <c r="SB7" i="23"/>
  <c r="SA7" i="23"/>
  <c r="RZ7" i="23"/>
  <c r="SL6" i="23"/>
  <c r="SK6" i="23"/>
  <c r="SJ6" i="23"/>
  <c r="SI6" i="23"/>
  <c r="SH6" i="23"/>
  <c r="SG6" i="23"/>
  <c r="SE6" i="23"/>
  <c r="SD6" i="23"/>
  <c r="SC6" i="23"/>
  <c r="SB6" i="23"/>
  <c r="SA6" i="23"/>
  <c r="RZ6" i="23"/>
  <c r="SL4" i="23"/>
  <c r="SK4" i="23"/>
  <c r="SJ4" i="23"/>
  <c r="SI4" i="23"/>
  <c r="SH4" i="23"/>
  <c r="SG4" i="23"/>
  <c r="SE4" i="23"/>
  <c r="SD4" i="23"/>
  <c r="SC4" i="23"/>
  <c r="SB4" i="23"/>
  <c r="SA4" i="23"/>
  <c r="RZ4" i="23"/>
  <c r="SL15" i="23"/>
  <c r="SK15" i="23"/>
  <c r="SJ15" i="23"/>
  <c r="SI15" i="23"/>
  <c r="SH15" i="23"/>
  <c r="SG15" i="23"/>
  <c r="SE15" i="23"/>
  <c r="SD15" i="23"/>
  <c r="SC15" i="23"/>
  <c r="SB15" i="23"/>
  <c r="SA15" i="23"/>
  <c r="RZ15" i="23"/>
  <c r="RD19" i="23"/>
  <c r="RC19" i="23"/>
  <c r="RB19" i="23"/>
  <c r="RA19" i="23"/>
  <c r="QZ19" i="23"/>
  <c r="QY19" i="23"/>
  <c r="QW19" i="23"/>
  <c r="QV19" i="23"/>
  <c r="QU19" i="23"/>
  <c r="QT19" i="23"/>
  <c r="QS19" i="23"/>
  <c r="QR19" i="23"/>
  <c r="RD18" i="23"/>
  <c r="RC18" i="23"/>
  <c r="RB18" i="23"/>
  <c r="RA18" i="23"/>
  <c r="QZ18" i="23"/>
  <c r="QY18" i="23"/>
  <c r="QW18" i="23"/>
  <c r="QV18" i="23"/>
  <c r="QU18" i="23"/>
  <c r="QT18" i="23"/>
  <c r="QS18" i="23"/>
  <c r="QR18" i="23"/>
  <c r="RD17" i="23"/>
  <c r="RC17" i="23"/>
  <c r="RB17" i="23"/>
  <c r="RA17" i="23"/>
  <c r="QZ17" i="23"/>
  <c r="QY17" i="23"/>
  <c r="QW17" i="23"/>
  <c r="QV17" i="23"/>
  <c r="QU17" i="23"/>
  <c r="QT17" i="23"/>
  <c r="QS17" i="23"/>
  <c r="QR17" i="23"/>
  <c r="RD16" i="23"/>
  <c r="RC16" i="23"/>
  <c r="RB16" i="23"/>
  <c r="RA16" i="23"/>
  <c r="QZ16" i="23"/>
  <c r="QY16" i="23"/>
  <c r="QW16" i="23"/>
  <c r="QV16" i="23"/>
  <c r="QU16" i="23"/>
  <c r="QT16" i="23"/>
  <c r="QS16" i="23"/>
  <c r="QR16" i="23"/>
  <c r="RD14" i="23"/>
  <c r="RC14" i="23"/>
  <c r="RB14" i="23"/>
  <c r="RA14" i="23"/>
  <c r="QZ14" i="23"/>
  <c r="QY14" i="23"/>
  <c r="QW14" i="23"/>
  <c r="QV14" i="23"/>
  <c r="QU14" i="23"/>
  <c r="QT14" i="23"/>
  <c r="QS14" i="23"/>
  <c r="QR14" i="23"/>
  <c r="RD10" i="23"/>
  <c r="RC10" i="23"/>
  <c r="RB10" i="23"/>
  <c r="RA10" i="23"/>
  <c r="QZ10" i="23"/>
  <c r="QY10" i="23"/>
  <c r="QW10" i="23"/>
  <c r="QV10" i="23"/>
  <c r="QU10" i="23"/>
  <c r="QT10" i="23"/>
  <c r="QS10" i="23"/>
  <c r="QR10" i="23"/>
  <c r="RD9" i="23"/>
  <c r="RC9" i="23"/>
  <c r="RB9" i="23"/>
  <c r="RA9" i="23"/>
  <c r="QZ9" i="23"/>
  <c r="QY9" i="23"/>
  <c r="QW9" i="23"/>
  <c r="QV9" i="23"/>
  <c r="QU9" i="23"/>
  <c r="QT9" i="23"/>
  <c r="QS9" i="23"/>
  <c r="QR9" i="23"/>
  <c r="RD8" i="23"/>
  <c r="RC8" i="23"/>
  <c r="RB8" i="23"/>
  <c r="RA8" i="23"/>
  <c r="QZ8" i="23"/>
  <c r="QY8" i="23"/>
  <c r="QW8" i="23"/>
  <c r="QV8" i="23"/>
  <c r="QU8" i="23"/>
  <c r="QT8" i="23"/>
  <c r="QS8" i="23"/>
  <c r="QR8" i="23"/>
  <c r="RD7" i="23"/>
  <c r="RC7" i="23"/>
  <c r="RB7" i="23"/>
  <c r="RA7" i="23"/>
  <c r="QZ7" i="23"/>
  <c r="QY7" i="23"/>
  <c r="QW7" i="23"/>
  <c r="QV7" i="23"/>
  <c r="QU7" i="23"/>
  <c r="QT7" i="23"/>
  <c r="QS7" i="23"/>
  <c r="QR7" i="23"/>
  <c r="RD6" i="23"/>
  <c r="RC6" i="23"/>
  <c r="RB6" i="23"/>
  <c r="RA6" i="23"/>
  <c r="QZ6" i="23"/>
  <c r="QY6" i="23"/>
  <c r="QW6" i="23"/>
  <c r="QV6" i="23"/>
  <c r="QU6" i="23"/>
  <c r="QT6" i="23"/>
  <c r="QS6" i="23"/>
  <c r="QR6" i="23"/>
  <c r="RD4" i="23"/>
  <c r="RC4" i="23"/>
  <c r="RB4" i="23"/>
  <c r="RA4" i="23"/>
  <c r="QZ4" i="23"/>
  <c r="QY4" i="23"/>
  <c r="QW4" i="23"/>
  <c r="QV4" i="23"/>
  <c r="QU4" i="23"/>
  <c r="QT4" i="23"/>
  <c r="QS4" i="23"/>
  <c r="QR4" i="23"/>
  <c r="RD15" i="23"/>
  <c r="RC15" i="23"/>
  <c r="RB15" i="23"/>
  <c r="RA15" i="23"/>
  <c r="QZ15" i="23"/>
  <c r="QY15" i="23"/>
  <c r="QW15" i="23"/>
  <c r="QV15" i="23"/>
  <c r="QU15" i="23"/>
  <c r="QT15" i="23"/>
  <c r="QS15" i="23"/>
  <c r="QR15" i="23"/>
  <c r="PV19" i="23"/>
  <c r="PU19" i="23"/>
  <c r="PT19" i="23"/>
  <c r="PS19" i="23"/>
  <c r="PR19" i="23"/>
  <c r="PQ19" i="23"/>
  <c r="PO19" i="23"/>
  <c r="PN19" i="23"/>
  <c r="PM19" i="23"/>
  <c r="PL19" i="23"/>
  <c r="PK19" i="23"/>
  <c r="PJ19" i="23"/>
  <c r="PV18" i="23"/>
  <c r="PU18" i="23"/>
  <c r="PT18" i="23"/>
  <c r="PS18" i="23"/>
  <c r="PR18" i="23"/>
  <c r="PQ18" i="23"/>
  <c r="PO18" i="23"/>
  <c r="PN18" i="23"/>
  <c r="PM18" i="23"/>
  <c r="PL18" i="23"/>
  <c r="PK18" i="23"/>
  <c r="PJ18" i="23"/>
  <c r="PV17" i="23"/>
  <c r="PU17" i="23"/>
  <c r="PT17" i="23"/>
  <c r="PS17" i="23"/>
  <c r="PR17" i="23"/>
  <c r="PQ17" i="23"/>
  <c r="PO17" i="23"/>
  <c r="PN17" i="23"/>
  <c r="PM17" i="23"/>
  <c r="PL17" i="23"/>
  <c r="PK17" i="23"/>
  <c r="PJ17" i="23"/>
  <c r="PV16" i="23"/>
  <c r="PU16" i="23"/>
  <c r="PT16" i="23"/>
  <c r="PS16" i="23"/>
  <c r="PR16" i="23"/>
  <c r="PQ16" i="23"/>
  <c r="PO16" i="23"/>
  <c r="PN16" i="23"/>
  <c r="PM16" i="23"/>
  <c r="PL16" i="23"/>
  <c r="PK16" i="23"/>
  <c r="PJ16" i="23"/>
  <c r="PV14" i="23"/>
  <c r="PU14" i="23"/>
  <c r="PT14" i="23"/>
  <c r="PS14" i="23"/>
  <c r="PR14" i="23"/>
  <c r="PQ14" i="23"/>
  <c r="PO14" i="23"/>
  <c r="PN14" i="23"/>
  <c r="PM14" i="23"/>
  <c r="PL14" i="23"/>
  <c r="PK14" i="23"/>
  <c r="PJ14" i="23"/>
  <c r="PV10" i="23"/>
  <c r="PU10" i="23"/>
  <c r="PT10" i="23"/>
  <c r="PS10" i="23"/>
  <c r="PR10" i="23"/>
  <c r="PQ10" i="23"/>
  <c r="PO10" i="23"/>
  <c r="PN10" i="23"/>
  <c r="PM10" i="23"/>
  <c r="PL10" i="23"/>
  <c r="PK10" i="23"/>
  <c r="PJ10" i="23"/>
  <c r="PV9" i="23"/>
  <c r="PU9" i="23"/>
  <c r="PT9" i="23"/>
  <c r="PS9" i="23"/>
  <c r="PR9" i="23"/>
  <c r="PQ9" i="23"/>
  <c r="PO9" i="23"/>
  <c r="PN9" i="23"/>
  <c r="PM9" i="23"/>
  <c r="PL9" i="23"/>
  <c r="PK9" i="23"/>
  <c r="PJ9" i="23"/>
  <c r="PV8" i="23"/>
  <c r="PU8" i="23"/>
  <c r="PT8" i="23"/>
  <c r="PS8" i="23"/>
  <c r="PR8" i="23"/>
  <c r="PQ8" i="23"/>
  <c r="PO8" i="23"/>
  <c r="PN8" i="23"/>
  <c r="PM8" i="23"/>
  <c r="PL8" i="23"/>
  <c r="PK8" i="23"/>
  <c r="PJ8" i="23"/>
  <c r="PV7" i="23"/>
  <c r="PU7" i="23"/>
  <c r="PT7" i="23"/>
  <c r="PS7" i="23"/>
  <c r="PR7" i="23"/>
  <c r="PQ7" i="23"/>
  <c r="PO7" i="23"/>
  <c r="PN7" i="23"/>
  <c r="PM7" i="23"/>
  <c r="PL7" i="23"/>
  <c r="PK7" i="23"/>
  <c r="PJ7" i="23"/>
  <c r="PV6" i="23"/>
  <c r="PU6" i="23"/>
  <c r="PT6" i="23"/>
  <c r="PS6" i="23"/>
  <c r="PR6" i="23"/>
  <c r="PQ6" i="23"/>
  <c r="PO6" i="23"/>
  <c r="PN6" i="23"/>
  <c r="PM6" i="23"/>
  <c r="PL6" i="23"/>
  <c r="PK6" i="23"/>
  <c r="PJ6" i="23"/>
  <c r="PV4" i="23"/>
  <c r="PU4" i="23"/>
  <c r="PT4" i="23"/>
  <c r="PS4" i="23"/>
  <c r="PR4" i="23"/>
  <c r="PQ4" i="23"/>
  <c r="PO4" i="23"/>
  <c r="PN4" i="23"/>
  <c r="PM4" i="23"/>
  <c r="PL4" i="23"/>
  <c r="PK4" i="23"/>
  <c r="PJ4" i="23"/>
  <c r="PV15" i="23"/>
  <c r="PU15" i="23"/>
  <c r="PT15" i="23"/>
  <c r="PS15" i="23"/>
  <c r="PR15" i="23"/>
  <c r="PQ15" i="23"/>
  <c r="PO15" i="23"/>
  <c r="PN15" i="23"/>
  <c r="PM15" i="23"/>
  <c r="PL15" i="23"/>
  <c r="PK15" i="23"/>
  <c r="PJ15" i="23"/>
  <c r="ON19" i="23"/>
  <c r="OM19" i="23"/>
  <c r="OL19" i="23"/>
  <c r="OK19" i="23"/>
  <c r="OJ19" i="23"/>
  <c r="OI19" i="23"/>
  <c r="OG19" i="23"/>
  <c r="OF19" i="23"/>
  <c r="OE19" i="23"/>
  <c r="OD19" i="23"/>
  <c r="OC19" i="23"/>
  <c r="OB19" i="23"/>
  <c r="ON18" i="23"/>
  <c r="OM18" i="23"/>
  <c r="OL18" i="23"/>
  <c r="OK18" i="23"/>
  <c r="OJ18" i="23"/>
  <c r="OI18" i="23"/>
  <c r="OG18" i="23"/>
  <c r="OF18" i="23"/>
  <c r="OE18" i="23"/>
  <c r="OD18" i="23"/>
  <c r="OC18" i="23"/>
  <c r="OB18" i="23"/>
  <c r="ON17" i="23"/>
  <c r="OM17" i="23"/>
  <c r="OL17" i="23"/>
  <c r="OK17" i="23"/>
  <c r="OJ17" i="23"/>
  <c r="OI17" i="23"/>
  <c r="OG17" i="23"/>
  <c r="OF17" i="23"/>
  <c r="OE17" i="23"/>
  <c r="OD17" i="23"/>
  <c r="OC17" i="23"/>
  <c r="OB17" i="23"/>
  <c r="ON16" i="23"/>
  <c r="OM16" i="23"/>
  <c r="OL16" i="23"/>
  <c r="OK16" i="23"/>
  <c r="OJ16" i="23"/>
  <c r="OI16" i="23"/>
  <c r="OG16" i="23"/>
  <c r="OF16" i="23"/>
  <c r="OE16" i="23"/>
  <c r="OD16" i="23"/>
  <c r="OC16" i="23"/>
  <c r="OB16" i="23"/>
  <c r="ON14" i="23"/>
  <c r="OM14" i="23"/>
  <c r="OL14" i="23"/>
  <c r="OK14" i="23"/>
  <c r="OJ14" i="23"/>
  <c r="OI14" i="23"/>
  <c r="OG14" i="23"/>
  <c r="OF14" i="23"/>
  <c r="OE14" i="23"/>
  <c r="OD14" i="23"/>
  <c r="OC14" i="23"/>
  <c r="OB14" i="23"/>
  <c r="ON10" i="23"/>
  <c r="OM10" i="23"/>
  <c r="OL10" i="23"/>
  <c r="OK10" i="23"/>
  <c r="OJ10" i="23"/>
  <c r="OI10" i="23"/>
  <c r="OG10" i="23"/>
  <c r="OF10" i="23"/>
  <c r="OE10" i="23"/>
  <c r="OD10" i="23"/>
  <c r="OC10" i="23"/>
  <c r="OB10" i="23"/>
  <c r="ON9" i="23"/>
  <c r="OM9" i="23"/>
  <c r="OL9" i="23"/>
  <c r="OK9" i="23"/>
  <c r="OJ9" i="23"/>
  <c r="OI9" i="23"/>
  <c r="OG9" i="23"/>
  <c r="OF9" i="23"/>
  <c r="OE9" i="23"/>
  <c r="OD9" i="23"/>
  <c r="OC9" i="23"/>
  <c r="OB9" i="23"/>
  <c r="ON8" i="23"/>
  <c r="OM8" i="23"/>
  <c r="OL8" i="23"/>
  <c r="OK8" i="23"/>
  <c r="OJ8" i="23"/>
  <c r="OI8" i="23"/>
  <c r="OG8" i="23"/>
  <c r="OF8" i="23"/>
  <c r="OE8" i="23"/>
  <c r="OD8" i="23"/>
  <c r="OC8" i="23"/>
  <c r="OB8" i="23"/>
  <c r="ON7" i="23"/>
  <c r="OM7" i="23"/>
  <c r="OL7" i="23"/>
  <c r="OK7" i="23"/>
  <c r="OJ7" i="23"/>
  <c r="OI7" i="23"/>
  <c r="OG7" i="23"/>
  <c r="OF7" i="23"/>
  <c r="OE7" i="23"/>
  <c r="OD7" i="23"/>
  <c r="OC7" i="23"/>
  <c r="OB7" i="23"/>
  <c r="ON6" i="23"/>
  <c r="OM6" i="23"/>
  <c r="OL6" i="23"/>
  <c r="OK6" i="23"/>
  <c r="OJ6" i="23"/>
  <c r="OI6" i="23"/>
  <c r="OG6" i="23"/>
  <c r="OF6" i="23"/>
  <c r="OE6" i="23"/>
  <c r="OD6" i="23"/>
  <c r="OC6" i="23"/>
  <c r="OB6" i="23"/>
  <c r="ON4" i="23"/>
  <c r="OM4" i="23"/>
  <c r="OL4" i="23"/>
  <c r="OK4" i="23"/>
  <c r="OJ4" i="23"/>
  <c r="OI4" i="23"/>
  <c r="OG4" i="23"/>
  <c r="OF4" i="23"/>
  <c r="OE4" i="23"/>
  <c r="OD4" i="23"/>
  <c r="OC4" i="23"/>
  <c r="OB4" i="23"/>
  <c r="ON15" i="23"/>
  <c r="OM15" i="23"/>
  <c r="OL15" i="23"/>
  <c r="OK15" i="23"/>
  <c r="OJ15" i="23"/>
  <c r="OI15" i="23"/>
  <c r="OG15" i="23"/>
  <c r="OF15" i="23"/>
  <c r="OE15" i="23"/>
  <c r="OD15" i="23"/>
  <c r="OC15" i="23"/>
  <c r="OB15" i="23"/>
  <c r="NF19" i="23"/>
  <c r="NE19" i="23"/>
  <c r="ND19" i="23"/>
  <c r="NC19" i="23"/>
  <c r="NB19" i="23"/>
  <c r="NA19" i="23"/>
  <c r="MY19" i="23"/>
  <c r="MX19" i="23"/>
  <c r="MW19" i="23"/>
  <c r="MV19" i="23"/>
  <c r="MU19" i="23"/>
  <c r="MT19" i="23"/>
  <c r="NF18" i="23"/>
  <c r="NE18" i="23"/>
  <c r="ND18" i="23"/>
  <c r="NC18" i="23"/>
  <c r="NB18" i="23"/>
  <c r="NA18" i="23"/>
  <c r="MY18" i="23"/>
  <c r="MX18" i="23"/>
  <c r="MW18" i="23"/>
  <c r="MV18" i="23"/>
  <c r="MU18" i="23"/>
  <c r="MT18" i="23"/>
  <c r="NF17" i="23"/>
  <c r="NE17" i="23"/>
  <c r="ND17" i="23"/>
  <c r="NC17" i="23"/>
  <c r="NB17" i="23"/>
  <c r="NA17" i="23"/>
  <c r="MY17" i="23"/>
  <c r="MX17" i="23"/>
  <c r="MW17" i="23"/>
  <c r="MV17" i="23"/>
  <c r="MU17" i="23"/>
  <c r="MT17" i="23"/>
  <c r="NF16" i="23"/>
  <c r="NE16" i="23"/>
  <c r="ND16" i="23"/>
  <c r="NC16" i="23"/>
  <c r="NB16" i="23"/>
  <c r="NA16" i="23"/>
  <c r="MY16" i="23"/>
  <c r="MX16" i="23"/>
  <c r="MW16" i="23"/>
  <c r="MV16" i="23"/>
  <c r="MU16" i="23"/>
  <c r="MT16" i="23"/>
  <c r="NF14" i="23"/>
  <c r="NE14" i="23"/>
  <c r="ND14" i="23"/>
  <c r="NC14" i="23"/>
  <c r="NB14" i="23"/>
  <c r="NA14" i="23"/>
  <c r="MY14" i="23"/>
  <c r="MX14" i="23"/>
  <c r="MW14" i="23"/>
  <c r="MV14" i="23"/>
  <c r="MU14" i="23"/>
  <c r="MT14" i="23"/>
  <c r="NF10" i="23"/>
  <c r="NE10" i="23"/>
  <c r="ND10" i="23"/>
  <c r="NC10" i="23"/>
  <c r="NB10" i="23"/>
  <c r="NA10" i="23"/>
  <c r="MY10" i="23"/>
  <c r="MX10" i="23"/>
  <c r="MW10" i="23"/>
  <c r="MV10" i="23"/>
  <c r="MU10" i="23"/>
  <c r="MT10" i="23"/>
  <c r="NF9" i="23"/>
  <c r="NE9" i="23"/>
  <c r="ND9" i="23"/>
  <c r="NC9" i="23"/>
  <c r="NB9" i="23"/>
  <c r="NA9" i="23"/>
  <c r="MY9" i="23"/>
  <c r="MX9" i="23"/>
  <c r="MW9" i="23"/>
  <c r="MV9" i="23"/>
  <c r="MU9" i="23"/>
  <c r="MT9" i="23"/>
  <c r="NF8" i="23"/>
  <c r="NE8" i="23"/>
  <c r="ND8" i="23"/>
  <c r="NC8" i="23"/>
  <c r="NB8" i="23"/>
  <c r="NA8" i="23"/>
  <c r="MY8" i="23"/>
  <c r="MX8" i="23"/>
  <c r="MW8" i="23"/>
  <c r="MV8" i="23"/>
  <c r="MU8" i="23"/>
  <c r="MT8" i="23"/>
  <c r="NF7" i="23"/>
  <c r="NE7" i="23"/>
  <c r="ND7" i="23"/>
  <c r="NC7" i="23"/>
  <c r="NB7" i="23"/>
  <c r="NA7" i="23"/>
  <c r="MY7" i="23"/>
  <c r="MX7" i="23"/>
  <c r="MW7" i="23"/>
  <c r="MV7" i="23"/>
  <c r="MU7" i="23"/>
  <c r="MT7" i="23"/>
  <c r="NF6" i="23"/>
  <c r="NE6" i="23"/>
  <c r="ND6" i="23"/>
  <c r="NC6" i="23"/>
  <c r="NB6" i="23"/>
  <c r="NA6" i="23"/>
  <c r="MY6" i="23"/>
  <c r="MX6" i="23"/>
  <c r="MW6" i="23"/>
  <c r="MV6" i="23"/>
  <c r="MU6" i="23"/>
  <c r="MT6" i="23"/>
  <c r="NF4" i="23"/>
  <c r="NE4" i="23"/>
  <c r="ND4" i="23"/>
  <c r="NC4" i="23"/>
  <c r="NB4" i="23"/>
  <c r="NA4" i="23"/>
  <c r="MY4" i="23"/>
  <c r="MX4" i="23"/>
  <c r="MW4" i="23"/>
  <c r="MV4" i="23"/>
  <c r="MU4" i="23"/>
  <c r="MT4" i="23"/>
  <c r="NF15" i="23"/>
  <c r="NE15" i="23"/>
  <c r="ND15" i="23"/>
  <c r="NC15" i="23"/>
  <c r="NB15" i="23"/>
  <c r="NA15" i="23"/>
  <c r="MY15" i="23"/>
  <c r="MX15" i="23"/>
  <c r="MW15" i="23"/>
  <c r="MV15" i="23"/>
  <c r="MU15" i="23"/>
  <c r="MT15" i="23"/>
  <c r="LX19" i="23"/>
  <c r="LW19" i="23"/>
  <c r="LV19" i="23"/>
  <c r="LU19" i="23"/>
  <c r="LT19" i="23"/>
  <c r="LS19" i="23"/>
  <c r="LQ19" i="23"/>
  <c r="LP19" i="23"/>
  <c r="LO19" i="23"/>
  <c r="LN19" i="23"/>
  <c r="LM19" i="23"/>
  <c r="LL19" i="23"/>
  <c r="LX18" i="23"/>
  <c r="LW18" i="23"/>
  <c r="LV18" i="23"/>
  <c r="LU18" i="23"/>
  <c r="LT18" i="23"/>
  <c r="LS18" i="23"/>
  <c r="LQ18" i="23"/>
  <c r="LP18" i="23"/>
  <c r="LO18" i="23"/>
  <c r="LN18" i="23"/>
  <c r="LM18" i="23"/>
  <c r="LL18" i="23"/>
  <c r="LX17" i="23"/>
  <c r="LW17" i="23"/>
  <c r="LV17" i="23"/>
  <c r="LU17" i="23"/>
  <c r="LT17" i="23"/>
  <c r="LS17" i="23"/>
  <c r="LQ17" i="23"/>
  <c r="LP17" i="23"/>
  <c r="LO17" i="23"/>
  <c r="LN17" i="23"/>
  <c r="LM17" i="23"/>
  <c r="LL17" i="23"/>
  <c r="LX16" i="23"/>
  <c r="LW16" i="23"/>
  <c r="LV16" i="23"/>
  <c r="LU16" i="23"/>
  <c r="LT16" i="23"/>
  <c r="LS16" i="23"/>
  <c r="LQ16" i="23"/>
  <c r="LP16" i="23"/>
  <c r="LO16" i="23"/>
  <c r="LN16" i="23"/>
  <c r="LM16" i="23"/>
  <c r="LL16" i="23"/>
  <c r="LX14" i="23"/>
  <c r="LW14" i="23"/>
  <c r="LV14" i="23"/>
  <c r="LU14" i="23"/>
  <c r="LT14" i="23"/>
  <c r="LS14" i="23"/>
  <c r="LQ14" i="23"/>
  <c r="LP14" i="23"/>
  <c r="LO14" i="23"/>
  <c r="LN14" i="23"/>
  <c r="LM14" i="23"/>
  <c r="LL14" i="23"/>
  <c r="LX10" i="23"/>
  <c r="LW10" i="23"/>
  <c r="LV10" i="23"/>
  <c r="LU10" i="23"/>
  <c r="LT10" i="23"/>
  <c r="LS10" i="23"/>
  <c r="LQ10" i="23"/>
  <c r="LP10" i="23"/>
  <c r="LO10" i="23"/>
  <c r="LN10" i="23"/>
  <c r="LM10" i="23"/>
  <c r="LL10" i="23"/>
  <c r="LX9" i="23"/>
  <c r="LW9" i="23"/>
  <c r="LV9" i="23"/>
  <c r="LU9" i="23"/>
  <c r="LT9" i="23"/>
  <c r="LS9" i="23"/>
  <c r="LQ9" i="23"/>
  <c r="LP9" i="23"/>
  <c r="LO9" i="23"/>
  <c r="LN9" i="23"/>
  <c r="LM9" i="23"/>
  <c r="LL9" i="23"/>
  <c r="LX8" i="23"/>
  <c r="LW8" i="23"/>
  <c r="LV8" i="23"/>
  <c r="LU8" i="23"/>
  <c r="LT8" i="23"/>
  <c r="LS8" i="23"/>
  <c r="LQ8" i="23"/>
  <c r="LP8" i="23"/>
  <c r="LO8" i="23"/>
  <c r="LN8" i="23"/>
  <c r="LM8" i="23"/>
  <c r="LL8" i="23"/>
  <c r="LX7" i="23"/>
  <c r="LW7" i="23"/>
  <c r="LV7" i="23"/>
  <c r="LU7" i="23"/>
  <c r="LT7" i="23"/>
  <c r="LS7" i="23"/>
  <c r="LQ7" i="23"/>
  <c r="LP7" i="23"/>
  <c r="LO7" i="23"/>
  <c r="LN7" i="23"/>
  <c r="LM7" i="23"/>
  <c r="LL7" i="23"/>
  <c r="LX6" i="23"/>
  <c r="LW6" i="23"/>
  <c r="LV6" i="23"/>
  <c r="LU6" i="23"/>
  <c r="LT6" i="23"/>
  <c r="LS6" i="23"/>
  <c r="LQ6" i="23"/>
  <c r="LP6" i="23"/>
  <c r="LO6" i="23"/>
  <c r="LN6" i="23"/>
  <c r="LM6" i="23"/>
  <c r="LL6" i="23"/>
  <c r="LX4" i="23"/>
  <c r="LW4" i="23"/>
  <c r="LV4" i="23"/>
  <c r="LU4" i="23"/>
  <c r="LT4" i="23"/>
  <c r="LS4" i="23"/>
  <c r="LQ4" i="23"/>
  <c r="LP4" i="23"/>
  <c r="LO4" i="23"/>
  <c r="LN4" i="23"/>
  <c r="LM4" i="23"/>
  <c r="LL4" i="23"/>
  <c r="LX15" i="23"/>
  <c r="LW15" i="23"/>
  <c r="LV15" i="23"/>
  <c r="LU15" i="23"/>
  <c r="LT15" i="23"/>
  <c r="LS15" i="23"/>
  <c r="LQ15" i="23"/>
  <c r="LP15" i="23"/>
  <c r="LO15" i="23"/>
  <c r="LN15" i="23"/>
  <c r="LM15" i="23"/>
  <c r="LL15" i="23"/>
  <c r="KP19" i="23"/>
  <c r="KO19" i="23"/>
  <c r="KN19" i="23"/>
  <c r="KM19" i="23"/>
  <c r="KL19" i="23"/>
  <c r="KK19" i="23"/>
  <c r="KI19" i="23"/>
  <c r="KH19" i="23"/>
  <c r="KG19" i="23"/>
  <c r="KF19" i="23"/>
  <c r="KE19" i="23"/>
  <c r="KD19" i="23"/>
  <c r="KP18" i="23"/>
  <c r="KO18" i="23"/>
  <c r="KN18" i="23"/>
  <c r="KM18" i="23"/>
  <c r="KL18" i="23"/>
  <c r="KK18" i="23"/>
  <c r="KI18" i="23"/>
  <c r="KH18" i="23"/>
  <c r="KG18" i="23"/>
  <c r="KF18" i="23"/>
  <c r="KE18" i="23"/>
  <c r="KD18" i="23"/>
  <c r="KP17" i="23"/>
  <c r="KO17" i="23"/>
  <c r="KN17" i="23"/>
  <c r="KM17" i="23"/>
  <c r="KL17" i="23"/>
  <c r="KK17" i="23"/>
  <c r="KI17" i="23"/>
  <c r="KH17" i="23"/>
  <c r="KG17" i="23"/>
  <c r="KF17" i="23"/>
  <c r="KE17" i="23"/>
  <c r="KD17" i="23"/>
  <c r="KP16" i="23"/>
  <c r="KO16" i="23"/>
  <c r="KN16" i="23"/>
  <c r="KM16" i="23"/>
  <c r="KL16" i="23"/>
  <c r="KK16" i="23"/>
  <c r="KI16" i="23"/>
  <c r="KH16" i="23"/>
  <c r="KG16" i="23"/>
  <c r="KF16" i="23"/>
  <c r="KE16" i="23"/>
  <c r="KD16" i="23"/>
  <c r="KP14" i="23"/>
  <c r="KO14" i="23"/>
  <c r="KN14" i="23"/>
  <c r="KM14" i="23"/>
  <c r="KL14" i="23"/>
  <c r="KK14" i="23"/>
  <c r="KI14" i="23"/>
  <c r="KH14" i="23"/>
  <c r="KG14" i="23"/>
  <c r="KF14" i="23"/>
  <c r="KE14" i="23"/>
  <c r="KD14" i="23"/>
  <c r="KP10" i="23"/>
  <c r="KO10" i="23"/>
  <c r="KN10" i="23"/>
  <c r="KM10" i="23"/>
  <c r="KL10" i="23"/>
  <c r="KK10" i="23"/>
  <c r="KI10" i="23"/>
  <c r="KH10" i="23"/>
  <c r="KG10" i="23"/>
  <c r="KF10" i="23"/>
  <c r="KE10" i="23"/>
  <c r="KD10" i="23"/>
  <c r="KP9" i="23"/>
  <c r="KO9" i="23"/>
  <c r="KN9" i="23"/>
  <c r="KM9" i="23"/>
  <c r="KL9" i="23"/>
  <c r="KK9" i="23"/>
  <c r="KI9" i="23"/>
  <c r="KH9" i="23"/>
  <c r="KG9" i="23"/>
  <c r="KF9" i="23"/>
  <c r="KE9" i="23"/>
  <c r="KD9" i="23"/>
  <c r="KP8" i="23"/>
  <c r="KO8" i="23"/>
  <c r="KN8" i="23"/>
  <c r="KM8" i="23"/>
  <c r="KL8" i="23"/>
  <c r="KK8" i="23"/>
  <c r="KI8" i="23"/>
  <c r="KH8" i="23"/>
  <c r="KG8" i="23"/>
  <c r="KF8" i="23"/>
  <c r="KE8" i="23"/>
  <c r="KD8" i="23"/>
  <c r="KP7" i="23"/>
  <c r="KO7" i="23"/>
  <c r="KN7" i="23"/>
  <c r="KM7" i="23"/>
  <c r="KL7" i="23"/>
  <c r="KK7" i="23"/>
  <c r="KI7" i="23"/>
  <c r="KH7" i="23"/>
  <c r="KG7" i="23"/>
  <c r="KF7" i="23"/>
  <c r="KE7" i="23"/>
  <c r="KD7" i="23"/>
  <c r="KP6" i="23"/>
  <c r="KO6" i="23"/>
  <c r="KN6" i="23"/>
  <c r="KM6" i="23"/>
  <c r="KL6" i="23"/>
  <c r="KK6" i="23"/>
  <c r="KI6" i="23"/>
  <c r="KH6" i="23"/>
  <c r="KG6" i="23"/>
  <c r="KF6" i="23"/>
  <c r="KE6" i="23"/>
  <c r="KD6" i="23"/>
  <c r="KP4" i="23"/>
  <c r="KO4" i="23"/>
  <c r="KN4" i="23"/>
  <c r="KM4" i="23"/>
  <c r="KL4" i="23"/>
  <c r="KK4" i="23"/>
  <c r="KI4" i="23"/>
  <c r="KH4" i="23"/>
  <c r="KG4" i="23"/>
  <c r="KF4" i="23"/>
  <c r="KE4" i="23"/>
  <c r="KD4" i="23"/>
  <c r="KP15" i="23"/>
  <c r="KO15" i="23"/>
  <c r="KN15" i="23"/>
  <c r="KM15" i="23"/>
  <c r="KL15" i="23"/>
  <c r="KK15" i="23"/>
  <c r="KI15" i="23"/>
  <c r="KH15" i="23"/>
  <c r="KG15" i="23"/>
  <c r="KF15" i="23"/>
  <c r="KE15" i="23"/>
  <c r="KD15" i="23"/>
  <c r="JH19" i="23"/>
  <c r="JG19" i="23"/>
  <c r="JF19" i="23"/>
  <c r="JE19" i="23"/>
  <c r="JD19" i="23"/>
  <c r="JC19" i="23"/>
  <c r="JA19" i="23"/>
  <c r="IZ19" i="23"/>
  <c r="IY19" i="23"/>
  <c r="IX19" i="23"/>
  <c r="IW19" i="23"/>
  <c r="IV19" i="23"/>
  <c r="JH18" i="23"/>
  <c r="JG18" i="23"/>
  <c r="JF18" i="23"/>
  <c r="JE18" i="23"/>
  <c r="JD18" i="23"/>
  <c r="JC18" i="23"/>
  <c r="JA18" i="23"/>
  <c r="IZ18" i="23"/>
  <c r="IY18" i="23"/>
  <c r="IX18" i="23"/>
  <c r="IW18" i="23"/>
  <c r="IV18" i="23"/>
  <c r="JH17" i="23"/>
  <c r="JG17" i="23"/>
  <c r="JF17" i="23"/>
  <c r="JE17" i="23"/>
  <c r="JD17" i="23"/>
  <c r="JC17" i="23"/>
  <c r="JA17" i="23"/>
  <c r="IZ17" i="23"/>
  <c r="IY17" i="23"/>
  <c r="IX17" i="23"/>
  <c r="IW17" i="23"/>
  <c r="IV17" i="23"/>
  <c r="JH16" i="23"/>
  <c r="JG16" i="23"/>
  <c r="JF16" i="23"/>
  <c r="JE16" i="23"/>
  <c r="JD16" i="23"/>
  <c r="JC16" i="23"/>
  <c r="JA16" i="23"/>
  <c r="IZ16" i="23"/>
  <c r="IY16" i="23"/>
  <c r="IX16" i="23"/>
  <c r="IW16" i="23"/>
  <c r="IV16" i="23"/>
  <c r="JH14" i="23"/>
  <c r="JG14" i="23"/>
  <c r="JF14" i="23"/>
  <c r="JE14" i="23"/>
  <c r="JD14" i="23"/>
  <c r="JC14" i="23"/>
  <c r="JA14" i="23"/>
  <c r="IZ14" i="23"/>
  <c r="IY14" i="23"/>
  <c r="IX14" i="23"/>
  <c r="IW14" i="23"/>
  <c r="IV14" i="23"/>
  <c r="JH10" i="23"/>
  <c r="JG10" i="23"/>
  <c r="JF10" i="23"/>
  <c r="JE10" i="23"/>
  <c r="JD10" i="23"/>
  <c r="JC10" i="23"/>
  <c r="JA10" i="23"/>
  <c r="IZ10" i="23"/>
  <c r="IY10" i="23"/>
  <c r="IX10" i="23"/>
  <c r="IW10" i="23"/>
  <c r="IV10" i="23"/>
  <c r="JH9" i="23"/>
  <c r="JG9" i="23"/>
  <c r="JF9" i="23"/>
  <c r="JE9" i="23"/>
  <c r="JD9" i="23"/>
  <c r="JC9" i="23"/>
  <c r="JA9" i="23"/>
  <c r="IZ9" i="23"/>
  <c r="IY9" i="23"/>
  <c r="IX9" i="23"/>
  <c r="IW9" i="23"/>
  <c r="IV9" i="23"/>
  <c r="JH8" i="23"/>
  <c r="JG8" i="23"/>
  <c r="JF8" i="23"/>
  <c r="JE8" i="23"/>
  <c r="JD8" i="23"/>
  <c r="JC8" i="23"/>
  <c r="JA8" i="23"/>
  <c r="IZ8" i="23"/>
  <c r="IY8" i="23"/>
  <c r="IX8" i="23"/>
  <c r="IW8" i="23"/>
  <c r="IV8" i="23"/>
  <c r="JH7" i="23"/>
  <c r="JG7" i="23"/>
  <c r="JF7" i="23"/>
  <c r="JE7" i="23"/>
  <c r="JD7" i="23"/>
  <c r="JC7" i="23"/>
  <c r="JA7" i="23"/>
  <c r="IZ7" i="23"/>
  <c r="IY7" i="23"/>
  <c r="IX7" i="23"/>
  <c r="IW7" i="23"/>
  <c r="IV7" i="23"/>
  <c r="JH6" i="23"/>
  <c r="JG6" i="23"/>
  <c r="JF6" i="23"/>
  <c r="JE6" i="23"/>
  <c r="JD6" i="23"/>
  <c r="JC6" i="23"/>
  <c r="JA6" i="23"/>
  <c r="IZ6" i="23"/>
  <c r="IY6" i="23"/>
  <c r="IX6" i="23"/>
  <c r="IW6" i="23"/>
  <c r="IV6" i="23"/>
  <c r="JH4" i="23"/>
  <c r="JG4" i="23"/>
  <c r="JF4" i="23"/>
  <c r="JE4" i="23"/>
  <c r="JD4" i="23"/>
  <c r="JC4" i="23"/>
  <c r="JA4" i="23"/>
  <c r="IZ4" i="23"/>
  <c r="IY4" i="23"/>
  <c r="IX4" i="23"/>
  <c r="IW4" i="23"/>
  <c r="IV4" i="23"/>
  <c r="JH15" i="23"/>
  <c r="JG15" i="23"/>
  <c r="JF15" i="23"/>
  <c r="JE15" i="23"/>
  <c r="JD15" i="23"/>
  <c r="JC15" i="23"/>
  <c r="JA15" i="23"/>
  <c r="IZ15" i="23"/>
  <c r="IY15" i="23"/>
  <c r="IX15" i="23"/>
  <c r="IW15" i="23"/>
  <c r="IV15" i="23"/>
  <c r="HZ19" i="23"/>
  <c r="HY19" i="23"/>
  <c r="HX19" i="23"/>
  <c r="HW19" i="23"/>
  <c r="HV19" i="23"/>
  <c r="HU19" i="23"/>
  <c r="HS19" i="23"/>
  <c r="HR19" i="23"/>
  <c r="HQ19" i="23"/>
  <c r="HP19" i="23"/>
  <c r="HO19" i="23"/>
  <c r="HN19" i="23"/>
  <c r="HZ18" i="23"/>
  <c r="HY18" i="23"/>
  <c r="HX18" i="23"/>
  <c r="HW18" i="23"/>
  <c r="HV18" i="23"/>
  <c r="HU18" i="23"/>
  <c r="HS18" i="23"/>
  <c r="HR18" i="23"/>
  <c r="HQ18" i="23"/>
  <c r="HP18" i="23"/>
  <c r="HO18" i="23"/>
  <c r="HN18" i="23"/>
  <c r="HZ17" i="23"/>
  <c r="HY17" i="23"/>
  <c r="HX17" i="23"/>
  <c r="HW17" i="23"/>
  <c r="HV17" i="23"/>
  <c r="HU17" i="23"/>
  <c r="HS17" i="23"/>
  <c r="HR17" i="23"/>
  <c r="HQ17" i="23"/>
  <c r="HP17" i="23"/>
  <c r="HO17" i="23"/>
  <c r="HN17" i="23"/>
  <c r="HZ16" i="23"/>
  <c r="HY16" i="23"/>
  <c r="HX16" i="23"/>
  <c r="HW16" i="23"/>
  <c r="HV16" i="23"/>
  <c r="HU16" i="23"/>
  <c r="HS16" i="23"/>
  <c r="HR16" i="23"/>
  <c r="HQ16" i="23"/>
  <c r="HP16" i="23"/>
  <c r="HO16" i="23"/>
  <c r="HN16" i="23"/>
  <c r="HZ14" i="23"/>
  <c r="HY14" i="23"/>
  <c r="HX14" i="23"/>
  <c r="HW14" i="23"/>
  <c r="HV14" i="23"/>
  <c r="HU14" i="23"/>
  <c r="HS14" i="23"/>
  <c r="HR14" i="23"/>
  <c r="HQ14" i="23"/>
  <c r="HP14" i="23"/>
  <c r="HO14" i="23"/>
  <c r="HN14" i="23"/>
  <c r="HZ10" i="23"/>
  <c r="HY10" i="23"/>
  <c r="HX10" i="23"/>
  <c r="HW10" i="23"/>
  <c r="HV10" i="23"/>
  <c r="HU10" i="23"/>
  <c r="HS10" i="23"/>
  <c r="HR10" i="23"/>
  <c r="HQ10" i="23"/>
  <c r="HP10" i="23"/>
  <c r="HO10" i="23"/>
  <c r="HN10" i="23"/>
  <c r="HZ9" i="23"/>
  <c r="HY9" i="23"/>
  <c r="HX9" i="23"/>
  <c r="HW9" i="23"/>
  <c r="HV9" i="23"/>
  <c r="HU9" i="23"/>
  <c r="HS9" i="23"/>
  <c r="HR9" i="23"/>
  <c r="HQ9" i="23"/>
  <c r="HP9" i="23"/>
  <c r="HO9" i="23"/>
  <c r="HN9" i="23"/>
  <c r="HZ8" i="23"/>
  <c r="HY8" i="23"/>
  <c r="HX8" i="23"/>
  <c r="HW8" i="23"/>
  <c r="HV8" i="23"/>
  <c r="HU8" i="23"/>
  <c r="HS8" i="23"/>
  <c r="HR8" i="23"/>
  <c r="HQ8" i="23"/>
  <c r="HP8" i="23"/>
  <c r="HO8" i="23"/>
  <c r="HN8" i="23"/>
  <c r="HZ7" i="23"/>
  <c r="HY7" i="23"/>
  <c r="HX7" i="23"/>
  <c r="HW7" i="23"/>
  <c r="HV7" i="23"/>
  <c r="HU7" i="23"/>
  <c r="HS7" i="23"/>
  <c r="HR7" i="23"/>
  <c r="HQ7" i="23"/>
  <c r="HP7" i="23"/>
  <c r="HO7" i="23"/>
  <c r="HN7" i="23"/>
  <c r="HZ6" i="23"/>
  <c r="HY6" i="23"/>
  <c r="HX6" i="23"/>
  <c r="HW6" i="23"/>
  <c r="HV6" i="23"/>
  <c r="HU6" i="23"/>
  <c r="HS6" i="23"/>
  <c r="HR6" i="23"/>
  <c r="HQ6" i="23"/>
  <c r="HP6" i="23"/>
  <c r="HO6" i="23"/>
  <c r="HN6" i="23"/>
  <c r="HZ4" i="23"/>
  <c r="HY4" i="23"/>
  <c r="HX4" i="23"/>
  <c r="HW4" i="23"/>
  <c r="HV4" i="23"/>
  <c r="HU4" i="23"/>
  <c r="HS4" i="23"/>
  <c r="HR4" i="23"/>
  <c r="HQ4" i="23"/>
  <c r="HP4" i="23"/>
  <c r="HO4" i="23"/>
  <c r="HN4" i="23"/>
  <c r="HZ15" i="23"/>
  <c r="HY15" i="23"/>
  <c r="HX15" i="23"/>
  <c r="HW15" i="23"/>
  <c r="HV15" i="23"/>
  <c r="HU15" i="23"/>
  <c r="HS15" i="23"/>
  <c r="HR15" i="23"/>
  <c r="HQ15" i="23"/>
  <c r="HP15" i="23"/>
  <c r="HO15" i="23"/>
  <c r="HN15" i="23"/>
  <c r="GR19" i="23"/>
  <c r="GQ19" i="23"/>
  <c r="GP19" i="23"/>
  <c r="GO19" i="23"/>
  <c r="GN19" i="23"/>
  <c r="GM19" i="23"/>
  <c r="GK19" i="23"/>
  <c r="GJ19" i="23"/>
  <c r="GI19" i="23"/>
  <c r="GH19" i="23"/>
  <c r="GG19" i="23"/>
  <c r="GF19" i="23"/>
  <c r="GR18" i="23"/>
  <c r="GQ18" i="23"/>
  <c r="GP18" i="23"/>
  <c r="GO18" i="23"/>
  <c r="GN18" i="23"/>
  <c r="GM18" i="23"/>
  <c r="GK18" i="23"/>
  <c r="GJ18" i="23"/>
  <c r="GI18" i="23"/>
  <c r="GH18" i="23"/>
  <c r="GG18" i="23"/>
  <c r="GF18" i="23"/>
  <c r="GR17" i="23"/>
  <c r="GQ17" i="23"/>
  <c r="GP17" i="23"/>
  <c r="GO17" i="23"/>
  <c r="GN17" i="23"/>
  <c r="GM17" i="23"/>
  <c r="GK17" i="23"/>
  <c r="GJ17" i="23"/>
  <c r="GI17" i="23"/>
  <c r="GH17" i="23"/>
  <c r="GG17" i="23"/>
  <c r="GF17" i="23"/>
  <c r="GR16" i="23"/>
  <c r="GQ16" i="23"/>
  <c r="GP16" i="23"/>
  <c r="GO16" i="23"/>
  <c r="GN16" i="23"/>
  <c r="GM16" i="23"/>
  <c r="GK16" i="23"/>
  <c r="GJ16" i="23"/>
  <c r="GI16" i="23"/>
  <c r="GH16" i="23"/>
  <c r="GG16" i="23"/>
  <c r="GF16" i="23"/>
  <c r="GR14" i="23"/>
  <c r="GQ14" i="23"/>
  <c r="GP14" i="23"/>
  <c r="GO14" i="23"/>
  <c r="GN14" i="23"/>
  <c r="GM14" i="23"/>
  <c r="GK14" i="23"/>
  <c r="GJ14" i="23"/>
  <c r="GI14" i="23"/>
  <c r="GH14" i="23"/>
  <c r="GG14" i="23"/>
  <c r="GF14" i="23"/>
  <c r="GR10" i="23"/>
  <c r="GQ10" i="23"/>
  <c r="GP10" i="23"/>
  <c r="GO10" i="23"/>
  <c r="GN10" i="23"/>
  <c r="GM10" i="23"/>
  <c r="GK10" i="23"/>
  <c r="GJ10" i="23"/>
  <c r="GI10" i="23"/>
  <c r="GH10" i="23"/>
  <c r="GG10" i="23"/>
  <c r="GF10" i="23"/>
  <c r="GR9" i="23"/>
  <c r="GQ9" i="23"/>
  <c r="GP9" i="23"/>
  <c r="GO9" i="23"/>
  <c r="GN9" i="23"/>
  <c r="GM9" i="23"/>
  <c r="GK9" i="23"/>
  <c r="GJ9" i="23"/>
  <c r="GI9" i="23"/>
  <c r="GH9" i="23"/>
  <c r="GG9" i="23"/>
  <c r="GF9" i="23"/>
  <c r="GR8" i="23"/>
  <c r="GQ8" i="23"/>
  <c r="GP8" i="23"/>
  <c r="GO8" i="23"/>
  <c r="GN8" i="23"/>
  <c r="GM8" i="23"/>
  <c r="GK8" i="23"/>
  <c r="GJ8" i="23"/>
  <c r="GI8" i="23"/>
  <c r="GH8" i="23"/>
  <c r="GG8" i="23"/>
  <c r="GF8" i="23"/>
  <c r="GR7" i="23"/>
  <c r="GQ7" i="23"/>
  <c r="GP7" i="23"/>
  <c r="GO7" i="23"/>
  <c r="GN7" i="23"/>
  <c r="GM7" i="23"/>
  <c r="GK7" i="23"/>
  <c r="GJ7" i="23"/>
  <c r="GI7" i="23"/>
  <c r="GH7" i="23"/>
  <c r="GG7" i="23"/>
  <c r="GF7" i="23"/>
  <c r="GR6" i="23"/>
  <c r="GQ6" i="23"/>
  <c r="GP6" i="23"/>
  <c r="GO6" i="23"/>
  <c r="GN6" i="23"/>
  <c r="GM6" i="23"/>
  <c r="GK6" i="23"/>
  <c r="GJ6" i="23"/>
  <c r="GI6" i="23"/>
  <c r="GH6" i="23"/>
  <c r="GG6" i="23"/>
  <c r="GF6" i="23"/>
  <c r="GR4" i="23"/>
  <c r="GQ4" i="23"/>
  <c r="GP4" i="23"/>
  <c r="GO4" i="23"/>
  <c r="GN4" i="23"/>
  <c r="GM4" i="23"/>
  <c r="GK4" i="23"/>
  <c r="GJ4" i="23"/>
  <c r="GI4" i="23"/>
  <c r="GH4" i="23"/>
  <c r="GG4" i="23"/>
  <c r="GF4" i="23"/>
  <c r="GR15" i="23"/>
  <c r="GQ15" i="23"/>
  <c r="GP15" i="23"/>
  <c r="GO15" i="23"/>
  <c r="GN15" i="23"/>
  <c r="GM15" i="23"/>
  <c r="GK15" i="23"/>
  <c r="GJ15" i="23"/>
  <c r="GI15" i="23"/>
  <c r="GH15" i="23"/>
  <c r="GG15" i="23"/>
  <c r="GF15" i="23"/>
  <c r="FJ19" i="23"/>
  <c r="FI19" i="23"/>
  <c r="FH19" i="23"/>
  <c r="FG19" i="23"/>
  <c r="FF19" i="23"/>
  <c r="FE19" i="23"/>
  <c r="FC19" i="23"/>
  <c r="FB19" i="23"/>
  <c r="FA19" i="23"/>
  <c r="EZ19" i="23"/>
  <c r="EY19" i="23"/>
  <c r="EX19" i="23"/>
  <c r="FJ18" i="23"/>
  <c r="FI18" i="23"/>
  <c r="FH18" i="23"/>
  <c r="FG18" i="23"/>
  <c r="FF18" i="23"/>
  <c r="FE18" i="23"/>
  <c r="FC18" i="23"/>
  <c r="FB18" i="23"/>
  <c r="FA18" i="23"/>
  <c r="EZ18" i="23"/>
  <c r="EY18" i="23"/>
  <c r="EX18" i="23"/>
  <c r="FJ17" i="23"/>
  <c r="FI17" i="23"/>
  <c r="FH17" i="23"/>
  <c r="FG17" i="23"/>
  <c r="FF17" i="23"/>
  <c r="FE17" i="23"/>
  <c r="FC17" i="23"/>
  <c r="FB17" i="23"/>
  <c r="FA17" i="23"/>
  <c r="EZ17" i="23"/>
  <c r="EY17" i="23"/>
  <c r="EX17" i="23"/>
  <c r="FJ16" i="23"/>
  <c r="FI16" i="23"/>
  <c r="FH16" i="23"/>
  <c r="FG16" i="23"/>
  <c r="FF16" i="23"/>
  <c r="FE16" i="23"/>
  <c r="FC16" i="23"/>
  <c r="FB16" i="23"/>
  <c r="FA16" i="23"/>
  <c r="EZ16" i="23"/>
  <c r="EY16" i="23"/>
  <c r="EX16" i="23"/>
  <c r="FJ14" i="23"/>
  <c r="FI14" i="23"/>
  <c r="FH14" i="23"/>
  <c r="FG14" i="23"/>
  <c r="FF14" i="23"/>
  <c r="FE14" i="23"/>
  <c r="FC14" i="23"/>
  <c r="FB14" i="23"/>
  <c r="FA14" i="23"/>
  <c r="EZ14" i="23"/>
  <c r="EY14" i="23"/>
  <c r="EX14" i="23"/>
  <c r="FJ10" i="23"/>
  <c r="FI10" i="23"/>
  <c r="FH10" i="23"/>
  <c r="FG10" i="23"/>
  <c r="FF10" i="23"/>
  <c r="FE10" i="23"/>
  <c r="FC10" i="23"/>
  <c r="FB10" i="23"/>
  <c r="FA10" i="23"/>
  <c r="EZ10" i="23"/>
  <c r="EY10" i="23"/>
  <c r="EX10" i="23"/>
  <c r="FJ9" i="23"/>
  <c r="FI9" i="23"/>
  <c r="FH9" i="23"/>
  <c r="FG9" i="23"/>
  <c r="FF9" i="23"/>
  <c r="FE9" i="23"/>
  <c r="FC9" i="23"/>
  <c r="FB9" i="23"/>
  <c r="FA9" i="23"/>
  <c r="EZ9" i="23"/>
  <c r="EY9" i="23"/>
  <c r="EX9" i="23"/>
  <c r="FJ8" i="23"/>
  <c r="FI8" i="23"/>
  <c r="FH8" i="23"/>
  <c r="FG8" i="23"/>
  <c r="FF8" i="23"/>
  <c r="FE8" i="23"/>
  <c r="FC8" i="23"/>
  <c r="FB8" i="23"/>
  <c r="FA8" i="23"/>
  <c r="EZ8" i="23"/>
  <c r="EY8" i="23"/>
  <c r="EX8" i="23"/>
  <c r="FJ7" i="23"/>
  <c r="FI7" i="23"/>
  <c r="FH7" i="23"/>
  <c r="FG7" i="23"/>
  <c r="FF7" i="23"/>
  <c r="FE7" i="23"/>
  <c r="FC7" i="23"/>
  <c r="FB7" i="23"/>
  <c r="FA7" i="23"/>
  <c r="EZ7" i="23"/>
  <c r="EY7" i="23"/>
  <c r="EX7" i="23"/>
  <c r="FJ6" i="23"/>
  <c r="FI6" i="23"/>
  <c r="FH6" i="23"/>
  <c r="FG6" i="23"/>
  <c r="FF6" i="23"/>
  <c r="FE6" i="23"/>
  <c r="FC6" i="23"/>
  <c r="FB6" i="23"/>
  <c r="FA6" i="23"/>
  <c r="EZ6" i="23"/>
  <c r="EY6" i="23"/>
  <c r="EX6" i="23"/>
  <c r="FJ4" i="23"/>
  <c r="FI4" i="23"/>
  <c r="FH4" i="23"/>
  <c r="FG4" i="23"/>
  <c r="FF4" i="23"/>
  <c r="FE4" i="23"/>
  <c r="FC4" i="23"/>
  <c r="FB4" i="23"/>
  <c r="FA4" i="23"/>
  <c r="EZ4" i="23"/>
  <c r="EY4" i="23"/>
  <c r="EX4" i="23"/>
  <c r="FJ15" i="23"/>
  <c r="FI15" i="23"/>
  <c r="FH15" i="23"/>
  <c r="FG15" i="23"/>
  <c r="FF15" i="23"/>
  <c r="FE15" i="23"/>
  <c r="FC15" i="23"/>
  <c r="FB15" i="23"/>
  <c r="FA15" i="23"/>
  <c r="EZ15" i="23"/>
  <c r="EY15" i="23"/>
  <c r="EX15" i="23"/>
  <c r="EB19" i="23"/>
  <c r="EA19" i="23"/>
  <c r="DZ19" i="23"/>
  <c r="DY19" i="23"/>
  <c r="DX19" i="23"/>
  <c r="DW19" i="23"/>
  <c r="DU19" i="23"/>
  <c r="DT19" i="23"/>
  <c r="DS19" i="23"/>
  <c r="DR19" i="23"/>
  <c r="DQ19" i="23"/>
  <c r="DP19" i="23"/>
  <c r="EB18" i="23"/>
  <c r="EA18" i="23"/>
  <c r="DZ18" i="23"/>
  <c r="DY18" i="23"/>
  <c r="DX18" i="23"/>
  <c r="DW18" i="23"/>
  <c r="DU18" i="23"/>
  <c r="DT18" i="23"/>
  <c r="DS18" i="23"/>
  <c r="DR18" i="23"/>
  <c r="DQ18" i="23"/>
  <c r="DP18" i="23"/>
  <c r="EB17" i="23"/>
  <c r="EA17" i="23"/>
  <c r="DZ17" i="23"/>
  <c r="DY17" i="23"/>
  <c r="DX17" i="23"/>
  <c r="DW17" i="23"/>
  <c r="DU17" i="23"/>
  <c r="DT17" i="23"/>
  <c r="DS17" i="23"/>
  <c r="DR17" i="23"/>
  <c r="DQ17" i="23"/>
  <c r="DP17" i="23"/>
  <c r="EB16" i="23"/>
  <c r="EA16" i="23"/>
  <c r="DZ16" i="23"/>
  <c r="DY16" i="23"/>
  <c r="DX16" i="23"/>
  <c r="DW16" i="23"/>
  <c r="DU16" i="23"/>
  <c r="DT16" i="23"/>
  <c r="DS16" i="23"/>
  <c r="DR16" i="23"/>
  <c r="DQ16" i="23"/>
  <c r="DP16" i="23"/>
  <c r="EB14" i="23"/>
  <c r="EA14" i="23"/>
  <c r="DZ14" i="23"/>
  <c r="DY14" i="23"/>
  <c r="DX14" i="23"/>
  <c r="DW14" i="23"/>
  <c r="DU14" i="23"/>
  <c r="DT14" i="23"/>
  <c r="DS14" i="23"/>
  <c r="DR14" i="23"/>
  <c r="DQ14" i="23"/>
  <c r="DP14" i="23"/>
  <c r="EB10" i="23"/>
  <c r="EA10" i="23"/>
  <c r="DZ10" i="23"/>
  <c r="DY10" i="23"/>
  <c r="DX10" i="23"/>
  <c r="DW10" i="23"/>
  <c r="DU10" i="23"/>
  <c r="DT10" i="23"/>
  <c r="DS10" i="23"/>
  <c r="DR10" i="23"/>
  <c r="DQ10" i="23"/>
  <c r="DP10" i="23"/>
  <c r="EB9" i="23"/>
  <c r="EA9" i="23"/>
  <c r="DZ9" i="23"/>
  <c r="DY9" i="23"/>
  <c r="DX9" i="23"/>
  <c r="DW9" i="23"/>
  <c r="DU9" i="23"/>
  <c r="DT9" i="23"/>
  <c r="DS9" i="23"/>
  <c r="DR9" i="23"/>
  <c r="DQ9" i="23"/>
  <c r="DP9" i="23"/>
  <c r="EB8" i="23"/>
  <c r="EA8" i="23"/>
  <c r="DZ8" i="23"/>
  <c r="DY8" i="23"/>
  <c r="DX8" i="23"/>
  <c r="DW8" i="23"/>
  <c r="DU8" i="23"/>
  <c r="DT8" i="23"/>
  <c r="DS8" i="23"/>
  <c r="DR8" i="23"/>
  <c r="DQ8" i="23"/>
  <c r="DP8" i="23"/>
  <c r="EB7" i="23"/>
  <c r="EA7" i="23"/>
  <c r="DZ7" i="23"/>
  <c r="DY7" i="23"/>
  <c r="DX7" i="23"/>
  <c r="DW7" i="23"/>
  <c r="DU7" i="23"/>
  <c r="DT7" i="23"/>
  <c r="DS7" i="23"/>
  <c r="DR7" i="23"/>
  <c r="DQ7" i="23"/>
  <c r="DP7" i="23"/>
  <c r="EB6" i="23"/>
  <c r="EA6" i="23"/>
  <c r="DZ6" i="23"/>
  <c r="DY6" i="23"/>
  <c r="DX6" i="23"/>
  <c r="DW6" i="23"/>
  <c r="DU6" i="23"/>
  <c r="DT6" i="23"/>
  <c r="DS6" i="23"/>
  <c r="DR6" i="23"/>
  <c r="DQ6" i="23"/>
  <c r="DP6" i="23"/>
  <c r="EB4" i="23"/>
  <c r="EA4" i="23"/>
  <c r="DZ4" i="23"/>
  <c r="DY4" i="23"/>
  <c r="DX4" i="23"/>
  <c r="DW4" i="23"/>
  <c r="DU4" i="23"/>
  <c r="DT4" i="23"/>
  <c r="DS4" i="23"/>
  <c r="DR4" i="23"/>
  <c r="DQ4" i="23"/>
  <c r="DP4" i="23"/>
  <c r="EB15" i="23"/>
  <c r="EA15" i="23"/>
  <c r="DZ15" i="23"/>
  <c r="DY15" i="23"/>
  <c r="DX15" i="23"/>
  <c r="DW15" i="23"/>
  <c r="DU15" i="23"/>
  <c r="DT15" i="23"/>
  <c r="DS15" i="23"/>
  <c r="DR15" i="23"/>
  <c r="DQ15" i="23"/>
  <c r="DP15" i="23"/>
  <c r="VJ24" i="4"/>
  <c r="VI24" i="4"/>
  <c r="VH24" i="4"/>
  <c r="VG24" i="4"/>
  <c r="VF24" i="4"/>
  <c r="VE24" i="4"/>
  <c r="VC24" i="4"/>
  <c r="VB24" i="4"/>
  <c r="VA24" i="4"/>
  <c r="UZ24" i="4"/>
  <c r="UY24" i="4"/>
  <c r="UX24" i="4"/>
  <c r="VJ25" i="4"/>
  <c r="VI25" i="4"/>
  <c r="VH25" i="4"/>
  <c r="VG25" i="4"/>
  <c r="VF25" i="4"/>
  <c r="VE25" i="4"/>
  <c r="VC25" i="4"/>
  <c r="VB25" i="4"/>
  <c r="VA25" i="4"/>
  <c r="UZ25" i="4"/>
  <c r="UY25" i="4"/>
  <c r="UX25" i="4"/>
  <c r="VJ26" i="4"/>
  <c r="VI26" i="4"/>
  <c r="VH26" i="4"/>
  <c r="VG26" i="4"/>
  <c r="VF26" i="4"/>
  <c r="VE26" i="4"/>
  <c r="VC26" i="4"/>
  <c r="VB26" i="4"/>
  <c r="VA26" i="4"/>
  <c r="UZ26" i="4"/>
  <c r="UY26" i="4"/>
  <c r="UX26" i="4"/>
  <c r="VJ16" i="4"/>
  <c r="VI16" i="4"/>
  <c r="VH16" i="4"/>
  <c r="VG16" i="4"/>
  <c r="VF16" i="4"/>
  <c r="VE16" i="4"/>
  <c r="VC16" i="4"/>
  <c r="VB16" i="4"/>
  <c r="VA16" i="4"/>
  <c r="UZ16" i="4"/>
  <c r="UY16" i="4"/>
  <c r="UX16" i="4"/>
  <c r="VJ20" i="4"/>
  <c r="VI20" i="4"/>
  <c r="VH20" i="4"/>
  <c r="VG20" i="4"/>
  <c r="VF20" i="4"/>
  <c r="VE20" i="4"/>
  <c r="VC20" i="4"/>
  <c r="VB20" i="4"/>
  <c r="VA20" i="4"/>
  <c r="UZ20" i="4"/>
  <c r="UY20" i="4"/>
  <c r="UX20" i="4"/>
  <c r="VJ17" i="4"/>
  <c r="VI17" i="4"/>
  <c r="VH17" i="4"/>
  <c r="VG17" i="4"/>
  <c r="VF17" i="4"/>
  <c r="VE17" i="4"/>
  <c r="VC17" i="4"/>
  <c r="VB17" i="4"/>
  <c r="VA17" i="4"/>
  <c r="UZ17" i="4"/>
  <c r="UY17" i="4"/>
  <c r="UX17" i="4"/>
  <c r="VJ22" i="4"/>
  <c r="VI22" i="4"/>
  <c r="VH22" i="4"/>
  <c r="VG22" i="4"/>
  <c r="VF22" i="4"/>
  <c r="VE22" i="4"/>
  <c r="VC22" i="4"/>
  <c r="VB22" i="4"/>
  <c r="VA22" i="4"/>
  <c r="UZ22" i="4"/>
  <c r="UY22" i="4"/>
  <c r="UX22" i="4"/>
  <c r="VJ18" i="4"/>
  <c r="VI18" i="4"/>
  <c r="VH18" i="4"/>
  <c r="VG18" i="4"/>
  <c r="VF18" i="4"/>
  <c r="VE18" i="4"/>
  <c r="VC18" i="4"/>
  <c r="VB18" i="4"/>
  <c r="VA18" i="4"/>
  <c r="UZ18" i="4"/>
  <c r="UY18" i="4"/>
  <c r="UX18" i="4"/>
  <c r="VJ14" i="4"/>
  <c r="VI14" i="4"/>
  <c r="VH14" i="4"/>
  <c r="VG14" i="4"/>
  <c r="VF14" i="4"/>
  <c r="VE14" i="4"/>
  <c r="VC14" i="4"/>
  <c r="VB14" i="4"/>
  <c r="VA14" i="4"/>
  <c r="UZ14" i="4"/>
  <c r="UY14" i="4"/>
  <c r="UX14" i="4"/>
  <c r="VJ13" i="4"/>
  <c r="VI13" i="4"/>
  <c r="VH13" i="4"/>
  <c r="VG13" i="4"/>
  <c r="VF13" i="4"/>
  <c r="VE13" i="4"/>
  <c r="VC13" i="4"/>
  <c r="VB13" i="4"/>
  <c r="VA13" i="4"/>
  <c r="UZ13" i="4"/>
  <c r="UY13" i="4"/>
  <c r="UX13" i="4"/>
  <c r="VJ10" i="4"/>
  <c r="VI10" i="4"/>
  <c r="VH10" i="4"/>
  <c r="VG10" i="4"/>
  <c r="VF10" i="4"/>
  <c r="VE10" i="4"/>
  <c r="VC10" i="4"/>
  <c r="VB10" i="4"/>
  <c r="VA10" i="4"/>
  <c r="UZ10" i="4"/>
  <c r="UY10" i="4"/>
  <c r="UX10" i="4"/>
  <c r="VJ9" i="4"/>
  <c r="VI9" i="4"/>
  <c r="VH9" i="4"/>
  <c r="VG9" i="4"/>
  <c r="VF9" i="4"/>
  <c r="VE9" i="4"/>
  <c r="VC9" i="4"/>
  <c r="VB9" i="4"/>
  <c r="VA9" i="4"/>
  <c r="UZ9" i="4"/>
  <c r="UY9" i="4"/>
  <c r="UX9" i="4"/>
  <c r="VJ21" i="4"/>
  <c r="VI21" i="4"/>
  <c r="VH21" i="4"/>
  <c r="VG21" i="4"/>
  <c r="VF21" i="4"/>
  <c r="VE21" i="4"/>
  <c r="VC21" i="4"/>
  <c r="VB21" i="4"/>
  <c r="VA21" i="4"/>
  <c r="UZ21" i="4"/>
  <c r="UY21" i="4"/>
  <c r="UX21" i="4"/>
  <c r="VJ15" i="4"/>
  <c r="VI15" i="4"/>
  <c r="VH15" i="4"/>
  <c r="VG15" i="4"/>
  <c r="VF15" i="4"/>
  <c r="VE15" i="4"/>
  <c r="VC15" i="4"/>
  <c r="VB15" i="4"/>
  <c r="VA15" i="4"/>
  <c r="UZ15" i="4"/>
  <c r="UY15" i="4"/>
  <c r="UX15" i="4"/>
  <c r="VJ8" i="4"/>
  <c r="VI8" i="4"/>
  <c r="VH8" i="4"/>
  <c r="VG8" i="4"/>
  <c r="VF8" i="4"/>
  <c r="VE8" i="4"/>
  <c r="VC8" i="4"/>
  <c r="VB8" i="4"/>
  <c r="VA8" i="4"/>
  <c r="UZ8" i="4"/>
  <c r="UY8" i="4"/>
  <c r="UX8" i="4"/>
  <c r="VJ11" i="4"/>
  <c r="VI11" i="4"/>
  <c r="VH11" i="4"/>
  <c r="VG11" i="4"/>
  <c r="VF11" i="4"/>
  <c r="VE11" i="4"/>
  <c r="VC11" i="4"/>
  <c r="VB11" i="4"/>
  <c r="VA11" i="4"/>
  <c r="UZ11" i="4"/>
  <c r="UY11" i="4"/>
  <c r="UX11" i="4"/>
  <c r="VJ19" i="4"/>
  <c r="VI19" i="4"/>
  <c r="VH19" i="4"/>
  <c r="VG19" i="4"/>
  <c r="VF19" i="4"/>
  <c r="VE19" i="4"/>
  <c r="VC19" i="4"/>
  <c r="VB19" i="4"/>
  <c r="VA19" i="4"/>
  <c r="UZ19" i="4"/>
  <c r="UY19" i="4"/>
  <c r="UX19" i="4"/>
  <c r="VJ6" i="4"/>
  <c r="VI6" i="4"/>
  <c r="VH6" i="4"/>
  <c r="VG6" i="4"/>
  <c r="VF6" i="4"/>
  <c r="VE6" i="4"/>
  <c r="VC6" i="4"/>
  <c r="VB6" i="4"/>
  <c r="VA6" i="4"/>
  <c r="UZ6" i="4"/>
  <c r="UY6" i="4"/>
  <c r="UX6" i="4"/>
  <c r="VJ7" i="4"/>
  <c r="VI7" i="4"/>
  <c r="VH7" i="4"/>
  <c r="VG7" i="4"/>
  <c r="VF7" i="4"/>
  <c r="VE7" i="4"/>
  <c r="VC7" i="4"/>
  <c r="VB7" i="4"/>
  <c r="VA7" i="4"/>
  <c r="UZ7" i="4"/>
  <c r="UY7" i="4"/>
  <c r="UX7" i="4"/>
  <c r="VJ4" i="4"/>
  <c r="VI4" i="4"/>
  <c r="VH4" i="4"/>
  <c r="VG4" i="4"/>
  <c r="VF4" i="4"/>
  <c r="VE4" i="4"/>
  <c r="VC4" i="4"/>
  <c r="VB4" i="4"/>
  <c r="VA4" i="4"/>
  <c r="UZ4" i="4"/>
  <c r="UY4" i="4"/>
  <c r="UX4" i="4"/>
  <c r="VJ5" i="4"/>
  <c r="VI5" i="4"/>
  <c r="VH5" i="4"/>
  <c r="VG5" i="4"/>
  <c r="VF5" i="4"/>
  <c r="VE5" i="4"/>
  <c r="VC5" i="4"/>
  <c r="VB5" i="4"/>
  <c r="VA5" i="4"/>
  <c r="UZ5" i="4"/>
  <c r="UY5" i="4"/>
  <c r="UX5" i="4"/>
  <c r="UB24" i="4"/>
  <c r="UA24" i="4"/>
  <c r="TZ24" i="4"/>
  <c r="TY24" i="4"/>
  <c r="TX24" i="4"/>
  <c r="TW24" i="4"/>
  <c r="TU24" i="4"/>
  <c r="TT24" i="4"/>
  <c r="TS24" i="4"/>
  <c r="TR24" i="4"/>
  <c r="TQ24" i="4"/>
  <c r="TP24" i="4"/>
  <c r="UB25" i="4"/>
  <c r="UA25" i="4"/>
  <c r="TZ25" i="4"/>
  <c r="TY25" i="4"/>
  <c r="TX25" i="4"/>
  <c r="TW25" i="4"/>
  <c r="TU25" i="4"/>
  <c r="TT25" i="4"/>
  <c r="TS25" i="4"/>
  <c r="TR25" i="4"/>
  <c r="TQ25" i="4"/>
  <c r="TP25" i="4"/>
  <c r="UB26" i="4"/>
  <c r="UA26" i="4"/>
  <c r="TZ26" i="4"/>
  <c r="TY26" i="4"/>
  <c r="TX26" i="4"/>
  <c r="TW26" i="4"/>
  <c r="TU26" i="4"/>
  <c r="TT26" i="4"/>
  <c r="TS26" i="4"/>
  <c r="TR26" i="4"/>
  <c r="TQ26" i="4"/>
  <c r="TP26" i="4"/>
  <c r="UB16" i="4"/>
  <c r="UA16" i="4"/>
  <c r="TZ16" i="4"/>
  <c r="TY16" i="4"/>
  <c r="TX16" i="4"/>
  <c r="TW16" i="4"/>
  <c r="TU16" i="4"/>
  <c r="TT16" i="4"/>
  <c r="TS16" i="4"/>
  <c r="TR16" i="4"/>
  <c r="TQ16" i="4"/>
  <c r="TP16" i="4"/>
  <c r="UB20" i="4"/>
  <c r="UA20" i="4"/>
  <c r="TZ20" i="4"/>
  <c r="TY20" i="4"/>
  <c r="TX20" i="4"/>
  <c r="TW20" i="4"/>
  <c r="TU20" i="4"/>
  <c r="TT20" i="4"/>
  <c r="TS20" i="4"/>
  <c r="TR20" i="4"/>
  <c r="TQ20" i="4"/>
  <c r="TP20" i="4"/>
  <c r="UB17" i="4"/>
  <c r="UA17" i="4"/>
  <c r="TZ17" i="4"/>
  <c r="TY17" i="4"/>
  <c r="TX17" i="4"/>
  <c r="TW17" i="4"/>
  <c r="TU17" i="4"/>
  <c r="TT17" i="4"/>
  <c r="TS17" i="4"/>
  <c r="TR17" i="4"/>
  <c r="TQ17" i="4"/>
  <c r="TP17" i="4"/>
  <c r="UB22" i="4"/>
  <c r="UA22" i="4"/>
  <c r="TZ22" i="4"/>
  <c r="TY22" i="4"/>
  <c r="TX22" i="4"/>
  <c r="TW22" i="4"/>
  <c r="TU22" i="4"/>
  <c r="TT22" i="4"/>
  <c r="TS22" i="4"/>
  <c r="TR22" i="4"/>
  <c r="TQ22" i="4"/>
  <c r="TP22" i="4"/>
  <c r="UB18" i="4"/>
  <c r="UA18" i="4"/>
  <c r="TZ18" i="4"/>
  <c r="TY18" i="4"/>
  <c r="TX18" i="4"/>
  <c r="TW18" i="4"/>
  <c r="TU18" i="4"/>
  <c r="TT18" i="4"/>
  <c r="TS18" i="4"/>
  <c r="TR18" i="4"/>
  <c r="TQ18" i="4"/>
  <c r="TP18" i="4"/>
  <c r="UB14" i="4"/>
  <c r="UA14" i="4"/>
  <c r="TZ14" i="4"/>
  <c r="TY14" i="4"/>
  <c r="TX14" i="4"/>
  <c r="TW14" i="4"/>
  <c r="TU14" i="4"/>
  <c r="TT14" i="4"/>
  <c r="TS14" i="4"/>
  <c r="TR14" i="4"/>
  <c r="TQ14" i="4"/>
  <c r="TP14" i="4"/>
  <c r="UB13" i="4"/>
  <c r="UA13" i="4"/>
  <c r="TZ13" i="4"/>
  <c r="TY13" i="4"/>
  <c r="TX13" i="4"/>
  <c r="TW13" i="4"/>
  <c r="TU13" i="4"/>
  <c r="TT13" i="4"/>
  <c r="TS13" i="4"/>
  <c r="TR13" i="4"/>
  <c r="TQ13" i="4"/>
  <c r="TP13" i="4"/>
  <c r="UB10" i="4"/>
  <c r="UA10" i="4"/>
  <c r="TZ10" i="4"/>
  <c r="TY10" i="4"/>
  <c r="TX10" i="4"/>
  <c r="TW10" i="4"/>
  <c r="TU10" i="4"/>
  <c r="TT10" i="4"/>
  <c r="TS10" i="4"/>
  <c r="TR10" i="4"/>
  <c r="TQ10" i="4"/>
  <c r="TP10" i="4"/>
  <c r="UB9" i="4"/>
  <c r="UA9" i="4"/>
  <c r="TZ9" i="4"/>
  <c r="TY9" i="4"/>
  <c r="TX9" i="4"/>
  <c r="TW9" i="4"/>
  <c r="TU9" i="4"/>
  <c r="TT9" i="4"/>
  <c r="TS9" i="4"/>
  <c r="TR9" i="4"/>
  <c r="TQ9" i="4"/>
  <c r="TP9" i="4"/>
  <c r="UB21" i="4"/>
  <c r="UA21" i="4"/>
  <c r="TZ21" i="4"/>
  <c r="TY21" i="4"/>
  <c r="TX21" i="4"/>
  <c r="TW21" i="4"/>
  <c r="TU21" i="4"/>
  <c r="TT21" i="4"/>
  <c r="TS21" i="4"/>
  <c r="TR21" i="4"/>
  <c r="TQ21" i="4"/>
  <c r="TP21" i="4"/>
  <c r="UB15" i="4"/>
  <c r="UA15" i="4"/>
  <c r="TZ15" i="4"/>
  <c r="TY15" i="4"/>
  <c r="TX15" i="4"/>
  <c r="TW15" i="4"/>
  <c r="TU15" i="4"/>
  <c r="TT15" i="4"/>
  <c r="TS15" i="4"/>
  <c r="TR15" i="4"/>
  <c r="TQ15" i="4"/>
  <c r="TP15" i="4"/>
  <c r="UB8" i="4"/>
  <c r="UA8" i="4"/>
  <c r="TZ8" i="4"/>
  <c r="TY8" i="4"/>
  <c r="TX8" i="4"/>
  <c r="TW8" i="4"/>
  <c r="TU8" i="4"/>
  <c r="TT8" i="4"/>
  <c r="TS8" i="4"/>
  <c r="TR8" i="4"/>
  <c r="TQ8" i="4"/>
  <c r="TP8" i="4"/>
  <c r="UB11" i="4"/>
  <c r="UA11" i="4"/>
  <c r="TZ11" i="4"/>
  <c r="TY11" i="4"/>
  <c r="TX11" i="4"/>
  <c r="TW11" i="4"/>
  <c r="TU11" i="4"/>
  <c r="TT11" i="4"/>
  <c r="TS11" i="4"/>
  <c r="TR11" i="4"/>
  <c r="TQ11" i="4"/>
  <c r="TP11" i="4"/>
  <c r="UB19" i="4"/>
  <c r="UA19" i="4"/>
  <c r="TZ19" i="4"/>
  <c r="TY19" i="4"/>
  <c r="TX19" i="4"/>
  <c r="TW19" i="4"/>
  <c r="TU19" i="4"/>
  <c r="TT19" i="4"/>
  <c r="TS19" i="4"/>
  <c r="TR19" i="4"/>
  <c r="TQ19" i="4"/>
  <c r="TP19" i="4"/>
  <c r="UB6" i="4"/>
  <c r="UA6" i="4"/>
  <c r="TZ6" i="4"/>
  <c r="TY6" i="4"/>
  <c r="TX6" i="4"/>
  <c r="TW6" i="4"/>
  <c r="TU6" i="4"/>
  <c r="TT6" i="4"/>
  <c r="TS6" i="4"/>
  <c r="TR6" i="4"/>
  <c r="TQ6" i="4"/>
  <c r="TP6" i="4"/>
  <c r="UB7" i="4"/>
  <c r="UA7" i="4"/>
  <c r="TZ7" i="4"/>
  <c r="TY7" i="4"/>
  <c r="TX7" i="4"/>
  <c r="TW7" i="4"/>
  <c r="TU7" i="4"/>
  <c r="TT7" i="4"/>
  <c r="TS7" i="4"/>
  <c r="TR7" i="4"/>
  <c r="TQ7" i="4"/>
  <c r="TP7" i="4"/>
  <c r="UB4" i="4"/>
  <c r="UA4" i="4"/>
  <c r="TZ4" i="4"/>
  <c r="TY4" i="4"/>
  <c r="TX4" i="4"/>
  <c r="TW4" i="4"/>
  <c r="TU4" i="4"/>
  <c r="TT4" i="4"/>
  <c r="TS4" i="4"/>
  <c r="TR4" i="4"/>
  <c r="TQ4" i="4"/>
  <c r="TP4" i="4"/>
  <c r="UB5" i="4"/>
  <c r="UA5" i="4"/>
  <c r="TZ5" i="4"/>
  <c r="TY5" i="4"/>
  <c r="TX5" i="4"/>
  <c r="TW5" i="4"/>
  <c r="TU5" i="4"/>
  <c r="TT5" i="4"/>
  <c r="TS5" i="4"/>
  <c r="TR5" i="4"/>
  <c r="TQ5" i="4"/>
  <c r="TP5" i="4"/>
  <c r="ST24" i="4"/>
  <c r="SS24" i="4"/>
  <c r="SR24" i="4"/>
  <c r="SQ24" i="4"/>
  <c r="SP24" i="4"/>
  <c r="SO24" i="4"/>
  <c r="SM24" i="4"/>
  <c r="SL24" i="4"/>
  <c r="SK24" i="4"/>
  <c r="SJ24" i="4"/>
  <c r="SI24" i="4"/>
  <c r="SH24" i="4"/>
  <c r="ST25" i="4"/>
  <c r="SS25" i="4"/>
  <c r="SR25" i="4"/>
  <c r="SQ25" i="4"/>
  <c r="SP25" i="4"/>
  <c r="SO25" i="4"/>
  <c r="SM25" i="4"/>
  <c r="SL25" i="4"/>
  <c r="SK25" i="4"/>
  <c r="SJ25" i="4"/>
  <c r="SI25" i="4"/>
  <c r="SH25" i="4"/>
  <c r="ST26" i="4"/>
  <c r="SS26" i="4"/>
  <c r="SR26" i="4"/>
  <c r="SQ26" i="4"/>
  <c r="SP26" i="4"/>
  <c r="SO26" i="4"/>
  <c r="SM26" i="4"/>
  <c r="SL26" i="4"/>
  <c r="SK26" i="4"/>
  <c r="SJ26" i="4"/>
  <c r="SI26" i="4"/>
  <c r="SH26" i="4"/>
  <c r="ST16" i="4"/>
  <c r="SS16" i="4"/>
  <c r="SR16" i="4"/>
  <c r="SQ16" i="4"/>
  <c r="SP16" i="4"/>
  <c r="SO16" i="4"/>
  <c r="SM16" i="4"/>
  <c r="SL16" i="4"/>
  <c r="SK16" i="4"/>
  <c r="SJ16" i="4"/>
  <c r="SI16" i="4"/>
  <c r="SH16" i="4"/>
  <c r="ST20" i="4"/>
  <c r="SS20" i="4"/>
  <c r="SR20" i="4"/>
  <c r="SQ20" i="4"/>
  <c r="SP20" i="4"/>
  <c r="SO20" i="4"/>
  <c r="SM20" i="4"/>
  <c r="SL20" i="4"/>
  <c r="SK20" i="4"/>
  <c r="SJ20" i="4"/>
  <c r="SI20" i="4"/>
  <c r="SH20" i="4"/>
  <c r="ST17" i="4"/>
  <c r="SS17" i="4"/>
  <c r="SR17" i="4"/>
  <c r="SQ17" i="4"/>
  <c r="SP17" i="4"/>
  <c r="SO17" i="4"/>
  <c r="SM17" i="4"/>
  <c r="SL17" i="4"/>
  <c r="SK17" i="4"/>
  <c r="SJ17" i="4"/>
  <c r="SI17" i="4"/>
  <c r="SH17" i="4"/>
  <c r="ST22" i="4"/>
  <c r="SS22" i="4"/>
  <c r="SR22" i="4"/>
  <c r="SQ22" i="4"/>
  <c r="SP22" i="4"/>
  <c r="SO22" i="4"/>
  <c r="SM22" i="4"/>
  <c r="SL22" i="4"/>
  <c r="SK22" i="4"/>
  <c r="SJ22" i="4"/>
  <c r="SI22" i="4"/>
  <c r="SH22" i="4"/>
  <c r="ST18" i="4"/>
  <c r="SS18" i="4"/>
  <c r="SR18" i="4"/>
  <c r="SQ18" i="4"/>
  <c r="SP18" i="4"/>
  <c r="SO18" i="4"/>
  <c r="SM18" i="4"/>
  <c r="SL18" i="4"/>
  <c r="SK18" i="4"/>
  <c r="SJ18" i="4"/>
  <c r="SI18" i="4"/>
  <c r="SH18" i="4"/>
  <c r="ST14" i="4"/>
  <c r="SS14" i="4"/>
  <c r="SR14" i="4"/>
  <c r="SQ14" i="4"/>
  <c r="SP14" i="4"/>
  <c r="SO14" i="4"/>
  <c r="SM14" i="4"/>
  <c r="SL14" i="4"/>
  <c r="SK14" i="4"/>
  <c r="SJ14" i="4"/>
  <c r="SI14" i="4"/>
  <c r="SH14" i="4"/>
  <c r="ST13" i="4"/>
  <c r="SS13" i="4"/>
  <c r="SR13" i="4"/>
  <c r="SQ13" i="4"/>
  <c r="SP13" i="4"/>
  <c r="SO13" i="4"/>
  <c r="SM13" i="4"/>
  <c r="SL13" i="4"/>
  <c r="SK13" i="4"/>
  <c r="SJ13" i="4"/>
  <c r="SI13" i="4"/>
  <c r="SH13" i="4"/>
  <c r="ST10" i="4"/>
  <c r="SS10" i="4"/>
  <c r="SR10" i="4"/>
  <c r="SQ10" i="4"/>
  <c r="SP10" i="4"/>
  <c r="SO10" i="4"/>
  <c r="SM10" i="4"/>
  <c r="SL10" i="4"/>
  <c r="SK10" i="4"/>
  <c r="SJ10" i="4"/>
  <c r="SI10" i="4"/>
  <c r="SH10" i="4"/>
  <c r="ST9" i="4"/>
  <c r="SS9" i="4"/>
  <c r="SR9" i="4"/>
  <c r="SQ9" i="4"/>
  <c r="SP9" i="4"/>
  <c r="SO9" i="4"/>
  <c r="SM9" i="4"/>
  <c r="SL9" i="4"/>
  <c r="SK9" i="4"/>
  <c r="SJ9" i="4"/>
  <c r="SI9" i="4"/>
  <c r="SH9" i="4"/>
  <c r="ST21" i="4"/>
  <c r="SS21" i="4"/>
  <c r="SR21" i="4"/>
  <c r="SQ21" i="4"/>
  <c r="SP21" i="4"/>
  <c r="SO21" i="4"/>
  <c r="SM21" i="4"/>
  <c r="SL21" i="4"/>
  <c r="SK21" i="4"/>
  <c r="SJ21" i="4"/>
  <c r="SI21" i="4"/>
  <c r="SH21" i="4"/>
  <c r="ST15" i="4"/>
  <c r="SS15" i="4"/>
  <c r="SR15" i="4"/>
  <c r="SQ15" i="4"/>
  <c r="SP15" i="4"/>
  <c r="SO15" i="4"/>
  <c r="SM15" i="4"/>
  <c r="SL15" i="4"/>
  <c r="SK15" i="4"/>
  <c r="SJ15" i="4"/>
  <c r="SI15" i="4"/>
  <c r="SH15" i="4"/>
  <c r="ST8" i="4"/>
  <c r="SS8" i="4"/>
  <c r="SR8" i="4"/>
  <c r="SQ8" i="4"/>
  <c r="SP8" i="4"/>
  <c r="SO8" i="4"/>
  <c r="SM8" i="4"/>
  <c r="SL8" i="4"/>
  <c r="SK8" i="4"/>
  <c r="SJ8" i="4"/>
  <c r="SI8" i="4"/>
  <c r="SH8" i="4"/>
  <c r="ST11" i="4"/>
  <c r="SS11" i="4"/>
  <c r="SR11" i="4"/>
  <c r="SQ11" i="4"/>
  <c r="SP11" i="4"/>
  <c r="SO11" i="4"/>
  <c r="SM11" i="4"/>
  <c r="SL11" i="4"/>
  <c r="SK11" i="4"/>
  <c r="SJ11" i="4"/>
  <c r="SI11" i="4"/>
  <c r="SH11" i="4"/>
  <c r="ST19" i="4"/>
  <c r="SS19" i="4"/>
  <c r="SR19" i="4"/>
  <c r="SQ19" i="4"/>
  <c r="SP19" i="4"/>
  <c r="SO19" i="4"/>
  <c r="SM19" i="4"/>
  <c r="SL19" i="4"/>
  <c r="SK19" i="4"/>
  <c r="SJ19" i="4"/>
  <c r="SI19" i="4"/>
  <c r="SH19" i="4"/>
  <c r="ST6" i="4"/>
  <c r="SS6" i="4"/>
  <c r="SR6" i="4"/>
  <c r="SQ6" i="4"/>
  <c r="SP6" i="4"/>
  <c r="SO6" i="4"/>
  <c r="SM6" i="4"/>
  <c r="SL6" i="4"/>
  <c r="SK6" i="4"/>
  <c r="SJ6" i="4"/>
  <c r="SI6" i="4"/>
  <c r="SH6" i="4"/>
  <c r="ST7" i="4"/>
  <c r="SS7" i="4"/>
  <c r="SR7" i="4"/>
  <c r="SQ7" i="4"/>
  <c r="SP7" i="4"/>
  <c r="SO7" i="4"/>
  <c r="SM7" i="4"/>
  <c r="SL7" i="4"/>
  <c r="SK7" i="4"/>
  <c r="SJ7" i="4"/>
  <c r="SI7" i="4"/>
  <c r="SH7" i="4"/>
  <c r="ST4" i="4"/>
  <c r="SS4" i="4"/>
  <c r="SR4" i="4"/>
  <c r="SQ4" i="4"/>
  <c r="SP4" i="4"/>
  <c r="SO4" i="4"/>
  <c r="SM4" i="4"/>
  <c r="SL4" i="4"/>
  <c r="SK4" i="4"/>
  <c r="SJ4" i="4"/>
  <c r="SI4" i="4"/>
  <c r="SH4" i="4"/>
  <c r="ST5" i="4"/>
  <c r="SS5" i="4"/>
  <c r="SR5" i="4"/>
  <c r="SQ5" i="4"/>
  <c r="SP5" i="4"/>
  <c r="SO5" i="4"/>
  <c r="SM5" i="4"/>
  <c r="SL5" i="4"/>
  <c r="SK5" i="4"/>
  <c r="SJ5" i="4"/>
  <c r="SI5" i="4"/>
  <c r="SH5" i="4"/>
  <c r="RL24" i="4"/>
  <c r="RK24" i="4"/>
  <c r="RJ24" i="4"/>
  <c r="RI24" i="4"/>
  <c r="RH24" i="4"/>
  <c r="RG24" i="4"/>
  <c r="RE24" i="4"/>
  <c r="RD24" i="4"/>
  <c r="RC24" i="4"/>
  <c r="RB24" i="4"/>
  <c r="RA24" i="4"/>
  <c r="QZ24" i="4"/>
  <c r="RL25" i="4"/>
  <c r="RK25" i="4"/>
  <c r="RJ25" i="4"/>
  <c r="RI25" i="4"/>
  <c r="RH25" i="4"/>
  <c r="RG25" i="4"/>
  <c r="RE25" i="4"/>
  <c r="RD25" i="4"/>
  <c r="RC25" i="4"/>
  <c r="RB25" i="4"/>
  <c r="RA25" i="4"/>
  <c r="QZ25" i="4"/>
  <c r="RL26" i="4"/>
  <c r="RK26" i="4"/>
  <c r="RJ26" i="4"/>
  <c r="RI26" i="4"/>
  <c r="RH26" i="4"/>
  <c r="RG26" i="4"/>
  <c r="RE26" i="4"/>
  <c r="RD26" i="4"/>
  <c r="RC26" i="4"/>
  <c r="RB26" i="4"/>
  <c r="RA26" i="4"/>
  <c r="QZ26" i="4"/>
  <c r="RL16" i="4"/>
  <c r="RK16" i="4"/>
  <c r="RJ16" i="4"/>
  <c r="RI16" i="4"/>
  <c r="RH16" i="4"/>
  <c r="RG16" i="4"/>
  <c r="RE16" i="4"/>
  <c r="RD16" i="4"/>
  <c r="RC16" i="4"/>
  <c r="RB16" i="4"/>
  <c r="RA16" i="4"/>
  <c r="QZ16" i="4"/>
  <c r="RL20" i="4"/>
  <c r="RK20" i="4"/>
  <c r="RJ20" i="4"/>
  <c r="RI20" i="4"/>
  <c r="RH20" i="4"/>
  <c r="RG20" i="4"/>
  <c r="RE20" i="4"/>
  <c r="RD20" i="4"/>
  <c r="RC20" i="4"/>
  <c r="RB20" i="4"/>
  <c r="RA20" i="4"/>
  <c r="QZ20" i="4"/>
  <c r="RL17" i="4"/>
  <c r="RK17" i="4"/>
  <c r="RJ17" i="4"/>
  <c r="RI17" i="4"/>
  <c r="RH17" i="4"/>
  <c r="RG17" i="4"/>
  <c r="RE17" i="4"/>
  <c r="RD17" i="4"/>
  <c r="RC17" i="4"/>
  <c r="RB17" i="4"/>
  <c r="RA17" i="4"/>
  <c r="QZ17" i="4"/>
  <c r="RL22" i="4"/>
  <c r="RK22" i="4"/>
  <c r="RJ22" i="4"/>
  <c r="RI22" i="4"/>
  <c r="RH22" i="4"/>
  <c r="RG22" i="4"/>
  <c r="RE22" i="4"/>
  <c r="RD22" i="4"/>
  <c r="RC22" i="4"/>
  <c r="RB22" i="4"/>
  <c r="RA22" i="4"/>
  <c r="QZ22" i="4"/>
  <c r="RL18" i="4"/>
  <c r="RK18" i="4"/>
  <c r="RJ18" i="4"/>
  <c r="RI18" i="4"/>
  <c r="RH18" i="4"/>
  <c r="RG18" i="4"/>
  <c r="RE18" i="4"/>
  <c r="RD18" i="4"/>
  <c r="RC18" i="4"/>
  <c r="RB18" i="4"/>
  <c r="RA18" i="4"/>
  <c r="QZ18" i="4"/>
  <c r="RL14" i="4"/>
  <c r="RK14" i="4"/>
  <c r="RJ14" i="4"/>
  <c r="RI14" i="4"/>
  <c r="RH14" i="4"/>
  <c r="RG14" i="4"/>
  <c r="RE14" i="4"/>
  <c r="RD14" i="4"/>
  <c r="RC14" i="4"/>
  <c r="RB14" i="4"/>
  <c r="RA14" i="4"/>
  <c r="QZ14" i="4"/>
  <c r="RL13" i="4"/>
  <c r="RK13" i="4"/>
  <c r="RJ13" i="4"/>
  <c r="RI13" i="4"/>
  <c r="RH13" i="4"/>
  <c r="RG13" i="4"/>
  <c r="RE13" i="4"/>
  <c r="RD13" i="4"/>
  <c r="RC13" i="4"/>
  <c r="RB13" i="4"/>
  <c r="RA13" i="4"/>
  <c r="QZ13" i="4"/>
  <c r="RL10" i="4"/>
  <c r="RK10" i="4"/>
  <c r="RJ10" i="4"/>
  <c r="RI10" i="4"/>
  <c r="RH10" i="4"/>
  <c r="RG10" i="4"/>
  <c r="RE10" i="4"/>
  <c r="RD10" i="4"/>
  <c r="RC10" i="4"/>
  <c r="RB10" i="4"/>
  <c r="RA10" i="4"/>
  <c r="QZ10" i="4"/>
  <c r="RL9" i="4"/>
  <c r="RK9" i="4"/>
  <c r="RJ9" i="4"/>
  <c r="RI9" i="4"/>
  <c r="RH9" i="4"/>
  <c r="RG9" i="4"/>
  <c r="RE9" i="4"/>
  <c r="RD9" i="4"/>
  <c r="RC9" i="4"/>
  <c r="RB9" i="4"/>
  <c r="RA9" i="4"/>
  <c r="QZ9" i="4"/>
  <c r="RL21" i="4"/>
  <c r="RK21" i="4"/>
  <c r="RJ21" i="4"/>
  <c r="RI21" i="4"/>
  <c r="RH21" i="4"/>
  <c r="RG21" i="4"/>
  <c r="RE21" i="4"/>
  <c r="RD21" i="4"/>
  <c r="RC21" i="4"/>
  <c r="RB21" i="4"/>
  <c r="RA21" i="4"/>
  <c r="QZ21" i="4"/>
  <c r="RL15" i="4"/>
  <c r="RK15" i="4"/>
  <c r="RJ15" i="4"/>
  <c r="RI15" i="4"/>
  <c r="RH15" i="4"/>
  <c r="RG15" i="4"/>
  <c r="RE15" i="4"/>
  <c r="RD15" i="4"/>
  <c r="RC15" i="4"/>
  <c r="RB15" i="4"/>
  <c r="RA15" i="4"/>
  <c r="QZ15" i="4"/>
  <c r="RL8" i="4"/>
  <c r="RK8" i="4"/>
  <c r="RJ8" i="4"/>
  <c r="RI8" i="4"/>
  <c r="RH8" i="4"/>
  <c r="RG8" i="4"/>
  <c r="RE8" i="4"/>
  <c r="RD8" i="4"/>
  <c r="RC8" i="4"/>
  <c r="RB8" i="4"/>
  <c r="RA8" i="4"/>
  <c r="QZ8" i="4"/>
  <c r="RL11" i="4"/>
  <c r="RK11" i="4"/>
  <c r="RJ11" i="4"/>
  <c r="RI11" i="4"/>
  <c r="RH11" i="4"/>
  <c r="RG11" i="4"/>
  <c r="RE11" i="4"/>
  <c r="RD11" i="4"/>
  <c r="RC11" i="4"/>
  <c r="RB11" i="4"/>
  <c r="RA11" i="4"/>
  <c r="QZ11" i="4"/>
  <c r="RL19" i="4"/>
  <c r="RK19" i="4"/>
  <c r="RJ19" i="4"/>
  <c r="RI19" i="4"/>
  <c r="RH19" i="4"/>
  <c r="RG19" i="4"/>
  <c r="RE19" i="4"/>
  <c r="RD19" i="4"/>
  <c r="RC19" i="4"/>
  <c r="RB19" i="4"/>
  <c r="RA19" i="4"/>
  <c r="QZ19" i="4"/>
  <c r="RL6" i="4"/>
  <c r="RK6" i="4"/>
  <c r="RJ6" i="4"/>
  <c r="RI6" i="4"/>
  <c r="RH6" i="4"/>
  <c r="RG6" i="4"/>
  <c r="RE6" i="4"/>
  <c r="RD6" i="4"/>
  <c r="RC6" i="4"/>
  <c r="RB6" i="4"/>
  <c r="RA6" i="4"/>
  <c r="QZ6" i="4"/>
  <c r="RL7" i="4"/>
  <c r="RK7" i="4"/>
  <c r="RJ7" i="4"/>
  <c r="RI7" i="4"/>
  <c r="RH7" i="4"/>
  <c r="RG7" i="4"/>
  <c r="RE7" i="4"/>
  <c r="RD7" i="4"/>
  <c r="RC7" i="4"/>
  <c r="RB7" i="4"/>
  <c r="RA7" i="4"/>
  <c r="QZ7" i="4"/>
  <c r="RL4" i="4"/>
  <c r="RK4" i="4"/>
  <c r="RJ4" i="4"/>
  <c r="RI4" i="4"/>
  <c r="RH4" i="4"/>
  <c r="RG4" i="4"/>
  <c r="RE4" i="4"/>
  <c r="RD4" i="4"/>
  <c r="RC4" i="4"/>
  <c r="RB4" i="4"/>
  <c r="RA4" i="4"/>
  <c r="QZ4" i="4"/>
  <c r="RL5" i="4"/>
  <c r="RK5" i="4"/>
  <c r="RJ5" i="4"/>
  <c r="RI5" i="4"/>
  <c r="RH5" i="4"/>
  <c r="RG5" i="4"/>
  <c r="RE5" i="4"/>
  <c r="RD5" i="4"/>
  <c r="RC5" i="4"/>
  <c r="RB5" i="4"/>
  <c r="RA5" i="4"/>
  <c r="QZ5" i="4"/>
  <c r="QD24" i="4"/>
  <c r="QC24" i="4"/>
  <c r="QB24" i="4"/>
  <c r="QA24" i="4"/>
  <c r="PZ24" i="4"/>
  <c r="PY24" i="4"/>
  <c r="PW24" i="4"/>
  <c r="PV24" i="4"/>
  <c r="PU24" i="4"/>
  <c r="PT24" i="4"/>
  <c r="PS24" i="4"/>
  <c r="PR24" i="4"/>
  <c r="QD25" i="4"/>
  <c r="QC25" i="4"/>
  <c r="QB25" i="4"/>
  <c r="QA25" i="4"/>
  <c r="PZ25" i="4"/>
  <c r="PY25" i="4"/>
  <c r="PW25" i="4"/>
  <c r="PV25" i="4"/>
  <c r="PU25" i="4"/>
  <c r="PT25" i="4"/>
  <c r="PS25" i="4"/>
  <c r="PR25" i="4"/>
  <c r="QD26" i="4"/>
  <c r="QC26" i="4"/>
  <c r="QB26" i="4"/>
  <c r="QA26" i="4"/>
  <c r="PZ26" i="4"/>
  <c r="PY26" i="4"/>
  <c r="PW26" i="4"/>
  <c r="PV26" i="4"/>
  <c r="PU26" i="4"/>
  <c r="PT26" i="4"/>
  <c r="PS26" i="4"/>
  <c r="PR26" i="4"/>
  <c r="QD16" i="4"/>
  <c r="QC16" i="4"/>
  <c r="QB16" i="4"/>
  <c r="QA16" i="4"/>
  <c r="PZ16" i="4"/>
  <c r="PY16" i="4"/>
  <c r="PW16" i="4"/>
  <c r="PV16" i="4"/>
  <c r="PU16" i="4"/>
  <c r="PT16" i="4"/>
  <c r="PS16" i="4"/>
  <c r="PR16" i="4"/>
  <c r="QD20" i="4"/>
  <c r="QC20" i="4"/>
  <c r="QB20" i="4"/>
  <c r="QA20" i="4"/>
  <c r="PZ20" i="4"/>
  <c r="PY20" i="4"/>
  <c r="PW20" i="4"/>
  <c r="PV20" i="4"/>
  <c r="PU20" i="4"/>
  <c r="PT20" i="4"/>
  <c r="PS20" i="4"/>
  <c r="PR20" i="4"/>
  <c r="QD17" i="4"/>
  <c r="QC17" i="4"/>
  <c r="QB17" i="4"/>
  <c r="QA17" i="4"/>
  <c r="PZ17" i="4"/>
  <c r="PY17" i="4"/>
  <c r="PW17" i="4"/>
  <c r="PV17" i="4"/>
  <c r="PU17" i="4"/>
  <c r="PT17" i="4"/>
  <c r="PS17" i="4"/>
  <c r="PR17" i="4"/>
  <c r="QD22" i="4"/>
  <c r="QC22" i="4"/>
  <c r="QB22" i="4"/>
  <c r="QA22" i="4"/>
  <c r="PZ22" i="4"/>
  <c r="PY22" i="4"/>
  <c r="PW22" i="4"/>
  <c r="PV22" i="4"/>
  <c r="PU22" i="4"/>
  <c r="PT22" i="4"/>
  <c r="PS22" i="4"/>
  <c r="PR22" i="4"/>
  <c r="QD18" i="4"/>
  <c r="QC18" i="4"/>
  <c r="QB18" i="4"/>
  <c r="QA18" i="4"/>
  <c r="PZ18" i="4"/>
  <c r="PY18" i="4"/>
  <c r="PW18" i="4"/>
  <c r="PV18" i="4"/>
  <c r="PU18" i="4"/>
  <c r="PT18" i="4"/>
  <c r="PS18" i="4"/>
  <c r="PR18" i="4"/>
  <c r="QD14" i="4"/>
  <c r="QC14" i="4"/>
  <c r="QB14" i="4"/>
  <c r="QA14" i="4"/>
  <c r="PZ14" i="4"/>
  <c r="PY14" i="4"/>
  <c r="PW14" i="4"/>
  <c r="PV14" i="4"/>
  <c r="PU14" i="4"/>
  <c r="PT14" i="4"/>
  <c r="PS14" i="4"/>
  <c r="PR14" i="4"/>
  <c r="QD13" i="4"/>
  <c r="QC13" i="4"/>
  <c r="QB13" i="4"/>
  <c r="QA13" i="4"/>
  <c r="PZ13" i="4"/>
  <c r="PY13" i="4"/>
  <c r="PW13" i="4"/>
  <c r="PV13" i="4"/>
  <c r="PU13" i="4"/>
  <c r="PT13" i="4"/>
  <c r="PS13" i="4"/>
  <c r="PR13" i="4"/>
  <c r="QD10" i="4"/>
  <c r="QC10" i="4"/>
  <c r="QB10" i="4"/>
  <c r="QA10" i="4"/>
  <c r="PZ10" i="4"/>
  <c r="PY10" i="4"/>
  <c r="PW10" i="4"/>
  <c r="PV10" i="4"/>
  <c r="PU10" i="4"/>
  <c r="PT10" i="4"/>
  <c r="PS10" i="4"/>
  <c r="PR10" i="4"/>
  <c r="QD9" i="4"/>
  <c r="QC9" i="4"/>
  <c r="QB9" i="4"/>
  <c r="QA9" i="4"/>
  <c r="PZ9" i="4"/>
  <c r="PY9" i="4"/>
  <c r="PW9" i="4"/>
  <c r="PV9" i="4"/>
  <c r="PU9" i="4"/>
  <c r="PT9" i="4"/>
  <c r="PS9" i="4"/>
  <c r="PR9" i="4"/>
  <c r="QD21" i="4"/>
  <c r="QC21" i="4"/>
  <c r="QB21" i="4"/>
  <c r="QA21" i="4"/>
  <c r="PZ21" i="4"/>
  <c r="PY21" i="4"/>
  <c r="PW21" i="4"/>
  <c r="PV21" i="4"/>
  <c r="PU21" i="4"/>
  <c r="PT21" i="4"/>
  <c r="PS21" i="4"/>
  <c r="PR21" i="4"/>
  <c r="QD15" i="4"/>
  <c r="QC15" i="4"/>
  <c r="QB15" i="4"/>
  <c r="QA15" i="4"/>
  <c r="PZ15" i="4"/>
  <c r="PY15" i="4"/>
  <c r="PW15" i="4"/>
  <c r="PV15" i="4"/>
  <c r="PU15" i="4"/>
  <c r="PT15" i="4"/>
  <c r="PS15" i="4"/>
  <c r="PR15" i="4"/>
  <c r="QD8" i="4"/>
  <c r="QC8" i="4"/>
  <c r="QB8" i="4"/>
  <c r="QA8" i="4"/>
  <c r="PZ8" i="4"/>
  <c r="PY8" i="4"/>
  <c r="PW8" i="4"/>
  <c r="PV8" i="4"/>
  <c r="PU8" i="4"/>
  <c r="PT8" i="4"/>
  <c r="PS8" i="4"/>
  <c r="PR8" i="4"/>
  <c r="QD11" i="4"/>
  <c r="QC11" i="4"/>
  <c r="QB11" i="4"/>
  <c r="QA11" i="4"/>
  <c r="PZ11" i="4"/>
  <c r="PY11" i="4"/>
  <c r="PW11" i="4"/>
  <c r="PV11" i="4"/>
  <c r="PU11" i="4"/>
  <c r="PT11" i="4"/>
  <c r="PS11" i="4"/>
  <c r="PR11" i="4"/>
  <c r="QD19" i="4"/>
  <c r="QC19" i="4"/>
  <c r="QB19" i="4"/>
  <c r="QA19" i="4"/>
  <c r="PZ19" i="4"/>
  <c r="PY19" i="4"/>
  <c r="PW19" i="4"/>
  <c r="PV19" i="4"/>
  <c r="PU19" i="4"/>
  <c r="PT19" i="4"/>
  <c r="PS19" i="4"/>
  <c r="PR19" i="4"/>
  <c r="QD6" i="4"/>
  <c r="QC6" i="4"/>
  <c r="QB6" i="4"/>
  <c r="QA6" i="4"/>
  <c r="PZ6" i="4"/>
  <c r="PY6" i="4"/>
  <c r="PW6" i="4"/>
  <c r="PV6" i="4"/>
  <c r="PU6" i="4"/>
  <c r="PT6" i="4"/>
  <c r="PS6" i="4"/>
  <c r="PR6" i="4"/>
  <c r="QD7" i="4"/>
  <c r="QC7" i="4"/>
  <c r="QB7" i="4"/>
  <c r="QA7" i="4"/>
  <c r="PZ7" i="4"/>
  <c r="PY7" i="4"/>
  <c r="PW7" i="4"/>
  <c r="PV7" i="4"/>
  <c r="PU7" i="4"/>
  <c r="PT7" i="4"/>
  <c r="PS7" i="4"/>
  <c r="PR7" i="4"/>
  <c r="QD4" i="4"/>
  <c r="QC4" i="4"/>
  <c r="QB4" i="4"/>
  <c r="QA4" i="4"/>
  <c r="PZ4" i="4"/>
  <c r="PY4" i="4"/>
  <c r="PW4" i="4"/>
  <c r="PV4" i="4"/>
  <c r="PU4" i="4"/>
  <c r="PT4" i="4"/>
  <c r="PS4" i="4"/>
  <c r="PR4" i="4"/>
  <c r="QD5" i="4"/>
  <c r="QC5" i="4"/>
  <c r="QB5" i="4"/>
  <c r="QA5" i="4"/>
  <c r="PZ5" i="4"/>
  <c r="PY5" i="4"/>
  <c r="PW5" i="4"/>
  <c r="PV5" i="4"/>
  <c r="PU5" i="4"/>
  <c r="PT5" i="4"/>
  <c r="PS5" i="4"/>
  <c r="PR5" i="4"/>
  <c r="OV24" i="4"/>
  <c r="OU24" i="4"/>
  <c r="OT24" i="4"/>
  <c r="OS24" i="4"/>
  <c r="OR24" i="4"/>
  <c r="OQ24" i="4"/>
  <c r="OO24" i="4"/>
  <c r="ON24" i="4"/>
  <c r="OM24" i="4"/>
  <c r="OL24" i="4"/>
  <c r="OK24" i="4"/>
  <c r="OJ24" i="4"/>
  <c r="OV25" i="4"/>
  <c r="OU25" i="4"/>
  <c r="OT25" i="4"/>
  <c r="OS25" i="4"/>
  <c r="OR25" i="4"/>
  <c r="OQ25" i="4"/>
  <c r="OO25" i="4"/>
  <c r="ON25" i="4"/>
  <c r="OM25" i="4"/>
  <c r="OL25" i="4"/>
  <c r="OK25" i="4"/>
  <c r="OJ25" i="4"/>
  <c r="OV26" i="4"/>
  <c r="OU26" i="4"/>
  <c r="OT26" i="4"/>
  <c r="OS26" i="4"/>
  <c r="OR26" i="4"/>
  <c r="OQ26" i="4"/>
  <c r="OO26" i="4"/>
  <c r="ON26" i="4"/>
  <c r="OM26" i="4"/>
  <c r="OL26" i="4"/>
  <c r="OK26" i="4"/>
  <c r="OJ26" i="4"/>
  <c r="OV16" i="4"/>
  <c r="OU16" i="4"/>
  <c r="OT16" i="4"/>
  <c r="OS16" i="4"/>
  <c r="OR16" i="4"/>
  <c r="OQ16" i="4"/>
  <c r="OO16" i="4"/>
  <c r="ON16" i="4"/>
  <c r="OM16" i="4"/>
  <c r="OL16" i="4"/>
  <c r="OK16" i="4"/>
  <c r="OJ16" i="4"/>
  <c r="OV20" i="4"/>
  <c r="OU20" i="4"/>
  <c r="OT20" i="4"/>
  <c r="OS20" i="4"/>
  <c r="OR20" i="4"/>
  <c r="OQ20" i="4"/>
  <c r="OO20" i="4"/>
  <c r="ON20" i="4"/>
  <c r="OM20" i="4"/>
  <c r="OL20" i="4"/>
  <c r="OK20" i="4"/>
  <c r="OJ20" i="4"/>
  <c r="OV17" i="4"/>
  <c r="OU17" i="4"/>
  <c r="OT17" i="4"/>
  <c r="OS17" i="4"/>
  <c r="OR17" i="4"/>
  <c r="OQ17" i="4"/>
  <c r="OO17" i="4"/>
  <c r="ON17" i="4"/>
  <c r="OM17" i="4"/>
  <c r="OL17" i="4"/>
  <c r="OK17" i="4"/>
  <c r="OJ17" i="4"/>
  <c r="OV22" i="4"/>
  <c r="OU22" i="4"/>
  <c r="OT22" i="4"/>
  <c r="OS22" i="4"/>
  <c r="OR22" i="4"/>
  <c r="OQ22" i="4"/>
  <c r="OO22" i="4"/>
  <c r="ON22" i="4"/>
  <c r="OM22" i="4"/>
  <c r="OL22" i="4"/>
  <c r="OK22" i="4"/>
  <c r="OJ22" i="4"/>
  <c r="OV18" i="4"/>
  <c r="OU18" i="4"/>
  <c r="OT18" i="4"/>
  <c r="OS18" i="4"/>
  <c r="OR18" i="4"/>
  <c r="OQ18" i="4"/>
  <c r="OO18" i="4"/>
  <c r="ON18" i="4"/>
  <c r="OM18" i="4"/>
  <c r="OL18" i="4"/>
  <c r="OK18" i="4"/>
  <c r="OJ18" i="4"/>
  <c r="OV14" i="4"/>
  <c r="OU14" i="4"/>
  <c r="OT14" i="4"/>
  <c r="OS14" i="4"/>
  <c r="OR14" i="4"/>
  <c r="OQ14" i="4"/>
  <c r="OO14" i="4"/>
  <c r="ON14" i="4"/>
  <c r="OM14" i="4"/>
  <c r="OL14" i="4"/>
  <c r="OK14" i="4"/>
  <c r="OJ14" i="4"/>
  <c r="OV13" i="4"/>
  <c r="OU13" i="4"/>
  <c r="OT13" i="4"/>
  <c r="OS13" i="4"/>
  <c r="OR13" i="4"/>
  <c r="OQ13" i="4"/>
  <c r="OO13" i="4"/>
  <c r="ON13" i="4"/>
  <c r="OM13" i="4"/>
  <c r="OL13" i="4"/>
  <c r="OK13" i="4"/>
  <c r="OJ13" i="4"/>
  <c r="OV10" i="4"/>
  <c r="OU10" i="4"/>
  <c r="OT10" i="4"/>
  <c r="OS10" i="4"/>
  <c r="OR10" i="4"/>
  <c r="OQ10" i="4"/>
  <c r="OO10" i="4"/>
  <c r="ON10" i="4"/>
  <c r="OM10" i="4"/>
  <c r="OL10" i="4"/>
  <c r="OK10" i="4"/>
  <c r="OJ10" i="4"/>
  <c r="OV9" i="4"/>
  <c r="OU9" i="4"/>
  <c r="OT9" i="4"/>
  <c r="OS9" i="4"/>
  <c r="OR9" i="4"/>
  <c r="OQ9" i="4"/>
  <c r="OO9" i="4"/>
  <c r="ON9" i="4"/>
  <c r="OM9" i="4"/>
  <c r="OL9" i="4"/>
  <c r="OK9" i="4"/>
  <c r="OJ9" i="4"/>
  <c r="OV21" i="4"/>
  <c r="OU21" i="4"/>
  <c r="OT21" i="4"/>
  <c r="OS21" i="4"/>
  <c r="OR21" i="4"/>
  <c r="OQ21" i="4"/>
  <c r="OO21" i="4"/>
  <c r="ON21" i="4"/>
  <c r="OM21" i="4"/>
  <c r="OL21" i="4"/>
  <c r="OK21" i="4"/>
  <c r="OJ21" i="4"/>
  <c r="OV15" i="4"/>
  <c r="OU15" i="4"/>
  <c r="OT15" i="4"/>
  <c r="OS15" i="4"/>
  <c r="OR15" i="4"/>
  <c r="OQ15" i="4"/>
  <c r="OO15" i="4"/>
  <c r="ON15" i="4"/>
  <c r="OM15" i="4"/>
  <c r="OL15" i="4"/>
  <c r="OK15" i="4"/>
  <c r="OJ15" i="4"/>
  <c r="OV8" i="4"/>
  <c r="OU8" i="4"/>
  <c r="OT8" i="4"/>
  <c r="OS8" i="4"/>
  <c r="OR8" i="4"/>
  <c r="OQ8" i="4"/>
  <c r="OO8" i="4"/>
  <c r="ON8" i="4"/>
  <c r="OM8" i="4"/>
  <c r="OL8" i="4"/>
  <c r="OK8" i="4"/>
  <c r="OJ8" i="4"/>
  <c r="OV11" i="4"/>
  <c r="OU11" i="4"/>
  <c r="OT11" i="4"/>
  <c r="OS11" i="4"/>
  <c r="OR11" i="4"/>
  <c r="OQ11" i="4"/>
  <c r="OO11" i="4"/>
  <c r="ON11" i="4"/>
  <c r="OM11" i="4"/>
  <c r="OL11" i="4"/>
  <c r="OK11" i="4"/>
  <c r="OJ11" i="4"/>
  <c r="OV19" i="4"/>
  <c r="OU19" i="4"/>
  <c r="OT19" i="4"/>
  <c r="OS19" i="4"/>
  <c r="OR19" i="4"/>
  <c r="OQ19" i="4"/>
  <c r="OO19" i="4"/>
  <c r="ON19" i="4"/>
  <c r="OM19" i="4"/>
  <c r="OL19" i="4"/>
  <c r="OK19" i="4"/>
  <c r="OJ19" i="4"/>
  <c r="OV6" i="4"/>
  <c r="OU6" i="4"/>
  <c r="OT6" i="4"/>
  <c r="OS6" i="4"/>
  <c r="OR6" i="4"/>
  <c r="OQ6" i="4"/>
  <c r="OO6" i="4"/>
  <c r="ON6" i="4"/>
  <c r="OM6" i="4"/>
  <c r="OL6" i="4"/>
  <c r="OK6" i="4"/>
  <c r="OJ6" i="4"/>
  <c r="OV7" i="4"/>
  <c r="OU7" i="4"/>
  <c r="OT7" i="4"/>
  <c r="OS7" i="4"/>
  <c r="OR7" i="4"/>
  <c r="OQ7" i="4"/>
  <c r="OO7" i="4"/>
  <c r="ON7" i="4"/>
  <c r="OM7" i="4"/>
  <c r="OL7" i="4"/>
  <c r="OK7" i="4"/>
  <c r="OJ7" i="4"/>
  <c r="OV4" i="4"/>
  <c r="OU4" i="4"/>
  <c r="OT4" i="4"/>
  <c r="OS4" i="4"/>
  <c r="OR4" i="4"/>
  <c r="OQ4" i="4"/>
  <c r="OO4" i="4"/>
  <c r="ON4" i="4"/>
  <c r="OM4" i="4"/>
  <c r="OL4" i="4"/>
  <c r="OK4" i="4"/>
  <c r="OJ4" i="4"/>
  <c r="OV5" i="4"/>
  <c r="OU5" i="4"/>
  <c r="OT5" i="4"/>
  <c r="OS5" i="4"/>
  <c r="OR5" i="4"/>
  <c r="OQ5" i="4"/>
  <c r="OO5" i="4"/>
  <c r="ON5" i="4"/>
  <c r="OM5" i="4"/>
  <c r="OL5" i="4"/>
  <c r="OK5" i="4"/>
  <c r="OJ5" i="4"/>
  <c r="NN24" i="4"/>
  <c r="NM24" i="4"/>
  <c r="NL24" i="4"/>
  <c r="NK24" i="4"/>
  <c r="NJ24" i="4"/>
  <c r="NI24" i="4"/>
  <c r="NG24" i="4"/>
  <c r="NF24" i="4"/>
  <c r="NE24" i="4"/>
  <c r="ND24" i="4"/>
  <c r="NC24" i="4"/>
  <c r="NB24" i="4"/>
  <c r="NN25" i="4"/>
  <c r="NM25" i="4"/>
  <c r="NL25" i="4"/>
  <c r="NK25" i="4"/>
  <c r="NJ25" i="4"/>
  <c r="NI25" i="4"/>
  <c r="NG25" i="4"/>
  <c r="NF25" i="4"/>
  <c r="NE25" i="4"/>
  <c r="ND25" i="4"/>
  <c r="NC25" i="4"/>
  <c r="NB25" i="4"/>
  <c r="NN26" i="4"/>
  <c r="NM26" i="4"/>
  <c r="NL26" i="4"/>
  <c r="NK26" i="4"/>
  <c r="NJ26" i="4"/>
  <c r="NI26" i="4"/>
  <c r="NG26" i="4"/>
  <c r="NF26" i="4"/>
  <c r="NE26" i="4"/>
  <c r="ND26" i="4"/>
  <c r="NC26" i="4"/>
  <c r="NB26" i="4"/>
  <c r="NN16" i="4"/>
  <c r="NM16" i="4"/>
  <c r="NL16" i="4"/>
  <c r="NK16" i="4"/>
  <c r="NJ16" i="4"/>
  <c r="NI16" i="4"/>
  <c r="NG16" i="4"/>
  <c r="NF16" i="4"/>
  <c r="NE16" i="4"/>
  <c r="ND16" i="4"/>
  <c r="NC16" i="4"/>
  <c r="NB16" i="4"/>
  <c r="NN20" i="4"/>
  <c r="NM20" i="4"/>
  <c r="NL20" i="4"/>
  <c r="NK20" i="4"/>
  <c r="NJ20" i="4"/>
  <c r="NI20" i="4"/>
  <c r="NG20" i="4"/>
  <c r="NF20" i="4"/>
  <c r="NE20" i="4"/>
  <c r="ND20" i="4"/>
  <c r="NC20" i="4"/>
  <c r="NB20" i="4"/>
  <c r="NN17" i="4"/>
  <c r="NM17" i="4"/>
  <c r="NL17" i="4"/>
  <c r="NK17" i="4"/>
  <c r="NJ17" i="4"/>
  <c r="NI17" i="4"/>
  <c r="NG17" i="4"/>
  <c r="NF17" i="4"/>
  <c r="NE17" i="4"/>
  <c r="ND17" i="4"/>
  <c r="NC17" i="4"/>
  <c r="NB17" i="4"/>
  <c r="NN22" i="4"/>
  <c r="NM22" i="4"/>
  <c r="NL22" i="4"/>
  <c r="NK22" i="4"/>
  <c r="NJ22" i="4"/>
  <c r="NI22" i="4"/>
  <c r="NG22" i="4"/>
  <c r="NF22" i="4"/>
  <c r="NE22" i="4"/>
  <c r="ND22" i="4"/>
  <c r="NC22" i="4"/>
  <c r="NB22" i="4"/>
  <c r="NN18" i="4"/>
  <c r="NM18" i="4"/>
  <c r="NL18" i="4"/>
  <c r="NK18" i="4"/>
  <c r="NJ18" i="4"/>
  <c r="NI18" i="4"/>
  <c r="NG18" i="4"/>
  <c r="NF18" i="4"/>
  <c r="NE18" i="4"/>
  <c r="ND18" i="4"/>
  <c r="NC18" i="4"/>
  <c r="NB18" i="4"/>
  <c r="NN14" i="4"/>
  <c r="NM14" i="4"/>
  <c r="NL14" i="4"/>
  <c r="NK14" i="4"/>
  <c r="NJ14" i="4"/>
  <c r="NI14" i="4"/>
  <c r="NG14" i="4"/>
  <c r="NF14" i="4"/>
  <c r="NE14" i="4"/>
  <c r="ND14" i="4"/>
  <c r="NC14" i="4"/>
  <c r="NB14" i="4"/>
  <c r="NN13" i="4"/>
  <c r="NM13" i="4"/>
  <c r="NL13" i="4"/>
  <c r="NK13" i="4"/>
  <c r="NJ13" i="4"/>
  <c r="NI13" i="4"/>
  <c r="NG13" i="4"/>
  <c r="NF13" i="4"/>
  <c r="NE13" i="4"/>
  <c r="ND13" i="4"/>
  <c r="NC13" i="4"/>
  <c r="NB13" i="4"/>
  <c r="NN10" i="4"/>
  <c r="NM10" i="4"/>
  <c r="NL10" i="4"/>
  <c r="NK10" i="4"/>
  <c r="NJ10" i="4"/>
  <c r="NI10" i="4"/>
  <c r="NG10" i="4"/>
  <c r="NF10" i="4"/>
  <c r="NE10" i="4"/>
  <c r="ND10" i="4"/>
  <c r="NC10" i="4"/>
  <c r="NB10" i="4"/>
  <c r="NN9" i="4"/>
  <c r="NM9" i="4"/>
  <c r="NL9" i="4"/>
  <c r="NK9" i="4"/>
  <c r="NJ9" i="4"/>
  <c r="NI9" i="4"/>
  <c r="NG9" i="4"/>
  <c r="NF9" i="4"/>
  <c r="NE9" i="4"/>
  <c r="ND9" i="4"/>
  <c r="NC9" i="4"/>
  <c r="NB9" i="4"/>
  <c r="NN21" i="4"/>
  <c r="NM21" i="4"/>
  <c r="NL21" i="4"/>
  <c r="NK21" i="4"/>
  <c r="NJ21" i="4"/>
  <c r="NI21" i="4"/>
  <c r="NG21" i="4"/>
  <c r="NF21" i="4"/>
  <c r="NE21" i="4"/>
  <c r="ND21" i="4"/>
  <c r="NC21" i="4"/>
  <c r="NB21" i="4"/>
  <c r="NN15" i="4"/>
  <c r="NM15" i="4"/>
  <c r="NL15" i="4"/>
  <c r="NK15" i="4"/>
  <c r="NJ15" i="4"/>
  <c r="NI15" i="4"/>
  <c r="NG15" i="4"/>
  <c r="NF15" i="4"/>
  <c r="NE15" i="4"/>
  <c r="ND15" i="4"/>
  <c r="NC15" i="4"/>
  <c r="NB15" i="4"/>
  <c r="NN8" i="4"/>
  <c r="NM8" i="4"/>
  <c r="NL8" i="4"/>
  <c r="NK8" i="4"/>
  <c r="NJ8" i="4"/>
  <c r="NI8" i="4"/>
  <c r="NG8" i="4"/>
  <c r="NF8" i="4"/>
  <c r="NE8" i="4"/>
  <c r="ND8" i="4"/>
  <c r="NC8" i="4"/>
  <c r="NB8" i="4"/>
  <c r="NN11" i="4"/>
  <c r="NM11" i="4"/>
  <c r="NL11" i="4"/>
  <c r="NK11" i="4"/>
  <c r="NJ11" i="4"/>
  <c r="NI11" i="4"/>
  <c r="NG11" i="4"/>
  <c r="NF11" i="4"/>
  <c r="NE11" i="4"/>
  <c r="ND11" i="4"/>
  <c r="NC11" i="4"/>
  <c r="NB11" i="4"/>
  <c r="NN19" i="4"/>
  <c r="NM19" i="4"/>
  <c r="NL19" i="4"/>
  <c r="NK19" i="4"/>
  <c r="NJ19" i="4"/>
  <c r="NI19" i="4"/>
  <c r="NG19" i="4"/>
  <c r="NF19" i="4"/>
  <c r="NE19" i="4"/>
  <c r="ND19" i="4"/>
  <c r="NC19" i="4"/>
  <c r="NB19" i="4"/>
  <c r="NN6" i="4"/>
  <c r="NM6" i="4"/>
  <c r="NL6" i="4"/>
  <c r="NK6" i="4"/>
  <c r="NJ6" i="4"/>
  <c r="NI6" i="4"/>
  <c r="NG6" i="4"/>
  <c r="NF6" i="4"/>
  <c r="NE6" i="4"/>
  <c r="ND6" i="4"/>
  <c r="NC6" i="4"/>
  <c r="NB6" i="4"/>
  <c r="NN7" i="4"/>
  <c r="NM7" i="4"/>
  <c r="NL7" i="4"/>
  <c r="NK7" i="4"/>
  <c r="NJ7" i="4"/>
  <c r="NI7" i="4"/>
  <c r="NG7" i="4"/>
  <c r="NF7" i="4"/>
  <c r="NE7" i="4"/>
  <c r="ND7" i="4"/>
  <c r="NC7" i="4"/>
  <c r="NB7" i="4"/>
  <c r="NN4" i="4"/>
  <c r="NM4" i="4"/>
  <c r="NL4" i="4"/>
  <c r="NK4" i="4"/>
  <c r="NJ4" i="4"/>
  <c r="NI4" i="4"/>
  <c r="NG4" i="4"/>
  <c r="NF4" i="4"/>
  <c r="NE4" i="4"/>
  <c r="ND4" i="4"/>
  <c r="NC4" i="4"/>
  <c r="NB4" i="4"/>
  <c r="NN5" i="4"/>
  <c r="NM5" i="4"/>
  <c r="NL5" i="4"/>
  <c r="NK5" i="4"/>
  <c r="NJ5" i="4"/>
  <c r="NI5" i="4"/>
  <c r="NG5" i="4"/>
  <c r="NF5" i="4"/>
  <c r="NE5" i="4"/>
  <c r="ND5" i="4"/>
  <c r="NC5" i="4"/>
  <c r="NB5" i="4"/>
  <c r="MF24" i="4"/>
  <c r="ME24" i="4"/>
  <c r="MD24" i="4"/>
  <c r="MC24" i="4"/>
  <c r="MB24" i="4"/>
  <c r="MA24" i="4"/>
  <c r="LY24" i="4"/>
  <c r="LX24" i="4"/>
  <c r="LW24" i="4"/>
  <c r="LV24" i="4"/>
  <c r="LU24" i="4"/>
  <c r="LT24" i="4"/>
  <c r="MF25" i="4"/>
  <c r="ME25" i="4"/>
  <c r="MD25" i="4"/>
  <c r="MC25" i="4"/>
  <c r="MB25" i="4"/>
  <c r="MA25" i="4"/>
  <c r="LY25" i="4"/>
  <c r="LX25" i="4"/>
  <c r="LW25" i="4"/>
  <c r="LV25" i="4"/>
  <c r="LU25" i="4"/>
  <c r="LT25" i="4"/>
  <c r="MF26" i="4"/>
  <c r="ME26" i="4"/>
  <c r="MD26" i="4"/>
  <c r="MC26" i="4"/>
  <c r="MB26" i="4"/>
  <c r="MA26" i="4"/>
  <c r="LY26" i="4"/>
  <c r="LX26" i="4"/>
  <c r="LW26" i="4"/>
  <c r="LV26" i="4"/>
  <c r="LU26" i="4"/>
  <c r="LT26" i="4"/>
  <c r="MF16" i="4"/>
  <c r="ME16" i="4"/>
  <c r="MD16" i="4"/>
  <c r="MC16" i="4"/>
  <c r="MB16" i="4"/>
  <c r="MA16" i="4"/>
  <c r="LY16" i="4"/>
  <c r="LX16" i="4"/>
  <c r="LW16" i="4"/>
  <c r="LV16" i="4"/>
  <c r="LU16" i="4"/>
  <c r="LT16" i="4"/>
  <c r="MF20" i="4"/>
  <c r="ME20" i="4"/>
  <c r="MD20" i="4"/>
  <c r="MC20" i="4"/>
  <c r="MB20" i="4"/>
  <c r="MA20" i="4"/>
  <c r="LY20" i="4"/>
  <c r="LX20" i="4"/>
  <c r="LW20" i="4"/>
  <c r="LV20" i="4"/>
  <c r="LU20" i="4"/>
  <c r="LT20" i="4"/>
  <c r="MF17" i="4"/>
  <c r="ME17" i="4"/>
  <c r="MD17" i="4"/>
  <c r="MC17" i="4"/>
  <c r="MB17" i="4"/>
  <c r="MA17" i="4"/>
  <c r="LY17" i="4"/>
  <c r="LX17" i="4"/>
  <c r="LW17" i="4"/>
  <c r="LV17" i="4"/>
  <c r="LU17" i="4"/>
  <c r="LT17" i="4"/>
  <c r="MF22" i="4"/>
  <c r="ME22" i="4"/>
  <c r="MD22" i="4"/>
  <c r="MC22" i="4"/>
  <c r="MB22" i="4"/>
  <c r="MA22" i="4"/>
  <c r="LY22" i="4"/>
  <c r="LX22" i="4"/>
  <c r="LW22" i="4"/>
  <c r="LV22" i="4"/>
  <c r="LU22" i="4"/>
  <c r="LT22" i="4"/>
  <c r="MF18" i="4"/>
  <c r="ME18" i="4"/>
  <c r="MD18" i="4"/>
  <c r="MC18" i="4"/>
  <c r="MB18" i="4"/>
  <c r="MA18" i="4"/>
  <c r="LY18" i="4"/>
  <c r="LX18" i="4"/>
  <c r="LW18" i="4"/>
  <c r="LV18" i="4"/>
  <c r="LU18" i="4"/>
  <c r="LT18" i="4"/>
  <c r="MF14" i="4"/>
  <c r="ME14" i="4"/>
  <c r="MD14" i="4"/>
  <c r="MC14" i="4"/>
  <c r="MB14" i="4"/>
  <c r="MA14" i="4"/>
  <c r="LY14" i="4"/>
  <c r="LX14" i="4"/>
  <c r="LW14" i="4"/>
  <c r="LV14" i="4"/>
  <c r="LU14" i="4"/>
  <c r="LT14" i="4"/>
  <c r="MF13" i="4"/>
  <c r="ME13" i="4"/>
  <c r="MD13" i="4"/>
  <c r="MC13" i="4"/>
  <c r="MB13" i="4"/>
  <c r="MA13" i="4"/>
  <c r="LY13" i="4"/>
  <c r="LX13" i="4"/>
  <c r="LW13" i="4"/>
  <c r="LV13" i="4"/>
  <c r="LU13" i="4"/>
  <c r="LT13" i="4"/>
  <c r="MF10" i="4"/>
  <c r="ME10" i="4"/>
  <c r="MD10" i="4"/>
  <c r="MC10" i="4"/>
  <c r="MB10" i="4"/>
  <c r="MA10" i="4"/>
  <c r="LY10" i="4"/>
  <c r="LX10" i="4"/>
  <c r="LW10" i="4"/>
  <c r="LV10" i="4"/>
  <c r="LU10" i="4"/>
  <c r="LT10" i="4"/>
  <c r="MF9" i="4"/>
  <c r="ME9" i="4"/>
  <c r="MD9" i="4"/>
  <c r="MC9" i="4"/>
  <c r="MB9" i="4"/>
  <c r="MA9" i="4"/>
  <c r="LY9" i="4"/>
  <c r="LX9" i="4"/>
  <c r="LW9" i="4"/>
  <c r="LV9" i="4"/>
  <c r="LU9" i="4"/>
  <c r="LT9" i="4"/>
  <c r="MF21" i="4"/>
  <c r="ME21" i="4"/>
  <c r="MD21" i="4"/>
  <c r="MC21" i="4"/>
  <c r="MB21" i="4"/>
  <c r="MA21" i="4"/>
  <c r="LY21" i="4"/>
  <c r="LX21" i="4"/>
  <c r="LW21" i="4"/>
  <c r="LV21" i="4"/>
  <c r="LU21" i="4"/>
  <c r="LT21" i="4"/>
  <c r="MF15" i="4"/>
  <c r="ME15" i="4"/>
  <c r="MD15" i="4"/>
  <c r="MC15" i="4"/>
  <c r="MB15" i="4"/>
  <c r="MA15" i="4"/>
  <c r="LY15" i="4"/>
  <c r="LX15" i="4"/>
  <c r="LW15" i="4"/>
  <c r="LV15" i="4"/>
  <c r="LU15" i="4"/>
  <c r="LT15" i="4"/>
  <c r="MF8" i="4"/>
  <c r="ME8" i="4"/>
  <c r="MD8" i="4"/>
  <c r="MC8" i="4"/>
  <c r="MB8" i="4"/>
  <c r="MA8" i="4"/>
  <c r="LY8" i="4"/>
  <c r="LX8" i="4"/>
  <c r="LW8" i="4"/>
  <c r="LV8" i="4"/>
  <c r="LU8" i="4"/>
  <c r="LT8" i="4"/>
  <c r="MF11" i="4"/>
  <c r="ME11" i="4"/>
  <c r="MD11" i="4"/>
  <c r="MC11" i="4"/>
  <c r="MB11" i="4"/>
  <c r="MA11" i="4"/>
  <c r="LY11" i="4"/>
  <c r="LX11" i="4"/>
  <c r="LW11" i="4"/>
  <c r="LV11" i="4"/>
  <c r="LU11" i="4"/>
  <c r="LT11" i="4"/>
  <c r="MF19" i="4"/>
  <c r="ME19" i="4"/>
  <c r="MD19" i="4"/>
  <c r="MC19" i="4"/>
  <c r="MB19" i="4"/>
  <c r="MA19" i="4"/>
  <c r="LY19" i="4"/>
  <c r="LX19" i="4"/>
  <c r="LW19" i="4"/>
  <c r="LV19" i="4"/>
  <c r="LU19" i="4"/>
  <c r="LT19" i="4"/>
  <c r="MF6" i="4"/>
  <c r="ME6" i="4"/>
  <c r="MD6" i="4"/>
  <c r="MC6" i="4"/>
  <c r="MB6" i="4"/>
  <c r="MA6" i="4"/>
  <c r="LY6" i="4"/>
  <c r="LX6" i="4"/>
  <c r="LW6" i="4"/>
  <c r="LV6" i="4"/>
  <c r="LU6" i="4"/>
  <c r="LT6" i="4"/>
  <c r="MF7" i="4"/>
  <c r="ME7" i="4"/>
  <c r="MD7" i="4"/>
  <c r="MC7" i="4"/>
  <c r="MB7" i="4"/>
  <c r="MA7" i="4"/>
  <c r="LY7" i="4"/>
  <c r="LX7" i="4"/>
  <c r="LW7" i="4"/>
  <c r="LV7" i="4"/>
  <c r="LU7" i="4"/>
  <c r="LT7" i="4"/>
  <c r="MF4" i="4"/>
  <c r="ME4" i="4"/>
  <c r="MD4" i="4"/>
  <c r="MC4" i="4"/>
  <c r="MB4" i="4"/>
  <c r="MA4" i="4"/>
  <c r="LY4" i="4"/>
  <c r="LX4" i="4"/>
  <c r="LW4" i="4"/>
  <c r="LV4" i="4"/>
  <c r="LU4" i="4"/>
  <c r="LT4" i="4"/>
  <c r="MF5" i="4"/>
  <c r="ME5" i="4"/>
  <c r="MD5" i="4"/>
  <c r="MC5" i="4"/>
  <c r="MB5" i="4"/>
  <c r="MA5" i="4"/>
  <c r="LY5" i="4"/>
  <c r="LX5" i="4"/>
  <c r="LW5" i="4"/>
  <c r="LV5" i="4"/>
  <c r="LU5" i="4"/>
  <c r="LT5" i="4"/>
  <c r="KX24" i="4"/>
  <c r="KW24" i="4"/>
  <c r="KV24" i="4"/>
  <c r="KU24" i="4"/>
  <c r="KT24" i="4"/>
  <c r="KS24" i="4"/>
  <c r="KQ24" i="4"/>
  <c r="KP24" i="4"/>
  <c r="KO24" i="4"/>
  <c r="KN24" i="4"/>
  <c r="KM24" i="4"/>
  <c r="KL24" i="4"/>
  <c r="KX25" i="4"/>
  <c r="KW25" i="4"/>
  <c r="KV25" i="4"/>
  <c r="KU25" i="4"/>
  <c r="KT25" i="4"/>
  <c r="KS25" i="4"/>
  <c r="KQ25" i="4"/>
  <c r="KP25" i="4"/>
  <c r="KO25" i="4"/>
  <c r="KN25" i="4"/>
  <c r="KM25" i="4"/>
  <c r="KL25" i="4"/>
  <c r="KX26" i="4"/>
  <c r="KW26" i="4"/>
  <c r="KV26" i="4"/>
  <c r="KU26" i="4"/>
  <c r="KT26" i="4"/>
  <c r="KS26" i="4"/>
  <c r="KQ26" i="4"/>
  <c r="KP26" i="4"/>
  <c r="KO26" i="4"/>
  <c r="KN26" i="4"/>
  <c r="KM26" i="4"/>
  <c r="KL26" i="4"/>
  <c r="KX16" i="4"/>
  <c r="KW16" i="4"/>
  <c r="KV16" i="4"/>
  <c r="KU16" i="4"/>
  <c r="KT16" i="4"/>
  <c r="KS16" i="4"/>
  <c r="KQ16" i="4"/>
  <c r="KP16" i="4"/>
  <c r="KO16" i="4"/>
  <c r="KN16" i="4"/>
  <c r="KM16" i="4"/>
  <c r="KL16" i="4"/>
  <c r="KX20" i="4"/>
  <c r="KW20" i="4"/>
  <c r="KV20" i="4"/>
  <c r="KU20" i="4"/>
  <c r="KT20" i="4"/>
  <c r="KS20" i="4"/>
  <c r="KQ20" i="4"/>
  <c r="KP20" i="4"/>
  <c r="KO20" i="4"/>
  <c r="KN20" i="4"/>
  <c r="KM20" i="4"/>
  <c r="KL20" i="4"/>
  <c r="KX17" i="4"/>
  <c r="KW17" i="4"/>
  <c r="KV17" i="4"/>
  <c r="KU17" i="4"/>
  <c r="KT17" i="4"/>
  <c r="KS17" i="4"/>
  <c r="KQ17" i="4"/>
  <c r="KP17" i="4"/>
  <c r="KO17" i="4"/>
  <c r="KN17" i="4"/>
  <c r="KM17" i="4"/>
  <c r="KL17" i="4"/>
  <c r="KX22" i="4"/>
  <c r="KW22" i="4"/>
  <c r="KV22" i="4"/>
  <c r="KU22" i="4"/>
  <c r="KT22" i="4"/>
  <c r="KS22" i="4"/>
  <c r="KQ22" i="4"/>
  <c r="KP22" i="4"/>
  <c r="KO22" i="4"/>
  <c r="KN22" i="4"/>
  <c r="KM22" i="4"/>
  <c r="KL22" i="4"/>
  <c r="KX18" i="4"/>
  <c r="KW18" i="4"/>
  <c r="KV18" i="4"/>
  <c r="KU18" i="4"/>
  <c r="KT18" i="4"/>
  <c r="KS18" i="4"/>
  <c r="KQ18" i="4"/>
  <c r="KP18" i="4"/>
  <c r="KO18" i="4"/>
  <c r="KN18" i="4"/>
  <c r="KM18" i="4"/>
  <c r="KL18" i="4"/>
  <c r="KX14" i="4"/>
  <c r="KW14" i="4"/>
  <c r="KV14" i="4"/>
  <c r="KU14" i="4"/>
  <c r="KT14" i="4"/>
  <c r="KS14" i="4"/>
  <c r="KQ14" i="4"/>
  <c r="KP14" i="4"/>
  <c r="KO14" i="4"/>
  <c r="KN14" i="4"/>
  <c r="KM14" i="4"/>
  <c r="KL14" i="4"/>
  <c r="KX13" i="4"/>
  <c r="KW13" i="4"/>
  <c r="KV13" i="4"/>
  <c r="KU13" i="4"/>
  <c r="KT13" i="4"/>
  <c r="KS13" i="4"/>
  <c r="KQ13" i="4"/>
  <c r="KP13" i="4"/>
  <c r="KO13" i="4"/>
  <c r="KN13" i="4"/>
  <c r="KM13" i="4"/>
  <c r="KL13" i="4"/>
  <c r="KX10" i="4"/>
  <c r="KW10" i="4"/>
  <c r="KV10" i="4"/>
  <c r="KU10" i="4"/>
  <c r="KT10" i="4"/>
  <c r="KS10" i="4"/>
  <c r="KQ10" i="4"/>
  <c r="KP10" i="4"/>
  <c r="KO10" i="4"/>
  <c r="KN10" i="4"/>
  <c r="KM10" i="4"/>
  <c r="KL10" i="4"/>
  <c r="KX9" i="4"/>
  <c r="KW9" i="4"/>
  <c r="KV9" i="4"/>
  <c r="KU9" i="4"/>
  <c r="KT9" i="4"/>
  <c r="KS9" i="4"/>
  <c r="KQ9" i="4"/>
  <c r="KP9" i="4"/>
  <c r="KO9" i="4"/>
  <c r="KN9" i="4"/>
  <c r="KM9" i="4"/>
  <c r="KL9" i="4"/>
  <c r="KX21" i="4"/>
  <c r="KW21" i="4"/>
  <c r="KV21" i="4"/>
  <c r="KU21" i="4"/>
  <c r="KT21" i="4"/>
  <c r="KS21" i="4"/>
  <c r="KQ21" i="4"/>
  <c r="KP21" i="4"/>
  <c r="KO21" i="4"/>
  <c r="KN21" i="4"/>
  <c r="KM21" i="4"/>
  <c r="KL21" i="4"/>
  <c r="KX15" i="4"/>
  <c r="KW15" i="4"/>
  <c r="KV15" i="4"/>
  <c r="KU15" i="4"/>
  <c r="KT15" i="4"/>
  <c r="KS15" i="4"/>
  <c r="KQ15" i="4"/>
  <c r="KP15" i="4"/>
  <c r="KO15" i="4"/>
  <c r="KN15" i="4"/>
  <c r="KM15" i="4"/>
  <c r="KL15" i="4"/>
  <c r="KX8" i="4"/>
  <c r="KW8" i="4"/>
  <c r="KV8" i="4"/>
  <c r="KU8" i="4"/>
  <c r="KT8" i="4"/>
  <c r="KS8" i="4"/>
  <c r="KQ8" i="4"/>
  <c r="KP8" i="4"/>
  <c r="KO8" i="4"/>
  <c r="KN8" i="4"/>
  <c r="KM8" i="4"/>
  <c r="KL8" i="4"/>
  <c r="KX11" i="4"/>
  <c r="KW11" i="4"/>
  <c r="KV11" i="4"/>
  <c r="KU11" i="4"/>
  <c r="KT11" i="4"/>
  <c r="KS11" i="4"/>
  <c r="KQ11" i="4"/>
  <c r="KP11" i="4"/>
  <c r="KO11" i="4"/>
  <c r="KN11" i="4"/>
  <c r="KM11" i="4"/>
  <c r="KL11" i="4"/>
  <c r="KX19" i="4"/>
  <c r="KW19" i="4"/>
  <c r="KV19" i="4"/>
  <c r="KU19" i="4"/>
  <c r="KT19" i="4"/>
  <c r="KS19" i="4"/>
  <c r="KQ19" i="4"/>
  <c r="KP19" i="4"/>
  <c r="KO19" i="4"/>
  <c r="KN19" i="4"/>
  <c r="KM19" i="4"/>
  <c r="KL19" i="4"/>
  <c r="KX6" i="4"/>
  <c r="KW6" i="4"/>
  <c r="KV6" i="4"/>
  <c r="KU6" i="4"/>
  <c r="KT6" i="4"/>
  <c r="KS6" i="4"/>
  <c r="KQ6" i="4"/>
  <c r="KP6" i="4"/>
  <c r="KO6" i="4"/>
  <c r="KN6" i="4"/>
  <c r="KM6" i="4"/>
  <c r="KL6" i="4"/>
  <c r="KX7" i="4"/>
  <c r="KW7" i="4"/>
  <c r="KV7" i="4"/>
  <c r="KU7" i="4"/>
  <c r="KT7" i="4"/>
  <c r="KS7" i="4"/>
  <c r="KQ7" i="4"/>
  <c r="KP7" i="4"/>
  <c r="KO7" i="4"/>
  <c r="KN7" i="4"/>
  <c r="KM7" i="4"/>
  <c r="KL7" i="4"/>
  <c r="KX4" i="4"/>
  <c r="KW4" i="4"/>
  <c r="KV4" i="4"/>
  <c r="KU4" i="4"/>
  <c r="KT4" i="4"/>
  <c r="KS4" i="4"/>
  <c r="KQ4" i="4"/>
  <c r="KP4" i="4"/>
  <c r="KO4" i="4"/>
  <c r="KN4" i="4"/>
  <c r="KM4" i="4"/>
  <c r="KL4" i="4"/>
  <c r="KX5" i="4"/>
  <c r="KW5" i="4"/>
  <c r="KV5" i="4"/>
  <c r="KU5" i="4"/>
  <c r="KT5" i="4"/>
  <c r="KS5" i="4"/>
  <c r="KQ5" i="4"/>
  <c r="KP5" i="4"/>
  <c r="KO5" i="4"/>
  <c r="KN5" i="4"/>
  <c r="KM5" i="4"/>
  <c r="KL5" i="4"/>
  <c r="JP24" i="4"/>
  <c r="JO24" i="4"/>
  <c r="JN24" i="4"/>
  <c r="JM24" i="4"/>
  <c r="JL24" i="4"/>
  <c r="JK24" i="4"/>
  <c r="JI24" i="4"/>
  <c r="JH24" i="4"/>
  <c r="JG24" i="4"/>
  <c r="JF24" i="4"/>
  <c r="JE24" i="4"/>
  <c r="JD24" i="4"/>
  <c r="JP25" i="4"/>
  <c r="JO25" i="4"/>
  <c r="JN25" i="4"/>
  <c r="JM25" i="4"/>
  <c r="JL25" i="4"/>
  <c r="JK25" i="4"/>
  <c r="JI25" i="4"/>
  <c r="JH25" i="4"/>
  <c r="JG25" i="4"/>
  <c r="JF25" i="4"/>
  <c r="JE25" i="4"/>
  <c r="JD25" i="4"/>
  <c r="JP26" i="4"/>
  <c r="JO26" i="4"/>
  <c r="JN26" i="4"/>
  <c r="JM26" i="4"/>
  <c r="JL26" i="4"/>
  <c r="JK26" i="4"/>
  <c r="JI26" i="4"/>
  <c r="JH26" i="4"/>
  <c r="JG26" i="4"/>
  <c r="JF26" i="4"/>
  <c r="JE26" i="4"/>
  <c r="JD26" i="4"/>
  <c r="JP16" i="4"/>
  <c r="JO16" i="4"/>
  <c r="JN16" i="4"/>
  <c r="JM16" i="4"/>
  <c r="JL16" i="4"/>
  <c r="JK16" i="4"/>
  <c r="JI16" i="4"/>
  <c r="JH16" i="4"/>
  <c r="JG16" i="4"/>
  <c r="JF16" i="4"/>
  <c r="JE16" i="4"/>
  <c r="JD16" i="4"/>
  <c r="JP20" i="4"/>
  <c r="JO20" i="4"/>
  <c r="JN20" i="4"/>
  <c r="JM20" i="4"/>
  <c r="JL20" i="4"/>
  <c r="JK20" i="4"/>
  <c r="JI20" i="4"/>
  <c r="JH20" i="4"/>
  <c r="JG20" i="4"/>
  <c r="JF20" i="4"/>
  <c r="JE20" i="4"/>
  <c r="JD20" i="4"/>
  <c r="JP17" i="4"/>
  <c r="JO17" i="4"/>
  <c r="JN17" i="4"/>
  <c r="JM17" i="4"/>
  <c r="JL17" i="4"/>
  <c r="JK17" i="4"/>
  <c r="JI17" i="4"/>
  <c r="JH17" i="4"/>
  <c r="JG17" i="4"/>
  <c r="JF17" i="4"/>
  <c r="JE17" i="4"/>
  <c r="JD17" i="4"/>
  <c r="JP22" i="4"/>
  <c r="JO22" i="4"/>
  <c r="JN22" i="4"/>
  <c r="JM22" i="4"/>
  <c r="JL22" i="4"/>
  <c r="JK22" i="4"/>
  <c r="JI22" i="4"/>
  <c r="JH22" i="4"/>
  <c r="JG22" i="4"/>
  <c r="JF22" i="4"/>
  <c r="JE22" i="4"/>
  <c r="JD22" i="4"/>
  <c r="JP18" i="4"/>
  <c r="JO18" i="4"/>
  <c r="JN18" i="4"/>
  <c r="JM18" i="4"/>
  <c r="JL18" i="4"/>
  <c r="JK18" i="4"/>
  <c r="JI18" i="4"/>
  <c r="JH18" i="4"/>
  <c r="JG18" i="4"/>
  <c r="JF18" i="4"/>
  <c r="JE18" i="4"/>
  <c r="JD18" i="4"/>
  <c r="JP14" i="4"/>
  <c r="JO14" i="4"/>
  <c r="JN14" i="4"/>
  <c r="JM14" i="4"/>
  <c r="JL14" i="4"/>
  <c r="JK14" i="4"/>
  <c r="JI14" i="4"/>
  <c r="JH14" i="4"/>
  <c r="JG14" i="4"/>
  <c r="JF14" i="4"/>
  <c r="JE14" i="4"/>
  <c r="JD14" i="4"/>
  <c r="JP13" i="4"/>
  <c r="JO13" i="4"/>
  <c r="JN13" i="4"/>
  <c r="JM13" i="4"/>
  <c r="JL13" i="4"/>
  <c r="JK13" i="4"/>
  <c r="JI13" i="4"/>
  <c r="JH13" i="4"/>
  <c r="JG13" i="4"/>
  <c r="JF13" i="4"/>
  <c r="JE13" i="4"/>
  <c r="JD13" i="4"/>
  <c r="JP10" i="4"/>
  <c r="JO10" i="4"/>
  <c r="JN10" i="4"/>
  <c r="JM10" i="4"/>
  <c r="JL10" i="4"/>
  <c r="JK10" i="4"/>
  <c r="JI10" i="4"/>
  <c r="JH10" i="4"/>
  <c r="JG10" i="4"/>
  <c r="JF10" i="4"/>
  <c r="JE10" i="4"/>
  <c r="JD10" i="4"/>
  <c r="JP9" i="4"/>
  <c r="JO9" i="4"/>
  <c r="JN9" i="4"/>
  <c r="JM9" i="4"/>
  <c r="JL9" i="4"/>
  <c r="JK9" i="4"/>
  <c r="JI9" i="4"/>
  <c r="JH9" i="4"/>
  <c r="JG9" i="4"/>
  <c r="JF9" i="4"/>
  <c r="JE9" i="4"/>
  <c r="JD9" i="4"/>
  <c r="JP21" i="4"/>
  <c r="JO21" i="4"/>
  <c r="JN21" i="4"/>
  <c r="JM21" i="4"/>
  <c r="JL21" i="4"/>
  <c r="JK21" i="4"/>
  <c r="JI21" i="4"/>
  <c r="JH21" i="4"/>
  <c r="JG21" i="4"/>
  <c r="JF21" i="4"/>
  <c r="JE21" i="4"/>
  <c r="JD21" i="4"/>
  <c r="JP15" i="4"/>
  <c r="JO15" i="4"/>
  <c r="JN15" i="4"/>
  <c r="JM15" i="4"/>
  <c r="JL15" i="4"/>
  <c r="JK15" i="4"/>
  <c r="JI15" i="4"/>
  <c r="JH15" i="4"/>
  <c r="JG15" i="4"/>
  <c r="JF15" i="4"/>
  <c r="JE15" i="4"/>
  <c r="JD15" i="4"/>
  <c r="JP8" i="4"/>
  <c r="JO8" i="4"/>
  <c r="JN8" i="4"/>
  <c r="JM8" i="4"/>
  <c r="JL8" i="4"/>
  <c r="JK8" i="4"/>
  <c r="JI8" i="4"/>
  <c r="JH8" i="4"/>
  <c r="JG8" i="4"/>
  <c r="JF8" i="4"/>
  <c r="JE8" i="4"/>
  <c r="JD8" i="4"/>
  <c r="JP11" i="4"/>
  <c r="JO11" i="4"/>
  <c r="JN11" i="4"/>
  <c r="JM11" i="4"/>
  <c r="JL11" i="4"/>
  <c r="JK11" i="4"/>
  <c r="JI11" i="4"/>
  <c r="JH11" i="4"/>
  <c r="JG11" i="4"/>
  <c r="JF11" i="4"/>
  <c r="JE11" i="4"/>
  <c r="JD11" i="4"/>
  <c r="JP19" i="4"/>
  <c r="JO19" i="4"/>
  <c r="JN19" i="4"/>
  <c r="JM19" i="4"/>
  <c r="JL19" i="4"/>
  <c r="JK19" i="4"/>
  <c r="JI19" i="4"/>
  <c r="JH19" i="4"/>
  <c r="JG19" i="4"/>
  <c r="JF19" i="4"/>
  <c r="JE19" i="4"/>
  <c r="JD19" i="4"/>
  <c r="JP6" i="4"/>
  <c r="JO6" i="4"/>
  <c r="JN6" i="4"/>
  <c r="JM6" i="4"/>
  <c r="JL6" i="4"/>
  <c r="JK6" i="4"/>
  <c r="JI6" i="4"/>
  <c r="JH6" i="4"/>
  <c r="JG6" i="4"/>
  <c r="JF6" i="4"/>
  <c r="JE6" i="4"/>
  <c r="JD6" i="4"/>
  <c r="JP7" i="4"/>
  <c r="JO7" i="4"/>
  <c r="JN7" i="4"/>
  <c r="JM7" i="4"/>
  <c r="JL7" i="4"/>
  <c r="JK7" i="4"/>
  <c r="JI7" i="4"/>
  <c r="JH7" i="4"/>
  <c r="JG7" i="4"/>
  <c r="JF7" i="4"/>
  <c r="JE7" i="4"/>
  <c r="JD7" i="4"/>
  <c r="JP4" i="4"/>
  <c r="JO4" i="4"/>
  <c r="JN4" i="4"/>
  <c r="JM4" i="4"/>
  <c r="JL4" i="4"/>
  <c r="JK4" i="4"/>
  <c r="JI4" i="4"/>
  <c r="JH4" i="4"/>
  <c r="JG4" i="4"/>
  <c r="JF4" i="4"/>
  <c r="JE4" i="4"/>
  <c r="JD4" i="4"/>
  <c r="JP5" i="4"/>
  <c r="JO5" i="4"/>
  <c r="JN5" i="4"/>
  <c r="JM5" i="4"/>
  <c r="JL5" i="4"/>
  <c r="JK5" i="4"/>
  <c r="JI5" i="4"/>
  <c r="JH5" i="4"/>
  <c r="JG5" i="4"/>
  <c r="JF5" i="4"/>
  <c r="JE5" i="4"/>
  <c r="JD5" i="4"/>
  <c r="IH24" i="4"/>
  <c r="IG24" i="4"/>
  <c r="IF24" i="4"/>
  <c r="IE24" i="4"/>
  <c r="ID24" i="4"/>
  <c r="IC24" i="4"/>
  <c r="IA24" i="4"/>
  <c r="HZ24" i="4"/>
  <c r="HY24" i="4"/>
  <c r="HX24" i="4"/>
  <c r="HW24" i="4"/>
  <c r="HV24" i="4"/>
  <c r="IH25" i="4"/>
  <c r="IG25" i="4"/>
  <c r="IF25" i="4"/>
  <c r="IE25" i="4"/>
  <c r="ID25" i="4"/>
  <c r="IC25" i="4"/>
  <c r="IA25" i="4"/>
  <c r="HZ25" i="4"/>
  <c r="HY25" i="4"/>
  <c r="HX25" i="4"/>
  <c r="HW25" i="4"/>
  <c r="HV25" i="4"/>
  <c r="IH26" i="4"/>
  <c r="IG26" i="4"/>
  <c r="IF26" i="4"/>
  <c r="IE26" i="4"/>
  <c r="ID26" i="4"/>
  <c r="IC26" i="4"/>
  <c r="IA26" i="4"/>
  <c r="HZ26" i="4"/>
  <c r="HY26" i="4"/>
  <c r="HX26" i="4"/>
  <c r="HW26" i="4"/>
  <c r="HV26" i="4"/>
  <c r="IH16" i="4"/>
  <c r="IG16" i="4"/>
  <c r="IF16" i="4"/>
  <c r="IE16" i="4"/>
  <c r="ID16" i="4"/>
  <c r="IC16" i="4"/>
  <c r="IA16" i="4"/>
  <c r="HZ16" i="4"/>
  <c r="HY16" i="4"/>
  <c r="HX16" i="4"/>
  <c r="HW16" i="4"/>
  <c r="HV16" i="4"/>
  <c r="IH20" i="4"/>
  <c r="IG20" i="4"/>
  <c r="IF20" i="4"/>
  <c r="IE20" i="4"/>
  <c r="ID20" i="4"/>
  <c r="IC20" i="4"/>
  <c r="IA20" i="4"/>
  <c r="HZ20" i="4"/>
  <c r="HY20" i="4"/>
  <c r="HX20" i="4"/>
  <c r="HW20" i="4"/>
  <c r="HV20" i="4"/>
  <c r="IH17" i="4"/>
  <c r="IG17" i="4"/>
  <c r="IF17" i="4"/>
  <c r="IE17" i="4"/>
  <c r="ID17" i="4"/>
  <c r="IC17" i="4"/>
  <c r="IA17" i="4"/>
  <c r="HZ17" i="4"/>
  <c r="HY17" i="4"/>
  <c r="HX17" i="4"/>
  <c r="HW17" i="4"/>
  <c r="HV17" i="4"/>
  <c r="IH22" i="4"/>
  <c r="IG22" i="4"/>
  <c r="IF22" i="4"/>
  <c r="IE22" i="4"/>
  <c r="ID22" i="4"/>
  <c r="IC22" i="4"/>
  <c r="IA22" i="4"/>
  <c r="HZ22" i="4"/>
  <c r="HY22" i="4"/>
  <c r="HX22" i="4"/>
  <c r="HW22" i="4"/>
  <c r="HV22" i="4"/>
  <c r="IH18" i="4"/>
  <c r="IG18" i="4"/>
  <c r="IF18" i="4"/>
  <c r="IE18" i="4"/>
  <c r="ID18" i="4"/>
  <c r="IC18" i="4"/>
  <c r="IA18" i="4"/>
  <c r="HZ18" i="4"/>
  <c r="HY18" i="4"/>
  <c r="HX18" i="4"/>
  <c r="HW18" i="4"/>
  <c r="HV18" i="4"/>
  <c r="IH14" i="4"/>
  <c r="IG14" i="4"/>
  <c r="IF14" i="4"/>
  <c r="IE14" i="4"/>
  <c r="ID14" i="4"/>
  <c r="IC14" i="4"/>
  <c r="IA14" i="4"/>
  <c r="HZ14" i="4"/>
  <c r="HY14" i="4"/>
  <c r="HX14" i="4"/>
  <c r="HW14" i="4"/>
  <c r="HV14" i="4"/>
  <c r="IH13" i="4"/>
  <c r="IG13" i="4"/>
  <c r="IF13" i="4"/>
  <c r="IE13" i="4"/>
  <c r="ID13" i="4"/>
  <c r="IC13" i="4"/>
  <c r="IA13" i="4"/>
  <c r="HZ13" i="4"/>
  <c r="HY13" i="4"/>
  <c r="HX13" i="4"/>
  <c r="HW13" i="4"/>
  <c r="HV13" i="4"/>
  <c r="IH10" i="4"/>
  <c r="IG10" i="4"/>
  <c r="IF10" i="4"/>
  <c r="IE10" i="4"/>
  <c r="ID10" i="4"/>
  <c r="IC10" i="4"/>
  <c r="IA10" i="4"/>
  <c r="HZ10" i="4"/>
  <c r="HY10" i="4"/>
  <c r="HX10" i="4"/>
  <c r="HW10" i="4"/>
  <c r="HV10" i="4"/>
  <c r="IH9" i="4"/>
  <c r="IG9" i="4"/>
  <c r="IF9" i="4"/>
  <c r="IE9" i="4"/>
  <c r="ID9" i="4"/>
  <c r="IC9" i="4"/>
  <c r="IA9" i="4"/>
  <c r="HZ9" i="4"/>
  <c r="HY9" i="4"/>
  <c r="HX9" i="4"/>
  <c r="HW9" i="4"/>
  <c r="HV9" i="4"/>
  <c r="IH21" i="4"/>
  <c r="IG21" i="4"/>
  <c r="IF21" i="4"/>
  <c r="IE21" i="4"/>
  <c r="ID21" i="4"/>
  <c r="IC21" i="4"/>
  <c r="IA21" i="4"/>
  <c r="HZ21" i="4"/>
  <c r="HY21" i="4"/>
  <c r="HX21" i="4"/>
  <c r="HW21" i="4"/>
  <c r="HV21" i="4"/>
  <c r="IH15" i="4"/>
  <c r="IG15" i="4"/>
  <c r="IF15" i="4"/>
  <c r="IE15" i="4"/>
  <c r="ID15" i="4"/>
  <c r="IC15" i="4"/>
  <c r="IA15" i="4"/>
  <c r="HZ15" i="4"/>
  <c r="HY15" i="4"/>
  <c r="HX15" i="4"/>
  <c r="HW15" i="4"/>
  <c r="HV15" i="4"/>
  <c r="IH8" i="4"/>
  <c r="IG8" i="4"/>
  <c r="IF8" i="4"/>
  <c r="IE8" i="4"/>
  <c r="ID8" i="4"/>
  <c r="IC8" i="4"/>
  <c r="IA8" i="4"/>
  <c r="HZ8" i="4"/>
  <c r="HY8" i="4"/>
  <c r="HX8" i="4"/>
  <c r="HW8" i="4"/>
  <c r="HV8" i="4"/>
  <c r="IH11" i="4"/>
  <c r="IG11" i="4"/>
  <c r="IF11" i="4"/>
  <c r="IE11" i="4"/>
  <c r="ID11" i="4"/>
  <c r="IC11" i="4"/>
  <c r="IA11" i="4"/>
  <c r="HZ11" i="4"/>
  <c r="HY11" i="4"/>
  <c r="HX11" i="4"/>
  <c r="HW11" i="4"/>
  <c r="HV11" i="4"/>
  <c r="IH19" i="4"/>
  <c r="IG19" i="4"/>
  <c r="IF19" i="4"/>
  <c r="IE19" i="4"/>
  <c r="ID19" i="4"/>
  <c r="IC19" i="4"/>
  <c r="IA19" i="4"/>
  <c r="HZ19" i="4"/>
  <c r="HY19" i="4"/>
  <c r="HX19" i="4"/>
  <c r="HW19" i="4"/>
  <c r="HV19" i="4"/>
  <c r="IH6" i="4"/>
  <c r="IG6" i="4"/>
  <c r="IF6" i="4"/>
  <c r="IE6" i="4"/>
  <c r="ID6" i="4"/>
  <c r="IC6" i="4"/>
  <c r="IA6" i="4"/>
  <c r="HZ6" i="4"/>
  <c r="HY6" i="4"/>
  <c r="HX6" i="4"/>
  <c r="HW6" i="4"/>
  <c r="HV6" i="4"/>
  <c r="IH7" i="4"/>
  <c r="IG7" i="4"/>
  <c r="IF7" i="4"/>
  <c r="IE7" i="4"/>
  <c r="ID7" i="4"/>
  <c r="IC7" i="4"/>
  <c r="IA7" i="4"/>
  <c r="HZ7" i="4"/>
  <c r="HY7" i="4"/>
  <c r="HX7" i="4"/>
  <c r="HW7" i="4"/>
  <c r="HV7" i="4"/>
  <c r="IH4" i="4"/>
  <c r="IG4" i="4"/>
  <c r="IF4" i="4"/>
  <c r="IE4" i="4"/>
  <c r="ID4" i="4"/>
  <c r="IC4" i="4"/>
  <c r="IA4" i="4"/>
  <c r="HZ4" i="4"/>
  <c r="HY4" i="4"/>
  <c r="HX4" i="4"/>
  <c r="HW4" i="4"/>
  <c r="HV4" i="4"/>
  <c r="IH5" i="4"/>
  <c r="IG5" i="4"/>
  <c r="IF5" i="4"/>
  <c r="IE5" i="4"/>
  <c r="ID5" i="4"/>
  <c r="IC5" i="4"/>
  <c r="IA5" i="4"/>
  <c r="HZ5" i="4"/>
  <c r="HY5" i="4"/>
  <c r="HX5" i="4"/>
  <c r="HW5" i="4"/>
  <c r="HV5" i="4"/>
  <c r="GZ24" i="4"/>
  <c r="GY24" i="4"/>
  <c r="GX24" i="4"/>
  <c r="GW24" i="4"/>
  <c r="GV24" i="4"/>
  <c r="GU24" i="4"/>
  <c r="GS24" i="4"/>
  <c r="GR24" i="4"/>
  <c r="GQ24" i="4"/>
  <c r="GP24" i="4"/>
  <c r="GO24" i="4"/>
  <c r="GN24" i="4"/>
  <c r="GZ25" i="4"/>
  <c r="GY25" i="4"/>
  <c r="GX25" i="4"/>
  <c r="GW25" i="4"/>
  <c r="GV25" i="4"/>
  <c r="GU25" i="4"/>
  <c r="GS25" i="4"/>
  <c r="GR25" i="4"/>
  <c r="GQ25" i="4"/>
  <c r="GP25" i="4"/>
  <c r="GO25" i="4"/>
  <c r="GN25" i="4"/>
  <c r="GZ26" i="4"/>
  <c r="GY26" i="4"/>
  <c r="GX26" i="4"/>
  <c r="GW26" i="4"/>
  <c r="GV26" i="4"/>
  <c r="GU26" i="4"/>
  <c r="GS26" i="4"/>
  <c r="GR26" i="4"/>
  <c r="GQ26" i="4"/>
  <c r="GP26" i="4"/>
  <c r="GO26" i="4"/>
  <c r="GN26" i="4"/>
  <c r="GZ16" i="4"/>
  <c r="GY16" i="4"/>
  <c r="GX16" i="4"/>
  <c r="GW16" i="4"/>
  <c r="GV16" i="4"/>
  <c r="GU16" i="4"/>
  <c r="GS16" i="4"/>
  <c r="GR16" i="4"/>
  <c r="GQ16" i="4"/>
  <c r="GP16" i="4"/>
  <c r="GO16" i="4"/>
  <c r="GN16" i="4"/>
  <c r="GZ20" i="4"/>
  <c r="GY20" i="4"/>
  <c r="GX20" i="4"/>
  <c r="GW20" i="4"/>
  <c r="GV20" i="4"/>
  <c r="GU20" i="4"/>
  <c r="GS20" i="4"/>
  <c r="GR20" i="4"/>
  <c r="GQ20" i="4"/>
  <c r="GP20" i="4"/>
  <c r="GO20" i="4"/>
  <c r="GN20" i="4"/>
  <c r="GZ17" i="4"/>
  <c r="GY17" i="4"/>
  <c r="GX17" i="4"/>
  <c r="GW17" i="4"/>
  <c r="GV17" i="4"/>
  <c r="GU17" i="4"/>
  <c r="GS17" i="4"/>
  <c r="GR17" i="4"/>
  <c r="GQ17" i="4"/>
  <c r="GP17" i="4"/>
  <c r="GO17" i="4"/>
  <c r="GN17" i="4"/>
  <c r="GZ22" i="4"/>
  <c r="GY22" i="4"/>
  <c r="GX22" i="4"/>
  <c r="GW22" i="4"/>
  <c r="GV22" i="4"/>
  <c r="GU22" i="4"/>
  <c r="GS22" i="4"/>
  <c r="GR22" i="4"/>
  <c r="GQ22" i="4"/>
  <c r="GP22" i="4"/>
  <c r="GO22" i="4"/>
  <c r="GN22" i="4"/>
  <c r="GZ18" i="4"/>
  <c r="GY18" i="4"/>
  <c r="GX18" i="4"/>
  <c r="GW18" i="4"/>
  <c r="GV18" i="4"/>
  <c r="GU18" i="4"/>
  <c r="GS18" i="4"/>
  <c r="GR18" i="4"/>
  <c r="GQ18" i="4"/>
  <c r="GP18" i="4"/>
  <c r="GO18" i="4"/>
  <c r="GN18" i="4"/>
  <c r="GZ14" i="4"/>
  <c r="GY14" i="4"/>
  <c r="GX14" i="4"/>
  <c r="GW14" i="4"/>
  <c r="GV14" i="4"/>
  <c r="GU14" i="4"/>
  <c r="GS14" i="4"/>
  <c r="GR14" i="4"/>
  <c r="GQ14" i="4"/>
  <c r="GP14" i="4"/>
  <c r="GO14" i="4"/>
  <c r="GN14" i="4"/>
  <c r="GZ13" i="4"/>
  <c r="GY13" i="4"/>
  <c r="GX13" i="4"/>
  <c r="GW13" i="4"/>
  <c r="GV13" i="4"/>
  <c r="GU13" i="4"/>
  <c r="GS13" i="4"/>
  <c r="GR13" i="4"/>
  <c r="GQ13" i="4"/>
  <c r="GP13" i="4"/>
  <c r="GO13" i="4"/>
  <c r="GN13" i="4"/>
  <c r="GZ10" i="4"/>
  <c r="GY10" i="4"/>
  <c r="GX10" i="4"/>
  <c r="GW10" i="4"/>
  <c r="GV10" i="4"/>
  <c r="GU10" i="4"/>
  <c r="GS10" i="4"/>
  <c r="GR10" i="4"/>
  <c r="GQ10" i="4"/>
  <c r="GP10" i="4"/>
  <c r="GO10" i="4"/>
  <c r="GN10" i="4"/>
  <c r="GZ9" i="4"/>
  <c r="GY9" i="4"/>
  <c r="GX9" i="4"/>
  <c r="GW9" i="4"/>
  <c r="GV9" i="4"/>
  <c r="GU9" i="4"/>
  <c r="GS9" i="4"/>
  <c r="GR9" i="4"/>
  <c r="GQ9" i="4"/>
  <c r="GP9" i="4"/>
  <c r="GO9" i="4"/>
  <c r="GN9" i="4"/>
  <c r="GZ21" i="4"/>
  <c r="GY21" i="4"/>
  <c r="GX21" i="4"/>
  <c r="GW21" i="4"/>
  <c r="GV21" i="4"/>
  <c r="GU21" i="4"/>
  <c r="GS21" i="4"/>
  <c r="GR21" i="4"/>
  <c r="GQ21" i="4"/>
  <c r="GP21" i="4"/>
  <c r="GO21" i="4"/>
  <c r="GN21" i="4"/>
  <c r="GZ15" i="4"/>
  <c r="GY15" i="4"/>
  <c r="GX15" i="4"/>
  <c r="GW15" i="4"/>
  <c r="GV15" i="4"/>
  <c r="GU15" i="4"/>
  <c r="GS15" i="4"/>
  <c r="GR15" i="4"/>
  <c r="GQ15" i="4"/>
  <c r="GP15" i="4"/>
  <c r="GO15" i="4"/>
  <c r="GN15" i="4"/>
  <c r="GZ8" i="4"/>
  <c r="GY8" i="4"/>
  <c r="GX8" i="4"/>
  <c r="GW8" i="4"/>
  <c r="GV8" i="4"/>
  <c r="GU8" i="4"/>
  <c r="GS8" i="4"/>
  <c r="GR8" i="4"/>
  <c r="GQ8" i="4"/>
  <c r="GP8" i="4"/>
  <c r="GO8" i="4"/>
  <c r="GN8" i="4"/>
  <c r="GZ11" i="4"/>
  <c r="GY11" i="4"/>
  <c r="GX11" i="4"/>
  <c r="GW11" i="4"/>
  <c r="GV11" i="4"/>
  <c r="GU11" i="4"/>
  <c r="GS11" i="4"/>
  <c r="GR11" i="4"/>
  <c r="GQ11" i="4"/>
  <c r="GP11" i="4"/>
  <c r="GO11" i="4"/>
  <c r="GN11" i="4"/>
  <c r="GZ19" i="4"/>
  <c r="GY19" i="4"/>
  <c r="GX19" i="4"/>
  <c r="GW19" i="4"/>
  <c r="GV19" i="4"/>
  <c r="GU19" i="4"/>
  <c r="GS19" i="4"/>
  <c r="GR19" i="4"/>
  <c r="GQ19" i="4"/>
  <c r="GP19" i="4"/>
  <c r="GO19" i="4"/>
  <c r="GN19" i="4"/>
  <c r="GZ6" i="4"/>
  <c r="GY6" i="4"/>
  <c r="GX6" i="4"/>
  <c r="GW6" i="4"/>
  <c r="GV6" i="4"/>
  <c r="GU6" i="4"/>
  <c r="GS6" i="4"/>
  <c r="GR6" i="4"/>
  <c r="GQ6" i="4"/>
  <c r="GP6" i="4"/>
  <c r="GO6" i="4"/>
  <c r="GN6" i="4"/>
  <c r="GZ7" i="4"/>
  <c r="GY7" i="4"/>
  <c r="GX7" i="4"/>
  <c r="GW7" i="4"/>
  <c r="GV7" i="4"/>
  <c r="GU7" i="4"/>
  <c r="GS7" i="4"/>
  <c r="GR7" i="4"/>
  <c r="GQ7" i="4"/>
  <c r="GP7" i="4"/>
  <c r="GO7" i="4"/>
  <c r="GN7" i="4"/>
  <c r="GZ4" i="4"/>
  <c r="GY4" i="4"/>
  <c r="GX4" i="4"/>
  <c r="GW4" i="4"/>
  <c r="GV4" i="4"/>
  <c r="GU4" i="4"/>
  <c r="GS4" i="4"/>
  <c r="GR4" i="4"/>
  <c r="GQ4" i="4"/>
  <c r="GP4" i="4"/>
  <c r="GO4" i="4"/>
  <c r="GN4" i="4"/>
  <c r="GZ5" i="4"/>
  <c r="GY5" i="4"/>
  <c r="GX5" i="4"/>
  <c r="GW5" i="4"/>
  <c r="GV5" i="4"/>
  <c r="GU5" i="4"/>
  <c r="GS5" i="4"/>
  <c r="GR5" i="4"/>
  <c r="GQ5" i="4"/>
  <c r="GP5" i="4"/>
  <c r="GO5" i="4"/>
  <c r="GN5" i="4"/>
  <c r="FR24" i="4"/>
  <c r="FQ24" i="4"/>
  <c r="FP24" i="4"/>
  <c r="FO24" i="4"/>
  <c r="FN24" i="4"/>
  <c r="FM24" i="4"/>
  <c r="FK24" i="4"/>
  <c r="FJ24" i="4"/>
  <c r="FI24" i="4"/>
  <c r="FH24" i="4"/>
  <c r="FG24" i="4"/>
  <c r="FF24" i="4"/>
  <c r="FR25" i="4"/>
  <c r="FQ25" i="4"/>
  <c r="FP25" i="4"/>
  <c r="FO25" i="4"/>
  <c r="FN25" i="4"/>
  <c r="FM25" i="4"/>
  <c r="FK25" i="4"/>
  <c r="FJ25" i="4"/>
  <c r="FI25" i="4"/>
  <c r="FH25" i="4"/>
  <c r="FG25" i="4"/>
  <c r="FF25" i="4"/>
  <c r="FR26" i="4"/>
  <c r="FQ26" i="4"/>
  <c r="FP26" i="4"/>
  <c r="FO26" i="4"/>
  <c r="FN26" i="4"/>
  <c r="FM26" i="4"/>
  <c r="FK26" i="4"/>
  <c r="FJ26" i="4"/>
  <c r="FI26" i="4"/>
  <c r="FH26" i="4"/>
  <c r="FG26" i="4"/>
  <c r="FF26" i="4"/>
  <c r="FR16" i="4"/>
  <c r="FQ16" i="4"/>
  <c r="FP16" i="4"/>
  <c r="FO16" i="4"/>
  <c r="FN16" i="4"/>
  <c r="FM16" i="4"/>
  <c r="FK16" i="4"/>
  <c r="FJ16" i="4"/>
  <c r="FI16" i="4"/>
  <c r="FH16" i="4"/>
  <c r="FG16" i="4"/>
  <c r="FF16" i="4"/>
  <c r="FR20" i="4"/>
  <c r="FQ20" i="4"/>
  <c r="FP20" i="4"/>
  <c r="FO20" i="4"/>
  <c r="FN20" i="4"/>
  <c r="FM20" i="4"/>
  <c r="FK20" i="4"/>
  <c r="FJ20" i="4"/>
  <c r="FI20" i="4"/>
  <c r="FH20" i="4"/>
  <c r="FG20" i="4"/>
  <c r="FF20" i="4"/>
  <c r="FR17" i="4"/>
  <c r="FQ17" i="4"/>
  <c r="FP17" i="4"/>
  <c r="FO17" i="4"/>
  <c r="FN17" i="4"/>
  <c r="FM17" i="4"/>
  <c r="FK17" i="4"/>
  <c r="FJ17" i="4"/>
  <c r="FI17" i="4"/>
  <c r="FH17" i="4"/>
  <c r="FG17" i="4"/>
  <c r="FF17" i="4"/>
  <c r="FR22" i="4"/>
  <c r="FQ22" i="4"/>
  <c r="FP22" i="4"/>
  <c r="FO22" i="4"/>
  <c r="FN22" i="4"/>
  <c r="FM22" i="4"/>
  <c r="FK22" i="4"/>
  <c r="FJ22" i="4"/>
  <c r="FI22" i="4"/>
  <c r="FH22" i="4"/>
  <c r="FG22" i="4"/>
  <c r="FF22" i="4"/>
  <c r="FR18" i="4"/>
  <c r="FQ18" i="4"/>
  <c r="FP18" i="4"/>
  <c r="FO18" i="4"/>
  <c r="FN18" i="4"/>
  <c r="FM18" i="4"/>
  <c r="FK18" i="4"/>
  <c r="FJ18" i="4"/>
  <c r="FI18" i="4"/>
  <c r="FH18" i="4"/>
  <c r="FG18" i="4"/>
  <c r="FF18" i="4"/>
  <c r="FR14" i="4"/>
  <c r="FQ14" i="4"/>
  <c r="FP14" i="4"/>
  <c r="FO14" i="4"/>
  <c r="FN14" i="4"/>
  <c r="FM14" i="4"/>
  <c r="FK14" i="4"/>
  <c r="FJ14" i="4"/>
  <c r="FI14" i="4"/>
  <c r="FH14" i="4"/>
  <c r="FG14" i="4"/>
  <c r="FF14" i="4"/>
  <c r="FR13" i="4"/>
  <c r="FQ13" i="4"/>
  <c r="FP13" i="4"/>
  <c r="FO13" i="4"/>
  <c r="FN13" i="4"/>
  <c r="FM13" i="4"/>
  <c r="FK13" i="4"/>
  <c r="FJ13" i="4"/>
  <c r="FI13" i="4"/>
  <c r="FH13" i="4"/>
  <c r="FG13" i="4"/>
  <c r="FF13" i="4"/>
  <c r="FR10" i="4"/>
  <c r="FQ10" i="4"/>
  <c r="FP10" i="4"/>
  <c r="FO10" i="4"/>
  <c r="FN10" i="4"/>
  <c r="FM10" i="4"/>
  <c r="FK10" i="4"/>
  <c r="FJ10" i="4"/>
  <c r="FI10" i="4"/>
  <c r="FH10" i="4"/>
  <c r="FG10" i="4"/>
  <c r="FF10" i="4"/>
  <c r="FR9" i="4"/>
  <c r="FQ9" i="4"/>
  <c r="FP9" i="4"/>
  <c r="FO9" i="4"/>
  <c r="FN9" i="4"/>
  <c r="FM9" i="4"/>
  <c r="FK9" i="4"/>
  <c r="FJ9" i="4"/>
  <c r="FI9" i="4"/>
  <c r="FH9" i="4"/>
  <c r="FG9" i="4"/>
  <c r="FF9" i="4"/>
  <c r="FR21" i="4"/>
  <c r="FQ21" i="4"/>
  <c r="FP21" i="4"/>
  <c r="FO21" i="4"/>
  <c r="FN21" i="4"/>
  <c r="FM21" i="4"/>
  <c r="FK21" i="4"/>
  <c r="FJ21" i="4"/>
  <c r="FI21" i="4"/>
  <c r="FH21" i="4"/>
  <c r="FG21" i="4"/>
  <c r="FF21" i="4"/>
  <c r="FR15" i="4"/>
  <c r="FQ15" i="4"/>
  <c r="FP15" i="4"/>
  <c r="FO15" i="4"/>
  <c r="FN15" i="4"/>
  <c r="FM15" i="4"/>
  <c r="FK15" i="4"/>
  <c r="FJ15" i="4"/>
  <c r="FI15" i="4"/>
  <c r="FH15" i="4"/>
  <c r="FG15" i="4"/>
  <c r="FF15" i="4"/>
  <c r="FR8" i="4"/>
  <c r="FQ8" i="4"/>
  <c r="FP8" i="4"/>
  <c r="FO8" i="4"/>
  <c r="FN8" i="4"/>
  <c r="FM8" i="4"/>
  <c r="FK8" i="4"/>
  <c r="FJ8" i="4"/>
  <c r="FI8" i="4"/>
  <c r="FH8" i="4"/>
  <c r="FG8" i="4"/>
  <c r="FF8" i="4"/>
  <c r="FR11" i="4"/>
  <c r="FQ11" i="4"/>
  <c r="FP11" i="4"/>
  <c r="FO11" i="4"/>
  <c r="FN11" i="4"/>
  <c r="FM11" i="4"/>
  <c r="FK11" i="4"/>
  <c r="FJ11" i="4"/>
  <c r="FI11" i="4"/>
  <c r="FH11" i="4"/>
  <c r="FG11" i="4"/>
  <c r="FF11" i="4"/>
  <c r="FR19" i="4"/>
  <c r="FQ19" i="4"/>
  <c r="FP19" i="4"/>
  <c r="FO19" i="4"/>
  <c r="FN19" i="4"/>
  <c r="FM19" i="4"/>
  <c r="FK19" i="4"/>
  <c r="FJ19" i="4"/>
  <c r="FI19" i="4"/>
  <c r="FH19" i="4"/>
  <c r="FG19" i="4"/>
  <c r="FF19" i="4"/>
  <c r="FR6" i="4"/>
  <c r="FQ6" i="4"/>
  <c r="FP6" i="4"/>
  <c r="FO6" i="4"/>
  <c r="FN6" i="4"/>
  <c r="FM6" i="4"/>
  <c r="FK6" i="4"/>
  <c r="FJ6" i="4"/>
  <c r="FI6" i="4"/>
  <c r="FH6" i="4"/>
  <c r="FG6" i="4"/>
  <c r="FF6" i="4"/>
  <c r="FR7" i="4"/>
  <c r="FQ7" i="4"/>
  <c r="FP7" i="4"/>
  <c r="FO7" i="4"/>
  <c r="FN7" i="4"/>
  <c r="FM7" i="4"/>
  <c r="FK7" i="4"/>
  <c r="FJ7" i="4"/>
  <c r="FI7" i="4"/>
  <c r="FH7" i="4"/>
  <c r="FG7" i="4"/>
  <c r="FF7" i="4"/>
  <c r="FR4" i="4"/>
  <c r="FQ4" i="4"/>
  <c r="FP4" i="4"/>
  <c r="FO4" i="4"/>
  <c r="FN4" i="4"/>
  <c r="FM4" i="4"/>
  <c r="FK4" i="4"/>
  <c r="FJ4" i="4"/>
  <c r="FI4" i="4"/>
  <c r="FH4" i="4"/>
  <c r="FG4" i="4"/>
  <c r="FF4" i="4"/>
  <c r="FR5" i="4"/>
  <c r="FQ5" i="4"/>
  <c r="FP5" i="4"/>
  <c r="FO5" i="4"/>
  <c r="FN5" i="4"/>
  <c r="FM5" i="4"/>
  <c r="FK5" i="4"/>
  <c r="FJ5" i="4"/>
  <c r="FI5" i="4"/>
  <c r="FH5" i="4"/>
  <c r="FG5" i="4"/>
  <c r="FF5" i="4"/>
  <c r="EJ24" i="4"/>
  <c r="EI24" i="4"/>
  <c r="EH24" i="4"/>
  <c r="EG24" i="4"/>
  <c r="EF24" i="4"/>
  <c r="EE24" i="4"/>
  <c r="EC24" i="4"/>
  <c r="EB24" i="4"/>
  <c r="EA24" i="4"/>
  <c r="DZ24" i="4"/>
  <c r="DY24" i="4"/>
  <c r="DX24" i="4"/>
  <c r="EJ25" i="4"/>
  <c r="EI25" i="4"/>
  <c r="EH25" i="4"/>
  <c r="EG25" i="4"/>
  <c r="EF25" i="4"/>
  <c r="EE25" i="4"/>
  <c r="EC25" i="4"/>
  <c r="EB25" i="4"/>
  <c r="EA25" i="4"/>
  <c r="DZ25" i="4"/>
  <c r="DY25" i="4"/>
  <c r="DX25" i="4"/>
  <c r="EJ26" i="4"/>
  <c r="EI26" i="4"/>
  <c r="EH26" i="4"/>
  <c r="EG26" i="4"/>
  <c r="EF26" i="4"/>
  <c r="EE26" i="4"/>
  <c r="EC26" i="4"/>
  <c r="EB26" i="4"/>
  <c r="EA26" i="4"/>
  <c r="DZ26" i="4"/>
  <c r="DY26" i="4"/>
  <c r="DX26" i="4"/>
  <c r="EJ16" i="4"/>
  <c r="EI16" i="4"/>
  <c r="EH16" i="4"/>
  <c r="EG16" i="4"/>
  <c r="EF16" i="4"/>
  <c r="EE16" i="4"/>
  <c r="EC16" i="4"/>
  <c r="EB16" i="4"/>
  <c r="EA16" i="4"/>
  <c r="DZ16" i="4"/>
  <c r="DY16" i="4"/>
  <c r="DX16" i="4"/>
  <c r="EJ20" i="4"/>
  <c r="EI20" i="4"/>
  <c r="EH20" i="4"/>
  <c r="EG20" i="4"/>
  <c r="EF20" i="4"/>
  <c r="EE20" i="4"/>
  <c r="EC20" i="4"/>
  <c r="EB20" i="4"/>
  <c r="EA20" i="4"/>
  <c r="DZ20" i="4"/>
  <c r="DY20" i="4"/>
  <c r="DX20" i="4"/>
  <c r="EJ17" i="4"/>
  <c r="EI17" i="4"/>
  <c r="EH17" i="4"/>
  <c r="EG17" i="4"/>
  <c r="EF17" i="4"/>
  <c r="EE17" i="4"/>
  <c r="EC17" i="4"/>
  <c r="EB17" i="4"/>
  <c r="EA17" i="4"/>
  <c r="DZ17" i="4"/>
  <c r="DY17" i="4"/>
  <c r="DX17" i="4"/>
  <c r="EJ22" i="4"/>
  <c r="EI22" i="4"/>
  <c r="EH22" i="4"/>
  <c r="EG22" i="4"/>
  <c r="EF22" i="4"/>
  <c r="EE22" i="4"/>
  <c r="EC22" i="4"/>
  <c r="EB22" i="4"/>
  <c r="EA22" i="4"/>
  <c r="DZ22" i="4"/>
  <c r="DY22" i="4"/>
  <c r="DX22" i="4"/>
  <c r="EJ18" i="4"/>
  <c r="EI18" i="4"/>
  <c r="EH18" i="4"/>
  <c r="EG18" i="4"/>
  <c r="EF18" i="4"/>
  <c r="EE18" i="4"/>
  <c r="EC18" i="4"/>
  <c r="EB18" i="4"/>
  <c r="EA18" i="4"/>
  <c r="DZ18" i="4"/>
  <c r="DY18" i="4"/>
  <c r="DX18" i="4"/>
  <c r="EJ14" i="4"/>
  <c r="EI14" i="4"/>
  <c r="EH14" i="4"/>
  <c r="EG14" i="4"/>
  <c r="EF14" i="4"/>
  <c r="EE14" i="4"/>
  <c r="EC14" i="4"/>
  <c r="EB14" i="4"/>
  <c r="EA14" i="4"/>
  <c r="DZ14" i="4"/>
  <c r="DY14" i="4"/>
  <c r="DX14" i="4"/>
  <c r="EJ13" i="4"/>
  <c r="EI13" i="4"/>
  <c r="EH13" i="4"/>
  <c r="EG13" i="4"/>
  <c r="EF13" i="4"/>
  <c r="EE13" i="4"/>
  <c r="EC13" i="4"/>
  <c r="EB13" i="4"/>
  <c r="EA13" i="4"/>
  <c r="DZ13" i="4"/>
  <c r="DY13" i="4"/>
  <c r="DX13" i="4"/>
  <c r="EJ10" i="4"/>
  <c r="EI10" i="4"/>
  <c r="EH10" i="4"/>
  <c r="EG10" i="4"/>
  <c r="EF10" i="4"/>
  <c r="EE10" i="4"/>
  <c r="EC10" i="4"/>
  <c r="EB10" i="4"/>
  <c r="EA10" i="4"/>
  <c r="DZ10" i="4"/>
  <c r="DY10" i="4"/>
  <c r="DX10" i="4"/>
  <c r="EJ9" i="4"/>
  <c r="EI9" i="4"/>
  <c r="EH9" i="4"/>
  <c r="EG9" i="4"/>
  <c r="EF9" i="4"/>
  <c r="EE9" i="4"/>
  <c r="EC9" i="4"/>
  <c r="EB9" i="4"/>
  <c r="EA9" i="4"/>
  <c r="DZ9" i="4"/>
  <c r="DY9" i="4"/>
  <c r="DX9" i="4"/>
  <c r="EJ21" i="4"/>
  <c r="EI21" i="4"/>
  <c r="EH21" i="4"/>
  <c r="EG21" i="4"/>
  <c r="EF21" i="4"/>
  <c r="EE21" i="4"/>
  <c r="EC21" i="4"/>
  <c r="EB21" i="4"/>
  <c r="EA21" i="4"/>
  <c r="DZ21" i="4"/>
  <c r="DY21" i="4"/>
  <c r="DX21" i="4"/>
  <c r="EJ15" i="4"/>
  <c r="EI15" i="4"/>
  <c r="EH15" i="4"/>
  <c r="EG15" i="4"/>
  <c r="EF15" i="4"/>
  <c r="EE15" i="4"/>
  <c r="EC15" i="4"/>
  <c r="EB15" i="4"/>
  <c r="EA15" i="4"/>
  <c r="DZ15" i="4"/>
  <c r="DY15" i="4"/>
  <c r="DX15" i="4"/>
  <c r="EJ8" i="4"/>
  <c r="EI8" i="4"/>
  <c r="EH8" i="4"/>
  <c r="EG8" i="4"/>
  <c r="EF8" i="4"/>
  <c r="EE8" i="4"/>
  <c r="EC8" i="4"/>
  <c r="EB8" i="4"/>
  <c r="EA8" i="4"/>
  <c r="DZ8" i="4"/>
  <c r="DY8" i="4"/>
  <c r="DX8" i="4"/>
  <c r="EJ11" i="4"/>
  <c r="EI11" i="4"/>
  <c r="EH11" i="4"/>
  <c r="EG11" i="4"/>
  <c r="EF11" i="4"/>
  <c r="EE11" i="4"/>
  <c r="EC11" i="4"/>
  <c r="EB11" i="4"/>
  <c r="EA11" i="4"/>
  <c r="DZ11" i="4"/>
  <c r="DY11" i="4"/>
  <c r="DX11" i="4"/>
  <c r="EJ19" i="4"/>
  <c r="EI19" i="4"/>
  <c r="EH19" i="4"/>
  <c r="EG19" i="4"/>
  <c r="EF19" i="4"/>
  <c r="EE19" i="4"/>
  <c r="EC19" i="4"/>
  <c r="EB19" i="4"/>
  <c r="EA19" i="4"/>
  <c r="DZ19" i="4"/>
  <c r="DY19" i="4"/>
  <c r="DX19" i="4"/>
  <c r="EJ6" i="4"/>
  <c r="EI6" i="4"/>
  <c r="EH6" i="4"/>
  <c r="EG6" i="4"/>
  <c r="EF6" i="4"/>
  <c r="EE6" i="4"/>
  <c r="EC6" i="4"/>
  <c r="EB6" i="4"/>
  <c r="EA6" i="4"/>
  <c r="DZ6" i="4"/>
  <c r="DY6" i="4"/>
  <c r="DX6" i="4"/>
  <c r="EJ7" i="4"/>
  <c r="EI7" i="4"/>
  <c r="EH7" i="4"/>
  <c r="EG7" i="4"/>
  <c r="EF7" i="4"/>
  <c r="EE7" i="4"/>
  <c r="EC7" i="4"/>
  <c r="EB7" i="4"/>
  <c r="EA7" i="4"/>
  <c r="DZ7" i="4"/>
  <c r="DY7" i="4"/>
  <c r="DX7" i="4"/>
  <c r="EJ4" i="4"/>
  <c r="EI4" i="4"/>
  <c r="EH4" i="4"/>
  <c r="EG4" i="4"/>
  <c r="EF4" i="4"/>
  <c r="EE4" i="4"/>
  <c r="EC4" i="4"/>
  <c r="EB4" i="4"/>
  <c r="EA4" i="4"/>
  <c r="DZ4" i="4"/>
  <c r="DY4" i="4"/>
  <c r="DX4" i="4"/>
  <c r="EJ5" i="4"/>
  <c r="EI5" i="4"/>
  <c r="EH5" i="4"/>
  <c r="EG5" i="4"/>
  <c r="EF5" i="4"/>
  <c r="EE5" i="4"/>
  <c r="EC5" i="4"/>
  <c r="EB5" i="4"/>
  <c r="EA5" i="4"/>
  <c r="DZ5" i="4"/>
  <c r="DY5" i="4"/>
  <c r="DX5" i="4"/>
  <c r="WV5" i="28"/>
  <c r="WW5" i="28"/>
  <c r="CP5" i="28"/>
  <c r="CQ5" i="28"/>
  <c r="WZ5" i="28"/>
  <c r="CI7" i="23"/>
  <c r="CJ7" i="23"/>
  <c r="CK7" i="23"/>
  <c r="CL7" i="23"/>
  <c r="CM7" i="23"/>
  <c r="CN7" i="23"/>
  <c r="CP7" i="23"/>
  <c r="CQ7" i="23"/>
  <c r="CR7" i="23"/>
  <c r="VX7" i="23"/>
  <c r="VY7" i="23"/>
  <c r="VZ7" i="23"/>
  <c r="WA7" i="23"/>
  <c r="WB7" i="23"/>
  <c r="WC7" i="23"/>
  <c r="WE7" i="23"/>
  <c r="WF7" i="23"/>
  <c r="WG7" i="23"/>
  <c r="WH7" i="23"/>
  <c r="WI7" i="23"/>
  <c r="WJ7" i="23"/>
  <c r="WL7" i="23"/>
  <c r="WM7" i="23"/>
  <c r="WN7" i="23"/>
  <c r="XB7" i="23" s="1"/>
  <c r="WO7" i="23"/>
  <c r="XC7" i="23" s="1"/>
  <c r="WP7" i="23"/>
  <c r="WQ7" i="23"/>
  <c r="WR7" i="23"/>
  <c r="WS7" i="23"/>
  <c r="XE7" i="23" s="1"/>
  <c r="WT7" i="23"/>
  <c r="XF7" i="23" s="1"/>
  <c r="WU7" i="23"/>
  <c r="WV7" i="23"/>
  <c r="WW7" i="23"/>
  <c r="WX7" i="23"/>
  <c r="XI7" i="23" s="1"/>
  <c r="WY7" i="23"/>
  <c r="XJ7" i="23" s="1"/>
  <c r="WZ7" i="23"/>
  <c r="CI10" i="23"/>
  <c r="CJ10" i="23"/>
  <c r="CK10" i="23"/>
  <c r="CL10" i="23"/>
  <c r="CM10" i="23"/>
  <c r="CN10" i="23"/>
  <c r="CP10" i="23"/>
  <c r="CQ10" i="23"/>
  <c r="CR10" i="23"/>
  <c r="VX10" i="23"/>
  <c r="VY10" i="23"/>
  <c r="VZ10" i="23"/>
  <c r="WA10" i="23"/>
  <c r="WB10" i="23"/>
  <c r="WC10" i="23"/>
  <c r="WE10" i="23"/>
  <c r="WF10" i="23"/>
  <c r="WG10" i="23"/>
  <c r="WH10" i="23"/>
  <c r="WI10" i="23"/>
  <c r="WJ10" i="23"/>
  <c r="WL10" i="23"/>
  <c r="WM10" i="23"/>
  <c r="WN10" i="23"/>
  <c r="XB10" i="23" s="1"/>
  <c r="WO10" i="23"/>
  <c r="XC10" i="23" s="1"/>
  <c r="WP10" i="23"/>
  <c r="WQ10" i="23"/>
  <c r="WR10" i="23"/>
  <c r="WS10" i="23"/>
  <c r="XE10" i="23" s="1"/>
  <c r="WT10" i="23"/>
  <c r="XF10" i="23" s="1"/>
  <c r="WU10" i="23"/>
  <c r="WV10" i="23"/>
  <c r="WW10" i="23"/>
  <c r="WX10" i="23"/>
  <c r="XI10" i="23" s="1"/>
  <c r="WY10" i="23"/>
  <c r="XJ10" i="23" s="1"/>
  <c r="WZ10" i="23"/>
  <c r="CI9" i="23"/>
  <c r="CJ9" i="23"/>
  <c r="CK9" i="23"/>
  <c r="CL9" i="23"/>
  <c r="CM9" i="23"/>
  <c r="CN9" i="23"/>
  <c r="CP9" i="23"/>
  <c r="CQ9" i="23"/>
  <c r="CR9" i="23"/>
  <c r="VX9" i="23"/>
  <c r="VY9" i="23"/>
  <c r="VZ9" i="23"/>
  <c r="WA9" i="23"/>
  <c r="WB9" i="23"/>
  <c r="WC9" i="23"/>
  <c r="WE9" i="23"/>
  <c r="WF9" i="23"/>
  <c r="WG9" i="23"/>
  <c r="WH9" i="23"/>
  <c r="WI9" i="23"/>
  <c r="WJ9" i="23"/>
  <c r="WL9" i="23"/>
  <c r="WM9" i="23"/>
  <c r="WN9" i="23"/>
  <c r="XB9" i="23" s="1"/>
  <c r="WO9" i="23"/>
  <c r="XC9" i="23" s="1"/>
  <c r="WP9" i="23"/>
  <c r="WQ9" i="23"/>
  <c r="WR9" i="23"/>
  <c r="WS9" i="23"/>
  <c r="XE9" i="23" s="1"/>
  <c r="WT9" i="23"/>
  <c r="XF9" i="23" s="1"/>
  <c r="WU9" i="23"/>
  <c r="WV9" i="23"/>
  <c r="WW9" i="23"/>
  <c r="WX9" i="23"/>
  <c r="XI9" i="23" s="1"/>
  <c r="WY9" i="23"/>
  <c r="XJ9" i="23" s="1"/>
  <c r="WZ9" i="23"/>
  <c r="CQ16" i="4"/>
  <c r="CR16" i="4"/>
  <c r="CS16" i="4"/>
  <c r="CT16" i="4"/>
  <c r="CU16" i="4"/>
  <c r="CV16" i="4"/>
  <c r="CX16" i="4"/>
  <c r="CY16" i="4"/>
  <c r="CZ16" i="4"/>
  <c r="WF16" i="4"/>
  <c r="WG16" i="4"/>
  <c r="WH16" i="4"/>
  <c r="WI16" i="4"/>
  <c r="WJ16" i="4"/>
  <c r="WK16" i="4"/>
  <c r="WM16" i="4"/>
  <c r="WN16" i="4"/>
  <c r="WO16" i="4"/>
  <c r="WP16" i="4"/>
  <c r="WQ16" i="4"/>
  <c r="WR16" i="4"/>
  <c r="WT16" i="4"/>
  <c r="WU16" i="4"/>
  <c r="WV16" i="4"/>
  <c r="XJ16" i="4" s="1"/>
  <c r="WW16" i="4"/>
  <c r="XK16" i="4" s="1"/>
  <c r="WX16" i="4"/>
  <c r="WY16" i="4"/>
  <c r="WZ16" i="4"/>
  <c r="XA16" i="4"/>
  <c r="XM16" i="4" s="1"/>
  <c r="XB16" i="4"/>
  <c r="XN16" i="4" s="1"/>
  <c r="XC16" i="4"/>
  <c r="XD16" i="4"/>
  <c r="XE16" i="4"/>
  <c r="XF16" i="4"/>
  <c r="XQ16" i="4" s="1"/>
  <c r="XG16" i="4"/>
  <c r="XR16" i="4" s="1"/>
  <c r="XH16" i="4"/>
  <c r="CI9" i="28"/>
  <c r="CJ9" i="28"/>
  <c r="CK9" i="28"/>
  <c r="CO9" i="28" s="1"/>
  <c r="CL9" i="28"/>
  <c r="CM9" i="28"/>
  <c r="CN9" i="28"/>
  <c r="CP9" i="28"/>
  <c r="CQ9" i="28"/>
  <c r="CR9" i="28"/>
  <c r="DP9" i="28"/>
  <c r="DQ9" i="28"/>
  <c r="DR9" i="28"/>
  <c r="DS9" i="28"/>
  <c r="DT9" i="28"/>
  <c r="DU9" i="28"/>
  <c r="DW9" i="28"/>
  <c r="DX9" i="28"/>
  <c r="DY9" i="28"/>
  <c r="DZ9" i="28"/>
  <c r="EA9" i="28"/>
  <c r="EB9" i="28"/>
  <c r="EX9" i="28"/>
  <c r="EY9" i="28"/>
  <c r="EZ9" i="28"/>
  <c r="FA9" i="28"/>
  <c r="FB9" i="28"/>
  <c r="FC9" i="28"/>
  <c r="FE9" i="28"/>
  <c r="FF9" i="28"/>
  <c r="FG9" i="28"/>
  <c r="FH9" i="28"/>
  <c r="FI9" i="28"/>
  <c r="FJ9" i="28"/>
  <c r="GF9" i="28"/>
  <c r="GG9" i="28"/>
  <c r="GH9" i="28"/>
  <c r="GI9" i="28"/>
  <c r="GJ9" i="28"/>
  <c r="GK9" i="28"/>
  <c r="GM9" i="28"/>
  <c r="GN9" i="28"/>
  <c r="GO9" i="28"/>
  <c r="GP9" i="28"/>
  <c r="GQ9" i="28"/>
  <c r="GR9" i="28"/>
  <c r="HN9" i="28"/>
  <c r="HO9" i="28"/>
  <c r="HP9" i="28"/>
  <c r="HQ9" i="28"/>
  <c r="HR9" i="28"/>
  <c r="HS9" i="28"/>
  <c r="HU9" i="28"/>
  <c r="HV9" i="28"/>
  <c r="HW9" i="28"/>
  <c r="HX9" i="28"/>
  <c r="HY9" i="28"/>
  <c r="HZ9" i="28"/>
  <c r="IV9" i="28"/>
  <c r="IW9" i="28"/>
  <c r="IX9" i="28"/>
  <c r="IY9" i="28"/>
  <c r="IZ9" i="28"/>
  <c r="JA9" i="28"/>
  <c r="JC9" i="28"/>
  <c r="JD9" i="28"/>
  <c r="JE9" i="28"/>
  <c r="JF9" i="28"/>
  <c r="JG9" i="28"/>
  <c r="JH9" i="28"/>
  <c r="KD9" i="28"/>
  <c r="KE9" i="28"/>
  <c r="KF9" i="28"/>
  <c r="KG9" i="28"/>
  <c r="KH9" i="28"/>
  <c r="KI9" i="28"/>
  <c r="KK9" i="28"/>
  <c r="KL9" i="28"/>
  <c r="KM9" i="28"/>
  <c r="KN9" i="28"/>
  <c r="KO9" i="28"/>
  <c r="KP9" i="28"/>
  <c r="LL9" i="28"/>
  <c r="LM9" i="28"/>
  <c r="LN9" i="28"/>
  <c r="LO9" i="28"/>
  <c r="LP9" i="28"/>
  <c r="LQ9" i="28"/>
  <c r="LS9" i="28"/>
  <c r="LT9" i="28"/>
  <c r="LU9" i="28"/>
  <c r="LV9" i="28"/>
  <c r="LW9" i="28"/>
  <c r="LX9" i="28"/>
  <c r="MT9" i="28"/>
  <c r="MU9" i="28"/>
  <c r="MV9" i="28"/>
  <c r="MW9" i="28"/>
  <c r="MX9" i="28"/>
  <c r="MY9" i="28"/>
  <c r="NA9" i="28"/>
  <c r="NB9" i="28"/>
  <c r="NC9" i="28"/>
  <c r="ND9" i="28"/>
  <c r="NE9" i="28"/>
  <c r="NF9" i="28"/>
  <c r="OB9" i="28"/>
  <c r="OC9" i="28"/>
  <c r="OD9" i="28"/>
  <c r="OE9" i="28"/>
  <c r="OF9" i="28"/>
  <c r="OG9" i="28"/>
  <c r="OI9" i="28"/>
  <c r="OJ9" i="28"/>
  <c r="OK9" i="28"/>
  <c r="OL9" i="28"/>
  <c r="OM9" i="28"/>
  <c r="ON9" i="28"/>
  <c r="PJ9" i="28"/>
  <c r="PK9" i="28"/>
  <c r="PL9" i="28"/>
  <c r="PM9" i="28"/>
  <c r="PN9" i="28"/>
  <c r="PO9" i="28"/>
  <c r="PQ9" i="28"/>
  <c r="PR9" i="28"/>
  <c r="PS9" i="28"/>
  <c r="PT9" i="28"/>
  <c r="PU9" i="28"/>
  <c r="PV9" i="28"/>
  <c r="QR9" i="28"/>
  <c r="QS9" i="28"/>
  <c r="QT9" i="28"/>
  <c r="QU9" i="28"/>
  <c r="QV9" i="28"/>
  <c r="QW9" i="28"/>
  <c r="QY9" i="28"/>
  <c r="QZ9" i="28"/>
  <c r="RA9" i="28"/>
  <c r="RB9" i="28"/>
  <c r="RC9" i="28"/>
  <c r="RD9" i="28"/>
  <c r="RZ9" i="28"/>
  <c r="SA9" i="28"/>
  <c r="SB9" i="28"/>
  <c r="SC9" i="28"/>
  <c r="SD9" i="28"/>
  <c r="SE9" i="28"/>
  <c r="SG9" i="28"/>
  <c r="SH9" i="28"/>
  <c r="SI9" i="28"/>
  <c r="SJ9" i="28"/>
  <c r="SK9" i="28"/>
  <c r="SL9" i="28"/>
  <c r="TH9" i="28"/>
  <c r="TI9" i="28"/>
  <c r="TJ9" i="28"/>
  <c r="TK9" i="28"/>
  <c r="TL9" i="28"/>
  <c r="TM9" i="28"/>
  <c r="TO9" i="28"/>
  <c r="TP9" i="28"/>
  <c r="TQ9" i="28"/>
  <c r="TR9" i="28"/>
  <c r="TS9" i="28"/>
  <c r="TT9" i="28"/>
  <c r="UP9" i="28"/>
  <c r="UQ9" i="28"/>
  <c r="UR9" i="28"/>
  <c r="US9" i="28"/>
  <c r="UT9" i="28"/>
  <c r="UU9" i="28"/>
  <c r="UW9" i="28"/>
  <c r="UX9" i="28"/>
  <c r="UY9" i="28"/>
  <c r="UZ9" i="28"/>
  <c r="VA9" i="28"/>
  <c r="VB9" i="28"/>
  <c r="VX9" i="28"/>
  <c r="VY9" i="28"/>
  <c r="VZ9" i="28"/>
  <c r="WA9" i="28"/>
  <c r="WB9" i="28"/>
  <c r="WC9" i="28"/>
  <c r="WE9" i="28"/>
  <c r="WF9" i="28"/>
  <c r="WG9" i="28"/>
  <c r="WH9" i="28"/>
  <c r="WI9" i="28"/>
  <c r="WJ9" i="28"/>
  <c r="WL9" i="28"/>
  <c r="WM9" i="28"/>
  <c r="WN9" i="28"/>
  <c r="XB9" i="28" s="1"/>
  <c r="WO9" i="28"/>
  <c r="XC9" i="28" s="1"/>
  <c r="WP9" i="28"/>
  <c r="WQ9" i="28"/>
  <c r="WR9" i="28"/>
  <c r="WS9" i="28"/>
  <c r="XE9" i="28" s="1"/>
  <c r="WT9" i="28"/>
  <c r="XF9" i="28" s="1"/>
  <c r="WU9" i="28"/>
  <c r="WV9" i="28"/>
  <c r="WW9" i="28"/>
  <c r="WX9" i="28"/>
  <c r="XI9" i="28" s="1"/>
  <c r="WY9" i="28"/>
  <c r="XJ9" i="28" s="1"/>
  <c r="WZ9" i="28"/>
  <c r="WZ11" i="28"/>
  <c r="WY11" i="28"/>
  <c r="XJ11" i="28" s="1"/>
  <c r="WX11" i="28"/>
  <c r="XI11" i="28" s="1"/>
  <c r="WW11" i="28"/>
  <c r="WV11" i="28"/>
  <c r="WU11" i="28"/>
  <c r="WT11" i="28"/>
  <c r="XF11" i="28" s="1"/>
  <c r="WS11" i="28"/>
  <c r="XE11" i="28" s="1"/>
  <c r="WR11" i="28"/>
  <c r="WQ11" i="28"/>
  <c r="WP11" i="28"/>
  <c r="WO11" i="28"/>
  <c r="XC11" i="28" s="1"/>
  <c r="WN11" i="28"/>
  <c r="XB11" i="28" s="1"/>
  <c r="WM11" i="28"/>
  <c r="WL11" i="28"/>
  <c r="WJ11" i="28"/>
  <c r="WI11" i="28"/>
  <c r="WH11" i="28"/>
  <c r="WG11" i="28"/>
  <c r="WF11" i="28"/>
  <c r="WE11" i="28"/>
  <c r="WC11" i="28"/>
  <c r="WB11" i="28"/>
  <c r="WA11" i="28"/>
  <c r="VZ11" i="28"/>
  <c r="VY11" i="28"/>
  <c r="VX11" i="28"/>
  <c r="VB11" i="28"/>
  <c r="VA11" i="28"/>
  <c r="UZ11" i="28"/>
  <c r="UY11" i="28"/>
  <c r="UX11" i="28"/>
  <c r="UW11" i="28"/>
  <c r="UU11" i="28"/>
  <c r="UT11" i="28"/>
  <c r="US11" i="28"/>
  <c r="UR11" i="28"/>
  <c r="UQ11" i="28"/>
  <c r="UP11" i="28"/>
  <c r="TT11" i="28"/>
  <c r="TS11" i="28"/>
  <c r="TR11" i="28"/>
  <c r="TQ11" i="28"/>
  <c r="TP11" i="28"/>
  <c r="TO11" i="28"/>
  <c r="TM11" i="28"/>
  <c r="TL11" i="28"/>
  <c r="TK11" i="28"/>
  <c r="TJ11" i="28"/>
  <c r="TI11" i="28"/>
  <c r="TH11" i="28"/>
  <c r="SL11" i="28"/>
  <c r="SK11" i="28"/>
  <c r="SJ11" i="28"/>
  <c r="SI11" i="28"/>
  <c r="SH11" i="28"/>
  <c r="SG11" i="28"/>
  <c r="SE11" i="28"/>
  <c r="SD11" i="28"/>
  <c r="SC11" i="28"/>
  <c r="SB11" i="28"/>
  <c r="SA11" i="28"/>
  <c r="RZ11" i="28"/>
  <c r="RD11" i="28"/>
  <c r="RC11" i="28"/>
  <c r="RB11" i="28"/>
  <c r="RA11" i="28"/>
  <c r="QZ11" i="28"/>
  <c r="QY11" i="28"/>
  <c r="QW11" i="28"/>
  <c r="QV11" i="28"/>
  <c r="QU11" i="28"/>
  <c r="QT11" i="28"/>
  <c r="QS11" i="28"/>
  <c r="QR11" i="28"/>
  <c r="PV11" i="28"/>
  <c r="PU11" i="28"/>
  <c r="PT11" i="28"/>
  <c r="PS11" i="28"/>
  <c r="PR11" i="28"/>
  <c r="PQ11" i="28"/>
  <c r="PO11" i="28"/>
  <c r="PN11" i="28"/>
  <c r="PM11" i="28"/>
  <c r="PL11" i="28"/>
  <c r="PK11" i="28"/>
  <c r="PJ11" i="28"/>
  <c r="ON11" i="28"/>
  <c r="OM11" i="28"/>
  <c r="OL11" i="28"/>
  <c r="OK11" i="28"/>
  <c r="OJ11" i="28"/>
  <c r="OI11" i="28"/>
  <c r="OG11" i="28"/>
  <c r="OF11" i="28"/>
  <c r="OE11" i="28"/>
  <c r="OD11" i="28"/>
  <c r="OC11" i="28"/>
  <c r="OB11" i="28"/>
  <c r="NF11" i="28"/>
  <c r="NE11" i="28"/>
  <c r="ND11" i="28"/>
  <c r="NC11" i="28"/>
  <c r="NB11" i="28"/>
  <c r="NA11" i="28"/>
  <c r="MY11" i="28"/>
  <c r="MX11" i="28"/>
  <c r="MW11" i="28"/>
  <c r="MV11" i="28"/>
  <c r="MU11" i="28"/>
  <c r="MT11" i="28"/>
  <c r="LX11" i="28"/>
  <c r="LW11" i="28"/>
  <c r="LV11" i="28"/>
  <c r="LU11" i="28"/>
  <c r="LT11" i="28"/>
  <c r="LS11" i="28"/>
  <c r="LQ11" i="28"/>
  <c r="LP11" i="28"/>
  <c r="LO11" i="28"/>
  <c r="LN11" i="28"/>
  <c r="LM11" i="28"/>
  <c r="LL11" i="28"/>
  <c r="KP11" i="28"/>
  <c r="KO11" i="28"/>
  <c r="KN11" i="28"/>
  <c r="KM11" i="28"/>
  <c r="KL11" i="28"/>
  <c r="KK11" i="28"/>
  <c r="KI11" i="28"/>
  <c r="KH11" i="28"/>
  <c r="KG11" i="28"/>
  <c r="KF11" i="28"/>
  <c r="KE11" i="28"/>
  <c r="KD11" i="28"/>
  <c r="JH11" i="28"/>
  <c r="JG11" i="28"/>
  <c r="JF11" i="28"/>
  <c r="JE11" i="28"/>
  <c r="JD11" i="28"/>
  <c r="JC11" i="28"/>
  <c r="JA11" i="28"/>
  <c r="IZ11" i="28"/>
  <c r="IY11" i="28"/>
  <c r="IX11" i="28"/>
  <c r="IW11" i="28"/>
  <c r="IV11" i="28"/>
  <c r="HZ11" i="28"/>
  <c r="HY11" i="28"/>
  <c r="HX11" i="28"/>
  <c r="HW11" i="28"/>
  <c r="HV11" i="28"/>
  <c r="HU11" i="28"/>
  <c r="HS11" i="28"/>
  <c r="HR11" i="28"/>
  <c r="HQ11" i="28"/>
  <c r="HP11" i="28"/>
  <c r="HO11" i="28"/>
  <c r="HN11" i="28"/>
  <c r="GR11" i="28"/>
  <c r="GQ11" i="28"/>
  <c r="GP11" i="28"/>
  <c r="GO11" i="28"/>
  <c r="GN11" i="28"/>
  <c r="GM11" i="28"/>
  <c r="GK11" i="28"/>
  <c r="GJ11" i="28"/>
  <c r="GI11" i="28"/>
  <c r="GH11" i="28"/>
  <c r="GG11" i="28"/>
  <c r="GF11" i="28"/>
  <c r="FJ11" i="28"/>
  <c r="FI11" i="28"/>
  <c r="FH11" i="28"/>
  <c r="FG11" i="28"/>
  <c r="FF11" i="28"/>
  <c r="FE11" i="28"/>
  <c r="FC11" i="28"/>
  <c r="FB11" i="28"/>
  <c r="FA11" i="28"/>
  <c r="EZ11" i="28"/>
  <c r="EY11" i="28"/>
  <c r="EX11" i="28"/>
  <c r="EB11" i="28"/>
  <c r="EA11" i="28"/>
  <c r="DZ11" i="28"/>
  <c r="DY11" i="28"/>
  <c r="DX11" i="28"/>
  <c r="DW11" i="28"/>
  <c r="DU11" i="28"/>
  <c r="DT11" i="28"/>
  <c r="DS11" i="28"/>
  <c r="DR11" i="28"/>
  <c r="DQ11" i="28"/>
  <c r="DP11" i="28"/>
  <c r="CR11" i="28"/>
  <c r="CQ11" i="28"/>
  <c r="CP11" i="28"/>
  <c r="CN11" i="28"/>
  <c r="CM11" i="28"/>
  <c r="CL11" i="28"/>
  <c r="CK11" i="28"/>
  <c r="CJ11" i="28"/>
  <c r="CI11" i="28"/>
  <c r="WZ4" i="28"/>
  <c r="WY4" i="28"/>
  <c r="XJ4" i="28" s="1"/>
  <c r="WX4" i="28"/>
  <c r="XI4" i="28" s="1"/>
  <c r="WW4" i="28"/>
  <c r="WV4" i="28"/>
  <c r="WU4" i="28"/>
  <c r="WT4" i="28"/>
  <c r="XF4" i="28" s="1"/>
  <c r="WS4" i="28"/>
  <c r="XE4" i="28" s="1"/>
  <c r="WR4" i="28"/>
  <c r="WQ4" i="28"/>
  <c r="WP4" i="28"/>
  <c r="WO4" i="28"/>
  <c r="XC4" i="28" s="1"/>
  <c r="WN4" i="28"/>
  <c r="XB4" i="28" s="1"/>
  <c r="WM4" i="28"/>
  <c r="WL4" i="28"/>
  <c r="WJ4" i="28"/>
  <c r="WI4" i="28"/>
  <c r="WH4" i="28"/>
  <c r="WG4" i="28"/>
  <c r="WF4" i="28"/>
  <c r="WE4" i="28"/>
  <c r="WC4" i="28"/>
  <c r="WB4" i="28"/>
  <c r="WA4" i="28"/>
  <c r="VZ4" i="28"/>
  <c r="VY4" i="28"/>
  <c r="VX4" i="28"/>
  <c r="VB4" i="28"/>
  <c r="VA4" i="28"/>
  <c r="UZ4" i="28"/>
  <c r="UY4" i="28"/>
  <c r="UX4" i="28"/>
  <c r="UW4" i="28"/>
  <c r="UU4" i="28"/>
  <c r="UT4" i="28"/>
  <c r="US4" i="28"/>
  <c r="UR4" i="28"/>
  <c r="UQ4" i="28"/>
  <c r="UP4" i="28"/>
  <c r="TT4" i="28"/>
  <c r="TS4" i="28"/>
  <c r="TR4" i="28"/>
  <c r="TQ4" i="28"/>
  <c r="TP4" i="28"/>
  <c r="TO4" i="28"/>
  <c r="TM4" i="28"/>
  <c r="TL4" i="28"/>
  <c r="TK4" i="28"/>
  <c r="TJ4" i="28"/>
  <c r="TI4" i="28"/>
  <c r="TH4" i="28"/>
  <c r="SL4" i="28"/>
  <c r="SK4" i="28"/>
  <c r="SJ4" i="28"/>
  <c r="SI4" i="28"/>
  <c r="SH4" i="28"/>
  <c r="SG4" i="28"/>
  <c r="SE4" i="28"/>
  <c r="SD4" i="28"/>
  <c r="SC4" i="28"/>
  <c r="SB4" i="28"/>
  <c r="SA4" i="28"/>
  <c r="RZ4" i="28"/>
  <c r="RD4" i="28"/>
  <c r="RC4" i="28"/>
  <c r="RB4" i="28"/>
  <c r="RA4" i="28"/>
  <c r="QZ4" i="28"/>
  <c r="QY4" i="28"/>
  <c r="QW4" i="28"/>
  <c r="QV4" i="28"/>
  <c r="QU4" i="28"/>
  <c r="QT4" i="28"/>
  <c r="QS4" i="28"/>
  <c r="QR4" i="28"/>
  <c r="PV4" i="28"/>
  <c r="PU4" i="28"/>
  <c r="PT4" i="28"/>
  <c r="PS4" i="28"/>
  <c r="PR4" i="28"/>
  <c r="PQ4" i="28"/>
  <c r="PO4" i="28"/>
  <c r="PN4" i="28"/>
  <c r="PM4" i="28"/>
  <c r="PL4" i="28"/>
  <c r="PK4" i="28"/>
  <c r="PJ4" i="28"/>
  <c r="ON4" i="28"/>
  <c r="OM4" i="28"/>
  <c r="OL4" i="28"/>
  <c r="OK4" i="28"/>
  <c r="OJ4" i="28"/>
  <c r="OI4" i="28"/>
  <c r="OG4" i="28"/>
  <c r="OF4" i="28"/>
  <c r="OE4" i="28"/>
  <c r="OD4" i="28"/>
  <c r="OC4" i="28"/>
  <c r="OB4" i="28"/>
  <c r="NF4" i="28"/>
  <c r="NE4" i="28"/>
  <c r="ND4" i="28"/>
  <c r="NC4" i="28"/>
  <c r="NB4" i="28"/>
  <c r="NA4" i="28"/>
  <c r="MY4" i="28"/>
  <c r="MX4" i="28"/>
  <c r="MW4" i="28"/>
  <c r="MV4" i="28"/>
  <c r="MU4" i="28"/>
  <c r="MT4" i="28"/>
  <c r="LX4" i="28"/>
  <c r="LW4" i="28"/>
  <c r="LV4" i="28"/>
  <c r="LU4" i="28"/>
  <c r="LT4" i="28"/>
  <c r="LS4" i="28"/>
  <c r="LQ4" i="28"/>
  <c r="LP4" i="28"/>
  <c r="LO4" i="28"/>
  <c r="LN4" i="28"/>
  <c r="LM4" i="28"/>
  <c r="LL4" i="28"/>
  <c r="KP4" i="28"/>
  <c r="KO4" i="28"/>
  <c r="KN4" i="28"/>
  <c r="KM4" i="28"/>
  <c r="KL4" i="28"/>
  <c r="KK4" i="28"/>
  <c r="KI4" i="28"/>
  <c r="KH4" i="28"/>
  <c r="KG4" i="28"/>
  <c r="KF4" i="28"/>
  <c r="KE4" i="28"/>
  <c r="KD4" i="28"/>
  <c r="JH4" i="28"/>
  <c r="JG4" i="28"/>
  <c r="JF4" i="28"/>
  <c r="JE4" i="28"/>
  <c r="JD4" i="28"/>
  <c r="JC4" i="28"/>
  <c r="JA4" i="28"/>
  <c r="IZ4" i="28"/>
  <c r="IY4" i="28"/>
  <c r="IX4" i="28"/>
  <c r="IW4" i="28"/>
  <c r="IV4" i="28"/>
  <c r="HZ4" i="28"/>
  <c r="HY4" i="28"/>
  <c r="HX4" i="28"/>
  <c r="HW4" i="28"/>
  <c r="HV4" i="28"/>
  <c r="HU4" i="28"/>
  <c r="HS4" i="28"/>
  <c r="HR4" i="28"/>
  <c r="HQ4" i="28"/>
  <c r="HP4" i="28"/>
  <c r="HO4" i="28"/>
  <c r="HN4" i="28"/>
  <c r="GR4" i="28"/>
  <c r="GQ4" i="28"/>
  <c r="GP4" i="28"/>
  <c r="GO4" i="28"/>
  <c r="GN4" i="28"/>
  <c r="GM4" i="28"/>
  <c r="GK4" i="28"/>
  <c r="GJ4" i="28"/>
  <c r="GI4" i="28"/>
  <c r="GH4" i="28"/>
  <c r="GG4" i="28"/>
  <c r="GF4" i="28"/>
  <c r="FJ4" i="28"/>
  <c r="FI4" i="28"/>
  <c r="FH4" i="28"/>
  <c r="FG4" i="28"/>
  <c r="FF4" i="28"/>
  <c r="FE4" i="28"/>
  <c r="FC4" i="28"/>
  <c r="FB4" i="28"/>
  <c r="FA4" i="28"/>
  <c r="EZ4" i="28"/>
  <c r="EY4" i="28"/>
  <c r="EX4" i="28"/>
  <c r="EB4" i="28"/>
  <c r="EA4" i="28"/>
  <c r="DZ4" i="28"/>
  <c r="DY4" i="28"/>
  <c r="DX4" i="28"/>
  <c r="DW4" i="28"/>
  <c r="DU4" i="28"/>
  <c r="DT4" i="28"/>
  <c r="DS4" i="28"/>
  <c r="DR4" i="28"/>
  <c r="DQ4" i="28"/>
  <c r="DP4" i="28"/>
  <c r="CR4" i="28"/>
  <c r="CQ4" i="28"/>
  <c r="CP4" i="28"/>
  <c r="CN4" i="28"/>
  <c r="CM4" i="28"/>
  <c r="CL4" i="28"/>
  <c r="CK4" i="28"/>
  <c r="CJ4" i="28"/>
  <c r="CI4" i="28"/>
  <c r="WU5" i="28"/>
  <c r="WT5" i="28"/>
  <c r="XF5" i="28" s="1"/>
  <c r="WS5" i="28"/>
  <c r="XE5" i="28" s="1"/>
  <c r="WR5" i="28"/>
  <c r="WQ5" i="28"/>
  <c r="WP5" i="28"/>
  <c r="WO5" i="28"/>
  <c r="XC5" i="28" s="1"/>
  <c r="WN5" i="28"/>
  <c r="XB5" i="28" s="1"/>
  <c r="WM5" i="28"/>
  <c r="WL5" i="28"/>
  <c r="WJ5" i="28"/>
  <c r="WI5" i="28"/>
  <c r="WH5" i="28"/>
  <c r="WG5" i="28"/>
  <c r="WF5" i="28"/>
  <c r="WE5" i="28"/>
  <c r="WC5" i="28"/>
  <c r="WB5" i="28"/>
  <c r="WA5" i="28"/>
  <c r="VZ5" i="28"/>
  <c r="VY5" i="28"/>
  <c r="VX5" i="28"/>
  <c r="VB5" i="28"/>
  <c r="VA5" i="28"/>
  <c r="UZ5" i="28"/>
  <c r="UY5" i="28"/>
  <c r="UX5" i="28"/>
  <c r="UW5" i="28"/>
  <c r="UU5" i="28"/>
  <c r="UT5" i="28"/>
  <c r="US5" i="28"/>
  <c r="UR5" i="28"/>
  <c r="UQ5" i="28"/>
  <c r="UP5" i="28"/>
  <c r="TT5" i="28"/>
  <c r="TS5" i="28"/>
  <c r="TR5" i="28"/>
  <c r="TQ5" i="28"/>
  <c r="TP5" i="28"/>
  <c r="TO5" i="28"/>
  <c r="TM5" i="28"/>
  <c r="TL5" i="28"/>
  <c r="TK5" i="28"/>
  <c r="TJ5" i="28"/>
  <c r="TI5" i="28"/>
  <c r="TH5" i="28"/>
  <c r="SL5" i="28"/>
  <c r="SK5" i="28"/>
  <c r="SJ5" i="28"/>
  <c r="SI5" i="28"/>
  <c r="SH5" i="28"/>
  <c r="SG5" i="28"/>
  <c r="SE5" i="28"/>
  <c r="SD5" i="28"/>
  <c r="SC5" i="28"/>
  <c r="SB5" i="28"/>
  <c r="SA5" i="28"/>
  <c r="RZ5" i="28"/>
  <c r="RD5" i="28"/>
  <c r="RC5" i="28"/>
  <c r="RB5" i="28"/>
  <c r="RA5" i="28"/>
  <c r="QZ5" i="28"/>
  <c r="QY5" i="28"/>
  <c r="QW5" i="28"/>
  <c r="QV5" i="28"/>
  <c r="QU5" i="28"/>
  <c r="QT5" i="28"/>
  <c r="QS5" i="28"/>
  <c r="QR5" i="28"/>
  <c r="PV5" i="28"/>
  <c r="PU5" i="28"/>
  <c r="PT5" i="28"/>
  <c r="PS5" i="28"/>
  <c r="PR5" i="28"/>
  <c r="PQ5" i="28"/>
  <c r="PO5" i="28"/>
  <c r="PN5" i="28"/>
  <c r="PM5" i="28"/>
  <c r="PL5" i="28"/>
  <c r="PK5" i="28"/>
  <c r="PJ5" i="28"/>
  <c r="ON5" i="28"/>
  <c r="OM5" i="28"/>
  <c r="OL5" i="28"/>
  <c r="OK5" i="28"/>
  <c r="OJ5" i="28"/>
  <c r="OI5" i="28"/>
  <c r="OG5" i="28"/>
  <c r="OF5" i="28"/>
  <c r="OE5" i="28"/>
  <c r="OD5" i="28"/>
  <c r="OC5" i="28"/>
  <c r="OB5" i="28"/>
  <c r="NF5" i="28"/>
  <c r="NE5" i="28"/>
  <c r="ND5" i="28"/>
  <c r="NC5" i="28"/>
  <c r="NB5" i="28"/>
  <c r="NA5" i="28"/>
  <c r="MY5" i="28"/>
  <c r="MX5" i="28"/>
  <c r="MW5" i="28"/>
  <c r="MV5" i="28"/>
  <c r="MU5" i="28"/>
  <c r="MT5" i="28"/>
  <c r="LX5" i="28"/>
  <c r="LW5" i="28"/>
  <c r="LV5" i="28"/>
  <c r="LU5" i="28"/>
  <c r="LT5" i="28"/>
  <c r="LS5" i="28"/>
  <c r="LQ5" i="28"/>
  <c r="LP5" i="28"/>
  <c r="LO5" i="28"/>
  <c r="LN5" i="28"/>
  <c r="LM5" i="28"/>
  <c r="LL5" i="28"/>
  <c r="KP5" i="28"/>
  <c r="KO5" i="28"/>
  <c r="KN5" i="28"/>
  <c r="KM5" i="28"/>
  <c r="KL5" i="28"/>
  <c r="KK5" i="28"/>
  <c r="KI5" i="28"/>
  <c r="KH5" i="28"/>
  <c r="KG5" i="28"/>
  <c r="KF5" i="28"/>
  <c r="KE5" i="28"/>
  <c r="KD5" i="28"/>
  <c r="JH5" i="28"/>
  <c r="JG5" i="28"/>
  <c r="JF5" i="28"/>
  <c r="JE5" i="28"/>
  <c r="JD5" i="28"/>
  <c r="JC5" i="28"/>
  <c r="JA5" i="28"/>
  <c r="IZ5" i="28"/>
  <c r="IY5" i="28"/>
  <c r="IX5" i="28"/>
  <c r="IW5" i="28"/>
  <c r="IV5" i="28"/>
  <c r="HZ5" i="28"/>
  <c r="HY5" i="28"/>
  <c r="HX5" i="28"/>
  <c r="HW5" i="28"/>
  <c r="HV5" i="28"/>
  <c r="HU5" i="28"/>
  <c r="HS5" i="28"/>
  <c r="HR5" i="28"/>
  <c r="HQ5" i="28"/>
  <c r="HP5" i="28"/>
  <c r="HO5" i="28"/>
  <c r="HN5" i="28"/>
  <c r="GR5" i="28"/>
  <c r="GQ5" i="28"/>
  <c r="GP5" i="28"/>
  <c r="GO5" i="28"/>
  <c r="GN5" i="28"/>
  <c r="GM5" i="28"/>
  <c r="GK5" i="28"/>
  <c r="GJ5" i="28"/>
  <c r="GI5" i="28"/>
  <c r="GH5" i="28"/>
  <c r="GG5" i="28"/>
  <c r="GF5" i="28"/>
  <c r="FJ5" i="28"/>
  <c r="FI5" i="28"/>
  <c r="FH5" i="28"/>
  <c r="FG5" i="28"/>
  <c r="FF5" i="28"/>
  <c r="FE5" i="28"/>
  <c r="FC5" i="28"/>
  <c r="FB5" i="28"/>
  <c r="FA5" i="28"/>
  <c r="EZ5" i="28"/>
  <c r="EY5" i="28"/>
  <c r="EX5" i="28"/>
  <c r="EB5" i="28"/>
  <c r="EA5" i="28"/>
  <c r="DZ5" i="28"/>
  <c r="DY5" i="28"/>
  <c r="DX5" i="28"/>
  <c r="DW5" i="28"/>
  <c r="DU5" i="28"/>
  <c r="DT5" i="28"/>
  <c r="DS5" i="28"/>
  <c r="DR5" i="28"/>
  <c r="DQ5" i="28"/>
  <c r="DP5" i="28"/>
  <c r="CR5" i="28"/>
  <c r="CN5" i="28"/>
  <c r="CM5" i="28"/>
  <c r="CL5" i="28"/>
  <c r="CK5" i="28"/>
  <c r="CJ5" i="28"/>
  <c r="CI5" i="28"/>
  <c r="WZ6" i="28"/>
  <c r="WY6" i="28"/>
  <c r="XJ6" i="28" s="1"/>
  <c r="WX6" i="28"/>
  <c r="XI6" i="28" s="1"/>
  <c r="WW6" i="28"/>
  <c r="WV6" i="28"/>
  <c r="WU6" i="28"/>
  <c r="WT6" i="28"/>
  <c r="XF6" i="28" s="1"/>
  <c r="WS6" i="28"/>
  <c r="XE6" i="28" s="1"/>
  <c r="WR6" i="28"/>
  <c r="WQ6" i="28"/>
  <c r="WP6" i="28"/>
  <c r="WO6" i="28"/>
  <c r="XC6" i="28" s="1"/>
  <c r="WN6" i="28"/>
  <c r="XB6" i="28" s="1"/>
  <c r="WM6" i="28"/>
  <c r="WL6" i="28"/>
  <c r="WJ6" i="28"/>
  <c r="WI6" i="28"/>
  <c r="WH6" i="28"/>
  <c r="WG6" i="28"/>
  <c r="WF6" i="28"/>
  <c r="WE6" i="28"/>
  <c r="WC6" i="28"/>
  <c r="WB6" i="28"/>
  <c r="WA6" i="28"/>
  <c r="VZ6" i="28"/>
  <c r="VY6" i="28"/>
  <c r="VX6" i="28"/>
  <c r="VB6" i="28"/>
  <c r="VA6" i="28"/>
  <c r="UZ6" i="28"/>
  <c r="UY6" i="28"/>
  <c r="UX6" i="28"/>
  <c r="UW6" i="28"/>
  <c r="UU6" i="28"/>
  <c r="UT6" i="28"/>
  <c r="US6" i="28"/>
  <c r="UR6" i="28"/>
  <c r="UQ6" i="28"/>
  <c r="UP6" i="28"/>
  <c r="TT6" i="28"/>
  <c r="TS6" i="28"/>
  <c r="TR6" i="28"/>
  <c r="TQ6" i="28"/>
  <c r="TP6" i="28"/>
  <c r="TO6" i="28"/>
  <c r="TM6" i="28"/>
  <c r="TL6" i="28"/>
  <c r="TK6" i="28"/>
  <c r="TJ6" i="28"/>
  <c r="TI6" i="28"/>
  <c r="TH6" i="28"/>
  <c r="SL6" i="28"/>
  <c r="SK6" i="28"/>
  <c r="SJ6" i="28"/>
  <c r="SI6" i="28"/>
  <c r="SH6" i="28"/>
  <c r="SG6" i="28"/>
  <c r="SE6" i="28"/>
  <c r="SD6" i="28"/>
  <c r="SC6" i="28"/>
  <c r="SB6" i="28"/>
  <c r="SA6" i="28"/>
  <c r="RZ6" i="28"/>
  <c r="RD6" i="28"/>
  <c r="RC6" i="28"/>
  <c r="RB6" i="28"/>
  <c r="RA6" i="28"/>
  <c r="QZ6" i="28"/>
  <c r="QY6" i="28"/>
  <c r="QW6" i="28"/>
  <c r="QV6" i="28"/>
  <c r="QU6" i="28"/>
  <c r="QT6" i="28"/>
  <c r="QS6" i="28"/>
  <c r="QR6" i="28"/>
  <c r="PV6" i="28"/>
  <c r="PU6" i="28"/>
  <c r="PT6" i="28"/>
  <c r="PS6" i="28"/>
  <c r="PR6" i="28"/>
  <c r="PQ6" i="28"/>
  <c r="PO6" i="28"/>
  <c r="PN6" i="28"/>
  <c r="PM6" i="28"/>
  <c r="PL6" i="28"/>
  <c r="PK6" i="28"/>
  <c r="PJ6" i="28"/>
  <c r="ON6" i="28"/>
  <c r="OM6" i="28"/>
  <c r="OL6" i="28"/>
  <c r="OK6" i="28"/>
  <c r="OJ6" i="28"/>
  <c r="OI6" i="28"/>
  <c r="OG6" i="28"/>
  <c r="OF6" i="28"/>
  <c r="OE6" i="28"/>
  <c r="OD6" i="28"/>
  <c r="OC6" i="28"/>
  <c r="OB6" i="28"/>
  <c r="NF6" i="28"/>
  <c r="NE6" i="28"/>
  <c r="ND6" i="28"/>
  <c r="NC6" i="28"/>
  <c r="NB6" i="28"/>
  <c r="NA6" i="28"/>
  <c r="MY6" i="28"/>
  <c r="MX6" i="28"/>
  <c r="MW6" i="28"/>
  <c r="MV6" i="28"/>
  <c r="MU6" i="28"/>
  <c r="MT6" i="28"/>
  <c r="LX6" i="28"/>
  <c r="LW6" i="28"/>
  <c r="LV6" i="28"/>
  <c r="LU6" i="28"/>
  <c r="LT6" i="28"/>
  <c r="LS6" i="28"/>
  <c r="LQ6" i="28"/>
  <c r="LP6" i="28"/>
  <c r="LO6" i="28"/>
  <c r="LN6" i="28"/>
  <c r="LM6" i="28"/>
  <c r="LL6" i="28"/>
  <c r="KP6" i="28"/>
  <c r="KO6" i="28"/>
  <c r="KN6" i="28"/>
  <c r="KM6" i="28"/>
  <c r="KL6" i="28"/>
  <c r="KK6" i="28"/>
  <c r="KI6" i="28"/>
  <c r="KH6" i="28"/>
  <c r="KG6" i="28"/>
  <c r="KF6" i="28"/>
  <c r="KE6" i="28"/>
  <c r="KD6" i="28"/>
  <c r="JH6" i="28"/>
  <c r="JG6" i="28"/>
  <c r="JF6" i="28"/>
  <c r="JE6" i="28"/>
  <c r="JD6" i="28"/>
  <c r="JC6" i="28"/>
  <c r="JA6" i="28"/>
  <c r="IZ6" i="28"/>
  <c r="IY6" i="28"/>
  <c r="IX6" i="28"/>
  <c r="IW6" i="28"/>
  <c r="IV6" i="28"/>
  <c r="HZ6" i="28"/>
  <c r="HY6" i="28"/>
  <c r="HX6" i="28"/>
  <c r="HW6" i="28"/>
  <c r="HV6" i="28"/>
  <c r="HU6" i="28"/>
  <c r="HS6" i="28"/>
  <c r="HR6" i="28"/>
  <c r="HQ6" i="28"/>
  <c r="HP6" i="28"/>
  <c r="HO6" i="28"/>
  <c r="HN6" i="28"/>
  <c r="GR6" i="28"/>
  <c r="GQ6" i="28"/>
  <c r="GP6" i="28"/>
  <c r="GO6" i="28"/>
  <c r="GN6" i="28"/>
  <c r="GM6" i="28"/>
  <c r="GK6" i="28"/>
  <c r="GJ6" i="28"/>
  <c r="GI6" i="28"/>
  <c r="GH6" i="28"/>
  <c r="GG6" i="28"/>
  <c r="GF6" i="28"/>
  <c r="FJ6" i="28"/>
  <c r="FI6" i="28"/>
  <c r="FH6" i="28"/>
  <c r="FG6" i="28"/>
  <c r="FF6" i="28"/>
  <c r="FE6" i="28"/>
  <c r="FC6" i="28"/>
  <c r="FB6" i="28"/>
  <c r="FA6" i="28"/>
  <c r="EZ6" i="28"/>
  <c r="EY6" i="28"/>
  <c r="EX6" i="28"/>
  <c r="EB6" i="28"/>
  <c r="EA6" i="28"/>
  <c r="DZ6" i="28"/>
  <c r="DY6" i="28"/>
  <c r="DX6" i="28"/>
  <c r="DW6" i="28"/>
  <c r="DU6" i="28"/>
  <c r="DT6" i="28"/>
  <c r="DS6" i="28"/>
  <c r="DR6" i="28"/>
  <c r="DQ6" i="28"/>
  <c r="DP6" i="28"/>
  <c r="CR6" i="28"/>
  <c r="CQ6" i="28"/>
  <c r="CP6" i="28"/>
  <c r="CN6" i="28"/>
  <c r="CM6" i="28"/>
  <c r="CL6" i="28"/>
  <c r="CK6" i="28"/>
  <c r="CJ6" i="28"/>
  <c r="CI6" i="28"/>
  <c r="WZ7" i="28"/>
  <c r="WY7" i="28"/>
  <c r="XJ7" i="28" s="1"/>
  <c r="WX7" i="28"/>
  <c r="XI7" i="28" s="1"/>
  <c r="WW7" i="28"/>
  <c r="WV7" i="28"/>
  <c r="WU7" i="28"/>
  <c r="WT7" i="28"/>
  <c r="XF7" i="28" s="1"/>
  <c r="WS7" i="28"/>
  <c r="XE7" i="28" s="1"/>
  <c r="WR7" i="28"/>
  <c r="WQ7" i="28"/>
  <c r="WP7" i="28"/>
  <c r="WO7" i="28"/>
  <c r="XC7" i="28" s="1"/>
  <c r="WN7" i="28"/>
  <c r="XB7" i="28" s="1"/>
  <c r="WM7" i="28"/>
  <c r="WL7" i="28"/>
  <c r="WJ7" i="28"/>
  <c r="WI7" i="28"/>
  <c r="WH7" i="28"/>
  <c r="WG7" i="28"/>
  <c r="WF7" i="28"/>
  <c r="WE7" i="28"/>
  <c r="WC7" i="28"/>
  <c r="WB7" i="28"/>
  <c r="WA7" i="28"/>
  <c r="VZ7" i="28"/>
  <c r="VY7" i="28"/>
  <c r="VX7" i="28"/>
  <c r="VB7" i="28"/>
  <c r="VA7" i="28"/>
  <c r="UZ7" i="28"/>
  <c r="UY7" i="28"/>
  <c r="UX7" i="28"/>
  <c r="UW7" i="28"/>
  <c r="UU7" i="28"/>
  <c r="UT7" i="28"/>
  <c r="US7" i="28"/>
  <c r="UR7" i="28"/>
  <c r="UQ7" i="28"/>
  <c r="UP7" i="28"/>
  <c r="TT7" i="28"/>
  <c r="TS7" i="28"/>
  <c r="TR7" i="28"/>
  <c r="TQ7" i="28"/>
  <c r="TP7" i="28"/>
  <c r="TO7" i="28"/>
  <c r="TM7" i="28"/>
  <c r="TL7" i="28"/>
  <c r="TK7" i="28"/>
  <c r="TJ7" i="28"/>
  <c r="TI7" i="28"/>
  <c r="TH7" i="28"/>
  <c r="SL7" i="28"/>
  <c r="SK7" i="28"/>
  <c r="SJ7" i="28"/>
  <c r="SI7" i="28"/>
  <c r="SH7" i="28"/>
  <c r="SG7" i="28"/>
  <c r="SE7" i="28"/>
  <c r="SD7" i="28"/>
  <c r="SC7" i="28"/>
  <c r="SB7" i="28"/>
  <c r="SA7" i="28"/>
  <c r="RZ7" i="28"/>
  <c r="RD7" i="28"/>
  <c r="RC7" i="28"/>
  <c r="RB7" i="28"/>
  <c r="RA7" i="28"/>
  <c r="QZ7" i="28"/>
  <c r="QY7" i="28"/>
  <c r="QW7" i="28"/>
  <c r="QV7" i="28"/>
  <c r="QU7" i="28"/>
  <c r="QT7" i="28"/>
  <c r="QS7" i="28"/>
  <c r="QR7" i="28"/>
  <c r="PV7" i="28"/>
  <c r="PU7" i="28"/>
  <c r="PT7" i="28"/>
  <c r="PS7" i="28"/>
  <c r="PR7" i="28"/>
  <c r="PQ7" i="28"/>
  <c r="PO7" i="28"/>
  <c r="PN7" i="28"/>
  <c r="PM7" i="28"/>
  <c r="PL7" i="28"/>
  <c r="PK7" i="28"/>
  <c r="PJ7" i="28"/>
  <c r="ON7" i="28"/>
  <c r="OM7" i="28"/>
  <c r="OL7" i="28"/>
  <c r="OK7" i="28"/>
  <c r="OJ7" i="28"/>
  <c r="OI7" i="28"/>
  <c r="OG7" i="28"/>
  <c r="OF7" i="28"/>
  <c r="OE7" i="28"/>
  <c r="OD7" i="28"/>
  <c r="OC7" i="28"/>
  <c r="OB7" i="28"/>
  <c r="NF7" i="28"/>
  <c r="NE7" i="28"/>
  <c r="ND7" i="28"/>
  <c r="NC7" i="28"/>
  <c r="NB7" i="28"/>
  <c r="NA7" i="28"/>
  <c r="MY7" i="28"/>
  <c r="MX7" i="28"/>
  <c r="MW7" i="28"/>
  <c r="MV7" i="28"/>
  <c r="MU7" i="28"/>
  <c r="MT7" i="28"/>
  <c r="LX7" i="28"/>
  <c r="LW7" i="28"/>
  <c r="LV7" i="28"/>
  <c r="LU7" i="28"/>
  <c r="LT7" i="28"/>
  <c r="LS7" i="28"/>
  <c r="LQ7" i="28"/>
  <c r="LP7" i="28"/>
  <c r="LO7" i="28"/>
  <c r="LN7" i="28"/>
  <c r="LM7" i="28"/>
  <c r="LL7" i="28"/>
  <c r="KP7" i="28"/>
  <c r="KO7" i="28"/>
  <c r="KN7" i="28"/>
  <c r="KM7" i="28"/>
  <c r="KL7" i="28"/>
  <c r="KK7" i="28"/>
  <c r="KI7" i="28"/>
  <c r="KH7" i="28"/>
  <c r="KG7" i="28"/>
  <c r="KF7" i="28"/>
  <c r="KE7" i="28"/>
  <c r="KD7" i="28"/>
  <c r="JH7" i="28"/>
  <c r="JG7" i="28"/>
  <c r="JF7" i="28"/>
  <c r="JE7" i="28"/>
  <c r="JD7" i="28"/>
  <c r="JC7" i="28"/>
  <c r="JA7" i="28"/>
  <c r="IZ7" i="28"/>
  <c r="IY7" i="28"/>
  <c r="IX7" i="28"/>
  <c r="IW7" i="28"/>
  <c r="IV7" i="28"/>
  <c r="HZ7" i="28"/>
  <c r="HY7" i="28"/>
  <c r="HX7" i="28"/>
  <c r="HW7" i="28"/>
  <c r="HV7" i="28"/>
  <c r="HU7" i="28"/>
  <c r="HS7" i="28"/>
  <c r="HR7" i="28"/>
  <c r="HQ7" i="28"/>
  <c r="HP7" i="28"/>
  <c r="HO7" i="28"/>
  <c r="HN7" i="28"/>
  <c r="GR7" i="28"/>
  <c r="GQ7" i="28"/>
  <c r="GP7" i="28"/>
  <c r="GO7" i="28"/>
  <c r="GN7" i="28"/>
  <c r="GM7" i="28"/>
  <c r="GK7" i="28"/>
  <c r="GJ7" i="28"/>
  <c r="GI7" i="28"/>
  <c r="GH7" i="28"/>
  <c r="GG7" i="28"/>
  <c r="GF7" i="28"/>
  <c r="FJ7" i="28"/>
  <c r="FI7" i="28"/>
  <c r="FH7" i="28"/>
  <c r="FG7" i="28"/>
  <c r="FF7" i="28"/>
  <c r="FE7" i="28"/>
  <c r="FC7" i="28"/>
  <c r="FB7" i="28"/>
  <c r="FA7" i="28"/>
  <c r="EZ7" i="28"/>
  <c r="EY7" i="28"/>
  <c r="EX7" i="28"/>
  <c r="EB7" i="28"/>
  <c r="EA7" i="28"/>
  <c r="DZ7" i="28"/>
  <c r="DY7" i="28"/>
  <c r="DX7" i="28"/>
  <c r="DW7" i="28"/>
  <c r="DU7" i="28"/>
  <c r="DT7" i="28"/>
  <c r="DS7" i="28"/>
  <c r="DR7" i="28"/>
  <c r="DQ7" i="28"/>
  <c r="DP7" i="28"/>
  <c r="CR7" i="28"/>
  <c r="CQ7" i="28"/>
  <c r="CP7" i="28"/>
  <c r="CN7" i="28"/>
  <c r="CM7" i="28"/>
  <c r="CL7" i="28"/>
  <c r="CK7" i="28"/>
  <c r="CJ7" i="28"/>
  <c r="CI7" i="28"/>
  <c r="GM21" i="35" l="1"/>
  <c r="FK22" i="35"/>
  <c r="LW23" i="35"/>
  <c r="DG24" i="35"/>
  <c r="SI24" i="35"/>
  <c r="RG15" i="35"/>
  <c r="IQ18" i="35"/>
  <c r="QE18" i="35"/>
  <c r="IQ25" i="35"/>
  <c r="SI10" i="35"/>
  <c r="HO7" i="35"/>
  <c r="PC21" i="37"/>
  <c r="OA20" i="37"/>
  <c r="OA6" i="37"/>
  <c r="RG21" i="37"/>
  <c r="GM9" i="37"/>
  <c r="SI10" i="37"/>
  <c r="LW6" i="37"/>
  <c r="RG10" i="36"/>
  <c r="JS10" i="36"/>
  <c r="DG11" i="36"/>
  <c r="MY7" i="36"/>
  <c r="UV13" i="24"/>
  <c r="FD13" i="24"/>
  <c r="FK13" i="24" s="1"/>
  <c r="SF13" i="23"/>
  <c r="WK13" i="23"/>
  <c r="GL13" i="23"/>
  <c r="TN13" i="23"/>
  <c r="TU13" i="23" s="1"/>
  <c r="AQ13" i="23"/>
  <c r="EC13" i="23"/>
  <c r="LR13" i="23"/>
  <c r="LY13" i="23" s="1"/>
  <c r="OO13" i="23"/>
  <c r="PP13" i="23"/>
  <c r="BR13" i="23"/>
  <c r="KU14" i="35"/>
  <c r="MY14" i="35"/>
  <c r="RG5" i="35"/>
  <c r="JS5" i="35"/>
  <c r="BJ7" i="37"/>
  <c r="KU9" i="37"/>
  <c r="IT5" i="37"/>
  <c r="JS20" i="37"/>
  <c r="JS6" i="37"/>
  <c r="MY20" i="37"/>
  <c r="CF15" i="37"/>
  <c r="GM7" i="37"/>
  <c r="SL5" i="37"/>
  <c r="KX5" i="37"/>
  <c r="QE8" i="37"/>
  <c r="KU18" i="37"/>
  <c r="KU11" i="37"/>
  <c r="DG11" i="37"/>
  <c r="DG10" i="36"/>
  <c r="MY8" i="36"/>
  <c r="GM16" i="36"/>
  <c r="OA16" i="36"/>
  <c r="MY17" i="36"/>
  <c r="EI18" i="36"/>
  <c r="LW18" i="36"/>
  <c r="GM8" i="36"/>
  <c r="VC13" i="24"/>
  <c r="SF13" i="24"/>
  <c r="SM13" i="24" s="1"/>
  <c r="KQ13" i="24"/>
  <c r="WD13" i="24"/>
  <c r="WK13" i="24" s="1"/>
  <c r="LR13" i="24"/>
  <c r="LY13" i="24" s="1"/>
  <c r="OO13" i="24"/>
  <c r="PW13" i="24"/>
  <c r="MZ13" i="24"/>
  <c r="NG13" i="24" s="1"/>
  <c r="EC13" i="24"/>
  <c r="GL8" i="24"/>
  <c r="GS8" i="24" s="1"/>
  <c r="BR8" i="24"/>
  <c r="UV13" i="23"/>
  <c r="VC13" i="23" s="1"/>
  <c r="JB13" i="23"/>
  <c r="JI13" i="23" s="1"/>
  <c r="KJ13" i="23"/>
  <c r="KQ13" i="23" s="1"/>
  <c r="PW13" i="23"/>
  <c r="MZ13" i="23"/>
  <c r="NG13" i="23" s="1"/>
  <c r="RE13" i="23"/>
  <c r="FK13" i="23"/>
  <c r="SM13" i="23"/>
  <c r="GS13" i="23"/>
  <c r="I13" i="23"/>
  <c r="XG13" i="23"/>
  <c r="XD13" i="23"/>
  <c r="XH13" i="23" s="1"/>
  <c r="F13" i="23"/>
  <c r="G13" i="23"/>
  <c r="L13" i="23"/>
  <c r="J13" i="23"/>
  <c r="XK13" i="23"/>
  <c r="OH5" i="23"/>
  <c r="OO5" i="23" s="1"/>
  <c r="CS13" i="24"/>
  <c r="XG13" i="24"/>
  <c r="XK13" i="24"/>
  <c r="XD13" i="24"/>
  <c r="F13" i="24"/>
  <c r="G13" i="24"/>
  <c r="AM13" i="24"/>
  <c r="AQ13" i="24" s="1"/>
  <c r="I13" i="24"/>
  <c r="L13" i="24"/>
  <c r="J13" i="24"/>
  <c r="KQ8" i="24"/>
  <c r="LR8" i="24"/>
  <c r="LY8" i="24" s="1"/>
  <c r="QX8" i="24"/>
  <c r="RE8" i="24" s="1"/>
  <c r="WD8" i="24"/>
  <c r="WK8" i="24" s="1"/>
  <c r="PP8" i="24"/>
  <c r="PW8" i="24" s="1"/>
  <c r="EI18" i="35"/>
  <c r="LW18" i="35"/>
  <c r="CF22" i="35"/>
  <c r="OA23" i="35"/>
  <c r="EI25" i="35"/>
  <c r="LW25" i="35"/>
  <c r="HO5" i="35"/>
  <c r="LW17" i="35"/>
  <c r="FK11" i="35"/>
  <c r="GM12" i="35"/>
  <c r="TF7" i="35"/>
  <c r="LW6" i="35"/>
  <c r="OA6" i="35"/>
  <c r="LZ7" i="35"/>
  <c r="GM6" i="35"/>
  <c r="HR17" i="35"/>
  <c r="JS19" i="35"/>
  <c r="PC11" i="35"/>
  <c r="HO11" i="35"/>
  <c r="QE17" i="35"/>
  <c r="RG9" i="35"/>
  <c r="QE12" i="35"/>
  <c r="RG16" i="35"/>
  <c r="LW11" i="35"/>
  <c r="DG17" i="35"/>
  <c r="LW16" i="35"/>
  <c r="PC8" i="35"/>
  <c r="PC22" i="35"/>
  <c r="MY24" i="35"/>
  <c r="QE9" i="35"/>
  <c r="IQ9" i="35"/>
  <c r="RG8" i="35"/>
  <c r="PC14" i="35"/>
  <c r="OA13" i="35"/>
  <c r="GM13" i="35"/>
  <c r="LZ12" i="35"/>
  <c r="SI9" i="35"/>
  <c r="RG14" i="35"/>
  <c r="IQ13" i="35"/>
  <c r="SI11" i="35"/>
  <c r="DG11" i="35"/>
  <c r="OA7" i="35"/>
  <c r="GP12" i="37"/>
  <c r="RG16" i="37"/>
  <c r="LW12" i="37"/>
  <c r="PC5" i="37"/>
  <c r="GM10" i="37"/>
  <c r="JS18" i="37"/>
  <c r="IQ9" i="37"/>
  <c r="IQ10" i="37"/>
  <c r="PC15" i="37"/>
  <c r="MY19" i="37"/>
  <c r="GM5" i="37"/>
  <c r="GM13" i="37"/>
  <c r="KX11" i="37"/>
  <c r="RG9" i="37"/>
  <c r="EL12" i="37"/>
  <c r="MY23" i="37"/>
  <c r="EI24" i="37"/>
  <c r="LW24" i="37"/>
  <c r="RG10" i="37"/>
  <c r="DG18" i="37"/>
  <c r="PC20" i="37"/>
  <c r="OA19" i="37"/>
  <c r="GM19" i="37"/>
  <c r="OD14" i="37"/>
  <c r="BJ12" i="37"/>
  <c r="SI17" i="37"/>
  <c r="MY13" i="37"/>
  <c r="DJ21" i="37"/>
  <c r="LW16" i="37"/>
  <c r="EI16" i="37"/>
  <c r="QE7" i="37"/>
  <c r="IQ7" i="37"/>
  <c r="LW15" i="37"/>
  <c r="MY18" i="37"/>
  <c r="TD21" i="37"/>
  <c r="FK21" i="37"/>
  <c r="EI18" i="37"/>
  <c r="QE12" i="37"/>
  <c r="LW10" i="37"/>
  <c r="SI8" i="37"/>
  <c r="PC7" i="37"/>
  <c r="DJ16" i="37"/>
  <c r="IQ5" i="37"/>
  <c r="IQ4" i="37"/>
  <c r="HO15" i="37"/>
  <c r="QE14" i="37"/>
  <c r="RJ13" i="37"/>
  <c r="JV11" i="37"/>
  <c r="KU5" i="37"/>
  <c r="EL19" i="37"/>
  <c r="HO15" i="36"/>
  <c r="JS6" i="36"/>
  <c r="RG6" i="36"/>
  <c r="EI11" i="36"/>
  <c r="HO10" i="36"/>
  <c r="FN5" i="36"/>
  <c r="EL6" i="36"/>
  <c r="TD18" i="36"/>
  <c r="TD9" i="36"/>
  <c r="FD10" i="28"/>
  <c r="SF8" i="24"/>
  <c r="SM8" i="24" s="1"/>
  <c r="HT8" i="24"/>
  <c r="IA8" i="24" s="1"/>
  <c r="JB8" i="24"/>
  <c r="JI8" i="24" s="1"/>
  <c r="CS8" i="24"/>
  <c r="AQ8" i="24"/>
  <c r="TN8" i="24"/>
  <c r="TU8" i="24" s="1"/>
  <c r="PC13" i="35"/>
  <c r="HO8" i="35"/>
  <c r="HO17" i="35"/>
  <c r="FK7" i="35"/>
  <c r="EI16" i="35"/>
  <c r="DJ12" i="35"/>
  <c r="EI8" i="35"/>
  <c r="TF20" i="35"/>
  <c r="JS17" i="35"/>
  <c r="OA11" i="35"/>
  <c r="N5" i="35"/>
  <c r="O5" i="35" s="1"/>
  <c r="DJ11" i="35"/>
  <c r="IQ6" i="35"/>
  <c r="JS14" i="35"/>
  <c r="OD12" i="35"/>
  <c r="FN11" i="35"/>
  <c r="KU8" i="35"/>
  <c r="HR16" i="35"/>
  <c r="QH12" i="35"/>
  <c r="GP12" i="35"/>
  <c r="PF11" i="35"/>
  <c r="TD10" i="35"/>
  <c r="JV16" i="35"/>
  <c r="RJ8" i="35"/>
  <c r="SI17" i="35"/>
  <c r="PC16" i="35"/>
  <c r="OA12" i="35"/>
  <c r="RJ11" i="35"/>
  <c r="MY11" i="35"/>
  <c r="RG10" i="35"/>
  <c r="OA5" i="35"/>
  <c r="MY19" i="35"/>
  <c r="IT17" i="35"/>
  <c r="DG16" i="35"/>
  <c r="QE13" i="35"/>
  <c r="GM10" i="35"/>
  <c r="KU5" i="35"/>
  <c r="OD6" i="35"/>
  <c r="HO6" i="35"/>
  <c r="PF16" i="35"/>
  <c r="FK12" i="35"/>
  <c r="FN7" i="35"/>
  <c r="LZ6" i="35"/>
  <c r="HO16" i="35"/>
  <c r="HO12" i="35"/>
  <c r="KU10" i="35"/>
  <c r="PC5" i="35"/>
  <c r="BJ6" i="35"/>
  <c r="FK20" i="35"/>
  <c r="EI21" i="35"/>
  <c r="LW21" i="35"/>
  <c r="KU22" i="35"/>
  <c r="SI22" i="35"/>
  <c r="JS23" i="35"/>
  <c r="RG23" i="35"/>
  <c r="MY13" i="35"/>
  <c r="RJ10" i="35"/>
  <c r="IQ8" i="35"/>
  <c r="GP14" i="35"/>
  <c r="CF10" i="35"/>
  <c r="AN6" i="35"/>
  <c r="IQ14" i="35"/>
  <c r="RG13" i="35"/>
  <c r="LW12" i="35"/>
  <c r="KU11" i="35"/>
  <c r="EI9" i="35"/>
  <c r="BJ24" i="35"/>
  <c r="JS13" i="35"/>
  <c r="TD8" i="35"/>
  <c r="JV8" i="35"/>
  <c r="GM16" i="35"/>
  <c r="TD14" i="35"/>
  <c r="TF9" i="35"/>
  <c r="QH9" i="35"/>
  <c r="NB14" i="35"/>
  <c r="IQ12" i="35"/>
  <c r="FN9" i="35"/>
  <c r="PF8" i="35"/>
  <c r="EL8" i="35"/>
  <c r="FK6" i="35"/>
  <c r="KU16" i="35"/>
  <c r="IT10" i="35"/>
  <c r="JS8" i="35"/>
  <c r="IQ5" i="35"/>
  <c r="PC18" i="37"/>
  <c r="FK18" i="37"/>
  <c r="DG14" i="37"/>
  <c r="EI10" i="37"/>
  <c r="IQ19" i="37"/>
  <c r="PC16" i="37"/>
  <c r="OA15" i="37"/>
  <c r="EI9" i="37"/>
  <c r="KU7" i="37"/>
  <c r="RJ6" i="37"/>
  <c r="FN14" i="37"/>
  <c r="GP10" i="37"/>
  <c r="HO8" i="37"/>
  <c r="HO6" i="37"/>
  <c r="KU19" i="37"/>
  <c r="JS16" i="37"/>
  <c r="MY7" i="37"/>
  <c r="EI20" i="37"/>
  <c r="LW18" i="37"/>
  <c r="BJ18" i="37"/>
  <c r="DG17" i="37"/>
  <c r="GM15" i="37"/>
  <c r="HO14" i="37"/>
  <c r="SL11" i="37"/>
  <c r="JS8" i="37"/>
  <c r="KU15" i="37"/>
  <c r="RG7" i="37"/>
  <c r="GM20" i="37"/>
  <c r="PC19" i="37"/>
  <c r="MY5" i="37"/>
  <c r="GM18" i="37"/>
  <c r="PC9" i="37"/>
  <c r="QH7" i="37"/>
  <c r="GP7" i="37"/>
  <c r="HO22" i="37"/>
  <c r="RJ20" i="37"/>
  <c r="GP19" i="37"/>
  <c r="RG17" i="37"/>
  <c r="LZ17" i="37"/>
  <c r="IQ16" i="37"/>
  <c r="FN16" i="37"/>
  <c r="FK13" i="37"/>
  <c r="IT7" i="37"/>
  <c r="AN14" i="37"/>
  <c r="BJ25" i="37"/>
  <c r="DG26" i="37"/>
  <c r="JS22" i="37"/>
  <c r="FN21" i="37"/>
  <c r="AN21" i="37"/>
  <c r="TD20" i="37"/>
  <c r="EI19" i="37"/>
  <c r="KU16" i="37"/>
  <c r="HR16" i="37"/>
  <c r="SI12" i="37"/>
  <c r="RG18" i="37"/>
  <c r="NB16" i="37"/>
  <c r="EI5" i="37"/>
  <c r="KX21" i="37"/>
  <c r="DG16" i="37"/>
  <c r="FK12" i="37"/>
  <c r="KU10" i="37"/>
  <c r="FK8" i="37"/>
  <c r="FK7" i="37"/>
  <c r="AN24" i="37"/>
  <c r="CF25" i="37"/>
  <c r="OA22" i="37"/>
  <c r="EI22" i="37"/>
  <c r="BJ22" i="37"/>
  <c r="RG20" i="37"/>
  <c r="N19" i="37"/>
  <c r="CH19" i="37" s="1"/>
  <c r="SL18" i="37"/>
  <c r="RJ10" i="37"/>
  <c r="MY10" i="37"/>
  <c r="HR8" i="37"/>
  <c r="OA7" i="37"/>
  <c r="HO7" i="37"/>
  <c r="NB21" i="37"/>
  <c r="N11" i="37"/>
  <c r="O11" i="37" s="1"/>
  <c r="QE22" i="37"/>
  <c r="IQ22" i="37"/>
  <c r="GM22" i="37"/>
  <c r="N22" i="37"/>
  <c r="CH22" i="37" s="1"/>
  <c r="DG21" i="37"/>
  <c r="LW19" i="37"/>
  <c r="GM14" i="37"/>
  <c r="IT19" i="37"/>
  <c r="GP9" i="37"/>
  <c r="NB7" i="37"/>
  <c r="KX7" i="37"/>
  <c r="SI22" i="37"/>
  <c r="QH19" i="37"/>
  <c r="KX19" i="37"/>
  <c r="SI18" i="37"/>
  <c r="PF18" i="37"/>
  <c r="HO13" i="37"/>
  <c r="FK10" i="37"/>
  <c r="QH8" i="37"/>
  <c r="PF9" i="37"/>
  <c r="GM17" i="37"/>
  <c r="OA13" i="37"/>
  <c r="KU12" i="37"/>
  <c r="KU8" i="37"/>
  <c r="HR22" i="37"/>
  <c r="OD21" i="37"/>
  <c r="SI14" i="37"/>
  <c r="KU14" i="37"/>
  <c r="IT12" i="37"/>
  <c r="MY11" i="37"/>
  <c r="TF8" i="37"/>
  <c r="SL8" i="37"/>
  <c r="IT8" i="37"/>
  <c r="RJ9" i="37"/>
  <c r="FN6" i="37"/>
  <c r="AN20" i="37"/>
  <c r="JV22" i="37"/>
  <c r="SL19" i="37"/>
  <c r="OD17" i="37"/>
  <c r="JS17" i="37"/>
  <c r="SI16" i="37"/>
  <c r="PF15" i="37"/>
  <c r="EI15" i="37"/>
  <c r="GM12" i="37"/>
  <c r="FK11" i="37"/>
  <c r="EL10" i="37"/>
  <c r="HR6" i="37"/>
  <c r="FK5" i="37"/>
  <c r="JS11" i="37"/>
  <c r="JS14" i="37"/>
  <c r="IQ17" i="37"/>
  <c r="FN8" i="37"/>
  <c r="GP15" i="37"/>
  <c r="QH17" i="37"/>
  <c r="MY16" i="37"/>
  <c r="HR11" i="37"/>
  <c r="IT10" i="37"/>
  <c r="CF10" i="37"/>
  <c r="KX8" i="37"/>
  <c r="DJ8" i="37"/>
  <c r="HR9" i="37"/>
  <c r="PC6" i="37"/>
  <c r="JV6" i="37"/>
  <c r="QH5" i="37"/>
  <c r="OA17" i="37"/>
  <c r="HR18" i="37"/>
  <c r="MY12" i="37"/>
  <c r="JS9" i="37"/>
  <c r="CF24" i="37"/>
  <c r="DG28" i="37"/>
  <c r="PC22" i="37"/>
  <c r="LZ22" i="37"/>
  <c r="CF22" i="37"/>
  <c r="OA21" i="37"/>
  <c r="EL20" i="37"/>
  <c r="BJ20" i="37"/>
  <c r="EI13" i="37"/>
  <c r="IQ12" i="37"/>
  <c r="HO11" i="37"/>
  <c r="QE10" i="36"/>
  <c r="FK9" i="36"/>
  <c r="LW11" i="36"/>
  <c r="SI10" i="36"/>
  <c r="DG13" i="36"/>
  <c r="KU13" i="36"/>
  <c r="SI13" i="36"/>
  <c r="RG14" i="36"/>
  <c r="IQ15" i="36"/>
  <c r="JV10" i="36"/>
  <c r="BJ9" i="36"/>
  <c r="LZ10" i="36"/>
  <c r="LW8" i="36"/>
  <c r="FK11" i="36"/>
  <c r="SI7" i="36"/>
  <c r="QE11" i="36"/>
  <c r="IQ10" i="36"/>
  <c r="KU7" i="36"/>
  <c r="KU10" i="36"/>
  <c r="EI8" i="36"/>
  <c r="HR10" i="36"/>
  <c r="AN10" i="36"/>
  <c r="NB8" i="36"/>
  <c r="PC7" i="36"/>
  <c r="SL5" i="36"/>
  <c r="TF5" i="36"/>
  <c r="QH12" i="36"/>
  <c r="CF13" i="36"/>
  <c r="FK15" i="36"/>
  <c r="MY15" i="36"/>
  <c r="BJ16" i="36"/>
  <c r="EI16" i="36"/>
  <c r="LW16" i="36"/>
  <c r="KU17" i="36"/>
  <c r="SI17" i="36"/>
  <c r="LW10" i="36"/>
  <c r="BJ11" i="36"/>
  <c r="WD10" i="28"/>
  <c r="WK10" i="28" s="1"/>
  <c r="DV10" i="28"/>
  <c r="PP10" i="28"/>
  <c r="GL10" i="28"/>
  <c r="GS10" i="28" s="1"/>
  <c r="XD8" i="24"/>
  <c r="EC8" i="24"/>
  <c r="OH8" i="24"/>
  <c r="OO8" i="24" s="1"/>
  <c r="FK8" i="24"/>
  <c r="UV8" i="24"/>
  <c r="VC8" i="24" s="1"/>
  <c r="MZ5" i="23"/>
  <c r="NG5" i="23" s="1"/>
  <c r="HT5" i="23"/>
  <c r="IA5" i="23" s="1"/>
  <c r="GP5" i="35"/>
  <c r="GM5" i="35"/>
  <c r="MZ8" i="24"/>
  <c r="NG8" i="24" s="1"/>
  <c r="XG8" i="24"/>
  <c r="G8" i="24"/>
  <c r="XK8" i="24"/>
  <c r="J8" i="24"/>
  <c r="K8" i="24" s="1"/>
  <c r="F8" i="24"/>
  <c r="L8" i="24"/>
  <c r="I8" i="24"/>
  <c r="KU17" i="35"/>
  <c r="EI10" i="35"/>
  <c r="MY17" i="35"/>
  <c r="FK13" i="35"/>
  <c r="IT9" i="35"/>
  <c r="DG14" i="35"/>
  <c r="HO13" i="35"/>
  <c r="IT12" i="35"/>
  <c r="NB11" i="35"/>
  <c r="EI11" i="35"/>
  <c r="KU9" i="35"/>
  <c r="LW7" i="35"/>
  <c r="EI12" i="35"/>
  <c r="TG11" i="35"/>
  <c r="IQ10" i="35"/>
  <c r="MY9" i="35"/>
  <c r="SI6" i="35"/>
  <c r="EL6" i="35"/>
  <c r="LW10" i="35"/>
  <c r="QH17" i="35"/>
  <c r="SI12" i="35"/>
  <c r="BJ12" i="35"/>
  <c r="FK9" i="35"/>
  <c r="QE5" i="35"/>
  <c r="OD5" i="35"/>
  <c r="SL17" i="35"/>
  <c r="EL13" i="35"/>
  <c r="HR11" i="35"/>
  <c r="HR9" i="35"/>
  <c r="LW8" i="35"/>
  <c r="SI5" i="35"/>
  <c r="GP7" i="35"/>
  <c r="OA10" i="35"/>
  <c r="GP16" i="35"/>
  <c r="CF9" i="35"/>
  <c r="JV10" i="35"/>
  <c r="RG7" i="35"/>
  <c r="QE16" i="35"/>
  <c r="OA16" i="35"/>
  <c r="OA14" i="35"/>
  <c r="PF13" i="35"/>
  <c r="NB13" i="35"/>
  <c r="KU12" i="35"/>
  <c r="JS9" i="35"/>
  <c r="QH8" i="35"/>
  <c r="TD6" i="35"/>
  <c r="MY6" i="35"/>
  <c r="DG5" i="35"/>
  <c r="SL16" i="35"/>
  <c r="QE14" i="35"/>
  <c r="IT14" i="35"/>
  <c r="MY12" i="35"/>
  <c r="JS10" i="35"/>
  <c r="TF8" i="35"/>
  <c r="MY7" i="35"/>
  <c r="HR7" i="35"/>
  <c r="PC6" i="35"/>
  <c r="IQ17" i="35"/>
  <c r="EI17" i="35"/>
  <c r="SI14" i="35"/>
  <c r="KX14" i="35"/>
  <c r="RJ13" i="35"/>
  <c r="PF12" i="35"/>
  <c r="EL10" i="35"/>
  <c r="LW9" i="35"/>
  <c r="PC7" i="35"/>
  <c r="JV7" i="35"/>
  <c r="PF17" i="35"/>
  <c r="HO14" i="35"/>
  <c r="FK14" i="35"/>
  <c r="FK10" i="35"/>
  <c r="OA8" i="35"/>
  <c r="EI6" i="35"/>
  <c r="IQ16" i="35"/>
  <c r="GM11" i="35"/>
  <c r="PC9" i="35"/>
  <c r="FK5" i="35"/>
  <c r="PF6" i="35"/>
  <c r="NB6" i="35"/>
  <c r="KU6" i="35"/>
  <c r="OD13" i="35"/>
  <c r="LW13" i="35"/>
  <c r="SL10" i="35"/>
  <c r="QE10" i="35"/>
  <c r="GP10" i="35"/>
  <c r="SL9" i="35"/>
  <c r="KX5" i="35"/>
  <c r="IT5" i="35"/>
  <c r="TF13" i="35"/>
  <c r="IT8" i="35"/>
  <c r="GM8" i="35"/>
  <c r="TD16" i="35"/>
  <c r="RJ16" i="35"/>
  <c r="N16" i="35"/>
  <c r="O16" i="35" s="1"/>
  <c r="DG9" i="35"/>
  <c r="QE7" i="35"/>
  <c r="GM14" i="35"/>
  <c r="RG11" i="35"/>
  <c r="HR8" i="35"/>
  <c r="QH7" i="35"/>
  <c r="OD7" i="35"/>
  <c r="KX17" i="35"/>
  <c r="DJ14" i="35"/>
  <c r="KX12" i="35"/>
  <c r="SL11" i="35"/>
  <c r="LZ9" i="35"/>
  <c r="LZ8" i="35"/>
  <c r="IT18" i="35"/>
  <c r="KX19" i="35"/>
  <c r="JV20" i="35"/>
  <c r="QH21" i="35"/>
  <c r="HR22" i="35"/>
  <c r="J25" i="35"/>
  <c r="IT25" i="35"/>
  <c r="AN14" i="35"/>
  <c r="HO9" i="35"/>
  <c r="OD8" i="35"/>
  <c r="PF7" i="35"/>
  <c r="NB7" i="35"/>
  <c r="DG6" i="35"/>
  <c r="CF17" i="35"/>
  <c r="SI16" i="35"/>
  <c r="PC12" i="35"/>
  <c r="NB9" i="35"/>
  <c r="KX9" i="35"/>
  <c r="QE8" i="35"/>
  <c r="RJ5" i="35"/>
  <c r="PF5" i="35"/>
  <c r="MY5" i="35"/>
  <c r="RJ7" i="35"/>
  <c r="GM7" i="35"/>
  <c r="PC17" i="35"/>
  <c r="TD12" i="35"/>
  <c r="AN5" i="35"/>
  <c r="TF6" i="35"/>
  <c r="IT6" i="35"/>
  <c r="GP6" i="35"/>
  <c r="RJ17" i="35"/>
  <c r="NB17" i="35"/>
  <c r="LZ16" i="35"/>
  <c r="SL14" i="35"/>
  <c r="QH14" i="35"/>
  <c r="OD14" i="35"/>
  <c r="JV13" i="35"/>
  <c r="HR13" i="35"/>
  <c r="FN13" i="35"/>
  <c r="LZ11" i="35"/>
  <c r="JS11" i="35"/>
  <c r="OD10" i="35"/>
  <c r="LZ10" i="35"/>
  <c r="SI8" i="35"/>
  <c r="SL5" i="35"/>
  <c r="QH5" i="35"/>
  <c r="IQ7" i="35"/>
  <c r="RG30" i="37"/>
  <c r="MY21" i="37"/>
  <c r="KU21" i="37"/>
  <c r="NB20" i="37"/>
  <c r="SI19" i="37"/>
  <c r="QE19" i="37"/>
  <c r="DG19" i="37"/>
  <c r="IT16" i="37"/>
  <c r="IQ14" i="37"/>
  <c r="DJ14" i="37"/>
  <c r="JV13" i="37"/>
  <c r="CF11" i="37"/>
  <c r="QH10" i="37"/>
  <c r="JS10" i="37"/>
  <c r="LW9" i="37"/>
  <c r="OD5" i="37"/>
  <c r="BJ26" i="37"/>
  <c r="FK19" i="37"/>
  <c r="JV18" i="37"/>
  <c r="PC13" i="37"/>
  <c r="OA10" i="37"/>
  <c r="OA9" i="37"/>
  <c r="HO5" i="37"/>
  <c r="KU22" i="37"/>
  <c r="HO19" i="37"/>
  <c r="LW17" i="37"/>
  <c r="EI17" i="37"/>
  <c r="MY14" i="37"/>
  <c r="QE9" i="37"/>
  <c r="FN7" i="37"/>
  <c r="LW5" i="37"/>
  <c r="RG13" i="37"/>
  <c r="JS13" i="37"/>
  <c r="QE10" i="37"/>
  <c r="SI9" i="37"/>
  <c r="SL7" i="37"/>
  <c r="OA5" i="37"/>
  <c r="GP5" i="37"/>
  <c r="CF13" i="37"/>
  <c r="QE5" i="37"/>
  <c r="PF16" i="37"/>
  <c r="RG14" i="37"/>
  <c r="FK14" i="37"/>
  <c r="LW13" i="37"/>
  <c r="BJ11" i="37"/>
  <c r="EI8" i="37"/>
  <c r="BJ8" i="37"/>
  <c r="QH12" i="37"/>
  <c r="SI5" i="37"/>
  <c r="OD22" i="37"/>
  <c r="FK20" i="37"/>
  <c r="SL12" i="37"/>
  <c r="FN11" i="37"/>
  <c r="HO20" i="37"/>
  <c r="RJ18" i="37"/>
  <c r="KU17" i="37"/>
  <c r="QH16" i="37"/>
  <c r="FK16" i="37"/>
  <c r="QH14" i="37"/>
  <c r="PC11" i="37"/>
  <c r="MY8" i="37"/>
  <c r="JV9" i="37"/>
  <c r="EI6" i="37"/>
  <c r="QH21" i="37"/>
  <c r="GP21" i="37"/>
  <c r="N21" i="37"/>
  <c r="CH21" i="37" s="1"/>
  <c r="DJ19" i="37"/>
  <c r="N16" i="37"/>
  <c r="CH16" i="37" s="1"/>
  <c r="SL14" i="37"/>
  <c r="QE13" i="37"/>
  <c r="NB13" i="37"/>
  <c r="JV10" i="37"/>
  <c r="LZ9" i="37"/>
  <c r="LW22" i="37"/>
  <c r="SI21" i="37"/>
  <c r="JV20" i="37"/>
  <c r="TF19" i="37"/>
  <c r="JV17" i="37"/>
  <c r="FK17" i="37"/>
  <c r="CF17" i="37"/>
  <c r="SL16" i="37"/>
  <c r="HO16" i="37"/>
  <c r="LZ15" i="37"/>
  <c r="TF13" i="37"/>
  <c r="FN13" i="37"/>
  <c r="RG11" i="37"/>
  <c r="LZ10" i="37"/>
  <c r="PC8" i="37"/>
  <c r="GM6" i="37"/>
  <c r="N6" i="37"/>
  <c r="O6" i="37" s="1"/>
  <c r="TD5" i="37"/>
  <c r="LZ20" i="37"/>
  <c r="OD19" i="37"/>
  <c r="LZ19" i="37"/>
  <c r="HO18" i="37"/>
  <c r="QE15" i="37"/>
  <c r="OD15" i="37"/>
  <c r="PF13" i="37"/>
  <c r="HR13" i="37"/>
  <c r="LW11" i="37"/>
  <c r="OD10" i="37"/>
  <c r="DG10" i="37"/>
  <c r="RJ8" i="37"/>
  <c r="OD9" i="37"/>
  <c r="AN7" i="37"/>
  <c r="RG6" i="37"/>
  <c r="MY6" i="37"/>
  <c r="TG13" i="37"/>
  <c r="HR12" i="37"/>
  <c r="QE20" i="37"/>
  <c r="DG7" i="37"/>
  <c r="TF20" i="37"/>
  <c r="KX16" i="37"/>
  <c r="HR7" i="37"/>
  <c r="L6" i="37"/>
  <c r="CG6" i="37" s="1"/>
  <c r="MY4" i="37"/>
  <c r="IQ26" i="37"/>
  <c r="CF27" i="37"/>
  <c r="HO27" i="37"/>
  <c r="PC27" i="37"/>
  <c r="PF20" i="37"/>
  <c r="BJ19" i="37"/>
  <c r="TF18" i="37"/>
  <c r="KX18" i="37"/>
  <c r="CF18" i="37"/>
  <c r="BJ16" i="37"/>
  <c r="OA14" i="37"/>
  <c r="KX12" i="37"/>
  <c r="LW8" i="37"/>
  <c r="DG8" i="37"/>
  <c r="EL9" i="37"/>
  <c r="IT21" i="37"/>
  <c r="BJ21" i="37"/>
  <c r="CF20" i="37"/>
  <c r="TG18" i="37"/>
  <c r="EL16" i="37"/>
  <c r="PF5" i="37"/>
  <c r="EL5" i="37"/>
  <c r="RJ21" i="37"/>
  <c r="EI12" i="37"/>
  <c r="SI11" i="37"/>
  <c r="FK6" i="37"/>
  <c r="TF22" i="37"/>
  <c r="GP22" i="37"/>
  <c r="EL22" i="37"/>
  <c r="SL21" i="37"/>
  <c r="NB14" i="37"/>
  <c r="KX14" i="37"/>
  <c r="TF11" i="37"/>
  <c r="NB8" i="37"/>
  <c r="LZ5" i="37"/>
  <c r="TG22" i="37"/>
  <c r="GP20" i="37"/>
  <c r="GP17" i="37"/>
  <c r="IT14" i="37"/>
  <c r="GP14" i="37"/>
  <c r="LZ13" i="37"/>
  <c r="PF11" i="37"/>
  <c r="PF8" i="37"/>
  <c r="J9" i="37"/>
  <c r="K9" i="37" s="1"/>
  <c r="DG12" i="37"/>
  <c r="IT17" i="37"/>
  <c r="QE16" i="37"/>
  <c r="PF12" i="37"/>
  <c r="NB12" i="37"/>
  <c r="DJ12" i="37"/>
  <c r="RJ11" i="37"/>
  <c r="EI11" i="37"/>
  <c r="TD8" i="37"/>
  <c r="QE6" i="37"/>
  <c r="MY30" i="37"/>
  <c r="EI31" i="37"/>
  <c r="LW31" i="37"/>
  <c r="PF22" i="37"/>
  <c r="QE21" i="37"/>
  <c r="HO21" i="37"/>
  <c r="HR20" i="37"/>
  <c r="FN20" i="37"/>
  <c r="NB18" i="37"/>
  <c r="KX15" i="37"/>
  <c r="GM11" i="37"/>
  <c r="RG8" i="37"/>
  <c r="IQ8" i="37"/>
  <c r="HO9" i="37"/>
  <c r="NB17" i="37"/>
  <c r="FN18" i="37"/>
  <c r="DJ18" i="37"/>
  <c r="RJ17" i="37"/>
  <c r="MY17" i="37"/>
  <c r="EL17" i="37"/>
  <c r="TF16" i="37"/>
  <c r="RJ15" i="37"/>
  <c r="TF12" i="37"/>
  <c r="OD12" i="37"/>
  <c r="LZ12" i="37"/>
  <c r="N12" i="37"/>
  <c r="O12" i="37" s="1"/>
  <c r="PF6" i="37"/>
  <c r="NB6" i="37"/>
  <c r="BJ6" i="37"/>
  <c r="RJ22" i="37"/>
  <c r="IT6" i="37"/>
  <c r="HO26" i="37"/>
  <c r="FK28" i="37"/>
  <c r="BJ29" i="37"/>
  <c r="EI29" i="37"/>
  <c r="LW29" i="37"/>
  <c r="RG22" i="37"/>
  <c r="TG21" i="37"/>
  <c r="JV15" i="37"/>
  <c r="HR15" i="37"/>
  <c r="PC14" i="37"/>
  <c r="EL13" i="37"/>
  <c r="HO12" i="37"/>
  <c r="NB11" i="37"/>
  <c r="DJ11" i="37"/>
  <c r="EL8" i="37"/>
  <c r="IQ6" i="37"/>
  <c r="DG5" i="37"/>
  <c r="LW9" i="36"/>
  <c r="JS11" i="36"/>
  <c r="HO7" i="36"/>
  <c r="RJ16" i="36"/>
  <c r="FK7" i="36"/>
  <c r="EL10" i="36"/>
  <c r="SL9" i="36"/>
  <c r="RJ8" i="36"/>
  <c r="BJ7" i="36"/>
  <c r="KU11" i="36"/>
  <c r="EI5" i="36"/>
  <c r="LW5" i="36"/>
  <c r="DG6" i="36"/>
  <c r="RG12" i="36"/>
  <c r="IQ13" i="36"/>
  <c r="QE13" i="36"/>
  <c r="HO14" i="36"/>
  <c r="GP15" i="36"/>
  <c r="FN16" i="36"/>
  <c r="NB16" i="36"/>
  <c r="EL17" i="36"/>
  <c r="LZ17" i="36"/>
  <c r="KU18" i="36"/>
  <c r="SI18" i="36"/>
  <c r="GM7" i="36"/>
  <c r="JS9" i="36"/>
  <c r="KU4" i="36"/>
  <c r="SI4" i="36"/>
  <c r="HO12" i="36"/>
  <c r="PC12" i="36"/>
  <c r="IQ18" i="36"/>
  <c r="QE18" i="36"/>
  <c r="SI11" i="36"/>
  <c r="IQ11" i="36"/>
  <c r="FN9" i="36"/>
  <c r="IQ7" i="36"/>
  <c r="DJ9" i="36"/>
  <c r="PC11" i="36"/>
  <c r="LW7" i="36"/>
  <c r="QE5" i="36"/>
  <c r="CF6" i="36"/>
  <c r="HO6" i="36"/>
  <c r="PC6" i="36"/>
  <c r="TF12" i="36"/>
  <c r="RG11" i="36"/>
  <c r="HO11" i="36"/>
  <c r="QE7" i="36"/>
  <c r="OA7" i="36"/>
  <c r="EL8" i="36"/>
  <c r="OA10" i="36"/>
  <c r="QH6" i="36"/>
  <c r="EL15" i="36"/>
  <c r="PF8" i="36"/>
  <c r="GP10" i="36"/>
  <c r="MY14" i="36"/>
  <c r="PC8" i="36"/>
  <c r="L4" i="36"/>
  <c r="CG4" i="36" s="1"/>
  <c r="IQ4" i="36"/>
  <c r="QE4" i="36"/>
  <c r="PF5" i="36"/>
  <c r="DJ14" i="36"/>
  <c r="KX14" i="36"/>
  <c r="GM18" i="36"/>
  <c r="RJ10" i="36"/>
  <c r="PF10" i="36"/>
  <c r="GM10" i="36"/>
  <c r="DG7" i="36"/>
  <c r="G12" i="26"/>
  <c r="F12" i="26"/>
  <c r="I12" i="26"/>
  <c r="BR10" i="28"/>
  <c r="HT10" i="28"/>
  <c r="FD9" i="24"/>
  <c r="FK9" i="24" s="1"/>
  <c r="DV9" i="24"/>
  <c r="EC9" i="24" s="1"/>
  <c r="AQ5" i="23"/>
  <c r="DV5" i="23"/>
  <c r="EC5" i="23" s="1"/>
  <c r="FD5" i="23"/>
  <c r="FK5" i="23" s="1"/>
  <c r="GL5" i="23"/>
  <c r="GS5" i="23" s="1"/>
  <c r="WL23" i="4"/>
  <c r="WS23" i="4" s="1"/>
  <c r="NH23" i="4"/>
  <c r="NO23" i="4" s="1"/>
  <c r="ED23" i="4"/>
  <c r="EK23" i="4" s="1"/>
  <c r="EI7" i="35"/>
  <c r="EI23" i="35"/>
  <c r="EL11" i="35"/>
  <c r="EL12" i="35"/>
  <c r="EI13" i="35"/>
  <c r="DJ10" i="35"/>
  <c r="DG12" i="35"/>
  <c r="DJ9" i="35"/>
  <c r="DG8" i="35"/>
  <c r="DJ17" i="35"/>
  <c r="DG10" i="35"/>
  <c r="DJ5" i="35"/>
  <c r="CF11" i="35"/>
  <c r="CF13" i="35"/>
  <c r="CF8" i="35"/>
  <c r="TF10" i="35"/>
  <c r="CF16" i="35"/>
  <c r="CF7" i="35"/>
  <c r="TF17" i="35"/>
  <c r="I6" i="35"/>
  <c r="TE10" i="35"/>
  <c r="TD17" i="35"/>
  <c r="TD13" i="35"/>
  <c r="TE8" i="35"/>
  <c r="TD9" i="35"/>
  <c r="TF16" i="35"/>
  <c r="BJ13" i="35"/>
  <c r="TF5" i="35"/>
  <c r="TG12" i="35"/>
  <c r="N7" i="35"/>
  <c r="O7" i="35" s="1"/>
  <c r="TG16" i="35"/>
  <c r="N11" i="35"/>
  <c r="CH11" i="35" s="1"/>
  <c r="N13" i="35"/>
  <c r="O13" i="35" s="1"/>
  <c r="BJ8" i="35"/>
  <c r="BJ10" i="35"/>
  <c r="TG9" i="35"/>
  <c r="N8" i="35"/>
  <c r="O8" i="35" s="1"/>
  <c r="BJ7" i="35"/>
  <c r="TF14" i="35"/>
  <c r="N6" i="35"/>
  <c r="O6" i="35" s="1"/>
  <c r="TG10" i="35"/>
  <c r="N10" i="35"/>
  <c r="O10" i="35" s="1"/>
  <c r="TG13" i="35"/>
  <c r="BJ16" i="35"/>
  <c r="N12" i="35"/>
  <c r="O12" i="35" s="1"/>
  <c r="TE16" i="35"/>
  <c r="L13" i="35"/>
  <c r="CG13" i="35" s="1"/>
  <c r="TD7" i="35"/>
  <c r="L7" i="35"/>
  <c r="CG7" i="35" s="1"/>
  <c r="TD11" i="35"/>
  <c r="TE9" i="35"/>
  <c r="TE7" i="35"/>
  <c r="BJ11" i="35"/>
  <c r="TE14" i="35"/>
  <c r="TD5" i="35"/>
  <c r="TE17" i="35"/>
  <c r="AN12" i="35"/>
  <c r="G16" i="35"/>
  <c r="AN10" i="35"/>
  <c r="G14" i="35"/>
  <c r="N14" i="35"/>
  <c r="CH14" i="35" s="1"/>
  <c r="F14" i="35"/>
  <c r="AN13" i="35"/>
  <c r="L10" i="35"/>
  <c r="CG10" i="35" s="1"/>
  <c r="J7" i="35"/>
  <c r="K7" i="35" s="1"/>
  <c r="F17" i="35"/>
  <c r="I12" i="35"/>
  <c r="J10" i="35"/>
  <c r="K10" i="35" s="1"/>
  <c r="J13" i="35"/>
  <c r="L16" i="35"/>
  <c r="CG16" i="35" s="1"/>
  <c r="I13" i="35"/>
  <c r="J16" i="35"/>
  <c r="K16" i="35" s="1"/>
  <c r="FK16" i="35"/>
  <c r="FN16" i="35"/>
  <c r="DJ16" i="35"/>
  <c r="F16" i="35"/>
  <c r="I16" i="35"/>
  <c r="TG14" i="35"/>
  <c r="LW14" i="35"/>
  <c r="LZ14" i="35"/>
  <c r="JV14" i="35"/>
  <c r="HR14" i="35"/>
  <c r="SI13" i="35"/>
  <c r="SL13" i="35"/>
  <c r="QH13" i="35"/>
  <c r="TE12" i="35"/>
  <c r="AN11" i="35"/>
  <c r="J11" i="35"/>
  <c r="L11" i="35"/>
  <c r="CG11" i="35" s="1"/>
  <c r="HO10" i="35"/>
  <c r="HR10" i="35"/>
  <c r="FN10" i="35"/>
  <c r="I5" i="35"/>
  <c r="GM17" i="35"/>
  <c r="GP17" i="35"/>
  <c r="EL17" i="35"/>
  <c r="K13" i="35"/>
  <c r="CF12" i="35"/>
  <c r="J12" i="35"/>
  <c r="L12" i="35"/>
  <c r="CG12" i="35" s="1"/>
  <c r="I11" i="35"/>
  <c r="FN5" i="35"/>
  <c r="SL6" i="35"/>
  <c r="DJ6" i="35"/>
  <c r="N17" i="35"/>
  <c r="BJ17" i="35"/>
  <c r="F10" i="35"/>
  <c r="CF14" i="35"/>
  <c r="AN7" i="35"/>
  <c r="TG17" i="35"/>
  <c r="IT16" i="35"/>
  <c r="TE11" i="35"/>
  <c r="F11" i="35"/>
  <c r="I9" i="35"/>
  <c r="G8" i="35"/>
  <c r="TG5" i="35"/>
  <c r="LW5" i="35"/>
  <c r="LZ5" i="35"/>
  <c r="JV5" i="35"/>
  <c r="HR5" i="35"/>
  <c r="F5" i="35"/>
  <c r="JS6" i="35"/>
  <c r="JV6" i="35"/>
  <c r="HR6" i="35"/>
  <c r="FN6" i="35"/>
  <c r="RG6" i="35"/>
  <c r="RJ6" i="35"/>
  <c r="JV17" i="35"/>
  <c r="MY16" i="35"/>
  <c r="NB16" i="35"/>
  <c r="KX16" i="35"/>
  <c r="EL16" i="35"/>
  <c r="PF14" i="35"/>
  <c r="EI14" i="35"/>
  <c r="EL14" i="35"/>
  <c r="IQ11" i="35"/>
  <c r="IT11" i="35"/>
  <c r="GP11" i="35"/>
  <c r="TG8" i="35"/>
  <c r="SL8" i="35"/>
  <c r="FK8" i="35"/>
  <c r="FN8" i="35"/>
  <c r="DJ8" i="35"/>
  <c r="F8" i="35"/>
  <c r="I8" i="35"/>
  <c r="SI7" i="35"/>
  <c r="SL7" i="35"/>
  <c r="DG7" i="35"/>
  <c r="DJ7" i="35"/>
  <c r="TG6" i="35"/>
  <c r="F6" i="35"/>
  <c r="N9" i="35"/>
  <c r="BJ9" i="35"/>
  <c r="KX8" i="35"/>
  <c r="RG12" i="35"/>
  <c r="RJ12" i="35"/>
  <c r="OA9" i="35"/>
  <c r="OD9" i="35"/>
  <c r="G5" i="35"/>
  <c r="OA17" i="35"/>
  <c r="OD17" i="35"/>
  <c r="LZ17" i="35"/>
  <c r="RJ14" i="35"/>
  <c r="J14" i="35"/>
  <c r="L14" i="35"/>
  <c r="CG14" i="35" s="1"/>
  <c r="BJ14" i="35"/>
  <c r="TE13" i="35"/>
  <c r="KU13" i="35"/>
  <c r="KX13" i="35"/>
  <c r="IT13" i="35"/>
  <c r="GP13" i="35"/>
  <c r="SL12" i="35"/>
  <c r="PC10" i="35"/>
  <c r="PF10" i="35"/>
  <c r="NB10" i="35"/>
  <c r="KX10" i="35"/>
  <c r="G10" i="35"/>
  <c r="PF9" i="35"/>
  <c r="L8" i="35"/>
  <c r="CG8" i="35" s="1"/>
  <c r="TG7" i="35"/>
  <c r="OD11" i="35"/>
  <c r="NB12" i="35"/>
  <c r="FN17" i="35"/>
  <c r="G17" i="35"/>
  <c r="AN17" i="35"/>
  <c r="J17" i="35"/>
  <c r="L17" i="35"/>
  <c r="CG17" i="35" s="1"/>
  <c r="OD16" i="35"/>
  <c r="I14" i="35"/>
  <c r="F9" i="35"/>
  <c r="NB5" i="35"/>
  <c r="TE6" i="35"/>
  <c r="KX6" i="35"/>
  <c r="MY8" i="35"/>
  <c r="NB8" i="35"/>
  <c r="J5" i="35"/>
  <c r="L5" i="35"/>
  <c r="CG5" i="35" s="1"/>
  <c r="BJ5" i="35"/>
  <c r="G11" i="35"/>
  <c r="JV9" i="35"/>
  <c r="G6" i="35"/>
  <c r="I17" i="35"/>
  <c r="FN14" i="35"/>
  <c r="G12" i="35"/>
  <c r="JV11" i="35"/>
  <c r="GP8" i="35"/>
  <c r="J8" i="35"/>
  <c r="CF5" i="35"/>
  <c r="EL7" i="35"/>
  <c r="QE11" i="35"/>
  <c r="QH11" i="35"/>
  <c r="KU7" i="35"/>
  <c r="KX7" i="35"/>
  <c r="IT7" i="35"/>
  <c r="RG17" i="35"/>
  <c r="LZ13" i="35"/>
  <c r="JS12" i="35"/>
  <c r="JV12" i="35"/>
  <c r="HR12" i="35"/>
  <c r="FN12" i="35"/>
  <c r="QH10" i="35"/>
  <c r="I7" i="35"/>
  <c r="CF6" i="35"/>
  <c r="J6" i="35"/>
  <c r="L6" i="35"/>
  <c r="CG6" i="35" s="1"/>
  <c r="EI5" i="35"/>
  <c r="EL5" i="35"/>
  <c r="DG13" i="35"/>
  <c r="DJ13" i="35"/>
  <c r="G9" i="35"/>
  <c r="AN9" i="35"/>
  <c r="J9" i="35"/>
  <c r="L9" i="35"/>
  <c r="CG9" i="35" s="1"/>
  <c r="QH16" i="35"/>
  <c r="TF12" i="35"/>
  <c r="F12" i="35"/>
  <c r="RJ9" i="35"/>
  <c r="GM9" i="35"/>
  <c r="GP9" i="35"/>
  <c r="EL9" i="35"/>
  <c r="TE5" i="35"/>
  <c r="AN16" i="35"/>
  <c r="G13" i="35"/>
  <c r="AN8" i="35"/>
  <c r="G7" i="35"/>
  <c r="F13" i="35"/>
  <c r="F7" i="35"/>
  <c r="I10" i="35"/>
  <c r="KU20" i="35"/>
  <c r="SI20" i="35"/>
  <c r="RG21" i="35"/>
  <c r="IQ22" i="35"/>
  <c r="PF23" i="35"/>
  <c r="DJ24" i="35"/>
  <c r="GP24" i="35"/>
  <c r="OD24" i="35"/>
  <c r="FN25" i="35"/>
  <c r="JV23" i="35"/>
  <c r="RJ23" i="35"/>
  <c r="QE4" i="35"/>
  <c r="OA25" i="35"/>
  <c r="KU15" i="35"/>
  <c r="GP18" i="35"/>
  <c r="JV18" i="35"/>
  <c r="RJ18" i="35"/>
  <c r="EI20" i="35"/>
  <c r="QH19" i="35"/>
  <c r="CF20" i="35"/>
  <c r="KU4" i="35"/>
  <c r="SI4" i="35"/>
  <c r="NB15" i="35"/>
  <c r="QH15" i="35"/>
  <c r="CF18" i="35"/>
  <c r="EL18" i="35"/>
  <c r="HR18" i="35"/>
  <c r="EI19" i="35"/>
  <c r="PF25" i="35"/>
  <c r="CF23" i="35"/>
  <c r="SI18" i="35"/>
  <c r="DG20" i="35"/>
  <c r="TD24" i="35"/>
  <c r="EL4" i="35"/>
  <c r="TD4" i="35"/>
  <c r="RG19" i="35"/>
  <c r="HO19" i="35"/>
  <c r="AN25" i="35"/>
  <c r="HO15" i="35"/>
  <c r="PC15" i="35"/>
  <c r="IQ15" i="35"/>
  <c r="GP19" i="35"/>
  <c r="OD21" i="35"/>
  <c r="PF24" i="35"/>
  <c r="SL15" i="35"/>
  <c r="IT4" i="35"/>
  <c r="GP15" i="35"/>
  <c r="KX15" i="35"/>
  <c r="OD15" i="35"/>
  <c r="NB18" i="35"/>
  <c r="OD19" i="35"/>
  <c r="MY22" i="35"/>
  <c r="KX24" i="35"/>
  <c r="SI19" i="35"/>
  <c r="GM23" i="35"/>
  <c r="GP4" i="35"/>
  <c r="BJ19" i="35"/>
  <c r="FN24" i="35"/>
  <c r="IT24" i="35"/>
  <c r="NB24" i="35"/>
  <c r="QH24" i="35"/>
  <c r="HR25" i="35"/>
  <c r="JS25" i="35"/>
  <c r="RJ25" i="35"/>
  <c r="OA4" i="35"/>
  <c r="EL15" i="35"/>
  <c r="LZ15" i="35"/>
  <c r="KU18" i="35"/>
  <c r="RJ4" i="35"/>
  <c r="IQ20" i="35"/>
  <c r="QE20" i="35"/>
  <c r="PC21" i="35"/>
  <c r="NB23" i="35"/>
  <c r="EL24" i="35"/>
  <c r="LZ24" i="35"/>
  <c r="DG25" i="35"/>
  <c r="PC4" i="35"/>
  <c r="OA18" i="35"/>
  <c r="FK19" i="35"/>
  <c r="DJ20" i="35"/>
  <c r="GM20" i="35"/>
  <c r="CF21" i="35"/>
  <c r="FN21" i="35"/>
  <c r="QH22" i="35"/>
  <c r="TD22" i="35"/>
  <c r="DJ23" i="35"/>
  <c r="KX23" i="35"/>
  <c r="JS24" i="35"/>
  <c r="RG24" i="35"/>
  <c r="SI25" i="35"/>
  <c r="TF25" i="35"/>
  <c r="JV19" i="35"/>
  <c r="BJ20" i="35"/>
  <c r="OD20" i="35"/>
  <c r="FK4" i="35"/>
  <c r="MY4" i="35"/>
  <c r="QH18" i="35"/>
  <c r="TD18" i="35"/>
  <c r="DJ19" i="35"/>
  <c r="LZ20" i="35"/>
  <c r="TD20" i="35"/>
  <c r="DJ21" i="35"/>
  <c r="JV22" i="35"/>
  <c r="RJ22" i="35"/>
  <c r="IQ23" i="35"/>
  <c r="QE23" i="35"/>
  <c r="HO24" i="35"/>
  <c r="PC24" i="35"/>
  <c r="GM25" i="35"/>
  <c r="QE25" i="35"/>
  <c r="QE15" i="35"/>
  <c r="PC19" i="35"/>
  <c r="IQ24" i="35"/>
  <c r="DG4" i="35"/>
  <c r="JS18" i="35"/>
  <c r="OD18" i="35"/>
  <c r="BJ15" i="35"/>
  <c r="RJ19" i="35"/>
  <c r="QE24" i="35"/>
  <c r="GP25" i="35"/>
  <c r="FN4" i="35"/>
  <c r="IQ4" i="35"/>
  <c r="JS15" i="35"/>
  <c r="FN18" i="35"/>
  <c r="LZ18" i="35"/>
  <c r="PF18" i="35"/>
  <c r="RG18" i="35"/>
  <c r="FN19" i="35"/>
  <c r="IT19" i="35"/>
  <c r="KU19" i="35"/>
  <c r="PF19" i="35"/>
  <c r="EL20" i="35"/>
  <c r="KX20" i="35"/>
  <c r="OA20" i="35"/>
  <c r="JS21" i="35"/>
  <c r="DG22" i="35"/>
  <c r="SL23" i="35"/>
  <c r="JV25" i="35"/>
  <c r="DJ4" i="35"/>
  <c r="CF15" i="35"/>
  <c r="DG18" i="35"/>
  <c r="SL19" i="35"/>
  <c r="IT20" i="35"/>
  <c r="EL21" i="35"/>
  <c r="HO21" i="35"/>
  <c r="SL24" i="35"/>
  <c r="EL25" i="35"/>
  <c r="QH25" i="35"/>
  <c r="NB19" i="35"/>
  <c r="SL20" i="35"/>
  <c r="OD25" i="35"/>
  <c r="TE25" i="35"/>
  <c r="GM4" i="35"/>
  <c r="NB4" i="35"/>
  <c r="GP20" i="35"/>
  <c r="LW20" i="35"/>
  <c r="QH20" i="35"/>
  <c r="LZ21" i="35"/>
  <c r="FN22" i="35"/>
  <c r="KX4" i="35"/>
  <c r="FK15" i="35"/>
  <c r="FK21" i="35"/>
  <c r="JV21" i="35"/>
  <c r="DJ22" i="35"/>
  <c r="LZ25" i="35"/>
  <c r="RG25" i="35"/>
  <c r="OD4" i="35"/>
  <c r="DG15" i="35"/>
  <c r="AN18" i="35"/>
  <c r="TF18" i="35"/>
  <c r="LZ19" i="35"/>
  <c r="HR20" i="35"/>
  <c r="RJ20" i="35"/>
  <c r="NB21" i="35"/>
  <c r="GP22" i="35"/>
  <c r="NB22" i="35"/>
  <c r="QE22" i="35"/>
  <c r="GP23" i="35"/>
  <c r="FK24" i="35"/>
  <c r="PC23" i="35"/>
  <c r="LZ4" i="35"/>
  <c r="HR15" i="35"/>
  <c r="MY15" i="35"/>
  <c r="HR21" i="35"/>
  <c r="KX21" i="35"/>
  <c r="MY21" i="35"/>
  <c r="RJ21" i="35"/>
  <c r="EL22" i="35"/>
  <c r="GM22" i="35"/>
  <c r="KX22" i="35"/>
  <c r="EL23" i="35"/>
  <c r="KX25" i="35"/>
  <c r="NB25" i="35"/>
  <c r="HR19" i="35"/>
  <c r="JV4" i="35"/>
  <c r="SL4" i="35"/>
  <c r="FN15" i="35"/>
  <c r="GM18" i="35"/>
  <c r="PF20" i="35"/>
  <c r="OD22" i="35"/>
  <c r="HR23" i="35"/>
  <c r="OD23" i="35"/>
  <c r="HO4" i="35"/>
  <c r="QH4" i="35"/>
  <c r="IT15" i="35"/>
  <c r="PF15" i="35"/>
  <c r="SI15" i="35"/>
  <c r="MY20" i="35"/>
  <c r="IT21" i="35"/>
  <c r="PF21" i="35"/>
  <c r="SL21" i="35"/>
  <c r="TF21" i="35"/>
  <c r="IT22" i="35"/>
  <c r="LZ22" i="35"/>
  <c r="OA22" i="35"/>
  <c r="SL22" i="35"/>
  <c r="FN23" i="35"/>
  <c r="HO23" i="35"/>
  <c r="LZ23" i="35"/>
  <c r="L24" i="35"/>
  <c r="CG24" i="35" s="1"/>
  <c r="HR24" i="35"/>
  <c r="KU24" i="35"/>
  <c r="AN31" i="37"/>
  <c r="AN29" i="37"/>
  <c r="N17" i="37"/>
  <c r="O17" i="37" s="1"/>
  <c r="EL6" i="37"/>
  <c r="DJ7" i="37"/>
  <c r="DJ5" i="37"/>
  <c r="TG11" i="37"/>
  <c r="TE8" i="37"/>
  <c r="CF16" i="37"/>
  <c r="TF9" i="37"/>
  <c r="TD7" i="37"/>
  <c r="N5" i="37"/>
  <c r="CH5" i="37" s="1"/>
  <c r="TF6" i="37"/>
  <c r="CF6" i="37"/>
  <c r="TF14" i="37"/>
  <c r="N13" i="37"/>
  <c r="O13" i="37" s="1"/>
  <c r="TD12" i="37"/>
  <c r="TD9" i="37"/>
  <c r="TD15" i="37"/>
  <c r="N20" i="37"/>
  <c r="O20" i="37" s="1"/>
  <c r="TD19" i="37"/>
  <c r="TF17" i="37"/>
  <c r="N10" i="37"/>
  <c r="CH10" i="37" s="1"/>
  <c r="TE16" i="37"/>
  <c r="TD18" i="37"/>
  <c r="CF9" i="37"/>
  <c r="TD22" i="37"/>
  <c r="L13" i="37"/>
  <c r="CG13" i="37" s="1"/>
  <c r="J22" i="37"/>
  <c r="K22" i="37" s="1"/>
  <c r="TD14" i="37"/>
  <c r="J10" i="37"/>
  <c r="K10" i="37" s="1"/>
  <c r="TD6" i="37"/>
  <c r="TD16" i="37"/>
  <c r="TG14" i="37"/>
  <c r="BJ15" i="37"/>
  <c r="N18" i="37"/>
  <c r="O18" i="37" s="1"/>
  <c r="BJ10" i="37"/>
  <c r="TG20" i="37"/>
  <c r="N15" i="37"/>
  <c r="CH15" i="37" s="1"/>
  <c r="CH11" i="37"/>
  <c r="TG6" i="37"/>
  <c r="BJ5" i="37"/>
  <c r="BJ14" i="37"/>
  <c r="TF10" i="37"/>
  <c r="BJ9" i="37"/>
  <c r="TF5" i="37"/>
  <c r="TF15" i="37"/>
  <c r="N9" i="37"/>
  <c r="O9" i="37" s="1"/>
  <c r="TD4" i="37"/>
  <c r="TE13" i="37"/>
  <c r="TE7" i="37"/>
  <c r="J15" i="37"/>
  <c r="K15" i="37" s="1"/>
  <c r="L15" i="37"/>
  <c r="CG15" i="37" s="1"/>
  <c r="TE14" i="37"/>
  <c r="TE18" i="37"/>
  <c r="TD11" i="37"/>
  <c r="TE21" i="37"/>
  <c r="L20" i="37"/>
  <c r="CG20" i="37" s="1"/>
  <c r="BJ13" i="37"/>
  <c r="TE17" i="37"/>
  <c r="TE10" i="37"/>
  <c r="TD28" i="37"/>
  <c r="TD17" i="37"/>
  <c r="TD13" i="37"/>
  <c r="TE11" i="37"/>
  <c r="TD10" i="37"/>
  <c r="TE5" i="37"/>
  <c r="I6" i="37"/>
  <c r="AN15" i="37"/>
  <c r="N14" i="37"/>
  <c r="CH14" i="37" s="1"/>
  <c r="N7" i="37"/>
  <c r="O7" i="37" s="1"/>
  <c r="J6" i="37"/>
  <c r="K6" i="37" s="1"/>
  <c r="AN22" i="37"/>
  <c r="F13" i="37"/>
  <c r="AN9" i="37"/>
  <c r="L22" i="37"/>
  <c r="I15" i="37"/>
  <c r="L9" i="37"/>
  <c r="AN6" i="37"/>
  <c r="L19" i="37"/>
  <c r="CG19" i="37" s="1"/>
  <c r="IT20" i="37"/>
  <c r="IQ20" i="37"/>
  <c r="F20" i="37"/>
  <c r="LW21" i="37"/>
  <c r="LZ21" i="37"/>
  <c r="N8" i="37"/>
  <c r="CF8" i="37"/>
  <c r="F8" i="37"/>
  <c r="DJ22" i="37"/>
  <c r="DG22" i="37"/>
  <c r="I22" i="37"/>
  <c r="JV7" i="37"/>
  <c r="JS7" i="37"/>
  <c r="DJ9" i="37"/>
  <c r="DG9" i="37"/>
  <c r="I9" i="37"/>
  <c r="G20" i="37"/>
  <c r="BJ17" i="37"/>
  <c r="LZ6" i="37"/>
  <c r="I14" i="37"/>
  <c r="JV21" i="37"/>
  <c r="F21" i="37"/>
  <c r="QE18" i="37"/>
  <c r="QH18" i="37"/>
  <c r="TG15" i="37"/>
  <c r="F15" i="37"/>
  <c r="G13" i="37"/>
  <c r="QE11" i="37"/>
  <c r="QH11" i="37"/>
  <c r="RG19" i="37"/>
  <c r="RJ19" i="37"/>
  <c r="OD18" i="37"/>
  <c r="LZ18" i="37"/>
  <c r="RJ16" i="37"/>
  <c r="GM16" i="37"/>
  <c r="GP16" i="37"/>
  <c r="F16" i="37"/>
  <c r="DJ15" i="37"/>
  <c r="LW14" i="37"/>
  <c r="LZ14" i="37"/>
  <c r="IT13" i="37"/>
  <c r="GP13" i="37"/>
  <c r="CF12" i="37"/>
  <c r="J12" i="37"/>
  <c r="OD11" i="37"/>
  <c r="LZ11" i="37"/>
  <c r="GM8" i="37"/>
  <c r="GP8" i="37"/>
  <c r="HR21" i="37"/>
  <c r="CF19" i="37"/>
  <c r="J19" i="37"/>
  <c r="SL15" i="37"/>
  <c r="QH15" i="37"/>
  <c r="FK15" i="37"/>
  <c r="FN15" i="37"/>
  <c r="KU13" i="37"/>
  <c r="KX13" i="37"/>
  <c r="PC12" i="37"/>
  <c r="F7" i="37"/>
  <c r="PF19" i="37"/>
  <c r="NB19" i="37"/>
  <c r="EL15" i="37"/>
  <c r="JV14" i="37"/>
  <c r="HR14" i="37"/>
  <c r="RG12" i="37"/>
  <c r="RJ12" i="37"/>
  <c r="L12" i="37"/>
  <c r="CG12" i="37" s="1"/>
  <c r="G5" i="37"/>
  <c r="TE22" i="37"/>
  <c r="AN18" i="37"/>
  <c r="J18" i="37"/>
  <c r="L18" i="37"/>
  <c r="CG18" i="37" s="1"/>
  <c r="F14" i="37"/>
  <c r="SI6" i="37"/>
  <c r="SL6" i="37"/>
  <c r="DG6" i="37"/>
  <c r="DJ6" i="37"/>
  <c r="TG5" i="37"/>
  <c r="MY22" i="37"/>
  <c r="NB22" i="37"/>
  <c r="CF21" i="37"/>
  <c r="J21" i="37"/>
  <c r="L21" i="37"/>
  <c r="CG21" i="37" s="1"/>
  <c r="SI20" i="37"/>
  <c r="SL20" i="37"/>
  <c r="I18" i="37"/>
  <c r="TG17" i="37"/>
  <c r="SL17" i="37"/>
  <c r="HO17" i="37"/>
  <c r="HR17" i="37"/>
  <c r="AN11" i="37"/>
  <c r="J11" i="37"/>
  <c r="L11" i="37"/>
  <c r="CG11" i="37" s="1"/>
  <c r="TG10" i="37"/>
  <c r="SL10" i="37"/>
  <c r="TE9" i="37"/>
  <c r="CF7" i="37"/>
  <c r="J7" i="37"/>
  <c r="L7" i="37"/>
  <c r="CG7" i="37" s="1"/>
  <c r="QH6" i="37"/>
  <c r="OD6" i="37"/>
  <c r="KX22" i="37"/>
  <c r="IT22" i="37"/>
  <c r="QH20" i="37"/>
  <c r="OD20" i="37"/>
  <c r="FN17" i="37"/>
  <c r="DJ17" i="37"/>
  <c r="F17" i="37"/>
  <c r="I11" i="37"/>
  <c r="HO10" i="37"/>
  <c r="HR10" i="37"/>
  <c r="MY9" i="37"/>
  <c r="NB9" i="37"/>
  <c r="JS5" i="37"/>
  <c r="JV5" i="37"/>
  <c r="EI21" i="37"/>
  <c r="EL21" i="37"/>
  <c r="DG20" i="37"/>
  <c r="DJ20" i="37"/>
  <c r="I17" i="37"/>
  <c r="TE15" i="37"/>
  <c r="MY15" i="37"/>
  <c r="NB15" i="37"/>
  <c r="AN13" i="37"/>
  <c r="FN10" i="37"/>
  <c r="DJ10" i="37"/>
  <c r="F10" i="37"/>
  <c r="KX9" i="37"/>
  <c r="IT9" i="37"/>
  <c r="RJ7" i="37"/>
  <c r="PF7" i="37"/>
  <c r="EI7" i="37"/>
  <c r="EL7" i="37"/>
  <c r="HR5" i="37"/>
  <c r="FN5" i="37"/>
  <c r="PF21" i="37"/>
  <c r="G19" i="37"/>
  <c r="IQ18" i="37"/>
  <c r="IT18" i="37"/>
  <c r="G18" i="37"/>
  <c r="OA16" i="37"/>
  <c r="OD16" i="37"/>
  <c r="IT15" i="37"/>
  <c r="CF14" i="37"/>
  <c r="J14" i="37"/>
  <c r="L14" i="37"/>
  <c r="CG14" i="37" s="1"/>
  <c r="SI13" i="37"/>
  <c r="SL13" i="37"/>
  <c r="I10" i="37"/>
  <c r="TG19" i="37"/>
  <c r="GP18" i="37"/>
  <c r="EL18" i="37"/>
  <c r="F18" i="37"/>
  <c r="TG16" i="37"/>
  <c r="TH16" i="37" s="1"/>
  <c r="LZ16" i="37"/>
  <c r="JV16" i="37"/>
  <c r="QH13" i="37"/>
  <c r="OD13" i="37"/>
  <c r="DG13" i="37"/>
  <c r="DJ13" i="37"/>
  <c r="G12" i="37"/>
  <c r="IQ11" i="37"/>
  <c r="IT11" i="37"/>
  <c r="G11" i="37"/>
  <c r="TG8" i="37"/>
  <c r="OA8" i="37"/>
  <c r="OD8" i="37"/>
  <c r="F5" i="37"/>
  <c r="JS19" i="37"/>
  <c r="JV19" i="37"/>
  <c r="L17" i="37"/>
  <c r="CG17" i="37" s="1"/>
  <c r="RJ14" i="37"/>
  <c r="PF14" i="37"/>
  <c r="EI14" i="37"/>
  <c r="EL14" i="37"/>
  <c r="TG12" i="37"/>
  <c r="GP11" i="37"/>
  <c r="EL11" i="37"/>
  <c r="F11" i="37"/>
  <c r="LZ8" i="37"/>
  <c r="JV8" i="37"/>
  <c r="G6" i="37"/>
  <c r="O22" i="37"/>
  <c r="I21" i="37"/>
  <c r="J20" i="37"/>
  <c r="TE19" i="37"/>
  <c r="HR19" i="37"/>
  <c r="FN19" i="37"/>
  <c r="F19" i="37"/>
  <c r="PC17" i="37"/>
  <c r="PF17" i="37"/>
  <c r="G16" i="37"/>
  <c r="AN16" i="37"/>
  <c r="J16" i="37"/>
  <c r="L16" i="37"/>
  <c r="CG16" i="37" s="1"/>
  <c r="CH13" i="37"/>
  <c r="JS12" i="37"/>
  <c r="JV12" i="37"/>
  <c r="L10" i="37"/>
  <c r="CG10" i="37" s="1"/>
  <c r="G8" i="37"/>
  <c r="AN8" i="37"/>
  <c r="J8" i="37"/>
  <c r="L8" i="37"/>
  <c r="CG8" i="37" s="1"/>
  <c r="I7" i="37"/>
  <c r="TE6" i="37"/>
  <c r="KU6" i="37"/>
  <c r="KX6" i="37"/>
  <c r="RG5" i="37"/>
  <c r="RJ5" i="37"/>
  <c r="SL22" i="37"/>
  <c r="QH22" i="37"/>
  <c r="JS21" i="37"/>
  <c r="TE20" i="37"/>
  <c r="I20" i="37"/>
  <c r="KX17" i="37"/>
  <c r="J17" i="37"/>
  <c r="I16" i="37"/>
  <c r="SI15" i="37"/>
  <c r="J13" i="37"/>
  <c r="TE12" i="37"/>
  <c r="FN12" i="37"/>
  <c r="F12" i="37"/>
  <c r="PC10" i="37"/>
  <c r="PF10" i="37"/>
  <c r="I8" i="37"/>
  <c r="TF7" i="37"/>
  <c r="GP6" i="37"/>
  <c r="NB5" i="37"/>
  <c r="FK22" i="37"/>
  <c r="FN22" i="37"/>
  <c r="F22" i="37"/>
  <c r="TF21" i="37"/>
  <c r="KU20" i="37"/>
  <c r="KX20" i="37"/>
  <c r="OA18" i="37"/>
  <c r="DG15" i="37"/>
  <c r="IQ13" i="37"/>
  <c r="I13" i="37"/>
  <c r="OA11" i="37"/>
  <c r="NB10" i="37"/>
  <c r="KX10" i="37"/>
  <c r="TG9" i="37"/>
  <c r="SL9" i="37"/>
  <c r="QH9" i="37"/>
  <c r="FK9" i="37"/>
  <c r="FN9" i="37"/>
  <c r="F9" i="37"/>
  <c r="TG7" i="37"/>
  <c r="LW7" i="37"/>
  <c r="LZ7" i="37"/>
  <c r="CF5" i="37"/>
  <c r="J5" i="37"/>
  <c r="L5" i="37"/>
  <c r="CG5" i="37" s="1"/>
  <c r="F6" i="37"/>
  <c r="QH23" i="37"/>
  <c r="FK26" i="37"/>
  <c r="KU28" i="37"/>
  <c r="LZ31" i="37"/>
  <c r="G22" i="37"/>
  <c r="AN17" i="37"/>
  <c r="G15" i="37"/>
  <c r="AN10" i="37"/>
  <c r="G9" i="37"/>
  <c r="AN19" i="37"/>
  <c r="I19" i="37"/>
  <c r="G17" i="37"/>
  <c r="AN12" i="37"/>
  <c r="I12" i="37"/>
  <c r="G10" i="37"/>
  <c r="AN5" i="37"/>
  <c r="I5" i="37"/>
  <c r="SI4" i="37"/>
  <c r="QH24" i="37"/>
  <c r="PC25" i="37"/>
  <c r="G21" i="37"/>
  <c r="G14" i="37"/>
  <c r="G7" i="37"/>
  <c r="HO23" i="37"/>
  <c r="PC23" i="37"/>
  <c r="GM24" i="37"/>
  <c r="OA24" i="37"/>
  <c r="FK25" i="37"/>
  <c r="MY25" i="37"/>
  <c r="HO30" i="37"/>
  <c r="GM31" i="37"/>
  <c r="OA31" i="37"/>
  <c r="JV29" i="37"/>
  <c r="F30" i="37"/>
  <c r="HR27" i="37"/>
  <c r="TE28" i="37"/>
  <c r="L29" i="37"/>
  <c r="CG29" i="37" s="1"/>
  <c r="DJ29" i="37"/>
  <c r="KX29" i="37"/>
  <c r="TF29" i="37"/>
  <c r="SL31" i="37"/>
  <c r="TF31" i="37"/>
  <c r="NB25" i="37"/>
  <c r="CF26" i="37"/>
  <c r="L27" i="37"/>
  <c r="CG27" i="37" s="1"/>
  <c r="IT27" i="37"/>
  <c r="TG27" i="37"/>
  <c r="DG4" i="37"/>
  <c r="IT31" i="37"/>
  <c r="QE31" i="37"/>
  <c r="FN4" i="37"/>
  <c r="PC30" i="37"/>
  <c r="NB4" i="37"/>
  <c r="EL25" i="37"/>
  <c r="DG30" i="37"/>
  <c r="TD23" i="37"/>
  <c r="TF24" i="37"/>
  <c r="JV25" i="37"/>
  <c r="RG25" i="37"/>
  <c r="KU26" i="37"/>
  <c r="SI26" i="37"/>
  <c r="RG27" i="37"/>
  <c r="KU30" i="37"/>
  <c r="IQ28" i="37"/>
  <c r="JS29" i="37"/>
  <c r="RG29" i="37"/>
  <c r="SI30" i="37"/>
  <c r="SI23" i="37"/>
  <c r="N24" i="37"/>
  <c r="CH24" i="37" s="1"/>
  <c r="LZ26" i="37"/>
  <c r="TF27" i="37"/>
  <c r="QE4" i="37"/>
  <c r="KX23" i="37"/>
  <c r="SL23" i="37"/>
  <c r="PF26" i="37"/>
  <c r="N27" i="37"/>
  <c r="O27" i="37" s="1"/>
  <c r="GP27" i="37"/>
  <c r="OA27" i="37"/>
  <c r="QH29" i="37"/>
  <c r="J31" i="37"/>
  <c r="K31" i="37" s="1"/>
  <c r="L31" i="37"/>
  <c r="CG31" i="37" s="1"/>
  <c r="KX4" i="37"/>
  <c r="EI30" i="37"/>
  <c r="GP25" i="37"/>
  <c r="NB31" i="37"/>
  <c r="AN4" i="37"/>
  <c r="DJ4" i="37"/>
  <c r="TE23" i="37"/>
  <c r="TG24" i="37"/>
  <c r="EL23" i="37"/>
  <c r="LZ23" i="37"/>
  <c r="SL24" i="37"/>
  <c r="BJ27" i="37"/>
  <c r="EL27" i="37"/>
  <c r="LW27" i="37"/>
  <c r="NB28" i="37"/>
  <c r="GM29" i="37"/>
  <c r="OA29" i="37"/>
  <c r="IQ31" i="37"/>
  <c r="IQ24" i="37"/>
  <c r="L28" i="37"/>
  <c r="CG28" i="37" s="1"/>
  <c r="I24" i="37"/>
  <c r="JS25" i="37"/>
  <c r="DJ26" i="37"/>
  <c r="TD27" i="37"/>
  <c r="FN28" i="37"/>
  <c r="OD29" i="37"/>
  <c r="HR30" i="37"/>
  <c r="HR4" i="37"/>
  <c r="RJ25" i="37"/>
  <c r="GM26" i="37"/>
  <c r="TF30" i="37"/>
  <c r="QH31" i="37"/>
  <c r="TD31" i="37"/>
  <c r="N26" i="37"/>
  <c r="O26" i="37" s="1"/>
  <c r="L24" i="37"/>
  <c r="CG24" i="37" s="1"/>
  <c r="TD24" i="37"/>
  <c r="EL26" i="37"/>
  <c r="JV27" i="37"/>
  <c r="NB27" i="37"/>
  <c r="GP28" i="37"/>
  <c r="OD28" i="37"/>
  <c r="HR29" i="37"/>
  <c r="LZ29" i="37"/>
  <c r="PF29" i="37"/>
  <c r="TD29" i="37"/>
  <c r="IT30" i="37"/>
  <c r="FK4" i="37"/>
  <c r="KX25" i="37"/>
  <c r="PF25" i="37"/>
  <c r="SL25" i="37"/>
  <c r="TF25" i="37"/>
  <c r="JV31" i="37"/>
  <c r="OD31" i="37"/>
  <c r="RJ31" i="37"/>
  <c r="N23" i="37"/>
  <c r="GP24" i="37"/>
  <c r="IT24" i="37"/>
  <c r="PF27" i="37"/>
  <c r="N29" i="37"/>
  <c r="O29" i="37" s="1"/>
  <c r="DG29" i="37"/>
  <c r="RJ29" i="37"/>
  <c r="DJ30" i="37"/>
  <c r="NB30" i="37"/>
  <c r="TE27" i="37"/>
  <c r="TH27" i="37" s="1"/>
  <c r="RJ27" i="37"/>
  <c r="DJ28" i="37"/>
  <c r="MY28" i="37"/>
  <c r="PF30" i="37"/>
  <c r="CF4" i="37"/>
  <c r="EL24" i="37"/>
  <c r="QE24" i="37"/>
  <c r="QE26" i="37"/>
  <c r="SI28" i="37"/>
  <c r="TG29" i="37"/>
  <c r="BJ30" i="37"/>
  <c r="QH30" i="37"/>
  <c r="KX31" i="37"/>
  <c r="JV4" i="37"/>
  <c r="SL4" i="37"/>
  <c r="TF4" i="37"/>
  <c r="DG23" i="37"/>
  <c r="FK23" i="37"/>
  <c r="J24" i="37"/>
  <c r="K24" i="37" s="1"/>
  <c r="JV24" i="37"/>
  <c r="HO25" i="37"/>
  <c r="KX26" i="37"/>
  <c r="OA26" i="37"/>
  <c r="QH27" i="37"/>
  <c r="KX28" i="37"/>
  <c r="QE28" i="37"/>
  <c r="SL29" i="37"/>
  <c r="KX30" i="37"/>
  <c r="TG31" i="37"/>
  <c r="IT26" i="37"/>
  <c r="EI27" i="37"/>
  <c r="IT28" i="37"/>
  <c r="OD24" i="37"/>
  <c r="GP26" i="37"/>
  <c r="SL26" i="37"/>
  <c r="I31" i="37"/>
  <c r="FN30" i="37"/>
  <c r="BJ4" i="37"/>
  <c r="N4" i="37"/>
  <c r="O4" i="37" s="1"/>
  <c r="RJ4" i="37"/>
  <c r="HR23" i="37"/>
  <c r="KU23" i="37"/>
  <c r="LZ24" i="37"/>
  <c r="TE24" i="37"/>
  <c r="DJ25" i="37"/>
  <c r="TD25" i="37"/>
  <c r="TG25" i="37"/>
  <c r="QH26" i="37"/>
  <c r="TE26" i="37"/>
  <c r="QE27" i="37"/>
  <c r="JV28" i="37"/>
  <c r="CF30" i="37"/>
  <c r="SL30" i="37"/>
  <c r="TG30" i="37"/>
  <c r="N31" i="37"/>
  <c r="CH31" i="37" s="1"/>
  <c r="FN23" i="37"/>
  <c r="RJ24" i="37"/>
  <c r="G25" i="37"/>
  <c r="TE25" i="37"/>
  <c r="HR26" i="37"/>
  <c r="TD26" i="37"/>
  <c r="JS27" i="37"/>
  <c r="HR28" i="37"/>
  <c r="SL28" i="37"/>
  <c r="TF28" i="37"/>
  <c r="EI23" i="37"/>
  <c r="PF4" i="37"/>
  <c r="DJ23" i="37"/>
  <c r="IT23" i="37"/>
  <c r="PF23" i="37"/>
  <c r="NB24" i="37"/>
  <c r="HR25" i="37"/>
  <c r="OD26" i="37"/>
  <c r="J27" i="37"/>
  <c r="K27" i="37" s="1"/>
  <c r="QH28" i="37"/>
  <c r="CF29" i="37"/>
  <c r="GP29" i="37"/>
  <c r="TD30" i="37"/>
  <c r="CF31" i="37"/>
  <c r="GP31" i="37"/>
  <c r="TE31" i="37"/>
  <c r="KU4" i="37"/>
  <c r="BJ23" i="37"/>
  <c r="NB23" i="37"/>
  <c r="KX24" i="37"/>
  <c r="FN25" i="37"/>
  <c r="FN27" i="37"/>
  <c r="LZ27" i="37"/>
  <c r="EL29" i="37"/>
  <c r="FK30" i="37"/>
  <c r="TE30" i="37"/>
  <c r="EL31" i="37"/>
  <c r="EI7" i="36"/>
  <c r="DJ7" i="36"/>
  <c r="TF13" i="36"/>
  <c r="TD5" i="36"/>
  <c r="TD13" i="36"/>
  <c r="BJ5" i="36"/>
  <c r="TF7" i="36"/>
  <c r="BJ8" i="36"/>
  <c r="TF8" i="36"/>
  <c r="TF14" i="36"/>
  <c r="BJ6" i="36"/>
  <c r="J13" i="36"/>
  <c r="TD4" i="36"/>
  <c r="TD8" i="36"/>
  <c r="L8" i="36"/>
  <c r="CG8" i="36" s="1"/>
  <c r="AN14" i="36"/>
  <c r="OA9" i="36"/>
  <c r="MY4" i="36"/>
  <c r="HO16" i="36"/>
  <c r="MY10" i="36"/>
  <c r="QE9" i="36"/>
  <c r="IQ9" i="36"/>
  <c r="CF7" i="36"/>
  <c r="OA13" i="36"/>
  <c r="FN14" i="36"/>
  <c r="FN11" i="36"/>
  <c r="BJ10" i="36"/>
  <c r="KU9" i="36"/>
  <c r="SL14" i="36"/>
  <c r="HR11" i="36"/>
  <c r="IT7" i="36"/>
  <c r="TF11" i="36"/>
  <c r="MY9" i="36"/>
  <c r="RG8" i="36"/>
  <c r="PC17" i="36"/>
  <c r="CF11" i="36"/>
  <c r="KX7" i="36"/>
  <c r="PC9" i="36"/>
  <c r="HO9" i="36"/>
  <c r="FK8" i="36"/>
  <c r="TD10" i="36"/>
  <c r="TG17" i="36"/>
  <c r="PF11" i="36"/>
  <c r="JS8" i="36"/>
  <c r="HO8" i="36"/>
  <c r="JV4" i="36"/>
  <c r="JV18" i="36"/>
  <c r="TD11" i="36"/>
  <c r="TE9" i="36"/>
  <c r="OD9" i="36"/>
  <c r="JV8" i="36"/>
  <c r="GM9" i="36"/>
  <c r="EI14" i="36"/>
  <c r="LW14" i="36"/>
  <c r="MY11" i="36"/>
  <c r="CF10" i="36"/>
  <c r="SL7" i="36"/>
  <c r="KX9" i="36"/>
  <c r="CF4" i="36"/>
  <c r="PC4" i="36"/>
  <c r="GM5" i="36"/>
  <c r="OA5" i="36"/>
  <c r="DG15" i="36"/>
  <c r="KU15" i="36"/>
  <c r="SI15" i="36"/>
  <c r="CF18" i="36"/>
  <c r="HR18" i="36"/>
  <c r="QH9" i="36"/>
  <c r="LZ8" i="36"/>
  <c r="TG14" i="36"/>
  <c r="EI9" i="36"/>
  <c r="JS12" i="36"/>
  <c r="QH8" i="36"/>
  <c r="FN4" i="36"/>
  <c r="JS14" i="36"/>
  <c r="HR17" i="36"/>
  <c r="TG11" i="36"/>
  <c r="OA11" i="36"/>
  <c r="LZ11" i="36"/>
  <c r="JV11" i="36"/>
  <c r="G11" i="36"/>
  <c r="TG8" i="36"/>
  <c r="NB4" i="36"/>
  <c r="LZ5" i="36"/>
  <c r="IQ6" i="36"/>
  <c r="EL14" i="36"/>
  <c r="I17" i="36"/>
  <c r="DJ17" i="36"/>
  <c r="PF17" i="36"/>
  <c r="I11" i="36"/>
  <c r="DJ4" i="36"/>
  <c r="GP4" i="36"/>
  <c r="HO5" i="36"/>
  <c r="KX6" i="36"/>
  <c r="OD6" i="36"/>
  <c r="SL6" i="36"/>
  <c r="TF6" i="36"/>
  <c r="FK12" i="36"/>
  <c r="MY12" i="36"/>
  <c r="LZ14" i="36"/>
  <c r="PC14" i="36"/>
  <c r="QE15" i="36"/>
  <c r="JS16" i="36"/>
  <c r="L17" i="36"/>
  <c r="FN17" i="36"/>
  <c r="IT17" i="36"/>
  <c r="NB11" i="36"/>
  <c r="KX11" i="36"/>
  <c r="IT11" i="36"/>
  <c r="TE10" i="36"/>
  <c r="EI10" i="36"/>
  <c r="QH7" i="36"/>
  <c r="OD7" i="36"/>
  <c r="LZ7" i="36"/>
  <c r="NB7" i="36"/>
  <c r="CF14" i="36"/>
  <c r="N11" i="36"/>
  <c r="CH11" i="36" s="1"/>
  <c r="KX10" i="36"/>
  <c r="IT10" i="36"/>
  <c r="CF8" i="36"/>
  <c r="RG7" i="36"/>
  <c r="LZ4" i="36"/>
  <c r="OA4" i="36"/>
  <c r="LZ6" i="36"/>
  <c r="KX12" i="36"/>
  <c r="SL12" i="36"/>
  <c r="EL13" i="36"/>
  <c r="LZ16" i="36"/>
  <c r="PF16" i="36"/>
  <c r="N17" i="36"/>
  <c r="O17" i="36" s="1"/>
  <c r="OD17" i="36"/>
  <c r="QE17" i="36"/>
  <c r="TE11" i="36"/>
  <c r="TH11" i="36" s="1"/>
  <c r="TF9" i="36"/>
  <c r="SI9" i="36"/>
  <c r="DG9" i="36"/>
  <c r="F9" i="36"/>
  <c r="PF7" i="36"/>
  <c r="N13" i="36"/>
  <c r="O13" i="36" s="1"/>
  <c r="QH13" i="36"/>
  <c r="TF17" i="36"/>
  <c r="OD10" i="36"/>
  <c r="I10" i="36"/>
  <c r="TG9" i="36"/>
  <c r="JV9" i="36"/>
  <c r="HR9" i="36"/>
  <c r="G7" i="36"/>
  <c r="LW13" i="36"/>
  <c r="G16" i="36"/>
  <c r="JV16" i="36"/>
  <c r="TG18" i="36"/>
  <c r="TE8" i="36"/>
  <c r="TH8" i="36" s="1"/>
  <c r="KU8" i="36"/>
  <c r="IT8" i="36"/>
  <c r="GP8" i="36"/>
  <c r="TE14" i="36"/>
  <c r="RJ9" i="36"/>
  <c r="OD13" i="36"/>
  <c r="RJ13" i="36"/>
  <c r="QH15" i="36"/>
  <c r="TD15" i="36"/>
  <c r="TG16" i="36"/>
  <c r="TF18" i="36"/>
  <c r="RJ11" i="36"/>
  <c r="GM11" i="36"/>
  <c r="EL11" i="36"/>
  <c r="N10" i="36"/>
  <c r="O10" i="36" s="1"/>
  <c r="NB9" i="36"/>
  <c r="IT9" i="36"/>
  <c r="GP9" i="36"/>
  <c r="N9" i="36"/>
  <c r="CH9" i="36" s="1"/>
  <c r="TG7" i="36"/>
  <c r="JS7" i="36"/>
  <c r="HR7" i="36"/>
  <c r="FN7" i="36"/>
  <c r="F7" i="36"/>
  <c r="SI8" i="36"/>
  <c r="HO4" i="36"/>
  <c r="GP12" i="36"/>
  <c r="HR13" i="36"/>
  <c r="J16" i="36"/>
  <c r="K16" i="36" s="1"/>
  <c r="DJ16" i="36"/>
  <c r="SL16" i="36"/>
  <c r="TF16" i="36"/>
  <c r="JV17" i="36"/>
  <c r="HR8" i="36"/>
  <c r="FN8" i="36"/>
  <c r="OD8" i="36"/>
  <c r="PF13" i="36"/>
  <c r="GP14" i="36"/>
  <c r="RJ15" i="36"/>
  <c r="SL11" i="36"/>
  <c r="QH11" i="36"/>
  <c r="DJ11" i="36"/>
  <c r="TF10" i="36"/>
  <c r="F10" i="36"/>
  <c r="RG9" i="36"/>
  <c r="CF9" i="36"/>
  <c r="TE7" i="36"/>
  <c r="GP7" i="36"/>
  <c r="EL7" i="36"/>
  <c r="PF9" i="36"/>
  <c r="DG8" i="36"/>
  <c r="FK4" i="36"/>
  <c r="MY6" i="36"/>
  <c r="BJ12" i="36"/>
  <c r="EI12" i="36"/>
  <c r="TD12" i="36"/>
  <c r="TG12" i="36"/>
  <c r="FK13" i="36"/>
  <c r="OA14" i="36"/>
  <c r="PF15" i="36"/>
  <c r="CF17" i="36"/>
  <c r="HO17" i="36"/>
  <c r="TG10" i="36"/>
  <c r="SL10" i="36"/>
  <c r="QH10" i="36"/>
  <c r="FK10" i="36"/>
  <c r="DJ10" i="36"/>
  <c r="QE8" i="36"/>
  <c r="OA8" i="36"/>
  <c r="N8" i="36"/>
  <c r="CH8" i="36" s="1"/>
  <c r="TD7" i="36"/>
  <c r="N7" i="36"/>
  <c r="I9" i="36"/>
  <c r="AN9" i="36"/>
  <c r="J8" i="36"/>
  <c r="K8" i="36" s="1"/>
  <c r="AN5" i="36"/>
  <c r="AN18" i="36"/>
  <c r="L10" i="36"/>
  <c r="CG10" i="36" s="1"/>
  <c r="I8" i="36"/>
  <c r="AN8" i="36"/>
  <c r="F11" i="36"/>
  <c r="J10" i="36"/>
  <c r="G8" i="36"/>
  <c r="F8" i="36"/>
  <c r="L7" i="36"/>
  <c r="CG7" i="36" s="1"/>
  <c r="G10" i="36"/>
  <c r="L9" i="36"/>
  <c r="CG9" i="36" s="1"/>
  <c r="J7" i="36"/>
  <c r="AN7" i="36"/>
  <c r="I7" i="36"/>
  <c r="L11" i="36"/>
  <c r="CG11" i="36" s="1"/>
  <c r="J9" i="36"/>
  <c r="OD11" i="36"/>
  <c r="GP11" i="36"/>
  <c r="NB10" i="36"/>
  <c r="FN10" i="36"/>
  <c r="LZ9" i="36"/>
  <c r="EL9" i="36"/>
  <c r="SL8" i="36"/>
  <c r="KX8" i="36"/>
  <c r="DJ8" i="36"/>
  <c r="RJ7" i="36"/>
  <c r="JV7" i="36"/>
  <c r="J11" i="36"/>
  <c r="AN11" i="36"/>
  <c r="G9" i="36"/>
  <c r="GM4" i="36"/>
  <c r="KX4" i="36"/>
  <c r="TG4" i="36"/>
  <c r="DJ12" i="36"/>
  <c r="JV12" i="36"/>
  <c r="NB13" i="36"/>
  <c r="JV14" i="36"/>
  <c r="TD14" i="36"/>
  <c r="I15" i="36"/>
  <c r="KX16" i="36"/>
  <c r="GP17" i="36"/>
  <c r="IQ17" i="36"/>
  <c r="NB17" i="36"/>
  <c r="L18" i="36"/>
  <c r="CG18" i="36" s="1"/>
  <c r="CF12" i="36"/>
  <c r="I13" i="36"/>
  <c r="PC16" i="36"/>
  <c r="TE13" i="36"/>
  <c r="I14" i="36"/>
  <c r="FK14" i="36"/>
  <c r="F18" i="36"/>
  <c r="EL4" i="36"/>
  <c r="OD4" i="36"/>
  <c r="GP5" i="36"/>
  <c r="JS5" i="36"/>
  <c r="TD6" i="36"/>
  <c r="F12" i="36"/>
  <c r="DG12" i="36"/>
  <c r="HR12" i="36"/>
  <c r="HR14" i="36"/>
  <c r="NB14" i="36"/>
  <c r="L15" i="36"/>
  <c r="CG15" i="36" s="1"/>
  <c r="F16" i="36"/>
  <c r="IQ16" i="36"/>
  <c r="BJ17" i="36"/>
  <c r="QH17" i="36"/>
  <c r="OA18" i="36"/>
  <c r="BJ4" i="36"/>
  <c r="IT4" i="36"/>
  <c r="SL4" i="36"/>
  <c r="TF4" i="36"/>
  <c r="CF5" i="36"/>
  <c r="EL5" i="36"/>
  <c r="TE6" i="36"/>
  <c r="G12" i="36"/>
  <c r="RJ12" i="36"/>
  <c r="N14" i="36"/>
  <c r="O14" i="36" s="1"/>
  <c r="RJ14" i="36"/>
  <c r="F15" i="36"/>
  <c r="FN15" i="36"/>
  <c r="N16" i="36"/>
  <c r="O16" i="36" s="1"/>
  <c r="KX17" i="36"/>
  <c r="N18" i="36"/>
  <c r="O18" i="36" s="1"/>
  <c r="I18" i="36"/>
  <c r="IT18" i="36"/>
  <c r="HR5" i="36"/>
  <c r="OD5" i="36"/>
  <c r="RG5" i="36"/>
  <c r="TE5" i="36"/>
  <c r="TG5" i="36"/>
  <c r="FK6" i="36"/>
  <c r="FN12" i="36"/>
  <c r="IT12" i="36"/>
  <c r="KU12" i="36"/>
  <c r="PF12" i="36"/>
  <c r="L13" i="36"/>
  <c r="CG13" i="36" s="1"/>
  <c r="DJ13" i="36"/>
  <c r="GM13" i="36"/>
  <c r="IT14" i="36"/>
  <c r="DJ15" i="36"/>
  <c r="QE16" i="36"/>
  <c r="GP18" i="36"/>
  <c r="TE4" i="36"/>
  <c r="G5" i="36"/>
  <c r="L6" i="36"/>
  <c r="CG6" i="36" s="1"/>
  <c r="NB12" i="36"/>
  <c r="SI12" i="36"/>
  <c r="GM15" i="36"/>
  <c r="NB15" i="36"/>
  <c r="EL18" i="36"/>
  <c r="JS18" i="36"/>
  <c r="OD18" i="36"/>
  <c r="TE18" i="36"/>
  <c r="CG17" i="36"/>
  <c r="N12" i="36"/>
  <c r="O12" i="36" s="1"/>
  <c r="TG13" i="36"/>
  <c r="PF14" i="36"/>
  <c r="SL17" i="36"/>
  <c r="QH18" i="36"/>
  <c r="RJ4" i="36"/>
  <c r="J5" i="36"/>
  <c r="K5" i="36" s="1"/>
  <c r="DJ5" i="36"/>
  <c r="JV5" i="36"/>
  <c r="NB5" i="36"/>
  <c r="PC5" i="36"/>
  <c r="HR6" i="36"/>
  <c r="KU6" i="36"/>
  <c r="EI13" i="36"/>
  <c r="KX13" i="36"/>
  <c r="BJ14" i="36"/>
  <c r="QH14" i="36"/>
  <c r="KX15" i="36"/>
  <c r="TG15" i="36"/>
  <c r="TD17" i="36"/>
  <c r="RJ18" i="36"/>
  <c r="TE12" i="36"/>
  <c r="TE15" i="36"/>
  <c r="I6" i="36"/>
  <c r="N6" i="36"/>
  <c r="O6" i="36" s="1"/>
  <c r="FN6" i="36"/>
  <c r="OD12" i="36"/>
  <c r="IT13" i="36"/>
  <c r="N15" i="36"/>
  <c r="O15" i="36" s="1"/>
  <c r="IT15" i="36"/>
  <c r="OD15" i="36"/>
  <c r="GP16" i="36"/>
  <c r="RJ17" i="36"/>
  <c r="TE17" i="36"/>
  <c r="TH17" i="36" s="1"/>
  <c r="J18" i="36"/>
  <c r="K18" i="36" s="1"/>
  <c r="FN18" i="36"/>
  <c r="LZ18" i="36"/>
  <c r="PF18" i="36"/>
  <c r="RG18" i="36"/>
  <c r="QE6" i="36"/>
  <c r="QH4" i="36"/>
  <c r="DG4" i="36"/>
  <c r="KX5" i="36"/>
  <c r="RJ5" i="36"/>
  <c r="AN6" i="36"/>
  <c r="IT6" i="36"/>
  <c r="PF6" i="36"/>
  <c r="SI6" i="36"/>
  <c r="TG6" i="36"/>
  <c r="LW12" i="36"/>
  <c r="GP13" i="36"/>
  <c r="LZ13" i="36"/>
  <c r="LZ15" i="36"/>
  <c r="OA15" i="36"/>
  <c r="SL15" i="36"/>
  <c r="TF15" i="36"/>
  <c r="CF16" i="36"/>
  <c r="EL16" i="36"/>
  <c r="TD16" i="36"/>
  <c r="FK17" i="36"/>
  <c r="DJ18" i="36"/>
  <c r="F5" i="36"/>
  <c r="IQ5" i="36"/>
  <c r="DJ6" i="36"/>
  <c r="GP6" i="36"/>
  <c r="NB6" i="36"/>
  <c r="JV13" i="36"/>
  <c r="SL13" i="36"/>
  <c r="CF15" i="36"/>
  <c r="JV15" i="36"/>
  <c r="HR16" i="36"/>
  <c r="OD16" i="36"/>
  <c r="RG16" i="36"/>
  <c r="TE16" i="36"/>
  <c r="DG17" i="36"/>
  <c r="G18" i="36"/>
  <c r="NB18" i="36"/>
  <c r="EL4" i="37"/>
  <c r="EI4" i="37"/>
  <c r="GP4" i="37"/>
  <c r="GM4" i="37"/>
  <c r="PF24" i="37"/>
  <c r="PC24" i="37"/>
  <c r="DJ27" i="37"/>
  <c r="DG27" i="37"/>
  <c r="AN27" i="37"/>
  <c r="TE4" i="37"/>
  <c r="F25" i="37"/>
  <c r="I28" i="37"/>
  <c r="KU31" i="37"/>
  <c r="MY31" i="37"/>
  <c r="RG4" i="37"/>
  <c r="TG4" i="37"/>
  <c r="I23" i="37"/>
  <c r="JV23" i="37"/>
  <c r="OD23" i="37"/>
  <c r="OA23" i="37"/>
  <c r="NB26" i="37"/>
  <c r="RJ26" i="37"/>
  <c r="RG26" i="37"/>
  <c r="TG28" i="37"/>
  <c r="F29" i="37"/>
  <c r="QE29" i="37"/>
  <c r="SI29" i="37"/>
  <c r="BJ24" i="37"/>
  <c r="IT25" i="37"/>
  <c r="IQ25" i="37"/>
  <c r="LZ28" i="37"/>
  <c r="LW28" i="37"/>
  <c r="PC4" i="37"/>
  <c r="KU24" i="37"/>
  <c r="MY24" i="37"/>
  <c r="FN29" i="37"/>
  <c r="FK29" i="37"/>
  <c r="I4" i="37"/>
  <c r="F4" i="37"/>
  <c r="IT4" i="37"/>
  <c r="L23" i="37"/>
  <c r="CG23" i="37" s="1"/>
  <c r="J23" i="37"/>
  <c r="AN23" i="37"/>
  <c r="G23" i="37"/>
  <c r="EI25" i="37"/>
  <c r="GM25" i="37"/>
  <c r="HO28" i="37"/>
  <c r="JS28" i="37"/>
  <c r="I30" i="37"/>
  <c r="JV30" i="37"/>
  <c r="LZ30" i="37"/>
  <c r="OD30" i="37"/>
  <c r="OA30" i="37"/>
  <c r="BJ31" i="37"/>
  <c r="JS23" i="37"/>
  <c r="LW23" i="37"/>
  <c r="L26" i="37"/>
  <c r="CG26" i="37" s="1"/>
  <c r="MY26" i="37"/>
  <c r="PC26" i="37"/>
  <c r="G27" i="37"/>
  <c r="F27" i="37"/>
  <c r="L30" i="37"/>
  <c r="CG30" i="37" s="1"/>
  <c r="J30" i="37"/>
  <c r="AN30" i="37"/>
  <c r="G30" i="37"/>
  <c r="LZ4" i="37"/>
  <c r="LW4" i="37"/>
  <c r="OD4" i="37"/>
  <c r="OA4" i="37"/>
  <c r="TG23" i="37"/>
  <c r="G24" i="37"/>
  <c r="DJ24" i="37"/>
  <c r="FN24" i="37"/>
  <c r="HR24" i="37"/>
  <c r="HO24" i="37"/>
  <c r="I25" i="37"/>
  <c r="LZ25" i="37"/>
  <c r="OD25" i="37"/>
  <c r="QH25" i="37"/>
  <c r="QE25" i="37"/>
  <c r="PF28" i="37"/>
  <c r="RJ28" i="37"/>
  <c r="N30" i="37"/>
  <c r="JS30" i="37"/>
  <c r="LW30" i="37"/>
  <c r="G31" i="37"/>
  <c r="DJ31" i="37"/>
  <c r="FN31" i="37"/>
  <c r="HR31" i="37"/>
  <c r="HO31" i="37"/>
  <c r="HO4" i="37"/>
  <c r="SI24" i="37"/>
  <c r="L25" i="37"/>
  <c r="CG25" i="37" s="1"/>
  <c r="J25" i="37"/>
  <c r="AN25" i="37"/>
  <c r="I27" i="37"/>
  <c r="GM27" i="37"/>
  <c r="IQ27" i="37"/>
  <c r="IT29" i="37"/>
  <c r="NB29" i="37"/>
  <c r="MY29" i="37"/>
  <c r="TE29" i="37"/>
  <c r="SI31" i="37"/>
  <c r="JS4" i="37"/>
  <c r="RJ23" i="37"/>
  <c r="G28" i="37"/>
  <c r="EL28" i="37"/>
  <c r="EI28" i="37"/>
  <c r="G29" i="37"/>
  <c r="DG24" i="37"/>
  <c r="FK24" i="37"/>
  <c r="N25" i="37"/>
  <c r="LW25" i="37"/>
  <c r="OA25" i="37"/>
  <c r="BJ28" i="37"/>
  <c r="PC28" i="37"/>
  <c r="RG28" i="37"/>
  <c r="RJ30" i="37"/>
  <c r="DG31" i="37"/>
  <c r="FK31" i="37"/>
  <c r="L4" i="37"/>
  <c r="CG4" i="37" s="1"/>
  <c r="J4" i="37"/>
  <c r="CF23" i="37"/>
  <c r="KX27" i="37"/>
  <c r="KU27" i="37"/>
  <c r="G4" i="37"/>
  <c r="GP23" i="37"/>
  <c r="GM23" i="37"/>
  <c r="F24" i="37"/>
  <c r="I26" i="37"/>
  <c r="FN26" i="37"/>
  <c r="JV26" i="37"/>
  <c r="JS26" i="37"/>
  <c r="TG26" i="37"/>
  <c r="TF26" i="37"/>
  <c r="OD27" i="37"/>
  <c r="SL27" i="37"/>
  <c r="SI27" i="37"/>
  <c r="N28" i="37"/>
  <c r="I29" i="37"/>
  <c r="IQ29" i="37"/>
  <c r="KU29" i="37"/>
  <c r="F31" i="37"/>
  <c r="PF31" i="37"/>
  <c r="PC31" i="37"/>
  <c r="QH4" i="37"/>
  <c r="F23" i="37"/>
  <c r="RG23" i="37"/>
  <c r="TF23" i="37"/>
  <c r="J26" i="37"/>
  <c r="CF28" i="37"/>
  <c r="J29" i="37"/>
  <c r="EL30" i="37"/>
  <c r="GP30" i="37"/>
  <c r="GM30" i="37"/>
  <c r="F28" i="37"/>
  <c r="IQ23" i="37"/>
  <c r="QE23" i="37"/>
  <c r="JS24" i="37"/>
  <c r="RG24" i="37"/>
  <c r="DG25" i="37"/>
  <c r="KU25" i="37"/>
  <c r="SI25" i="37"/>
  <c r="F26" i="37"/>
  <c r="EI26" i="37"/>
  <c r="LW26" i="37"/>
  <c r="FK27" i="37"/>
  <c r="MY27" i="37"/>
  <c r="GM28" i="37"/>
  <c r="OA28" i="37"/>
  <c r="HO29" i="37"/>
  <c r="PC29" i="37"/>
  <c r="IQ30" i="37"/>
  <c r="QE30" i="37"/>
  <c r="JS31" i="37"/>
  <c r="RG31" i="37"/>
  <c r="G26" i="37"/>
  <c r="AN28" i="37"/>
  <c r="J28" i="37"/>
  <c r="AN26" i="37"/>
  <c r="K13" i="36"/>
  <c r="JS4" i="36"/>
  <c r="RG4" i="36"/>
  <c r="L5" i="36"/>
  <c r="CG5" i="36" s="1"/>
  <c r="DG5" i="36"/>
  <c r="KU5" i="36"/>
  <c r="SI5" i="36"/>
  <c r="F6" i="36"/>
  <c r="EI6" i="36"/>
  <c r="LW6" i="36"/>
  <c r="GM12" i="36"/>
  <c r="OA12" i="36"/>
  <c r="HO13" i="36"/>
  <c r="PC13" i="36"/>
  <c r="J14" i="36"/>
  <c r="IQ14" i="36"/>
  <c r="QE14" i="36"/>
  <c r="JS15" i="36"/>
  <c r="RG15" i="36"/>
  <c r="L16" i="36"/>
  <c r="CG16" i="36" s="1"/>
  <c r="DG16" i="36"/>
  <c r="KU16" i="36"/>
  <c r="SI16" i="36"/>
  <c r="F17" i="36"/>
  <c r="EI17" i="36"/>
  <c r="LW17" i="36"/>
  <c r="BJ18" i="36"/>
  <c r="FK18" i="36"/>
  <c r="MY18" i="36"/>
  <c r="F14" i="36"/>
  <c r="AN16" i="36"/>
  <c r="BJ13" i="36"/>
  <c r="MY13" i="36"/>
  <c r="GM14" i="36"/>
  <c r="PC15" i="36"/>
  <c r="JS17" i="36"/>
  <c r="RG17" i="36"/>
  <c r="DG18" i="36"/>
  <c r="HR4" i="36"/>
  <c r="PF4" i="36"/>
  <c r="IT5" i="36"/>
  <c r="QH5" i="36"/>
  <c r="G6" i="36"/>
  <c r="JV6" i="36"/>
  <c r="RJ6" i="36"/>
  <c r="I12" i="36"/>
  <c r="AN12" i="36"/>
  <c r="EL12" i="36"/>
  <c r="LZ12" i="36"/>
  <c r="FN13" i="36"/>
  <c r="OD14" i="36"/>
  <c r="HR15" i="36"/>
  <c r="IT16" i="36"/>
  <c r="QH16" i="36"/>
  <c r="G17" i="36"/>
  <c r="KX18" i="36"/>
  <c r="SL18" i="36"/>
  <c r="F4" i="36"/>
  <c r="EI4" i="36"/>
  <c r="LW4" i="36"/>
  <c r="N5" i="36"/>
  <c r="FK5" i="36"/>
  <c r="MY5" i="36"/>
  <c r="GM6" i="36"/>
  <c r="OA6" i="36"/>
  <c r="J12" i="36"/>
  <c r="IQ12" i="36"/>
  <c r="QE12" i="36"/>
  <c r="JS13" i="36"/>
  <c r="RG13" i="36"/>
  <c r="L14" i="36"/>
  <c r="CG14" i="36" s="1"/>
  <c r="DG14" i="36"/>
  <c r="KU14" i="36"/>
  <c r="SI14" i="36"/>
  <c r="EI15" i="36"/>
  <c r="LW15" i="36"/>
  <c r="FK16" i="36"/>
  <c r="MY16" i="36"/>
  <c r="GM17" i="36"/>
  <c r="OA17" i="36"/>
  <c r="HO18" i="36"/>
  <c r="PC18" i="36"/>
  <c r="G4" i="36"/>
  <c r="G15" i="36"/>
  <c r="AN17" i="36"/>
  <c r="J6" i="36"/>
  <c r="L12" i="36"/>
  <c r="CG12" i="36" s="1"/>
  <c r="F13" i="36"/>
  <c r="J17" i="36"/>
  <c r="N4" i="36"/>
  <c r="BJ15" i="36"/>
  <c r="I4" i="36"/>
  <c r="AN4" i="36"/>
  <c r="G13" i="36"/>
  <c r="AN15" i="36"/>
  <c r="I16" i="36"/>
  <c r="J4" i="36"/>
  <c r="J15" i="36"/>
  <c r="G14" i="36"/>
  <c r="AN13" i="36"/>
  <c r="I5" i="36"/>
  <c r="L25" i="35"/>
  <c r="CG25" i="35" s="1"/>
  <c r="AN23" i="35"/>
  <c r="TG23" i="35"/>
  <c r="TG22" i="35"/>
  <c r="TG20" i="35"/>
  <c r="BJ21" i="35"/>
  <c r="TD15" i="35"/>
  <c r="TD21" i="35"/>
  <c r="BJ22" i="35"/>
  <c r="N19" i="35"/>
  <c r="O19" i="35" s="1"/>
  <c r="TF19" i="35"/>
  <c r="TF22" i="35"/>
  <c r="BJ23" i="35"/>
  <c r="I24" i="35"/>
  <c r="TE15" i="35"/>
  <c r="I18" i="35"/>
  <c r="N4" i="35"/>
  <c r="O4" i="35" s="1"/>
  <c r="TG4" i="35"/>
  <c r="J18" i="35"/>
  <c r="K18" i="35" s="1"/>
  <c r="TE23" i="35"/>
  <c r="G25" i="35"/>
  <c r="CF4" i="35"/>
  <c r="TF4" i="35"/>
  <c r="N20" i="35"/>
  <c r="CH20" i="35" s="1"/>
  <c r="TE22" i="35"/>
  <c r="G23" i="35"/>
  <c r="J23" i="35"/>
  <c r="K23" i="35" s="1"/>
  <c r="TD23" i="35"/>
  <c r="TG25" i="35"/>
  <c r="TE4" i="35"/>
  <c r="TG15" i="35"/>
  <c r="TE21" i="35"/>
  <c r="TG21" i="35"/>
  <c r="N15" i="35"/>
  <c r="CH15" i="35" s="1"/>
  <c r="TE20" i="35"/>
  <c r="I22" i="35"/>
  <c r="F23" i="35"/>
  <c r="TE18" i="35"/>
  <c r="TE24" i="35"/>
  <c r="L15" i="35"/>
  <c r="CG15" i="35" s="1"/>
  <c r="TG18" i="35"/>
  <c r="TG24" i="35"/>
  <c r="I4" i="35"/>
  <c r="TD19" i="35"/>
  <c r="TG19" i="35"/>
  <c r="I21" i="35"/>
  <c r="L22" i="35"/>
  <c r="CG22" i="35" s="1"/>
  <c r="TF23" i="35"/>
  <c r="N25" i="35"/>
  <c r="CH25" i="35" s="1"/>
  <c r="L4" i="35"/>
  <c r="CG4" i="35" s="1"/>
  <c r="TE19" i="35"/>
  <c r="G21" i="35"/>
  <c r="N24" i="35"/>
  <c r="O24" i="35" s="1"/>
  <c r="N18" i="35"/>
  <c r="CH18" i="35" s="1"/>
  <c r="CF19" i="35"/>
  <c r="I20" i="35"/>
  <c r="TF24" i="35"/>
  <c r="CF25" i="35"/>
  <c r="F25" i="35"/>
  <c r="TF15" i="35"/>
  <c r="J20" i="35"/>
  <c r="K20" i="35" s="1"/>
  <c r="N21" i="35"/>
  <c r="O21" i="35" s="1"/>
  <c r="CF24" i="35"/>
  <c r="TD25" i="35"/>
  <c r="G19" i="35"/>
  <c r="I15" i="35"/>
  <c r="DJ15" i="35"/>
  <c r="F18" i="35"/>
  <c r="F19" i="35"/>
  <c r="DG19" i="35"/>
  <c r="G18" i="35"/>
  <c r="JS4" i="35"/>
  <c r="RG4" i="35"/>
  <c r="F15" i="35"/>
  <c r="EI15" i="35"/>
  <c r="LW15" i="35"/>
  <c r="BJ18" i="35"/>
  <c r="FK18" i="35"/>
  <c r="MY18" i="35"/>
  <c r="GM19" i="35"/>
  <c r="OA19" i="35"/>
  <c r="HO20" i="35"/>
  <c r="PC20" i="35"/>
  <c r="J21" i="35"/>
  <c r="IQ21" i="35"/>
  <c r="QE21" i="35"/>
  <c r="JS22" i="35"/>
  <c r="RG22" i="35"/>
  <c r="L23" i="35"/>
  <c r="CG23" i="35" s="1"/>
  <c r="DG23" i="35"/>
  <c r="KU23" i="35"/>
  <c r="SI23" i="35"/>
  <c r="F24" i="35"/>
  <c r="EI24" i="35"/>
  <c r="LW24" i="35"/>
  <c r="BJ25" i="35"/>
  <c r="FK25" i="35"/>
  <c r="MY25" i="35"/>
  <c r="I25" i="35"/>
  <c r="I23" i="35"/>
  <c r="K25" i="35"/>
  <c r="L18" i="35"/>
  <c r="CG18" i="35" s="1"/>
  <c r="LW19" i="35"/>
  <c r="OA21" i="35"/>
  <c r="HO22" i="35"/>
  <c r="AN21" i="35"/>
  <c r="HR4" i="35"/>
  <c r="PF4" i="35"/>
  <c r="G15" i="35"/>
  <c r="JV15" i="35"/>
  <c r="RJ15" i="35"/>
  <c r="DJ18" i="35"/>
  <c r="KX18" i="35"/>
  <c r="SL18" i="35"/>
  <c r="I19" i="35"/>
  <c r="AN19" i="35"/>
  <c r="EL19" i="35"/>
  <c r="FN20" i="35"/>
  <c r="NB20" i="35"/>
  <c r="GP21" i="35"/>
  <c r="PF22" i="35"/>
  <c r="IT23" i="35"/>
  <c r="QH23" i="35"/>
  <c r="G24" i="35"/>
  <c r="JV24" i="35"/>
  <c r="RJ24" i="35"/>
  <c r="DJ25" i="35"/>
  <c r="SL25" i="35"/>
  <c r="F4" i="35"/>
  <c r="EI4" i="35"/>
  <c r="LW4" i="35"/>
  <c r="GM15" i="35"/>
  <c r="OA15" i="35"/>
  <c r="HO18" i="35"/>
  <c r="PC18" i="35"/>
  <c r="J19" i="35"/>
  <c r="IQ19" i="35"/>
  <c r="QE19" i="35"/>
  <c r="JS20" i="35"/>
  <c r="RG20" i="35"/>
  <c r="L21" i="35"/>
  <c r="CG21" i="35" s="1"/>
  <c r="DG21" i="35"/>
  <c r="KU21" i="35"/>
  <c r="SI21" i="35"/>
  <c r="F22" i="35"/>
  <c r="EI22" i="35"/>
  <c r="LW22" i="35"/>
  <c r="N23" i="35"/>
  <c r="FK23" i="35"/>
  <c r="MY23" i="35"/>
  <c r="GM24" i="35"/>
  <c r="OA24" i="35"/>
  <c r="HO25" i="35"/>
  <c r="PC25" i="35"/>
  <c r="G4" i="35"/>
  <c r="AN15" i="35"/>
  <c r="G22" i="35"/>
  <c r="AN24" i="35"/>
  <c r="BJ4" i="35"/>
  <c r="J15" i="35"/>
  <c r="L19" i="35"/>
  <c r="CG19" i="35" s="1"/>
  <c r="F20" i="35"/>
  <c r="J24" i="35"/>
  <c r="F21" i="35"/>
  <c r="AN4" i="35"/>
  <c r="G20" i="35"/>
  <c r="AN22" i="35"/>
  <c r="N22" i="35"/>
  <c r="J4" i="35"/>
  <c r="J22" i="35"/>
  <c r="L20" i="35"/>
  <c r="CG20" i="35" s="1"/>
  <c r="AN20" i="35"/>
  <c r="BJ5" i="26"/>
  <c r="TD12" i="26"/>
  <c r="TE12" i="26"/>
  <c r="L7" i="26"/>
  <c r="AN5" i="26"/>
  <c r="AN11" i="26"/>
  <c r="BJ9" i="26"/>
  <c r="AN7" i="26"/>
  <c r="AN6" i="26"/>
  <c r="BJ6" i="26"/>
  <c r="BJ13" i="26"/>
  <c r="BJ7" i="26"/>
  <c r="BJ4" i="26"/>
  <c r="AN9" i="26"/>
  <c r="BJ11" i="26"/>
  <c r="BJ10" i="26"/>
  <c r="L10" i="26"/>
  <c r="L9" i="26"/>
  <c r="L8" i="26"/>
  <c r="L6" i="26"/>
  <c r="AN8" i="26"/>
  <c r="L5" i="26"/>
  <c r="J14" i="26"/>
  <c r="K14" i="26" s="1"/>
  <c r="CF12" i="26"/>
  <c r="L4" i="26"/>
  <c r="BJ12" i="26"/>
  <c r="BJ14" i="26"/>
  <c r="L14" i="26"/>
  <c r="L11" i="26"/>
  <c r="L13" i="26"/>
  <c r="J8" i="26"/>
  <c r="K8" i="26" s="1"/>
  <c r="AN10" i="26"/>
  <c r="L12" i="26"/>
  <c r="CG12" i="26" s="1"/>
  <c r="J6" i="26"/>
  <c r="K6" i="26" s="1"/>
  <c r="J5" i="26"/>
  <c r="K5" i="26" s="1"/>
  <c r="J4" i="26"/>
  <c r="K4" i="26" s="1"/>
  <c r="BJ8" i="26"/>
  <c r="J13" i="26"/>
  <c r="K13" i="26" s="1"/>
  <c r="J11" i="26"/>
  <c r="K11" i="26" s="1"/>
  <c r="J10" i="26"/>
  <c r="K10" i="26" s="1"/>
  <c r="AN4" i="26"/>
  <c r="AN14" i="26"/>
  <c r="J9" i="26"/>
  <c r="K9" i="26" s="1"/>
  <c r="AN12" i="26"/>
  <c r="J7" i="26"/>
  <c r="K7" i="26" s="1"/>
  <c r="AN13" i="26"/>
  <c r="J12" i="26"/>
  <c r="K12" i="26" s="1"/>
  <c r="IA10" i="28"/>
  <c r="JB9" i="24"/>
  <c r="JI9" i="24" s="1"/>
  <c r="PP9" i="24"/>
  <c r="PW9" i="24" s="1"/>
  <c r="GL9" i="24"/>
  <c r="GS9" i="24" s="1"/>
  <c r="BN6" i="24"/>
  <c r="BR6" i="24" s="1"/>
  <c r="JB5" i="23"/>
  <c r="JI5" i="23" s="1"/>
  <c r="SF5" i="23"/>
  <c r="SM5" i="23" s="1"/>
  <c r="QX5" i="23"/>
  <c r="RE5" i="23" s="1"/>
  <c r="AU6" i="22"/>
  <c r="AY6" i="22" s="1"/>
  <c r="AU15" i="4"/>
  <c r="AY15" i="4" s="1"/>
  <c r="CW12" i="4"/>
  <c r="DA12" i="4" s="1"/>
  <c r="SN12" i="4"/>
  <c r="SU12" i="4" s="1"/>
  <c r="JJ12" i="4"/>
  <c r="JQ12" i="4" s="1"/>
  <c r="ED12" i="4"/>
  <c r="EK12" i="4" s="1"/>
  <c r="HO12" i="26"/>
  <c r="JS12" i="26"/>
  <c r="GM10" i="26"/>
  <c r="OA10" i="26"/>
  <c r="NB12" i="26"/>
  <c r="FN12" i="26"/>
  <c r="SF10" i="28"/>
  <c r="SM10" i="28" s="1"/>
  <c r="TN10" i="28"/>
  <c r="TU10" i="28" s="1"/>
  <c r="CS8" i="28"/>
  <c r="LR10" i="28"/>
  <c r="LY10" i="28" s="1"/>
  <c r="AQ8" i="28"/>
  <c r="MZ10" i="28"/>
  <c r="NG10" i="28" s="1"/>
  <c r="QX10" i="28"/>
  <c r="RE10" i="28" s="1"/>
  <c r="UV9" i="24"/>
  <c r="VC9" i="24" s="1"/>
  <c r="OH9" i="24"/>
  <c r="OO9" i="24" s="1"/>
  <c r="UV5" i="23"/>
  <c r="VC5" i="23" s="1"/>
  <c r="KJ12" i="23"/>
  <c r="KQ12" i="23" s="1"/>
  <c r="WD5" i="23"/>
  <c r="WK5" i="23" s="1"/>
  <c r="LR5" i="23"/>
  <c r="LY5" i="23" s="1"/>
  <c r="TN5" i="23"/>
  <c r="TU5" i="23" s="1"/>
  <c r="KJ5" i="23"/>
  <c r="KQ5" i="23" s="1"/>
  <c r="BR5" i="23"/>
  <c r="PP5" i="23"/>
  <c r="PW5" i="23" s="1"/>
  <c r="AU10" i="22"/>
  <c r="AY10" i="22" s="1"/>
  <c r="AU4" i="22"/>
  <c r="AY4" i="22" s="1"/>
  <c r="BV4" i="22"/>
  <c r="BZ4" i="22" s="1"/>
  <c r="FL12" i="4"/>
  <c r="FS12" i="4" s="1"/>
  <c r="CS5" i="23"/>
  <c r="XK5" i="23"/>
  <c r="I5" i="23"/>
  <c r="XG5" i="23"/>
  <c r="XD5" i="23"/>
  <c r="G5" i="23"/>
  <c r="F5" i="23"/>
  <c r="L5" i="23"/>
  <c r="J5" i="23"/>
  <c r="QX12" i="23"/>
  <c r="RE12" i="23" s="1"/>
  <c r="FD11" i="23"/>
  <c r="FK11" i="23" s="1"/>
  <c r="AM4" i="23"/>
  <c r="AQ4" i="23" s="1"/>
  <c r="AQ12" i="23"/>
  <c r="DV12" i="23"/>
  <c r="EC12" i="23" s="1"/>
  <c r="LR9" i="24"/>
  <c r="LY9" i="24" s="1"/>
  <c r="OA12" i="26"/>
  <c r="JS9" i="26"/>
  <c r="HR12" i="26"/>
  <c r="RJ12" i="26"/>
  <c r="JV12" i="26"/>
  <c r="EL12" i="26"/>
  <c r="MY12" i="26"/>
  <c r="PF12" i="26"/>
  <c r="DG12" i="26"/>
  <c r="EI9" i="26"/>
  <c r="IQ10" i="26"/>
  <c r="JS6" i="26"/>
  <c r="LW9" i="26"/>
  <c r="JB10" i="28"/>
  <c r="JI10" i="28" s="1"/>
  <c r="UV10" i="28"/>
  <c r="VC10" i="28" s="1"/>
  <c r="OH10" i="28"/>
  <c r="OO10" i="28" s="1"/>
  <c r="XD10" i="28"/>
  <c r="PP8" i="28"/>
  <c r="PW8" i="28" s="1"/>
  <c r="GL8" i="28"/>
  <c r="GS8" i="28" s="1"/>
  <c r="XG10" i="28"/>
  <c r="KJ10" i="28"/>
  <c r="KQ10" i="28" s="1"/>
  <c r="EC10" i="28"/>
  <c r="AQ10" i="28"/>
  <c r="BR9" i="28"/>
  <c r="BR8" i="28"/>
  <c r="FK10" i="28"/>
  <c r="QX8" i="28"/>
  <c r="RE8" i="28" s="1"/>
  <c r="HT8" i="28"/>
  <c r="IA8" i="28" s="1"/>
  <c r="QX9" i="24"/>
  <c r="RE9" i="24" s="1"/>
  <c r="MZ9" i="24"/>
  <c r="NG9" i="24" s="1"/>
  <c r="SF9" i="24"/>
  <c r="SM9" i="24" s="1"/>
  <c r="BR9" i="24"/>
  <c r="AQ7" i="24"/>
  <c r="HT9" i="24"/>
  <c r="IA9" i="24" s="1"/>
  <c r="DV7" i="24"/>
  <c r="EC7" i="24" s="1"/>
  <c r="FD5" i="24"/>
  <c r="FK5" i="24" s="1"/>
  <c r="GL6" i="24"/>
  <c r="GS6" i="24" s="1"/>
  <c r="HT14" i="24"/>
  <c r="IA14" i="24" s="1"/>
  <c r="JB12" i="24"/>
  <c r="JI12" i="24" s="1"/>
  <c r="KJ11" i="24"/>
  <c r="KQ11" i="24" s="1"/>
  <c r="LR10" i="24"/>
  <c r="LY10" i="24" s="1"/>
  <c r="MZ7" i="24"/>
  <c r="NG7" i="24" s="1"/>
  <c r="OH5" i="24"/>
  <c r="OO5" i="24" s="1"/>
  <c r="PP6" i="24"/>
  <c r="PW6" i="24" s="1"/>
  <c r="QX4" i="24"/>
  <c r="RE4" i="24" s="1"/>
  <c r="QX14" i="24"/>
  <c r="RE14" i="24" s="1"/>
  <c r="SF12" i="24"/>
  <c r="SM12" i="24" s="1"/>
  <c r="TN11" i="24"/>
  <c r="TU11" i="24" s="1"/>
  <c r="UV10" i="24"/>
  <c r="VC10" i="24" s="1"/>
  <c r="WD9" i="24"/>
  <c r="WK9" i="24" s="1"/>
  <c r="TN9" i="24"/>
  <c r="TU9" i="24" s="1"/>
  <c r="KJ9" i="24"/>
  <c r="KQ9" i="24" s="1"/>
  <c r="XG9" i="24"/>
  <c r="OH12" i="23"/>
  <c r="OO12" i="23" s="1"/>
  <c r="GL12" i="23"/>
  <c r="GS12" i="23" s="1"/>
  <c r="LR12" i="23"/>
  <c r="LY12" i="23" s="1"/>
  <c r="BR14" i="23"/>
  <c r="AM8" i="23"/>
  <c r="AQ8" i="23" s="1"/>
  <c r="WD12" i="23"/>
  <c r="WK12" i="23" s="1"/>
  <c r="SF12" i="23"/>
  <c r="SM12" i="23" s="1"/>
  <c r="HT12" i="23"/>
  <c r="IA12" i="23" s="1"/>
  <c r="TN12" i="23"/>
  <c r="TU12" i="23" s="1"/>
  <c r="JB12" i="23"/>
  <c r="JI12" i="23" s="1"/>
  <c r="BR6" i="23"/>
  <c r="UV12" i="23"/>
  <c r="VC12" i="23" s="1"/>
  <c r="AQ18" i="23"/>
  <c r="BR19" i="23"/>
  <c r="CS12" i="23"/>
  <c r="AQ15" i="23"/>
  <c r="BN16" i="23"/>
  <c r="BR16" i="23" s="1"/>
  <c r="XD12" i="23"/>
  <c r="SF11" i="23"/>
  <c r="SM11" i="23" s="1"/>
  <c r="MZ12" i="23"/>
  <c r="NG12" i="23" s="1"/>
  <c r="PP12" i="23"/>
  <c r="PW12" i="23" s="1"/>
  <c r="FD12" i="23"/>
  <c r="FK12" i="23" s="1"/>
  <c r="AU12" i="22"/>
  <c r="AY12" i="22" s="1"/>
  <c r="IB5" i="22"/>
  <c r="II5" i="22" s="1"/>
  <c r="IB14" i="22"/>
  <c r="II14" i="22" s="1"/>
  <c r="JJ8" i="22"/>
  <c r="JQ8" i="22" s="1"/>
  <c r="KR7" i="22"/>
  <c r="KY7" i="22" s="1"/>
  <c r="KR12" i="22"/>
  <c r="KY12" i="22" s="1"/>
  <c r="LZ9" i="22"/>
  <c r="MG9" i="22" s="1"/>
  <c r="NH6" i="22"/>
  <c r="NO6" i="22" s="1"/>
  <c r="NH13" i="22"/>
  <c r="NO13" i="22" s="1"/>
  <c r="OP11" i="22"/>
  <c r="OW11" i="22" s="1"/>
  <c r="PX4" i="22"/>
  <c r="QE4" i="22" s="1"/>
  <c r="PX10" i="22"/>
  <c r="QE10" i="22" s="1"/>
  <c r="RF5" i="22"/>
  <c r="RM5" i="22" s="1"/>
  <c r="RF14" i="22"/>
  <c r="RM14" i="22" s="1"/>
  <c r="SN8" i="22"/>
  <c r="SU8" i="22" s="1"/>
  <c r="TV7" i="22"/>
  <c r="UC7" i="22" s="1"/>
  <c r="TV12" i="22"/>
  <c r="UC12" i="22" s="1"/>
  <c r="VD9" i="22"/>
  <c r="VK9" i="22" s="1"/>
  <c r="AU8" i="22"/>
  <c r="AY8" i="22" s="1"/>
  <c r="BV12" i="22"/>
  <c r="BZ12" i="22" s="1"/>
  <c r="AU5" i="22"/>
  <c r="AY5" i="22" s="1"/>
  <c r="BV6" i="22"/>
  <c r="BZ6" i="22" s="1"/>
  <c r="BV8" i="22"/>
  <c r="BZ8" i="22" s="1"/>
  <c r="BV7" i="22"/>
  <c r="BZ7" i="22" s="1"/>
  <c r="ED6" i="4"/>
  <c r="EK6" i="4" s="1"/>
  <c r="ED10" i="4"/>
  <c r="EK10" i="4" s="1"/>
  <c r="ED16" i="4"/>
  <c r="EK16" i="4" s="1"/>
  <c r="FL6" i="4"/>
  <c r="FS6" i="4" s="1"/>
  <c r="FL10" i="4"/>
  <c r="FS10" i="4" s="1"/>
  <c r="FL16" i="4"/>
  <c r="FS16" i="4" s="1"/>
  <c r="GT10" i="4"/>
  <c r="HA10" i="4" s="1"/>
  <c r="GT16" i="4"/>
  <c r="HA16" i="4" s="1"/>
  <c r="IB6" i="4"/>
  <c r="II6" i="4" s="1"/>
  <c r="IB16" i="4"/>
  <c r="II16" i="4" s="1"/>
  <c r="JJ10" i="4"/>
  <c r="JQ10" i="4" s="1"/>
  <c r="JJ16" i="4"/>
  <c r="JQ16" i="4" s="1"/>
  <c r="KR10" i="4"/>
  <c r="KY10" i="4" s="1"/>
  <c r="KR16" i="4"/>
  <c r="KY16" i="4" s="1"/>
  <c r="LZ6" i="4"/>
  <c r="MG6" i="4" s="1"/>
  <c r="LZ10" i="4"/>
  <c r="MG10" i="4" s="1"/>
  <c r="LZ16" i="4"/>
  <c r="NH6" i="4"/>
  <c r="NO6" i="4" s="1"/>
  <c r="NH10" i="4"/>
  <c r="NO10" i="4" s="1"/>
  <c r="NH16" i="4"/>
  <c r="NO16" i="4" s="1"/>
  <c r="OP6" i="4"/>
  <c r="OW6" i="4" s="1"/>
  <c r="OP10" i="4"/>
  <c r="OW10" i="4" s="1"/>
  <c r="OP16" i="4"/>
  <c r="OW16" i="4" s="1"/>
  <c r="PX6" i="4"/>
  <c r="QE6" i="4" s="1"/>
  <c r="PX10" i="4"/>
  <c r="QE10" i="4" s="1"/>
  <c r="PX16" i="4"/>
  <c r="QE16" i="4" s="1"/>
  <c r="RF6" i="4"/>
  <c r="RM6" i="4" s="1"/>
  <c r="RF10" i="4"/>
  <c r="RM10" i="4" s="1"/>
  <c r="RF16" i="4"/>
  <c r="RM16" i="4" s="1"/>
  <c r="SN6" i="4"/>
  <c r="SU6" i="4" s="1"/>
  <c r="SN10" i="4"/>
  <c r="SN16" i="4"/>
  <c r="SU16" i="4" s="1"/>
  <c r="TV6" i="4"/>
  <c r="UC6" i="4" s="1"/>
  <c r="TV10" i="4"/>
  <c r="UC10" i="4" s="1"/>
  <c r="TV16" i="4"/>
  <c r="UC16" i="4" s="1"/>
  <c r="VD6" i="4"/>
  <c r="VK6" i="4" s="1"/>
  <c r="VD10" i="4"/>
  <c r="VK10" i="4" s="1"/>
  <c r="VD16" i="4"/>
  <c r="VK16" i="4" s="1"/>
  <c r="LZ12" i="4"/>
  <c r="MG12" i="4" s="1"/>
  <c r="BV6" i="4"/>
  <c r="BZ6" i="4" s="1"/>
  <c r="SN23" i="4"/>
  <c r="SU23" i="4" s="1"/>
  <c r="JJ23" i="4"/>
  <c r="JQ23" i="4" s="1"/>
  <c r="RF12" i="4"/>
  <c r="RM12" i="4" s="1"/>
  <c r="TV23" i="4"/>
  <c r="UC23" i="4" s="1"/>
  <c r="BV18" i="4"/>
  <c r="BZ18" i="4" s="1"/>
  <c r="OP12" i="4"/>
  <c r="OW12" i="4" s="1"/>
  <c r="AU7" i="4"/>
  <c r="AY7" i="4" s="1"/>
  <c r="AU26" i="4"/>
  <c r="AY26" i="4" s="1"/>
  <c r="BV13" i="4"/>
  <c r="BZ13" i="4" s="1"/>
  <c r="RF23" i="4"/>
  <c r="RM23" i="4" s="1"/>
  <c r="IB23" i="4"/>
  <c r="II23" i="4" s="1"/>
  <c r="BZ23" i="4"/>
  <c r="NH12" i="4"/>
  <c r="NO12" i="4" s="1"/>
  <c r="BV9" i="4"/>
  <c r="BZ9" i="4" s="1"/>
  <c r="KR12" i="4"/>
  <c r="KY12" i="4" s="1"/>
  <c r="AU18" i="4"/>
  <c r="AY18" i="4" s="1"/>
  <c r="BV8" i="4"/>
  <c r="BZ8" i="4" s="1"/>
  <c r="BV21" i="4"/>
  <c r="BZ21" i="4" s="1"/>
  <c r="WL12" i="4"/>
  <c r="WS12" i="4" s="1"/>
  <c r="AU13" i="4"/>
  <c r="AY13" i="4" s="1"/>
  <c r="BV7" i="4"/>
  <c r="BZ7" i="4" s="1"/>
  <c r="PW10" i="28"/>
  <c r="CS10" i="28"/>
  <c r="XK10" i="28"/>
  <c r="G10" i="28"/>
  <c r="L10" i="28"/>
  <c r="M10" i="28" s="1"/>
  <c r="F10" i="28"/>
  <c r="J10" i="28"/>
  <c r="I10" i="28"/>
  <c r="JB8" i="28"/>
  <c r="JI8" i="28" s="1"/>
  <c r="LR8" i="28"/>
  <c r="LY8" i="28" s="1"/>
  <c r="MZ8" i="28"/>
  <c r="NG8" i="28" s="1"/>
  <c r="FD8" i="28"/>
  <c r="FK8" i="28" s="1"/>
  <c r="WD8" i="28"/>
  <c r="WK8" i="28" s="1"/>
  <c r="UV8" i="28"/>
  <c r="VC8" i="28" s="1"/>
  <c r="TN8" i="28"/>
  <c r="TU8" i="28" s="1"/>
  <c r="SF8" i="28"/>
  <c r="SM8" i="28" s="1"/>
  <c r="OH8" i="28"/>
  <c r="OO8" i="28" s="1"/>
  <c r="KJ8" i="28"/>
  <c r="KQ8" i="28" s="1"/>
  <c r="DV8" i="28"/>
  <c r="EC8" i="28" s="1"/>
  <c r="XK8" i="28"/>
  <c r="XG8" i="28"/>
  <c r="I8" i="28"/>
  <c r="XD8" i="28"/>
  <c r="G8" i="28"/>
  <c r="F8" i="28"/>
  <c r="L8" i="28"/>
  <c r="J8" i="28"/>
  <c r="AQ9" i="28"/>
  <c r="AM5" i="28"/>
  <c r="AQ5" i="28" s="1"/>
  <c r="BN4" i="28"/>
  <c r="BR4" i="28" s="1"/>
  <c r="AM6" i="28"/>
  <c r="AQ6" i="28" s="1"/>
  <c r="XK9" i="24"/>
  <c r="L9" i="24"/>
  <c r="CU9" i="24" s="1"/>
  <c r="CS9" i="24"/>
  <c r="XD9" i="24"/>
  <c r="AQ9" i="24"/>
  <c r="I9" i="24"/>
  <c r="G9" i="24"/>
  <c r="F9" i="24"/>
  <c r="J9" i="24"/>
  <c r="AM12" i="24"/>
  <c r="AQ12" i="24" s="1"/>
  <c r="BN7" i="24"/>
  <c r="BR7" i="24" s="1"/>
  <c r="BN4" i="24"/>
  <c r="BR4" i="24" s="1"/>
  <c r="BN11" i="24"/>
  <c r="BR11" i="24" s="1"/>
  <c r="XG12" i="23"/>
  <c r="BR12" i="23"/>
  <c r="G12" i="23"/>
  <c r="XK12" i="23"/>
  <c r="I12" i="23"/>
  <c r="F12" i="23"/>
  <c r="L12" i="23"/>
  <c r="J12" i="23"/>
  <c r="TN11" i="23"/>
  <c r="TU11" i="23" s="1"/>
  <c r="BN8" i="23"/>
  <c r="BR8" i="23" s="1"/>
  <c r="PP11" i="23"/>
  <c r="PW11" i="23" s="1"/>
  <c r="UV11" i="23"/>
  <c r="VC11" i="23" s="1"/>
  <c r="LR11" i="23"/>
  <c r="LY11" i="23" s="1"/>
  <c r="AM19" i="23"/>
  <c r="AQ19" i="23" s="1"/>
  <c r="BN7" i="23"/>
  <c r="BR7" i="23" s="1"/>
  <c r="WD11" i="23"/>
  <c r="WK11" i="23" s="1"/>
  <c r="MZ11" i="23"/>
  <c r="NG11" i="23" s="1"/>
  <c r="KR6" i="4"/>
  <c r="KY6" i="4" s="1"/>
  <c r="RG12" i="26"/>
  <c r="FK12" i="26"/>
  <c r="RG9" i="26"/>
  <c r="SL12" i="26"/>
  <c r="IQ12" i="26"/>
  <c r="GM12" i="26"/>
  <c r="KX12" i="26"/>
  <c r="PC12" i="26"/>
  <c r="DG9" i="26"/>
  <c r="HO10" i="26"/>
  <c r="KU9" i="26"/>
  <c r="BN5" i="28"/>
  <c r="BR5" i="28" s="1"/>
  <c r="BR7" i="28"/>
  <c r="AM4" i="28"/>
  <c r="AQ4" i="28" s="1"/>
  <c r="AM7" i="28"/>
  <c r="AQ7" i="28" s="1"/>
  <c r="AM11" i="28"/>
  <c r="AQ11" i="28" s="1"/>
  <c r="BN6" i="28"/>
  <c r="BR6" i="28" s="1"/>
  <c r="BR11" i="28"/>
  <c r="AM11" i="24"/>
  <c r="AQ11" i="24" s="1"/>
  <c r="BR14" i="24"/>
  <c r="BN12" i="24"/>
  <c r="BR12" i="24" s="1"/>
  <c r="AM4" i="24"/>
  <c r="AQ4" i="24" s="1"/>
  <c r="AM6" i="24"/>
  <c r="AQ6" i="24" s="1"/>
  <c r="AQ14" i="24"/>
  <c r="AQ10" i="24"/>
  <c r="AM5" i="24"/>
  <c r="AQ5" i="24" s="1"/>
  <c r="BN5" i="24"/>
  <c r="BR5" i="24" s="1"/>
  <c r="BR10" i="24"/>
  <c r="CS11" i="23"/>
  <c r="AM16" i="23"/>
  <c r="AQ16" i="23" s="1"/>
  <c r="AQ11" i="23"/>
  <c r="BR17" i="23"/>
  <c r="QX11" i="23"/>
  <c r="RE11" i="23" s="1"/>
  <c r="GL11" i="23"/>
  <c r="GS11" i="23" s="1"/>
  <c r="AQ14" i="23"/>
  <c r="AQ7" i="23"/>
  <c r="BR11" i="23"/>
  <c r="AQ9" i="23"/>
  <c r="BN4" i="23"/>
  <c r="BR4" i="23" s="1"/>
  <c r="BR15" i="23"/>
  <c r="JB11" i="23"/>
  <c r="JI11" i="23" s="1"/>
  <c r="AM6" i="23"/>
  <c r="AQ6" i="23" s="1"/>
  <c r="BN10" i="23"/>
  <c r="BR10" i="23" s="1"/>
  <c r="BN9" i="23"/>
  <c r="BR9" i="23" s="1"/>
  <c r="OH11" i="23"/>
  <c r="OO11" i="23" s="1"/>
  <c r="DV11" i="23"/>
  <c r="EC11" i="23" s="1"/>
  <c r="AQ10" i="23"/>
  <c r="AM17" i="23"/>
  <c r="AQ17" i="23" s="1"/>
  <c r="BR18" i="23"/>
  <c r="HT11" i="23"/>
  <c r="IA11" i="23" s="1"/>
  <c r="GT5" i="22"/>
  <c r="HA5" i="22" s="1"/>
  <c r="GT14" i="22"/>
  <c r="HA14" i="22" s="1"/>
  <c r="IB8" i="22"/>
  <c r="II8" i="22" s="1"/>
  <c r="JJ7" i="22"/>
  <c r="JQ7" i="22" s="1"/>
  <c r="JJ12" i="22"/>
  <c r="JQ12" i="22" s="1"/>
  <c r="KR9" i="22"/>
  <c r="KY9" i="22" s="1"/>
  <c r="LZ6" i="22"/>
  <c r="MG6" i="22" s="1"/>
  <c r="LZ13" i="22"/>
  <c r="MG13" i="22" s="1"/>
  <c r="NH11" i="22"/>
  <c r="NO11" i="22" s="1"/>
  <c r="OP4" i="22"/>
  <c r="OW4" i="22" s="1"/>
  <c r="OP10" i="22"/>
  <c r="OW10" i="22" s="1"/>
  <c r="PX5" i="22"/>
  <c r="QE5" i="22" s="1"/>
  <c r="PX14" i="22"/>
  <c r="QE14" i="22" s="1"/>
  <c r="RF8" i="22"/>
  <c r="RM8" i="22" s="1"/>
  <c r="SN7" i="22"/>
  <c r="SU7" i="22" s="1"/>
  <c r="SN12" i="22"/>
  <c r="SU12" i="22" s="1"/>
  <c r="TV9" i="22"/>
  <c r="UC9" i="22" s="1"/>
  <c r="VD6" i="22"/>
  <c r="VK6" i="22" s="1"/>
  <c r="VD13" i="22"/>
  <c r="VK13" i="22" s="1"/>
  <c r="BV13" i="22"/>
  <c r="BZ13" i="22" s="1"/>
  <c r="ED4" i="22"/>
  <c r="EK4" i="22" s="1"/>
  <c r="ED10" i="22"/>
  <c r="EK10" i="22" s="1"/>
  <c r="FL5" i="22"/>
  <c r="FS5" i="22" s="1"/>
  <c r="FL14" i="22"/>
  <c r="FS14" i="22" s="1"/>
  <c r="IB7" i="22"/>
  <c r="II7" i="22" s="1"/>
  <c r="IB12" i="22"/>
  <c r="II12" i="22" s="1"/>
  <c r="JJ9" i="22"/>
  <c r="JQ9" i="22" s="1"/>
  <c r="KR6" i="22"/>
  <c r="KY6" i="22" s="1"/>
  <c r="KR13" i="22"/>
  <c r="KY13" i="22" s="1"/>
  <c r="LZ11" i="22"/>
  <c r="MG11" i="22" s="1"/>
  <c r="NH4" i="22"/>
  <c r="NO4" i="22" s="1"/>
  <c r="NH10" i="22"/>
  <c r="NO10" i="22" s="1"/>
  <c r="OP5" i="22"/>
  <c r="OW5" i="22" s="1"/>
  <c r="OP14" i="22"/>
  <c r="OW14" i="22" s="1"/>
  <c r="PX8" i="22"/>
  <c r="QE8" i="22" s="1"/>
  <c r="RF7" i="22"/>
  <c r="RM7" i="22" s="1"/>
  <c r="RF12" i="22"/>
  <c r="RM12" i="22" s="1"/>
  <c r="SN9" i="22"/>
  <c r="SU9" i="22" s="1"/>
  <c r="TV6" i="22"/>
  <c r="UC6" i="22" s="1"/>
  <c r="TV13" i="22"/>
  <c r="UC13" i="22" s="1"/>
  <c r="VD11" i="22"/>
  <c r="VK11" i="22" s="1"/>
  <c r="BV9" i="22"/>
  <c r="BZ9" i="22" s="1"/>
  <c r="AU13" i="22"/>
  <c r="AY13" i="22" s="1"/>
  <c r="LZ14" i="22"/>
  <c r="MG14" i="22" s="1"/>
  <c r="AU14" i="22"/>
  <c r="AY14" i="22" s="1"/>
  <c r="ED9" i="22"/>
  <c r="EK9" i="22" s="1"/>
  <c r="FL6" i="22"/>
  <c r="FS6" i="22" s="1"/>
  <c r="FL13" i="22"/>
  <c r="FS13" i="22" s="1"/>
  <c r="IB4" i="22"/>
  <c r="II4" i="22" s="1"/>
  <c r="IB10" i="22"/>
  <c r="II10" i="22" s="1"/>
  <c r="JJ5" i="22"/>
  <c r="JQ5" i="22" s="1"/>
  <c r="JJ14" i="22"/>
  <c r="JQ14" i="22" s="1"/>
  <c r="KR8" i="22"/>
  <c r="KY8" i="22" s="1"/>
  <c r="LZ7" i="22"/>
  <c r="MG7" i="22" s="1"/>
  <c r="LZ12" i="22"/>
  <c r="MG12" i="22" s="1"/>
  <c r="NH9" i="22"/>
  <c r="NO9" i="22" s="1"/>
  <c r="OP6" i="22"/>
  <c r="OW6" i="22" s="1"/>
  <c r="OP13" i="22"/>
  <c r="OW13" i="22" s="1"/>
  <c r="PX11" i="22"/>
  <c r="QE11" i="22" s="1"/>
  <c r="RF4" i="22"/>
  <c r="RM4" i="22" s="1"/>
  <c r="RF10" i="22"/>
  <c r="RM10" i="22" s="1"/>
  <c r="SN5" i="22"/>
  <c r="SU5" i="22" s="1"/>
  <c r="SN14" i="22"/>
  <c r="SU14" i="22" s="1"/>
  <c r="TV8" i="22"/>
  <c r="UC8" i="22" s="1"/>
  <c r="VD7" i="22"/>
  <c r="VK7" i="22" s="1"/>
  <c r="VD12" i="22"/>
  <c r="VK12" i="22" s="1"/>
  <c r="GT10" i="22"/>
  <c r="HA10" i="22" s="1"/>
  <c r="AU7" i="22"/>
  <c r="AY7" i="22" s="1"/>
  <c r="ED8" i="22"/>
  <c r="EK8" i="22" s="1"/>
  <c r="FL7" i="22"/>
  <c r="FS7" i="22" s="1"/>
  <c r="FL12" i="22"/>
  <c r="FS12" i="22" s="1"/>
  <c r="IB6" i="22"/>
  <c r="II6" i="22" s="1"/>
  <c r="IB13" i="22"/>
  <c r="II13" i="22" s="1"/>
  <c r="JJ11" i="22"/>
  <c r="JQ11" i="22" s="1"/>
  <c r="KR4" i="22"/>
  <c r="KY4" i="22" s="1"/>
  <c r="KR10" i="22"/>
  <c r="KY10" i="22" s="1"/>
  <c r="LZ5" i="22"/>
  <c r="MG5" i="22" s="1"/>
  <c r="NH8" i="22"/>
  <c r="NO8" i="22" s="1"/>
  <c r="OP7" i="22"/>
  <c r="OW7" i="22" s="1"/>
  <c r="OP12" i="22"/>
  <c r="OW12" i="22" s="1"/>
  <c r="PX9" i="22"/>
  <c r="QE9" i="22" s="1"/>
  <c r="RF6" i="22"/>
  <c r="RM6" i="22" s="1"/>
  <c r="RF13" i="22"/>
  <c r="RM13" i="22" s="1"/>
  <c r="SN11" i="22"/>
  <c r="SU11" i="22" s="1"/>
  <c r="TV4" i="22"/>
  <c r="UC4" i="22" s="1"/>
  <c r="TV10" i="22"/>
  <c r="UC10" i="22" s="1"/>
  <c r="VD5" i="22"/>
  <c r="VK5" i="22" s="1"/>
  <c r="VD14" i="22"/>
  <c r="VK14" i="22" s="1"/>
  <c r="AU9" i="22"/>
  <c r="AY9" i="22" s="1"/>
  <c r="BV5" i="22"/>
  <c r="BZ5" i="22" s="1"/>
  <c r="AU11" i="22"/>
  <c r="AY11" i="22" s="1"/>
  <c r="GT7" i="22"/>
  <c r="HA7" i="22" s="1"/>
  <c r="GT12" i="22"/>
  <c r="HA12" i="22" s="1"/>
  <c r="IB9" i="22"/>
  <c r="II9" i="22" s="1"/>
  <c r="JJ6" i="22"/>
  <c r="JQ6" i="22" s="1"/>
  <c r="JJ13" i="22"/>
  <c r="JQ13" i="22" s="1"/>
  <c r="KR11" i="22"/>
  <c r="KY11" i="22" s="1"/>
  <c r="LZ4" i="22"/>
  <c r="MG4" i="22" s="1"/>
  <c r="LZ10" i="22"/>
  <c r="MG10" i="22" s="1"/>
  <c r="NH5" i="22"/>
  <c r="NO5" i="22" s="1"/>
  <c r="NH14" i="22"/>
  <c r="NO14" i="22" s="1"/>
  <c r="OP8" i="22"/>
  <c r="OW8" i="22" s="1"/>
  <c r="PX7" i="22"/>
  <c r="QE7" i="22" s="1"/>
  <c r="PX12" i="22"/>
  <c r="QE12" i="22" s="1"/>
  <c r="RF9" i="22"/>
  <c r="RM9" i="22" s="1"/>
  <c r="SN6" i="22"/>
  <c r="SU6" i="22" s="1"/>
  <c r="SN13" i="22"/>
  <c r="SU13" i="22" s="1"/>
  <c r="TV11" i="22"/>
  <c r="UC11" i="22" s="1"/>
  <c r="VD4" i="22"/>
  <c r="VK4" i="22" s="1"/>
  <c r="VD10" i="22"/>
  <c r="VK10" i="22" s="1"/>
  <c r="BV10" i="22"/>
  <c r="BZ10" i="22" s="1"/>
  <c r="BZ14" i="22"/>
  <c r="BV11" i="22"/>
  <c r="BZ11" i="22" s="1"/>
  <c r="IB12" i="4"/>
  <c r="II12" i="4" s="1"/>
  <c r="BV12" i="4"/>
  <c r="BZ12" i="4" s="1"/>
  <c r="VD12" i="4"/>
  <c r="VK12" i="4" s="1"/>
  <c r="OP23" i="4"/>
  <c r="OW23" i="4" s="1"/>
  <c r="FL23" i="4"/>
  <c r="FS23" i="4" s="1"/>
  <c r="BV20" i="4"/>
  <c r="BZ20" i="4" s="1"/>
  <c r="CW23" i="4"/>
  <c r="DA23" i="4" s="1"/>
  <c r="TV12" i="4"/>
  <c r="UC12" i="4" s="1"/>
  <c r="GT12" i="4"/>
  <c r="HA12" i="4" s="1"/>
  <c r="AU19" i="4"/>
  <c r="AY19" i="4" s="1"/>
  <c r="BZ26" i="4"/>
  <c r="BZ22" i="4"/>
  <c r="BV10" i="4"/>
  <c r="BZ10" i="4" s="1"/>
  <c r="BV4" i="4"/>
  <c r="BZ4" i="4" s="1"/>
  <c r="AU8" i="4"/>
  <c r="AY8" i="4" s="1"/>
  <c r="AU21" i="4"/>
  <c r="AY21" i="4" s="1"/>
  <c r="BV16" i="4"/>
  <c r="BZ16" i="4" s="1"/>
  <c r="PX12" i="4"/>
  <c r="QE12" i="4" s="1"/>
  <c r="TF12" i="26"/>
  <c r="SI12" i="26"/>
  <c r="QE12" i="26"/>
  <c r="LZ12" i="26"/>
  <c r="KU12" i="26"/>
  <c r="DJ12" i="26"/>
  <c r="N12" i="26"/>
  <c r="O12" i="26" s="1"/>
  <c r="LW12" i="26"/>
  <c r="EI12" i="26"/>
  <c r="TG12" i="26"/>
  <c r="QH12" i="26"/>
  <c r="IT12" i="26"/>
  <c r="OD12" i="26"/>
  <c r="GP12" i="26"/>
  <c r="XL12" i="4"/>
  <c r="AU12" i="4"/>
  <c r="AY12" i="4" s="1"/>
  <c r="XS12" i="4"/>
  <c r="XO12" i="4"/>
  <c r="P12" i="4"/>
  <c r="Q12" i="4" s="1"/>
  <c r="R12" i="4"/>
  <c r="S12" i="4" s="1"/>
  <c r="N12" i="4"/>
  <c r="J12" i="4"/>
  <c r="I12" i="4"/>
  <c r="G12" i="4"/>
  <c r="L12" i="4"/>
  <c r="M12" i="4" s="1"/>
  <c r="T12" i="4"/>
  <c r="U12" i="4" s="1"/>
  <c r="F12" i="4"/>
  <c r="AU14" i="4"/>
  <c r="AY14" i="4" s="1"/>
  <c r="BV11" i="4"/>
  <c r="BZ11" i="4" s="1"/>
  <c r="BZ25" i="4"/>
  <c r="BV5" i="4"/>
  <c r="BZ5" i="4" s="1"/>
  <c r="ED19" i="4"/>
  <c r="EK19" i="4" s="1"/>
  <c r="ED13" i="4"/>
  <c r="EK13" i="4" s="1"/>
  <c r="ED26" i="4"/>
  <c r="EK26" i="4" s="1"/>
  <c r="FL19" i="4"/>
  <c r="FS19" i="4" s="1"/>
  <c r="FL13" i="4"/>
  <c r="FS13" i="4" s="1"/>
  <c r="FL26" i="4"/>
  <c r="FS26" i="4" s="1"/>
  <c r="GT19" i="4"/>
  <c r="HA19" i="4" s="1"/>
  <c r="GT13" i="4"/>
  <c r="HA13" i="4" s="1"/>
  <c r="GT26" i="4"/>
  <c r="HA26" i="4" s="1"/>
  <c r="IB19" i="4"/>
  <c r="II19" i="4" s="1"/>
  <c r="IB13" i="4"/>
  <c r="II13" i="4" s="1"/>
  <c r="IB26" i="4"/>
  <c r="II26" i="4" s="1"/>
  <c r="JJ19" i="4"/>
  <c r="JQ19" i="4" s="1"/>
  <c r="JJ13" i="4"/>
  <c r="JQ13" i="4" s="1"/>
  <c r="JJ26" i="4"/>
  <c r="JQ26" i="4" s="1"/>
  <c r="KR19" i="4"/>
  <c r="KY19" i="4" s="1"/>
  <c r="KR13" i="4"/>
  <c r="KY13" i="4" s="1"/>
  <c r="KR26" i="4"/>
  <c r="KY26" i="4" s="1"/>
  <c r="LZ19" i="4"/>
  <c r="MG19" i="4" s="1"/>
  <c r="LZ13" i="4"/>
  <c r="MG13" i="4" s="1"/>
  <c r="LZ26" i="4"/>
  <c r="MG26" i="4" s="1"/>
  <c r="NH19" i="4"/>
  <c r="NO19" i="4" s="1"/>
  <c r="NH13" i="4"/>
  <c r="NO13" i="4" s="1"/>
  <c r="NH26" i="4"/>
  <c r="NO26" i="4" s="1"/>
  <c r="OP19" i="4"/>
  <c r="OW19" i="4" s="1"/>
  <c r="OP13" i="4"/>
  <c r="OW13" i="4" s="1"/>
  <c r="OP26" i="4"/>
  <c r="OW26" i="4" s="1"/>
  <c r="PX19" i="4"/>
  <c r="QE19" i="4" s="1"/>
  <c r="PX13" i="4"/>
  <c r="QE13" i="4" s="1"/>
  <c r="PX26" i="4"/>
  <c r="QE26" i="4" s="1"/>
  <c r="RF19" i="4"/>
  <c r="RM19" i="4" s="1"/>
  <c r="RF13" i="4"/>
  <c r="RM13" i="4" s="1"/>
  <c r="RF26" i="4"/>
  <c r="RM26" i="4" s="1"/>
  <c r="SN19" i="4"/>
  <c r="SU19" i="4" s="1"/>
  <c r="SN13" i="4"/>
  <c r="SU13" i="4" s="1"/>
  <c r="SN26" i="4"/>
  <c r="SU26" i="4" s="1"/>
  <c r="TV19" i="4"/>
  <c r="UC19" i="4" s="1"/>
  <c r="TV13" i="4"/>
  <c r="UC13" i="4" s="1"/>
  <c r="TV26" i="4"/>
  <c r="UC26" i="4" s="1"/>
  <c r="VD19" i="4"/>
  <c r="VK19" i="4" s="1"/>
  <c r="VD13" i="4"/>
  <c r="VK13" i="4" s="1"/>
  <c r="VD26" i="4"/>
  <c r="VK26" i="4" s="1"/>
  <c r="AU4" i="4"/>
  <c r="AY4" i="4" s="1"/>
  <c r="AU16" i="4"/>
  <c r="AY16" i="4" s="1"/>
  <c r="VD23" i="4"/>
  <c r="VK23" i="4" s="1"/>
  <c r="PX23" i="4"/>
  <c r="QE23" i="4" s="1"/>
  <c r="LZ23" i="4"/>
  <c r="MG23" i="4" s="1"/>
  <c r="KR23" i="4"/>
  <c r="KY23" i="4" s="1"/>
  <c r="GT23" i="4"/>
  <c r="HA23" i="4" s="1"/>
  <c r="XS23" i="4"/>
  <c r="XO23" i="4"/>
  <c r="P23" i="4"/>
  <c r="Q23" i="4" s="1"/>
  <c r="N23" i="4"/>
  <c r="O23" i="4" s="1"/>
  <c r="XL23" i="4"/>
  <c r="AY23" i="4"/>
  <c r="R23" i="4"/>
  <c r="S23" i="4" s="1"/>
  <c r="L23" i="4"/>
  <c r="M23" i="4" s="1"/>
  <c r="J23" i="4"/>
  <c r="I23" i="4"/>
  <c r="G23" i="4"/>
  <c r="T23" i="4"/>
  <c r="U23" i="4" s="1"/>
  <c r="F23" i="4"/>
  <c r="AU9" i="4"/>
  <c r="AY9" i="4" s="1"/>
  <c r="BV19" i="4"/>
  <c r="BZ19" i="4" s="1"/>
  <c r="AU10" i="4"/>
  <c r="AY10" i="4" s="1"/>
  <c r="AU11" i="4"/>
  <c r="AY11" i="4" s="1"/>
  <c r="BV15" i="4"/>
  <c r="BZ15" i="4" s="1"/>
  <c r="AU22" i="4"/>
  <c r="AY22" i="4" s="1"/>
  <c r="AU25" i="4"/>
  <c r="AY25" i="4" s="1"/>
  <c r="AU6" i="4"/>
  <c r="AY6" i="4" s="1"/>
  <c r="AU24" i="4"/>
  <c r="AY24" i="4" s="1"/>
  <c r="BV14" i="4"/>
  <c r="BZ14" i="4" s="1"/>
  <c r="BV17" i="4"/>
  <c r="BZ17" i="4" s="1"/>
  <c r="BZ24" i="4"/>
  <c r="AU5" i="4"/>
  <c r="AY5" i="4" s="1"/>
  <c r="AU20" i="4"/>
  <c r="AY20" i="4" s="1"/>
  <c r="AU17" i="4"/>
  <c r="AY17" i="4" s="1"/>
  <c r="HO9" i="26"/>
  <c r="LW10" i="26"/>
  <c r="PC9" i="26"/>
  <c r="DV12" i="24"/>
  <c r="EC12" i="24" s="1"/>
  <c r="FD11" i="24"/>
  <c r="FK11" i="24" s="1"/>
  <c r="GL10" i="24"/>
  <c r="GS10" i="24" s="1"/>
  <c r="HT7" i="24"/>
  <c r="IA7" i="24" s="1"/>
  <c r="JB5" i="24"/>
  <c r="JI5" i="24" s="1"/>
  <c r="KJ6" i="24"/>
  <c r="KQ6" i="24" s="1"/>
  <c r="LR4" i="24"/>
  <c r="LY4" i="24" s="1"/>
  <c r="LR14" i="24"/>
  <c r="LY14" i="24" s="1"/>
  <c r="MZ12" i="24"/>
  <c r="NG12" i="24" s="1"/>
  <c r="OH11" i="24"/>
  <c r="OO11" i="24" s="1"/>
  <c r="PP10" i="24"/>
  <c r="PW10" i="24" s="1"/>
  <c r="QX7" i="24"/>
  <c r="RE7" i="24" s="1"/>
  <c r="SF5" i="24"/>
  <c r="SM5" i="24" s="1"/>
  <c r="TN6" i="24"/>
  <c r="TU6" i="24" s="1"/>
  <c r="UV4" i="24"/>
  <c r="VC4" i="24" s="1"/>
  <c r="UV14" i="24"/>
  <c r="VC14" i="24" s="1"/>
  <c r="GL6" i="23"/>
  <c r="GS6" i="23" s="1"/>
  <c r="GL17" i="23"/>
  <c r="GS17" i="23" s="1"/>
  <c r="HT8" i="23"/>
  <c r="IA8" i="23" s="1"/>
  <c r="HT19" i="23"/>
  <c r="IA19" i="23" s="1"/>
  <c r="JB10" i="23"/>
  <c r="JI10" i="23" s="1"/>
  <c r="KJ4" i="23"/>
  <c r="KQ4" i="23" s="1"/>
  <c r="KJ16" i="23"/>
  <c r="KQ16" i="23" s="1"/>
  <c r="LR7" i="23"/>
  <c r="LY7" i="23" s="1"/>
  <c r="LR18" i="23"/>
  <c r="LY18" i="23" s="1"/>
  <c r="PP6" i="23"/>
  <c r="PW6" i="23" s="1"/>
  <c r="PP17" i="23"/>
  <c r="PW17" i="23" s="1"/>
  <c r="QX8" i="23"/>
  <c r="RE8" i="23" s="1"/>
  <c r="QX19" i="23"/>
  <c r="RE19" i="23" s="1"/>
  <c r="SF10" i="23"/>
  <c r="SM10" i="23" s="1"/>
  <c r="TN4" i="23"/>
  <c r="TU4" i="23" s="1"/>
  <c r="TN16" i="23"/>
  <c r="TU16" i="23" s="1"/>
  <c r="UV7" i="23"/>
  <c r="VC7" i="23" s="1"/>
  <c r="UV18" i="23"/>
  <c r="VC18" i="23" s="1"/>
  <c r="DV8" i="23"/>
  <c r="EC8" i="23" s="1"/>
  <c r="DV19" i="23"/>
  <c r="EC19" i="23" s="1"/>
  <c r="FD10" i="23"/>
  <c r="FK10" i="23" s="1"/>
  <c r="HT7" i="23"/>
  <c r="IA7" i="23" s="1"/>
  <c r="HT18" i="23"/>
  <c r="IA18" i="23" s="1"/>
  <c r="KJ15" i="23"/>
  <c r="KQ15" i="23" s="1"/>
  <c r="KJ14" i="23"/>
  <c r="KQ14" i="23" s="1"/>
  <c r="LR6" i="23"/>
  <c r="LY6" i="23" s="1"/>
  <c r="LR17" i="23"/>
  <c r="LY17" i="23" s="1"/>
  <c r="MZ8" i="23"/>
  <c r="NG8" i="23" s="1"/>
  <c r="MZ19" i="23"/>
  <c r="NG19" i="23" s="1"/>
  <c r="OH10" i="23"/>
  <c r="OO10" i="23" s="1"/>
  <c r="QX7" i="23"/>
  <c r="RE7" i="23" s="1"/>
  <c r="QX18" i="23"/>
  <c r="RE18" i="23" s="1"/>
  <c r="TN15" i="23"/>
  <c r="TU15" i="23" s="1"/>
  <c r="TN14" i="23"/>
  <c r="TU14" i="23" s="1"/>
  <c r="UV6" i="23"/>
  <c r="VC6" i="23" s="1"/>
  <c r="UV17" i="23"/>
  <c r="VC17" i="23" s="1"/>
  <c r="GT9" i="22"/>
  <c r="HA9" i="22" s="1"/>
  <c r="GT11" i="22"/>
  <c r="HA11" i="22" s="1"/>
  <c r="GT8" i="22"/>
  <c r="HA8" i="22" s="1"/>
  <c r="ED7" i="22"/>
  <c r="EK7" i="22" s="1"/>
  <c r="ED12" i="22"/>
  <c r="EK12" i="22" s="1"/>
  <c r="FL9" i="22"/>
  <c r="FS9" i="22" s="1"/>
  <c r="GT6" i="22"/>
  <c r="HA6" i="22" s="1"/>
  <c r="GT13" i="22"/>
  <c r="HA13" i="22" s="1"/>
  <c r="ED6" i="22"/>
  <c r="EK6" i="22" s="1"/>
  <c r="ED13" i="22"/>
  <c r="EK13" i="22" s="1"/>
  <c r="FL11" i="22"/>
  <c r="FS11" i="22" s="1"/>
  <c r="GT4" i="22"/>
  <c r="HA4" i="22" s="1"/>
  <c r="ED11" i="22"/>
  <c r="EK11" i="22" s="1"/>
  <c r="FL4" i="22"/>
  <c r="FS4" i="22" s="1"/>
  <c r="FL10" i="22"/>
  <c r="FS10" i="22" s="1"/>
  <c r="IB11" i="22"/>
  <c r="II11" i="22" s="1"/>
  <c r="JJ4" i="22"/>
  <c r="JQ4" i="22" s="1"/>
  <c r="JJ10" i="22"/>
  <c r="JQ10" i="22" s="1"/>
  <c r="KR5" i="22"/>
  <c r="KY5" i="22" s="1"/>
  <c r="KR14" i="22"/>
  <c r="KY14" i="22" s="1"/>
  <c r="LZ8" i="22"/>
  <c r="MG8" i="22" s="1"/>
  <c r="NH7" i="22"/>
  <c r="NO7" i="22" s="1"/>
  <c r="NH12" i="22"/>
  <c r="NO12" i="22" s="1"/>
  <c r="OP9" i="22"/>
  <c r="OW9" i="22" s="1"/>
  <c r="PX6" i="22"/>
  <c r="QE6" i="22" s="1"/>
  <c r="PX13" i="22"/>
  <c r="QE13" i="22" s="1"/>
  <c r="RF11" i="22"/>
  <c r="RM11" i="22" s="1"/>
  <c r="SN4" i="22"/>
  <c r="SU4" i="22" s="1"/>
  <c r="SN10" i="22"/>
  <c r="SU10" i="22" s="1"/>
  <c r="TV5" i="22"/>
  <c r="UC5" i="22" s="1"/>
  <c r="TV14" i="22"/>
  <c r="UC14" i="22" s="1"/>
  <c r="VD8" i="22"/>
  <c r="VK8" i="22" s="1"/>
  <c r="ED5" i="22"/>
  <c r="EK5" i="22" s="1"/>
  <c r="ED14" i="22"/>
  <c r="EK14" i="22" s="1"/>
  <c r="FL8" i="22"/>
  <c r="FS8" i="22" s="1"/>
  <c r="ED8" i="4"/>
  <c r="EK8" i="4" s="1"/>
  <c r="ED18" i="4"/>
  <c r="EK18" i="4" s="1"/>
  <c r="ED24" i="4"/>
  <c r="EK24" i="4" s="1"/>
  <c r="FL8" i="4"/>
  <c r="FS8" i="4" s="1"/>
  <c r="FL24" i="4"/>
  <c r="FS24" i="4" s="1"/>
  <c r="GT8" i="4"/>
  <c r="HA8" i="4" s="1"/>
  <c r="GT24" i="4"/>
  <c r="HA24" i="4" s="1"/>
  <c r="IB8" i="4"/>
  <c r="II8" i="4" s="1"/>
  <c r="IB18" i="4"/>
  <c r="II18" i="4" s="1"/>
  <c r="IB24" i="4"/>
  <c r="II24" i="4" s="1"/>
  <c r="JJ8" i="4"/>
  <c r="JQ8" i="4" s="1"/>
  <c r="JJ18" i="4"/>
  <c r="JQ18" i="4" s="1"/>
  <c r="JJ24" i="4"/>
  <c r="JQ24" i="4" s="1"/>
  <c r="KR8" i="4"/>
  <c r="KY8" i="4" s="1"/>
  <c r="LZ18" i="4"/>
  <c r="MG18" i="4" s="1"/>
  <c r="LZ24" i="4"/>
  <c r="MG24" i="4" s="1"/>
  <c r="NH18" i="4"/>
  <c r="NO18" i="4" s="1"/>
  <c r="SN18" i="4"/>
  <c r="SU18" i="4" s="1"/>
  <c r="SN24" i="4"/>
  <c r="SU24" i="4" s="1"/>
  <c r="TV8" i="4"/>
  <c r="UC8" i="4" s="1"/>
  <c r="TV18" i="4"/>
  <c r="UC18" i="4" s="1"/>
  <c r="TV24" i="4"/>
  <c r="UC24" i="4" s="1"/>
  <c r="VD8" i="4"/>
  <c r="VK8" i="4" s="1"/>
  <c r="VD18" i="4"/>
  <c r="VK18" i="4" s="1"/>
  <c r="EL8" i="26"/>
  <c r="FN7" i="26"/>
  <c r="FN14" i="26"/>
  <c r="HR6" i="26"/>
  <c r="IT4" i="26"/>
  <c r="IT11" i="26"/>
  <c r="LZ8" i="26"/>
  <c r="QH4" i="26"/>
  <c r="QH11" i="26"/>
  <c r="DG10" i="26"/>
  <c r="EL6" i="26"/>
  <c r="FN4" i="26"/>
  <c r="FN11" i="26"/>
  <c r="GM9" i="26"/>
  <c r="IT8" i="26"/>
  <c r="JV7" i="26"/>
  <c r="KU10" i="26"/>
  <c r="OA9" i="26"/>
  <c r="QH8" i="26"/>
  <c r="RJ7" i="26"/>
  <c r="RJ14" i="26"/>
  <c r="DV10" i="24"/>
  <c r="EC10" i="24" s="1"/>
  <c r="FD7" i="24"/>
  <c r="FK7" i="24" s="1"/>
  <c r="HT6" i="24"/>
  <c r="IA6" i="24" s="1"/>
  <c r="JB4" i="24"/>
  <c r="JI4" i="24" s="1"/>
  <c r="JB14" i="24"/>
  <c r="JI14" i="24" s="1"/>
  <c r="KJ12" i="24"/>
  <c r="KQ12" i="24" s="1"/>
  <c r="LR11" i="24"/>
  <c r="LY11" i="24" s="1"/>
  <c r="MZ10" i="24"/>
  <c r="NG10" i="24" s="1"/>
  <c r="OH7" i="24"/>
  <c r="OO7" i="24" s="1"/>
  <c r="PP5" i="24"/>
  <c r="PW5" i="24" s="1"/>
  <c r="QX6" i="24"/>
  <c r="RE6" i="24" s="1"/>
  <c r="SF4" i="24"/>
  <c r="SM4" i="24" s="1"/>
  <c r="SF14" i="24"/>
  <c r="SM14" i="24" s="1"/>
  <c r="TN12" i="24"/>
  <c r="TU12" i="24" s="1"/>
  <c r="UV11" i="24"/>
  <c r="VC11" i="24" s="1"/>
  <c r="KJ11" i="23"/>
  <c r="KQ11" i="23" s="1"/>
  <c r="DV7" i="23"/>
  <c r="EC7" i="23" s="1"/>
  <c r="DV18" i="23"/>
  <c r="EC18" i="23" s="1"/>
  <c r="GL15" i="23"/>
  <c r="GS15" i="23" s="1"/>
  <c r="GL14" i="23"/>
  <c r="GS14" i="23" s="1"/>
  <c r="JB8" i="23"/>
  <c r="JI8" i="23" s="1"/>
  <c r="JB19" i="23"/>
  <c r="JI19" i="23" s="1"/>
  <c r="KJ10" i="23"/>
  <c r="KQ10" i="23" s="1"/>
  <c r="LR4" i="23"/>
  <c r="LY4" i="23" s="1"/>
  <c r="LR16" i="23"/>
  <c r="LY16" i="23" s="1"/>
  <c r="MZ7" i="23"/>
  <c r="NG7" i="23" s="1"/>
  <c r="MZ18" i="23"/>
  <c r="NG18" i="23" s="1"/>
  <c r="PP15" i="23"/>
  <c r="PW15" i="23" s="1"/>
  <c r="PP14" i="23"/>
  <c r="PW14" i="23" s="1"/>
  <c r="SF8" i="23"/>
  <c r="SM8" i="23" s="1"/>
  <c r="SF19" i="23"/>
  <c r="SM19" i="23" s="1"/>
  <c r="TN10" i="23"/>
  <c r="TU10" i="23" s="1"/>
  <c r="UV4" i="23"/>
  <c r="VC4" i="23" s="1"/>
  <c r="UV16" i="23"/>
  <c r="VC16" i="23" s="1"/>
  <c r="XD11" i="23"/>
  <c r="FL18" i="4"/>
  <c r="FS18" i="4" s="1"/>
  <c r="KR18" i="4"/>
  <c r="KY18" i="4" s="1"/>
  <c r="KR24" i="4"/>
  <c r="KY24" i="4" s="1"/>
  <c r="LZ8" i="4"/>
  <c r="MG8" i="4" s="1"/>
  <c r="NH8" i="4"/>
  <c r="NO8" i="4" s="1"/>
  <c r="NH24" i="4"/>
  <c r="NO24" i="4" s="1"/>
  <c r="OP8" i="4"/>
  <c r="OW8" i="4" s="1"/>
  <c r="OP18" i="4"/>
  <c r="OW18" i="4" s="1"/>
  <c r="OP24" i="4"/>
  <c r="OW24" i="4" s="1"/>
  <c r="PX8" i="4"/>
  <c r="QE8" i="4" s="1"/>
  <c r="PX18" i="4"/>
  <c r="QE18" i="4" s="1"/>
  <c r="PX24" i="4"/>
  <c r="QE24" i="4" s="1"/>
  <c r="RF8" i="4"/>
  <c r="RM8" i="4" s="1"/>
  <c r="RF18" i="4"/>
  <c r="RM18" i="4" s="1"/>
  <c r="RF24" i="4"/>
  <c r="RM24" i="4" s="1"/>
  <c r="SN8" i="4"/>
  <c r="SU8" i="4" s="1"/>
  <c r="GT18" i="4"/>
  <c r="HA18" i="4" s="1"/>
  <c r="HT4" i="24"/>
  <c r="IA4" i="24" s="1"/>
  <c r="XG11" i="23"/>
  <c r="J11" i="23"/>
  <c r="K11" i="23" s="1"/>
  <c r="XK11" i="23"/>
  <c r="G11" i="23"/>
  <c r="F11" i="23"/>
  <c r="L11" i="23"/>
  <c r="I11" i="23"/>
  <c r="JJ6" i="4"/>
  <c r="JQ6" i="4" s="1"/>
  <c r="FN8" i="26"/>
  <c r="GP7" i="26"/>
  <c r="GP14" i="26"/>
  <c r="FN6" i="26"/>
  <c r="KX7" i="26"/>
  <c r="KX14" i="26"/>
  <c r="NB6" i="26"/>
  <c r="OD11" i="26"/>
  <c r="RJ8" i="26"/>
  <c r="DV5" i="24"/>
  <c r="EC5" i="24" s="1"/>
  <c r="FD6" i="24"/>
  <c r="FK6" i="24" s="1"/>
  <c r="GL4" i="24"/>
  <c r="GS4" i="24" s="1"/>
  <c r="GL14" i="24"/>
  <c r="GS14" i="24" s="1"/>
  <c r="HT12" i="24"/>
  <c r="IA12" i="24" s="1"/>
  <c r="JB11" i="24"/>
  <c r="JI11" i="24" s="1"/>
  <c r="KJ10" i="24"/>
  <c r="KQ10" i="24" s="1"/>
  <c r="LR7" i="24"/>
  <c r="LY7" i="24" s="1"/>
  <c r="MZ5" i="24"/>
  <c r="NG5" i="24" s="1"/>
  <c r="OH6" i="24"/>
  <c r="OO6" i="24" s="1"/>
  <c r="PP4" i="24"/>
  <c r="PW4" i="24" s="1"/>
  <c r="PP14" i="24"/>
  <c r="PW14" i="24" s="1"/>
  <c r="QX12" i="24"/>
  <c r="RE12" i="24" s="1"/>
  <c r="SF11" i="24"/>
  <c r="SM11" i="24" s="1"/>
  <c r="TN10" i="24"/>
  <c r="TU10" i="24" s="1"/>
  <c r="UV7" i="24"/>
  <c r="VC7" i="24" s="1"/>
  <c r="DV6" i="24"/>
  <c r="EC6" i="24" s="1"/>
  <c r="FD4" i="24"/>
  <c r="FK4" i="24" s="1"/>
  <c r="FD14" i="24"/>
  <c r="FK14" i="24" s="1"/>
  <c r="GL12" i="24"/>
  <c r="GS12" i="24" s="1"/>
  <c r="HT11" i="24"/>
  <c r="IA11" i="24" s="1"/>
  <c r="JB10" i="24"/>
  <c r="JI10" i="24" s="1"/>
  <c r="KJ7" i="24"/>
  <c r="KQ7" i="24" s="1"/>
  <c r="LR5" i="24"/>
  <c r="LY5" i="24" s="1"/>
  <c r="MZ6" i="24"/>
  <c r="NG6" i="24" s="1"/>
  <c r="OH4" i="24"/>
  <c r="OO4" i="24" s="1"/>
  <c r="OH14" i="24"/>
  <c r="OO14" i="24" s="1"/>
  <c r="PP12" i="24"/>
  <c r="PW12" i="24" s="1"/>
  <c r="QX11" i="24"/>
  <c r="RE11" i="24" s="1"/>
  <c r="SF10" i="24"/>
  <c r="SM10" i="24" s="1"/>
  <c r="TN7" i="24"/>
  <c r="TU7" i="24" s="1"/>
  <c r="UV5" i="24"/>
  <c r="VC5" i="24" s="1"/>
  <c r="DV6" i="23"/>
  <c r="EC6" i="23" s="1"/>
  <c r="DV17" i="23"/>
  <c r="EC17" i="23" s="1"/>
  <c r="FD8" i="23"/>
  <c r="FK8" i="23" s="1"/>
  <c r="FD19" i="23"/>
  <c r="FK19" i="23" s="1"/>
  <c r="GL10" i="23"/>
  <c r="GS10" i="23" s="1"/>
  <c r="HT4" i="23"/>
  <c r="IA4" i="23" s="1"/>
  <c r="HT16" i="23"/>
  <c r="IA16" i="23" s="1"/>
  <c r="JB18" i="23"/>
  <c r="JI18" i="23" s="1"/>
  <c r="LR15" i="23"/>
  <c r="LY15" i="23" s="1"/>
  <c r="LR14" i="23"/>
  <c r="LY14" i="23" s="1"/>
  <c r="MZ6" i="23"/>
  <c r="NG6" i="23" s="1"/>
  <c r="MZ17" i="23"/>
  <c r="NG17" i="23" s="1"/>
  <c r="OH8" i="23"/>
  <c r="OO8" i="23" s="1"/>
  <c r="OH19" i="23"/>
  <c r="OO19" i="23" s="1"/>
  <c r="PP10" i="23"/>
  <c r="PW10" i="23" s="1"/>
  <c r="QX4" i="23"/>
  <c r="RE4" i="23" s="1"/>
  <c r="QX16" i="23"/>
  <c r="RE16" i="23" s="1"/>
  <c r="SF18" i="23"/>
  <c r="SM18" i="23" s="1"/>
  <c r="UV15" i="23"/>
  <c r="VC15" i="23" s="1"/>
  <c r="UV14" i="23"/>
  <c r="VC14" i="23" s="1"/>
  <c r="DV4" i="23"/>
  <c r="EC4" i="23" s="1"/>
  <c r="DV16" i="23"/>
  <c r="EC16" i="23" s="1"/>
  <c r="FD7" i="23"/>
  <c r="FK7" i="23" s="1"/>
  <c r="FD18" i="23"/>
  <c r="FK18" i="23" s="1"/>
  <c r="HT15" i="23"/>
  <c r="IA15" i="23" s="1"/>
  <c r="HT14" i="23"/>
  <c r="IA14" i="23" s="1"/>
  <c r="JB6" i="23"/>
  <c r="JI6" i="23" s="1"/>
  <c r="JB17" i="23"/>
  <c r="JI17" i="23" s="1"/>
  <c r="KJ19" i="23"/>
  <c r="KQ19" i="23" s="1"/>
  <c r="LR10" i="23"/>
  <c r="LY10" i="23" s="1"/>
  <c r="MZ4" i="23"/>
  <c r="NG4" i="23" s="1"/>
  <c r="MZ16" i="23"/>
  <c r="NG16" i="23" s="1"/>
  <c r="OH7" i="23"/>
  <c r="OO7" i="23" s="1"/>
  <c r="OH18" i="23"/>
  <c r="OO18" i="23" s="1"/>
  <c r="QX15" i="23"/>
  <c r="RE15" i="23" s="1"/>
  <c r="QX14" i="23"/>
  <c r="RE14" i="23" s="1"/>
  <c r="SF6" i="23"/>
  <c r="SM6" i="23" s="1"/>
  <c r="SF17" i="23"/>
  <c r="SM17" i="23" s="1"/>
  <c r="TN19" i="23"/>
  <c r="TU19" i="23" s="1"/>
  <c r="UV10" i="23"/>
  <c r="VC10" i="23" s="1"/>
  <c r="VD24" i="4"/>
  <c r="VK24" i="4" s="1"/>
  <c r="CW16" i="4"/>
  <c r="DA16" i="4" s="1"/>
  <c r="ED7" i="4"/>
  <c r="EK7" i="4" s="1"/>
  <c r="ED9" i="4"/>
  <c r="EK9" i="4" s="1"/>
  <c r="ED20" i="4"/>
  <c r="EK20" i="4" s="1"/>
  <c r="FL7" i="4"/>
  <c r="FS7" i="4" s="1"/>
  <c r="FL9" i="4"/>
  <c r="FS9" i="4" s="1"/>
  <c r="FL20" i="4"/>
  <c r="FS20" i="4" s="1"/>
  <c r="GT7" i="4"/>
  <c r="HA7" i="4" s="1"/>
  <c r="GT9" i="4"/>
  <c r="HA9" i="4" s="1"/>
  <c r="GT20" i="4"/>
  <c r="HA20" i="4" s="1"/>
  <c r="IB7" i="4"/>
  <c r="II7" i="4" s="1"/>
  <c r="IB20" i="4"/>
  <c r="II20" i="4" s="1"/>
  <c r="JJ7" i="4"/>
  <c r="JQ7" i="4" s="1"/>
  <c r="JJ9" i="4"/>
  <c r="JQ9" i="4" s="1"/>
  <c r="JJ20" i="4"/>
  <c r="JQ20" i="4" s="1"/>
  <c r="KR7" i="4"/>
  <c r="KY7" i="4" s="1"/>
  <c r="KR9" i="4"/>
  <c r="KY9" i="4" s="1"/>
  <c r="KR20" i="4"/>
  <c r="KY20" i="4" s="1"/>
  <c r="LZ7" i="4"/>
  <c r="MG7" i="4" s="1"/>
  <c r="LZ9" i="4"/>
  <c r="MG9" i="4" s="1"/>
  <c r="LZ20" i="4"/>
  <c r="MG20" i="4" s="1"/>
  <c r="NH7" i="4"/>
  <c r="NO7" i="4" s="1"/>
  <c r="NH9" i="4"/>
  <c r="NO9" i="4" s="1"/>
  <c r="NH20" i="4"/>
  <c r="NO20" i="4" s="1"/>
  <c r="OP7" i="4"/>
  <c r="OW7" i="4" s="1"/>
  <c r="OP9" i="4"/>
  <c r="OW9" i="4" s="1"/>
  <c r="OP20" i="4"/>
  <c r="OW20" i="4" s="1"/>
  <c r="PX7" i="4"/>
  <c r="QE7" i="4" s="1"/>
  <c r="PX9" i="4"/>
  <c r="QE9" i="4" s="1"/>
  <c r="PX20" i="4"/>
  <c r="QE20" i="4" s="1"/>
  <c r="RF7" i="4"/>
  <c r="RM7" i="4" s="1"/>
  <c r="RF9" i="4"/>
  <c r="RM9" i="4" s="1"/>
  <c r="RF20" i="4"/>
  <c r="RM20" i="4" s="1"/>
  <c r="SN7" i="4"/>
  <c r="SU7" i="4" s="1"/>
  <c r="SN9" i="4"/>
  <c r="SU9" i="4" s="1"/>
  <c r="SN20" i="4"/>
  <c r="SU20" i="4" s="1"/>
  <c r="TV7" i="4"/>
  <c r="UC7" i="4" s="1"/>
  <c r="TV9" i="4"/>
  <c r="UC9" i="4" s="1"/>
  <c r="TV20" i="4"/>
  <c r="UC20" i="4" s="1"/>
  <c r="VD7" i="4"/>
  <c r="VK7" i="4" s="1"/>
  <c r="VD9" i="4"/>
  <c r="VK9" i="4" s="1"/>
  <c r="VD20" i="4"/>
  <c r="VK20" i="4" s="1"/>
  <c r="ED4" i="4"/>
  <c r="EK4" i="4" s="1"/>
  <c r="ED21" i="4"/>
  <c r="EK21" i="4" s="1"/>
  <c r="ED17" i="4"/>
  <c r="EK17" i="4" s="1"/>
  <c r="FL4" i="4"/>
  <c r="FS4" i="4" s="1"/>
  <c r="FL21" i="4"/>
  <c r="FS21" i="4" s="1"/>
  <c r="FL17" i="4"/>
  <c r="FS17" i="4" s="1"/>
  <c r="GT21" i="4"/>
  <c r="HA21" i="4" s="1"/>
  <c r="GT17" i="4"/>
  <c r="HA17" i="4" s="1"/>
  <c r="IB4" i="4"/>
  <c r="II4" i="4" s="1"/>
  <c r="IB21" i="4"/>
  <c r="II21" i="4" s="1"/>
  <c r="IB17" i="4"/>
  <c r="II17" i="4" s="1"/>
  <c r="JJ4" i="4"/>
  <c r="JQ4" i="4" s="1"/>
  <c r="JJ21" i="4"/>
  <c r="JQ21" i="4" s="1"/>
  <c r="JJ17" i="4"/>
  <c r="JQ17" i="4" s="1"/>
  <c r="KR4" i="4"/>
  <c r="KY4" i="4" s="1"/>
  <c r="KR21" i="4"/>
  <c r="KY21" i="4" s="1"/>
  <c r="KR17" i="4"/>
  <c r="KY17" i="4" s="1"/>
  <c r="LZ4" i="4"/>
  <c r="MG4" i="4" s="1"/>
  <c r="LZ21" i="4"/>
  <c r="MG21" i="4" s="1"/>
  <c r="LZ17" i="4"/>
  <c r="MG17" i="4" s="1"/>
  <c r="NH4" i="4"/>
  <c r="NO4" i="4" s="1"/>
  <c r="NH21" i="4"/>
  <c r="NO21" i="4" s="1"/>
  <c r="NH17" i="4"/>
  <c r="NO17" i="4" s="1"/>
  <c r="OP4" i="4"/>
  <c r="OW4" i="4" s="1"/>
  <c r="OP21" i="4"/>
  <c r="OW21" i="4" s="1"/>
  <c r="OP17" i="4"/>
  <c r="OW17" i="4" s="1"/>
  <c r="PX4" i="4"/>
  <c r="QE4" i="4" s="1"/>
  <c r="PX21" i="4"/>
  <c r="QE21" i="4" s="1"/>
  <c r="PX17" i="4"/>
  <c r="QE17" i="4" s="1"/>
  <c r="RF4" i="4"/>
  <c r="RM4" i="4" s="1"/>
  <c r="RF21" i="4"/>
  <c r="RM21" i="4" s="1"/>
  <c r="RF17" i="4"/>
  <c r="RM17" i="4" s="1"/>
  <c r="SN4" i="4"/>
  <c r="SU4" i="4" s="1"/>
  <c r="SN21" i="4"/>
  <c r="SU21" i="4" s="1"/>
  <c r="SN17" i="4"/>
  <c r="SU17" i="4" s="1"/>
  <c r="TV4" i="4"/>
  <c r="UC4" i="4" s="1"/>
  <c r="TV21" i="4"/>
  <c r="UC21" i="4" s="1"/>
  <c r="TV17" i="4"/>
  <c r="UC17" i="4" s="1"/>
  <c r="VD4" i="4"/>
  <c r="VK4" i="4" s="1"/>
  <c r="VD21" i="4"/>
  <c r="VK21" i="4" s="1"/>
  <c r="VD17" i="4"/>
  <c r="VK17" i="4" s="1"/>
  <c r="RJ11" i="26"/>
  <c r="NB8" i="26"/>
  <c r="OD7" i="26"/>
  <c r="OD14" i="26"/>
  <c r="PC10" i="26"/>
  <c r="QH6" i="26"/>
  <c r="RJ4" i="26"/>
  <c r="DJ4" i="26"/>
  <c r="HR14" i="26"/>
  <c r="KX4" i="26"/>
  <c r="KX11" i="26"/>
  <c r="OD8" i="26"/>
  <c r="QH9" i="26"/>
  <c r="IQ9" i="26"/>
  <c r="MY10" i="26"/>
  <c r="QE9" i="26"/>
  <c r="DV4" i="24"/>
  <c r="EC4" i="24" s="1"/>
  <c r="DV14" i="24"/>
  <c r="EC14" i="24" s="1"/>
  <c r="FD12" i="24"/>
  <c r="FK12" i="24" s="1"/>
  <c r="GL11" i="24"/>
  <c r="GS11" i="24" s="1"/>
  <c r="HT10" i="24"/>
  <c r="IA10" i="24" s="1"/>
  <c r="JB7" i="24"/>
  <c r="JI7" i="24" s="1"/>
  <c r="KJ5" i="24"/>
  <c r="KQ5" i="24" s="1"/>
  <c r="LR6" i="24"/>
  <c r="LY6" i="24" s="1"/>
  <c r="MZ4" i="24"/>
  <c r="NG4" i="24" s="1"/>
  <c r="MZ14" i="24"/>
  <c r="NG14" i="24" s="1"/>
  <c r="OH12" i="24"/>
  <c r="OO12" i="24" s="1"/>
  <c r="PP11" i="24"/>
  <c r="PW11" i="24" s="1"/>
  <c r="QX10" i="24"/>
  <c r="RE10" i="24" s="1"/>
  <c r="SF7" i="24"/>
  <c r="SM7" i="24" s="1"/>
  <c r="TN5" i="24"/>
  <c r="TU5" i="24" s="1"/>
  <c r="UV6" i="24"/>
  <c r="VC6" i="24" s="1"/>
  <c r="DV15" i="23"/>
  <c r="EC15" i="23" s="1"/>
  <c r="DV14" i="23"/>
  <c r="EC14" i="23" s="1"/>
  <c r="FD6" i="23"/>
  <c r="FK6" i="23" s="1"/>
  <c r="FD17" i="23"/>
  <c r="FK17" i="23" s="1"/>
  <c r="GL8" i="23"/>
  <c r="GS8" i="23" s="1"/>
  <c r="GL19" i="23"/>
  <c r="GS19" i="23" s="1"/>
  <c r="HT10" i="23"/>
  <c r="IA10" i="23" s="1"/>
  <c r="JB4" i="23"/>
  <c r="JI4" i="23" s="1"/>
  <c r="JB16" i="23"/>
  <c r="JI16" i="23" s="1"/>
  <c r="KJ7" i="23"/>
  <c r="KQ7" i="23" s="1"/>
  <c r="MZ15" i="23"/>
  <c r="NG15" i="23" s="1"/>
  <c r="MZ14" i="23"/>
  <c r="NG14" i="23" s="1"/>
  <c r="OH6" i="23"/>
  <c r="OO6" i="23" s="1"/>
  <c r="OH17" i="23"/>
  <c r="OO17" i="23" s="1"/>
  <c r="PP8" i="23"/>
  <c r="PW8" i="23" s="1"/>
  <c r="PP19" i="23"/>
  <c r="PW19" i="23" s="1"/>
  <c r="QX10" i="23"/>
  <c r="RE10" i="23" s="1"/>
  <c r="SF4" i="23"/>
  <c r="SM4" i="23" s="1"/>
  <c r="SF16" i="23"/>
  <c r="SM16" i="23" s="1"/>
  <c r="TN7" i="23"/>
  <c r="TU7" i="23" s="1"/>
  <c r="SU10" i="4"/>
  <c r="ED5" i="4"/>
  <c r="EK5" i="4" s="1"/>
  <c r="ED15" i="4"/>
  <c r="EK15" i="4" s="1"/>
  <c r="ED22" i="4"/>
  <c r="EK22" i="4" s="1"/>
  <c r="FL5" i="4"/>
  <c r="FS5" i="4" s="1"/>
  <c r="FL15" i="4"/>
  <c r="FS15" i="4" s="1"/>
  <c r="FL22" i="4"/>
  <c r="FS22" i="4" s="1"/>
  <c r="GT5" i="4"/>
  <c r="HA5" i="4" s="1"/>
  <c r="GT15" i="4"/>
  <c r="HA15" i="4" s="1"/>
  <c r="GT22" i="4"/>
  <c r="HA22" i="4" s="1"/>
  <c r="IB5" i="4"/>
  <c r="II5" i="4" s="1"/>
  <c r="IB15" i="4"/>
  <c r="II15" i="4" s="1"/>
  <c r="IB22" i="4"/>
  <c r="II22" i="4" s="1"/>
  <c r="JJ5" i="4"/>
  <c r="JQ5" i="4" s="1"/>
  <c r="JJ15" i="4"/>
  <c r="JQ15" i="4" s="1"/>
  <c r="JJ22" i="4"/>
  <c r="JQ22" i="4" s="1"/>
  <c r="KR5" i="4"/>
  <c r="KY5" i="4" s="1"/>
  <c r="KR15" i="4"/>
  <c r="KY15" i="4" s="1"/>
  <c r="KR22" i="4"/>
  <c r="KY22" i="4" s="1"/>
  <c r="LZ5" i="4"/>
  <c r="MG5" i="4" s="1"/>
  <c r="LZ15" i="4"/>
  <c r="MG15" i="4" s="1"/>
  <c r="LZ22" i="4"/>
  <c r="MG22" i="4" s="1"/>
  <c r="NH5" i="4"/>
  <c r="NO5" i="4" s="1"/>
  <c r="NH15" i="4"/>
  <c r="NO15" i="4" s="1"/>
  <c r="NH22" i="4"/>
  <c r="NO22" i="4" s="1"/>
  <c r="OP5" i="4"/>
  <c r="OW5" i="4" s="1"/>
  <c r="OP15" i="4"/>
  <c r="OW15" i="4" s="1"/>
  <c r="OP22" i="4"/>
  <c r="OW22" i="4" s="1"/>
  <c r="PX5" i="4"/>
  <c r="QE5" i="4" s="1"/>
  <c r="PX15" i="4"/>
  <c r="QE15" i="4" s="1"/>
  <c r="PX22" i="4"/>
  <c r="QE22" i="4" s="1"/>
  <c r="RF5" i="4"/>
  <c r="RM5" i="4" s="1"/>
  <c r="RF15" i="4"/>
  <c r="RM15" i="4" s="1"/>
  <c r="RF22" i="4"/>
  <c r="RM22" i="4" s="1"/>
  <c r="SN5" i="4"/>
  <c r="SU5" i="4" s="1"/>
  <c r="SN15" i="4"/>
  <c r="SU15" i="4" s="1"/>
  <c r="SN22" i="4"/>
  <c r="SU22" i="4" s="1"/>
  <c r="TV5" i="4"/>
  <c r="UC5" i="4" s="1"/>
  <c r="TV15" i="4"/>
  <c r="UC15" i="4" s="1"/>
  <c r="TV22" i="4"/>
  <c r="UC22" i="4" s="1"/>
  <c r="VD5" i="4"/>
  <c r="VK5" i="4" s="1"/>
  <c r="VD15" i="4"/>
  <c r="VK15" i="4" s="1"/>
  <c r="VD22" i="4"/>
  <c r="VK22" i="4" s="1"/>
  <c r="MG16" i="4"/>
  <c r="FD4" i="23"/>
  <c r="FK4" i="23" s="1"/>
  <c r="FD16" i="23"/>
  <c r="FK16" i="23" s="1"/>
  <c r="GL7" i="23"/>
  <c r="GS7" i="23" s="1"/>
  <c r="GL18" i="23"/>
  <c r="GS18" i="23" s="1"/>
  <c r="JB15" i="23"/>
  <c r="JI15" i="23" s="1"/>
  <c r="JB14" i="23"/>
  <c r="JI14" i="23" s="1"/>
  <c r="KJ6" i="23"/>
  <c r="KQ6" i="23" s="1"/>
  <c r="KJ17" i="23"/>
  <c r="KQ17" i="23" s="1"/>
  <c r="LR8" i="23"/>
  <c r="LY8" i="23" s="1"/>
  <c r="OH4" i="23"/>
  <c r="OO4" i="23" s="1"/>
  <c r="OH16" i="23"/>
  <c r="OO16" i="23" s="1"/>
  <c r="PP7" i="23"/>
  <c r="PW7" i="23" s="1"/>
  <c r="PP18" i="23"/>
  <c r="PW18" i="23" s="1"/>
  <c r="SF15" i="23"/>
  <c r="SM15" i="23" s="1"/>
  <c r="SF14" i="23"/>
  <c r="SM14" i="23" s="1"/>
  <c r="TN6" i="23"/>
  <c r="TU6" i="23" s="1"/>
  <c r="TN17" i="23"/>
  <c r="TU17" i="23" s="1"/>
  <c r="UV8" i="23"/>
  <c r="VC8" i="23" s="1"/>
  <c r="DV10" i="23"/>
  <c r="EC10" i="23" s="1"/>
  <c r="FD15" i="23"/>
  <c r="FK15" i="23" s="1"/>
  <c r="FD14" i="23"/>
  <c r="FK14" i="23" s="1"/>
  <c r="GL4" i="23"/>
  <c r="GS4" i="23" s="1"/>
  <c r="GL16" i="23"/>
  <c r="GS16" i="23" s="1"/>
  <c r="HT6" i="23"/>
  <c r="IA6" i="23" s="1"/>
  <c r="HT17" i="23"/>
  <c r="IA17" i="23" s="1"/>
  <c r="JB7" i="23"/>
  <c r="JI7" i="23" s="1"/>
  <c r="KJ8" i="23"/>
  <c r="KQ8" i="23" s="1"/>
  <c r="KJ18" i="23"/>
  <c r="KQ18" i="23" s="1"/>
  <c r="LR19" i="23"/>
  <c r="LY19" i="23" s="1"/>
  <c r="MZ10" i="23"/>
  <c r="NG10" i="23" s="1"/>
  <c r="OH15" i="23"/>
  <c r="OO15" i="23" s="1"/>
  <c r="OH14" i="23"/>
  <c r="OO14" i="23" s="1"/>
  <c r="PP4" i="23"/>
  <c r="PW4" i="23" s="1"/>
  <c r="PP16" i="23"/>
  <c r="PW16" i="23" s="1"/>
  <c r="QX6" i="23"/>
  <c r="RE6" i="23" s="1"/>
  <c r="QX17" i="23"/>
  <c r="RE17" i="23" s="1"/>
  <c r="SF7" i="23"/>
  <c r="SM7" i="23" s="1"/>
  <c r="TN8" i="23"/>
  <c r="TU8" i="23" s="1"/>
  <c r="TN18" i="23"/>
  <c r="TU18" i="23" s="1"/>
  <c r="UV19" i="23"/>
  <c r="VC19" i="23" s="1"/>
  <c r="RG10" i="26"/>
  <c r="LZ5" i="26"/>
  <c r="OD10" i="26"/>
  <c r="DJ7" i="26"/>
  <c r="DJ14" i="26"/>
  <c r="EI10" i="26"/>
  <c r="KX10" i="26"/>
  <c r="OD4" i="26"/>
  <c r="IT13" i="26"/>
  <c r="HR10" i="26"/>
  <c r="KX9" i="26"/>
  <c r="PF14" i="26"/>
  <c r="QE10" i="26"/>
  <c r="RJ6" i="26"/>
  <c r="GP6" i="26"/>
  <c r="HR4" i="26"/>
  <c r="HR9" i="26"/>
  <c r="HR11" i="26"/>
  <c r="KX8" i="26"/>
  <c r="LZ7" i="26"/>
  <c r="LZ14" i="26"/>
  <c r="OD6" i="26"/>
  <c r="FK10" i="26"/>
  <c r="PF4" i="26"/>
  <c r="DG6" i="26"/>
  <c r="EL4" i="26"/>
  <c r="EL9" i="26"/>
  <c r="EL11" i="26"/>
  <c r="FK9" i="26"/>
  <c r="HR8" i="26"/>
  <c r="IT7" i="26"/>
  <c r="IT14" i="26"/>
  <c r="JS10" i="26"/>
  <c r="KX6" i="26"/>
  <c r="LZ4" i="26"/>
  <c r="LZ11" i="26"/>
  <c r="MY9" i="26"/>
  <c r="FN9" i="26"/>
  <c r="IT10" i="26"/>
  <c r="JS13" i="26"/>
  <c r="NB5" i="26"/>
  <c r="RJ9" i="26"/>
  <c r="IT9" i="26"/>
  <c r="LZ10" i="26"/>
  <c r="NB13" i="26"/>
  <c r="DJ10" i="26"/>
  <c r="EL5" i="26"/>
  <c r="LZ9" i="26"/>
  <c r="OA8" i="26"/>
  <c r="PF7" i="26"/>
  <c r="QH5" i="26"/>
  <c r="PF10" i="26"/>
  <c r="QH13" i="26"/>
  <c r="JS5" i="26"/>
  <c r="OD9" i="26"/>
  <c r="DJ11" i="26"/>
  <c r="GP10" i="26"/>
  <c r="HR13" i="26"/>
  <c r="KX5" i="26"/>
  <c r="PF9" i="26"/>
  <c r="PF13" i="26"/>
  <c r="FN10" i="26"/>
  <c r="GP13" i="26"/>
  <c r="DJ9" i="26"/>
  <c r="EL13" i="26"/>
  <c r="DG4" i="26"/>
  <c r="DJ8" i="26"/>
  <c r="GP4" i="26"/>
  <c r="GP9" i="26"/>
  <c r="IT6" i="26"/>
  <c r="JV10" i="26"/>
  <c r="JV14" i="26"/>
  <c r="KX13" i="26"/>
  <c r="NB7" i="26"/>
  <c r="OD5" i="26"/>
  <c r="OA6" i="26"/>
  <c r="PF11" i="26"/>
  <c r="HR5" i="26"/>
  <c r="GP11" i="26"/>
  <c r="JV4" i="26"/>
  <c r="JV9" i="26"/>
  <c r="LZ6" i="26"/>
  <c r="NB10" i="26"/>
  <c r="NB14" i="26"/>
  <c r="PF8" i="26"/>
  <c r="PF5" i="26"/>
  <c r="DG13" i="26"/>
  <c r="DG11" i="26"/>
  <c r="EL7" i="26"/>
  <c r="FN5" i="26"/>
  <c r="GP8" i="26"/>
  <c r="JV11" i="26"/>
  <c r="NB4" i="26"/>
  <c r="NB9" i="26"/>
  <c r="OD13" i="26"/>
  <c r="QH7" i="26"/>
  <c r="RJ5" i="26"/>
  <c r="LZ13" i="26"/>
  <c r="GP5" i="26"/>
  <c r="RJ10" i="26"/>
  <c r="EL10" i="26"/>
  <c r="EL14" i="26"/>
  <c r="FN13" i="26"/>
  <c r="HR7" i="26"/>
  <c r="IT5" i="26"/>
  <c r="JV8" i="26"/>
  <c r="NB11" i="26"/>
  <c r="PF6" i="26"/>
  <c r="QH10" i="26"/>
  <c r="QH14" i="26"/>
  <c r="RJ13" i="26"/>
  <c r="DV11" i="24"/>
  <c r="EC11" i="24" s="1"/>
  <c r="FD10" i="24"/>
  <c r="FK10" i="24" s="1"/>
  <c r="GL7" i="24"/>
  <c r="GS7" i="24" s="1"/>
  <c r="HT5" i="24"/>
  <c r="IA5" i="24" s="1"/>
  <c r="JB6" i="24"/>
  <c r="JI6" i="24" s="1"/>
  <c r="KJ4" i="24"/>
  <c r="KQ4" i="24" s="1"/>
  <c r="KJ14" i="24"/>
  <c r="KQ14" i="24" s="1"/>
  <c r="LR12" i="24"/>
  <c r="LY12" i="24" s="1"/>
  <c r="MZ11" i="24"/>
  <c r="NG11" i="24" s="1"/>
  <c r="OH10" i="24"/>
  <c r="OO10" i="24" s="1"/>
  <c r="PP7" i="24"/>
  <c r="PW7" i="24" s="1"/>
  <c r="QX5" i="24"/>
  <c r="RE5" i="24" s="1"/>
  <c r="SF6" i="24"/>
  <c r="SM6" i="24" s="1"/>
  <c r="TN4" i="24"/>
  <c r="TU4" i="24" s="1"/>
  <c r="TN14" i="24"/>
  <c r="TU14" i="24" s="1"/>
  <c r="UV12" i="24"/>
  <c r="VC12" i="24" s="1"/>
  <c r="DV9" i="23"/>
  <c r="EC9" i="23" s="1"/>
  <c r="FD9" i="23"/>
  <c r="FK9" i="23" s="1"/>
  <c r="GL9" i="23"/>
  <c r="GS9" i="23" s="1"/>
  <c r="HT9" i="23"/>
  <c r="IA9" i="23" s="1"/>
  <c r="JB9" i="23"/>
  <c r="JI9" i="23" s="1"/>
  <c r="KJ9" i="23"/>
  <c r="KQ9" i="23" s="1"/>
  <c r="LR9" i="23"/>
  <c r="LY9" i="23" s="1"/>
  <c r="MZ9" i="23"/>
  <c r="NG9" i="23" s="1"/>
  <c r="OH9" i="23"/>
  <c r="OO9" i="23" s="1"/>
  <c r="PP9" i="23"/>
  <c r="PW9" i="23" s="1"/>
  <c r="QX9" i="23"/>
  <c r="RE9" i="23" s="1"/>
  <c r="SF9" i="23"/>
  <c r="SM9" i="23" s="1"/>
  <c r="TN9" i="23"/>
  <c r="TU9" i="23" s="1"/>
  <c r="UV9" i="23"/>
  <c r="VC9" i="23" s="1"/>
  <c r="ED11" i="4"/>
  <c r="EK11" i="4" s="1"/>
  <c r="ED14" i="4"/>
  <c r="EK14" i="4" s="1"/>
  <c r="ED25" i="4"/>
  <c r="EK25" i="4" s="1"/>
  <c r="FL11" i="4"/>
  <c r="FS11" i="4" s="1"/>
  <c r="FL14" i="4"/>
  <c r="FS14" i="4" s="1"/>
  <c r="FL25" i="4"/>
  <c r="FS25" i="4" s="1"/>
  <c r="GT11" i="4"/>
  <c r="HA11" i="4" s="1"/>
  <c r="GT14" i="4"/>
  <c r="HA14" i="4" s="1"/>
  <c r="GT25" i="4"/>
  <c r="HA25" i="4" s="1"/>
  <c r="IB11" i="4"/>
  <c r="II11" i="4" s="1"/>
  <c r="IB25" i="4"/>
  <c r="II25" i="4" s="1"/>
  <c r="JJ11" i="4"/>
  <c r="JQ11" i="4" s="1"/>
  <c r="JJ14" i="4"/>
  <c r="JQ14" i="4" s="1"/>
  <c r="JJ25" i="4"/>
  <c r="JQ25" i="4" s="1"/>
  <c r="KR11" i="4"/>
  <c r="KY11" i="4" s="1"/>
  <c r="KR14" i="4"/>
  <c r="KY14" i="4" s="1"/>
  <c r="KR25" i="4"/>
  <c r="KY25" i="4" s="1"/>
  <c r="LZ11" i="4"/>
  <c r="MG11" i="4" s="1"/>
  <c r="LZ14" i="4"/>
  <c r="MG14" i="4" s="1"/>
  <c r="LZ25" i="4"/>
  <c r="MG25" i="4" s="1"/>
  <c r="NH11" i="4"/>
  <c r="NO11" i="4" s="1"/>
  <c r="NH14" i="4"/>
  <c r="NO14" i="4" s="1"/>
  <c r="NH25" i="4"/>
  <c r="NO25" i="4" s="1"/>
  <c r="OP11" i="4"/>
  <c r="OW11" i="4" s="1"/>
  <c r="OP14" i="4"/>
  <c r="OW14" i="4" s="1"/>
  <c r="OP25" i="4"/>
  <c r="OW25" i="4" s="1"/>
  <c r="PX11" i="4"/>
  <c r="QE11" i="4" s="1"/>
  <c r="PX14" i="4"/>
  <c r="QE14" i="4" s="1"/>
  <c r="PX25" i="4"/>
  <c r="QE25" i="4" s="1"/>
  <c r="RF11" i="4"/>
  <c r="RM11" i="4" s="1"/>
  <c r="RF14" i="4"/>
  <c r="RM14" i="4" s="1"/>
  <c r="RF25" i="4"/>
  <c r="RM25" i="4" s="1"/>
  <c r="SN11" i="4"/>
  <c r="SU11" i="4" s="1"/>
  <c r="SN14" i="4"/>
  <c r="SU14" i="4" s="1"/>
  <c r="SN25" i="4"/>
  <c r="SU25" i="4" s="1"/>
  <c r="TV11" i="4"/>
  <c r="UC11" i="4" s="1"/>
  <c r="TV14" i="4"/>
  <c r="UC14" i="4" s="1"/>
  <c r="TV25" i="4"/>
  <c r="UC25" i="4" s="1"/>
  <c r="VD11" i="4"/>
  <c r="VK11" i="4" s="1"/>
  <c r="VD14" i="4"/>
  <c r="VK14" i="4" s="1"/>
  <c r="VD25" i="4"/>
  <c r="VK25" i="4" s="1"/>
  <c r="IB14" i="4"/>
  <c r="II14" i="4" s="1"/>
  <c r="IB10" i="4"/>
  <c r="II10" i="4" s="1"/>
  <c r="IB9" i="4"/>
  <c r="II9" i="4" s="1"/>
  <c r="DG5" i="26"/>
  <c r="GL5" i="24"/>
  <c r="GS5" i="24" s="1"/>
  <c r="GT6" i="4"/>
  <c r="HA6" i="4" s="1"/>
  <c r="GT4" i="4"/>
  <c r="HA4" i="4" s="1"/>
  <c r="RG5" i="26"/>
  <c r="RG13" i="26"/>
  <c r="RG6" i="26"/>
  <c r="RG8" i="26"/>
  <c r="RG4" i="26"/>
  <c r="RG11" i="26"/>
  <c r="RG7" i="26"/>
  <c r="RG14" i="26"/>
  <c r="QE5" i="26"/>
  <c r="QE13" i="26"/>
  <c r="QE6" i="26"/>
  <c r="QE8" i="26"/>
  <c r="QE4" i="26"/>
  <c r="QE11" i="26"/>
  <c r="QE7" i="26"/>
  <c r="QE14" i="26"/>
  <c r="PC5" i="26"/>
  <c r="PC13" i="26"/>
  <c r="PC6" i="26"/>
  <c r="PC8" i="26"/>
  <c r="PC4" i="26"/>
  <c r="PC11" i="26"/>
  <c r="PC7" i="26"/>
  <c r="PC14" i="26"/>
  <c r="OA5" i="26"/>
  <c r="OA13" i="26"/>
  <c r="OA4" i="26"/>
  <c r="OA11" i="26"/>
  <c r="OA7" i="26"/>
  <c r="OA14" i="26"/>
  <c r="MY5" i="26"/>
  <c r="MY13" i="26"/>
  <c r="MY6" i="26"/>
  <c r="MY8" i="26"/>
  <c r="MY4" i="26"/>
  <c r="MY11" i="26"/>
  <c r="MY7" i="26"/>
  <c r="MY14" i="26"/>
  <c r="LW5" i="26"/>
  <c r="LW13" i="26"/>
  <c r="LW6" i="26"/>
  <c r="LW8" i="26"/>
  <c r="LW4" i="26"/>
  <c r="LW11" i="26"/>
  <c r="LW7" i="26"/>
  <c r="LW14" i="26"/>
  <c r="KU5" i="26"/>
  <c r="KU13" i="26"/>
  <c r="KU6" i="26"/>
  <c r="KU8" i="26"/>
  <c r="KU4" i="26"/>
  <c r="KU11" i="26"/>
  <c r="KU7" i="26"/>
  <c r="KU14" i="26"/>
  <c r="JV5" i="26"/>
  <c r="JV13" i="26"/>
  <c r="JS8" i="26"/>
  <c r="JV6" i="26"/>
  <c r="JS4" i="26"/>
  <c r="JS11" i="26"/>
  <c r="JS7" i="26"/>
  <c r="JS14" i="26"/>
  <c r="IQ5" i="26"/>
  <c r="IQ13" i="26"/>
  <c r="IQ6" i="26"/>
  <c r="IQ8" i="26"/>
  <c r="IQ4" i="26"/>
  <c r="IQ11" i="26"/>
  <c r="IQ7" i="26"/>
  <c r="IQ14" i="26"/>
  <c r="HO5" i="26"/>
  <c r="HO13" i="26"/>
  <c r="HO6" i="26"/>
  <c r="HO8" i="26"/>
  <c r="HO4" i="26"/>
  <c r="HO11" i="26"/>
  <c r="HO7" i="26"/>
  <c r="HO14" i="26"/>
  <c r="GM5" i="26"/>
  <c r="GM13" i="26"/>
  <c r="GM6" i="26"/>
  <c r="GM8" i="26"/>
  <c r="GM4" i="26"/>
  <c r="GM11" i="26"/>
  <c r="GM7" i="26"/>
  <c r="GM14" i="26"/>
  <c r="FK5" i="26"/>
  <c r="FK13" i="26"/>
  <c r="FK6" i="26"/>
  <c r="FK8" i="26"/>
  <c r="FK4" i="26"/>
  <c r="FK11" i="26"/>
  <c r="FK7" i="26"/>
  <c r="FK14" i="26"/>
  <c r="EI5" i="26"/>
  <c r="EI13" i="26"/>
  <c r="EI6" i="26"/>
  <c r="EI8" i="26"/>
  <c r="EI4" i="26"/>
  <c r="EI11" i="26"/>
  <c r="EI7" i="26"/>
  <c r="EI14" i="26"/>
  <c r="DJ5" i="26"/>
  <c r="DJ13" i="26"/>
  <c r="DG8" i="26"/>
  <c r="DJ6" i="26"/>
  <c r="DG7" i="26"/>
  <c r="DG14" i="26"/>
  <c r="QX9" i="28"/>
  <c r="RE9" i="28" s="1"/>
  <c r="XD10" i="23"/>
  <c r="WL16" i="4"/>
  <c r="WS16" i="4" s="1"/>
  <c r="WD9" i="23"/>
  <c r="WK9" i="23" s="1"/>
  <c r="WD7" i="23"/>
  <c r="WK7" i="23" s="1"/>
  <c r="WD10" i="23"/>
  <c r="WK10" i="23" s="1"/>
  <c r="XO16" i="4"/>
  <c r="WX5" i="28"/>
  <c r="XI5" i="28" s="1"/>
  <c r="WY5" i="28"/>
  <c r="XJ5" i="28" s="1"/>
  <c r="CO7" i="23"/>
  <c r="CS7" i="23" s="1"/>
  <c r="CO10" i="23"/>
  <c r="CS10" i="23" s="1"/>
  <c r="XD7" i="23"/>
  <c r="CO9" i="23"/>
  <c r="CS9" i="23" s="1"/>
  <c r="XG7" i="23"/>
  <c r="J7" i="23"/>
  <c r="K7" i="23" s="1"/>
  <c r="XK7" i="23"/>
  <c r="I7" i="23"/>
  <c r="G7" i="23"/>
  <c r="F7" i="23"/>
  <c r="L7" i="23"/>
  <c r="L9" i="23"/>
  <c r="M9" i="23" s="1"/>
  <c r="XG10" i="23"/>
  <c r="J10" i="23"/>
  <c r="K10" i="23" s="1"/>
  <c r="XK10" i="23"/>
  <c r="I10" i="23"/>
  <c r="G10" i="23"/>
  <c r="F10" i="23"/>
  <c r="L10" i="23"/>
  <c r="XD9" i="23"/>
  <c r="XG9" i="23"/>
  <c r="J9" i="23"/>
  <c r="K9" i="23" s="1"/>
  <c r="XK9" i="23"/>
  <c r="I9" i="23"/>
  <c r="G9" i="23"/>
  <c r="F9" i="23"/>
  <c r="XL16" i="4"/>
  <c r="P16" i="4"/>
  <c r="Q16" i="4" s="1"/>
  <c r="XS16" i="4"/>
  <c r="N16" i="4"/>
  <c r="O16" i="4" s="1"/>
  <c r="R16" i="4"/>
  <c r="S16" i="4" s="1"/>
  <c r="L16" i="4"/>
  <c r="M16" i="4" s="1"/>
  <c r="J16" i="4"/>
  <c r="I16" i="4"/>
  <c r="G16" i="4"/>
  <c r="T16" i="4"/>
  <c r="U16" i="4" s="1"/>
  <c r="F16" i="4"/>
  <c r="LR9" i="28"/>
  <c r="LY9" i="28" s="1"/>
  <c r="GL9" i="28"/>
  <c r="GS9" i="28" s="1"/>
  <c r="PP9" i="28"/>
  <c r="PW9" i="28" s="1"/>
  <c r="FD9" i="28"/>
  <c r="FK9" i="28" s="1"/>
  <c r="MZ9" i="28"/>
  <c r="NG9" i="28" s="1"/>
  <c r="SF9" i="28"/>
  <c r="SM9" i="28" s="1"/>
  <c r="HT9" i="28"/>
  <c r="IA9" i="28" s="1"/>
  <c r="TN9" i="28"/>
  <c r="TU9" i="28" s="1"/>
  <c r="UV9" i="28"/>
  <c r="VC9" i="28" s="1"/>
  <c r="CS9" i="28"/>
  <c r="OH9" i="28"/>
  <c r="OO9" i="28" s="1"/>
  <c r="JB9" i="28"/>
  <c r="JI9" i="28" s="1"/>
  <c r="WD9" i="28"/>
  <c r="WK9" i="28" s="1"/>
  <c r="FD7" i="28"/>
  <c r="FK7" i="28" s="1"/>
  <c r="OH7" i="28"/>
  <c r="OO7" i="28" s="1"/>
  <c r="CO11" i="28"/>
  <c r="CS11" i="28" s="1"/>
  <c r="KJ9" i="28"/>
  <c r="KQ9" i="28" s="1"/>
  <c r="CO4" i="28"/>
  <c r="CS4" i="28" s="1"/>
  <c r="JB11" i="28"/>
  <c r="JI11" i="28" s="1"/>
  <c r="SF11" i="28"/>
  <c r="SM11" i="28" s="1"/>
  <c r="XD9" i="28"/>
  <c r="KJ5" i="28"/>
  <c r="KQ5" i="28" s="1"/>
  <c r="TN5" i="28"/>
  <c r="TU5" i="28" s="1"/>
  <c r="DV9" i="28"/>
  <c r="EC9" i="28" s="1"/>
  <c r="XG9" i="28"/>
  <c r="J9" i="28"/>
  <c r="K9" i="28" s="1"/>
  <c r="XK9" i="28"/>
  <c r="I9" i="28"/>
  <c r="G9" i="28"/>
  <c r="F9" i="28"/>
  <c r="L9" i="28"/>
  <c r="KJ6" i="28"/>
  <c r="KQ6" i="28" s="1"/>
  <c r="TN6" i="28"/>
  <c r="TU6" i="28" s="1"/>
  <c r="CO6" i="28"/>
  <c r="CS6" i="28" s="1"/>
  <c r="CO5" i="28"/>
  <c r="CS5" i="28" s="1"/>
  <c r="CO7" i="28"/>
  <c r="CS7" i="28" s="1"/>
  <c r="XD6" i="28"/>
  <c r="PP5" i="28"/>
  <c r="PW5" i="28" s="1"/>
  <c r="GL6" i="28"/>
  <c r="GS6" i="28" s="1"/>
  <c r="GL5" i="28"/>
  <c r="GS5" i="28" s="1"/>
  <c r="XD5" i="28"/>
  <c r="SF7" i="28"/>
  <c r="SM7" i="28" s="1"/>
  <c r="JB6" i="28"/>
  <c r="JI6" i="28" s="1"/>
  <c r="SF6" i="28"/>
  <c r="SM6" i="28" s="1"/>
  <c r="JB5" i="28"/>
  <c r="JI5" i="28" s="1"/>
  <c r="SF5" i="28"/>
  <c r="SM5" i="28" s="1"/>
  <c r="HT11" i="28"/>
  <c r="IA11" i="28" s="1"/>
  <c r="QX11" i="28"/>
  <c r="RE11" i="28" s="1"/>
  <c r="JB7" i="28"/>
  <c r="JI7" i="28" s="1"/>
  <c r="DV7" i="28"/>
  <c r="EC7" i="28" s="1"/>
  <c r="MZ7" i="28"/>
  <c r="NG7" i="28" s="1"/>
  <c r="LR11" i="28"/>
  <c r="LY11" i="28" s="1"/>
  <c r="UV11" i="28"/>
  <c r="VC11" i="28" s="1"/>
  <c r="WD7" i="28"/>
  <c r="WK7" i="28" s="1"/>
  <c r="UV4" i="28"/>
  <c r="VC4" i="28" s="1"/>
  <c r="LR5" i="28"/>
  <c r="LY5" i="28" s="1"/>
  <c r="UV5" i="28"/>
  <c r="VC5" i="28" s="1"/>
  <c r="KJ11" i="28"/>
  <c r="KQ11" i="28" s="1"/>
  <c r="TN11" i="28"/>
  <c r="TU11" i="28" s="1"/>
  <c r="XG11" i="28"/>
  <c r="XG4" i="28"/>
  <c r="HT7" i="28"/>
  <c r="IA7" i="28" s="1"/>
  <c r="QX7" i="28"/>
  <c r="RE7" i="28" s="1"/>
  <c r="HT6" i="28"/>
  <c r="IA6" i="28" s="1"/>
  <c r="HT5" i="28"/>
  <c r="IA5" i="28" s="1"/>
  <c r="QX5" i="28"/>
  <c r="RE5" i="28" s="1"/>
  <c r="GL7" i="28"/>
  <c r="GS7" i="28" s="1"/>
  <c r="PP7" i="28"/>
  <c r="PW7" i="28" s="1"/>
  <c r="PP4" i="28"/>
  <c r="PW4" i="28" s="1"/>
  <c r="SF4" i="28"/>
  <c r="SM4" i="28" s="1"/>
  <c r="HT4" i="28"/>
  <c r="IA4" i="28" s="1"/>
  <c r="QX4" i="28"/>
  <c r="RE4" i="28" s="1"/>
  <c r="GL11" i="28"/>
  <c r="GS11" i="28" s="1"/>
  <c r="PP11" i="28"/>
  <c r="PW11" i="28" s="1"/>
  <c r="XD11" i="28"/>
  <c r="J11" i="28"/>
  <c r="K11" i="28" s="1"/>
  <c r="WD6" i="28"/>
  <c r="WK6" i="28" s="1"/>
  <c r="GL4" i="28"/>
  <c r="GS4" i="28" s="1"/>
  <c r="MZ6" i="28"/>
  <c r="NG6" i="28" s="1"/>
  <c r="XG6" i="28"/>
  <c r="LR6" i="28"/>
  <c r="LY6" i="28" s="1"/>
  <c r="UV6" i="28"/>
  <c r="VC6" i="28" s="1"/>
  <c r="MZ4" i="28"/>
  <c r="NG4" i="28" s="1"/>
  <c r="FD11" i="28"/>
  <c r="FK11" i="28" s="1"/>
  <c r="OH11" i="28"/>
  <c r="OO11" i="28" s="1"/>
  <c r="L6" i="28"/>
  <c r="M6" i="28" s="1"/>
  <c r="DV4" i="28"/>
  <c r="EC4" i="28" s="1"/>
  <c r="WD4" i="28"/>
  <c r="WK4" i="28" s="1"/>
  <c r="FD5" i="28"/>
  <c r="FK5" i="28" s="1"/>
  <c r="OH5" i="28"/>
  <c r="OO5" i="28" s="1"/>
  <c r="DV11" i="28"/>
  <c r="EC11" i="28" s="1"/>
  <c r="FD4" i="28"/>
  <c r="FK4" i="28" s="1"/>
  <c r="XG7" i="28"/>
  <c r="UV7" i="28"/>
  <c r="VC7" i="28" s="1"/>
  <c r="DV6" i="28"/>
  <c r="EC6" i="28" s="1"/>
  <c r="PP6" i="28"/>
  <c r="PW6" i="28" s="1"/>
  <c r="JB4" i="28"/>
  <c r="JI4" i="28" s="1"/>
  <c r="TN4" i="28"/>
  <c r="TU4" i="28" s="1"/>
  <c r="XK4" i="28"/>
  <c r="MZ11" i="28"/>
  <c r="NG11" i="28" s="1"/>
  <c r="OH4" i="28"/>
  <c r="OO4" i="28" s="1"/>
  <c r="LR4" i="28"/>
  <c r="LY4" i="28" s="1"/>
  <c r="KJ4" i="28"/>
  <c r="KQ4" i="28" s="1"/>
  <c r="J7" i="28"/>
  <c r="K7" i="28" s="1"/>
  <c r="LR7" i="28"/>
  <c r="LY7" i="28" s="1"/>
  <c r="FD6" i="28"/>
  <c r="FK6" i="28" s="1"/>
  <c r="QX6" i="28"/>
  <c r="RE6" i="28" s="1"/>
  <c r="KJ7" i="28"/>
  <c r="KQ7" i="28" s="1"/>
  <c r="TN7" i="28"/>
  <c r="TU7" i="28" s="1"/>
  <c r="OH6" i="28"/>
  <c r="OO6" i="28" s="1"/>
  <c r="DV5" i="28"/>
  <c r="EC5" i="28" s="1"/>
  <c r="MZ5" i="28"/>
  <c r="NG5" i="28" s="1"/>
  <c r="WD5" i="28"/>
  <c r="WK5" i="28" s="1"/>
  <c r="WD11" i="28"/>
  <c r="WK11" i="28" s="1"/>
  <c r="I11" i="28"/>
  <c r="J6" i="28"/>
  <c r="K6" i="28" s="1"/>
  <c r="I7" i="28"/>
  <c r="I6" i="28"/>
  <c r="L5" i="28"/>
  <c r="J5" i="28"/>
  <c r="I5" i="28"/>
  <c r="F7" i="28"/>
  <c r="XK6" i="28"/>
  <c r="G6" i="28"/>
  <c r="XD7" i="28"/>
  <c r="XK7" i="28"/>
  <c r="XG5" i="28"/>
  <c r="G11" i="28"/>
  <c r="XK11" i="28"/>
  <c r="F6" i="28"/>
  <c r="I4" i="28"/>
  <c r="F11" i="28"/>
  <c r="XD4" i="28"/>
  <c r="L7" i="28"/>
  <c r="G7" i="28"/>
  <c r="F5" i="28"/>
  <c r="L4" i="28"/>
  <c r="L11" i="28"/>
  <c r="G5" i="28"/>
  <c r="F4" i="28"/>
  <c r="G4" i="28"/>
  <c r="J4" i="28"/>
  <c r="CD13" i="26"/>
  <c r="CE13" i="26"/>
  <c r="CF13" i="26" s="1"/>
  <c r="SE13" i="26"/>
  <c r="SF13" i="26"/>
  <c r="SG13" i="26"/>
  <c r="SH13" i="26"/>
  <c r="SJ13" i="26"/>
  <c r="SK13" i="26"/>
  <c r="SM13" i="26"/>
  <c r="SN13" i="26"/>
  <c r="SO13" i="26"/>
  <c r="SP13" i="26"/>
  <c r="SQ13" i="26"/>
  <c r="SR13" i="26"/>
  <c r="SS13" i="26"/>
  <c r="ST13" i="26"/>
  <c r="SU13" i="26"/>
  <c r="SV13" i="26"/>
  <c r="SW13" i="26"/>
  <c r="SX13" i="26"/>
  <c r="SY13" i="26"/>
  <c r="SZ13" i="26"/>
  <c r="TA13" i="26"/>
  <c r="TB13" i="26"/>
  <c r="CD6" i="26"/>
  <c r="CE6" i="26"/>
  <c r="SE6" i="26"/>
  <c r="SF6" i="26"/>
  <c r="SG6" i="26"/>
  <c r="SH6" i="26"/>
  <c r="SJ6" i="26"/>
  <c r="SK6" i="26"/>
  <c r="SM6" i="26"/>
  <c r="SN6" i="26"/>
  <c r="SO6" i="26"/>
  <c r="SP6" i="26"/>
  <c r="SQ6" i="26"/>
  <c r="SR6" i="26"/>
  <c r="SS6" i="26"/>
  <c r="ST6" i="26"/>
  <c r="SU6" i="26"/>
  <c r="SV6" i="26"/>
  <c r="SW6" i="26"/>
  <c r="SX6" i="26"/>
  <c r="SY6" i="26"/>
  <c r="SZ6" i="26"/>
  <c r="TA6" i="26"/>
  <c r="TB6" i="26"/>
  <c r="CQ18" i="4"/>
  <c r="CR18" i="4"/>
  <c r="CS18" i="4"/>
  <c r="CT18" i="4"/>
  <c r="CU18" i="4"/>
  <c r="CV18" i="4"/>
  <c r="CX18" i="4"/>
  <c r="CY18" i="4"/>
  <c r="CZ18" i="4"/>
  <c r="WF18" i="4"/>
  <c r="WG18" i="4"/>
  <c r="WH18" i="4"/>
  <c r="WI18" i="4"/>
  <c r="WJ18" i="4"/>
  <c r="WK18" i="4"/>
  <c r="WM18" i="4"/>
  <c r="WN18" i="4"/>
  <c r="WO18" i="4"/>
  <c r="WP18" i="4"/>
  <c r="WQ18" i="4"/>
  <c r="WR18" i="4"/>
  <c r="WT18" i="4"/>
  <c r="WU18" i="4"/>
  <c r="WV18" i="4"/>
  <c r="XJ18" i="4" s="1"/>
  <c r="WW18" i="4"/>
  <c r="XK18" i="4" s="1"/>
  <c r="WX18" i="4"/>
  <c r="WY18" i="4"/>
  <c r="WZ18" i="4"/>
  <c r="XA18" i="4"/>
  <c r="XM18" i="4" s="1"/>
  <c r="XB18" i="4"/>
  <c r="XN18" i="4" s="1"/>
  <c r="XC18" i="4"/>
  <c r="XD18" i="4"/>
  <c r="XE18" i="4"/>
  <c r="XF18" i="4"/>
  <c r="XQ18" i="4" s="1"/>
  <c r="XG18" i="4"/>
  <c r="XR18" i="4" s="1"/>
  <c r="XH18" i="4"/>
  <c r="CQ14" i="4"/>
  <c r="CR14" i="4"/>
  <c r="CS14" i="4"/>
  <c r="CT14" i="4"/>
  <c r="CU14" i="4"/>
  <c r="CV14" i="4"/>
  <c r="CX14" i="4"/>
  <c r="CY14" i="4"/>
  <c r="CZ14" i="4"/>
  <c r="WF14" i="4"/>
  <c r="WG14" i="4"/>
  <c r="WH14" i="4"/>
  <c r="WI14" i="4"/>
  <c r="WJ14" i="4"/>
  <c r="WK14" i="4"/>
  <c r="WM14" i="4"/>
  <c r="WN14" i="4"/>
  <c r="WO14" i="4"/>
  <c r="WP14" i="4"/>
  <c r="WQ14" i="4"/>
  <c r="WR14" i="4"/>
  <c r="WT14" i="4"/>
  <c r="WU14" i="4"/>
  <c r="WV14" i="4"/>
  <c r="XJ14" i="4" s="1"/>
  <c r="WW14" i="4"/>
  <c r="XK14" i="4" s="1"/>
  <c r="WX14" i="4"/>
  <c r="WY14" i="4"/>
  <c r="WZ14" i="4"/>
  <c r="XA14" i="4"/>
  <c r="XM14" i="4" s="1"/>
  <c r="XB14" i="4"/>
  <c r="XN14" i="4" s="1"/>
  <c r="XC14" i="4"/>
  <c r="XD14" i="4"/>
  <c r="XE14" i="4"/>
  <c r="XF14" i="4"/>
  <c r="XQ14" i="4" s="1"/>
  <c r="XG14" i="4"/>
  <c r="XR14" i="4" s="1"/>
  <c r="XH14" i="4"/>
  <c r="CQ13" i="4"/>
  <c r="CR13" i="4"/>
  <c r="CS13" i="4"/>
  <c r="CT13" i="4"/>
  <c r="CU13" i="4"/>
  <c r="CV13" i="4"/>
  <c r="CX13" i="4"/>
  <c r="CY13" i="4"/>
  <c r="CZ13" i="4"/>
  <c r="WF13" i="4"/>
  <c r="WG13" i="4"/>
  <c r="WH13" i="4"/>
  <c r="WI13" i="4"/>
  <c r="WJ13" i="4"/>
  <c r="WK13" i="4"/>
  <c r="WM13" i="4"/>
  <c r="WN13" i="4"/>
  <c r="WO13" i="4"/>
  <c r="WP13" i="4"/>
  <c r="WQ13" i="4"/>
  <c r="WR13" i="4"/>
  <c r="WT13" i="4"/>
  <c r="WU13" i="4"/>
  <c r="WV13" i="4"/>
  <c r="XJ13" i="4" s="1"/>
  <c r="WW13" i="4"/>
  <c r="XK13" i="4" s="1"/>
  <c r="WX13" i="4"/>
  <c r="WY13" i="4"/>
  <c r="WZ13" i="4"/>
  <c r="XA13" i="4"/>
  <c r="XM13" i="4" s="1"/>
  <c r="XB13" i="4"/>
  <c r="XN13" i="4" s="1"/>
  <c r="XC13" i="4"/>
  <c r="XD13" i="4"/>
  <c r="XE13" i="4"/>
  <c r="XF13" i="4"/>
  <c r="XQ13" i="4" s="1"/>
  <c r="XG13" i="4"/>
  <c r="XR13" i="4" s="1"/>
  <c r="XH13" i="4"/>
  <c r="CH12" i="35" l="1"/>
  <c r="CH16" i="35"/>
  <c r="TH10" i="35"/>
  <c r="TH4" i="36"/>
  <c r="TH13" i="35"/>
  <c r="CH5" i="35"/>
  <c r="TH22" i="37"/>
  <c r="CH17" i="37"/>
  <c r="M31" i="37"/>
  <c r="M6" i="37"/>
  <c r="TH16" i="36"/>
  <c r="XH13" i="24"/>
  <c r="XL13" i="24" s="1"/>
  <c r="XL13" i="23"/>
  <c r="H13" i="23"/>
  <c r="A13" i="23" s="1" a="1"/>
  <c r="A13" i="23" s="1"/>
  <c r="K13" i="23"/>
  <c r="CT13" i="23"/>
  <c r="CU13" i="23"/>
  <c r="M13" i="23"/>
  <c r="H13" i="24"/>
  <c r="K13" i="24"/>
  <c r="CT13" i="24"/>
  <c r="CU13" i="24"/>
  <c r="M13" i="24"/>
  <c r="M7" i="35"/>
  <c r="TH16" i="35"/>
  <c r="O19" i="37"/>
  <c r="M9" i="37"/>
  <c r="CH6" i="37"/>
  <c r="P6" i="37" s="1"/>
  <c r="P13" i="37"/>
  <c r="Q13" i="37" s="1"/>
  <c r="M13" i="36"/>
  <c r="CH17" i="36"/>
  <c r="P17" i="36" s="1"/>
  <c r="R17" i="36" s="1"/>
  <c r="H8" i="36"/>
  <c r="TH7" i="36"/>
  <c r="H12" i="36"/>
  <c r="A12" i="36" s="1" a="1"/>
  <c r="A12" i="36" s="1"/>
  <c r="H18" i="36"/>
  <c r="A18" i="36" s="1" a="1"/>
  <c r="A18" i="36" s="1"/>
  <c r="XP23" i="4"/>
  <c r="TH6" i="35"/>
  <c r="TH8" i="35"/>
  <c r="CH10" i="35"/>
  <c r="P10" i="35" s="1"/>
  <c r="TH12" i="35"/>
  <c r="M16" i="35"/>
  <c r="CH12" i="37"/>
  <c r="P12" i="37" s="1"/>
  <c r="O10" i="37"/>
  <c r="M10" i="37"/>
  <c r="TH26" i="37"/>
  <c r="TH7" i="37"/>
  <c r="P16" i="37"/>
  <c r="R16" i="37" s="1"/>
  <c r="CH9" i="37"/>
  <c r="O16" i="37"/>
  <c r="TH21" i="37"/>
  <c r="TH11" i="37"/>
  <c r="H15" i="36"/>
  <c r="A15" i="36" s="1" a="1"/>
  <c r="A15" i="36" s="1"/>
  <c r="H12" i="26"/>
  <c r="G6" i="26"/>
  <c r="XH8" i="24"/>
  <c r="H8" i="24"/>
  <c r="XL8" i="24"/>
  <c r="CT8" i="24"/>
  <c r="CU8" i="24"/>
  <c r="M8" i="24"/>
  <c r="XH9" i="24"/>
  <c r="XL9" i="24" s="1"/>
  <c r="M10" i="35"/>
  <c r="CH13" i="35"/>
  <c r="P13" i="35" s="1"/>
  <c r="Q13" i="35" s="1"/>
  <c r="TH11" i="35"/>
  <c r="CH7" i="35"/>
  <c r="P7" i="35" s="1"/>
  <c r="R7" i="35" s="1"/>
  <c r="TH24" i="37"/>
  <c r="H21" i="37"/>
  <c r="TH6" i="37"/>
  <c r="O21" i="37"/>
  <c r="TH13" i="37"/>
  <c r="M22" i="37"/>
  <c r="TH14" i="37"/>
  <c r="TH20" i="37"/>
  <c r="TH5" i="37"/>
  <c r="CH4" i="37"/>
  <c r="P4" i="37" s="1"/>
  <c r="Q4" i="37" s="1"/>
  <c r="TH30" i="37"/>
  <c r="TH28" i="37"/>
  <c r="CG22" i="37"/>
  <c r="P22" i="37" s="1"/>
  <c r="CH18" i="37"/>
  <c r="P18" i="37" s="1"/>
  <c r="TH12" i="37"/>
  <c r="TH18" i="37"/>
  <c r="TH29" i="37"/>
  <c r="TH8" i="37"/>
  <c r="H5" i="36"/>
  <c r="H11" i="36"/>
  <c r="H16" i="36"/>
  <c r="A16" i="36" s="1" a="1"/>
  <c r="A16" i="36" s="1"/>
  <c r="H7" i="36"/>
  <c r="H9" i="36"/>
  <c r="H14" i="36"/>
  <c r="A14" i="36" s="1" a="1"/>
  <c r="A14" i="36" s="1"/>
  <c r="H6" i="36"/>
  <c r="CH18" i="36"/>
  <c r="H4" i="36"/>
  <c r="H17" i="36"/>
  <c r="A17" i="36" s="1" a="1"/>
  <c r="A17" i="36" s="1"/>
  <c r="H10" i="36"/>
  <c r="H13" i="36"/>
  <c r="A13" i="36" s="1" a="1"/>
  <c r="A13" i="36" s="1"/>
  <c r="TH10" i="36"/>
  <c r="F6" i="26"/>
  <c r="H6" i="26" s="1"/>
  <c r="F13" i="26"/>
  <c r="G13" i="26"/>
  <c r="I13" i="26"/>
  <c r="I6" i="26"/>
  <c r="P11" i="35"/>
  <c r="Q11" i="35" s="1"/>
  <c r="TH7" i="35"/>
  <c r="TH18" i="35"/>
  <c r="CH6" i="35"/>
  <c r="P6" i="35" s="1"/>
  <c r="M13" i="35"/>
  <c r="H14" i="35"/>
  <c r="TH9" i="35"/>
  <c r="H11" i="35"/>
  <c r="CH8" i="35"/>
  <c r="P8" i="35" s="1"/>
  <c r="O14" i="35"/>
  <c r="O11" i="35"/>
  <c r="TH14" i="35"/>
  <c r="H16" i="35"/>
  <c r="TH20" i="35"/>
  <c r="TH17" i="35"/>
  <c r="P14" i="35"/>
  <c r="Q14" i="35" s="1"/>
  <c r="P12" i="35"/>
  <c r="Q12" i="35" s="1"/>
  <c r="CH19" i="35"/>
  <c r="P19" i="35" s="1"/>
  <c r="R19" i="35" s="1"/>
  <c r="H13" i="35"/>
  <c r="H8" i="35"/>
  <c r="H12" i="35"/>
  <c r="P16" i="35"/>
  <c r="CH17" i="35"/>
  <c r="P17" i="35" s="1"/>
  <c r="O17" i="35"/>
  <c r="K14" i="35"/>
  <c r="M14" i="35" s="1"/>
  <c r="CH9" i="35"/>
  <c r="P9" i="35" s="1"/>
  <c r="O9" i="35"/>
  <c r="H4" i="35"/>
  <c r="H10" i="35"/>
  <c r="K6" i="35"/>
  <c r="M6" i="35" s="1"/>
  <c r="H6" i="35"/>
  <c r="H7" i="35"/>
  <c r="K17" i="35"/>
  <c r="M17" i="35" s="1"/>
  <c r="H17" i="35"/>
  <c r="K9" i="35"/>
  <c r="M9" i="35" s="1"/>
  <c r="P5" i="35"/>
  <c r="K12" i="35"/>
  <c r="M12" i="35" s="1"/>
  <c r="K5" i="35"/>
  <c r="M5" i="35" s="1"/>
  <c r="H5" i="35"/>
  <c r="K11" i="35"/>
  <c r="M11" i="35" s="1"/>
  <c r="TH5" i="35"/>
  <c r="H9" i="35"/>
  <c r="K8" i="35"/>
  <c r="M8" i="35" s="1"/>
  <c r="H22" i="35"/>
  <c r="TH4" i="35"/>
  <c r="TH25" i="35"/>
  <c r="H19" i="35"/>
  <c r="H23" i="35"/>
  <c r="A23" i="35" s="1" a="1"/>
  <c r="A23" i="35" s="1"/>
  <c r="TH19" i="35"/>
  <c r="H21" i="35"/>
  <c r="O18" i="35"/>
  <c r="TH24" i="35"/>
  <c r="TH22" i="35"/>
  <c r="CH4" i="35"/>
  <c r="P4" i="35" s="1"/>
  <c r="R4" i="35" s="1"/>
  <c r="P25" i="35"/>
  <c r="R25" i="35" s="1"/>
  <c r="H18" i="35"/>
  <c r="P15" i="35"/>
  <c r="Q15" i="35" s="1"/>
  <c r="H20" i="35"/>
  <c r="M25" i="35"/>
  <c r="H25" i="35"/>
  <c r="A25" i="35" s="1" a="1"/>
  <c r="A25" i="35" s="1"/>
  <c r="TH23" i="35"/>
  <c r="H24" i="35"/>
  <c r="A24" i="35" s="1" a="1"/>
  <c r="A24" i="35" s="1"/>
  <c r="H15" i="35"/>
  <c r="O31" i="37"/>
  <c r="O15" i="37"/>
  <c r="CH29" i="37"/>
  <c r="P29" i="37" s="1"/>
  <c r="R29" i="37" s="1"/>
  <c r="O5" i="37"/>
  <c r="P5" i="37"/>
  <c r="Q5" i="37" s="1"/>
  <c r="P11" i="37"/>
  <c r="R11" i="37" s="1"/>
  <c r="TH17" i="37"/>
  <c r="CH20" i="37"/>
  <c r="P20" i="37" s="1"/>
  <c r="TH9" i="37"/>
  <c r="O14" i="37"/>
  <c r="H15" i="37"/>
  <c r="TH10" i="37"/>
  <c r="H7" i="37"/>
  <c r="M15" i="37"/>
  <c r="H6" i="37"/>
  <c r="H22" i="37"/>
  <c r="H11" i="37"/>
  <c r="P21" i="37"/>
  <c r="Q21" i="37" s="1"/>
  <c r="CH7" i="37"/>
  <c r="P7" i="37" s="1"/>
  <c r="P17" i="37"/>
  <c r="Q17" i="37" s="1"/>
  <c r="H14" i="37"/>
  <c r="P19" i="37"/>
  <c r="R19" i="37" s="1"/>
  <c r="H10" i="37"/>
  <c r="H5" i="37"/>
  <c r="H17" i="37"/>
  <c r="CG9" i="37"/>
  <c r="H9" i="37"/>
  <c r="K21" i="37"/>
  <c r="M21" i="37" s="1"/>
  <c r="K16" i="37"/>
  <c r="M16" i="37" s="1"/>
  <c r="H18" i="37"/>
  <c r="K11" i="37"/>
  <c r="M11" i="37" s="1"/>
  <c r="K12" i="37"/>
  <c r="M12" i="37" s="1"/>
  <c r="K13" i="37"/>
  <c r="M13" i="37" s="1"/>
  <c r="H16" i="37"/>
  <c r="CH8" i="37"/>
  <c r="P8" i="37" s="1"/>
  <c r="O8" i="37"/>
  <c r="H19" i="37"/>
  <c r="K17" i="37"/>
  <c r="M17" i="37" s="1"/>
  <c r="H13" i="37"/>
  <c r="H20" i="37"/>
  <c r="K8" i="37"/>
  <c r="M8" i="37" s="1"/>
  <c r="H12" i="37"/>
  <c r="P15" i="37"/>
  <c r="K19" i="37"/>
  <c r="M19" i="37" s="1"/>
  <c r="K5" i="37"/>
  <c r="M5" i="37" s="1"/>
  <c r="P14" i="37"/>
  <c r="K7" i="37"/>
  <c r="M7" i="37" s="1"/>
  <c r="H8" i="37"/>
  <c r="TH19" i="37"/>
  <c r="K14" i="37"/>
  <c r="M14" i="37" s="1"/>
  <c r="TH15" i="37"/>
  <c r="K18" i="37"/>
  <c r="M18" i="37" s="1"/>
  <c r="P10" i="37"/>
  <c r="K20" i="37"/>
  <c r="M20" i="37" s="1"/>
  <c r="M27" i="37"/>
  <c r="TH4" i="37"/>
  <c r="P24" i="37"/>
  <c r="Q24" i="37" s="1"/>
  <c r="O24" i="37"/>
  <c r="H23" i="37"/>
  <c r="TH31" i="37"/>
  <c r="M24" i="37"/>
  <c r="CH27" i="37"/>
  <c r="P27" i="37" s="1"/>
  <c r="R27" i="37" s="1"/>
  <c r="CH26" i="37"/>
  <c r="P26" i="37" s="1"/>
  <c r="TH23" i="37"/>
  <c r="H28" i="37"/>
  <c r="TH25" i="37"/>
  <c r="H4" i="37"/>
  <c r="H30" i="37"/>
  <c r="A30" i="37" s="1" a="1"/>
  <c r="A30" i="37" s="1"/>
  <c r="H25" i="37"/>
  <c r="A25" i="37" s="1" a="1"/>
  <c r="A25" i="37" s="1"/>
  <c r="H26" i="37"/>
  <c r="A26" i="37" s="1" a="1"/>
  <c r="A26" i="37" s="1"/>
  <c r="H29" i="37"/>
  <c r="A29" i="37" s="1" a="1"/>
  <c r="A29" i="37" s="1"/>
  <c r="H27" i="37"/>
  <c r="A27" i="37" s="1" a="1"/>
  <c r="A27" i="37" s="1"/>
  <c r="H31" i="37"/>
  <c r="A31" i="37" s="1" a="1"/>
  <c r="A31" i="37" s="1"/>
  <c r="H24" i="37"/>
  <c r="CH23" i="37"/>
  <c r="P23" i="37" s="1"/>
  <c r="R23" i="37" s="1"/>
  <c r="O23" i="37"/>
  <c r="TH5" i="36"/>
  <c r="O8" i="36"/>
  <c r="CH15" i="36"/>
  <c r="P15" i="36" s="1"/>
  <c r="Q15" i="36" s="1"/>
  <c r="TH15" i="36"/>
  <c r="M8" i="36"/>
  <c r="P8" i="36"/>
  <c r="R8" i="36" s="1"/>
  <c r="CH10" i="36"/>
  <c r="P10" i="36" s="1"/>
  <c r="R10" i="36" s="1"/>
  <c r="CH13" i="36"/>
  <c r="P13" i="36" s="1"/>
  <c r="R13" i="36" s="1"/>
  <c r="O11" i="36"/>
  <c r="CH12" i="36"/>
  <c r="P12" i="36" s="1"/>
  <c r="TH12" i="36"/>
  <c r="M18" i="36"/>
  <c r="M5" i="36"/>
  <c r="TH9" i="36"/>
  <c r="CH16" i="36"/>
  <c r="P16" i="36" s="1"/>
  <c r="TH14" i="36"/>
  <c r="P9" i="36"/>
  <c r="Q9" i="36" s="1"/>
  <c r="CH14" i="36"/>
  <c r="P14" i="36" s="1"/>
  <c r="TH6" i="36"/>
  <c r="TH18" i="36"/>
  <c r="P11" i="36"/>
  <c r="Q11" i="36" s="1"/>
  <c r="O9" i="36"/>
  <c r="CH7" i="36"/>
  <c r="P7" i="36" s="1"/>
  <c r="O7" i="36"/>
  <c r="P18" i="36"/>
  <c r="K9" i="36"/>
  <c r="M9" i="36" s="1"/>
  <c r="K11" i="36"/>
  <c r="M11" i="36" s="1"/>
  <c r="K7" i="36"/>
  <c r="M7" i="36" s="1"/>
  <c r="K10" i="36"/>
  <c r="M10" i="36" s="1"/>
  <c r="CH6" i="36"/>
  <c r="P6" i="36" s="1"/>
  <c r="R6" i="36" s="1"/>
  <c r="TH13" i="36"/>
  <c r="M16" i="36"/>
  <c r="K25" i="37"/>
  <c r="M25" i="37" s="1"/>
  <c r="CH30" i="37"/>
  <c r="P30" i="37" s="1"/>
  <c r="O30" i="37"/>
  <c r="K29" i="37"/>
  <c r="M29" i="37" s="1"/>
  <c r="CH28" i="37"/>
  <c r="P28" i="37" s="1"/>
  <c r="O28" i="37"/>
  <c r="O25" i="37"/>
  <c r="CH25" i="37"/>
  <c r="P25" i="37" s="1"/>
  <c r="K26" i="37"/>
  <c r="M26" i="37" s="1"/>
  <c r="K23" i="37"/>
  <c r="M23" i="37" s="1"/>
  <c r="K28" i="37"/>
  <c r="M28" i="37" s="1"/>
  <c r="K4" i="37"/>
  <c r="M4" i="37" s="1"/>
  <c r="K30" i="37"/>
  <c r="M30" i="37" s="1"/>
  <c r="P31" i="37"/>
  <c r="K14" i="36"/>
  <c r="M14" i="36" s="1"/>
  <c r="K12" i="36"/>
  <c r="M12" i="36" s="1"/>
  <c r="O4" i="36"/>
  <c r="CH4" i="36"/>
  <c r="P4" i="36" s="1"/>
  <c r="K17" i="36"/>
  <c r="M17" i="36" s="1"/>
  <c r="CH5" i="36"/>
  <c r="P5" i="36" s="1"/>
  <c r="O5" i="36"/>
  <c r="K15" i="36"/>
  <c r="M15" i="36" s="1"/>
  <c r="K6" i="36"/>
  <c r="M6" i="36" s="1"/>
  <c r="K4" i="36"/>
  <c r="M4" i="36" s="1"/>
  <c r="O25" i="35"/>
  <c r="TH21" i="35"/>
  <c r="O15" i="35"/>
  <c r="CH24" i="35"/>
  <c r="P24" i="35" s="1"/>
  <c r="Q24" i="35" s="1"/>
  <c r="P18" i="35"/>
  <c r="R18" i="35" s="1"/>
  <c r="CH21" i="35"/>
  <c r="P21" i="35" s="1"/>
  <c r="R21" i="35" s="1"/>
  <c r="P20" i="35"/>
  <c r="R20" i="35" s="1"/>
  <c r="M23" i="35"/>
  <c r="O20" i="35"/>
  <c r="TH15" i="35"/>
  <c r="K19" i="35"/>
  <c r="M19" i="35" s="1"/>
  <c r="K24" i="35"/>
  <c r="M24" i="35" s="1"/>
  <c r="CH23" i="35"/>
  <c r="P23" i="35" s="1"/>
  <c r="O23" i="35"/>
  <c r="K21" i="35"/>
  <c r="M21" i="35" s="1"/>
  <c r="K22" i="35"/>
  <c r="M22" i="35" s="1"/>
  <c r="K4" i="35"/>
  <c r="M4" i="35" s="1"/>
  <c r="O22" i="35"/>
  <c r="CH22" i="35"/>
  <c r="P22" i="35" s="1"/>
  <c r="M20" i="35"/>
  <c r="M18" i="35"/>
  <c r="K15" i="35"/>
  <c r="M15" i="35" s="1"/>
  <c r="M6" i="26"/>
  <c r="M7" i="26"/>
  <c r="TH12" i="26"/>
  <c r="TD13" i="26"/>
  <c r="TE6" i="26"/>
  <c r="TD6" i="26"/>
  <c r="TE13" i="26"/>
  <c r="M5" i="26"/>
  <c r="M10" i="26"/>
  <c r="M14" i="26"/>
  <c r="M4" i="26"/>
  <c r="M8" i="26"/>
  <c r="M9" i="26"/>
  <c r="M12" i="26"/>
  <c r="M11" i="26"/>
  <c r="M13" i="26"/>
  <c r="CF6" i="26"/>
  <c r="XH5" i="23"/>
  <c r="XL5" i="23" s="1"/>
  <c r="CU10" i="28"/>
  <c r="XH10" i="28"/>
  <c r="XL10" i="28" s="1"/>
  <c r="XH8" i="28"/>
  <c r="XL8" i="28" s="1"/>
  <c r="M9" i="24"/>
  <c r="XH12" i="23"/>
  <c r="XL12" i="23" s="1"/>
  <c r="H5" i="23"/>
  <c r="K5" i="23"/>
  <c r="CU5" i="23"/>
  <c r="CT5" i="23"/>
  <c r="M5" i="23"/>
  <c r="CT10" i="28"/>
  <c r="CT9" i="24"/>
  <c r="N9" i="24" s="1"/>
  <c r="H10" i="28"/>
  <c r="K10" i="28"/>
  <c r="H8" i="28"/>
  <c r="K8" i="28"/>
  <c r="CT8" i="28"/>
  <c r="CU8" i="28"/>
  <c r="M8" i="28"/>
  <c r="H9" i="24"/>
  <c r="K9" i="24"/>
  <c r="H12" i="23"/>
  <c r="A12" i="23" s="1" a="1"/>
  <c r="A12" i="23" s="1"/>
  <c r="K12" i="23"/>
  <c r="CT12" i="23"/>
  <c r="CU12" i="23"/>
  <c r="M12" i="23"/>
  <c r="DC12" i="4"/>
  <c r="CH12" i="26"/>
  <c r="P12" i="26" s="1"/>
  <c r="XT23" i="4"/>
  <c r="XP12" i="4"/>
  <c r="XT12" i="4" s="1"/>
  <c r="DB12" i="4"/>
  <c r="O12" i="4"/>
  <c r="H12" i="4"/>
  <c r="A12" i="4" s="1" a="1"/>
  <c r="A12" i="4" s="1"/>
  <c r="K12" i="4"/>
  <c r="DC23" i="4"/>
  <c r="DB23" i="4"/>
  <c r="H23" i="4"/>
  <c r="K23" i="4"/>
  <c r="XH11" i="23"/>
  <c r="XL11" i="23" s="1"/>
  <c r="H11" i="23"/>
  <c r="CT11" i="23"/>
  <c r="CU11" i="23"/>
  <c r="M11" i="23"/>
  <c r="XK5" i="28"/>
  <c r="XH10" i="23"/>
  <c r="XL10" i="23" s="1"/>
  <c r="XH9" i="23"/>
  <c r="XL9" i="23" s="1"/>
  <c r="XH7" i="23"/>
  <c r="XL7" i="23" s="1"/>
  <c r="XP16" i="4"/>
  <c r="XT16" i="4" s="1"/>
  <c r="H7" i="23"/>
  <c r="A7" i="23" s="1" a="1"/>
  <c r="A7" i="23" s="1"/>
  <c r="M7" i="23"/>
  <c r="CT7" i="23"/>
  <c r="CU7" i="23"/>
  <c r="CU9" i="23"/>
  <c r="CT9" i="23"/>
  <c r="H10" i="23"/>
  <c r="A10" i="23" s="1" a="1"/>
  <c r="A10" i="23" s="1"/>
  <c r="M10" i="23"/>
  <c r="CT10" i="23"/>
  <c r="CU10" i="23"/>
  <c r="H9" i="23"/>
  <c r="A9" i="23" s="1" a="1"/>
  <c r="A9" i="23" s="1"/>
  <c r="DC16" i="4"/>
  <c r="DB16" i="4"/>
  <c r="H16" i="4"/>
  <c r="A16" i="4" s="1" a="1"/>
  <c r="A16" i="4" s="1"/>
  <c r="K16" i="4"/>
  <c r="XH9" i="28"/>
  <c r="XL9" i="28" s="1"/>
  <c r="XH5" i="28"/>
  <c r="XH6" i="28"/>
  <c r="XL6" i="28" s="1"/>
  <c r="H9" i="28"/>
  <c r="CT9" i="28"/>
  <c r="CU9" i="28"/>
  <c r="M9" i="28"/>
  <c r="XH4" i="28"/>
  <c r="XL4" i="28" s="1"/>
  <c r="XH11" i="28"/>
  <c r="XL11" i="28" s="1"/>
  <c r="CU6" i="28"/>
  <c r="CT6" i="28"/>
  <c r="H4" i="28"/>
  <c r="XH7" i="28"/>
  <c r="XL7" i="28" s="1"/>
  <c r="H7" i="28"/>
  <c r="CU4" i="28"/>
  <c r="CT4" i="28"/>
  <c r="M4" i="28"/>
  <c r="H6" i="28"/>
  <c r="K5" i="28"/>
  <c r="K4" i="28"/>
  <c r="M5" i="28"/>
  <c r="CT5" i="28"/>
  <c r="CU5" i="28"/>
  <c r="H5" i="28"/>
  <c r="M7" i="28"/>
  <c r="CU7" i="28"/>
  <c r="CT7" i="28"/>
  <c r="M11" i="28"/>
  <c r="CU11" i="28"/>
  <c r="CT11" i="28"/>
  <c r="H11" i="28"/>
  <c r="A11" i="28" s="1" a="1"/>
  <c r="A11" i="28" s="1"/>
  <c r="CW18" i="4"/>
  <c r="DA18" i="4" s="1"/>
  <c r="TF13" i="26"/>
  <c r="SL13" i="26"/>
  <c r="SI13" i="26"/>
  <c r="SI6" i="26"/>
  <c r="CW14" i="4"/>
  <c r="DA14" i="4" s="1"/>
  <c r="WL18" i="4"/>
  <c r="WS18" i="4" s="1"/>
  <c r="XL18" i="4"/>
  <c r="N13" i="26"/>
  <c r="O13" i="26" s="1"/>
  <c r="TG13" i="26"/>
  <c r="CG13" i="26"/>
  <c r="SL6" i="26"/>
  <c r="TF6" i="26"/>
  <c r="N6" i="26"/>
  <c r="O6" i="26" s="1"/>
  <c r="TG6" i="26"/>
  <c r="CG6" i="26"/>
  <c r="CW13" i="4"/>
  <c r="DA13" i="4" s="1"/>
  <c r="XL13" i="4"/>
  <c r="XO18" i="4"/>
  <c r="WL14" i="4"/>
  <c r="WS14" i="4" s="1"/>
  <c r="XO14" i="4"/>
  <c r="P18" i="4"/>
  <c r="Q18" i="4" s="1"/>
  <c r="XS18" i="4"/>
  <c r="N18" i="4"/>
  <c r="R18" i="4"/>
  <c r="S18" i="4" s="1"/>
  <c r="L18" i="4"/>
  <c r="M18" i="4" s="1"/>
  <c r="J18" i="4"/>
  <c r="I18" i="4"/>
  <c r="G18" i="4"/>
  <c r="T18" i="4"/>
  <c r="U18" i="4" s="1"/>
  <c r="F18" i="4"/>
  <c r="WL13" i="4"/>
  <c r="WS13" i="4" s="1"/>
  <c r="XO13" i="4"/>
  <c r="P14" i="4"/>
  <c r="Q14" i="4" s="1"/>
  <c r="XL14" i="4"/>
  <c r="XS14" i="4"/>
  <c r="N14" i="4"/>
  <c r="O14" i="4" s="1"/>
  <c r="F14" i="4"/>
  <c r="L14" i="4"/>
  <c r="M14" i="4" s="1"/>
  <c r="G14" i="4"/>
  <c r="T14" i="4"/>
  <c r="U14" i="4" s="1"/>
  <c r="I14" i="4"/>
  <c r="R14" i="4"/>
  <c r="S14" i="4" s="1"/>
  <c r="J14" i="4"/>
  <c r="P13" i="4"/>
  <c r="Q13" i="4" s="1"/>
  <c r="XS13" i="4"/>
  <c r="N13" i="4"/>
  <c r="O13" i="4" s="1"/>
  <c r="R13" i="4"/>
  <c r="S13" i="4" s="1"/>
  <c r="L13" i="4"/>
  <c r="M13" i="4" s="1"/>
  <c r="J13" i="4"/>
  <c r="I13" i="4"/>
  <c r="G13" i="4"/>
  <c r="T13" i="4"/>
  <c r="U13" i="4" s="1"/>
  <c r="F13" i="4"/>
  <c r="E13" i="37" l="1"/>
  <c r="R21" i="37"/>
  <c r="R13" i="37"/>
  <c r="Q11" i="37"/>
  <c r="Q16" i="37"/>
  <c r="E18" i="36"/>
  <c r="Q8" i="36"/>
  <c r="N13" i="23"/>
  <c r="N13" i="24"/>
  <c r="E31" i="37"/>
  <c r="E13" i="35"/>
  <c r="E10" i="35"/>
  <c r="Q10" i="35"/>
  <c r="R10" i="35"/>
  <c r="R13" i="35"/>
  <c r="E21" i="37"/>
  <c r="P9" i="37"/>
  <c r="E9" i="37" s="1"/>
  <c r="E8" i="36"/>
  <c r="Q7" i="35"/>
  <c r="E7" i="35"/>
  <c r="N8" i="24"/>
  <c r="R11" i="35"/>
  <c r="Q18" i="37"/>
  <c r="R18" i="37"/>
  <c r="R5" i="37"/>
  <c r="H13" i="26"/>
  <c r="Q8" i="35"/>
  <c r="R8" i="35"/>
  <c r="R12" i="35"/>
  <c r="E11" i="35"/>
  <c r="R14" i="35"/>
  <c r="E9" i="35"/>
  <c r="E5" i="35"/>
  <c r="E17" i="35"/>
  <c r="Q9" i="35"/>
  <c r="R9" i="35"/>
  <c r="E14" i="35"/>
  <c r="Q5" i="35"/>
  <c r="R5" i="35"/>
  <c r="Q17" i="35"/>
  <c r="R17" i="35"/>
  <c r="E8" i="35"/>
  <c r="E6" i="35"/>
  <c r="E12" i="35"/>
  <c r="Q6" i="35"/>
  <c r="R6" i="35"/>
  <c r="Q16" i="35"/>
  <c r="R16" i="35"/>
  <c r="E16" i="35"/>
  <c r="R24" i="35"/>
  <c r="R15" i="35"/>
  <c r="E25" i="35"/>
  <c r="Q19" i="35"/>
  <c r="Q4" i="35"/>
  <c r="E4" i="35"/>
  <c r="E24" i="35"/>
  <c r="Q25" i="35"/>
  <c r="Q20" i="37"/>
  <c r="R20" i="37"/>
  <c r="E20" i="37"/>
  <c r="R17" i="37"/>
  <c r="Q19" i="37"/>
  <c r="E19" i="37"/>
  <c r="E11" i="37"/>
  <c r="R4" i="37"/>
  <c r="E16" i="37"/>
  <c r="Q29" i="37"/>
  <c r="R24" i="37"/>
  <c r="E4" i="37"/>
  <c r="E24" i="37"/>
  <c r="Q12" i="37"/>
  <c r="R12" i="37"/>
  <c r="R8" i="37"/>
  <c r="Q8" i="37"/>
  <c r="Q22" i="37"/>
  <c r="R22" i="37"/>
  <c r="Q14" i="37"/>
  <c r="R14" i="37"/>
  <c r="E12" i="37"/>
  <c r="Q10" i="37"/>
  <c r="R10" i="37"/>
  <c r="E10" i="37"/>
  <c r="E5" i="37"/>
  <c r="E17" i="37"/>
  <c r="E18" i="37"/>
  <c r="E7" i="37"/>
  <c r="Q15" i="37"/>
  <c r="R15" i="37"/>
  <c r="Q6" i="37"/>
  <c r="R6" i="37"/>
  <c r="E6" i="37"/>
  <c r="Q7" i="37"/>
  <c r="R7" i="37"/>
  <c r="E22" i="37"/>
  <c r="E14" i="37"/>
  <c r="E8" i="37"/>
  <c r="E15" i="37"/>
  <c r="E27" i="37"/>
  <c r="Q27" i="37"/>
  <c r="E28" i="37"/>
  <c r="R26" i="37"/>
  <c r="Q26" i="37"/>
  <c r="Q23" i="37"/>
  <c r="E23" i="37"/>
  <c r="Q10" i="36"/>
  <c r="R11" i="36"/>
  <c r="R9" i="36"/>
  <c r="E13" i="36"/>
  <c r="R15" i="36"/>
  <c r="Q17" i="36"/>
  <c r="Q18" i="36"/>
  <c r="Q13" i="36"/>
  <c r="R18" i="36"/>
  <c r="E17" i="36"/>
  <c r="Q7" i="36"/>
  <c r="R7" i="36"/>
  <c r="E9" i="36"/>
  <c r="E11" i="36"/>
  <c r="E6" i="36"/>
  <c r="E5" i="36"/>
  <c r="Q6" i="36"/>
  <c r="E10" i="36"/>
  <c r="E7" i="36"/>
  <c r="E4" i="36"/>
  <c r="E15" i="36"/>
  <c r="R30" i="37"/>
  <c r="Q30" i="37"/>
  <c r="E30" i="37"/>
  <c r="Q25" i="37"/>
  <c r="R25" i="37"/>
  <c r="E25" i="37"/>
  <c r="Q28" i="37"/>
  <c r="R28" i="37"/>
  <c r="R31" i="37"/>
  <c r="Q31" i="37"/>
  <c r="E29" i="37"/>
  <c r="E26" i="37"/>
  <c r="R5" i="36"/>
  <c r="Q5" i="36"/>
  <c r="R14" i="36"/>
  <c r="Q14" i="36"/>
  <c r="Q12" i="36"/>
  <c r="R12" i="36"/>
  <c r="E14" i="36"/>
  <c r="E12" i="36"/>
  <c r="R16" i="36"/>
  <c r="Q16" i="36"/>
  <c r="Q4" i="36"/>
  <c r="R4" i="36"/>
  <c r="E16" i="36"/>
  <c r="Q18" i="35"/>
  <c r="Q20" i="35"/>
  <c r="Q21" i="35"/>
  <c r="E20" i="35"/>
  <c r="E23" i="35"/>
  <c r="E18" i="35"/>
  <c r="R23" i="35"/>
  <c r="Q23" i="35"/>
  <c r="Q22" i="35"/>
  <c r="R22" i="35"/>
  <c r="E19" i="35"/>
  <c r="E21" i="35"/>
  <c r="E15" i="35"/>
  <c r="E22" i="35"/>
  <c r="TH13" i="26"/>
  <c r="TH6" i="26"/>
  <c r="A12" i="26" a="1"/>
  <c r="A12" i="26" s="1"/>
  <c r="N10" i="28"/>
  <c r="O10" i="28" s="1"/>
  <c r="V23" i="4"/>
  <c r="E23" i="4" s="1"/>
  <c r="V12" i="4"/>
  <c r="W12" i="4" s="1"/>
  <c r="N5" i="23"/>
  <c r="O5" i="23" s="1"/>
  <c r="R12" i="26"/>
  <c r="Q12" i="26"/>
  <c r="N8" i="28"/>
  <c r="P9" i="24"/>
  <c r="O9" i="24"/>
  <c r="E9" i="24"/>
  <c r="N12" i="23"/>
  <c r="E12" i="26"/>
  <c r="N11" i="23"/>
  <c r="E11" i="23" s="1"/>
  <c r="V16" i="4"/>
  <c r="W16" i="4" s="1"/>
  <c r="N9" i="23"/>
  <c r="P9" i="23" s="1"/>
  <c r="XL5" i="28"/>
  <c r="N7" i="23"/>
  <c r="N10" i="23"/>
  <c r="N9" i="28"/>
  <c r="N6" i="28"/>
  <c r="E6" i="28" s="1"/>
  <c r="N4" i="28"/>
  <c r="E4" i="28" s="1"/>
  <c r="N11" i="28"/>
  <c r="E11" i="28" s="1"/>
  <c r="N7" i="28"/>
  <c r="O7" i="28" s="1"/>
  <c r="N5" i="28"/>
  <c r="XP14" i="4"/>
  <c r="XT14" i="4" s="1"/>
  <c r="CH6" i="26"/>
  <c r="P6" i="26" s="1"/>
  <c r="XP13" i="4"/>
  <c r="XT13" i="4" s="1"/>
  <c r="XP18" i="4"/>
  <c r="XT18" i="4" s="1"/>
  <c r="DB14" i="4"/>
  <c r="CH13" i="26"/>
  <c r="P13" i="26" s="1"/>
  <c r="DC14" i="4"/>
  <c r="DB18" i="4"/>
  <c r="DC18" i="4"/>
  <c r="O18" i="4"/>
  <c r="H18" i="4"/>
  <c r="A18" i="4" s="1" a="1"/>
  <c r="A18" i="4" s="1"/>
  <c r="K18" i="4"/>
  <c r="DC13" i="4"/>
  <c r="H14" i="4"/>
  <c r="K14" i="4"/>
  <c r="DB13" i="4"/>
  <c r="H13" i="4"/>
  <c r="K13" i="4"/>
  <c r="P13" i="23" l="1"/>
  <c r="O13" i="23"/>
  <c r="E13" i="23"/>
  <c r="O13" i="24"/>
  <c r="P13" i="24"/>
  <c r="E13" i="24"/>
  <c r="Q9" i="37"/>
  <c r="R9" i="37"/>
  <c r="A8" i="36" a="1"/>
  <c r="A8" i="36" s="1"/>
  <c r="E12" i="4"/>
  <c r="A7" i="36" a="1"/>
  <c r="A7" i="36" s="1"/>
  <c r="A9" i="36" a="1"/>
  <c r="A9" i="36" s="1"/>
  <c r="O8" i="24"/>
  <c r="P8" i="24"/>
  <c r="E8" i="24"/>
  <c r="A5" i="36" a="1"/>
  <c r="A5" i="36" s="1"/>
  <c r="A10" i="36" a="1"/>
  <c r="A10" i="36" s="1"/>
  <c r="A6" i="36" a="1"/>
  <c r="A6" i="36" s="1"/>
  <c r="A11" i="36" a="1"/>
  <c r="A11" i="36" s="1"/>
  <c r="P10" i="28"/>
  <c r="E10" i="28"/>
  <c r="X12" i="4"/>
  <c r="X23" i="4"/>
  <c r="W23" i="4"/>
  <c r="A22" i="35" a="1"/>
  <c r="A22" i="35" s="1"/>
  <c r="A17" i="35" a="1"/>
  <c r="A17" i="35" s="1"/>
  <c r="A8" i="35" a="1"/>
  <c r="A8" i="35" s="1"/>
  <c r="A10" i="35" a="1"/>
  <c r="A10" i="35" s="1"/>
  <c r="A6" i="35" a="1"/>
  <c r="A6" i="35" s="1"/>
  <c r="A14" i="35" a="1"/>
  <c r="A14" i="35" s="1"/>
  <c r="A12" i="35" a="1"/>
  <c r="A12" i="35" s="1"/>
  <c r="A5" i="35" a="1"/>
  <c r="A5" i="35" s="1"/>
  <c r="A11" i="35" a="1"/>
  <c r="A11" i="35" s="1"/>
  <c r="A16" i="35" a="1"/>
  <c r="A16" i="35" s="1"/>
  <c r="A9" i="35" a="1"/>
  <c r="A9" i="35" s="1"/>
  <c r="A13" i="35" a="1"/>
  <c r="A13" i="35" s="1"/>
  <c r="A7" i="35" a="1"/>
  <c r="A7" i="35" s="1"/>
  <c r="A9" i="37" a="1"/>
  <c r="A9" i="37" s="1"/>
  <c r="A22" i="37" a="1"/>
  <c r="A22" i="37" s="1"/>
  <c r="A5" i="37" a="1"/>
  <c r="A5" i="37" s="1"/>
  <c r="A18" i="37" a="1"/>
  <c r="A18" i="37" s="1"/>
  <c r="A10" i="37" a="1"/>
  <c r="A10" i="37" s="1"/>
  <c r="A14" i="37" a="1"/>
  <c r="A14" i="37" s="1"/>
  <c r="A11" i="37" a="1"/>
  <c r="A11" i="37" s="1"/>
  <c r="A12" i="37" a="1"/>
  <c r="A12" i="37" s="1"/>
  <c r="A23" i="37" a="1"/>
  <c r="A23" i="37" s="1"/>
  <c r="A6" i="37" a="1"/>
  <c r="A6" i="37" s="1"/>
  <c r="A8" i="37" a="1"/>
  <c r="A8" i="37" s="1"/>
  <c r="A4" i="37" a="1"/>
  <c r="A4" i="37" s="1"/>
  <c r="A19" i="37" a="1"/>
  <c r="A19" i="37" s="1"/>
  <c r="A7" i="37" a="1"/>
  <c r="A7" i="37" s="1"/>
  <c r="A17" i="37" a="1"/>
  <c r="A17" i="37" s="1"/>
  <c r="A15" i="37" a="1"/>
  <c r="A15" i="37" s="1"/>
  <c r="A24" i="37" a="1"/>
  <c r="A24" i="37" s="1"/>
  <c r="A13" i="37" a="1"/>
  <c r="A13" i="37" s="1"/>
  <c r="A28" i="37" a="1"/>
  <c r="A28" i="37" s="1"/>
  <c r="A20" i="37" a="1"/>
  <c r="A20" i="37" s="1"/>
  <c r="A21" i="37" a="1"/>
  <c r="A21" i="37" s="1"/>
  <c r="A16" i="37" a="1"/>
  <c r="A16" i="37" s="1"/>
  <c r="A4" i="36" a="1"/>
  <c r="A4" i="36" s="1"/>
  <c r="A15" i="35" a="1"/>
  <c r="A15" i="35" s="1"/>
  <c r="A20" i="35" a="1"/>
  <c r="A20" i="35" s="1"/>
  <c r="A18" i="35" a="1"/>
  <c r="A18" i="35" s="1"/>
  <c r="A4" i="35" a="1"/>
  <c r="A4" i="35" s="1"/>
  <c r="A21" i="35" a="1"/>
  <c r="A21" i="35" s="1"/>
  <c r="A19" i="35" a="1"/>
  <c r="A19" i="35" s="1"/>
  <c r="E5" i="23"/>
  <c r="P5" i="23"/>
  <c r="O8" i="28"/>
  <c r="P8" i="28"/>
  <c r="E8" i="28"/>
  <c r="O12" i="23"/>
  <c r="P12" i="23"/>
  <c r="E12" i="23"/>
  <c r="O9" i="23"/>
  <c r="E9" i="23"/>
  <c r="E16" i="4"/>
  <c r="O11" i="23"/>
  <c r="P11" i="23"/>
  <c r="X16" i="4"/>
  <c r="A13" i="26" a="1"/>
  <c r="A13" i="26" s="1"/>
  <c r="O7" i="23"/>
  <c r="P7" i="23"/>
  <c r="E7" i="23"/>
  <c r="O10" i="23"/>
  <c r="P10" i="23"/>
  <c r="E10" i="23"/>
  <c r="O6" i="28"/>
  <c r="P6" i="28"/>
  <c r="E7" i="28"/>
  <c r="V18" i="4"/>
  <c r="E18" i="4" s="1"/>
  <c r="O9" i="28"/>
  <c r="P9" i="28"/>
  <c r="E9" i="28"/>
  <c r="O4" i="28"/>
  <c r="P4" i="28"/>
  <c r="O11" i="28"/>
  <c r="P11" i="28"/>
  <c r="Q6" i="26"/>
  <c r="R6" i="26"/>
  <c r="Q13" i="26"/>
  <c r="R13" i="26"/>
  <c r="P7" i="28"/>
  <c r="P5" i="28"/>
  <c r="O5" i="28"/>
  <c r="E5" i="28"/>
  <c r="V13" i="4"/>
  <c r="X13" i="4" s="1"/>
  <c r="V14" i="4"/>
  <c r="E14" i="4" s="1"/>
  <c r="E13" i="26"/>
  <c r="E6" i="26"/>
  <c r="C55" i="11" l="1"/>
  <c r="D54" i="11"/>
  <c r="D55" i="11"/>
  <c r="C54" i="11"/>
  <c r="C56" i="11"/>
  <c r="D56" i="11"/>
  <c r="C57" i="11"/>
  <c r="D57" i="11"/>
  <c r="C58" i="11"/>
  <c r="D58" i="11"/>
  <c r="C59" i="11"/>
  <c r="D59" i="11"/>
  <c r="C60" i="11"/>
  <c r="D60" i="11"/>
  <c r="C61" i="11"/>
  <c r="D61" i="11"/>
  <c r="C53" i="11"/>
  <c r="D52" i="11"/>
  <c r="D53" i="11"/>
  <c r="C52" i="11"/>
  <c r="C47" i="11"/>
  <c r="D46" i="11"/>
  <c r="D47" i="11"/>
  <c r="C46" i="11"/>
  <c r="D51" i="11"/>
  <c r="C48" i="11"/>
  <c r="D48" i="11"/>
  <c r="C49" i="11"/>
  <c r="D49" i="11"/>
  <c r="C50" i="11"/>
  <c r="D50" i="11"/>
  <c r="C51" i="11"/>
  <c r="C41" i="11"/>
  <c r="C42" i="11"/>
  <c r="C43" i="11"/>
  <c r="D45" i="11"/>
  <c r="D38" i="11"/>
  <c r="C40" i="11"/>
  <c r="C44" i="11"/>
  <c r="C39" i="11"/>
  <c r="D39" i="11"/>
  <c r="C45" i="11"/>
  <c r="D40" i="11"/>
  <c r="C38" i="11"/>
  <c r="D41" i="11"/>
  <c r="D42" i="11"/>
  <c r="D43" i="11"/>
  <c r="D44" i="11"/>
  <c r="A8" i="28" a="1"/>
  <c r="A8" i="28" s="1"/>
  <c r="A10" i="28" a="1"/>
  <c r="A10" i="28" s="1"/>
  <c r="A4" i="28" a="1"/>
  <c r="A4" i="28" s="1"/>
  <c r="A7" i="28" a="1"/>
  <c r="A7" i="28" s="1"/>
  <c r="X18" i="4"/>
  <c r="W18" i="4"/>
  <c r="A9" i="28" a="1"/>
  <c r="A9" i="28" s="1"/>
  <c r="W13" i="4"/>
  <c r="E13" i="4"/>
  <c r="X14" i="4"/>
  <c r="W14" i="4"/>
  <c r="A5" i="28" a="1"/>
  <c r="A5" i="28" s="1"/>
  <c r="A6" i="28" a="1"/>
  <c r="A6" i="28" s="1"/>
  <c r="CD11" i="26"/>
  <c r="CE11" i="26"/>
  <c r="SE11" i="26"/>
  <c r="SF11" i="26"/>
  <c r="SG11" i="26"/>
  <c r="SH11" i="26"/>
  <c r="SJ11" i="26"/>
  <c r="SK11" i="26"/>
  <c r="SM11" i="26"/>
  <c r="SN11" i="26"/>
  <c r="SO11" i="26"/>
  <c r="SP11" i="26"/>
  <c r="SQ11" i="26"/>
  <c r="SR11" i="26"/>
  <c r="SS11" i="26"/>
  <c r="ST11" i="26"/>
  <c r="SU11" i="26"/>
  <c r="SV11" i="26"/>
  <c r="SW11" i="26"/>
  <c r="SX11" i="26"/>
  <c r="SY11" i="26"/>
  <c r="SZ11" i="26"/>
  <c r="TA11" i="26"/>
  <c r="TB11" i="26"/>
  <c r="F11" i="26" l="1"/>
  <c r="I11" i="26"/>
  <c r="G11" i="26"/>
  <c r="TD11" i="26"/>
  <c r="TE11" i="26"/>
  <c r="CF11" i="26"/>
  <c r="D27" i="11"/>
  <c r="D28" i="11"/>
  <c r="D29" i="11"/>
  <c r="D26" i="11"/>
  <c r="C27" i="11"/>
  <c r="C28" i="11"/>
  <c r="C29" i="11"/>
  <c r="C26" i="11"/>
  <c r="SI11" i="26"/>
  <c r="SL11" i="26"/>
  <c r="TF11" i="26"/>
  <c r="N11" i="26"/>
  <c r="O11" i="26" s="1"/>
  <c r="TG11" i="26"/>
  <c r="CG11" i="26"/>
  <c r="H11" i="26" l="1"/>
  <c r="TH11" i="26"/>
  <c r="CH11" i="26"/>
  <c r="P11" i="26" s="1"/>
  <c r="Q11" i="26" l="1"/>
  <c r="R11" i="26"/>
  <c r="E11" i="26"/>
  <c r="CQ8" i="4" l="1"/>
  <c r="CR8" i="4"/>
  <c r="CS8" i="4"/>
  <c r="CT8" i="4"/>
  <c r="CU8" i="4"/>
  <c r="CV8" i="4"/>
  <c r="CX8" i="4"/>
  <c r="CY8" i="4"/>
  <c r="CZ8" i="4"/>
  <c r="WF8" i="4"/>
  <c r="WG8" i="4"/>
  <c r="WH8" i="4"/>
  <c r="WI8" i="4"/>
  <c r="WJ8" i="4"/>
  <c r="WK8" i="4"/>
  <c r="WM8" i="4"/>
  <c r="WN8" i="4"/>
  <c r="WO8" i="4"/>
  <c r="WP8" i="4"/>
  <c r="WQ8" i="4"/>
  <c r="WR8" i="4"/>
  <c r="WT8" i="4"/>
  <c r="WU8" i="4"/>
  <c r="WV8" i="4"/>
  <c r="XJ8" i="4" s="1"/>
  <c r="WW8" i="4"/>
  <c r="XK8" i="4" s="1"/>
  <c r="WX8" i="4"/>
  <c r="WY8" i="4"/>
  <c r="WZ8" i="4"/>
  <c r="XA8" i="4"/>
  <c r="XM8" i="4" s="1"/>
  <c r="XB8" i="4"/>
  <c r="XN8" i="4" s="1"/>
  <c r="XC8" i="4"/>
  <c r="XD8" i="4"/>
  <c r="XE8" i="4"/>
  <c r="XF8" i="4"/>
  <c r="XQ8" i="4" s="1"/>
  <c r="XG8" i="4"/>
  <c r="XR8" i="4" s="1"/>
  <c r="XH8" i="4"/>
  <c r="CW8" i="4" l="1"/>
  <c r="T8" i="4"/>
  <c r="U8" i="4" s="1"/>
  <c r="XO8" i="4"/>
  <c r="XL8" i="4"/>
  <c r="WL8" i="4"/>
  <c r="WS8" i="4" s="1"/>
  <c r="DA8" i="4"/>
  <c r="P8" i="4"/>
  <c r="Q8" i="4" s="1"/>
  <c r="XS8" i="4"/>
  <c r="N8" i="4"/>
  <c r="R8" i="4"/>
  <c r="S8" i="4" s="1"/>
  <c r="L8" i="4"/>
  <c r="M8" i="4" s="1"/>
  <c r="J8" i="4"/>
  <c r="I8" i="4"/>
  <c r="G8" i="4"/>
  <c r="F8" i="4"/>
  <c r="XP8" i="4" l="1"/>
  <c r="XT8" i="4" s="1"/>
  <c r="DB8" i="4"/>
  <c r="DC8" i="4"/>
  <c r="O8" i="4"/>
  <c r="H8" i="4"/>
  <c r="K8" i="4"/>
  <c r="V8" i="4" l="1"/>
  <c r="W8" i="4" s="1"/>
  <c r="X8" i="4" l="1"/>
  <c r="E8" i="4"/>
  <c r="CD8" i="26"/>
  <c r="CE8" i="26"/>
  <c r="SE8" i="26"/>
  <c r="SF8" i="26"/>
  <c r="SG8" i="26"/>
  <c r="SH8" i="26"/>
  <c r="SJ8" i="26"/>
  <c r="SK8" i="26"/>
  <c r="SM8" i="26"/>
  <c r="SN8" i="26"/>
  <c r="SO8" i="26"/>
  <c r="SP8" i="26"/>
  <c r="SQ8" i="26"/>
  <c r="SR8" i="26"/>
  <c r="SS8" i="26"/>
  <c r="ST8" i="26"/>
  <c r="SU8" i="26"/>
  <c r="SV8" i="26"/>
  <c r="SW8" i="26"/>
  <c r="SX8" i="26"/>
  <c r="SY8" i="26"/>
  <c r="SZ8" i="26"/>
  <c r="TA8" i="26"/>
  <c r="TB8" i="26"/>
  <c r="G8" i="26" l="1"/>
  <c r="I8" i="26"/>
  <c r="F8" i="26"/>
  <c r="TE8" i="26"/>
  <c r="TD8" i="26"/>
  <c r="CF8" i="26"/>
  <c r="TF8" i="26"/>
  <c r="TG8" i="26"/>
  <c r="SI8" i="26"/>
  <c r="N8" i="26"/>
  <c r="O8" i="26" s="1"/>
  <c r="CG8" i="26"/>
  <c r="SL8" i="26"/>
  <c r="H8" i="26" l="1"/>
  <c r="TH8" i="26"/>
  <c r="CH8" i="26"/>
  <c r="P8" i="26" s="1"/>
  <c r="R8" i="26" l="1"/>
  <c r="Q8" i="26"/>
  <c r="E8" i="26"/>
  <c r="VX5" i="24" l="1"/>
  <c r="VY5" i="24"/>
  <c r="VZ5" i="24"/>
  <c r="WA5" i="24"/>
  <c r="WB5" i="24"/>
  <c r="WC5" i="24"/>
  <c r="WE5" i="24"/>
  <c r="WF5" i="24"/>
  <c r="WG5" i="24"/>
  <c r="WH5" i="24"/>
  <c r="WI5" i="24"/>
  <c r="WJ5" i="24"/>
  <c r="WD5" i="24" l="1"/>
  <c r="WK5" i="24" s="1"/>
  <c r="VX7" i="24"/>
  <c r="VY7" i="24"/>
  <c r="VZ7" i="24"/>
  <c r="WA7" i="24"/>
  <c r="WB7" i="24"/>
  <c r="WC7" i="24"/>
  <c r="WE7" i="24"/>
  <c r="WF7" i="24"/>
  <c r="WG7" i="24"/>
  <c r="WH7" i="24"/>
  <c r="WI7" i="24"/>
  <c r="WJ7" i="24"/>
  <c r="SK14" i="26"/>
  <c r="SJ14" i="26"/>
  <c r="SH14" i="26"/>
  <c r="SG14" i="26"/>
  <c r="SF14" i="26"/>
  <c r="SE14" i="26"/>
  <c r="SK7" i="26"/>
  <c r="SJ7" i="26"/>
  <c r="SH7" i="26"/>
  <c r="SG7" i="26"/>
  <c r="SF7" i="26"/>
  <c r="SE7" i="26"/>
  <c r="SK9" i="26"/>
  <c r="SJ9" i="26"/>
  <c r="SH9" i="26"/>
  <c r="SG9" i="26"/>
  <c r="SF9" i="26"/>
  <c r="SE9" i="26"/>
  <c r="SK10" i="26"/>
  <c r="SJ10" i="26"/>
  <c r="SH10" i="26"/>
  <c r="SG10" i="26"/>
  <c r="SF10" i="26"/>
  <c r="SE10" i="26"/>
  <c r="SK5" i="26"/>
  <c r="SJ5" i="26"/>
  <c r="SH5" i="26"/>
  <c r="SG5" i="26"/>
  <c r="SF5" i="26"/>
  <c r="SE5" i="26"/>
  <c r="SK4" i="26"/>
  <c r="SJ4" i="26"/>
  <c r="SH4" i="26"/>
  <c r="SG4" i="26"/>
  <c r="SF4" i="26"/>
  <c r="SE4" i="26"/>
  <c r="WJ10" i="24"/>
  <c r="WI10" i="24"/>
  <c r="WH10" i="24"/>
  <c r="WG10" i="24"/>
  <c r="WF10" i="24"/>
  <c r="WE10" i="24"/>
  <c r="WC10" i="24"/>
  <c r="WB10" i="24"/>
  <c r="WA10" i="24"/>
  <c r="VZ10" i="24"/>
  <c r="VY10" i="24"/>
  <c r="VX10" i="24"/>
  <c r="WJ14" i="24"/>
  <c r="WI14" i="24"/>
  <c r="WH14" i="24"/>
  <c r="WG14" i="24"/>
  <c r="WF14" i="24"/>
  <c r="WE14" i="24"/>
  <c r="WC14" i="24"/>
  <c r="WB14" i="24"/>
  <c r="WA14" i="24"/>
  <c r="VZ14" i="24"/>
  <c r="VY14" i="24"/>
  <c r="VX14" i="24"/>
  <c r="WJ12" i="24"/>
  <c r="WI12" i="24"/>
  <c r="WH12" i="24"/>
  <c r="WG12" i="24"/>
  <c r="WF12" i="24"/>
  <c r="WE12" i="24"/>
  <c r="WC12" i="24"/>
  <c r="WB12" i="24"/>
  <c r="WA12" i="24"/>
  <c r="VZ12" i="24"/>
  <c r="VY12" i="24"/>
  <c r="VX12" i="24"/>
  <c r="WJ11" i="24"/>
  <c r="WI11" i="24"/>
  <c r="WH11" i="24"/>
  <c r="WG11" i="24"/>
  <c r="WF11" i="24"/>
  <c r="WE11" i="24"/>
  <c r="WC11" i="24"/>
  <c r="WB11" i="24"/>
  <c r="WA11" i="24"/>
  <c r="VZ11" i="24"/>
  <c r="VY11" i="24"/>
  <c r="VX11" i="24"/>
  <c r="WJ6" i="24"/>
  <c r="WI6" i="24"/>
  <c r="WH6" i="24"/>
  <c r="WG6" i="24"/>
  <c r="WF6" i="24"/>
  <c r="WE6" i="24"/>
  <c r="WC6" i="24"/>
  <c r="WB6" i="24"/>
  <c r="WA6" i="24"/>
  <c r="VZ6" i="24"/>
  <c r="VY6" i="24"/>
  <c r="VX6" i="24"/>
  <c r="WJ4" i="24"/>
  <c r="WI4" i="24"/>
  <c r="WH4" i="24"/>
  <c r="WG4" i="24"/>
  <c r="WF4" i="24"/>
  <c r="WE4" i="24"/>
  <c r="WC4" i="24"/>
  <c r="WB4" i="24"/>
  <c r="WA4" i="24"/>
  <c r="VZ4" i="24"/>
  <c r="VY4" i="24"/>
  <c r="VX4" i="24"/>
  <c r="WJ16" i="23"/>
  <c r="WI16" i="23"/>
  <c r="WH16" i="23"/>
  <c r="WG16" i="23"/>
  <c r="WF16" i="23"/>
  <c r="WE16" i="23"/>
  <c r="WC16" i="23"/>
  <c r="WB16" i="23"/>
  <c r="WA16" i="23"/>
  <c r="VZ16" i="23"/>
  <c r="VY16" i="23"/>
  <c r="VX16" i="23"/>
  <c r="WJ18" i="23"/>
  <c r="WI18" i="23"/>
  <c r="WH18" i="23"/>
  <c r="WG18" i="23"/>
  <c r="WF18" i="23"/>
  <c r="WE18" i="23"/>
  <c r="WC18" i="23"/>
  <c r="WB18" i="23"/>
  <c r="WA18" i="23"/>
  <c r="VZ18" i="23"/>
  <c r="VY18" i="23"/>
  <c r="VX18" i="23"/>
  <c r="WJ14" i="23"/>
  <c r="WI14" i="23"/>
  <c r="WH14" i="23"/>
  <c r="WG14" i="23"/>
  <c r="WF14" i="23"/>
  <c r="WE14" i="23"/>
  <c r="WC14" i="23"/>
  <c r="WB14" i="23"/>
  <c r="WA14" i="23"/>
  <c r="VZ14" i="23"/>
  <c r="VY14" i="23"/>
  <c r="VX14" i="23"/>
  <c r="WJ19" i="23"/>
  <c r="WI19" i="23"/>
  <c r="WH19" i="23"/>
  <c r="WG19" i="23"/>
  <c r="WF19" i="23"/>
  <c r="WE19" i="23"/>
  <c r="WC19" i="23"/>
  <c r="WB19" i="23"/>
  <c r="WA19" i="23"/>
  <c r="VZ19" i="23"/>
  <c r="VY19" i="23"/>
  <c r="VX19" i="23"/>
  <c r="WJ6" i="23"/>
  <c r="WI6" i="23"/>
  <c r="WH6" i="23"/>
  <c r="WG6" i="23"/>
  <c r="WF6" i="23"/>
  <c r="WE6" i="23"/>
  <c r="WC6" i="23"/>
  <c r="WB6" i="23"/>
  <c r="WA6" i="23"/>
  <c r="VZ6" i="23"/>
  <c r="VY6" i="23"/>
  <c r="VX6" i="23"/>
  <c r="WJ8" i="23"/>
  <c r="WI8" i="23"/>
  <c r="WH8" i="23"/>
  <c r="WG8" i="23"/>
  <c r="WF8" i="23"/>
  <c r="WE8" i="23"/>
  <c r="WC8" i="23"/>
  <c r="WB8" i="23"/>
  <c r="WA8" i="23"/>
  <c r="VZ8" i="23"/>
  <c r="VY8" i="23"/>
  <c r="VX8" i="23"/>
  <c r="WJ4" i="23"/>
  <c r="WI4" i="23"/>
  <c r="WH4" i="23"/>
  <c r="WG4" i="23"/>
  <c r="WF4" i="23"/>
  <c r="WE4" i="23"/>
  <c r="WC4" i="23"/>
  <c r="WB4" i="23"/>
  <c r="WA4" i="23"/>
  <c r="VZ4" i="23"/>
  <c r="VY4" i="23"/>
  <c r="VX4" i="23"/>
  <c r="WJ17" i="23"/>
  <c r="WI17" i="23"/>
  <c r="WH17" i="23"/>
  <c r="WG17" i="23"/>
  <c r="WF17" i="23"/>
  <c r="WE17" i="23"/>
  <c r="WC17" i="23"/>
  <c r="WB17" i="23"/>
  <c r="WA17" i="23"/>
  <c r="VZ17" i="23"/>
  <c r="VY17" i="23"/>
  <c r="VX17" i="23"/>
  <c r="WJ15" i="23"/>
  <c r="WI15" i="23"/>
  <c r="WH15" i="23"/>
  <c r="WG15" i="23"/>
  <c r="WF15" i="23"/>
  <c r="WE15" i="23"/>
  <c r="WC15" i="23"/>
  <c r="WB15" i="23"/>
  <c r="WA15" i="23"/>
  <c r="VZ15" i="23"/>
  <c r="VY15" i="23"/>
  <c r="VX15" i="23"/>
  <c r="WR14" i="22"/>
  <c r="WQ14" i="22"/>
  <c r="WP14" i="22"/>
  <c r="WO14" i="22"/>
  <c r="WN14" i="22"/>
  <c r="WM14" i="22"/>
  <c r="WK14" i="22"/>
  <c r="WJ14" i="22"/>
  <c r="WI14" i="22"/>
  <c r="WH14" i="22"/>
  <c r="WG14" i="22"/>
  <c r="WF14" i="22"/>
  <c r="WR13" i="22"/>
  <c r="WQ13" i="22"/>
  <c r="WP13" i="22"/>
  <c r="WO13" i="22"/>
  <c r="WN13" i="22"/>
  <c r="WM13" i="22"/>
  <c r="WK13" i="22"/>
  <c r="WJ13" i="22"/>
  <c r="WI13" i="22"/>
  <c r="WH13" i="22"/>
  <c r="WG13" i="22"/>
  <c r="WF13" i="22"/>
  <c r="WR12" i="22"/>
  <c r="WQ12" i="22"/>
  <c r="WP12" i="22"/>
  <c r="WO12" i="22"/>
  <c r="WN12" i="22"/>
  <c r="WM12" i="22"/>
  <c r="WK12" i="22"/>
  <c r="WJ12" i="22"/>
  <c r="WI12" i="22"/>
  <c r="WH12" i="22"/>
  <c r="WG12" i="22"/>
  <c r="WF12" i="22"/>
  <c r="WR10" i="22"/>
  <c r="WQ10" i="22"/>
  <c r="WP10" i="22"/>
  <c r="WO10" i="22"/>
  <c r="WN10" i="22"/>
  <c r="WM10" i="22"/>
  <c r="WK10" i="22"/>
  <c r="WJ10" i="22"/>
  <c r="WI10" i="22"/>
  <c r="WH10" i="22"/>
  <c r="WG10" i="22"/>
  <c r="WF10" i="22"/>
  <c r="WR11" i="22"/>
  <c r="WQ11" i="22"/>
  <c r="WP11" i="22"/>
  <c r="WO11" i="22"/>
  <c r="WN11" i="22"/>
  <c r="WM11" i="22"/>
  <c r="WK11" i="22"/>
  <c r="WJ11" i="22"/>
  <c r="WI11" i="22"/>
  <c r="WH11" i="22"/>
  <c r="WG11" i="22"/>
  <c r="WF11" i="22"/>
  <c r="WR5" i="22"/>
  <c r="WQ5" i="22"/>
  <c r="WP5" i="22"/>
  <c r="WO5" i="22"/>
  <c r="WN5" i="22"/>
  <c r="WM5" i="22"/>
  <c r="WK5" i="22"/>
  <c r="WJ5" i="22"/>
  <c r="WI5" i="22"/>
  <c r="WH5" i="22"/>
  <c r="WG5" i="22"/>
  <c r="WF5" i="22"/>
  <c r="WR9" i="22"/>
  <c r="WQ9" i="22"/>
  <c r="WP9" i="22"/>
  <c r="WO9" i="22"/>
  <c r="WN9" i="22"/>
  <c r="WM9" i="22"/>
  <c r="WK9" i="22"/>
  <c r="WJ9" i="22"/>
  <c r="WI9" i="22"/>
  <c r="WH9" i="22"/>
  <c r="WG9" i="22"/>
  <c r="WF9" i="22"/>
  <c r="WR8" i="22"/>
  <c r="WQ8" i="22"/>
  <c r="WP8" i="22"/>
  <c r="WO8" i="22"/>
  <c r="WN8" i="22"/>
  <c r="WM8" i="22"/>
  <c r="WK8" i="22"/>
  <c r="WJ8" i="22"/>
  <c r="WI8" i="22"/>
  <c r="WH8" i="22"/>
  <c r="WG8" i="22"/>
  <c r="WF8" i="22"/>
  <c r="WR6" i="22"/>
  <c r="WQ6" i="22"/>
  <c r="WP6" i="22"/>
  <c r="WO6" i="22"/>
  <c r="WN6" i="22"/>
  <c r="WM6" i="22"/>
  <c r="WK6" i="22"/>
  <c r="WJ6" i="22"/>
  <c r="WI6" i="22"/>
  <c r="WH6" i="22"/>
  <c r="WG6" i="22"/>
  <c r="WF6" i="22"/>
  <c r="WR7" i="22"/>
  <c r="WQ7" i="22"/>
  <c r="WP7" i="22"/>
  <c r="WO7" i="22"/>
  <c r="WN7" i="22"/>
  <c r="WM7" i="22"/>
  <c r="WK7" i="22"/>
  <c r="WJ7" i="22"/>
  <c r="WI7" i="22"/>
  <c r="WH7" i="22"/>
  <c r="WG7" i="22"/>
  <c r="WF7" i="22"/>
  <c r="WR4" i="22"/>
  <c r="WQ4" i="22"/>
  <c r="WP4" i="22"/>
  <c r="WO4" i="22"/>
  <c r="WN4" i="22"/>
  <c r="WM4" i="22"/>
  <c r="WK4" i="22"/>
  <c r="WJ4" i="22"/>
  <c r="WI4" i="22"/>
  <c r="WH4" i="22"/>
  <c r="WG4" i="22"/>
  <c r="WF4" i="22"/>
  <c r="WR15" i="4"/>
  <c r="WQ15" i="4"/>
  <c r="WP15" i="4"/>
  <c r="WO15" i="4"/>
  <c r="WN15" i="4"/>
  <c r="WM15" i="4"/>
  <c r="WK15" i="4"/>
  <c r="WJ15" i="4"/>
  <c r="WI15" i="4"/>
  <c r="WH15" i="4"/>
  <c r="WG15" i="4"/>
  <c r="WF15" i="4"/>
  <c r="WR20" i="4"/>
  <c r="WQ20" i="4"/>
  <c r="WP20" i="4"/>
  <c r="WO20" i="4"/>
  <c r="WN20" i="4"/>
  <c r="WM20" i="4"/>
  <c r="WK20" i="4"/>
  <c r="WJ20" i="4"/>
  <c r="WI20" i="4"/>
  <c r="WH20" i="4"/>
  <c r="WG20" i="4"/>
  <c r="WF20" i="4"/>
  <c r="WR22" i="4"/>
  <c r="WQ22" i="4"/>
  <c r="WP22" i="4"/>
  <c r="WO22" i="4"/>
  <c r="WN22" i="4"/>
  <c r="WM22" i="4"/>
  <c r="WK22" i="4"/>
  <c r="WJ22" i="4"/>
  <c r="WI22" i="4"/>
  <c r="WH22" i="4"/>
  <c r="WG22" i="4"/>
  <c r="WF22" i="4"/>
  <c r="WR25" i="4"/>
  <c r="WQ25" i="4"/>
  <c r="WP25" i="4"/>
  <c r="WO25" i="4"/>
  <c r="WN25" i="4"/>
  <c r="WM25" i="4"/>
  <c r="WK25" i="4"/>
  <c r="WJ25" i="4"/>
  <c r="WI25" i="4"/>
  <c r="WH25" i="4"/>
  <c r="WG25" i="4"/>
  <c r="WF25" i="4"/>
  <c r="WR17" i="4"/>
  <c r="WQ17" i="4"/>
  <c r="WP17" i="4"/>
  <c r="WO17" i="4"/>
  <c r="WN17" i="4"/>
  <c r="WM17" i="4"/>
  <c r="WK17" i="4"/>
  <c r="WJ17" i="4"/>
  <c r="WI17" i="4"/>
  <c r="WH17" i="4"/>
  <c r="WG17" i="4"/>
  <c r="WF17" i="4"/>
  <c r="WR24" i="4"/>
  <c r="WQ24" i="4"/>
  <c r="WP24" i="4"/>
  <c r="WO24" i="4"/>
  <c r="WN24" i="4"/>
  <c r="WM24" i="4"/>
  <c r="WK24" i="4"/>
  <c r="WJ24" i="4"/>
  <c r="WI24" i="4"/>
  <c r="WH24" i="4"/>
  <c r="WG24" i="4"/>
  <c r="WF24" i="4"/>
  <c r="WR10" i="4"/>
  <c r="WQ10" i="4"/>
  <c r="WP10" i="4"/>
  <c r="WO10" i="4"/>
  <c r="WN10" i="4"/>
  <c r="WM10" i="4"/>
  <c r="WK10" i="4"/>
  <c r="WJ10" i="4"/>
  <c r="WI10" i="4"/>
  <c r="WH10" i="4"/>
  <c r="WG10" i="4"/>
  <c r="WF10" i="4"/>
  <c r="WR7" i="4"/>
  <c r="WQ7" i="4"/>
  <c r="WP7" i="4"/>
  <c r="WO7" i="4"/>
  <c r="WN7" i="4"/>
  <c r="WM7" i="4"/>
  <c r="WK7" i="4"/>
  <c r="WJ7" i="4"/>
  <c r="WI7" i="4"/>
  <c r="WH7" i="4"/>
  <c r="WG7" i="4"/>
  <c r="WF7" i="4"/>
  <c r="WR9" i="4"/>
  <c r="WQ9" i="4"/>
  <c r="WP9" i="4"/>
  <c r="WO9" i="4"/>
  <c r="WN9" i="4"/>
  <c r="WM9" i="4"/>
  <c r="WK9" i="4"/>
  <c r="WJ9" i="4"/>
  <c r="WI9" i="4"/>
  <c r="WH9" i="4"/>
  <c r="WG9" i="4"/>
  <c r="WF9" i="4"/>
  <c r="WR26" i="4"/>
  <c r="WQ26" i="4"/>
  <c r="WP26" i="4"/>
  <c r="WO26" i="4"/>
  <c r="WN26" i="4"/>
  <c r="WM26" i="4"/>
  <c r="WK26" i="4"/>
  <c r="WJ26" i="4"/>
  <c r="WI26" i="4"/>
  <c r="WH26" i="4"/>
  <c r="WG26" i="4"/>
  <c r="WF26" i="4"/>
  <c r="WR21" i="4"/>
  <c r="WQ21" i="4"/>
  <c r="WP21" i="4"/>
  <c r="WO21" i="4"/>
  <c r="WN21" i="4"/>
  <c r="WM21" i="4"/>
  <c r="WK21" i="4"/>
  <c r="WJ21" i="4"/>
  <c r="WI21" i="4"/>
  <c r="WH21" i="4"/>
  <c r="WG21" i="4"/>
  <c r="WF21" i="4"/>
  <c r="WR6" i="4"/>
  <c r="WQ6" i="4"/>
  <c r="WP6" i="4"/>
  <c r="WO6" i="4"/>
  <c r="WN6" i="4"/>
  <c r="WM6" i="4"/>
  <c r="WK6" i="4"/>
  <c r="WJ6" i="4"/>
  <c r="WI6" i="4"/>
  <c r="WH6" i="4"/>
  <c r="WG6" i="4"/>
  <c r="WF6" i="4"/>
  <c r="WR19" i="4"/>
  <c r="WQ19" i="4"/>
  <c r="WP19" i="4"/>
  <c r="WO19" i="4"/>
  <c r="WN19" i="4"/>
  <c r="WM19" i="4"/>
  <c r="WK19" i="4"/>
  <c r="WJ19" i="4"/>
  <c r="WI19" i="4"/>
  <c r="WH19" i="4"/>
  <c r="WG19" i="4"/>
  <c r="WF19" i="4"/>
  <c r="WR4" i="4"/>
  <c r="WQ4" i="4"/>
  <c r="WP4" i="4"/>
  <c r="WO4" i="4"/>
  <c r="WN4" i="4"/>
  <c r="WM4" i="4"/>
  <c r="WK4" i="4"/>
  <c r="WJ4" i="4"/>
  <c r="WI4" i="4"/>
  <c r="WH4" i="4"/>
  <c r="WG4" i="4"/>
  <c r="WF4" i="4"/>
  <c r="WR5" i="4"/>
  <c r="WQ5" i="4"/>
  <c r="WP5" i="4"/>
  <c r="WO5" i="4"/>
  <c r="WN5" i="4"/>
  <c r="WM5" i="4"/>
  <c r="WK5" i="4"/>
  <c r="WJ5" i="4"/>
  <c r="WI5" i="4"/>
  <c r="WH5" i="4"/>
  <c r="WG5" i="4"/>
  <c r="WF5" i="4"/>
  <c r="WR11" i="4"/>
  <c r="WQ11" i="4"/>
  <c r="WP11" i="4"/>
  <c r="WO11" i="4"/>
  <c r="WN11" i="4"/>
  <c r="WM11" i="4"/>
  <c r="WK11" i="4"/>
  <c r="WJ11" i="4"/>
  <c r="WI11" i="4"/>
  <c r="WH11" i="4"/>
  <c r="WG11" i="4"/>
  <c r="WF11" i="4"/>
  <c r="WT11" i="4"/>
  <c r="WU11" i="4"/>
  <c r="WV11" i="4"/>
  <c r="XJ11" i="4" s="1"/>
  <c r="WW11" i="4"/>
  <c r="XK11" i="4" s="1"/>
  <c r="WX11" i="4"/>
  <c r="WY11" i="4"/>
  <c r="WZ11" i="4"/>
  <c r="XA11" i="4"/>
  <c r="XM11" i="4" s="1"/>
  <c r="XB11" i="4"/>
  <c r="XN11" i="4" s="1"/>
  <c r="XC11" i="4"/>
  <c r="XD11" i="4"/>
  <c r="XE11" i="4"/>
  <c r="XF11" i="4"/>
  <c r="XQ11" i="4" s="1"/>
  <c r="XG11" i="4"/>
  <c r="XR11" i="4" s="1"/>
  <c r="XH11" i="4"/>
  <c r="WT5" i="4"/>
  <c r="WU5" i="4"/>
  <c r="WV5" i="4"/>
  <c r="XJ5" i="4" s="1"/>
  <c r="WW5" i="4"/>
  <c r="XK5" i="4" s="1"/>
  <c r="WX5" i="4"/>
  <c r="WY5" i="4"/>
  <c r="WZ5" i="4"/>
  <c r="XA5" i="4"/>
  <c r="XM5" i="4" s="1"/>
  <c r="XB5" i="4"/>
  <c r="XN5" i="4" s="1"/>
  <c r="XC5" i="4"/>
  <c r="XD5" i="4"/>
  <c r="XE5" i="4"/>
  <c r="XF5" i="4"/>
  <c r="XQ5" i="4" s="1"/>
  <c r="XG5" i="4"/>
  <c r="XR5" i="4" s="1"/>
  <c r="XH5" i="4"/>
  <c r="WT4" i="4"/>
  <c r="WU4" i="4"/>
  <c r="WV4" i="4"/>
  <c r="XJ4" i="4" s="1"/>
  <c r="WW4" i="4"/>
  <c r="XK4" i="4" s="1"/>
  <c r="WX4" i="4"/>
  <c r="WY4" i="4"/>
  <c r="WZ4" i="4"/>
  <c r="XA4" i="4"/>
  <c r="XM4" i="4" s="1"/>
  <c r="XB4" i="4"/>
  <c r="XN4" i="4" s="1"/>
  <c r="XC4" i="4"/>
  <c r="XD4" i="4"/>
  <c r="XE4" i="4"/>
  <c r="XF4" i="4"/>
  <c r="XQ4" i="4" s="1"/>
  <c r="XG4" i="4"/>
  <c r="XR4" i="4" s="1"/>
  <c r="XH4" i="4"/>
  <c r="WT19" i="4"/>
  <c r="WU19" i="4"/>
  <c r="WV19" i="4"/>
  <c r="XJ19" i="4" s="1"/>
  <c r="WW19" i="4"/>
  <c r="XK19" i="4" s="1"/>
  <c r="WX19" i="4"/>
  <c r="WY19" i="4"/>
  <c r="WZ19" i="4"/>
  <c r="XA19" i="4"/>
  <c r="XM19" i="4" s="1"/>
  <c r="XB19" i="4"/>
  <c r="XN19" i="4" s="1"/>
  <c r="XC19" i="4"/>
  <c r="XD19" i="4"/>
  <c r="XE19" i="4"/>
  <c r="XF19" i="4"/>
  <c r="XQ19" i="4" s="1"/>
  <c r="XG19" i="4"/>
  <c r="XR19" i="4" s="1"/>
  <c r="XH19" i="4"/>
  <c r="WT6" i="4"/>
  <c r="WU6" i="4"/>
  <c r="WV6" i="4"/>
  <c r="XJ6" i="4" s="1"/>
  <c r="WW6" i="4"/>
  <c r="XK6" i="4" s="1"/>
  <c r="WX6" i="4"/>
  <c r="WY6" i="4"/>
  <c r="WZ6" i="4"/>
  <c r="XA6" i="4"/>
  <c r="XM6" i="4" s="1"/>
  <c r="XB6" i="4"/>
  <c r="XN6" i="4" s="1"/>
  <c r="XC6" i="4"/>
  <c r="XD6" i="4"/>
  <c r="XE6" i="4"/>
  <c r="XF6" i="4"/>
  <c r="XQ6" i="4" s="1"/>
  <c r="XG6" i="4"/>
  <c r="XR6" i="4" s="1"/>
  <c r="XH6" i="4"/>
  <c r="WT21" i="4"/>
  <c r="WU21" i="4"/>
  <c r="WV21" i="4"/>
  <c r="XJ21" i="4" s="1"/>
  <c r="WW21" i="4"/>
  <c r="XK21" i="4" s="1"/>
  <c r="WX21" i="4"/>
  <c r="WY21" i="4"/>
  <c r="WZ21" i="4"/>
  <c r="XA21" i="4"/>
  <c r="XM21" i="4" s="1"/>
  <c r="XB21" i="4"/>
  <c r="XN21" i="4" s="1"/>
  <c r="XC21" i="4"/>
  <c r="XD21" i="4"/>
  <c r="XE21" i="4"/>
  <c r="XF21" i="4"/>
  <c r="XQ21" i="4" s="1"/>
  <c r="XG21" i="4"/>
  <c r="XR21" i="4" s="1"/>
  <c r="XH21" i="4"/>
  <c r="WT26" i="4"/>
  <c r="WU26" i="4"/>
  <c r="WV26" i="4"/>
  <c r="XJ26" i="4" s="1"/>
  <c r="WW26" i="4"/>
  <c r="XK26" i="4" s="1"/>
  <c r="WX26" i="4"/>
  <c r="WY26" i="4"/>
  <c r="WZ26" i="4"/>
  <c r="XA26" i="4"/>
  <c r="XM26" i="4" s="1"/>
  <c r="XB26" i="4"/>
  <c r="XN26" i="4" s="1"/>
  <c r="XC26" i="4"/>
  <c r="XD26" i="4"/>
  <c r="XE26" i="4"/>
  <c r="XF26" i="4"/>
  <c r="XQ26" i="4" s="1"/>
  <c r="XG26" i="4"/>
  <c r="XR26" i="4" s="1"/>
  <c r="XH26" i="4"/>
  <c r="WT9" i="4"/>
  <c r="WU9" i="4"/>
  <c r="WV9" i="4"/>
  <c r="XJ9" i="4" s="1"/>
  <c r="WW9" i="4"/>
  <c r="XK9" i="4" s="1"/>
  <c r="WX9" i="4"/>
  <c r="WY9" i="4"/>
  <c r="WZ9" i="4"/>
  <c r="XA9" i="4"/>
  <c r="XM9" i="4" s="1"/>
  <c r="XB9" i="4"/>
  <c r="XN9" i="4" s="1"/>
  <c r="XC9" i="4"/>
  <c r="XD9" i="4"/>
  <c r="XE9" i="4"/>
  <c r="XF9" i="4"/>
  <c r="XQ9" i="4" s="1"/>
  <c r="XG9" i="4"/>
  <c r="XR9" i="4" s="1"/>
  <c r="XH9" i="4"/>
  <c r="WT7" i="4"/>
  <c r="WU7" i="4"/>
  <c r="WV7" i="4"/>
  <c r="XJ7" i="4" s="1"/>
  <c r="WW7" i="4"/>
  <c r="XK7" i="4" s="1"/>
  <c r="WX7" i="4"/>
  <c r="WY7" i="4"/>
  <c r="WZ7" i="4"/>
  <c r="XA7" i="4"/>
  <c r="XM7" i="4" s="1"/>
  <c r="XB7" i="4"/>
  <c r="XN7" i="4" s="1"/>
  <c r="XC7" i="4"/>
  <c r="XD7" i="4"/>
  <c r="XE7" i="4"/>
  <c r="XF7" i="4"/>
  <c r="XQ7" i="4" s="1"/>
  <c r="XG7" i="4"/>
  <c r="XR7" i="4" s="1"/>
  <c r="XH7" i="4"/>
  <c r="WT10" i="4"/>
  <c r="WU10" i="4"/>
  <c r="WV10" i="4"/>
  <c r="XJ10" i="4" s="1"/>
  <c r="WW10" i="4"/>
  <c r="XK10" i="4" s="1"/>
  <c r="WX10" i="4"/>
  <c r="WY10" i="4"/>
  <c r="WZ10" i="4"/>
  <c r="XA10" i="4"/>
  <c r="XM10" i="4" s="1"/>
  <c r="XB10" i="4"/>
  <c r="XN10" i="4" s="1"/>
  <c r="XC10" i="4"/>
  <c r="XD10" i="4"/>
  <c r="XE10" i="4"/>
  <c r="XF10" i="4"/>
  <c r="XQ10" i="4" s="1"/>
  <c r="XG10" i="4"/>
  <c r="XR10" i="4" s="1"/>
  <c r="XH10" i="4"/>
  <c r="WT24" i="4"/>
  <c r="WU24" i="4"/>
  <c r="WV24" i="4"/>
  <c r="XJ24" i="4" s="1"/>
  <c r="WW24" i="4"/>
  <c r="XK24" i="4" s="1"/>
  <c r="WX24" i="4"/>
  <c r="WY24" i="4"/>
  <c r="WZ24" i="4"/>
  <c r="XA24" i="4"/>
  <c r="XM24" i="4" s="1"/>
  <c r="XB24" i="4"/>
  <c r="XN24" i="4" s="1"/>
  <c r="XC24" i="4"/>
  <c r="XD24" i="4"/>
  <c r="XE24" i="4"/>
  <c r="XF24" i="4"/>
  <c r="XQ24" i="4" s="1"/>
  <c r="XG24" i="4"/>
  <c r="XR24" i="4" s="1"/>
  <c r="XH24" i="4"/>
  <c r="WT17" i="4"/>
  <c r="WU17" i="4"/>
  <c r="WV17" i="4"/>
  <c r="XJ17" i="4" s="1"/>
  <c r="WW17" i="4"/>
  <c r="XK17" i="4" s="1"/>
  <c r="WX17" i="4"/>
  <c r="WY17" i="4"/>
  <c r="WZ17" i="4"/>
  <c r="XA17" i="4"/>
  <c r="XM17" i="4" s="1"/>
  <c r="XB17" i="4"/>
  <c r="XN17" i="4" s="1"/>
  <c r="XC17" i="4"/>
  <c r="XD17" i="4"/>
  <c r="XE17" i="4"/>
  <c r="XF17" i="4"/>
  <c r="XQ17" i="4" s="1"/>
  <c r="XG17" i="4"/>
  <c r="XR17" i="4" s="1"/>
  <c r="XH17" i="4"/>
  <c r="WT25" i="4"/>
  <c r="WU25" i="4"/>
  <c r="WV25" i="4"/>
  <c r="XJ25" i="4" s="1"/>
  <c r="WW25" i="4"/>
  <c r="XK25" i="4" s="1"/>
  <c r="WX25" i="4"/>
  <c r="WY25" i="4"/>
  <c r="WZ25" i="4"/>
  <c r="XA25" i="4"/>
  <c r="XM25" i="4" s="1"/>
  <c r="XB25" i="4"/>
  <c r="XN25" i="4" s="1"/>
  <c r="XC25" i="4"/>
  <c r="XD25" i="4"/>
  <c r="XE25" i="4"/>
  <c r="XF25" i="4"/>
  <c r="XQ25" i="4" s="1"/>
  <c r="XG25" i="4"/>
  <c r="XR25" i="4" s="1"/>
  <c r="XH25" i="4"/>
  <c r="WT22" i="4"/>
  <c r="WU22" i="4"/>
  <c r="WV22" i="4"/>
  <c r="XJ22" i="4" s="1"/>
  <c r="WW22" i="4"/>
  <c r="XK22" i="4" s="1"/>
  <c r="WX22" i="4"/>
  <c r="WY22" i="4"/>
  <c r="WZ22" i="4"/>
  <c r="XA22" i="4"/>
  <c r="XM22" i="4" s="1"/>
  <c r="XB22" i="4"/>
  <c r="XN22" i="4" s="1"/>
  <c r="XC22" i="4"/>
  <c r="XD22" i="4"/>
  <c r="XE22" i="4"/>
  <c r="XF22" i="4"/>
  <c r="XQ22" i="4" s="1"/>
  <c r="XG22" i="4"/>
  <c r="XR22" i="4" s="1"/>
  <c r="XH22" i="4"/>
  <c r="WT20" i="4"/>
  <c r="WU20" i="4"/>
  <c r="WV20" i="4"/>
  <c r="XJ20" i="4" s="1"/>
  <c r="WW20" i="4"/>
  <c r="XK20" i="4" s="1"/>
  <c r="WX20" i="4"/>
  <c r="WY20" i="4"/>
  <c r="WZ20" i="4"/>
  <c r="XA20" i="4"/>
  <c r="XM20" i="4" s="1"/>
  <c r="XB20" i="4"/>
  <c r="XN20" i="4" s="1"/>
  <c r="XC20" i="4"/>
  <c r="XD20" i="4"/>
  <c r="XE20" i="4"/>
  <c r="XF20" i="4"/>
  <c r="XQ20" i="4" s="1"/>
  <c r="XG20" i="4"/>
  <c r="XR20" i="4" s="1"/>
  <c r="XH20" i="4"/>
  <c r="WT15" i="4"/>
  <c r="WU15" i="4"/>
  <c r="WV15" i="4"/>
  <c r="XJ15" i="4" s="1"/>
  <c r="WW15" i="4"/>
  <c r="XK15" i="4" s="1"/>
  <c r="WX15" i="4"/>
  <c r="WY15" i="4"/>
  <c r="WZ15" i="4"/>
  <c r="XA15" i="4"/>
  <c r="XM15" i="4" s="1"/>
  <c r="XB15" i="4"/>
  <c r="XN15" i="4" s="1"/>
  <c r="XC15" i="4"/>
  <c r="XD15" i="4"/>
  <c r="XE15" i="4"/>
  <c r="XF15" i="4"/>
  <c r="XQ15" i="4" s="1"/>
  <c r="XG15" i="4"/>
  <c r="XR15" i="4" s="1"/>
  <c r="XH15" i="4"/>
  <c r="SL5" i="26" l="1"/>
  <c r="WD7" i="24"/>
  <c r="WK7" i="24" s="1"/>
  <c r="SL14" i="26"/>
  <c r="WD4" i="24"/>
  <c r="WK4" i="24" s="1"/>
  <c r="WD6" i="24"/>
  <c r="WK6" i="24" s="1"/>
  <c r="WD17" i="23"/>
  <c r="WK17" i="23" s="1"/>
  <c r="WD8" i="23"/>
  <c r="WK8" i="23" s="1"/>
  <c r="WD19" i="23"/>
  <c r="WK19" i="23" s="1"/>
  <c r="WD16" i="23"/>
  <c r="WK16" i="23" s="1"/>
  <c r="WL7" i="22"/>
  <c r="WS7" i="22" s="1"/>
  <c r="WL11" i="22"/>
  <c r="WS11" i="22" s="1"/>
  <c r="WL12" i="22"/>
  <c r="WS12" i="22" s="1"/>
  <c r="WL13" i="22"/>
  <c r="WS13" i="22" s="1"/>
  <c r="WL11" i="4"/>
  <c r="WS11" i="4" s="1"/>
  <c r="WL6" i="4"/>
  <c r="WS6" i="4" s="1"/>
  <c r="WL7" i="4"/>
  <c r="WS7" i="4" s="1"/>
  <c r="WL17" i="4"/>
  <c r="WS17" i="4" s="1"/>
  <c r="WL5" i="4"/>
  <c r="WS5" i="4" s="1"/>
  <c r="WL19" i="4"/>
  <c r="WS19" i="4" s="1"/>
  <c r="WL21" i="4"/>
  <c r="WS21" i="4" s="1"/>
  <c r="WL9" i="4"/>
  <c r="WS9" i="4" s="1"/>
  <c r="WL10" i="4"/>
  <c r="WS10" i="4" s="1"/>
  <c r="WL22" i="4"/>
  <c r="WS22" i="4" s="1"/>
  <c r="WL15" i="4"/>
  <c r="WS15" i="4" s="1"/>
  <c r="XS22" i="4"/>
  <c r="XS15" i="4"/>
  <c r="XL9" i="4"/>
  <c r="XS21" i="4"/>
  <c r="WD15" i="23"/>
  <c r="WK15" i="23" s="1"/>
  <c r="SL10" i="26"/>
  <c r="SL7" i="26"/>
  <c r="SL4" i="26"/>
  <c r="SL9" i="26"/>
  <c r="WD11" i="24"/>
  <c r="WK11" i="24" s="1"/>
  <c r="WD14" i="24"/>
  <c r="WK14" i="24" s="1"/>
  <c r="WD10" i="24"/>
  <c r="WK10" i="24" s="1"/>
  <c r="WD12" i="24"/>
  <c r="WK12" i="24" s="1"/>
  <c r="WD14" i="23"/>
  <c r="WK14" i="23" s="1"/>
  <c r="WD4" i="23"/>
  <c r="WK4" i="23" s="1"/>
  <c r="WD6" i="23"/>
  <c r="WK6" i="23" s="1"/>
  <c r="WD18" i="23"/>
  <c r="WK18" i="23" s="1"/>
  <c r="WL9" i="22"/>
  <c r="WS9" i="22" s="1"/>
  <c r="WL5" i="22"/>
  <c r="WS5" i="22" s="1"/>
  <c r="WL10" i="22"/>
  <c r="WS10" i="22" s="1"/>
  <c r="WL6" i="22"/>
  <c r="WS6" i="22" s="1"/>
  <c r="WL4" i="22"/>
  <c r="WS4" i="22" s="1"/>
  <c r="WL8" i="22"/>
  <c r="WS8" i="22" s="1"/>
  <c r="WL14" i="22"/>
  <c r="WS14" i="22" s="1"/>
  <c r="XS26" i="4"/>
  <c r="XL19" i="4"/>
  <c r="XL22" i="4"/>
  <c r="XO22" i="4"/>
  <c r="WL20" i="4"/>
  <c r="WS20" i="4" s="1"/>
  <c r="XO20" i="4"/>
  <c r="XL17" i="4"/>
  <c r="XO19" i="4"/>
  <c r="XO25" i="4"/>
  <c r="XL21" i="4"/>
  <c r="XL20" i="4"/>
  <c r="XS17" i="4"/>
  <c r="XS4" i="4"/>
  <c r="XO5" i="4"/>
  <c r="XL11" i="4"/>
  <c r="XO15" i="4"/>
  <c r="XO17" i="4"/>
  <c r="XS7" i="4"/>
  <c r="XO9" i="4"/>
  <c r="XL5" i="4"/>
  <c r="XS10" i="4"/>
  <c r="XO7" i="4"/>
  <c r="WL4" i="4"/>
  <c r="WS4" i="4" s="1"/>
  <c r="XO24" i="4"/>
  <c r="XL7" i="4"/>
  <c r="XS6" i="4"/>
  <c r="WL26" i="4"/>
  <c r="WS26" i="4" s="1"/>
  <c r="XO10" i="4"/>
  <c r="XS9" i="4"/>
  <c r="XO26" i="4"/>
  <c r="XO6" i="4"/>
  <c r="WL24" i="4"/>
  <c r="WS24" i="4" s="1"/>
  <c r="XS25" i="4"/>
  <c r="XL6" i="4"/>
  <c r="XS19" i="4"/>
  <c r="XO4" i="4"/>
  <c r="WL25" i="4"/>
  <c r="WS25" i="4" s="1"/>
  <c r="XS20" i="4"/>
  <c r="XS24" i="4"/>
  <c r="XO21" i="4"/>
  <c r="XS11" i="4"/>
  <c r="SI4" i="26"/>
  <c r="SI5" i="26"/>
  <c r="SI10" i="26"/>
  <c r="SI9" i="26"/>
  <c r="SI7" i="26"/>
  <c r="SI14" i="26"/>
  <c r="XL4" i="4"/>
  <c r="XL25" i="4"/>
  <c r="XL24" i="4"/>
  <c r="XL26" i="4"/>
  <c r="XO11" i="4"/>
  <c r="XL15" i="4"/>
  <c r="XL10" i="4"/>
  <c r="XS5" i="4"/>
  <c r="XP7" i="4" l="1"/>
  <c r="XT7" i="4" s="1"/>
  <c r="XP25" i="4"/>
  <c r="XT25" i="4" s="1"/>
  <c r="XP6" i="4"/>
  <c r="XT6" i="4" s="1"/>
  <c r="XP9" i="4"/>
  <c r="XT9" i="4" s="1"/>
  <c r="XP22" i="4"/>
  <c r="XT22" i="4" s="1"/>
  <c r="XP24" i="4"/>
  <c r="XT24" i="4" s="1"/>
  <c r="XP20" i="4"/>
  <c r="XT20" i="4" s="1"/>
  <c r="XP26" i="4"/>
  <c r="XT26" i="4" s="1"/>
  <c r="XP17" i="4"/>
  <c r="XT17" i="4" s="1"/>
  <c r="XP21" i="4"/>
  <c r="XT21" i="4" s="1"/>
  <c r="XP10" i="4"/>
  <c r="XT10" i="4" s="1"/>
  <c r="XP19" i="4"/>
  <c r="XT19" i="4" s="1"/>
  <c r="XP11" i="4"/>
  <c r="XT11" i="4" s="1"/>
  <c r="XP4" i="4"/>
  <c r="XT4" i="4" s="1"/>
  <c r="XP15" i="4"/>
  <c r="XT15" i="4" s="1"/>
  <c r="XP5" i="4"/>
  <c r="XT5" i="4" s="1"/>
  <c r="CI14" i="24" l="1"/>
  <c r="CJ14" i="24"/>
  <c r="CK14" i="24"/>
  <c r="CO14" i="24" s="1"/>
  <c r="CL14" i="24"/>
  <c r="CM14" i="24"/>
  <c r="CN14" i="24"/>
  <c r="CP14" i="24"/>
  <c r="CQ14" i="24"/>
  <c r="CR14" i="24"/>
  <c r="WL14" i="24"/>
  <c r="WM14" i="24"/>
  <c r="WN14" i="24"/>
  <c r="XB14" i="24" s="1"/>
  <c r="WO14" i="24"/>
  <c r="XC14" i="24" s="1"/>
  <c r="WP14" i="24"/>
  <c r="WQ14" i="24"/>
  <c r="WR14" i="24"/>
  <c r="WS14" i="24"/>
  <c r="XE14" i="24" s="1"/>
  <c r="WT14" i="24"/>
  <c r="XF14" i="24" s="1"/>
  <c r="WU14" i="24"/>
  <c r="WV14" i="24"/>
  <c r="WW14" i="24"/>
  <c r="WX14" i="24"/>
  <c r="XI14" i="24" s="1"/>
  <c r="WY14" i="24"/>
  <c r="XJ14" i="24" s="1"/>
  <c r="WZ14" i="24"/>
  <c r="CI18" i="23"/>
  <c r="CJ18" i="23"/>
  <c r="CK18" i="23"/>
  <c r="CO18" i="23" s="1"/>
  <c r="CL18" i="23"/>
  <c r="CM18" i="23"/>
  <c r="CN18" i="23"/>
  <c r="CP18" i="23"/>
  <c r="CQ18" i="23"/>
  <c r="CR18" i="23"/>
  <c r="WL18" i="23"/>
  <c r="WM18" i="23"/>
  <c r="WN18" i="23"/>
  <c r="XB18" i="23" s="1"/>
  <c r="WO18" i="23"/>
  <c r="XC18" i="23" s="1"/>
  <c r="WP18" i="23"/>
  <c r="WQ18" i="23"/>
  <c r="WR18" i="23"/>
  <c r="WS18" i="23"/>
  <c r="XE18" i="23" s="1"/>
  <c r="WT18" i="23"/>
  <c r="XF18" i="23" s="1"/>
  <c r="WU18" i="23"/>
  <c r="WV18" i="23"/>
  <c r="WW18" i="23"/>
  <c r="WX18" i="23"/>
  <c r="XI18" i="23" s="1"/>
  <c r="WY18" i="23"/>
  <c r="XJ18" i="23" s="1"/>
  <c r="WZ18" i="23"/>
  <c r="F18" i="23" l="1"/>
  <c r="I18" i="23"/>
  <c r="G18" i="23"/>
  <c r="F14" i="24"/>
  <c r="I14" i="24"/>
  <c r="G14" i="24"/>
  <c r="CS14" i="24"/>
  <c r="XD14" i="24"/>
  <c r="CS18" i="23"/>
  <c r="L14" i="24"/>
  <c r="XK14" i="24"/>
  <c r="XG14" i="24"/>
  <c r="J14" i="24"/>
  <c r="K14" i="24" s="1"/>
  <c r="XK18" i="23"/>
  <c r="XG18" i="23"/>
  <c r="L18" i="23"/>
  <c r="J18" i="23"/>
  <c r="K18" i="23" s="1"/>
  <c r="XD18" i="23"/>
  <c r="H18" i="23" l="1"/>
  <c r="H14" i="24"/>
  <c r="M14" i="24"/>
  <c r="CT14" i="24"/>
  <c r="CU14" i="24"/>
  <c r="M18" i="23"/>
  <c r="CU18" i="23"/>
  <c r="CT18" i="23"/>
  <c r="XH14" i="24"/>
  <c r="XL14" i="24" s="1"/>
  <c r="XH18" i="23"/>
  <c r="XL18" i="23" s="1"/>
  <c r="N18" i="23" l="1"/>
  <c r="N14" i="24"/>
  <c r="E14" i="24" l="1"/>
  <c r="P14" i="24"/>
  <c r="E18" i="23"/>
  <c r="P18" i="23"/>
  <c r="O18" i="23"/>
  <c r="O14" i="24"/>
  <c r="CI11" i="24" l="1"/>
  <c r="CJ11" i="24"/>
  <c r="CK11" i="24"/>
  <c r="CL11" i="24"/>
  <c r="CM11" i="24"/>
  <c r="CN11" i="24"/>
  <c r="CP11" i="24"/>
  <c r="CQ11" i="24"/>
  <c r="CR11" i="24"/>
  <c r="WL11" i="24"/>
  <c r="WM11" i="24"/>
  <c r="WN11" i="24"/>
  <c r="XB11" i="24" s="1"/>
  <c r="WO11" i="24"/>
  <c r="XC11" i="24" s="1"/>
  <c r="WP11" i="24"/>
  <c r="WQ11" i="24"/>
  <c r="WR11" i="24"/>
  <c r="WS11" i="24"/>
  <c r="XE11" i="24" s="1"/>
  <c r="WT11" i="24"/>
  <c r="XF11" i="24" s="1"/>
  <c r="WU11" i="24"/>
  <c r="WV11" i="24"/>
  <c r="WW11" i="24"/>
  <c r="WX11" i="24"/>
  <c r="XI11" i="24" s="1"/>
  <c r="WY11" i="24"/>
  <c r="XJ11" i="24" s="1"/>
  <c r="WZ11" i="24"/>
  <c r="CI16" i="23"/>
  <c r="CJ16" i="23"/>
  <c r="CK16" i="23"/>
  <c r="CL16" i="23"/>
  <c r="CM16" i="23"/>
  <c r="CN16" i="23"/>
  <c r="CP16" i="23"/>
  <c r="CQ16" i="23"/>
  <c r="CR16" i="23"/>
  <c r="WL16" i="23"/>
  <c r="WM16" i="23"/>
  <c r="WN16" i="23"/>
  <c r="XB16" i="23" s="1"/>
  <c r="WO16" i="23"/>
  <c r="XC16" i="23" s="1"/>
  <c r="WP16" i="23"/>
  <c r="WQ16" i="23"/>
  <c r="WR16" i="23"/>
  <c r="WS16" i="23"/>
  <c r="XE16" i="23" s="1"/>
  <c r="WT16" i="23"/>
  <c r="XF16" i="23" s="1"/>
  <c r="WU16" i="23"/>
  <c r="WV16" i="23"/>
  <c r="WW16" i="23"/>
  <c r="WX16" i="23"/>
  <c r="XI16" i="23" s="1"/>
  <c r="WY16" i="23"/>
  <c r="XJ16" i="23" s="1"/>
  <c r="WZ16" i="23"/>
  <c r="CI6" i="23"/>
  <c r="CJ6" i="23"/>
  <c r="CK6" i="23"/>
  <c r="CL6" i="23"/>
  <c r="CM6" i="23"/>
  <c r="CN6" i="23"/>
  <c r="CP6" i="23"/>
  <c r="CQ6" i="23"/>
  <c r="CR6" i="23"/>
  <c r="WL6" i="23"/>
  <c r="WM6" i="23"/>
  <c r="WN6" i="23"/>
  <c r="XB6" i="23" s="1"/>
  <c r="WO6" i="23"/>
  <c r="XC6" i="23" s="1"/>
  <c r="WP6" i="23"/>
  <c r="WQ6" i="23"/>
  <c r="WR6" i="23"/>
  <c r="WS6" i="23"/>
  <c r="XE6" i="23" s="1"/>
  <c r="WT6" i="23"/>
  <c r="XF6" i="23" s="1"/>
  <c r="WU6" i="23"/>
  <c r="WV6" i="23"/>
  <c r="WW6" i="23"/>
  <c r="WX6" i="23"/>
  <c r="XI6" i="23" s="1"/>
  <c r="WY6" i="23"/>
  <c r="XJ6" i="23" s="1"/>
  <c r="WZ6" i="23"/>
  <c r="CI19" i="23"/>
  <c r="CJ19" i="23"/>
  <c r="CK19" i="23"/>
  <c r="CL19" i="23"/>
  <c r="CM19" i="23"/>
  <c r="CN19" i="23"/>
  <c r="CP19" i="23"/>
  <c r="CQ19" i="23"/>
  <c r="CR19" i="23"/>
  <c r="WL19" i="23"/>
  <c r="WM19" i="23"/>
  <c r="WN19" i="23"/>
  <c r="XB19" i="23" s="1"/>
  <c r="WO19" i="23"/>
  <c r="XC19" i="23" s="1"/>
  <c r="WP19" i="23"/>
  <c r="WQ19" i="23"/>
  <c r="WR19" i="23"/>
  <c r="WS19" i="23"/>
  <c r="XE19" i="23" s="1"/>
  <c r="WT19" i="23"/>
  <c r="XF19" i="23" s="1"/>
  <c r="WU19" i="23"/>
  <c r="WV19" i="23"/>
  <c r="WW19" i="23"/>
  <c r="WX19" i="23"/>
  <c r="XI19" i="23" s="1"/>
  <c r="WY19" i="23"/>
  <c r="XJ19" i="23" s="1"/>
  <c r="WZ19" i="23"/>
  <c r="CI4" i="23"/>
  <c r="CJ4" i="23"/>
  <c r="CK4" i="23"/>
  <c r="CL4" i="23"/>
  <c r="CM4" i="23"/>
  <c r="CN4" i="23"/>
  <c r="CP4" i="23"/>
  <c r="CQ4" i="23"/>
  <c r="CR4" i="23"/>
  <c r="WL4" i="23"/>
  <c r="WM4" i="23"/>
  <c r="WN4" i="23"/>
  <c r="XB4" i="23" s="1"/>
  <c r="WO4" i="23"/>
  <c r="XC4" i="23" s="1"/>
  <c r="WP4" i="23"/>
  <c r="WQ4" i="23"/>
  <c r="WR4" i="23"/>
  <c r="WS4" i="23"/>
  <c r="XE4" i="23" s="1"/>
  <c r="WT4" i="23"/>
  <c r="XF4" i="23" s="1"/>
  <c r="WU4" i="23"/>
  <c r="WV4" i="23"/>
  <c r="WW4" i="23"/>
  <c r="WX4" i="23"/>
  <c r="XI4" i="23" s="1"/>
  <c r="WY4" i="23"/>
  <c r="XJ4" i="23" s="1"/>
  <c r="WZ4" i="23"/>
  <c r="CI17" i="23"/>
  <c r="CJ17" i="23"/>
  <c r="CK17" i="23"/>
  <c r="CL17" i="23"/>
  <c r="CM17" i="23"/>
  <c r="CN17" i="23"/>
  <c r="CP17" i="23"/>
  <c r="CQ17" i="23"/>
  <c r="CR17" i="23"/>
  <c r="WL17" i="23"/>
  <c r="WM17" i="23"/>
  <c r="WN17" i="23"/>
  <c r="XB17" i="23" s="1"/>
  <c r="WO17" i="23"/>
  <c r="XC17" i="23" s="1"/>
  <c r="WP17" i="23"/>
  <c r="WQ17" i="23"/>
  <c r="WR17" i="23"/>
  <c r="WS17" i="23"/>
  <c r="XE17" i="23" s="1"/>
  <c r="WT17" i="23"/>
  <c r="XF17" i="23" s="1"/>
  <c r="WU17" i="23"/>
  <c r="WV17" i="23"/>
  <c r="WW17" i="23"/>
  <c r="WX17" i="23"/>
  <c r="XI17" i="23" s="1"/>
  <c r="WY17" i="23"/>
  <c r="XJ17" i="23" s="1"/>
  <c r="WZ17" i="23"/>
  <c r="CQ22" i="4"/>
  <c r="CR22" i="4"/>
  <c r="CS22" i="4"/>
  <c r="CT22" i="4"/>
  <c r="CU22" i="4"/>
  <c r="CV22" i="4"/>
  <c r="CX22" i="4"/>
  <c r="CY22" i="4"/>
  <c r="CZ22" i="4"/>
  <c r="CQ17" i="4"/>
  <c r="CR17" i="4"/>
  <c r="CS17" i="4"/>
  <c r="CT17" i="4"/>
  <c r="CU17" i="4"/>
  <c r="CV17" i="4"/>
  <c r="CX17" i="4"/>
  <c r="CY17" i="4"/>
  <c r="CZ17" i="4"/>
  <c r="T22" i="4" l="1"/>
  <c r="U22" i="4" s="1"/>
  <c r="T17" i="4"/>
  <c r="U17" i="4" s="1"/>
  <c r="F22" i="4"/>
  <c r="I22" i="4"/>
  <c r="G22" i="4"/>
  <c r="G17" i="4"/>
  <c r="F17" i="4"/>
  <c r="I17" i="4"/>
  <c r="G11" i="24"/>
  <c r="F19" i="23"/>
  <c r="I19" i="23"/>
  <c r="I16" i="23"/>
  <c r="F16" i="23"/>
  <c r="I17" i="23"/>
  <c r="F17" i="23"/>
  <c r="G6" i="23"/>
  <c r="F6" i="23"/>
  <c r="I6" i="23"/>
  <c r="G4" i="23"/>
  <c r="F4" i="23"/>
  <c r="I4" i="23"/>
  <c r="G17" i="23"/>
  <c r="G19" i="23"/>
  <c r="G16" i="23"/>
  <c r="I11" i="24"/>
  <c r="F11" i="24"/>
  <c r="R22" i="4"/>
  <c r="S22" i="4" s="1"/>
  <c r="R17" i="4"/>
  <c r="S17" i="4" s="1"/>
  <c r="CO11" i="24"/>
  <c r="CS11" i="24" s="1"/>
  <c r="CO19" i="23"/>
  <c r="CS19" i="23" s="1"/>
  <c r="CO4" i="23"/>
  <c r="CS4" i="23" s="1"/>
  <c r="CO6" i="23"/>
  <c r="CS6" i="23" s="1"/>
  <c r="CO17" i="23"/>
  <c r="CS17" i="23" s="1"/>
  <c r="CO16" i="23"/>
  <c r="CS16" i="23" s="1"/>
  <c r="XD11" i="24"/>
  <c r="XG11" i="24"/>
  <c r="XG16" i="23"/>
  <c r="CW17" i="4"/>
  <c r="DA17" i="4" s="1"/>
  <c r="CW22" i="4"/>
  <c r="DA22" i="4" s="1"/>
  <c r="XK11" i="24"/>
  <c r="L11" i="24"/>
  <c r="J11" i="24"/>
  <c r="K11" i="24" s="1"/>
  <c r="XD16" i="23"/>
  <c r="L16" i="23"/>
  <c r="XK16" i="23"/>
  <c r="J16" i="23"/>
  <c r="XD6" i="23"/>
  <c r="XK6" i="23"/>
  <c r="XG6" i="23"/>
  <c r="L6" i="23"/>
  <c r="J6" i="23"/>
  <c r="K6" i="23" s="1"/>
  <c r="XD19" i="23"/>
  <c r="J19" i="23"/>
  <c r="K19" i="23" s="1"/>
  <c r="XK19" i="23"/>
  <c r="XG19" i="23"/>
  <c r="L19" i="23"/>
  <c r="XD4" i="23"/>
  <c r="L4" i="23"/>
  <c r="J4" i="23"/>
  <c r="K4" i="23" s="1"/>
  <c r="XK4" i="23"/>
  <c r="XG4" i="23"/>
  <c r="XG17" i="23"/>
  <c r="XD17" i="23"/>
  <c r="XK17" i="23"/>
  <c r="L17" i="23"/>
  <c r="J17" i="23"/>
  <c r="P22" i="4"/>
  <c r="DC22" i="4" s="1"/>
  <c r="L22" i="4"/>
  <c r="M22" i="4" s="1"/>
  <c r="J22" i="4"/>
  <c r="K22" i="4" s="1"/>
  <c r="N22" i="4"/>
  <c r="N17" i="4"/>
  <c r="P17" i="4"/>
  <c r="DC17" i="4" s="1"/>
  <c r="L17" i="4"/>
  <c r="M17" i="4" s="1"/>
  <c r="J17" i="4"/>
  <c r="K17" i="4" s="1"/>
  <c r="H16" i="23" l="1"/>
  <c r="H6" i="23"/>
  <c r="H19" i="23"/>
  <c r="H17" i="23"/>
  <c r="H4" i="23"/>
  <c r="H11" i="24"/>
  <c r="DB22" i="4"/>
  <c r="V22" i="4" s="1"/>
  <c r="X22" i="4" s="1"/>
  <c r="H22" i="4"/>
  <c r="A22" i="4" s="1" a="1"/>
  <c r="A22" i="4" s="1"/>
  <c r="DB17" i="4"/>
  <c r="V17" i="4" s="1"/>
  <c r="X17" i="4" s="1"/>
  <c r="H17" i="4"/>
  <c r="A17" i="4" s="1" a="1"/>
  <c r="A17" i="4" s="1"/>
  <c r="CU11" i="24"/>
  <c r="CT11" i="24"/>
  <c r="CT4" i="23"/>
  <c r="CU4" i="23"/>
  <c r="CU6" i="23"/>
  <c r="CT6" i="23"/>
  <c r="CU16" i="23"/>
  <c r="CT16" i="23"/>
  <c r="M17" i="23"/>
  <c r="CU17" i="23"/>
  <c r="CT17" i="23"/>
  <c r="CU19" i="23"/>
  <c r="CT19" i="23"/>
  <c r="O17" i="4"/>
  <c r="XH16" i="23"/>
  <c r="XL16" i="23" s="1"/>
  <c r="XH11" i="24"/>
  <c r="XL11" i="24" s="1"/>
  <c r="M11" i="24"/>
  <c r="XH6" i="23"/>
  <c r="XL6" i="23" s="1"/>
  <c r="M4" i="23"/>
  <c r="M16" i="23"/>
  <c r="K16" i="23"/>
  <c r="XH17" i="23"/>
  <c r="XL17" i="23" s="1"/>
  <c r="XH19" i="23"/>
  <c r="XL19" i="23" s="1"/>
  <c r="M6" i="23"/>
  <c r="M19" i="23"/>
  <c r="XH4" i="23"/>
  <c r="XL4" i="23" s="1"/>
  <c r="K17" i="23"/>
  <c r="Q17" i="4"/>
  <c r="Q22" i="4"/>
  <c r="O22" i="4"/>
  <c r="N11" i="24" l="1"/>
  <c r="P11" i="24" s="1"/>
  <c r="N4" i="23"/>
  <c r="E4" i="23" s="1"/>
  <c r="N19" i="23"/>
  <c r="P19" i="23" s="1"/>
  <c r="N17" i="23"/>
  <c r="N16" i="23"/>
  <c r="N6" i="23"/>
  <c r="P6" i="23" s="1"/>
  <c r="E17" i="4"/>
  <c r="W22" i="4"/>
  <c r="E22" i="4"/>
  <c r="W17" i="4"/>
  <c r="O4" i="23" l="1"/>
  <c r="E19" i="23"/>
  <c r="E11" i="24"/>
  <c r="O11" i="24"/>
  <c r="P4" i="23"/>
  <c r="O19" i="23"/>
  <c r="O16" i="23"/>
  <c r="P16" i="23"/>
  <c r="E17" i="23"/>
  <c r="P17" i="23"/>
  <c r="O17" i="23"/>
  <c r="E16" i="23"/>
  <c r="E6" i="23"/>
  <c r="O6" i="23"/>
  <c r="CQ10" i="22" l="1"/>
  <c r="CR10" i="22"/>
  <c r="CS10" i="22"/>
  <c r="CT10" i="22"/>
  <c r="CU10" i="22"/>
  <c r="CV10" i="22"/>
  <c r="CX10" i="22"/>
  <c r="CY10" i="22"/>
  <c r="CZ10" i="22"/>
  <c r="WT10" i="22"/>
  <c r="WU10" i="22"/>
  <c r="WV10" i="22"/>
  <c r="XJ10" i="22" s="1"/>
  <c r="WW10" i="22"/>
  <c r="XK10" i="22" s="1"/>
  <c r="WX10" i="22"/>
  <c r="WY10" i="22"/>
  <c r="WZ10" i="22"/>
  <c r="XA10" i="22"/>
  <c r="XM10" i="22" s="1"/>
  <c r="XB10" i="22"/>
  <c r="XN10" i="22" s="1"/>
  <c r="XC10" i="22"/>
  <c r="XD10" i="22"/>
  <c r="XE10" i="22"/>
  <c r="XF10" i="22"/>
  <c r="XQ10" i="22" s="1"/>
  <c r="XG10" i="22"/>
  <c r="XR10" i="22" s="1"/>
  <c r="XH10" i="22"/>
  <c r="CQ10" i="4"/>
  <c r="CR10" i="4"/>
  <c r="CS10" i="4"/>
  <c r="CT10" i="4"/>
  <c r="CU10" i="4"/>
  <c r="CV10" i="4"/>
  <c r="CX10" i="4"/>
  <c r="CY10" i="4"/>
  <c r="CZ10" i="4"/>
  <c r="T10" i="4" l="1"/>
  <c r="U10" i="4" s="1"/>
  <c r="T10" i="22"/>
  <c r="U10" i="22" s="1"/>
  <c r="G10" i="4"/>
  <c r="F10" i="4"/>
  <c r="I10" i="4"/>
  <c r="I10" i="22"/>
  <c r="F10" i="22"/>
  <c r="G10" i="22"/>
  <c r="R10" i="4"/>
  <c r="S10" i="4" s="1"/>
  <c r="R10" i="22"/>
  <c r="S10" i="22" s="1"/>
  <c r="CW10" i="22"/>
  <c r="DA10" i="22" s="1"/>
  <c r="XO10" i="22"/>
  <c r="XL10" i="22"/>
  <c r="CW10" i="4"/>
  <c r="DA10" i="4" s="1"/>
  <c r="J10" i="22"/>
  <c r="K10" i="22" s="1"/>
  <c r="XS10" i="22"/>
  <c r="P10" i="22"/>
  <c r="L10" i="22"/>
  <c r="M10" i="22" s="1"/>
  <c r="N10" i="22"/>
  <c r="DB10" i="22" s="1"/>
  <c r="L10" i="4"/>
  <c r="M10" i="4" s="1"/>
  <c r="N10" i="4"/>
  <c r="P10" i="4"/>
  <c r="DC10" i="4" s="1"/>
  <c r="J10" i="4"/>
  <c r="H10" i="22" l="1"/>
  <c r="DB10" i="4"/>
  <c r="V10" i="4" s="1"/>
  <c r="X10" i="4" s="1"/>
  <c r="H10" i="4"/>
  <c r="Q10" i="22"/>
  <c r="DC10" i="22"/>
  <c r="O10" i="4"/>
  <c r="XP10" i="22"/>
  <c r="XT10" i="22" s="1"/>
  <c r="O10" i="22"/>
  <c r="Q10" i="4"/>
  <c r="K10" i="4"/>
  <c r="V10" i="22" l="1"/>
  <c r="X10" i="22" s="1"/>
  <c r="E10" i="4"/>
  <c r="W10" i="4"/>
  <c r="E10" i="22" l="1"/>
  <c r="W10" i="22"/>
  <c r="CD5" i="26" l="1"/>
  <c r="CE5" i="26"/>
  <c r="G5" i="26" s="1"/>
  <c r="SM5" i="26"/>
  <c r="SN5" i="26"/>
  <c r="SO5" i="26"/>
  <c r="SP5" i="26"/>
  <c r="SQ5" i="26"/>
  <c r="SR5" i="26"/>
  <c r="SS5" i="26"/>
  <c r="ST5" i="26"/>
  <c r="SU5" i="26"/>
  <c r="SV5" i="26"/>
  <c r="SW5" i="26"/>
  <c r="SX5" i="26"/>
  <c r="SY5" i="26"/>
  <c r="SZ5" i="26"/>
  <c r="TA5" i="26"/>
  <c r="TB5" i="26"/>
  <c r="CQ20" i="4"/>
  <c r="CR20" i="4"/>
  <c r="CS20" i="4"/>
  <c r="CT20" i="4"/>
  <c r="CU20" i="4"/>
  <c r="CV20" i="4"/>
  <c r="CX20" i="4"/>
  <c r="CY20" i="4"/>
  <c r="CZ20" i="4"/>
  <c r="CQ26" i="4"/>
  <c r="CR26" i="4"/>
  <c r="CS26" i="4"/>
  <c r="CT26" i="4"/>
  <c r="CU26" i="4"/>
  <c r="CV26" i="4"/>
  <c r="CX26" i="4"/>
  <c r="CY26" i="4"/>
  <c r="CZ26" i="4"/>
  <c r="F5" i="26" l="1"/>
  <c r="H5" i="26" s="1"/>
  <c r="I5" i="26"/>
  <c r="TD5" i="26"/>
  <c r="TE5" i="26"/>
  <c r="CF5" i="26"/>
  <c r="T20" i="4"/>
  <c r="U20" i="4" s="1"/>
  <c r="T26" i="4"/>
  <c r="U26" i="4" s="1"/>
  <c r="G26" i="4"/>
  <c r="F26" i="4"/>
  <c r="I26" i="4"/>
  <c r="F20" i="4"/>
  <c r="I20" i="4"/>
  <c r="G20" i="4"/>
  <c r="R26" i="4"/>
  <c r="S26" i="4" s="1"/>
  <c r="R20" i="4"/>
  <c r="S20" i="4" s="1"/>
  <c r="CW26" i="4"/>
  <c r="DA26" i="4" s="1"/>
  <c r="CW20" i="4"/>
  <c r="DA20" i="4" s="1"/>
  <c r="TG5" i="26"/>
  <c r="TF5" i="26"/>
  <c r="N5" i="26"/>
  <c r="CH5" i="26" s="1"/>
  <c r="L20" i="4"/>
  <c r="M20" i="4" s="1"/>
  <c r="P20" i="4"/>
  <c r="DC20" i="4" s="1"/>
  <c r="J20" i="4"/>
  <c r="K20" i="4" s="1"/>
  <c r="N20" i="4"/>
  <c r="L26" i="4"/>
  <c r="M26" i="4" s="1"/>
  <c r="P26" i="4"/>
  <c r="DC26" i="4" s="1"/>
  <c r="N26" i="4"/>
  <c r="J26" i="4"/>
  <c r="K26" i="4" s="1"/>
  <c r="TH5" i="26" l="1"/>
  <c r="H26" i="4"/>
  <c r="DB26" i="4"/>
  <c r="V26" i="4" s="1"/>
  <c r="X26" i="4" s="1"/>
  <c r="DB20" i="4"/>
  <c r="V20" i="4" s="1"/>
  <c r="X20" i="4" s="1"/>
  <c r="H20" i="4"/>
  <c r="CG5" i="26"/>
  <c r="P5" i="26" s="1"/>
  <c r="O26" i="4"/>
  <c r="O5" i="26"/>
  <c r="Q20" i="4"/>
  <c r="O20" i="4"/>
  <c r="Q26" i="4"/>
  <c r="Q5" i="26" l="1"/>
  <c r="R5" i="26"/>
  <c r="E5" i="26"/>
  <c r="E20" i="4"/>
  <c r="W20" i="4"/>
  <c r="W26" i="4"/>
  <c r="E26" i="4"/>
  <c r="CI15" i="23" l="1"/>
  <c r="CJ15" i="23"/>
  <c r="CK15" i="23"/>
  <c r="CL15" i="23"/>
  <c r="CM15" i="23"/>
  <c r="CN15" i="23"/>
  <c r="CP15" i="23"/>
  <c r="CQ15" i="23"/>
  <c r="CR15" i="23"/>
  <c r="WL15" i="23"/>
  <c r="WM15" i="23"/>
  <c r="WN15" i="23"/>
  <c r="XB15" i="23" s="1"/>
  <c r="WO15" i="23"/>
  <c r="XC15" i="23" s="1"/>
  <c r="WP15" i="23"/>
  <c r="WQ15" i="23"/>
  <c r="WR15" i="23"/>
  <c r="WS15" i="23"/>
  <c r="XE15" i="23" s="1"/>
  <c r="WT15" i="23"/>
  <c r="XF15" i="23" s="1"/>
  <c r="WU15" i="23"/>
  <c r="WV15" i="23"/>
  <c r="WW15" i="23"/>
  <c r="WX15" i="23"/>
  <c r="XI15" i="23" s="1"/>
  <c r="WY15" i="23"/>
  <c r="XJ15" i="23" s="1"/>
  <c r="WZ15" i="23"/>
  <c r="CI10" i="24"/>
  <c r="CJ10" i="24"/>
  <c r="CK10" i="24"/>
  <c r="CL10" i="24"/>
  <c r="CM10" i="24"/>
  <c r="CN10" i="24"/>
  <c r="CP10" i="24"/>
  <c r="CQ10" i="24"/>
  <c r="CR10" i="24"/>
  <c r="WL10" i="24"/>
  <c r="WM10" i="24"/>
  <c r="WN10" i="24"/>
  <c r="XB10" i="24" s="1"/>
  <c r="WO10" i="24"/>
  <c r="XC10" i="24" s="1"/>
  <c r="WP10" i="24"/>
  <c r="WQ10" i="24"/>
  <c r="WR10" i="24"/>
  <c r="WS10" i="24"/>
  <c r="XE10" i="24" s="1"/>
  <c r="WT10" i="24"/>
  <c r="XF10" i="24" s="1"/>
  <c r="WU10" i="24"/>
  <c r="WV10" i="24"/>
  <c r="WW10" i="24"/>
  <c r="WX10" i="24"/>
  <c r="XI10" i="24" s="1"/>
  <c r="WY10" i="24"/>
  <c r="XJ10" i="24" s="1"/>
  <c r="WZ10" i="24"/>
  <c r="G15" i="23" l="1"/>
  <c r="F15" i="23"/>
  <c r="I15" i="23"/>
  <c r="F10" i="24"/>
  <c r="I10" i="24"/>
  <c r="CO10" i="24"/>
  <c r="CS10" i="24" s="1"/>
  <c r="G10" i="24"/>
  <c r="CO15" i="23"/>
  <c r="CS15" i="23" s="1"/>
  <c r="J15" i="23"/>
  <c r="K15" i="23" s="1"/>
  <c r="XD15" i="23"/>
  <c r="XK15" i="23"/>
  <c r="L15" i="23"/>
  <c r="XG15" i="23"/>
  <c r="XD10" i="24"/>
  <c r="L10" i="24"/>
  <c r="XK10" i="24"/>
  <c r="XG10" i="24"/>
  <c r="J10" i="24"/>
  <c r="K10" i="24" s="1"/>
  <c r="H15" i="23" l="1"/>
  <c r="H10" i="24"/>
  <c r="CT10" i="24"/>
  <c r="CU10" i="24"/>
  <c r="CU15" i="23"/>
  <c r="CT15" i="23"/>
  <c r="XH15" i="23"/>
  <c r="XL15" i="23" s="1"/>
  <c r="M15" i="23"/>
  <c r="XH10" i="24"/>
  <c r="XL10" i="24" s="1"/>
  <c r="M10" i="24"/>
  <c r="N10" i="24" l="1"/>
  <c r="O10" i="24" s="1"/>
  <c r="N15" i="23"/>
  <c r="P15" i="23" s="1"/>
  <c r="P10" i="24" l="1"/>
  <c r="E10" i="24"/>
  <c r="E15" i="23"/>
  <c r="O15" i="23"/>
  <c r="CI8" i="23"/>
  <c r="CJ8" i="23"/>
  <c r="CK8" i="23"/>
  <c r="CL8" i="23"/>
  <c r="CM8" i="23"/>
  <c r="CN8" i="23"/>
  <c r="CP8" i="23"/>
  <c r="CQ8" i="23"/>
  <c r="CR8" i="23"/>
  <c r="WL8" i="23"/>
  <c r="WM8" i="23"/>
  <c r="WN8" i="23"/>
  <c r="XB8" i="23" s="1"/>
  <c r="WO8" i="23"/>
  <c r="XC8" i="23" s="1"/>
  <c r="WP8" i="23"/>
  <c r="WQ8" i="23"/>
  <c r="WR8" i="23"/>
  <c r="WS8" i="23"/>
  <c r="XE8" i="23" s="1"/>
  <c r="WT8" i="23"/>
  <c r="XF8" i="23" s="1"/>
  <c r="WU8" i="23"/>
  <c r="WV8" i="23"/>
  <c r="WW8" i="23"/>
  <c r="WX8" i="23"/>
  <c r="XI8" i="23" s="1"/>
  <c r="WY8" i="23"/>
  <c r="XJ8" i="23" s="1"/>
  <c r="WZ8" i="23"/>
  <c r="I8" i="23" l="1"/>
  <c r="F8" i="23"/>
  <c r="G8" i="23"/>
  <c r="CO8" i="23"/>
  <c r="CS8" i="23" s="1"/>
  <c r="XD8" i="23"/>
  <c r="XG8" i="23"/>
  <c r="XK8" i="23"/>
  <c r="L8" i="23"/>
  <c r="J8" i="23"/>
  <c r="K8" i="23" s="1"/>
  <c r="H8" i="23" l="1"/>
  <c r="CU8" i="23"/>
  <c r="CT8" i="23"/>
  <c r="XH8" i="23"/>
  <c r="XL8" i="23" s="1"/>
  <c r="M8" i="23"/>
  <c r="CD14" i="26"/>
  <c r="CE14" i="26"/>
  <c r="G14" i="26" s="1"/>
  <c r="SM14" i="26"/>
  <c r="SN14" i="26"/>
  <c r="SO14" i="26"/>
  <c r="SP14" i="26"/>
  <c r="SQ14" i="26"/>
  <c r="SR14" i="26"/>
  <c r="SS14" i="26"/>
  <c r="ST14" i="26"/>
  <c r="SU14" i="26"/>
  <c r="SV14" i="26"/>
  <c r="SW14" i="26"/>
  <c r="SX14" i="26"/>
  <c r="SY14" i="26"/>
  <c r="SZ14" i="26"/>
  <c r="TA14" i="26"/>
  <c r="TB14" i="26"/>
  <c r="CD4" i="26"/>
  <c r="CE4" i="26"/>
  <c r="G4" i="26" s="1"/>
  <c r="SM4" i="26"/>
  <c r="SN4" i="26"/>
  <c r="SO4" i="26"/>
  <c r="SP4" i="26"/>
  <c r="SQ4" i="26"/>
  <c r="SR4" i="26"/>
  <c r="SS4" i="26"/>
  <c r="ST4" i="26"/>
  <c r="SU4" i="26"/>
  <c r="SV4" i="26"/>
  <c r="SW4" i="26"/>
  <c r="SX4" i="26"/>
  <c r="SY4" i="26"/>
  <c r="SZ4" i="26"/>
  <c r="TA4" i="26"/>
  <c r="TB4" i="26"/>
  <c r="F4" i="26" l="1"/>
  <c r="H4" i="26" s="1"/>
  <c r="I4" i="26"/>
  <c r="F14" i="26"/>
  <c r="H14" i="26" s="1"/>
  <c r="I14" i="26"/>
  <c r="TD14" i="26"/>
  <c r="TE14" i="26"/>
  <c r="TE4" i="26"/>
  <c r="TD4" i="26"/>
  <c r="CF4" i="26"/>
  <c r="CF14" i="26"/>
  <c r="N8" i="23"/>
  <c r="P8" i="23" s="1"/>
  <c r="TF4" i="26"/>
  <c r="N14" i="26"/>
  <c r="TF14" i="26"/>
  <c r="TG14" i="26"/>
  <c r="TG4" i="26"/>
  <c r="TH4" i="26" l="1"/>
  <c r="TH14" i="26"/>
  <c r="E8" i="23"/>
  <c r="O8" i="23"/>
  <c r="CG14" i="26"/>
  <c r="O14" i="26"/>
  <c r="CH14" i="26"/>
  <c r="P14" i="26" l="1"/>
  <c r="R14" i="26" l="1"/>
  <c r="Q14" i="26"/>
  <c r="A14" i="26" a="1"/>
  <c r="A14" i="26" s="1"/>
  <c r="E14" i="26"/>
  <c r="CQ12" i="22" l="1"/>
  <c r="CR12" i="22"/>
  <c r="CS12" i="22"/>
  <c r="CT12" i="22"/>
  <c r="CU12" i="22"/>
  <c r="CV12" i="22"/>
  <c r="CX12" i="22"/>
  <c r="CY12" i="22"/>
  <c r="CZ12" i="22"/>
  <c r="WT12" i="22"/>
  <c r="WU12" i="22"/>
  <c r="WV12" i="22"/>
  <c r="XJ12" i="22" s="1"/>
  <c r="WW12" i="22"/>
  <c r="XK12" i="22" s="1"/>
  <c r="WX12" i="22"/>
  <c r="WY12" i="22"/>
  <c r="WZ12" i="22"/>
  <c r="XA12" i="22"/>
  <c r="XM12" i="22" s="1"/>
  <c r="XB12" i="22"/>
  <c r="XN12" i="22" s="1"/>
  <c r="XC12" i="22"/>
  <c r="XD12" i="22"/>
  <c r="XE12" i="22"/>
  <c r="XF12" i="22"/>
  <c r="XQ12" i="22" s="1"/>
  <c r="XG12" i="22"/>
  <c r="XR12" i="22" s="1"/>
  <c r="XH12" i="22"/>
  <c r="T12" i="22" l="1"/>
  <c r="U12" i="22" s="1"/>
  <c r="G12" i="22"/>
  <c r="F12" i="22"/>
  <c r="I12" i="22"/>
  <c r="R12" i="22"/>
  <c r="S12" i="22" s="1"/>
  <c r="CW12" i="22"/>
  <c r="DA12" i="22" s="1"/>
  <c r="XO12" i="22"/>
  <c r="XL12" i="22"/>
  <c r="L12" i="22"/>
  <c r="M12" i="22" s="1"/>
  <c r="J12" i="22"/>
  <c r="K12" i="22" s="1"/>
  <c r="XS12" i="22"/>
  <c r="P12" i="22"/>
  <c r="N12" i="22"/>
  <c r="H12" i="22" l="1"/>
  <c r="DB12" i="22"/>
  <c r="Q12" i="22"/>
  <c r="DC12" i="22"/>
  <c r="XP12" i="22"/>
  <c r="XT12" i="22" s="1"/>
  <c r="O12" i="22"/>
  <c r="V12" i="22" l="1"/>
  <c r="X12" i="22" s="1"/>
  <c r="E12" i="22" l="1"/>
  <c r="W12" i="22"/>
  <c r="CQ19" i="4" l="1"/>
  <c r="CR19" i="4"/>
  <c r="CS19" i="4"/>
  <c r="CT19" i="4"/>
  <c r="CU19" i="4"/>
  <c r="CV19" i="4"/>
  <c r="CX19" i="4"/>
  <c r="CY19" i="4"/>
  <c r="CZ19" i="4"/>
  <c r="TB9" i="26"/>
  <c r="TA9" i="26"/>
  <c r="SZ9" i="26"/>
  <c r="SY9" i="26"/>
  <c r="SX9" i="26"/>
  <c r="SW9" i="26"/>
  <c r="SV9" i="26"/>
  <c r="SU9" i="26"/>
  <c r="ST9" i="26"/>
  <c r="SS9" i="26"/>
  <c r="SR9" i="26"/>
  <c r="SQ9" i="26"/>
  <c r="SP9" i="26"/>
  <c r="SO9" i="26"/>
  <c r="SN9" i="26"/>
  <c r="SM9" i="26"/>
  <c r="CE9" i="26"/>
  <c r="G9" i="26" s="1"/>
  <c r="CD9" i="26"/>
  <c r="TB10" i="26"/>
  <c r="TA10" i="26"/>
  <c r="SZ10" i="26"/>
  <c r="SY10" i="26"/>
  <c r="SX10" i="26"/>
  <c r="SW10" i="26"/>
  <c r="SV10" i="26"/>
  <c r="SU10" i="26"/>
  <c r="ST10" i="26"/>
  <c r="SS10" i="26"/>
  <c r="SR10" i="26"/>
  <c r="SQ10" i="26"/>
  <c r="SP10" i="26"/>
  <c r="SO10" i="26"/>
  <c r="SN10" i="26"/>
  <c r="SM10" i="26"/>
  <c r="CE10" i="26"/>
  <c r="G10" i="26" s="1"/>
  <c r="CD10" i="26"/>
  <c r="TB7" i="26"/>
  <c r="TA7" i="26"/>
  <c r="SZ7" i="26"/>
  <c r="SY7" i="26"/>
  <c r="SX7" i="26"/>
  <c r="SW7" i="26"/>
  <c r="SV7" i="26"/>
  <c r="SU7" i="26"/>
  <c r="ST7" i="26"/>
  <c r="SS7" i="26"/>
  <c r="SR7" i="26"/>
  <c r="SQ7" i="26"/>
  <c r="SP7" i="26"/>
  <c r="SO7" i="26"/>
  <c r="SN7" i="26"/>
  <c r="SM7" i="26"/>
  <c r="CE7" i="26"/>
  <c r="G7" i="26" s="1"/>
  <c r="CD7" i="26"/>
  <c r="F9" i="26" l="1"/>
  <c r="H9" i="26" s="1"/>
  <c r="I9" i="26"/>
  <c r="F7" i="26"/>
  <c r="H7" i="26" s="1"/>
  <c r="I7" i="26"/>
  <c r="I10" i="26"/>
  <c r="F10" i="26"/>
  <c r="H10" i="26" s="1"/>
  <c r="TE7" i="26"/>
  <c r="TD10" i="26"/>
  <c r="TD7" i="26"/>
  <c r="TE9" i="26"/>
  <c r="TE10" i="26"/>
  <c r="TD9" i="26"/>
  <c r="CF9" i="26"/>
  <c r="CF10" i="26"/>
  <c r="CF7" i="26"/>
  <c r="T19" i="4"/>
  <c r="U19" i="4" s="1"/>
  <c r="G19" i="4"/>
  <c r="I19" i="4"/>
  <c r="F19" i="4"/>
  <c r="R19" i="4"/>
  <c r="S19" i="4" s="1"/>
  <c r="N7" i="26"/>
  <c r="CW19" i="4"/>
  <c r="DA19" i="4" s="1"/>
  <c r="J19" i="4"/>
  <c r="K19" i="4" s="1"/>
  <c r="N19" i="4"/>
  <c r="DB19" i="4" s="1"/>
  <c r="P19" i="4"/>
  <c r="DC19" i="4" s="1"/>
  <c r="L19" i="4"/>
  <c r="M19" i="4" s="1"/>
  <c r="N10" i="26"/>
  <c r="TG10" i="26"/>
  <c r="TF10" i="26"/>
  <c r="N9" i="26"/>
  <c r="TG9" i="26"/>
  <c r="TF9" i="26"/>
  <c r="CG7" i="26"/>
  <c r="TG7" i="26"/>
  <c r="TF7" i="26"/>
  <c r="CG10" i="26"/>
  <c r="TH10" i="26" l="1"/>
  <c r="TH9" i="26"/>
  <c r="TH7" i="26"/>
  <c r="H19" i="4"/>
  <c r="CG9" i="26"/>
  <c r="O9" i="26"/>
  <c r="CH9" i="26"/>
  <c r="O7" i="26"/>
  <c r="CH7" i="26"/>
  <c r="O10" i="26"/>
  <c r="CH10" i="26"/>
  <c r="V19" i="4"/>
  <c r="X19" i="4" s="1"/>
  <c r="O19" i="4"/>
  <c r="Q19" i="4"/>
  <c r="P7" i="26" l="1"/>
  <c r="E19" i="4"/>
  <c r="W19" i="4"/>
  <c r="P9" i="26"/>
  <c r="P10" i="26"/>
  <c r="Q9" i="26" l="1"/>
  <c r="R9" i="26"/>
  <c r="R10" i="26"/>
  <c r="Q10" i="26"/>
  <c r="Q7" i="26"/>
  <c r="R7" i="26"/>
  <c r="E7" i="26"/>
  <c r="E9" i="26"/>
  <c r="E10" i="26"/>
  <c r="CI12" i="24" l="1"/>
  <c r="CJ12" i="24"/>
  <c r="CK12" i="24"/>
  <c r="CL12" i="24"/>
  <c r="CM12" i="24"/>
  <c r="CN12" i="24"/>
  <c r="CP12" i="24"/>
  <c r="CQ12" i="24"/>
  <c r="CR12" i="24"/>
  <c r="WL12" i="24"/>
  <c r="WM12" i="24"/>
  <c r="WN12" i="24"/>
  <c r="XB12" i="24" s="1"/>
  <c r="WO12" i="24"/>
  <c r="XC12" i="24" s="1"/>
  <c r="WP12" i="24"/>
  <c r="WQ12" i="24"/>
  <c r="WR12" i="24"/>
  <c r="WS12" i="24"/>
  <c r="XE12" i="24" s="1"/>
  <c r="WT12" i="24"/>
  <c r="XF12" i="24" s="1"/>
  <c r="WU12" i="24"/>
  <c r="WV12" i="24"/>
  <c r="WW12" i="24"/>
  <c r="WX12" i="24"/>
  <c r="XI12" i="24" s="1"/>
  <c r="WY12" i="24"/>
  <c r="XJ12" i="24" s="1"/>
  <c r="WZ12" i="24"/>
  <c r="CQ11" i="22"/>
  <c r="CR11" i="22"/>
  <c r="CS11" i="22"/>
  <c r="CT11" i="22"/>
  <c r="CU11" i="22"/>
  <c r="CV11" i="22"/>
  <c r="CX11" i="22"/>
  <c r="CY11" i="22"/>
  <c r="CZ11" i="22"/>
  <c r="WT11" i="22"/>
  <c r="WU11" i="22"/>
  <c r="WV11" i="22"/>
  <c r="XJ11" i="22" s="1"/>
  <c r="WW11" i="22"/>
  <c r="XK11" i="22" s="1"/>
  <c r="WX11" i="22"/>
  <c r="WY11" i="22"/>
  <c r="WZ11" i="22"/>
  <c r="XA11" i="22"/>
  <c r="XM11" i="22" s="1"/>
  <c r="XB11" i="22"/>
  <c r="XN11" i="22" s="1"/>
  <c r="XC11" i="22"/>
  <c r="XD11" i="22"/>
  <c r="XE11" i="22"/>
  <c r="XF11" i="22"/>
  <c r="XQ11" i="22" s="1"/>
  <c r="XG11" i="22"/>
  <c r="XR11" i="22" s="1"/>
  <c r="XH11" i="22"/>
  <c r="CQ8" i="22"/>
  <c r="CR8" i="22"/>
  <c r="CS8" i="22"/>
  <c r="CT8" i="22"/>
  <c r="CU8" i="22"/>
  <c r="CV8" i="22"/>
  <c r="CX8" i="22"/>
  <c r="CY8" i="22"/>
  <c r="CZ8" i="22"/>
  <c r="WT8" i="22"/>
  <c r="WU8" i="22"/>
  <c r="WV8" i="22"/>
  <c r="XJ8" i="22" s="1"/>
  <c r="WW8" i="22"/>
  <c r="XK8" i="22" s="1"/>
  <c r="WX8" i="22"/>
  <c r="WY8" i="22"/>
  <c r="WZ8" i="22"/>
  <c r="XA8" i="22"/>
  <c r="XM8" i="22" s="1"/>
  <c r="XB8" i="22"/>
  <c r="XN8" i="22" s="1"/>
  <c r="XC8" i="22"/>
  <c r="XD8" i="22"/>
  <c r="XE8" i="22"/>
  <c r="XF8" i="22"/>
  <c r="XQ8" i="22" s="1"/>
  <c r="XG8" i="22"/>
  <c r="XR8" i="22" s="1"/>
  <c r="XH8" i="22"/>
  <c r="CQ14" i="22"/>
  <c r="CR14" i="22"/>
  <c r="CS14" i="22"/>
  <c r="CT14" i="22"/>
  <c r="CU14" i="22"/>
  <c r="CV14" i="22"/>
  <c r="CX14" i="22"/>
  <c r="CY14" i="22"/>
  <c r="CZ14" i="22"/>
  <c r="WT14" i="22"/>
  <c r="WU14" i="22"/>
  <c r="WV14" i="22"/>
  <c r="XJ14" i="22" s="1"/>
  <c r="WW14" i="22"/>
  <c r="XK14" i="22" s="1"/>
  <c r="WX14" i="22"/>
  <c r="WY14" i="22"/>
  <c r="WZ14" i="22"/>
  <c r="XA14" i="22"/>
  <c r="XM14" i="22" s="1"/>
  <c r="XB14" i="22"/>
  <c r="XN14" i="22" s="1"/>
  <c r="XC14" i="22"/>
  <c r="XD14" i="22"/>
  <c r="XE14" i="22"/>
  <c r="XF14" i="22"/>
  <c r="XQ14" i="22" s="1"/>
  <c r="XG14" i="22"/>
  <c r="XR14" i="22" s="1"/>
  <c r="XH14" i="22"/>
  <c r="T11" i="22" l="1"/>
  <c r="U11" i="22" s="1"/>
  <c r="T8" i="22"/>
  <c r="U8" i="22" s="1"/>
  <c r="T14" i="22"/>
  <c r="U14" i="22" s="1"/>
  <c r="G14" i="22"/>
  <c r="G12" i="24"/>
  <c r="F12" i="24"/>
  <c r="I12" i="24"/>
  <c r="I8" i="22"/>
  <c r="F8" i="22"/>
  <c r="G11" i="22"/>
  <c r="I11" i="22"/>
  <c r="F11" i="22"/>
  <c r="I14" i="22"/>
  <c r="F14" i="22"/>
  <c r="G8" i="22"/>
  <c r="R8" i="22"/>
  <c r="S8" i="22" s="1"/>
  <c r="R14" i="22"/>
  <c r="S14" i="22" s="1"/>
  <c r="R11" i="22"/>
  <c r="S11" i="22" s="1"/>
  <c r="L12" i="24"/>
  <c r="CW11" i="22"/>
  <c r="DA11" i="22" s="1"/>
  <c r="CW8" i="22"/>
  <c r="DA8" i="22" s="1"/>
  <c r="CO12" i="24"/>
  <c r="CS12" i="24" s="1"/>
  <c r="XG12" i="24"/>
  <c r="XD12" i="24"/>
  <c r="XK12" i="24"/>
  <c r="J12" i="24"/>
  <c r="J11" i="22"/>
  <c r="K11" i="22" s="1"/>
  <c r="XS11" i="22"/>
  <c r="XO11" i="22"/>
  <c r="XL11" i="22"/>
  <c r="L11" i="22"/>
  <c r="M11" i="22" s="1"/>
  <c r="P11" i="22"/>
  <c r="DC11" i="22" s="1"/>
  <c r="N11" i="22"/>
  <c r="CW14" i="22"/>
  <c r="DA14" i="22" s="1"/>
  <c r="J8" i="22"/>
  <c r="K8" i="22" s="1"/>
  <c r="XO8" i="22"/>
  <c r="XL8" i="22"/>
  <c r="XS8" i="22"/>
  <c r="L8" i="22"/>
  <c r="M8" i="22" s="1"/>
  <c r="P8" i="22"/>
  <c r="DC8" i="22" s="1"/>
  <c r="N8" i="22"/>
  <c r="DB8" i="22" s="1"/>
  <c r="XL14" i="22"/>
  <c r="J14" i="22"/>
  <c r="K14" i="22" s="1"/>
  <c r="XO14" i="22"/>
  <c r="XS14" i="22"/>
  <c r="L14" i="22"/>
  <c r="M14" i="22" s="1"/>
  <c r="P14" i="22"/>
  <c r="DC14" i="22" s="1"/>
  <c r="N14" i="22"/>
  <c r="H14" i="22" l="1"/>
  <c r="A14" i="22" s="1" a="1"/>
  <c r="A14" i="22" s="1"/>
  <c r="DB14" i="22"/>
  <c r="DB11" i="22"/>
  <c r="H12" i="24"/>
  <c r="H11" i="22"/>
  <c r="H8" i="22"/>
  <c r="CT12" i="24"/>
  <c r="CU12" i="24"/>
  <c r="M12" i="24"/>
  <c r="XP11" i="22"/>
  <c r="XT11" i="22" s="1"/>
  <c r="XP8" i="22"/>
  <c r="XT8" i="22" s="1"/>
  <c r="XH12" i="24"/>
  <c r="XL12" i="24" s="1"/>
  <c r="K12" i="24"/>
  <c r="O11" i="22"/>
  <c r="Q11" i="22"/>
  <c r="XP14" i="22"/>
  <c r="XT14" i="22" s="1"/>
  <c r="Q8" i="22"/>
  <c r="O8" i="22"/>
  <c r="O14" i="22"/>
  <c r="Q14" i="22"/>
  <c r="N12" i="24" l="1"/>
  <c r="P12" i="24" s="1"/>
  <c r="V11" i="22"/>
  <c r="X11" i="22" s="1"/>
  <c r="V8" i="22"/>
  <c r="X8" i="22" s="1"/>
  <c r="V14" i="22"/>
  <c r="X14" i="22" s="1"/>
  <c r="W14" i="22" l="1"/>
  <c r="W8" i="22"/>
  <c r="W11" i="22"/>
  <c r="E12" i="24"/>
  <c r="O12" i="24"/>
  <c r="E11" i="22"/>
  <c r="E8" i="22"/>
  <c r="E14" i="22"/>
  <c r="CQ4" i="4" l="1"/>
  <c r="CR4" i="4"/>
  <c r="CS4" i="4"/>
  <c r="CT4" i="4"/>
  <c r="CU4" i="4"/>
  <c r="CV4" i="4"/>
  <c r="CX4" i="4"/>
  <c r="CY4" i="4"/>
  <c r="CZ4" i="4"/>
  <c r="T4" i="4" l="1"/>
  <c r="U4" i="4" s="1"/>
  <c r="G4" i="4"/>
  <c r="F4" i="4"/>
  <c r="I4" i="4"/>
  <c r="R4" i="4"/>
  <c r="S4" i="4" s="1"/>
  <c r="CW4" i="4"/>
  <c r="DA4" i="4" s="1"/>
  <c r="J4" i="4"/>
  <c r="K4" i="4" s="1"/>
  <c r="L4" i="4"/>
  <c r="M4" i="4" s="1"/>
  <c r="P4" i="4"/>
  <c r="DC4" i="4" s="1"/>
  <c r="N4" i="4"/>
  <c r="DB4" i="4" s="1"/>
  <c r="H4" i="4" l="1"/>
  <c r="O4" i="4"/>
  <c r="Q4" i="4"/>
  <c r="V4" i="4" l="1"/>
  <c r="X4" i="4" s="1"/>
  <c r="E4" i="4" l="1"/>
  <c r="W4" i="4"/>
  <c r="CI14" i="23" l="1"/>
  <c r="CJ14" i="23"/>
  <c r="CK14" i="23"/>
  <c r="CL14" i="23"/>
  <c r="CM14" i="23"/>
  <c r="CN14" i="23"/>
  <c r="CP14" i="23"/>
  <c r="CQ14" i="23"/>
  <c r="CR14" i="23"/>
  <c r="WL14" i="23"/>
  <c r="WM14" i="23"/>
  <c r="WN14" i="23"/>
  <c r="XB14" i="23" s="1"/>
  <c r="WO14" i="23"/>
  <c r="XC14" i="23" s="1"/>
  <c r="WP14" i="23"/>
  <c r="WQ14" i="23"/>
  <c r="WR14" i="23"/>
  <c r="WS14" i="23"/>
  <c r="XE14" i="23" s="1"/>
  <c r="WT14" i="23"/>
  <c r="XF14" i="23" s="1"/>
  <c r="WU14" i="23"/>
  <c r="WV14" i="23"/>
  <c r="WW14" i="23"/>
  <c r="WX14" i="23"/>
  <c r="XI14" i="23" s="1"/>
  <c r="WY14" i="23"/>
  <c r="XJ14" i="23" s="1"/>
  <c r="WZ14" i="23"/>
  <c r="XH5" i="22"/>
  <c r="XG5" i="22"/>
  <c r="XF5" i="22"/>
  <c r="XQ5" i="22" s="1"/>
  <c r="XE5" i="22"/>
  <c r="XD5" i="22"/>
  <c r="XC5" i="22"/>
  <c r="XB5" i="22"/>
  <c r="XN5" i="22" s="1"/>
  <c r="XA5" i="22"/>
  <c r="XM5" i="22" s="1"/>
  <c r="WZ5" i="22"/>
  <c r="WY5" i="22"/>
  <c r="WX5" i="22"/>
  <c r="WW5" i="22"/>
  <c r="XK5" i="22" s="1"/>
  <c r="WV5" i="22"/>
  <c r="XJ5" i="22" s="1"/>
  <c r="WU5" i="22"/>
  <c r="WT5" i="22"/>
  <c r="CZ5" i="22"/>
  <c r="CY5" i="22"/>
  <c r="CX5" i="22"/>
  <c r="CV5" i="22"/>
  <c r="CU5" i="22"/>
  <c r="CT5" i="22"/>
  <c r="CS5" i="22"/>
  <c r="CR5" i="22"/>
  <c r="CQ5" i="22"/>
  <c r="XH13" i="22"/>
  <c r="XG13" i="22"/>
  <c r="XR13" i="22" s="1"/>
  <c r="XF13" i="22"/>
  <c r="XQ13" i="22" s="1"/>
  <c r="XE13" i="22"/>
  <c r="XD13" i="22"/>
  <c r="XC13" i="22"/>
  <c r="XB13" i="22"/>
  <c r="XN13" i="22" s="1"/>
  <c r="XA13" i="22"/>
  <c r="XM13" i="22" s="1"/>
  <c r="WZ13" i="22"/>
  <c r="WY13" i="22"/>
  <c r="WX13" i="22"/>
  <c r="WW13" i="22"/>
  <c r="XK13" i="22" s="1"/>
  <c r="WV13" i="22"/>
  <c r="XJ13" i="22" s="1"/>
  <c r="WU13" i="22"/>
  <c r="WT13" i="22"/>
  <c r="CZ13" i="22"/>
  <c r="CY13" i="22"/>
  <c r="CX13" i="22"/>
  <c r="CV13" i="22"/>
  <c r="CU13" i="22"/>
  <c r="CT13" i="22"/>
  <c r="CS13" i="22"/>
  <c r="CR13" i="22"/>
  <c r="CQ13" i="22"/>
  <c r="XH9" i="22"/>
  <c r="XG9" i="22"/>
  <c r="XR9" i="22" s="1"/>
  <c r="XF9" i="22"/>
  <c r="XQ9" i="22" s="1"/>
  <c r="XE9" i="22"/>
  <c r="XD9" i="22"/>
  <c r="XC9" i="22"/>
  <c r="XB9" i="22"/>
  <c r="XN9" i="22" s="1"/>
  <c r="XA9" i="22"/>
  <c r="XM9" i="22" s="1"/>
  <c r="WZ9" i="22"/>
  <c r="WY9" i="22"/>
  <c r="WX9" i="22"/>
  <c r="WW9" i="22"/>
  <c r="XK9" i="22" s="1"/>
  <c r="WV9" i="22"/>
  <c r="XJ9" i="22" s="1"/>
  <c r="WU9" i="22"/>
  <c r="WT9" i="22"/>
  <c r="CZ9" i="22"/>
  <c r="CY9" i="22"/>
  <c r="CX9" i="22"/>
  <c r="CV9" i="22"/>
  <c r="CU9" i="22"/>
  <c r="CT9" i="22"/>
  <c r="CS9" i="22"/>
  <c r="CR9" i="22"/>
  <c r="CQ9" i="22"/>
  <c r="XH4" i="22"/>
  <c r="XG4" i="22"/>
  <c r="XR4" i="22" s="1"/>
  <c r="XF4" i="22"/>
  <c r="XQ4" i="22" s="1"/>
  <c r="XE4" i="22"/>
  <c r="XD4" i="22"/>
  <c r="XC4" i="22"/>
  <c r="XB4" i="22"/>
  <c r="XN4" i="22" s="1"/>
  <c r="XA4" i="22"/>
  <c r="XM4" i="22" s="1"/>
  <c r="WZ4" i="22"/>
  <c r="WY4" i="22"/>
  <c r="WX4" i="22"/>
  <c r="WW4" i="22"/>
  <c r="XK4" i="22" s="1"/>
  <c r="WV4" i="22"/>
  <c r="XJ4" i="22" s="1"/>
  <c r="WU4" i="22"/>
  <c r="WT4" i="22"/>
  <c r="CZ4" i="22"/>
  <c r="CY4" i="22"/>
  <c r="CX4" i="22"/>
  <c r="CV4" i="22"/>
  <c r="CU4" i="22"/>
  <c r="CT4" i="22"/>
  <c r="CS4" i="22"/>
  <c r="CR4" i="22"/>
  <c r="CQ4" i="22"/>
  <c r="XH7" i="22"/>
  <c r="XG7" i="22"/>
  <c r="XR7" i="22" s="1"/>
  <c r="XF7" i="22"/>
  <c r="XQ7" i="22" s="1"/>
  <c r="XE7" i="22"/>
  <c r="XD7" i="22"/>
  <c r="XC7" i="22"/>
  <c r="XB7" i="22"/>
  <c r="XN7" i="22" s="1"/>
  <c r="XA7" i="22"/>
  <c r="XM7" i="22" s="1"/>
  <c r="WZ7" i="22"/>
  <c r="WY7" i="22"/>
  <c r="WX7" i="22"/>
  <c r="WW7" i="22"/>
  <c r="XK7" i="22" s="1"/>
  <c r="WV7" i="22"/>
  <c r="XJ7" i="22" s="1"/>
  <c r="WU7" i="22"/>
  <c r="WT7" i="22"/>
  <c r="CZ7" i="22"/>
  <c r="CY7" i="22"/>
  <c r="CX7" i="22"/>
  <c r="CV7" i="22"/>
  <c r="CU7" i="22"/>
  <c r="CT7" i="22"/>
  <c r="CS7" i="22"/>
  <c r="CR7" i="22"/>
  <c r="CQ7" i="22"/>
  <c r="XH6" i="22"/>
  <c r="XG6" i="22"/>
  <c r="XR6" i="22" s="1"/>
  <c r="XF6" i="22"/>
  <c r="XQ6" i="22" s="1"/>
  <c r="XE6" i="22"/>
  <c r="XD6" i="22"/>
  <c r="XC6" i="22"/>
  <c r="XB6" i="22"/>
  <c r="XN6" i="22" s="1"/>
  <c r="XA6" i="22"/>
  <c r="XM6" i="22" s="1"/>
  <c r="WZ6" i="22"/>
  <c r="WY6" i="22"/>
  <c r="WX6" i="22"/>
  <c r="WW6" i="22"/>
  <c r="XK6" i="22" s="1"/>
  <c r="WV6" i="22"/>
  <c r="XJ6" i="22" s="1"/>
  <c r="WU6" i="22"/>
  <c r="WT6" i="22"/>
  <c r="CZ6" i="22"/>
  <c r="CY6" i="22"/>
  <c r="CX6" i="22"/>
  <c r="CV6" i="22"/>
  <c r="CU6" i="22"/>
  <c r="CT6" i="22"/>
  <c r="CS6" i="22"/>
  <c r="CR6" i="22"/>
  <c r="CQ6" i="22"/>
  <c r="T4" i="22" l="1"/>
  <c r="U4" i="22" s="1"/>
  <c r="T5" i="22"/>
  <c r="U5" i="22" s="1"/>
  <c r="T9" i="22"/>
  <c r="U9" i="22" s="1"/>
  <c r="T7" i="22"/>
  <c r="U7" i="22" s="1"/>
  <c r="T13" i="22"/>
  <c r="T6" i="22"/>
  <c r="U6" i="22" s="1"/>
  <c r="G6" i="22"/>
  <c r="G4" i="22"/>
  <c r="G14" i="23"/>
  <c r="F14" i="23"/>
  <c r="I14" i="23"/>
  <c r="F7" i="22"/>
  <c r="I7" i="22"/>
  <c r="F6" i="22"/>
  <c r="I6" i="22"/>
  <c r="I4" i="22"/>
  <c r="F4" i="22"/>
  <c r="F9" i="22"/>
  <c r="I9" i="22"/>
  <c r="I5" i="22"/>
  <c r="F5" i="22"/>
  <c r="G9" i="22"/>
  <c r="G5" i="22"/>
  <c r="F13" i="22"/>
  <c r="I13" i="22"/>
  <c r="G7" i="22"/>
  <c r="G13" i="22"/>
  <c r="R9" i="22"/>
  <c r="S9" i="22" s="1"/>
  <c r="R5" i="22"/>
  <c r="S5" i="22" s="1"/>
  <c r="R6" i="22"/>
  <c r="S6" i="22" s="1"/>
  <c r="R4" i="22"/>
  <c r="S4" i="22" s="1"/>
  <c r="R13" i="22"/>
  <c r="S13" i="22" s="1"/>
  <c r="U13" i="22"/>
  <c r="R7" i="22"/>
  <c r="S7" i="22" s="1"/>
  <c r="L14" i="23"/>
  <c r="CO14" i="23"/>
  <c r="CS14" i="23" s="1"/>
  <c r="P4" i="22"/>
  <c r="DC4" i="22" s="1"/>
  <c r="XK14" i="23"/>
  <c r="XG14" i="23"/>
  <c r="XD14" i="23"/>
  <c r="J14" i="23"/>
  <c r="K14" i="23" s="1"/>
  <c r="P9" i="22"/>
  <c r="DC9" i="22" s="1"/>
  <c r="CW4" i="22"/>
  <c r="DA4" i="22" s="1"/>
  <c r="P13" i="22"/>
  <c r="DC13" i="22" s="1"/>
  <c r="J6" i="22"/>
  <c r="K6" i="22" s="1"/>
  <c r="XS13" i="22"/>
  <c r="CW6" i="22"/>
  <c r="DA6" i="22" s="1"/>
  <c r="XO4" i="22"/>
  <c r="XS6" i="22"/>
  <c r="XL13" i="22"/>
  <c r="L9" i="22"/>
  <c r="M9" i="22" s="1"/>
  <c r="L13" i="22"/>
  <c r="M13" i="22" s="1"/>
  <c r="XS4" i="22"/>
  <c r="XL9" i="22"/>
  <c r="N13" i="22"/>
  <c r="XO9" i="22"/>
  <c r="P7" i="22"/>
  <c r="DC7" i="22" s="1"/>
  <c r="XL7" i="22"/>
  <c r="XO7" i="22"/>
  <c r="N9" i="22"/>
  <c r="DB9" i="22" s="1"/>
  <c r="P5" i="22"/>
  <c r="DC5" i="22" s="1"/>
  <c r="L6" i="22"/>
  <c r="M6" i="22" s="1"/>
  <c r="J4" i="22"/>
  <c r="K4" i="22" s="1"/>
  <c r="XS9" i="22"/>
  <c r="XO13" i="22"/>
  <c r="XL5" i="22"/>
  <c r="N6" i="22"/>
  <c r="DB6" i="22" s="1"/>
  <c r="XO6" i="22"/>
  <c r="CW7" i="22"/>
  <c r="DA7" i="22" s="1"/>
  <c r="N4" i="22"/>
  <c r="XO5" i="22"/>
  <c r="P6" i="22"/>
  <c r="DC6" i="22" s="1"/>
  <c r="CW9" i="22"/>
  <c r="DA9" i="22" s="1"/>
  <c r="CW5" i="22"/>
  <c r="DA5" i="22" s="1"/>
  <c r="XL4" i="22"/>
  <c r="XL6" i="22"/>
  <c r="L7" i="22"/>
  <c r="J7" i="22"/>
  <c r="N7" i="22"/>
  <c r="CW13" i="22"/>
  <c r="DA13" i="22" s="1"/>
  <c r="J13" i="22"/>
  <c r="XS7" i="22"/>
  <c r="J5" i="22"/>
  <c r="XS5" i="22"/>
  <c r="XR5" i="22"/>
  <c r="J9" i="22"/>
  <c r="L4" i="22"/>
  <c r="N5" i="22"/>
  <c r="L5" i="22"/>
  <c r="H14" i="23" l="1"/>
  <c r="H6" i="22"/>
  <c r="H7" i="22"/>
  <c r="H4" i="22"/>
  <c r="DB5" i="22"/>
  <c r="V5" i="22" s="1"/>
  <c r="X5" i="22" s="1"/>
  <c r="DB4" i="22"/>
  <c r="V4" i="22" s="1"/>
  <c r="X4" i="22" s="1"/>
  <c r="DB7" i="22"/>
  <c r="DB13" i="22"/>
  <c r="V13" i="22" s="1"/>
  <c r="X13" i="22" s="1"/>
  <c r="H9" i="22"/>
  <c r="H13" i="22"/>
  <c r="H5" i="22"/>
  <c r="CU14" i="23"/>
  <c r="CT14" i="23"/>
  <c r="M14" i="23"/>
  <c r="Q7" i="22"/>
  <c r="Q9" i="22"/>
  <c r="XP9" i="22"/>
  <c r="XT9" i="22" s="1"/>
  <c r="Q4" i="22"/>
  <c r="XP6" i="22"/>
  <c r="XT6" i="22" s="1"/>
  <c r="Q5" i="22"/>
  <c r="Q13" i="22"/>
  <c r="O9" i="22"/>
  <c r="O5" i="22"/>
  <c r="O6" i="22"/>
  <c r="O13" i="22"/>
  <c r="O7" i="22"/>
  <c r="Q6" i="22"/>
  <c r="O4" i="22"/>
  <c r="XP13" i="22"/>
  <c r="XT13" i="22" s="1"/>
  <c r="XP4" i="22"/>
  <c r="XT4" i="22" s="1"/>
  <c r="XP5" i="22"/>
  <c r="XT5" i="22" s="1"/>
  <c r="XH14" i="23"/>
  <c r="XL14" i="23" s="1"/>
  <c r="XP7" i="22"/>
  <c r="XT7" i="22" s="1"/>
  <c r="K9" i="22"/>
  <c r="M4" i="22"/>
  <c r="K7" i="22"/>
  <c r="K13" i="22"/>
  <c r="M7" i="22"/>
  <c r="M5" i="22"/>
  <c r="K5" i="22"/>
  <c r="N14" i="23" l="1"/>
  <c r="P14" i="23" s="1"/>
  <c r="V9" i="22"/>
  <c r="X9" i="22" s="1"/>
  <c r="V7" i="22"/>
  <c r="X7" i="22" s="1"/>
  <c r="V6" i="22"/>
  <c r="X6" i="22" s="1"/>
  <c r="E4" i="22"/>
  <c r="E13" i="22"/>
  <c r="E5" i="22"/>
  <c r="W13" i="22"/>
  <c r="W5" i="22"/>
  <c r="W4" i="22"/>
  <c r="O14" i="23" l="1"/>
  <c r="E14" i="23"/>
  <c r="W9" i="22"/>
  <c r="E9" i="22"/>
  <c r="W7" i="22"/>
  <c r="E6" i="22"/>
  <c r="W6" i="22"/>
  <c r="E7" i="22"/>
  <c r="A11" i="23" l="1" a="1"/>
  <c r="A11" i="23" s="1"/>
  <c r="A5" i="23" a="1"/>
  <c r="A5" i="23" s="1"/>
  <c r="A14" i="23" a="1"/>
  <c r="A14" i="23" s="1"/>
  <c r="A16" i="23" a="1"/>
  <c r="A16" i="23" s="1"/>
  <c r="A19" i="23" a="1"/>
  <c r="A19" i="23" s="1"/>
  <c r="A6" i="23" a="1"/>
  <c r="A6" i="23" s="1"/>
  <c r="A18" i="23" a="1"/>
  <c r="A18" i="23" s="1"/>
  <c r="A8" i="23" a="1"/>
  <c r="A8" i="23" s="1"/>
  <c r="A4" i="23" a="1"/>
  <c r="A4" i="23" s="1"/>
  <c r="A17" i="23" a="1"/>
  <c r="A17" i="23" s="1"/>
  <c r="A10" i="22" a="1"/>
  <c r="A10" i="22" s="1"/>
  <c r="A11" i="22" a="1"/>
  <c r="A11" i="22" s="1"/>
  <c r="A13" i="22" a="1"/>
  <c r="A13" i="22" s="1"/>
  <c r="A12" i="24" a="1"/>
  <c r="A12" i="24" s="1"/>
  <c r="A15" i="23" a="1"/>
  <c r="A15" i="23" s="1"/>
  <c r="A6" i="22" a="1"/>
  <c r="A6" i="22" s="1"/>
  <c r="A7" i="22" a="1"/>
  <c r="A7" i="22" s="1"/>
  <c r="A9" i="22" a="1"/>
  <c r="A9" i="22" s="1"/>
  <c r="A8" i="22" a="1"/>
  <c r="A8" i="22" s="1"/>
  <c r="A5" i="22" a="1"/>
  <c r="A5" i="22" s="1"/>
  <c r="A4" i="22" a="1"/>
  <c r="A4" i="22" s="1"/>
  <c r="A12" i="22" a="1"/>
  <c r="A12" i="22" s="1"/>
  <c r="D18" i="11" l="1"/>
  <c r="C21" i="11"/>
  <c r="C20" i="11"/>
  <c r="D19" i="11"/>
  <c r="C18" i="11"/>
  <c r="D20" i="11"/>
  <c r="C19" i="11"/>
  <c r="D21" i="11"/>
  <c r="D17" i="11"/>
  <c r="C17" i="11"/>
  <c r="D10" i="11"/>
  <c r="C10" i="11"/>
  <c r="D11" i="11"/>
  <c r="C11" i="11"/>
  <c r="D12" i="11"/>
  <c r="C12" i="11"/>
  <c r="D13" i="11"/>
  <c r="C13" i="11"/>
  <c r="D14" i="11"/>
  <c r="C14" i="11"/>
  <c r="D15" i="11"/>
  <c r="C15" i="11"/>
  <c r="D16" i="11"/>
  <c r="C16" i="11"/>
  <c r="CQ6" i="4" l="1"/>
  <c r="CR6" i="4"/>
  <c r="CS6" i="4"/>
  <c r="CT6" i="4"/>
  <c r="CU6" i="4"/>
  <c r="CV6" i="4"/>
  <c r="CX6" i="4"/>
  <c r="CY6" i="4"/>
  <c r="CZ6" i="4"/>
  <c r="T6" i="4" l="1"/>
  <c r="U6" i="4" s="1"/>
  <c r="G6" i="4"/>
  <c r="F6" i="4"/>
  <c r="H6" i="4" s="1"/>
  <c r="I6" i="4"/>
  <c r="R6" i="4"/>
  <c r="S6" i="4" s="1"/>
  <c r="CW6" i="4"/>
  <c r="DA6" i="4" s="1"/>
  <c r="P6" i="4"/>
  <c r="DC6" i="4" s="1"/>
  <c r="L6" i="4"/>
  <c r="J6" i="4"/>
  <c r="N6" i="4"/>
  <c r="DB6" i="4" s="1"/>
  <c r="V6" i="4" l="1"/>
  <c r="X6" i="4" s="1"/>
  <c r="O6" i="4"/>
  <c r="M6" i="4"/>
  <c r="Q6" i="4"/>
  <c r="K6" i="4"/>
  <c r="W6" i="4" l="1"/>
  <c r="E6" i="4"/>
  <c r="CY21" i="4" l="1"/>
  <c r="CY5" i="4"/>
  <c r="CY9" i="4"/>
  <c r="CY25" i="4"/>
  <c r="CY15" i="4"/>
  <c r="CY24" i="4"/>
  <c r="CY7" i="4"/>
  <c r="CY11" i="4"/>
  <c r="CX11" i="4"/>
  <c r="CU11" i="4"/>
  <c r="CU5" i="4"/>
  <c r="CU9" i="4"/>
  <c r="CU25" i="4"/>
  <c r="CU15" i="4"/>
  <c r="CU24" i="4"/>
  <c r="CU7" i="4"/>
  <c r="CU21" i="4"/>
  <c r="CT21" i="4"/>
  <c r="CR11" i="4"/>
  <c r="CR5" i="4"/>
  <c r="CR9" i="4"/>
  <c r="CR25" i="4"/>
  <c r="CR15" i="4"/>
  <c r="CR24" i="4"/>
  <c r="CR7" i="4"/>
  <c r="CR21" i="4"/>
  <c r="CQ21" i="4"/>
  <c r="CQ11" i="4"/>
  <c r="CQ5" i="4"/>
  <c r="CQ9" i="4"/>
  <c r="CQ25" i="4"/>
  <c r="CQ15" i="4"/>
  <c r="CQ24" i="4"/>
  <c r="CQ7" i="4"/>
  <c r="CS7" i="4" l="1"/>
  <c r="CT7" i="4"/>
  <c r="CV7" i="4"/>
  <c r="CX7" i="4"/>
  <c r="CZ7" i="4"/>
  <c r="T7" i="4" l="1"/>
  <c r="U7" i="4" s="1"/>
  <c r="G7" i="4"/>
  <c r="I7" i="4"/>
  <c r="F7" i="4"/>
  <c r="R7" i="4"/>
  <c r="S7" i="4" s="1"/>
  <c r="N7" i="4"/>
  <c r="DB7" i="4" s="1"/>
  <c r="L7" i="4"/>
  <c r="J7" i="4"/>
  <c r="CW7" i="4"/>
  <c r="DA7" i="4" s="1"/>
  <c r="P7" i="4"/>
  <c r="DC7" i="4" s="1"/>
  <c r="CS24" i="4"/>
  <c r="CT24" i="4"/>
  <c r="CV24" i="4"/>
  <c r="CX24" i="4"/>
  <c r="CZ24" i="4"/>
  <c r="P24" i="4" s="1"/>
  <c r="DC24" i="4" s="1"/>
  <c r="CS25" i="4"/>
  <c r="CT25" i="4"/>
  <c r="CV25" i="4"/>
  <c r="CX25" i="4"/>
  <c r="CZ25" i="4"/>
  <c r="P25" i="4" s="1"/>
  <c r="DC25" i="4" s="1"/>
  <c r="T24" i="4" l="1"/>
  <c r="T25" i="4"/>
  <c r="U25" i="4" s="1"/>
  <c r="G25" i="4"/>
  <c r="F25" i="4"/>
  <c r="I25" i="4"/>
  <c r="G24" i="4"/>
  <c r="I24" i="4"/>
  <c r="F24" i="4"/>
  <c r="H7" i="4"/>
  <c r="R24" i="4"/>
  <c r="S24" i="4" s="1"/>
  <c r="U24" i="4"/>
  <c r="R25" i="4"/>
  <c r="S25" i="4" s="1"/>
  <c r="O7" i="4"/>
  <c r="V7" i="4"/>
  <c r="X7" i="4" s="1"/>
  <c r="N25" i="4"/>
  <c r="DB25" i="4" s="1"/>
  <c r="N24" i="4"/>
  <c r="DB24" i="4" s="1"/>
  <c r="K7" i="4"/>
  <c r="L25" i="4"/>
  <c r="J24" i="4"/>
  <c r="K24" i="4" s="1"/>
  <c r="J25" i="4"/>
  <c r="L24" i="4"/>
  <c r="Q24" i="4"/>
  <c r="Q25" i="4"/>
  <c r="M7" i="4"/>
  <c r="Q7" i="4"/>
  <c r="CW25" i="4"/>
  <c r="DA25" i="4" s="1"/>
  <c r="CW24" i="4"/>
  <c r="DA24" i="4" s="1"/>
  <c r="H24" i="4" l="1"/>
  <c r="A24" i="4" s="1" a="1"/>
  <c r="A24" i="4" s="1"/>
  <c r="H25" i="4"/>
  <c r="O24" i="4"/>
  <c r="V24" i="4"/>
  <c r="X24" i="4" s="1"/>
  <c r="O25" i="4"/>
  <c r="V25" i="4"/>
  <c r="X25" i="4" s="1"/>
  <c r="W7" i="4"/>
  <c r="K25" i="4"/>
  <c r="M24" i="4"/>
  <c r="M25" i="4"/>
  <c r="A25" i="4" l="1" a="1"/>
  <c r="A25" i="4" s="1"/>
  <c r="W25" i="4"/>
  <c r="W24" i="4"/>
  <c r="E7" i="4" l="1"/>
  <c r="E24" i="4"/>
  <c r="E25" i="4" l="1"/>
  <c r="CS5" i="4"/>
  <c r="CT5" i="4"/>
  <c r="CV5" i="4"/>
  <c r="CX5" i="4"/>
  <c r="CZ5" i="4"/>
  <c r="P5" i="4" s="1"/>
  <c r="DC5" i="4" s="1"/>
  <c r="CS9" i="4"/>
  <c r="CT9" i="4"/>
  <c r="CV9" i="4"/>
  <c r="CX9" i="4"/>
  <c r="CZ9" i="4"/>
  <c r="P9" i="4" s="1"/>
  <c r="DC9" i="4" s="1"/>
  <c r="CS11" i="4"/>
  <c r="CT11" i="4"/>
  <c r="T11" i="4" s="1"/>
  <c r="CV11" i="4"/>
  <c r="CZ11" i="4"/>
  <c r="P11" i="4" s="1"/>
  <c r="DC11" i="4" s="1"/>
  <c r="CS15" i="4"/>
  <c r="CT15" i="4"/>
  <c r="CV15" i="4"/>
  <c r="CX15" i="4"/>
  <c r="CZ15" i="4"/>
  <c r="P15" i="4" s="1"/>
  <c r="DC15" i="4" s="1"/>
  <c r="CV21" i="4"/>
  <c r="CS21" i="4"/>
  <c r="T5" i="4" l="1"/>
  <c r="U5" i="4" s="1"/>
  <c r="T15" i="4"/>
  <c r="U15" i="4" s="1"/>
  <c r="T9" i="4"/>
  <c r="U9" i="4" s="1"/>
  <c r="G9" i="4"/>
  <c r="F9" i="4"/>
  <c r="I9" i="4"/>
  <c r="G11" i="4"/>
  <c r="F11" i="4"/>
  <c r="I11" i="4"/>
  <c r="G15" i="4"/>
  <c r="F15" i="4"/>
  <c r="I15" i="4"/>
  <c r="G5" i="4"/>
  <c r="I5" i="4"/>
  <c r="F5" i="4"/>
  <c r="R9" i="4"/>
  <c r="S9" i="4" s="1"/>
  <c r="R5" i="4"/>
  <c r="S5" i="4" s="1"/>
  <c r="R15" i="4"/>
  <c r="S15" i="4" s="1"/>
  <c r="U11" i="4"/>
  <c r="R11" i="4"/>
  <c r="S11" i="4" s="1"/>
  <c r="L21" i="4"/>
  <c r="N5" i="4"/>
  <c r="DB5" i="4" s="1"/>
  <c r="N15" i="4"/>
  <c r="DB15" i="4" s="1"/>
  <c r="N21" i="4"/>
  <c r="DB21" i="4" s="1"/>
  <c r="N9" i="4"/>
  <c r="DB9" i="4" s="1"/>
  <c r="L11" i="4"/>
  <c r="M11" i="4" s="1"/>
  <c r="N11" i="4"/>
  <c r="DB11" i="4" s="1"/>
  <c r="J15" i="4"/>
  <c r="K15" i="4" s="1"/>
  <c r="L15" i="4"/>
  <c r="J21" i="4"/>
  <c r="L9" i="4"/>
  <c r="J9" i="4"/>
  <c r="L5" i="4"/>
  <c r="J5" i="4"/>
  <c r="K5" i="4" s="1"/>
  <c r="J11" i="4"/>
  <c r="K11" i="4" s="1"/>
  <c r="Q15" i="4"/>
  <c r="Q11" i="4"/>
  <c r="Q5" i="4"/>
  <c r="Q9" i="4"/>
  <c r="CW9" i="4"/>
  <c r="DA9" i="4" s="1"/>
  <c r="CW5" i="4"/>
  <c r="DA5" i="4" s="1"/>
  <c r="CW21" i="4"/>
  <c r="CW11" i="4"/>
  <c r="DA11" i="4" s="1"/>
  <c r="CW15" i="4"/>
  <c r="DA15" i="4" s="1"/>
  <c r="H5" i="4" l="1"/>
  <c r="H15" i="4"/>
  <c r="H11" i="4"/>
  <c r="H9" i="4"/>
  <c r="O11" i="4"/>
  <c r="O15" i="4"/>
  <c r="V15" i="4"/>
  <c r="X15" i="4" s="1"/>
  <c r="O5" i="4"/>
  <c r="V5" i="4"/>
  <c r="X5" i="4" s="1"/>
  <c r="O9" i="4"/>
  <c r="V9" i="4"/>
  <c r="X9" i="4" s="1"/>
  <c r="O21" i="4"/>
  <c r="K9" i="4"/>
  <c r="M15" i="4"/>
  <c r="M21" i="4"/>
  <c r="M9" i="4"/>
  <c r="M5" i="4"/>
  <c r="K21" i="4"/>
  <c r="CZ21" i="4"/>
  <c r="G21" i="4" s="1"/>
  <c r="CX21" i="4"/>
  <c r="T21" i="4" s="1"/>
  <c r="F21" i="4" l="1"/>
  <c r="H21" i="4" s="1"/>
  <c r="I21" i="4"/>
  <c r="R21" i="4"/>
  <c r="S21" i="4" s="1"/>
  <c r="U21" i="4"/>
  <c r="W15" i="4"/>
  <c r="W5" i="4"/>
  <c r="W9" i="4"/>
  <c r="P21" i="4"/>
  <c r="DC21" i="4" s="1"/>
  <c r="DA21" i="4"/>
  <c r="V21" i="4" l="1"/>
  <c r="X21" i="4" s="1"/>
  <c r="Q21" i="4"/>
  <c r="W21" i="4" l="1"/>
  <c r="E15" i="4"/>
  <c r="E21" i="4" l="1"/>
  <c r="E9" i="4" l="1"/>
  <c r="E5" i="4" l="1"/>
  <c r="V11" i="4" l="1"/>
  <c r="X11" i="4" s="1"/>
  <c r="W11" i="4" l="1"/>
  <c r="E11" i="4"/>
  <c r="A8" i="4" l="1" a="1"/>
  <c r="A8" i="4" s="1"/>
  <c r="A23" i="4" a="1"/>
  <c r="A23" i="4" s="1"/>
  <c r="A14" i="4" a="1"/>
  <c r="A14" i="4" s="1"/>
  <c r="A13" i="4" a="1"/>
  <c r="A13" i="4" s="1"/>
  <c r="A6" i="4" a="1"/>
  <c r="A6" i="4" s="1"/>
  <c r="A7" i="4" a="1"/>
  <c r="A7" i="4" s="1"/>
  <c r="A15" i="4" a="1"/>
  <c r="A15" i="4" s="1"/>
  <c r="A10" i="4" a="1"/>
  <c r="A10" i="4" s="1"/>
  <c r="A26" i="4" a="1"/>
  <c r="A26" i="4" s="1"/>
  <c r="A20" i="4" a="1"/>
  <c r="A20" i="4" s="1"/>
  <c r="A4" i="4" a="1"/>
  <c r="A4" i="4" s="1"/>
  <c r="A21" i="4" a="1"/>
  <c r="A21" i="4" s="1"/>
  <c r="A19" i="4" a="1"/>
  <c r="A19" i="4" s="1"/>
  <c r="A9" i="4" a="1"/>
  <c r="A9" i="4" s="1"/>
  <c r="A11" i="4" a="1"/>
  <c r="A11" i="4" s="1"/>
  <c r="A5" i="4" a="1"/>
  <c r="A5" i="4" s="1"/>
  <c r="C2" i="11" l="1"/>
  <c r="D9" i="11"/>
  <c r="C9" i="11"/>
  <c r="C5" i="11"/>
  <c r="C6" i="11"/>
  <c r="D7" i="11"/>
  <c r="C8" i="11"/>
  <c r="D2" i="11"/>
  <c r="D3" i="11"/>
  <c r="C3" i="11"/>
  <c r="D5" i="11"/>
  <c r="D8" i="11"/>
  <c r="C4" i="11"/>
  <c r="D6" i="11"/>
  <c r="C7" i="11"/>
  <c r="D4" i="11"/>
  <c r="N4" i="26" l="1"/>
  <c r="CH4" i="26" l="1"/>
  <c r="O4" i="26"/>
  <c r="CG4" i="26"/>
  <c r="P4" i="26" l="1"/>
  <c r="R4" i="26" s="1"/>
  <c r="E4" i="26" l="1"/>
  <c r="Q4" i="26"/>
  <c r="A6" i="26" a="1"/>
  <c r="A6" i="26" s="1"/>
  <c r="A8" i="26" a="1"/>
  <c r="A8" i="26" s="1"/>
  <c r="A11" i="26" a="1"/>
  <c r="A11" i="26" s="1"/>
  <c r="A7" i="26" a="1"/>
  <c r="A7" i="26" s="1"/>
  <c r="A9" i="26" a="1"/>
  <c r="A9" i="26" s="1"/>
  <c r="A5" i="26" a="1"/>
  <c r="A5" i="26" s="1"/>
  <c r="A10" i="26" a="1"/>
  <c r="A10" i="26" s="1"/>
  <c r="A4" i="26" a="1"/>
  <c r="A4" i="26" s="1"/>
  <c r="C36" i="11" l="1"/>
  <c r="D34" i="11"/>
  <c r="C30" i="11"/>
  <c r="D35" i="11"/>
  <c r="C34" i="11"/>
  <c r="D36" i="11"/>
  <c r="D30" i="11"/>
  <c r="D31" i="11"/>
  <c r="C37" i="11"/>
  <c r="C35" i="11"/>
  <c r="C33" i="11"/>
  <c r="D37" i="11"/>
  <c r="D33" i="11"/>
  <c r="D32" i="11"/>
  <c r="C32" i="11"/>
  <c r="C31" i="11"/>
  <c r="WL4" i="24" l="1"/>
  <c r="CI4" i="24"/>
  <c r="WV4" i="24"/>
  <c r="WQ4" i="24"/>
  <c r="WW4" i="24"/>
  <c r="CP4" i="24"/>
  <c r="WX4" i="24"/>
  <c r="XI4" i="24" s="1"/>
  <c r="WZ4" i="24"/>
  <c r="WM4" i="24"/>
  <c r="WP4" i="24"/>
  <c r="WR4" i="24"/>
  <c r="WT4" i="24"/>
  <c r="XF4" i="24" s="1"/>
  <c r="CM4" i="24"/>
  <c r="WU4" i="24"/>
  <c r="WY4" i="24"/>
  <c r="XJ4" i="24" s="1"/>
  <c r="CQ4" i="24"/>
  <c r="WN4" i="24"/>
  <c r="XB4" i="24" s="1"/>
  <c r="WO4" i="24"/>
  <c r="XC4" i="24" s="1"/>
  <c r="CJ4" i="24"/>
  <c r="WS4" i="24"/>
  <c r="XE4" i="24" s="1"/>
  <c r="CL4" i="24"/>
  <c r="CN4" i="24"/>
  <c r="CR4" i="24"/>
  <c r="WL6" i="24"/>
  <c r="CI6" i="24"/>
  <c r="WQ6" i="24"/>
  <c r="WV6" i="24"/>
  <c r="WP6" i="24"/>
  <c r="WY6" i="24"/>
  <c r="XJ6" i="24" s="1"/>
  <c r="CQ6" i="24"/>
  <c r="WU6" i="24"/>
  <c r="WR6" i="24"/>
  <c r="WN6" i="24"/>
  <c r="XB6" i="24" s="1"/>
  <c r="WW6" i="24"/>
  <c r="WT6" i="24"/>
  <c r="XF6" i="24" s="1"/>
  <c r="CM6" i="24"/>
  <c r="CL6" i="24"/>
  <c r="WS6" i="24"/>
  <c r="XE6" i="24" s="1"/>
  <c r="CJ6" i="24"/>
  <c r="WO6" i="24"/>
  <c r="XC6" i="24" s="1"/>
  <c r="WM6" i="24"/>
  <c r="WZ6" i="24"/>
  <c r="CP6" i="24"/>
  <c r="WX6" i="24"/>
  <c r="XI6" i="24" s="1"/>
  <c r="CR6" i="24"/>
  <c r="CK6" i="24"/>
  <c r="CN6" i="24"/>
  <c r="WL7" i="24"/>
  <c r="WV7" i="24"/>
  <c r="WL5" i="24"/>
  <c r="WQ7" i="24"/>
  <c r="CI7" i="24"/>
  <c r="WU7" i="24"/>
  <c r="CM7" i="24"/>
  <c r="WT7" i="24"/>
  <c r="XF7" i="24" s="1"/>
  <c r="WW7" i="24"/>
  <c r="WV5" i="24"/>
  <c r="WS7" i="24"/>
  <c r="XE7" i="24" s="1"/>
  <c r="CL7" i="24"/>
  <c r="WR7" i="24"/>
  <c r="WQ5" i="24"/>
  <c r="CN7" i="24"/>
  <c r="CI5" i="24"/>
  <c r="WP7" i="24"/>
  <c r="CJ7" i="24"/>
  <c r="WO7" i="24"/>
  <c r="XC7" i="24" s="1"/>
  <c r="WN7" i="24"/>
  <c r="XB7" i="24" s="1"/>
  <c r="WM7" i="24"/>
  <c r="CR7" i="24"/>
  <c r="WX7" i="24"/>
  <c r="XI7" i="24" s="1"/>
  <c r="CP7" i="24"/>
  <c r="WZ7" i="24"/>
  <c r="WY7" i="24"/>
  <c r="XJ7" i="24" s="1"/>
  <c r="CK7" i="24"/>
  <c r="CQ7" i="24"/>
  <c r="WR5" i="24"/>
  <c r="WM5" i="24"/>
  <c r="CQ5" i="24"/>
  <c r="WY5" i="24"/>
  <c r="XJ5" i="24" s="1"/>
  <c r="CP5" i="24"/>
  <c r="WX5" i="24"/>
  <c r="XI5" i="24" s="1"/>
  <c r="WW5" i="24"/>
  <c r="CR5" i="24"/>
  <c r="WO5" i="24"/>
  <c r="XC5" i="24" s="1"/>
  <c r="CJ5" i="24"/>
  <c r="WP5" i="24"/>
  <c r="WZ5" i="24"/>
  <c r="CN5" i="24"/>
  <c r="WT5" i="24"/>
  <c r="XF5" i="24" s="1"/>
  <c r="CM5" i="24"/>
  <c r="WU5" i="24"/>
  <c r="CL5" i="24"/>
  <c r="WS5" i="24"/>
  <c r="XE5" i="24" s="1"/>
  <c r="CK5" i="24"/>
  <c r="WN5" i="24"/>
  <c r="XB5" i="24" s="1"/>
  <c r="CK4" i="24"/>
  <c r="CO7" i="24" l="1"/>
  <c r="L6" i="24"/>
  <c r="M6" i="24" s="1"/>
  <c r="I6" i="24"/>
  <c r="CO6" i="24"/>
  <c r="CS6" i="24" s="1"/>
  <c r="XD4" i="24"/>
  <c r="CU6" i="24"/>
  <c r="XK7" i="24"/>
  <c r="XK4" i="24"/>
  <c r="G5" i="24"/>
  <c r="XG5" i="24"/>
  <c r="J6" i="24"/>
  <c r="K6" i="24" s="1"/>
  <c r="XD7" i="24"/>
  <c r="L4" i="24"/>
  <c r="M4" i="24" s="1"/>
  <c r="XG4" i="24"/>
  <c r="G6" i="24"/>
  <c r="XD6" i="24"/>
  <c r="XK5" i="24"/>
  <c r="J4" i="24"/>
  <c r="K4" i="24" s="1"/>
  <c r="XG6" i="24"/>
  <c r="G4" i="24"/>
  <c r="F4" i="24"/>
  <c r="F5" i="24"/>
  <c r="CO5" i="24"/>
  <c r="CS5" i="24" s="1"/>
  <c r="CT6" i="24"/>
  <c r="N6" i="24" s="1"/>
  <c r="O6" i="24" s="1"/>
  <c r="F7" i="24"/>
  <c r="L7" i="24"/>
  <c r="M7" i="24" s="1"/>
  <c r="XG7" i="24"/>
  <c r="XK6" i="24"/>
  <c r="XD5" i="24"/>
  <c r="CO4" i="24"/>
  <c r="CS4" i="24" s="1"/>
  <c r="J7" i="24"/>
  <c r="J5" i="24"/>
  <c r="F6" i="24"/>
  <c r="H6" i="24" s="1"/>
  <c r="CS7" i="24"/>
  <c r="I7" i="24"/>
  <c r="L5" i="24"/>
  <c r="I4" i="24"/>
  <c r="I5" i="24"/>
  <c r="G7" i="24"/>
  <c r="XH7" i="24" l="1"/>
  <c r="XL7" i="24" s="1"/>
  <c r="H5" i="24"/>
  <c r="XH4" i="24"/>
  <c r="XL4" i="24" s="1"/>
  <c r="CU4" i="24"/>
  <c r="XH5" i="24"/>
  <c r="XL5" i="24" s="1"/>
  <c r="H4" i="24"/>
  <c r="CT4" i="24"/>
  <c r="H7" i="24"/>
  <c r="E6" i="24"/>
  <c r="P6" i="24"/>
  <c r="CU7" i="24"/>
  <c r="XH6" i="24"/>
  <c r="XL6" i="24" s="1"/>
  <c r="CT7" i="24"/>
  <c r="K5" i="24"/>
  <c r="K7" i="24"/>
  <c r="CT5" i="24"/>
  <c r="CU5" i="24"/>
  <c r="M5" i="24"/>
  <c r="N7" i="24" l="1"/>
  <c r="P7" i="24" s="1"/>
  <c r="N4" i="24"/>
  <c r="E4" i="24" s="1"/>
  <c r="N5" i="24"/>
  <c r="O7" i="24" l="1"/>
  <c r="E7" i="24"/>
  <c r="O4" i="24"/>
  <c r="P4" i="24"/>
  <c r="P5" i="24"/>
  <c r="O5" i="24"/>
  <c r="E5" i="24"/>
  <c r="A9" i="24" s="1" a="1"/>
  <c r="A9" i="24" s="1"/>
  <c r="A13" i="24" l="1" a="1"/>
  <c r="A13" i="24" s="1"/>
  <c r="A8" i="24" a="1"/>
  <c r="A8" i="24" s="1"/>
  <c r="A5" i="24" a="1"/>
  <c r="A5" i="24" s="1"/>
  <c r="A11" i="24" a="1"/>
  <c r="A11" i="24" s="1"/>
  <c r="A6" i="24" a="1"/>
  <c r="A6" i="24" s="1"/>
  <c r="A14" i="24" a="1"/>
  <c r="A14" i="24" s="1"/>
  <c r="A10" i="24" a="1"/>
  <c r="A10" i="24" s="1"/>
  <c r="A4" i="24" a="1"/>
  <c r="A4" i="24" s="1"/>
  <c r="A7" i="24" a="1"/>
  <c r="A7" i="24" s="1"/>
  <c r="D24" i="11" l="1"/>
  <c r="D22" i="11"/>
  <c r="C22" i="11"/>
  <c r="C23" i="11"/>
  <c r="C24" i="11"/>
  <c r="D25" i="11"/>
  <c r="C25" i="11"/>
  <c r="D23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<sst xmlns="http://schemas.openxmlformats.org/spreadsheetml/2006/main" count="6739" uniqueCount="279">
  <si>
    <t>Province</t>
  </si>
  <si>
    <t>Rank</t>
  </si>
  <si>
    <t>Total Points</t>
  </si>
  <si>
    <t>ON</t>
  </si>
  <si>
    <t>SOEHN, Keegan</t>
  </si>
  <si>
    <t>AB</t>
  </si>
  <si>
    <t>BC</t>
  </si>
  <si>
    <t>QC</t>
  </si>
  <si>
    <t>ARMSTRONG, Mark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</si>
  <si>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</si>
  <si>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</si>
  <si>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</si>
  <si>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</si>
  <si>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</si>
  <si>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</si>
  <si>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</si>
  <si>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</si>
  <si>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</si>
  <si>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</si>
  <si>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</si>
  <si>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</si>
  <si>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</si>
  <si>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</si>
  <si>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</si>
  <si>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MÉTHOT, Sophiane</t>
  </si>
  <si>
    <t>MILETTE, Sarah</t>
  </si>
  <si>
    <t>TAM, Rachel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</si>
  <si>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</si>
  <si>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</si>
  <si>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</si>
  <si>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</si>
  <si>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</si>
  <si>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</si>
  <si>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</si>
  <si>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</si>
  <si>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</si>
  <si>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</si>
  <si>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</si>
  <si>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</si>
  <si>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</si>
  <si>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</si>
  <si>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</si>
  <si>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SYN-M</t>
  </si>
  <si>
    <t>SYN-W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</si>
  <si>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</si>
  <si>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</si>
  <si>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</si>
  <si>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</si>
  <si>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</si>
  <si>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</si>
  <si>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</si>
  <si>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</si>
  <si>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</si>
  <si>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</si>
  <si>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</si>
  <si>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</si>
  <si>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</si>
  <si>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</si>
  <si>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</si>
  <si>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CHARTIER, Jérémy</t>
  </si>
  <si>
    <t>Best International Diff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</si>
  <si>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</si>
  <si>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</si>
  <si>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</si>
  <si>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</si>
  <si>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</si>
  <si>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</si>
  <si>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</si>
  <si>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AUBIN, Rémi</t>
  </si>
  <si>
    <t>FLYNN, Gabby</t>
  </si>
  <si>
    <t>DODD, Kristina</t>
  </si>
  <si>
    <t>NB</t>
  </si>
  <si>
    <t>RICHARD, Dexter</t>
  </si>
  <si>
    <t>PILLINGER, Taylor</t>
  </si>
  <si>
    <t>LUPISH, Kieran</t>
  </si>
  <si>
    <t>Merit DD</t>
  </si>
  <si>
    <t>Vol 2 DD</t>
  </si>
  <si>
    <t>BONHAM, Maja</t>
  </si>
  <si>
    <t>PEDERSEN, Mitchel</t>
  </si>
  <si>
    <t>PHANEUF, Zoe</t>
  </si>
  <si>
    <t>ZUREK, Nolan</t>
  </si>
  <si>
    <t>Worlds Eligible</t>
  </si>
  <si>
    <t>DODD, Gavin</t>
  </si>
  <si>
    <t>PARHAR, Jasmine</t>
  </si>
  <si>
    <t>CARISSE, Jesse</t>
  </si>
  <si>
    <t>DON, Alexander</t>
  </si>
  <si>
    <t>HOWELL, Kayla</t>
  </si>
  <si>
    <t>SOEHN, Kalena</t>
  </si>
  <si>
    <t>MÉTHOT &amp; MILETTE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</si>
  <si>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</si>
  <si>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</si>
  <si>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</si>
  <si>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</si>
  <si>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</si>
  <si>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</si>
  <si>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</si>
  <si>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</si>
  <si>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</si>
  <si>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</si>
  <si>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</si>
  <si>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</si>
  <si>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Best Routine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</si>
  <si>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</si>
  <si>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</si>
  <si>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</si>
  <si>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</si>
  <si>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</si>
  <si>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</si>
  <si>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</si>
  <si>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</si>
  <si>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Prelim DD</t>
  </si>
  <si>
    <t>3rd Best
Prelim Routine</t>
  </si>
  <si>
    <t>NOGA-BARD, Kasha</t>
  </si>
  <si>
    <t>DYKMAN, Matvey</t>
  </si>
  <si>
    <t>NEUFELD, Simon</t>
  </si>
  <si>
    <t>CLOUTIER, Étienne</t>
  </si>
  <si>
    <t>ON/AB</t>
  </si>
  <si>
    <t>SYN</t>
  </si>
  <si>
    <t>Vol 2 SYN</t>
  </si>
  <si>
    <t>Vol 1 SYN</t>
  </si>
  <si>
    <t>Final SYN</t>
  </si>
  <si>
    <t>Semifinal SYN</t>
  </si>
  <si>
    <t>MEYER, Jeremy</t>
  </si>
  <si>
    <t>DALGETTY, McKayla</t>
  </si>
  <si>
    <t>2002/2001</t>
  </si>
  <si>
    <t>BONHAM &amp; FLYNN</t>
  </si>
  <si>
    <t>NOSSACK, Sophie</t>
  </si>
  <si>
    <t>BONNE, Rielle</t>
  </si>
  <si>
    <t>2004/1999</t>
  </si>
  <si>
    <t>NOSSACK &amp; SOEHN</t>
  </si>
  <si>
    <t>STANNARD, Adam</t>
  </si>
  <si>
    <t>BOWDITCH, Courtney</t>
  </si>
  <si>
    <t>MB</t>
  </si>
  <si>
    <t>MANCINI, Michael</t>
  </si>
  <si>
    <t>IBACH, Sam</t>
  </si>
  <si>
    <t>2nd Best Routine</t>
  </si>
  <si>
    <t>JAMES, Roshni</t>
  </si>
  <si>
    <t>MATTHEWS, Jared</t>
  </si>
  <si>
    <t>WILL, Rebecca</t>
  </si>
  <si>
    <t>THOMPSON, Derek</t>
  </si>
  <si>
    <t>VIAU, Nathan</t>
  </si>
  <si>
    <t>MALLAIS, Rylan</t>
  </si>
  <si>
    <t>DION, Amélia</t>
  </si>
  <si>
    <t>2004/2006</t>
  </si>
  <si>
    <t>ADJEMIAN, Alexan</t>
  </si>
  <si>
    <t>2001/1998</t>
  </si>
  <si>
    <t>JACKSON, Claire</t>
  </si>
  <si>
    <t>PINSK, Benjamin</t>
  </si>
  <si>
    <t>MCCONNELL, Jocelyn</t>
  </si>
  <si>
    <t>MCLEAN, Declan</t>
  </si>
  <si>
    <t>COLLINSON, Brody</t>
  </si>
  <si>
    <t>CANUEL, Victor</t>
  </si>
  <si>
    <t>COUTURE, Joey</t>
  </si>
  <si>
    <t>2006/2005</t>
  </si>
  <si>
    <t>ADJEMIAN &amp; CLOUTIER</t>
  </si>
  <si>
    <t>CYMAN, Cody</t>
  </si>
  <si>
    <t>HARBO, Owen</t>
  </si>
  <si>
    <t>KUZNAK, Sienna</t>
  </si>
  <si>
    <t>KOOMAN, Spencer</t>
  </si>
  <si>
    <t>SMITH, Haiden</t>
  </si>
  <si>
    <t>CLOUTIER &amp; VIAU</t>
  </si>
  <si>
    <t>2005/2006</t>
  </si>
  <si>
    <t>2007/2004</t>
  </si>
  <si>
    <t>D'HONDT &amp; MEYER</t>
  </si>
  <si>
    <t>CYMAN &amp; KOOMAN</t>
  </si>
  <si>
    <t>2007/2002</t>
  </si>
  <si>
    <t>ON/QC</t>
  </si>
  <si>
    <t>KUZNAK &amp; SCHMIDT</t>
  </si>
  <si>
    <t>2007/2008</t>
  </si>
  <si>
    <t>PECK, Rachel</t>
  </si>
  <si>
    <t>OLSEN, Brooklyn</t>
  </si>
  <si>
    <t>MOORE, Sara</t>
  </si>
  <si>
    <t>MERCIER, Loïc</t>
  </si>
  <si>
    <t>BERKENBOSCH, Bence</t>
  </si>
  <si>
    <t>SCOTT, Ethan</t>
  </si>
  <si>
    <t>CANN, Jackson</t>
  </si>
  <si>
    <t>WAX, Sophie</t>
  </si>
  <si>
    <t>CORRIVEAU, Mélina</t>
  </si>
  <si>
    <t>ANDERSEN, Travis</t>
  </si>
  <si>
    <t>BONNE &amp; SOEHN</t>
  </si>
  <si>
    <t>ON/NB</t>
  </si>
  <si>
    <t>BERGER, Ophélie</t>
  </si>
  <si>
    <t>CHRISTIE, Emily</t>
  </si>
  <si>
    <t>NOGA-BARD &amp; TAM</t>
  </si>
  <si>
    <t>2004/2007</t>
  </si>
  <si>
    <t>BONNE &amp; CORRIVEAU</t>
  </si>
  <si>
    <t>SARTISON, Torrance</t>
  </si>
  <si>
    <t>PEPPER, Nix</t>
  </si>
  <si>
    <t>KOCAK, Jonas</t>
  </si>
  <si>
    <t>BEAULIEU, Alex</t>
  </si>
  <si>
    <t>SCHMIDT, Jordyn</t>
  </si>
  <si>
    <t>GIBBS, Gavin</t>
  </si>
  <si>
    <t>BLOOM, Tristan</t>
  </si>
  <si>
    <t>SCHMIDT, Makena</t>
  </si>
  <si>
    <t>1998/1997</t>
  </si>
  <si>
    <t>2025 Elite Canada</t>
  </si>
  <si>
    <t>COOK, Mason</t>
  </si>
  <si>
    <t>D'HONDT, Luke</t>
  </si>
  <si>
    <t>LOISELLE, Hector</t>
  </si>
  <si>
    <t>NEWMAN, Olivia</t>
  </si>
  <si>
    <t>STIMERS, Natalie</t>
  </si>
  <si>
    <t>ROBERTSON, Griffyn</t>
  </si>
  <si>
    <t>BING-L'HEUREUX, Noah</t>
  </si>
  <si>
    <t>BESSADI, Kella</t>
  </si>
  <si>
    <t>KWASNIAK, Alicja</t>
  </si>
  <si>
    <t>DON &amp; HIGHSTEAD</t>
  </si>
  <si>
    <t>BEAULIEU &amp; BOURGAULT-FOURNIER</t>
  </si>
  <si>
    <t>COOK &amp; ROJAS</t>
  </si>
  <si>
    <t>2002/2006</t>
  </si>
  <si>
    <t>2008/2005</t>
  </si>
  <si>
    <t>2007/2001</t>
  </si>
  <si>
    <t>2006/2007</t>
  </si>
  <si>
    <t>ADJEMIAN &amp; CORRIVEAU</t>
  </si>
  <si>
    <t>BONNE &amp; COLLINSON</t>
  </si>
  <si>
    <t>CLOUTIER &amp; TAM</t>
  </si>
  <si>
    <t>QC/ON</t>
  </si>
  <si>
    <t>COOK &amp; NOGA-BARD</t>
  </si>
  <si>
    <t>2004/2005</t>
  </si>
  <si>
    <t>2005/1998</t>
  </si>
  <si>
    <t>2003/2001</t>
  </si>
  <si>
    <t>DODD &amp; FLYNN</t>
  </si>
  <si>
    <t>SYN-X</t>
  </si>
  <si>
    <t>2025 World Cup ITA (April 6)</t>
  </si>
  <si>
    <t>2025 World Cup ITA (April 5)</t>
  </si>
  <si>
    <t>BONNE &amp; ADJEMIAN</t>
  </si>
  <si>
    <t>2025 Pan Am Championships (May 18)</t>
  </si>
  <si>
    <t>DON &amp; RICHARD</t>
  </si>
  <si>
    <t>FLYNN &amp; SOEHN</t>
  </si>
  <si>
    <t>BC/AB</t>
  </si>
  <si>
    <t>2001/1999</t>
  </si>
  <si>
    <t>2025 Nationals</t>
  </si>
  <si>
    <t>2007/2005</t>
  </si>
  <si>
    <t>COOK &amp; THOMPSON</t>
  </si>
  <si>
    <t>2006/2001</t>
  </si>
  <si>
    <t>DAVIS &amp; RICHARD</t>
  </si>
  <si>
    <t>2008/1992</t>
  </si>
  <si>
    <t>BLOOM &amp; SOEHN</t>
  </si>
  <si>
    <t>BASTIEN, Rose</t>
  </si>
  <si>
    <t>WEHAGE, Connor</t>
  </si>
  <si>
    <t>ANGST, Caelyn</t>
  </si>
  <si>
    <t>DEOBALD, Addis</t>
  </si>
  <si>
    <t>PEPPER, Emily</t>
  </si>
  <si>
    <t>2025 World Cup POR (July 6)</t>
  </si>
  <si>
    <t>DODD &amp; SOEHN</t>
  </si>
  <si>
    <t>2003/1992</t>
  </si>
  <si>
    <t>2025 Coimbra Gym Fest (July 6)</t>
  </si>
  <si>
    <t>2025 Junior Pan Am Games (Aug 12)</t>
  </si>
  <si>
    <t>2025 World Games (Aug 10)</t>
  </si>
  <si>
    <t>2005/2007</t>
  </si>
  <si>
    <t>QC/AB</t>
  </si>
  <si>
    <t>CLOUTIER &amp; CYMAN</t>
  </si>
  <si>
    <t>2025 World Games (Aug 9)</t>
  </si>
  <si>
    <t>2025 3rd Domestic Trial</t>
  </si>
  <si>
    <t>NL</t>
  </si>
  <si>
    <t>EVSTIGNEEV, Gleb</t>
  </si>
  <si>
    <t>2025 World Cup GER (Sept 21)</t>
  </si>
  <si>
    <t>2003/2002</t>
  </si>
  <si>
    <t>BC/ON</t>
  </si>
  <si>
    <t>DODD &amp; DON</t>
  </si>
  <si>
    <t>FLYNN &amp; NOGA-BARD</t>
  </si>
  <si>
    <t>2005/2001</t>
  </si>
  <si>
    <t>CLOUTIER &amp; NOGA-BARD</t>
  </si>
  <si>
    <t>ON/BC</t>
  </si>
  <si>
    <t>DON &amp; FLYNN</t>
  </si>
  <si>
    <t>2025 World Cup FRA (Oct 5)</t>
  </si>
  <si>
    <t>2005/2002</t>
  </si>
  <si>
    <t>CLOUTIER &amp; DON</t>
  </si>
  <si>
    <t>Best Prelim</t>
  </si>
  <si>
    <t>2nd Best Prelim</t>
  </si>
  <si>
    <t>2025 Worlds (Nov 9)</t>
  </si>
  <si>
    <t>2025 Worlds Team Finals (Nov 9)</t>
  </si>
  <si>
    <t>BONNE &amp; NOGA-BARD</t>
  </si>
  <si>
    <t>2004/2001</t>
  </si>
  <si>
    <t>CORRIVEAU &amp; JAMES</t>
  </si>
  <si>
    <t>2007/2006</t>
  </si>
  <si>
    <t>2025 WAGC (Nov 16)</t>
  </si>
  <si>
    <t>AB/QC</t>
  </si>
  <si>
    <t>CYMAN &amp; VIAU</t>
  </si>
  <si>
    <t>2025 WAGC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</si>
</sst>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2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8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FFB6B7"/>
        <bgColor rgb="FF000000"/>
      </patternFill>
    </fill>
    <fill>
      <patternFill patternType="solid">
        <fgColor rgb="FFFFBFFE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B4C6E7"/>
        <bgColor rgb="FF000000"/>
      </patternFill>
    </fill>
    <fill>
      <patternFill patternType="solid">
        <fgColor rgb="FFE5C6FA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2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79">
    <xf numFmtId="0" fontId="0" fillId="0" borderId="0" xfId="0"/>
    <xf numFmtId="0" fontId="3" fillId="0" borderId="0" xfId="0" applyFont="1" applyAlignment="1">
      <alignment horizontal="center"/>
    </xf>
    <xf numFmtId="16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0" fillId="2" borderId="0" xfId="0" applyFill="1"/>
    <xf numFmtId="0" fontId="0" fillId="3" borderId="0" xfId="0" applyFill="1"/>
    <xf numFmtId="164" fontId="0" fillId="3" borderId="0" xfId="0" applyNumberFormat="1" applyFill="1"/>
    <xf numFmtId="164" fontId="2" fillId="0" borderId="0" xfId="0" applyNumberFormat="1" applyFont="1"/>
    <xf numFmtId="0" fontId="11" fillId="0" borderId="0" xfId="0" applyFont="1"/>
    <xf numFmtId="164" fontId="0" fillId="3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0" fillId="2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164" fontId="0" fillId="2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64" fontId="0" fillId="2" borderId="1" xfId="0" applyNumberFormat="1" applyFill="1" applyBorder="1" applyAlignment="1" applyProtection="1">
      <alignment horizontal="left"/>
      <protection locked="0"/>
    </xf>
    <xf numFmtId="164" fontId="5" fillId="0" borderId="0" xfId="0" applyNumberFormat="1" applyFont="1"/>
    <xf numFmtId="0" fontId="10" fillId="8" borderId="0" xfId="0" applyFont="1" applyFill="1" applyAlignment="1">
      <alignment horizontal="center"/>
    </xf>
    <xf numFmtId="164" fontId="5" fillId="2" borderId="1" xfId="0" applyNumberFormat="1" applyFont="1" applyFill="1" applyBorder="1" applyProtection="1">
      <protection locked="0"/>
    </xf>
    <xf numFmtId="0" fontId="15" fillId="5" borderId="0" xfId="0" applyFont="1" applyFill="1"/>
    <xf numFmtId="0" fontId="8" fillId="6" borderId="0" xfId="0" applyFont="1" applyFill="1"/>
    <xf numFmtId="0" fontId="9" fillId="7" borderId="0" xfId="0" applyFont="1" applyFill="1"/>
    <xf numFmtId="164" fontId="5" fillId="3" borderId="1" xfId="0" applyNumberFormat="1" applyFont="1" applyFill="1" applyBorder="1" applyProtection="1">
      <protection locked="0"/>
    </xf>
    <xf numFmtId="164" fontId="16" fillId="2" borderId="1" xfId="0" applyNumberFormat="1" applyFont="1" applyFill="1" applyBorder="1" applyAlignment="1" applyProtection="1">
      <alignment horizontal="center"/>
      <protection locked="0"/>
    </xf>
    <xf numFmtId="164" fontId="16" fillId="3" borderId="1" xfId="0" applyNumberFormat="1" applyFont="1" applyFill="1" applyBorder="1" applyAlignment="1" applyProtection="1">
      <alignment horizontal="center"/>
      <protection locked="0"/>
    </xf>
    <xf numFmtId="0" fontId="14" fillId="0" borderId="0" xfId="0" applyFont="1"/>
    <xf numFmtId="0" fontId="17" fillId="10" borderId="0" xfId="0" applyFont="1" applyFill="1"/>
    <xf numFmtId="0" fontId="1" fillId="11" borderId="0" xfId="0" applyFont="1" applyFill="1"/>
    <xf numFmtId="164" fontId="0" fillId="0" borderId="0" xfId="0" applyNumberFormat="1" applyAlignment="1">
      <alignment horizontal="center"/>
    </xf>
    <xf numFmtId="0" fontId="18" fillId="13" borderId="0" xfId="0" applyFont="1" applyFill="1"/>
    <xf numFmtId="0" fontId="20" fillId="4" borderId="0" xfId="0" applyFont="1" applyFill="1"/>
    <xf numFmtId="0" fontId="19" fillId="14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5" fillId="2" borderId="0" xfId="0" applyNumberFormat="1" applyFont="1" applyFill="1" applyAlignment="1" applyProtection="1">
      <alignment horizontal="center"/>
      <protection locked="0"/>
    </xf>
    <xf numFmtId="164" fontId="5" fillId="3" borderId="0" xfId="0" applyNumberFormat="1" applyFont="1" applyFill="1" applyAlignment="1" applyProtection="1">
      <alignment horizontal="center"/>
      <protection locked="0"/>
    </xf>
    <xf numFmtId="164" fontId="0" fillId="2" borderId="0" xfId="0" applyNumberFormat="1" applyFill="1" applyAlignment="1">
      <alignment horizontal="center"/>
    </xf>
    <xf numFmtId="164" fontId="5" fillId="0" borderId="0" xfId="0" applyNumberFormat="1" applyFont="1" applyAlignment="1" applyProtection="1">
      <alignment horizontal="center"/>
      <protection locked="0"/>
    </xf>
    <xf numFmtId="164" fontId="15" fillId="5" borderId="0" xfId="0" applyNumberFormat="1" applyFont="1" applyFill="1" applyAlignment="1" applyProtection="1">
      <alignment horizontal="center"/>
      <protection locked="0"/>
    </xf>
    <xf numFmtId="164" fontId="17" fillId="12" borderId="0" xfId="0" applyNumberFormat="1" applyFont="1" applyFill="1" applyAlignment="1" applyProtection="1">
      <alignment horizontal="center"/>
      <protection locked="0"/>
    </xf>
    <xf numFmtId="164" fontId="1" fillId="11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20" fillId="4" borderId="0" xfId="0" applyNumberFormat="1" applyFont="1" applyFill="1" applyAlignment="1" applyProtection="1">
      <alignment horizontal="center"/>
      <protection locked="0"/>
    </xf>
    <xf numFmtId="164" fontId="8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0" fontId="0" fillId="9" borderId="0" xfId="0" applyFill="1" applyAlignment="1">
      <alignment horizontal="center"/>
    </xf>
    <xf numFmtId="164" fontId="0" fillId="9" borderId="0" xfId="0" applyNumberFormat="1" applyFill="1" applyAlignment="1">
      <alignment horizontal="center"/>
    </xf>
    <xf numFmtId="164" fontId="17" fillId="10" borderId="0" xfId="0" applyNumberFormat="1" applyFont="1" applyFill="1" applyAlignment="1" applyProtection="1">
      <alignment horizontal="center"/>
      <protection locked="0"/>
    </xf>
    <xf numFmtId="164" fontId="15" fillId="15" borderId="0" xfId="0" applyNumberFormat="1" applyFont="1" applyFill="1" applyAlignment="1" applyProtection="1">
      <alignment horizontal="center"/>
      <protection locked="0"/>
    </xf>
    <xf numFmtId="164" fontId="1" fillId="16" borderId="0" xfId="0" applyNumberFormat="1" applyFont="1" applyFill="1" applyAlignment="1" applyProtection="1">
      <alignment horizontal="center"/>
      <protection locked="0"/>
    </xf>
    <xf numFmtId="164" fontId="19" fillId="17" borderId="0" xfId="0" applyNumberFormat="1" applyFont="1" applyFill="1" applyAlignment="1" applyProtection="1">
      <alignment horizontal="center"/>
      <protection locked="0"/>
    </xf>
    <xf numFmtId="164" fontId="20" fillId="18" borderId="0" xfId="0" applyNumberFormat="1" applyFont="1" applyFill="1" applyAlignment="1" applyProtection="1">
      <alignment horizontal="center"/>
      <protection locked="0"/>
    </xf>
    <xf numFmtId="164" fontId="8" fillId="19" borderId="0" xfId="0" applyNumberFormat="1" applyFont="1" applyFill="1" applyAlignment="1" applyProtection="1">
      <alignment horizontal="center"/>
      <protection locked="0"/>
    </xf>
    <xf numFmtId="164" fontId="18" fillId="20" borderId="0" xfId="0" applyNumberFormat="1" applyFont="1" applyFill="1" applyAlignment="1" applyProtection="1">
      <alignment horizontal="center"/>
      <protection locked="0"/>
    </xf>
    <xf numFmtId="164" fontId="9" fillId="21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0" fontId="10" fillId="22" borderId="0" xfId="0" applyFont="1" applyFill="1" applyAlignment="1">
      <alignment horizontal="center"/>
    </xf>
    <xf numFmtId="0" fontId="0" fillId="23" borderId="0" xfId="0" applyFill="1"/>
    <xf numFmtId="0" fontId="0" fillId="23" borderId="0" xfId="0" applyFill="1" applyAlignment="1">
      <alignment horizontal="center"/>
    </xf>
    <xf numFmtId="165" fontId="0" fillId="0" borderId="0" xfId="0" applyNumberFormat="1" applyAlignment="1">
      <alignment horizontal="left"/>
    </xf>
    <xf numFmtId="0" fontId="2" fillId="2" borderId="0" xfId="0" applyFont="1" applyFill="1" applyAlignment="1" applyProtection="1">
      <alignment horizontal="center"/>
      <protection locked="0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2" fillId="3" borderId="0" xfId="0" applyFont="1" applyFill="1" applyAlignment="1" applyProtection="1">
      <alignment horizontal="center"/>
      <protection locked="0"/>
    </xf>
    <xf numFmtId="0" fontId="2" fillId="9" borderId="0" xfId="0" applyFont="1" applyFill="1" applyAlignment="1" applyProtection="1">
      <alignment horizontal="center"/>
      <protection locked="0"/>
    </xf>
    <xf numFmtId="0" fontId="2" fillId="3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3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3" borderId="0" xfId="0" applyFont="1" applyFill="1" applyAlignment="1">
      <alignment vertical="center"/>
    </xf>
    <xf numFmtId="0" fontId="10" fillId="2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0" fontId="10" fillId="22" borderId="0" xfId="0" applyFont="1" applyFill="1" applyAlignment="1">
      <alignment horizontal="center"/>
    </xf>
    <xf numFmtId="0" fontId="10" fillId="8" borderId="0" xfId="0" applyFont="1" applyFill="1" applyAlignment="1">
      <alignment horizontal="center"/>
    </xf>
  </cellXfs>
  <cellStyles count="4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</cellStyles>
  <dxfs count="842"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theme="7"/>
      </font>
      <fill>
        <patternFill>
          <bgColor rgb="FFFFF3CC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theme="7"/>
      </font>
      <fill>
        <patternFill>
          <bgColor rgb="FFFFF3CC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theme="7"/>
      </font>
      <fill>
        <patternFill>
          <bgColor rgb="FFFFF3CC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theme="7"/>
      </font>
      <fill>
        <patternFill>
          <bgColor rgb="FFFFF3CC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E6C6FB"/>
      <color rgb="FFB4C6E7"/>
      <color rgb="FFFFF3CC"/>
      <color rgb="FFFFD1AD"/>
      <color rgb="FFFF03FD"/>
      <color rgb="FFFFBFFE"/>
      <color rgb="FFFFB5B7"/>
      <color rgb="FFFF7000"/>
      <color rgb="FF9C0006"/>
      <color rgb="FFFFA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62</xdr:row>
          <xdr:rowOff>25400</xdr:rowOff>
        </xdr:from>
        <xdr:to>
          <xdr:col>0</xdr:col>
          <xdr:colOff>965200</xdr:colOff>
          <xdr:row>62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63</xdr:row>
          <xdr:rowOff>25400</xdr:rowOff>
        </xdr:from>
        <xdr:to>
          <xdr:col>0</xdr:col>
          <xdr:colOff>965200</xdr:colOff>
          <xdr:row>63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64</xdr:row>
          <xdr:rowOff>38100</xdr:rowOff>
        </xdr:from>
        <xdr:to>
          <xdr:col>0</xdr:col>
          <xdr:colOff>965200</xdr:colOff>
          <xdr:row>64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65</xdr:row>
          <xdr:rowOff>25400</xdr:rowOff>
        </xdr:from>
        <xdr:to>
          <xdr:col>0</xdr:col>
          <xdr:colOff>977900</xdr:colOff>
          <xdr:row>65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67</xdr:row>
          <xdr:rowOff>25400</xdr:rowOff>
        </xdr:from>
        <xdr:to>
          <xdr:col>0</xdr:col>
          <xdr:colOff>977900</xdr:colOff>
          <xdr:row>67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68</xdr:row>
          <xdr:rowOff>25400</xdr:rowOff>
        </xdr:from>
        <xdr:to>
          <xdr:col>0</xdr:col>
          <xdr:colOff>965200</xdr:colOff>
          <xdr:row>68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66</xdr:row>
          <xdr:rowOff>25400</xdr:rowOff>
        </xdr:from>
        <xdr:to>
          <xdr:col>0</xdr:col>
          <xdr:colOff>977900</xdr:colOff>
          <xdr:row>66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67</xdr:row>
          <xdr:rowOff>12700</xdr:rowOff>
        </xdr:from>
        <xdr:to>
          <xdr:col>4</xdr:col>
          <xdr:colOff>495300</xdr:colOff>
          <xdr:row>67</xdr:row>
          <xdr:rowOff>177800</xdr:rowOff>
        </xdr:to>
        <xdr:sp macro="" textlink="">
          <xdr:nvSpPr>
            <xdr:cNvPr id="2062" name="Button 14" descr="Remove Ineligibl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71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37</v>
      </c>
      <c r="B1" t="s">
        <v>1</v>
      </c>
      <c r="C1" t="s">
        <v>39</v>
      </c>
      <c r="D1" s="36" t="s">
        <v>11</v>
      </c>
    </row>
    <row r="2" spans="1:6" x14ac:dyDescent="0.2">
      <c r="A2" s="6" t="s">
        <v>38</v>
      </c>
      <c r="B2" s="6">
        <v>1</v>
      </c>
      <c r="C2" s="6" t="str">
        <f>IF(B2&gt;MAX('TRA-M'!A:A),"",INDEX('TRA-M'!B:B,MATCH(B2,'TRA-M'!A:A,0)))</f>
        <v>DODD, Gavin</v>
      </c>
      <c r="D2" s="14" t="str">
        <f>IF(B2&gt;MAX('TRA-M'!A:A),"",INDEX('TRA-M'!H:H,MATCH(B2,'TRA-M'!A:A,0)))</f>
        <v>Excellence</v>
      </c>
      <c r="E2" s="12"/>
      <c r="F2" s="12"/>
    </row>
    <row r="3" spans="1:6" x14ac:dyDescent="0.2">
      <c r="A3" s="6"/>
      <c r="B3" s="6">
        <v>2</v>
      </c>
      <c r="C3" s="6" t="str">
        <f>IF(B3&gt;MAX('TRA-M'!A:A),"",INDEX('TRA-M'!B:B,MATCH(B3,'TRA-M'!A:A,0)))</f>
        <v>SOEHN, Keegan</v>
      </c>
      <c r="D3" s="14" t="str">
        <f>IF(B3&gt;MAX('TRA-M'!A:A),"",INDEX('TRA-M'!H:H,MATCH(B3,'TRA-M'!A:A,0)))</f>
        <v>Worlds Team</v>
      </c>
      <c r="E3" s="12"/>
      <c r="F3" s="12"/>
    </row>
    <row r="4" spans="1:6" x14ac:dyDescent="0.2">
      <c r="A4" s="6"/>
      <c r="B4" s="6">
        <v>3</v>
      </c>
      <c r="C4" s="6" t="str">
        <f>IF(B4&gt;MAX('TRA-M'!A:A),"",INDEX('TRA-M'!B:B,MATCH(B4,'TRA-M'!A:A,0)))</f>
        <v>CLOUTIER, Étienne</v>
      </c>
      <c r="D4" s="14" t="str">
        <f>IF(B4&gt;MAX('TRA-M'!A:A),"",INDEX('TRA-M'!H:H,MATCH(B4,'TRA-M'!A:A,0)))</f>
        <v>National Team</v>
      </c>
      <c r="E4" s="12"/>
      <c r="F4" s="12"/>
    </row>
    <row r="5" spans="1:6" x14ac:dyDescent="0.2">
      <c r="A5" s="6"/>
      <c r="B5" s="6">
        <v>4</v>
      </c>
      <c r="C5" s="6" t="str">
        <f>IF(B5&gt;MAX('TRA-M'!A:A),"",INDEX('TRA-M'!B:B,MATCH(B5,'TRA-M'!A:A,0)))</f>
        <v>DON, Alexander</v>
      </c>
      <c r="D5" s="14" t="str">
        <f>IF(B5&gt;MAX('TRA-M'!A:A),"",INDEX('TRA-M'!H:H,MATCH(B5,'TRA-M'!A:A,0)))</f>
        <v>National Team</v>
      </c>
    </row>
    <row r="6" spans="1:6" x14ac:dyDescent="0.2">
      <c r="A6" s="6"/>
      <c r="B6" s="6">
        <v>5</v>
      </c>
      <c r="C6" s="6" t="str">
        <f>IF(B6&gt;MAX('TRA-M'!A:A),"",INDEX('TRA-M'!B:B,MATCH(B6,'TRA-M'!A:A,0)))</f>
        <v>BEAULIEU, Alex</v>
      </c>
      <c r="D6" s="14" t="str">
        <f>IF(B6&gt;MAX('TRA-M'!A:A),"",INDEX('TRA-M'!H:H,MATCH(B6,'TRA-M'!A:A,0)))</f>
        <v>National Team</v>
      </c>
    </row>
    <row r="7" spans="1:6" x14ac:dyDescent="0.2">
      <c r="A7" s="6"/>
      <c r="B7" s="6">
        <v>6</v>
      </c>
      <c r="C7" s="6" t="str">
        <f>IF(B7&gt;MAX('TRA-M'!A:A),"",INDEX('TRA-M'!B:B,MATCH(B7,'TRA-M'!A:A,0)))</f>
        <v>VIAU, Nathan</v>
      </c>
      <c r="D7" s="14" t="str">
        <f>IF(B7&gt;MAX('TRA-M'!A:A),"",INDEX('TRA-M'!H:H,MATCH(B7,'TRA-M'!A:A,0)))</f>
        <v>No DD</v>
      </c>
    </row>
    <row r="8" spans="1:6" x14ac:dyDescent="0.2">
      <c r="A8" s="6"/>
      <c r="B8" s="6">
        <v>7</v>
      </c>
      <c r="C8" s="6" t="str">
        <f>IF(B8&gt;MAX('TRA-M'!A:A),"",INDEX('TRA-M'!B:B,MATCH(B8,'TRA-M'!A:A,0)))</f>
        <v>CYMAN, Cody</v>
      </c>
      <c r="D8" s="14" t="str">
        <f>IF(B8&gt;MAX('TRA-M'!A:A),"",INDEX('TRA-M'!H:H,MATCH(B8,'TRA-M'!A:A,0)))</f>
        <v>No DD</v>
      </c>
    </row>
    <row r="9" spans="1:6" x14ac:dyDescent="0.2">
      <c r="A9" s="6"/>
      <c r="B9" s="6">
        <v>8</v>
      </c>
      <c r="C9" s="6" t="str">
        <f>IF(B9&gt;MAX('TRA-M'!A:A),"",INDEX('TRA-M'!B:B,MATCH(B9,'TRA-M'!A:A,0)))</f>
        <v>EVSTIGNEEV, Gleb</v>
      </c>
      <c r="D9" s="14" t="str">
        <f>IF(B9&gt;MAX('TRA-M'!A:A),"",INDEX('TRA-M'!H:H,MATCH(B9,'TRA-M'!A:A,0)))</f>
        <v>No DD</v>
      </c>
    </row>
    <row r="10" spans="1:6" x14ac:dyDescent="0.2">
      <c r="A10" s="7" t="s">
        <v>41</v>
      </c>
      <c r="B10" s="7">
        <v>1</v>
      </c>
      <c r="C10" s="7" t="str">
        <f>IF(B2&gt;MAX('TRA-W'!A:A),"",INDEX('TRA-W'!B:B,MATCH(B2,'TRA-W'!A:A,0)))</f>
        <v>MÉTHOT, Sophiane</v>
      </c>
      <c r="D10" s="13" t="str">
        <f>IF(B2&gt;MAX('TRA-W'!A:A),"",INDEX('TRA-W'!H:H,MATCH(B2,'TRA-W'!A:A,0)))</f>
        <v>Merit</v>
      </c>
    </row>
    <row r="11" spans="1:6" x14ac:dyDescent="0.2">
      <c r="A11" s="7"/>
      <c r="B11" s="7">
        <v>2</v>
      </c>
      <c r="C11" s="7" t="str">
        <f>IF(B3&gt;MAX('TRA-W'!A:A),"",INDEX('TRA-W'!B:B,MATCH(B3,'TRA-W'!A:A,0)))</f>
        <v>NOGA-BARD, Kasha</v>
      </c>
      <c r="D11" s="13" t="str">
        <f>IF(B3&gt;MAX('TRA-W'!A:A),"",INDEX('TRA-W'!H:H,MATCH(B3,'TRA-W'!A:A,0)))</f>
        <v>Excellence</v>
      </c>
    </row>
    <row r="12" spans="1:6" x14ac:dyDescent="0.2">
      <c r="A12" s="7"/>
      <c r="B12" s="7">
        <v>3</v>
      </c>
      <c r="C12" s="7" t="str">
        <f>IF(B4&gt;MAX('TRA-W'!A:A),"",INDEX('TRA-W'!B:B,MATCH(B4,'TRA-W'!A:A,0)))</f>
        <v>MILETTE, Sarah</v>
      </c>
      <c r="D12" s="13" t="str">
        <f>IF(B4&gt;MAX('TRA-W'!A:A),"",INDEX('TRA-W'!H:H,MATCH(B4,'TRA-W'!A:A,0)))</f>
        <v>Merit</v>
      </c>
    </row>
    <row r="13" spans="1:6" x14ac:dyDescent="0.2">
      <c r="A13" s="7"/>
      <c r="B13" s="7">
        <v>4</v>
      </c>
      <c r="C13" s="7" t="str">
        <f>IF(B5&gt;MAX('TRA-W'!A:A),"",INDEX('TRA-W'!B:B,MATCH(B5,'TRA-W'!A:A,0)))</f>
        <v>TAM, Rachel</v>
      </c>
      <c r="D13" s="13" t="str">
        <f>IF(B5&gt;MAX('TRA-W'!A:A),"",INDEX('TRA-W'!H:H,MATCH(B5,'TRA-W'!A:A,0)))</f>
        <v>National Team</v>
      </c>
    </row>
    <row r="14" spans="1:6" x14ac:dyDescent="0.2">
      <c r="A14" s="7"/>
      <c r="B14" s="7">
        <v>5</v>
      </c>
      <c r="C14" s="7" t="str">
        <f>IF(B6&gt;MAX('TRA-W'!A:A),"",INDEX('TRA-W'!B:B,MATCH(B6,'TRA-W'!A:A,0)))</f>
        <v>BONNE, Rielle</v>
      </c>
      <c r="D14" s="13" t="str">
        <f>IF(B6&gt;MAX('TRA-W'!A:A),"",INDEX('TRA-W'!H:H,MATCH(B6,'TRA-W'!A:A,0)))</f>
        <v>National Team</v>
      </c>
    </row>
    <row r="15" spans="1:6" x14ac:dyDescent="0.2">
      <c r="A15" s="7"/>
      <c r="B15" s="7">
        <v>6</v>
      </c>
      <c r="C15" s="7" t="str">
        <f>IF(B7&gt;MAX('TRA-W'!A:A),"",INDEX('TRA-W'!B:B,MATCH(B7,'TRA-W'!A:A,0)))</f>
        <v>FLYNN, Gabby</v>
      </c>
      <c r="D15" s="13" t="str">
        <f>IF(B7&gt;MAX('TRA-W'!A:A),"",INDEX('TRA-W'!H:H,MATCH(B7,'TRA-W'!A:A,0)))</f>
        <v>National Team</v>
      </c>
    </row>
    <row r="16" spans="1:6" x14ac:dyDescent="0.2">
      <c r="A16" s="7"/>
      <c r="B16" s="7">
        <v>7</v>
      </c>
      <c r="C16" s="7" t="str">
        <f>IF(B8&gt;MAX('TRA-W'!A:A),"",INDEX('TRA-W'!B:B,MATCH(B8,'TRA-W'!A:A,0)))</f>
        <v>CORRIVEAU, Mélina</v>
      </c>
      <c r="D16" s="13" t="str">
        <f>IF(B8&gt;MAX('TRA-W'!A:A),"",INDEX('TRA-W'!H:H,MATCH(B8,'TRA-W'!A:A,0)))</f>
        <v>National Team</v>
      </c>
    </row>
    <row r="17" spans="1:4" x14ac:dyDescent="0.2">
      <c r="A17" s="7"/>
      <c r="B17" s="7">
        <v>8</v>
      </c>
      <c r="C17" s="7" t="str">
        <f>IF(B9&gt;MAX('TRA-W'!A:A),"",INDEX('TRA-W'!B:B,MATCH(B9,'TRA-W'!A:A,0)))</f>
        <v>SOEHN, Kalena</v>
      </c>
      <c r="D17" s="13" t="str">
        <f>IF(B9&gt;MAX('TRA-W'!A:A),"",INDEX('TRA-W'!H:H,MATCH(B9,'TRA-W'!A:A,0)))</f>
        <v>National Team</v>
      </c>
    </row>
    <row r="18" spans="1:4" x14ac:dyDescent="0.2">
      <c r="A18" s="6" t="s">
        <v>42</v>
      </c>
      <c r="B18" s="6">
        <v>1</v>
      </c>
      <c r="C18" s="6" t="str">
        <f>IF(B2&gt;MAX('SYN-M'!A:A),"",INDEX('SYN-M'!B:B,MATCH(B2,'SYN-M'!A:A,0)))</f>
        <v>CLOUTIER &amp; VIAU</v>
      </c>
      <c r="D18" s="14" t="str">
        <f>IF(B2&gt;MAX('SYN-M'!A:A),"",INDEX('SYN-M'!H:H,MATCH(B2,'SYN-M'!A:A,0)))</f>
        <v>Excellence</v>
      </c>
    </row>
    <row r="19" spans="1:4" x14ac:dyDescent="0.2">
      <c r="A19" s="6"/>
      <c r="B19" s="6">
        <v>2</v>
      </c>
      <c r="C19" s="6" t="str">
        <f>IF(B3&gt;MAX('SYN-M'!A:A),"",INDEX('SYN-M'!B:B,MATCH(B3,'SYN-M'!A:A,0)))</f>
        <v>CLOUTIER &amp; DON</v>
      </c>
      <c r="D19" s="14" t="str">
        <f>IF(B3&gt;MAX('SYN-M'!A:A),"",INDEX('SYN-M'!H:H,MATCH(B3,'SYN-M'!A:A,0)))</f>
        <v>National Team</v>
      </c>
    </row>
    <row r="20" spans="1:4" x14ac:dyDescent="0.2">
      <c r="A20" s="6"/>
      <c r="B20" s="6">
        <v>3</v>
      </c>
      <c r="C20" s="6" t="str">
        <f>IF(B4&gt;MAX('SYN-M'!A:A),"",INDEX('SYN-M'!B:B,MATCH(B4,'SYN-M'!A:A,0)))</f>
        <v>CLOUTIER &amp; CYMAN</v>
      </c>
      <c r="D20" s="14" t="str">
        <f>IF(B4&gt;MAX('SYN-M'!A:A),"",INDEX('SYN-M'!H:H,MATCH(B4,'SYN-M'!A:A,0)))</f>
        <v>No DD</v>
      </c>
    </row>
    <row r="21" spans="1:4" hidden="1" x14ac:dyDescent="0.2">
      <c r="A21" s="6"/>
      <c r="B21" s="6">
        <v>4</v>
      </c>
      <c r="C21" s="6" t="str">
        <f>IF(B5&gt;MAX('SYN-M'!A:A),"",INDEX('SYN-M'!B:B,MATCH(B5,'SYN-M'!A:A,0)))</f>
        <v/>
      </c>
      <c r="D21" s="14" t="str">
        <f>IF(B5&gt;MAX('SYN-M'!A:A),"",INDEX('SYN-M'!H:H,MATCH(B5,'SYN-M'!A:A,0)))</f>
        <v/>
      </c>
    </row>
    <row r="22" spans="1:4" x14ac:dyDescent="0.2">
      <c r="A22" s="7" t="s">
        <v>43</v>
      </c>
      <c r="B22" s="7">
        <v>1</v>
      </c>
      <c r="C22" s="7" t="str">
        <f>IF(B2&gt;MAX('SYN-W'!A:A),"",INDEX('SYN-W'!B:B,MATCH(B2,'SYN-W'!A:A,0)))</f>
        <v>MÉTHOT &amp; MILETTE</v>
      </c>
      <c r="D22" s="13" t="str">
        <f>IF(B2&gt;MAX('SYN-W'!A:A),"",INDEX('SYN-W'!H:H,MATCH(B2,'SYN-W'!A:A,0)))</f>
        <v>Merit</v>
      </c>
    </row>
    <row r="23" spans="1:4" x14ac:dyDescent="0.2">
      <c r="A23" s="7"/>
      <c r="B23" s="7">
        <v>2</v>
      </c>
      <c r="C23" s="7" t="str">
        <f>IF(B3&gt;MAX('SYN-W'!A:A),"",INDEX('SYN-W'!B:B,MATCH(B3,'SYN-W'!A:A,0)))</f>
        <v>BONNE &amp; CORRIVEAU</v>
      </c>
      <c r="D23" s="13" t="str">
        <f>IF(B3&gt;MAX('SYN-W'!A:A),"",INDEX('SYN-W'!H:H,MATCH(B3,'SYN-W'!A:A,0)))</f>
        <v>Merit</v>
      </c>
    </row>
    <row r="24" spans="1:4" x14ac:dyDescent="0.2">
      <c r="A24" s="7"/>
      <c r="B24" s="7">
        <v>3</v>
      </c>
      <c r="C24" s="7" t="str">
        <f>IF(B4&gt;MAX('SYN-W'!A:A),"",INDEX('SYN-W'!B:B,MATCH(B4,'SYN-W'!A:A,0)))</f>
        <v>BONHAM &amp; FLYNN</v>
      </c>
      <c r="D24" s="13" t="str">
        <f>IF(B4&gt;MAX('SYN-W'!A:A),"",INDEX('SYN-W'!H:H,MATCH(B4,'SYN-W'!A:A,0)))</f>
        <v>Worlds Team</v>
      </c>
    </row>
    <row r="25" spans="1:4" x14ac:dyDescent="0.2">
      <c r="A25" s="7"/>
      <c r="B25" s="7">
        <v>4</v>
      </c>
      <c r="C25" s="7" t="str">
        <f>IF(B5&gt;MAX('SYN-W'!A:A),"",INDEX('SYN-W'!B:B,MATCH(B5,'SYN-W'!A:A,0)))</f>
        <v>NOGA-BARD &amp; TAM</v>
      </c>
      <c r="D25" s="13" t="str">
        <f>IF(B5&gt;MAX('SYN-W'!A:A),"",INDEX('SYN-W'!H:H,MATCH(B5,'SYN-W'!A:A,0)))</f>
        <v>Merit</v>
      </c>
    </row>
    <row r="26" spans="1:4" x14ac:dyDescent="0.2">
      <c r="A26" s="62" t="s">
        <v>221</v>
      </c>
      <c r="B26" s="62">
        <v>1</v>
      </c>
      <c r="C26" s="62" t="str">
        <f>IF(B2&gt;MAX('SYN-X'!A:A),"",INDEX('SYN-X'!B:B,MATCH(B2,'SYN-X'!A:A,0)))</f>
        <v>DODD &amp; FLYNN</v>
      </c>
      <c r="D26" s="63" t="str">
        <f>IF(B2&gt;MAX('SYN-X'!A:A),"",INDEX('SYN-X'!H:H,MATCH(B2,'SYN-X'!A:A,0)))</f>
        <v>Worlds Team</v>
      </c>
    </row>
    <row r="27" spans="1:4" x14ac:dyDescent="0.2">
      <c r="A27" s="62"/>
      <c r="B27" s="62">
        <v>2</v>
      </c>
      <c r="C27" s="62" t="str">
        <f>IF(B3&gt;MAX('SYN-X'!A:A),"",INDEX('SYN-X'!B:B,MATCH(B3,'SYN-X'!A:A,0)))</f>
        <v>CLOUTIER &amp; TAM</v>
      </c>
      <c r="D27" s="63" t="str">
        <f>IF(B3&gt;MAX('SYN-X'!A:A),"",INDEX('SYN-X'!H:H,MATCH(B3,'SYN-X'!A:A,0)))</f>
        <v>Excellence</v>
      </c>
    </row>
    <row r="28" spans="1:4" x14ac:dyDescent="0.2">
      <c r="A28" s="62"/>
      <c r="B28" s="62">
        <v>3</v>
      </c>
      <c r="C28" s="62" t="str">
        <f>IF(B4&gt;MAX('SYN-X'!A:A),"",INDEX('SYN-X'!B:B,MATCH(B4,'SYN-X'!A:A,0)))</f>
        <v>BONNE &amp; COLLINSON</v>
      </c>
      <c r="D28" s="63" t="str">
        <f>IF(B4&gt;MAX('SYN-X'!A:A),"",INDEX('SYN-X'!H:H,MATCH(B4,'SYN-X'!A:A,0)))</f>
        <v>Worlds Team</v>
      </c>
    </row>
    <row r="29" spans="1:4" x14ac:dyDescent="0.2">
      <c r="A29" s="62"/>
      <c r="B29" s="62">
        <v>4</v>
      </c>
      <c r="C29" s="62" t="str">
        <f>IF(B5&gt;MAX('SYN-X'!A:A),"",INDEX('SYN-X'!B:B,MATCH(B5,'SYN-X'!A:A,0)))</f>
        <v>ADJEMIAN &amp; CORRIVEAU</v>
      </c>
      <c r="D29" s="63" t="str">
        <f>IF(B5&gt;MAX('SYN-X'!A:A),"",INDEX('SYN-X'!H:H,MATCH(B5,'SYN-X'!A:A,0)))</f>
        <v>Worlds Team</v>
      </c>
    </row>
    <row r="30" spans="1:4" x14ac:dyDescent="0.2">
      <c r="A30" s="6" t="s">
        <v>44</v>
      </c>
      <c r="B30" s="6">
        <v>1</v>
      </c>
      <c r="C30" s="6" t="str">
        <f>IF(B2&gt;MAX('TUM-M'!A:A),"",INDEX('TUM-M'!B:B,MATCH(B2,'TUM-M'!A:A,0)))</f>
        <v>MATTHEWS, Jared</v>
      </c>
      <c r="D30" s="14" t="str">
        <f>IF(B2&gt;MAX('TUM-M'!A:A),"",INDEX('TUM-M'!H:H,MATCH(B2,'TUM-M'!A:A,0)))</f>
        <v>Merit</v>
      </c>
    </row>
    <row r="31" spans="1:4" x14ac:dyDescent="0.2">
      <c r="A31" s="6"/>
      <c r="B31" s="6">
        <v>2</v>
      </c>
      <c r="C31" s="6" t="str">
        <f>IF(B3&gt;MAX('TUM-M'!A:A),"",INDEX('TUM-M'!B:B,MATCH(B3,'TUM-M'!A:A,0)))</f>
        <v>CANUEL, Victor</v>
      </c>
      <c r="D31" s="14" t="str">
        <f>IF(B3&gt;MAX('TUM-M'!A:A),"",INDEX('TUM-M'!H:H,MATCH(B3,'TUM-M'!A:A,0)))</f>
        <v>Excellence</v>
      </c>
    </row>
    <row r="32" spans="1:4" x14ac:dyDescent="0.2">
      <c r="A32" s="6"/>
      <c r="B32" s="6">
        <v>3</v>
      </c>
      <c r="C32" s="6" t="str">
        <f>IF(B4&gt;MAX('TUM-M'!A:A),"",INDEX('TUM-M'!B:B,MATCH(B4,'TUM-M'!A:A,0)))</f>
        <v>PINSK, Benjamin</v>
      </c>
      <c r="D32" s="14" t="str">
        <f>IF(B4&gt;MAX('TUM-M'!A:A),"",INDEX('TUM-M'!H:H,MATCH(B4,'TUM-M'!A:A,0)))</f>
        <v>Worlds Team</v>
      </c>
    </row>
    <row r="33" spans="1:4" x14ac:dyDescent="0.2">
      <c r="A33" s="6"/>
      <c r="B33" s="6">
        <v>4</v>
      </c>
      <c r="C33" s="6" t="str">
        <f>IF(B5&gt;MAX('TUM-M'!A:A),"",INDEX('TUM-M'!B:B,MATCH(B5,'TUM-M'!A:A,0)))</f>
        <v>PEDERSEN, Mitchel</v>
      </c>
      <c r="D33" s="14" t="str">
        <f>IF(B5&gt;MAX('TUM-M'!A:A),"",INDEX('TUM-M'!H:H,MATCH(B5,'TUM-M'!A:A,0)))</f>
        <v>Worlds Team</v>
      </c>
    </row>
    <row r="34" spans="1:4" x14ac:dyDescent="0.2">
      <c r="A34" s="6"/>
      <c r="B34" s="6">
        <v>5</v>
      </c>
      <c r="C34" s="6" t="str">
        <f>IF(B6&gt;MAX('TUM-M'!A:A),"",INDEX('TUM-M'!B:B,MATCH(B6,'TUM-M'!A:A,0)))</f>
        <v>VIAU, Nathan</v>
      </c>
      <c r="D34" s="14" t="str">
        <f>IF(B6&gt;MAX('TUM-M'!A:A),"",INDEX('TUM-M'!H:H,MATCH(B6,'TUM-M'!A:A,0)))</f>
        <v>National Team</v>
      </c>
    </row>
    <row r="35" spans="1:4" x14ac:dyDescent="0.2">
      <c r="A35" s="6"/>
      <c r="B35" s="6">
        <v>6</v>
      </c>
      <c r="C35" s="6" t="str">
        <f>IF(B7&gt;MAX('TUM-M'!A:A),"",INDEX('TUM-M'!B:B,MATCH(B7,'TUM-M'!A:A,0)))</f>
        <v>STANNARD, Adam</v>
      </c>
      <c r="D35" s="14" t="str">
        <f>IF(B7&gt;MAX('TUM-M'!A:A),"",INDEX('TUM-M'!H:H,MATCH(B7,'TUM-M'!A:A,0)))</f>
        <v>Worlds Team</v>
      </c>
    </row>
    <row r="36" spans="1:4" x14ac:dyDescent="0.2">
      <c r="A36" s="6"/>
      <c r="B36" s="6">
        <v>7</v>
      </c>
      <c r="C36" s="6" t="str">
        <f>IF(B8&gt;MAX('TUM-M'!A:A),"",INDEX('TUM-M'!B:B,MATCH(B8,'TUM-M'!A:A,0)))</f>
        <v>NEUFELD, Simon</v>
      </c>
      <c r="D36" s="14" t="str">
        <f>IF(B8&gt;MAX('TUM-M'!A:A),"",INDEX('TUM-M'!H:H,MATCH(B8,'TUM-M'!A:A,0)))</f>
        <v>Worlds Team</v>
      </c>
    </row>
    <row r="37" spans="1:4" hidden="1" x14ac:dyDescent="0.2">
      <c r="A37" s="6"/>
      <c r="B37" s="6">
        <v>8</v>
      </c>
      <c r="C37" s="6" t="str">
        <f>IF(B9&gt;MAX('TUM-M'!A:A),"",INDEX('TUM-M'!B:B,MATCH(B9,'TUM-M'!A:A,0)))</f>
        <v/>
      </c>
      <c r="D37" s="14" t="str">
        <f>IF(B9&gt;MAX('TUM-M'!A:A),"",INDEX('TUM-M'!H:H,MATCH(B9,'TUM-M'!A:A,0)))</f>
        <v/>
      </c>
    </row>
    <row r="38" spans="1:4" x14ac:dyDescent="0.2">
      <c r="A38" s="7" t="s">
        <v>45</v>
      </c>
      <c r="B38" s="7">
        <v>1</v>
      </c>
      <c r="C38" s="7" t="str">
        <f>IF(B2&gt;MAX('TUM-W'!A:A),"",INDEX('TUM-W'!B:B,MATCH(B2,'TUM-W'!A:A,0)))</f>
        <v>JACKSON, Claire</v>
      </c>
      <c r="D38" s="13" t="str">
        <f>IF(B2&gt;MAX('TUM-W'!A:A),"",INDEX('TUM-W'!H:H,MATCH(B2,'TUM-W'!A:A,0)))</f>
        <v>Excellence</v>
      </c>
    </row>
    <row r="39" spans="1:4" x14ac:dyDescent="0.2">
      <c r="A39" s="7"/>
      <c r="B39" s="7">
        <v>2</v>
      </c>
      <c r="C39" s="7" t="str">
        <f>IF(B3&gt;MAX('TUM-W'!A:A),"",INDEX('TUM-W'!B:B,MATCH(B3,'TUM-W'!A:A,0)))</f>
        <v>BERGER, Ophélie</v>
      </c>
      <c r="D39" s="13" t="str">
        <f>IF(B3&gt;MAX('TUM-W'!A:A),"",INDEX('TUM-W'!H:H,MATCH(B3,'TUM-W'!A:A,0)))</f>
        <v>Excellence</v>
      </c>
    </row>
    <row r="40" spans="1:4" x14ac:dyDescent="0.2">
      <c r="A40" s="7"/>
      <c r="B40" s="7">
        <v>3</v>
      </c>
      <c r="C40" s="7" t="str">
        <f>IF(B4&gt;MAX('TUM-W'!A:A),"",INDEX('TUM-W'!B:B,MATCH(B4,'TUM-W'!A:A,0)))</f>
        <v>PILLINGER, Taylor</v>
      </c>
      <c r="D40" s="13" t="str">
        <f>IF(B4&gt;MAX('TUM-W'!A:A),"",INDEX('TUM-W'!H:H,MATCH(B4,'TUM-W'!A:A,0)))</f>
        <v>Worlds Team</v>
      </c>
    </row>
    <row r="41" spans="1:4" x14ac:dyDescent="0.2">
      <c r="A41" s="7"/>
      <c r="B41" s="7">
        <v>4</v>
      </c>
      <c r="C41" s="7" t="str">
        <f>IF(B5&gt;MAX('TUM-W'!A:A),"",INDEX('TUM-W'!B:B,MATCH(B5,'TUM-W'!A:A,0)))</f>
        <v>IBACH, Sam</v>
      </c>
      <c r="D41" s="13" t="str">
        <f>IF(B5&gt;MAX('TUM-W'!A:A),"",INDEX('TUM-W'!H:H,MATCH(B5,'TUM-W'!A:A,0)))</f>
        <v>Worlds Team</v>
      </c>
    </row>
    <row r="42" spans="1:4" x14ac:dyDescent="0.2">
      <c r="A42" s="7"/>
      <c r="B42" s="7">
        <v>5</v>
      </c>
      <c r="C42" s="7" t="str">
        <f>IF(B6&gt;MAX('TUM-W'!A:A),"",INDEX('TUM-W'!B:B,MATCH(B6,'TUM-W'!A:A,0)))</f>
        <v>BOWDITCH, Courtney</v>
      </c>
      <c r="D42" s="13" t="str">
        <f>IF(B6&gt;MAX('TUM-W'!A:A),"",INDEX('TUM-W'!H:H,MATCH(B6,'TUM-W'!A:A,0)))</f>
        <v>Worlds Team</v>
      </c>
    </row>
    <row r="43" spans="1:4" x14ac:dyDescent="0.2">
      <c r="A43" s="7"/>
      <c r="B43" s="7">
        <v>6</v>
      </c>
      <c r="C43" s="7" t="str">
        <f>IF(B7&gt;MAX('TUM-W'!A:A),"",INDEX('TUM-W'!B:B,MATCH(B7,'TUM-W'!A:A,0)))</f>
        <v>MOORE, Sara</v>
      </c>
      <c r="D43" s="13" t="str">
        <f>IF(B7&gt;MAX('TUM-W'!A:A),"",INDEX('TUM-W'!H:H,MATCH(B7,'TUM-W'!A:A,0)))</f>
        <v>National Team</v>
      </c>
    </row>
    <row r="44" spans="1:4" x14ac:dyDescent="0.2">
      <c r="A44" s="7"/>
      <c r="B44" s="7">
        <v>7</v>
      </c>
      <c r="C44" s="7" t="str">
        <f>IF(B8&gt;MAX('TUM-W'!A:A),"",INDEX('TUM-W'!B:B,MATCH(B8,'TUM-W'!A:A,0)))</f>
        <v>NEWMAN, Olivia</v>
      </c>
      <c r="D44" s="13" t="str">
        <f>IF(B8&gt;MAX('TUM-W'!A:A),"",INDEX('TUM-W'!H:H,MATCH(B8,'TUM-W'!A:A,0)))</f>
        <v>Worlds Team</v>
      </c>
    </row>
    <row r="45" spans="1:4" x14ac:dyDescent="0.2">
      <c r="A45" s="7"/>
      <c r="B45" s="7">
        <v>8</v>
      </c>
      <c r="C45" s="7" t="str">
        <f>IF(B9&gt;MAX('TUM-W'!A:A),"",INDEX('TUM-W'!B:B,MATCH(B9,'TUM-W'!A:A,0)))</f>
        <v>SARTISON, Torrance</v>
      </c>
      <c r="D45" s="13" t="str">
        <f>IF(B9&gt;MAX('TUM-W'!A:A),"",INDEX('TUM-W'!H:H,MATCH(B9,'TUM-W'!A:A,0)))</f>
        <v>National Team</v>
      </c>
    </row>
    <row r="46" spans="1:4" x14ac:dyDescent="0.2">
      <c r="A46" s="6" t="s">
        <v>46</v>
      </c>
      <c r="B46" s="6">
        <v>1</v>
      </c>
      <c r="C46" s="6" t="str">
        <f>IF(B2&gt;MAX('DMT-M'!A:A),"",INDEX('DMT-M'!B:B,MATCH(B2,'DMT-M'!A:A,0)))</f>
        <v>DODD, Gavin</v>
      </c>
      <c r="D46" s="14" t="str">
        <f>IF(B2&gt;MAX('DMT-M'!A:A),"",INDEX('DMT-M'!H:H,MATCH(B2,'DMT-M'!A:A,0)))</f>
        <v>Merit</v>
      </c>
    </row>
    <row r="47" spans="1:4" x14ac:dyDescent="0.2">
      <c r="A47" s="6"/>
      <c r="B47" s="6">
        <v>2</v>
      </c>
      <c r="C47" s="6" t="str">
        <f>IF(B3&gt;MAX('DMT-M'!A:A),"",INDEX('DMT-M'!B:B,MATCH(B3,'DMT-M'!A:A,0)))</f>
        <v>LUPISH, Kieran</v>
      </c>
      <c r="D47" s="14" t="str">
        <f>IF(B3&gt;MAX('DMT-M'!A:A),"",INDEX('DMT-M'!H:H,MATCH(B3,'DMT-M'!A:A,0)))</f>
        <v>Merit</v>
      </c>
    </row>
    <row r="48" spans="1:4" x14ac:dyDescent="0.2">
      <c r="A48" s="6"/>
      <c r="B48" s="6">
        <v>3</v>
      </c>
      <c r="C48" s="6" t="str">
        <f>IF(B4&gt;MAX('DMT-M'!A:A),"",INDEX('DMT-M'!B:B,MATCH(B4,'DMT-M'!A:A,0)))</f>
        <v>BLOOM, Tristan</v>
      </c>
      <c r="D48" s="14" t="str">
        <f>IF(B4&gt;MAX('DMT-M'!A:A),"",INDEX('DMT-M'!H:H,MATCH(B4,'DMT-M'!A:A,0)))</f>
        <v>Excellence</v>
      </c>
    </row>
    <row r="49" spans="1:4" x14ac:dyDescent="0.2">
      <c r="A49" s="6"/>
      <c r="B49" s="6">
        <v>4</v>
      </c>
      <c r="C49" s="6" t="str">
        <f>IF(B5&gt;MAX('DMT-M'!A:A),"",INDEX('DMT-M'!B:B,MATCH(B5,'DMT-M'!A:A,0)))</f>
        <v>ROBERTSON, Griffyn</v>
      </c>
      <c r="D49" s="14" t="str">
        <f>IF(B5&gt;MAX('DMT-M'!A:A),"",INDEX('DMT-M'!H:H,MATCH(B5,'DMT-M'!A:A,0)))</f>
        <v>Worlds Team</v>
      </c>
    </row>
    <row r="50" spans="1:4" x14ac:dyDescent="0.2">
      <c r="A50" s="6"/>
      <c r="B50" s="6">
        <v>5</v>
      </c>
      <c r="C50" s="6" t="str">
        <f>IF(B6&gt;MAX('DMT-M'!A:A),"",INDEX('DMT-M'!B:B,MATCH(B6,'DMT-M'!A:A,0)))</f>
        <v>MEYER, Jeremy</v>
      </c>
      <c r="D50" s="14" t="str">
        <f>IF(B6&gt;MAX('DMT-M'!A:A),"",INDEX('DMT-M'!H:H,MATCH(B6,'DMT-M'!A:A,0)))</f>
        <v>Worlds Team</v>
      </c>
    </row>
    <row r="51" spans="1:4" x14ac:dyDescent="0.2">
      <c r="A51" s="6"/>
      <c r="B51" s="6">
        <v>6</v>
      </c>
      <c r="C51" s="6" t="str">
        <f>IF(B7&gt;MAX('DMT-M'!A:A),"",INDEX('DMT-M'!B:B,MATCH(B7,'DMT-M'!A:A,0)))</f>
        <v>MALLAIS, Rylan</v>
      </c>
      <c r="D51" s="14" t="str">
        <f>IF(B7&gt;MAX('DMT-M'!A:A),"",INDEX('DMT-M'!H:H,MATCH(B7,'DMT-M'!A:A,0)))</f>
        <v>Worlds Team</v>
      </c>
    </row>
    <row r="52" spans="1:4" x14ac:dyDescent="0.2">
      <c r="A52" s="6"/>
      <c r="B52" s="6">
        <v>7</v>
      </c>
      <c r="C52" s="6" t="str">
        <f>IF(B8&gt;MAX('DMT-M'!A:A),"",INDEX('DMT-M'!B:B,MATCH(B8,'DMT-M'!A:A,0)))</f>
        <v>ZUREK, Nolan</v>
      </c>
      <c r="D52" s="14" t="str">
        <f>IF(B8&gt;MAX('DMT-M'!A:A),"",INDEX('DMT-M'!H:H,MATCH(B8,'DMT-M'!A:A,0)))</f>
        <v>Worlds Team</v>
      </c>
    </row>
    <row r="53" spans="1:4" x14ac:dyDescent="0.2">
      <c r="A53" s="6"/>
      <c r="B53" s="6">
        <v>8</v>
      </c>
      <c r="C53" s="6" t="str">
        <f>IF(B9&gt;MAX('DMT-M'!A:A),"",INDEX('DMT-M'!B:B,MATCH(B9,'DMT-M'!A:A,0)))</f>
        <v>COUTURE, Joey</v>
      </c>
      <c r="D53" s="14" t="str">
        <f>IF(B9&gt;MAX('DMT-M'!A:A),"",INDEX('DMT-M'!H:H,MATCH(B9,'DMT-M'!A:A,0)))</f>
        <v>National Team</v>
      </c>
    </row>
    <row r="54" spans="1:4" x14ac:dyDescent="0.2">
      <c r="A54" s="7" t="s">
        <v>47</v>
      </c>
      <c r="B54" s="7">
        <v>1</v>
      </c>
      <c r="C54" s="7" t="str">
        <f>IF(B2&gt;MAX('DMT-W'!A:A),"",INDEX('DMT-W'!B:B,MATCH(B2,'DMT-W'!A:A,0)))</f>
        <v>FLYNN, Gabby</v>
      </c>
      <c r="D54" s="13" t="str">
        <f>IF(B2&gt;MAX('DMT-W'!A:A),"",INDEX('DMT-W'!H:H,MATCH(B2,'DMT-W'!A:A,0)))</f>
        <v>Merit</v>
      </c>
    </row>
    <row r="55" spans="1:4" x14ac:dyDescent="0.2">
      <c r="A55" s="7"/>
      <c r="B55" s="7">
        <v>2</v>
      </c>
      <c r="C55" s="7" t="str">
        <f>IF(B3&gt;MAX('DMT-W'!A:A),"",INDEX('DMT-W'!B:B,MATCH(B3,'DMT-W'!A:A,0)))</f>
        <v>HOWELL, Kayla</v>
      </c>
      <c r="D55" s="13" t="str">
        <f>IF(B3&gt;MAX('DMT-W'!A:A),"",INDEX('DMT-W'!H:H,MATCH(B3,'DMT-W'!A:A,0)))</f>
        <v>Merit</v>
      </c>
    </row>
    <row r="56" spans="1:4" x14ac:dyDescent="0.2">
      <c r="A56" s="7"/>
      <c r="B56" s="7">
        <v>3</v>
      </c>
      <c r="C56" s="7" t="str">
        <f>IF(B4&gt;MAX('DMT-W'!A:A),"",INDEX('DMT-W'!B:B,MATCH(B4,'DMT-W'!A:A,0)))</f>
        <v>KUZNAK, Sienna</v>
      </c>
      <c r="D56" s="13" t="str">
        <f>IF(B4&gt;MAX('DMT-W'!A:A),"",INDEX('DMT-W'!H:H,MATCH(B4,'DMT-W'!A:A,0)))</f>
        <v>Merit</v>
      </c>
    </row>
    <row r="57" spans="1:4" x14ac:dyDescent="0.2">
      <c r="A57" s="7"/>
      <c r="B57" s="7">
        <v>4</v>
      </c>
      <c r="C57" s="7" t="str">
        <f>IF(B5&gt;MAX('DMT-W'!A:A),"",INDEX('DMT-W'!B:B,MATCH(B5,'DMT-W'!A:A,0)))</f>
        <v>SOEHN, Kalena</v>
      </c>
      <c r="D57" s="13" t="str">
        <f>IF(B5&gt;MAX('DMT-W'!A:A),"",INDEX('DMT-W'!H:H,MATCH(B5,'DMT-W'!A:A,0)))</f>
        <v>Merit</v>
      </c>
    </row>
    <row r="58" spans="1:4" x14ac:dyDescent="0.2">
      <c r="A58" s="7"/>
      <c r="B58" s="7">
        <v>5</v>
      </c>
      <c r="C58" s="7" t="str">
        <f>IF(B6&gt;MAX('DMT-W'!A:A),"",INDEX('DMT-W'!B:B,MATCH(B6,'DMT-W'!A:A,0)))</f>
        <v>SCHMIDT, Jordyn</v>
      </c>
      <c r="D58" s="13" t="str">
        <f>IF(B6&gt;MAX('DMT-W'!A:A),"",INDEX('DMT-W'!H:H,MATCH(B6,'DMT-W'!A:A,0)))</f>
        <v>Merit</v>
      </c>
    </row>
    <row r="59" spans="1:4" x14ac:dyDescent="0.2">
      <c r="A59" s="7"/>
      <c r="B59" s="7">
        <v>6</v>
      </c>
      <c r="C59" s="7" t="str">
        <f>IF(B7&gt;MAX('DMT-W'!A:A),"",INDEX('DMT-W'!B:B,MATCH(B7,'DMT-W'!A:A,0)))</f>
        <v>OLSEN, Brooklyn</v>
      </c>
      <c r="D59" s="13" t="str">
        <f>IF(B7&gt;MAX('DMT-W'!A:A),"",INDEX('DMT-W'!H:H,MATCH(B7,'DMT-W'!A:A,0)))</f>
        <v>Merit</v>
      </c>
    </row>
    <row r="60" spans="1:4" x14ac:dyDescent="0.2">
      <c r="A60" s="7"/>
      <c r="B60" s="7">
        <v>7</v>
      </c>
      <c r="C60" s="7" t="str">
        <f>IF(B8&gt;MAX('DMT-W'!A:A),"",INDEX('DMT-W'!B:B,MATCH(B8,'DMT-W'!A:A,0)))</f>
        <v>WILL, Rebecca</v>
      </c>
      <c r="D60" s="13" t="str">
        <f>IF(B8&gt;MAX('DMT-W'!A:A),"",INDEX('DMT-W'!H:H,MATCH(B8,'DMT-W'!A:A,0)))</f>
        <v>Worlds Team</v>
      </c>
    </row>
    <row r="61" spans="1:4" x14ac:dyDescent="0.2">
      <c r="A61" s="7"/>
      <c r="B61" s="7">
        <v>8</v>
      </c>
      <c r="C61" s="7" t="str">
        <f>IF(B9&gt;MAX('DMT-W'!A:A),"",INDEX('DMT-W'!B:B,MATCH(B9,'DMT-W'!A:A,0)))</f>
        <v>DION, Amélia</v>
      </c>
      <c r="D61" s="13" t="str">
        <f>IF(B9&gt;MAX('DMT-W'!A:A),"",INDEX('DMT-W'!H:H,MATCH(B9,'DMT-W'!A:A,0)))</f>
        <v>Worlds Team</v>
      </c>
    </row>
    <row r="62" spans="1:4" x14ac:dyDescent="0.2">
      <c r="D62" s="36"/>
    </row>
    <row r="63" spans="1:4" x14ac:dyDescent="0.2">
      <c r="B63" t="s">
        <v>35</v>
      </c>
    </row>
    <row r="64" spans="1:4" x14ac:dyDescent="0.2">
      <c r="B64" t="s">
        <v>33</v>
      </c>
    </row>
    <row r="65" spans="1:5" x14ac:dyDescent="0.2">
      <c r="B65" t="s">
        <v>34</v>
      </c>
    </row>
    <row r="66" spans="1:5" x14ac:dyDescent="0.2">
      <c r="B66" s="12" t="s">
        <v>58</v>
      </c>
      <c r="D66" t="s">
        <v>56</v>
      </c>
    </row>
    <row r="67" spans="1:5" x14ac:dyDescent="0.2">
      <c r="B67" s="12" t="s">
        <v>66</v>
      </c>
      <c r="D67" t="s">
        <v>56</v>
      </c>
      <c r="E67" t="s">
        <v>56</v>
      </c>
    </row>
    <row r="68" spans="1:5" x14ac:dyDescent="0.2">
      <c r="B68" t="s">
        <v>57</v>
      </c>
    </row>
    <row r="69" spans="1:5" x14ac:dyDescent="0.2">
      <c r="B69" t="s">
        <v>67</v>
      </c>
    </row>
    <row r="70" spans="1:5" x14ac:dyDescent="0.2">
      <c r="A70" t="s">
        <v>40</v>
      </c>
      <c r="B70" s="64">
        <v>45977</v>
      </c>
      <c r="C70" s="64"/>
    </row>
    <row r="71" spans="1:5" x14ac:dyDescent="0.2">
      <c r="B71" t="s">
        <v>278</v>
      </c>
    </row>
  </sheetData>
  <sheetProtection formatCells="0" formatColumns="0" formatRows="0"/>
  <mergeCells count="1">
    <mergeCell ref="B70:C70"/>
  </mergeCells>
  <conditionalFormatting sqref="D2:D61">
    <cfRule type="containsText" dxfId="841" priority="1" operator="containsText" text="No DD">
      <formula>NOT(ISERROR(SEARCH("No DD",D2)))</formula>
    </cfRule>
    <cfRule type="containsText" dxfId="840" priority="4" operator="containsText" text="Merit">
      <formula>NOT(ISERROR(SEARCH("Merit",D2)))</formula>
    </cfRule>
    <cfRule type="containsText" dxfId="839" priority="5" operator="containsText" text="Excellence">
      <formula>NOT(ISERROR(SEARCH("Excellence",D2)))</formula>
    </cfRule>
    <cfRule type="containsText" dxfId="838" priority="6" operator="containsText" text="Worlds Team">
      <formula>NOT(ISERROR(SEARCH("Worlds Team",D2)))</formula>
    </cfRule>
    <cfRule type="containsText" dxfId="837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66:D67" xr:uid="{D08F591B-E1ED-7A40-99FD-CEC4A428C792}">
      <formula1>"Select,TRA-M,TRA-W,SYN-M,SYN-W,SYN-X,TUM-M,TUM-W,DMT-M,DMT-W"</formula1>
    </dataValidation>
    <dataValidation type="list" allowBlank="1" showInputMessage="1" showErrorMessage="1" sqref="E67" xr:uid="{34EE6C87-AAA8-A345-8399-C87931D9699B}">
      <formula1>IF($D$67="Select",D67,INDIRECT("'"&amp;$D$67&amp;"'!"&amp;"B4:B"&amp;MATCH(TRUE,INDEX(INDIRECT("'"&amp;$D$67&amp;"'!"&amp;"B4:B100")="",0),0)+2))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62</xdr:row>
                    <xdr:rowOff>25400</xdr:rowOff>
                  </from>
                  <to>
                    <xdr:col>0</xdr:col>
                    <xdr:colOff>965200</xdr:colOff>
                    <xdr:row>62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63</xdr:row>
                    <xdr:rowOff>25400</xdr:rowOff>
                  </from>
                  <to>
                    <xdr:col>0</xdr:col>
                    <xdr:colOff>965200</xdr:colOff>
                    <xdr:row>63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64</xdr:row>
                    <xdr:rowOff>38100</xdr:rowOff>
                  </from>
                  <to>
                    <xdr:col>0</xdr:col>
                    <xdr:colOff>965200</xdr:colOff>
                    <xdr:row>64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65</xdr:row>
                    <xdr:rowOff>25400</xdr:rowOff>
                  </from>
                  <to>
                    <xdr:col>0</xdr:col>
                    <xdr:colOff>977900</xdr:colOff>
                    <xdr:row>65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67</xdr:row>
                    <xdr:rowOff>25400</xdr:rowOff>
                  </from>
                  <to>
                    <xdr:col>0</xdr:col>
                    <xdr:colOff>977900</xdr:colOff>
                    <xdr:row>67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68</xdr:row>
                    <xdr:rowOff>25400</xdr:rowOff>
                  </from>
                  <to>
                    <xdr:col>0</xdr:col>
                    <xdr:colOff>965200</xdr:colOff>
                    <xdr:row>68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66</xdr:row>
                    <xdr:rowOff>25400</xdr:rowOff>
                  </from>
                  <to>
                    <xdr:col>0</xdr:col>
                    <xdr:colOff>977900</xdr:colOff>
                    <xdr:row>66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0" name="Button 1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67</xdr:row>
                    <xdr:rowOff>12700</xdr:rowOff>
                  </from>
                  <to>
                    <xdr:col>4</xdr:col>
                    <xdr:colOff>495300</xdr:colOff>
                    <xdr:row>67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XT58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7" max="7" width="10.83203125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29" width="10.83203125" hidden="1" customWidth="1"/>
    <col min="230" max="242" width="10.83203125" customWidth="1"/>
    <col min="243" max="243" width="10.83203125" style="36" customWidth="1"/>
    <col min="244" max="263" width="10.83203125" hidden="1" customWidth="1"/>
    <col min="264" max="276" width="10.83203125" customWidth="1"/>
    <col min="277" max="277" width="10.83203125" style="36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365" width="10.83203125" hidden="1" customWidth="1"/>
    <col min="366" max="379" width="10.83203125" customWidth="1"/>
    <col min="380" max="399" width="10.83203125" hidden="1" customWidth="1"/>
    <col min="400" max="413" width="10.83203125" customWidth="1"/>
    <col min="414" max="542" width="10.83203125" hidden="1" customWidth="1"/>
    <col min="543" max="543" width="11.83203125" hidden="1" customWidth="1"/>
    <col min="544" max="544" width="12.83203125" hidden="1" customWidth="1"/>
    <col min="545" max="576" width="10.83203125" hidden="1" customWidth="1"/>
    <col min="577" max="577" width="11.83203125" hidden="1" customWidth="1"/>
    <col min="578" max="578" width="12.83203125" hidden="1" customWidth="1"/>
    <col min="579" max="610" width="10.83203125" hidden="1" customWidth="1"/>
    <col min="611" max="611" width="11.83203125" hidden="1" customWidth="1"/>
    <col min="612" max="612" width="12.83203125" hidden="1" customWidth="1"/>
    <col min="613" max="644" width="10.83203125" hidden="1" customWidth="1"/>
  </cols>
  <sheetData>
    <row r="1" spans="1:644" x14ac:dyDescent="0.2">
      <c r="A1" s="71" t="s">
        <v>1</v>
      </c>
      <c r="B1" s="71" t="s">
        <v>27</v>
      </c>
      <c r="C1" s="71" t="s">
        <v>0</v>
      </c>
      <c r="D1" s="71" t="s">
        <v>55</v>
      </c>
      <c r="E1" s="71" t="s">
        <v>2</v>
      </c>
      <c r="F1" s="73" t="s">
        <v>61</v>
      </c>
      <c r="G1" s="71" t="s">
        <v>10</v>
      </c>
      <c r="H1" s="71" t="s">
        <v>11</v>
      </c>
      <c r="I1" s="71" t="s">
        <v>81</v>
      </c>
      <c r="J1" s="72" t="s">
        <v>89</v>
      </c>
      <c r="K1" s="70" t="s">
        <v>30</v>
      </c>
      <c r="L1" s="72" t="s">
        <v>90</v>
      </c>
      <c r="M1" s="70" t="s">
        <v>30</v>
      </c>
      <c r="N1" s="72" t="s">
        <v>111</v>
      </c>
      <c r="O1" s="70" t="s">
        <v>30</v>
      </c>
      <c r="P1" s="70" t="s">
        <v>12</v>
      </c>
      <c r="Q1" s="70" t="s">
        <v>30</v>
      </c>
      <c r="R1" s="70" t="s">
        <v>91</v>
      </c>
      <c r="S1" s="70" t="s">
        <v>30</v>
      </c>
      <c r="T1" s="72" t="s">
        <v>92</v>
      </c>
      <c r="U1" s="70" t="s">
        <v>30</v>
      </c>
      <c r="V1" s="74" t="s">
        <v>13</v>
      </c>
      <c r="W1" s="70" t="s">
        <v>31</v>
      </c>
      <c r="X1" s="70" t="s">
        <v>30</v>
      </c>
      <c r="Y1" s="65" t="s">
        <v>195</v>
      </c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5"/>
      <c r="AY1" s="65"/>
      <c r="AZ1" s="68" t="s">
        <v>230</v>
      </c>
      <c r="BA1" s="68"/>
      <c r="BB1" s="68"/>
      <c r="BC1" s="68"/>
      <c r="BD1" s="68"/>
      <c r="BE1" s="68"/>
      <c r="BF1" s="68"/>
      <c r="BG1" s="68"/>
      <c r="BH1" s="68"/>
      <c r="BI1" s="68"/>
      <c r="BJ1" s="68"/>
      <c r="BK1" s="68"/>
      <c r="BL1" s="68"/>
      <c r="BM1" s="68"/>
      <c r="BN1" s="68"/>
      <c r="BO1" s="68"/>
      <c r="BP1" s="68"/>
      <c r="BQ1" s="68"/>
      <c r="BR1" s="68"/>
      <c r="BS1" s="68"/>
      <c r="BT1" s="68"/>
      <c r="BU1" s="68"/>
      <c r="BV1" s="68"/>
      <c r="BW1" s="68"/>
      <c r="BX1" s="68"/>
      <c r="BY1" s="68"/>
      <c r="BZ1" s="68"/>
      <c r="CA1" s="65" t="s">
        <v>252</v>
      </c>
      <c r="CB1" s="65"/>
      <c r="CC1" s="65"/>
      <c r="CD1" s="65"/>
      <c r="CE1" s="65"/>
      <c r="CF1" s="65"/>
      <c r="CG1" s="65"/>
      <c r="CH1" s="65"/>
      <c r="CI1" s="65"/>
      <c r="CJ1" s="65"/>
      <c r="CK1" s="65"/>
      <c r="CL1" s="65"/>
      <c r="CM1" s="65"/>
      <c r="CN1" s="65"/>
      <c r="CO1" s="65"/>
      <c r="CP1" s="65"/>
      <c r="CQ1" s="65"/>
      <c r="CR1" s="65"/>
      <c r="CS1" s="65"/>
      <c r="CT1" s="65"/>
      <c r="CU1" s="65"/>
      <c r="CV1" s="65"/>
      <c r="CW1" s="65"/>
      <c r="CX1" s="65"/>
      <c r="CY1" s="65"/>
      <c r="CZ1" s="65"/>
      <c r="DA1" s="65"/>
      <c r="DB1" s="69" t="s">
        <v>13</v>
      </c>
      <c r="DC1" s="69"/>
      <c r="DD1" s="65" t="s">
        <v>223</v>
      </c>
      <c r="DE1" s="65"/>
      <c r="DF1" s="65"/>
      <c r="DG1" s="65"/>
      <c r="DH1" s="65"/>
      <c r="DI1" s="65"/>
      <c r="DJ1" s="65"/>
      <c r="DK1" s="65"/>
      <c r="DL1" s="65"/>
      <c r="DM1" s="65"/>
      <c r="DN1" s="65"/>
      <c r="DO1" s="65"/>
      <c r="DP1" s="65"/>
      <c r="DQ1" s="65"/>
      <c r="DR1" s="65"/>
      <c r="DS1" s="65"/>
      <c r="DT1" s="65"/>
      <c r="DU1" s="65"/>
      <c r="DV1" s="65"/>
      <c r="DW1" s="65"/>
      <c r="DX1" s="65"/>
      <c r="DY1" s="65"/>
      <c r="DZ1" s="65"/>
      <c r="EA1" s="65"/>
      <c r="EB1" s="65"/>
      <c r="EC1" s="65"/>
      <c r="ED1" s="65"/>
      <c r="EE1" s="65"/>
      <c r="EF1" s="65"/>
      <c r="EG1" s="65"/>
      <c r="EH1" s="65"/>
      <c r="EI1" s="65"/>
      <c r="EJ1" s="65"/>
      <c r="EK1" s="65"/>
      <c r="EL1" s="68" t="s">
        <v>225</v>
      </c>
      <c r="EM1" s="68"/>
      <c r="EN1" s="68"/>
      <c r="EO1" s="68"/>
      <c r="EP1" s="68"/>
      <c r="EQ1" s="68"/>
      <c r="ER1" s="68"/>
      <c r="ES1" s="68"/>
      <c r="ET1" s="68"/>
      <c r="EU1" s="68"/>
      <c r="EV1" s="68"/>
      <c r="EW1" s="68"/>
      <c r="EX1" s="68"/>
      <c r="EY1" s="68"/>
      <c r="EZ1" s="68"/>
      <c r="FA1" s="68"/>
      <c r="FB1" s="68"/>
      <c r="FC1" s="68"/>
      <c r="FD1" s="68"/>
      <c r="FE1" s="68"/>
      <c r="FF1" s="68"/>
      <c r="FG1" s="68"/>
      <c r="FH1" s="68"/>
      <c r="FI1" s="68"/>
      <c r="FJ1" s="68"/>
      <c r="FK1" s="68"/>
      <c r="FL1" s="68"/>
      <c r="FM1" s="68"/>
      <c r="FN1" s="68"/>
      <c r="FO1" s="68"/>
      <c r="FP1" s="68"/>
      <c r="FQ1" s="68"/>
      <c r="FR1" s="68"/>
      <c r="FS1" s="68"/>
      <c r="FT1" s="65" t="s">
        <v>242</v>
      </c>
      <c r="FU1" s="65"/>
      <c r="FV1" s="65"/>
      <c r="FW1" s="65"/>
      <c r="FX1" s="65"/>
      <c r="FY1" s="65"/>
      <c r="FZ1" s="65"/>
      <c r="GA1" s="65"/>
      <c r="GB1" s="65"/>
      <c r="GC1" s="65"/>
      <c r="GD1" s="65"/>
      <c r="GE1" s="65"/>
      <c r="GF1" s="65"/>
      <c r="GG1" s="65"/>
      <c r="GH1" s="65"/>
      <c r="GI1" s="65"/>
      <c r="GJ1" s="65"/>
      <c r="GK1" s="65"/>
      <c r="GL1" s="65"/>
      <c r="GM1" s="65"/>
      <c r="GN1" s="65"/>
      <c r="GO1" s="65"/>
      <c r="GP1" s="65"/>
      <c r="GQ1" s="65"/>
      <c r="GR1" s="65"/>
      <c r="GS1" s="65"/>
      <c r="GT1" s="65"/>
      <c r="GU1" s="65"/>
      <c r="GV1" s="65"/>
      <c r="GW1" s="65"/>
      <c r="GX1" s="65"/>
      <c r="GY1" s="65"/>
      <c r="GZ1" s="65"/>
      <c r="HA1" s="65"/>
      <c r="HB1" s="68" t="s">
        <v>245</v>
      </c>
      <c r="HC1" s="68"/>
      <c r="HD1" s="68"/>
      <c r="HE1" s="68"/>
      <c r="HF1" s="68"/>
      <c r="HG1" s="68"/>
      <c r="HH1" s="68"/>
      <c r="HI1" s="68"/>
      <c r="HJ1" s="68"/>
      <c r="HK1" s="68"/>
      <c r="HL1" s="68"/>
      <c r="HM1" s="68"/>
      <c r="HN1" s="68"/>
      <c r="HO1" s="68"/>
      <c r="HP1" s="68"/>
      <c r="HQ1" s="68"/>
      <c r="HR1" s="68"/>
      <c r="HS1" s="68"/>
      <c r="HT1" s="68"/>
      <c r="HU1" s="68"/>
      <c r="HV1" s="68"/>
      <c r="HW1" s="68"/>
      <c r="HX1" s="68"/>
      <c r="HY1" s="68"/>
      <c r="HZ1" s="68"/>
      <c r="IA1" s="68"/>
      <c r="IB1" s="68"/>
      <c r="IC1" s="68"/>
      <c r="ID1" s="68"/>
      <c r="IE1" s="68"/>
      <c r="IF1" s="68"/>
      <c r="IG1" s="68"/>
      <c r="IH1" s="68"/>
      <c r="II1" s="68"/>
      <c r="IJ1" s="65" t="s">
        <v>246</v>
      </c>
      <c r="IK1" s="65"/>
      <c r="IL1" s="65"/>
      <c r="IM1" s="65"/>
      <c r="IN1" s="65"/>
      <c r="IO1" s="65"/>
      <c r="IP1" s="65"/>
      <c r="IQ1" s="65"/>
      <c r="IR1" s="65"/>
      <c r="IS1" s="65"/>
      <c r="IT1" s="65"/>
      <c r="IU1" s="65"/>
      <c r="IV1" s="65"/>
      <c r="IW1" s="65"/>
      <c r="IX1" s="65"/>
      <c r="IY1" s="65"/>
      <c r="IZ1" s="65"/>
      <c r="JA1" s="65"/>
      <c r="JB1" s="65"/>
      <c r="JC1" s="65"/>
      <c r="JD1" s="65"/>
      <c r="JE1" s="65"/>
      <c r="JF1" s="65"/>
      <c r="JG1" s="65"/>
      <c r="JH1" s="65"/>
      <c r="JI1" s="65"/>
      <c r="JJ1" s="65"/>
      <c r="JK1" s="65"/>
      <c r="JL1" s="65"/>
      <c r="JM1" s="65"/>
      <c r="JN1" s="65"/>
      <c r="JO1" s="65"/>
      <c r="JP1" s="65"/>
      <c r="JQ1" s="65"/>
      <c r="JR1" s="68" t="s">
        <v>255</v>
      </c>
      <c r="JS1" s="68"/>
      <c r="JT1" s="68"/>
      <c r="JU1" s="68"/>
      <c r="JV1" s="68"/>
      <c r="JW1" s="68"/>
      <c r="JX1" s="68"/>
      <c r="JY1" s="68"/>
      <c r="JZ1" s="68"/>
      <c r="KA1" s="68"/>
      <c r="KB1" s="68"/>
      <c r="KC1" s="68"/>
      <c r="KD1" s="68"/>
      <c r="KE1" s="68"/>
      <c r="KF1" s="68"/>
      <c r="KG1" s="68"/>
      <c r="KH1" s="68"/>
      <c r="KI1" s="68"/>
      <c r="KJ1" s="68"/>
      <c r="KK1" s="68"/>
      <c r="KL1" s="68"/>
      <c r="KM1" s="68"/>
      <c r="KN1" s="68"/>
      <c r="KO1" s="68"/>
      <c r="KP1" s="68"/>
      <c r="KQ1" s="68"/>
      <c r="KR1" s="68"/>
      <c r="KS1" s="68"/>
      <c r="KT1" s="68"/>
      <c r="KU1" s="68"/>
      <c r="KV1" s="68"/>
      <c r="KW1" s="68"/>
      <c r="KX1" s="68"/>
      <c r="KY1" s="68"/>
      <c r="KZ1" s="65" t="s">
        <v>264</v>
      </c>
      <c r="LA1" s="65"/>
      <c r="LB1" s="65"/>
      <c r="LC1" s="65"/>
      <c r="LD1" s="65"/>
      <c r="LE1" s="65"/>
      <c r="LF1" s="65"/>
      <c r="LG1" s="65"/>
      <c r="LH1" s="65"/>
      <c r="LI1" s="65"/>
      <c r="LJ1" s="65"/>
      <c r="LK1" s="65"/>
      <c r="LL1" s="65"/>
      <c r="LM1" s="65"/>
      <c r="LN1" s="65"/>
      <c r="LO1" s="65"/>
      <c r="LP1" s="65"/>
      <c r="LQ1" s="65"/>
      <c r="LR1" s="65"/>
      <c r="LS1" s="65"/>
      <c r="LT1" s="65"/>
      <c r="LU1" s="65"/>
      <c r="LV1" s="65"/>
      <c r="LW1" s="65"/>
      <c r="LX1" s="65"/>
      <c r="LY1" s="65"/>
      <c r="LZ1" s="65"/>
      <c r="MA1" s="65"/>
      <c r="MB1" s="65"/>
      <c r="MC1" s="65"/>
      <c r="MD1" s="65"/>
      <c r="ME1" s="65"/>
      <c r="MF1" s="65"/>
      <c r="MG1" s="65"/>
      <c r="MH1" s="68" t="s">
        <v>269</v>
      </c>
      <c r="MI1" s="68"/>
      <c r="MJ1" s="68"/>
      <c r="MK1" s="68"/>
      <c r="ML1" s="68"/>
      <c r="MM1" s="68"/>
      <c r="MN1" s="68"/>
      <c r="MO1" s="68"/>
      <c r="MP1" s="68"/>
      <c r="MQ1" s="68"/>
      <c r="MR1" s="68"/>
      <c r="MS1" s="68"/>
      <c r="MT1" s="68"/>
      <c r="MU1" s="68"/>
      <c r="MV1" s="68"/>
      <c r="MW1" s="68"/>
      <c r="MX1" s="68"/>
      <c r="MY1" s="68"/>
      <c r="MZ1" s="68"/>
      <c r="NA1" s="68"/>
      <c r="NB1" s="68"/>
      <c r="NC1" s="68"/>
      <c r="ND1" s="68"/>
      <c r="NE1" s="68"/>
      <c r="NF1" s="68"/>
      <c r="NG1" s="68"/>
      <c r="NH1" s="68"/>
      <c r="NI1" s="68"/>
      <c r="NJ1" s="68"/>
      <c r="NK1" s="68"/>
      <c r="NL1" s="68"/>
      <c r="NM1" s="68"/>
      <c r="NN1" s="68"/>
      <c r="NO1" s="68"/>
      <c r="NP1" s="65" t="s">
        <v>275</v>
      </c>
      <c r="NQ1" s="65"/>
      <c r="NR1" s="65"/>
      <c r="NS1" s="65"/>
      <c r="NT1" s="65"/>
      <c r="NU1" s="65"/>
      <c r="NV1" s="65"/>
      <c r="NW1" s="65"/>
      <c r="NX1" s="65"/>
      <c r="NY1" s="65"/>
      <c r="NZ1" s="65"/>
      <c r="OA1" s="65"/>
      <c r="OB1" s="65"/>
      <c r="OC1" s="65"/>
      <c r="OD1" s="65"/>
      <c r="OE1" s="65"/>
      <c r="OF1" s="65"/>
      <c r="OG1" s="65"/>
      <c r="OH1" s="65"/>
      <c r="OI1" s="65"/>
      <c r="OJ1" s="65"/>
      <c r="OK1" s="65"/>
      <c r="OL1" s="65"/>
      <c r="OM1" s="65"/>
      <c r="ON1" s="65"/>
      <c r="OO1" s="65"/>
      <c r="OP1" s="65"/>
      <c r="OQ1" s="65"/>
      <c r="OR1" s="65"/>
      <c r="OS1" s="65"/>
      <c r="OT1" s="65"/>
      <c r="OU1" s="65"/>
      <c r="OV1" s="65"/>
      <c r="OW1" s="65"/>
      <c r="OX1" s="68"/>
      <c r="OY1" s="68"/>
      <c r="OZ1" s="68"/>
      <c r="PA1" s="68"/>
      <c r="PB1" s="68"/>
      <c r="PC1" s="68"/>
      <c r="PD1" s="68"/>
      <c r="PE1" s="68"/>
      <c r="PF1" s="68"/>
      <c r="PG1" s="68"/>
      <c r="PH1" s="68"/>
      <c r="PI1" s="68"/>
      <c r="PJ1" s="68"/>
      <c r="PK1" s="68"/>
      <c r="PL1" s="68"/>
      <c r="PM1" s="68"/>
      <c r="PN1" s="68"/>
      <c r="PO1" s="68"/>
      <c r="PP1" s="68"/>
      <c r="PQ1" s="68"/>
      <c r="PR1" s="68"/>
      <c r="PS1" s="68"/>
      <c r="PT1" s="68"/>
      <c r="PU1" s="68"/>
      <c r="PV1" s="68"/>
      <c r="PW1" s="68"/>
      <c r="PX1" s="68"/>
      <c r="PY1" s="68"/>
      <c r="PZ1" s="68"/>
      <c r="QA1" s="68"/>
      <c r="QB1" s="68"/>
      <c r="QC1" s="68"/>
      <c r="QD1" s="68"/>
      <c r="QE1" s="68"/>
      <c r="QF1" s="65"/>
      <c r="QG1" s="65"/>
      <c r="QH1" s="65"/>
      <c r="QI1" s="65"/>
      <c r="QJ1" s="65"/>
      <c r="QK1" s="65"/>
      <c r="QL1" s="65"/>
      <c r="QM1" s="65"/>
      <c r="QN1" s="65"/>
      <c r="QO1" s="65"/>
      <c r="QP1" s="65"/>
      <c r="QQ1" s="65"/>
      <c r="QR1" s="65"/>
      <c r="QS1" s="65"/>
      <c r="QT1" s="65"/>
      <c r="QU1" s="65"/>
      <c r="QV1" s="65"/>
      <c r="QW1" s="65"/>
      <c r="QX1" s="65"/>
      <c r="QY1" s="65"/>
      <c r="QZ1" s="65"/>
      <c r="RA1" s="65"/>
      <c r="RB1" s="65"/>
      <c r="RC1" s="65"/>
      <c r="RD1" s="65"/>
      <c r="RE1" s="65"/>
      <c r="RF1" s="65"/>
      <c r="RG1" s="65"/>
      <c r="RH1" s="65"/>
      <c r="RI1" s="65"/>
      <c r="RJ1" s="65"/>
      <c r="RK1" s="65"/>
      <c r="RL1" s="65"/>
      <c r="RM1" s="65"/>
      <c r="RN1" s="68"/>
      <c r="RO1" s="68"/>
      <c r="RP1" s="68"/>
      <c r="RQ1" s="68"/>
      <c r="RR1" s="68"/>
      <c r="RS1" s="68"/>
      <c r="RT1" s="68"/>
      <c r="RU1" s="68"/>
      <c r="RV1" s="68"/>
      <c r="RW1" s="68"/>
      <c r="RX1" s="68"/>
      <c r="RY1" s="68"/>
      <c r="RZ1" s="68"/>
      <c r="SA1" s="68"/>
      <c r="SB1" s="68"/>
      <c r="SC1" s="68"/>
      <c r="SD1" s="68"/>
      <c r="SE1" s="68"/>
      <c r="SF1" s="68"/>
      <c r="SG1" s="68"/>
      <c r="SH1" s="68"/>
      <c r="SI1" s="68"/>
      <c r="SJ1" s="68"/>
      <c r="SK1" s="68"/>
      <c r="SL1" s="68"/>
      <c r="SM1" s="68"/>
      <c r="SN1" s="68"/>
      <c r="SO1" s="68"/>
      <c r="SP1" s="68"/>
      <c r="SQ1" s="68"/>
      <c r="SR1" s="68"/>
      <c r="SS1" s="68"/>
      <c r="ST1" s="68"/>
      <c r="SU1" s="68"/>
      <c r="SV1" s="65"/>
      <c r="SW1" s="65"/>
      <c r="SX1" s="65"/>
      <c r="SY1" s="65"/>
      <c r="SZ1" s="65"/>
      <c r="TA1" s="65"/>
      <c r="TB1" s="65"/>
      <c r="TC1" s="65"/>
      <c r="TD1" s="65"/>
      <c r="TE1" s="65"/>
      <c r="TF1" s="65"/>
      <c r="TG1" s="65"/>
      <c r="TH1" s="65"/>
      <c r="TI1" s="65"/>
      <c r="TJ1" s="65"/>
      <c r="TK1" s="65"/>
      <c r="TL1" s="65"/>
      <c r="TM1" s="65"/>
      <c r="TN1" s="65"/>
      <c r="TO1" s="65"/>
      <c r="TP1" s="65"/>
      <c r="TQ1" s="65"/>
      <c r="TR1" s="65"/>
      <c r="TS1" s="65"/>
      <c r="TT1" s="65"/>
      <c r="TU1" s="65"/>
      <c r="TV1" s="65"/>
      <c r="TW1" s="65"/>
      <c r="TX1" s="65"/>
      <c r="TY1" s="65"/>
      <c r="TZ1" s="65"/>
      <c r="UA1" s="65"/>
      <c r="UB1" s="65"/>
      <c r="UC1" s="65"/>
      <c r="UD1" s="68"/>
      <c r="UE1" s="68"/>
      <c r="UF1" s="68"/>
      <c r="UG1" s="68"/>
      <c r="UH1" s="68"/>
      <c r="UI1" s="68"/>
      <c r="UJ1" s="68"/>
      <c r="UK1" s="68"/>
      <c r="UL1" s="68"/>
      <c r="UM1" s="68"/>
      <c r="UN1" s="68"/>
      <c r="UO1" s="68"/>
      <c r="UP1" s="68"/>
      <c r="UQ1" s="68"/>
      <c r="UR1" s="68"/>
      <c r="US1" s="68"/>
      <c r="UT1" s="68"/>
      <c r="UU1" s="68"/>
      <c r="UV1" s="68"/>
      <c r="UW1" s="68"/>
      <c r="UX1" s="68"/>
      <c r="UY1" s="68"/>
      <c r="UZ1" s="68"/>
      <c r="VA1" s="68"/>
      <c r="VB1" s="68"/>
      <c r="VC1" s="68"/>
      <c r="VD1" s="68"/>
      <c r="VE1" s="68"/>
      <c r="VF1" s="68"/>
      <c r="VG1" s="68"/>
      <c r="VH1" s="68"/>
      <c r="VI1" s="68"/>
      <c r="VJ1" s="68"/>
      <c r="VK1" s="68"/>
      <c r="VL1" s="65"/>
      <c r="VM1" s="65"/>
      <c r="VN1" s="65"/>
      <c r="VO1" s="65"/>
      <c r="VP1" s="65"/>
      <c r="VQ1" s="65"/>
      <c r="VR1" s="65"/>
      <c r="VS1" s="65"/>
      <c r="VT1" s="65"/>
      <c r="VU1" s="65"/>
      <c r="VV1" s="65"/>
      <c r="VW1" s="65"/>
      <c r="VX1" s="65"/>
      <c r="VY1" s="65"/>
      <c r="VZ1" s="65"/>
      <c r="WA1" s="65"/>
      <c r="WB1" s="65"/>
      <c r="WC1" s="65"/>
      <c r="WD1" s="65"/>
      <c r="WE1" s="65"/>
      <c r="WF1" s="65"/>
      <c r="WG1" s="65"/>
      <c r="WH1" s="65"/>
      <c r="WI1" s="65"/>
      <c r="WJ1" s="65"/>
      <c r="WK1" s="65"/>
      <c r="WL1" s="65"/>
      <c r="WM1" s="65"/>
      <c r="WN1" s="65"/>
      <c r="WO1" s="65"/>
      <c r="WP1" s="65"/>
      <c r="WQ1" s="65"/>
      <c r="WR1" s="65"/>
      <c r="WS1" s="65"/>
      <c r="WT1" s="68" t="s">
        <v>64</v>
      </c>
      <c r="WU1" s="68"/>
      <c r="WV1" s="68"/>
      <c r="WW1" s="68"/>
      <c r="WX1" s="68"/>
      <c r="WY1" s="68"/>
      <c r="WZ1" s="68"/>
      <c r="XA1" s="68"/>
      <c r="XB1" s="68"/>
      <c r="XC1" s="68"/>
      <c r="XD1" s="68"/>
      <c r="XE1" s="68"/>
      <c r="XF1" s="68"/>
      <c r="XG1" s="68"/>
      <c r="XH1" s="68"/>
      <c r="XI1" s="68"/>
      <c r="XJ1" s="68"/>
      <c r="XK1" s="68"/>
      <c r="XL1" s="68"/>
      <c r="XM1" s="68"/>
      <c r="XN1" s="68"/>
      <c r="XO1" s="68"/>
      <c r="XP1" s="68"/>
      <c r="XQ1" s="68"/>
      <c r="XR1" s="68"/>
      <c r="XS1" s="68"/>
      <c r="XT1" s="68"/>
    </row>
    <row r="2" spans="1:644" x14ac:dyDescent="0.2">
      <c r="A2" s="71"/>
      <c r="B2" s="71"/>
      <c r="C2" s="71"/>
      <c r="D2" s="71"/>
      <c r="E2" s="71"/>
      <c r="F2" s="73"/>
      <c r="G2" s="71"/>
      <c r="H2" s="71"/>
      <c r="I2" s="71"/>
      <c r="J2" s="72"/>
      <c r="K2" s="70"/>
      <c r="L2" s="72"/>
      <c r="M2" s="70"/>
      <c r="N2" s="72"/>
      <c r="O2" s="70"/>
      <c r="P2" s="70"/>
      <c r="Q2" s="70"/>
      <c r="R2" s="70"/>
      <c r="S2" s="70"/>
      <c r="T2" s="72"/>
      <c r="U2" s="70"/>
      <c r="V2" s="74"/>
      <c r="W2" s="70"/>
      <c r="X2" s="70"/>
      <c r="Y2" s="66" t="s">
        <v>18</v>
      </c>
      <c r="Z2" s="66"/>
      <c r="AA2" s="66"/>
      <c r="AB2" s="66"/>
      <c r="AC2" s="66"/>
      <c r="AD2" s="66" t="s">
        <v>19</v>
      </c>
      <c r="AE2" s="66"/>
      <c r="AF2" s="66"/>
      <c r="AG2" s="66"/>
      <c r="AH2" s="66"/>
      <c r="AI2" s="66" t="s">
        <v>22</v>
      </c>
      <c r="AJ2" s="66"/>
      <c r="AK2" s="66"/>
      <c r="AL2" s="66"/>
      <c r="AM2" s="66"/>
      <c r="AN2" s="14"/>
      <c r="AO2" s="14" t="s">
        <v>93</v>
      </c>
      <c r="AP2" s="14" t="s">
        <v>94</v>
      </c>
      <c r="AQ2" s="14" t="s">
        <v>20</v>
      </c>
      <c r="AR2" s="14" t="s">
        <v>76</v>
      </c>
      <c r="AS2" s="14" t="s">
        <v>95</v>
      </c>
      <c r="AT2" s="14" t="s">
        <v>21</v>
      </c>
      <c r="AU2" s="14" t="s">
        <v>23</v>
      </c>
      <c r="AV2" s="14" t="s">
        <v>96</v>
      </c>
      <c r="AW2" s="14" t="s">
        <v>97</v>
      </c>
      <c r="AX2" s="14" t="s">
        <v>22</v>
      </c>
      <c r="AY2" s="14" t="s">
        <v>17</v>
      </c>
      <c r="AZ2" s="67" t="s">
        <v>18</v>
      </c>
      <c r="BA2" s="67"/>
      <c r="BB2" s="67"/>
      <c r="BC2" s="67"/>
      <c r="BD2" s="67"/>
      <c r="BE2" s="67" t="s">
        <v>19</v>
      </c>
      <c r="BF2" s="67"/>
      <c r="BG2" s="67"/>
      <c r="BH2" s="67"/>
      <c r="BI2" s="67"/>
      <c r="BJ2" s="67" t="s">
        <v>22</v>
      </c>
      <c r="BK2" s="67"/>
      <c r="BL2" s="67"/>
      <c r="BM2" s="67"/>
      <c r="BN2" s="67"/>
      <c r="BO2" s="13"/>
      <c r="BP2" s="13" t="s">
        <v>93</v>
      </c>
      <c r="BQ2" s="13" t="s">
        <v>94</v>
      </c>
      <c r="BR2" s="13" t="s">
        <v>20</v>
      </c>
      <c r="BS2" s="13" t="s">
        <v>76</v>
      </c>
      <c r="BT2" s="13" t="s">
        <v>95</v>
      </c>
      <c r="BU2" s="13" t="s">
        <v>21</v>
      </c>
      <c r="BV2" s="13" t="s">
        <v>23</v>
      </c>
      <c r="BW2" s="13" t="s">
        <v>96</v>
      </c>
      <c r="BX2" s="13" t="s">
        <v>97</v>
      </c>
      <c r="BY2" s="13" t="s">
        <v>22</v>
      </c>
      <c r="BZ2" s="13" t="s">
        <v>17</v>
      </c>
      <c r="CA2" s="66" t="s">
        <v>18</v>
      </c>
      <c r="CB2" s="66"/>
      <c r="CC2" s="66"/>
      <c r="CD2" s="66"/>
      <c r="CE2" s="66"/>
      <c r="CF2" s="66" t="s">
        <v>19</v>
      </c>
      <c r="CG2" s="66"/>
      <c r="CH2" s="66"/>
      <c r="CI2" s="66"/>
      <c r="CJ2" s="66"/>
      <c r="CK2" s="66" t="s">
        <v>22</v>
      </c>
      <c r="CL2" s="66"/>
      <c r="CM2" s="66"/>
      <c r="CN2" s="66"/>
      <c r="CO2" s="66"/>
      <c r="CP2" s="14"/>
      <c r="CQ2" s="14" t="s">
        <v>93</v>
      </c>
      <c r="CR2" s="14" t="s">
        <v>94</v>
      </c>
      <c r="CS2" s="14" t="s">
        <v>20</v>
      </c>
      <c r="CT2" s="14" t="s">
        <v>76</v>
      </c>
      <c r="CU2" s="14" t="s">
        <v>95</v>
      </c>
      <c r="CV2" s="14" t="s">
        <v>21</v>
      </c>
      <c r="CW2" s="14" t="s">
        <v>23</v>
      </c>
      <c r="CX2" s="14" t="s">
        <v>96</v>
      </c>
      <c r="CY2" s="14" t="s">
        <v>97</v>
      </c>
      <c r="CZ2" s="14" t="s">
        <v>22</v>
      </c>
      <c r="DA2" s="14" t="s">
        <v>17</v>
      </c>
      <c r="DB2" s="50" t="s">
        <v>23</v>
      </c>
      <c r="DC2" s="50" t="s">
        <v>22</v>
      </c>
      <c r="DD2" s="66" t="s">
        <v>18</v>
      </c>
      <c r="DE2" s="66"/>
      <c r="DF2" s="66"/>
      <c r="DG2" s="66"/>
      <c r="DH2" s="66"/>
      <c r="DI2" s="66" t="s">
        <v>19</v>
      </c>
      <c r="DJ2" s="66"/>
      <c r="DK2" s="66"/>
      <c r="DL2" s="66"/>
      <c r="DM2" s="66"/>
      <c r="DN2" s="66" t="s">
        <v>98</v>
      </c>
      <c r="DO2" s="66"/>
      <c r="DP2" s="66"/>
      <c r="DQ2" s="66"/>
      <c r="DR2" s="66"/>
      <c r="DS2" s="66" t="s">
        <v>22</v>
      </c>
      <c r="DT2" s="66"/>
      <c r="DU2" s="66"/>
      <c r="DV2" s="66"/>
      <c r="DW2" s="66"/>
      <c r="DX2" s="14" t="s">
        <v>93</v>
      </c>
      <c r="DY2" s="14" t="s">
        <v>94</v>
      </c>
      <c r="DZ2" s="14" t="s">
        <v>20</v>
      </c>
      <c r="EA2" s="14" t="s">
        <v>76</v>
      </c>
      <c r="EB2" s="14" t="s">
        <v>95</v>
      </c>
      <c r="EC2" s="14" t="s">
        <v>21</v>
      </c>
      <c r="ED2" s="14" t="s">
        <v>23</v>
      </c>
      <c r="EE2" s="14" t="s">
        <v>99</v>
      </c>
      <c r="EF2" s="14" t="s">
        <v>100</v>
      </c>
      <c r="EG2" s="14" t="s">
        <v>98</v>
      </c>
      <c r="EH2" s="14" t="s">
        <v>96</v>
      </c>
      <c r="EI2" s="14" t="s">
        <v>97</v>
      </c>
      <c r="EJ2" s="14" t="s">
        <v>22</v>
      </c>
      <c r="EK2" s="14" t="s">
        <v>17</v>
      </c>
      <c r="EL2" s="67" t="s">
        <v>18</v>
      </c>
      <c r="EM2" s="67"/>
      <c r="EN2" s="67"/>
      <c r="EO2" s="67"/>
      <c r="EP2" s="67"/>
      <c r="EQ2" s="67" t="s">
        <v>19</v>
      </c>
      <c r="ER2" s="67"/>
      <c r="ES2" s="67"/>
      <c r="ET2" s="67"/>
      <c r="EU2" s="67"/>
      <c r="EV2" s="67" t="s">
        <v>98</v>
      </c>
      <c r="EW2" s="67"/>
      <c r="EX2" s="67"/>
      <c r="EY2" s="67"/>
      <c r="EZ2" s="67"/>
      <c r="FA2" s="67" t="s">
        <v>22</v>
      </c>
      <c r="FB2" s="67"/>
      <c r="FC2" s="67"/>
      <c r="FD2" s="67"/>
      <c r="FE2" s="67"/>
      <c r="FF2" s="13" t="s">
        <v>93</v>
      </c>
      <c r="FG2" s="13" t="s">
        <v>94</v>
      </c>
      <c r="FH2" s="13" t="s">
        <v>20</v>
      </c>
      <c r="FI2" s="13" t="s">
        <v>76</v>
      </c>
      <c r="FJ2" s="13" t="s">
        <v>95</v>
      </c>
      <c r="FK2" s="13" t="s">
        <v>21</v>
      </c>
      <c r="FL2" s="13" t="s">
        <v>23</v>
      </c>
      <c r="FM2" s="13" t="s">
        <v>99</v>
      </c>
      <c r="FN2" s="13" t="s">
        <v>100</v>
      </c>
      <c r="FO2" s="13" t="s">
        <v>98</v>
      </c>
      <c r="FP2" s="13" t="s">
        <v>96</v>
      </c>
      <c r="FQ2" s="13" t="s">
        <v>97</v>
      </c>
      <c r="FR2" s="13" t="s">
        <v>22</v>
      </c>
      <c r="FS2" s="13" t="s">
        <v>17</v>
      </c>
      <c r="FT2" s="66" t="s">
        <v>18</v>
      </c>
      <c r="FU2" s="66"/>
      <c r="FV2" s="66"/>
      <c r="FW2" s="66"/>
      <c r="FX2" s="66"/>
      <c r="FY2" s="66" t="s">
        <v>19</v>
      </c>
      <c r="FZ2" s="66"/>
      <c r="GA2" s="66"/>
      <c r="GB2" s="66"/>
      <c r="GC2" s="66"/>
      <c r="GD2" s="66" t="s">
        <v>98</v>
      </c>
      <c r="GE2" s="66"/>
      <c r="GF2" s="66"/>
      <c r="GG2" s="66"/>
      <c r="GH2" s="66"/>
      <c r="GI2" s="66" t="s">
        <v>22</v>
      </c>
      <c r="GJ2" s="66"/>
      <c r="GK2" s="66"/>
      <c r="GL2" s="66"/>
      <c r="GM2" s="66"/>
      <c r="GN2" s="14" t="s">
        <v>93</v>
      </c>
      <c r="GO2" s="14" t="s">
        <v>94</v>
      </c>
      <c r="GP2" s="14" t="s">
        <v>20</v>
      </c>
      <c r="GQ2" s="14" t="s">
        <v>76</v>
      </c>
      <c r="GR2" s="14" t="s">
        <v>95</v>
      </c>
      <c r="GS2" s="14" t="s">
        <v>21</v>
      </c>
      <c r="GT2" s="14" t="s">
        <v>23</v>
      </c>
      <c r="GU2" s="14" t="s">
        <v>99</v>
      </c>
      <c r="GV2" s="14" t="s">
        <v>100</v>
      </c>
      <c r="GW2" s="14" t="s">
        <v>98</v>
      </c>
      <c r="GX2" s="14" t="s">
        <v>96</v>
      </c>
      <c r="GY2" s="14" t="s">
        <v>97</v>
      </c>
      <c r="GZ2" s="14" t="s">
        <v>22</v>
      </c>
      <c r="HA2" s="14" t="s">
        <v>17</v>
      </c>
      <c r="HB2" s="67" t="s">
        <v>18</v>
      </c>
      <c r="HC2" s="67"/>
      <c r="HD2" s="67"/>
      <c r="HE2" s="67"/>
      <c r="HF2" s="67"/>
      <c r="HG2" s="67" t="s">
        <v>19</v>
      </c>
      <c r="HH2" s="67"/>
      <c r="HI2" s="67"/>
      <c r="HJ2" s="67"/>
      <c r="HK2" s="67"/>
      <c r="HL2" s="67" t="s">
        <v>98</v>
      </c>
      <c r="HM2" s="67"/>
      <c r="HN2" s="67"/>
      <c r="HO2" s="67"/>
      <c r="HP2" s="67"/>
      <c r="HQ2" s="67" t="s">
        <v>22</v>
      </c>
      <c r="HR2" s="67"/>
      <c r="HS2" s="67"/>
      <c r="HT2" s="67"/>
      <c r="HU2" s="67"/>
      <c r="HV2" s="13" t="s">
        <v>93</v>
      </c>
      <c r="HW2" s="13" t="s">
        <v>94</v>
      </c>
      <c r="HX2" s="13" t="s">
        <v>20</v>
      </c>
      <c r="HY2" s="13" t="s">
        <v>76</v>
      </c>
      <c r="HZ2" s="13" t="s">
        <v>95</v>
      </c>
      <c r="IA2" s="13" t="s">
        <v>21</v>
      </c>
      <c r="IB2" s="13" t="s">
        <v>23</v>
      </c>
      <c r="IC2" s="13" t="s">
        <v>99</v>
      </c>
      <c r="ID2" s="13" t="s">
        <v>100</v>
      </c>
      <c r="IE2" s="13" t="s">
        <v>98</v>
      </c>
      <c r="IF2" s="13" t="s">
        <v>96</v>
      </c>
      <c r="IG2" s="13" t="s">
        <v>97</v>
      </c>
      <c r="IH2" s="13" t="s">
        <v>22</v>
      </c>
      <c r="II2" s="13" t="s">
        <v>17</v>
      </c>
      <c r="IJ2" s="66" t="s">
        <v>18</v>
      </c>
      <c r="IK2" s="66"/>
      <c r="IL2" s="66"/>
      <c r="IM2" s="66"/>
      <c r="IN2" s="66"/>
      <c r="IO2" s="66" t="s">
        <v>19</v>
      </c>
      <c r="IP2" s="66"/>
      <c r="IQ2" s="66"/>
      <c r="IR2" s="66"/>
      <c r="IS2" s="66"/>
      <c r="IT2" s="66" t="s">
        <v>98</v>
      </c>
      <c r="IU2" s="66"/>
      <c r="IV2" s="66"/>
      <c r="IW2" s="66"/>
      <c r="IX2" s="66"/>
      <c r="IY2" s="66" t="s">
        <v>22</v>
      </c>
      <c r="IZ2" s="66"/>
      <c r="JA2" s="66"/>
      <c r="JB2" s="66"/>
      <c r="JC2" s="66"/>
      <c r="JD2" s="14" t="s">
        <v>93</v>
      </c>
      <c r="JE2" s="14" t="s">
        <v>94</v>
      </c>
      <c r="JF2" s="14" t="s">
        <v>20</v>
      </c>
      <c r="JG2" s="14" t="s">
        <v>76</v>
      </c>
      <c r="JH2" s="14" t="s">
        <v>95</v>
      </c>
      <c r="JI2" s="14" t="s">
        <v>21</v>
      </c>
      <c r="JJ2" s="14" t="s">
        <v>23</v>
      </c>
      <c r="JK2" s="14" t="s">
        <v>99</v>
      </c>
      <c r="JL2" s="14" t="s">
        <v>100</v>
      </c>
      <c r="JM2" s="14" t="s">
        <v>98</v>
      </c>
      <c r="JN2" s="14" t="s">
        <v>96</v>
      </c>
      <c r="JO2" s="14" t="s">
        <v>97</v>
      </c>
      <c r="JP2" s="14" t="s">
        <v>22</v>
      </c>
      <c r="JQ2" s="14" t="s">
        <v>17</v>
      </c>
      <c r="JR2" s="67" t="s">
        <v>18</v>
      </c>
      <c r="JS2" s="67"/>
      <c r="JT2" s="67"/>
      <c r="JU2" s="67"/>
      <c r="JV2" s="67"/>
      <c r="JW2" s="67" t="s">
        <v>19</v>
      </c>
      <c r="JX2" s="67"/>
      <c r="JY2" s="67"/>
      <c r="JZ2" s="67"/>
      <c r="KA2" s="67"/>
      <c r="KB2" s="67" t="s">
        <v>98</v>
      </c>
      <c r="KC2" s="67"/>
      <c r="KD2" s="67"/>
      <c r="KE2" s="67"/>
      <c r="KF2" s="67"/>
      <c r="KG2" s="67" t="s">
        <v>22</v>
      </c>
      <c r="KH2" s="67"/>
      <c r="KI2" s="67"/>
      <c r="KJ2" s="67"/>
      <c r="KK2" s="67"/>
      <c r="KL2" s="13" t="s">
        <v>93</v>
      </c>
      <c r="KM2" s="13" t="s">
        <v>94</v>
      </c>
      <c r="KN2" s="13" t="s">
        <v>20</v>
      </c>
      <c r="KO2" s="13" t="s">
        <v>76</v>
      </c>
      <c r="KP2" s="13" t="s">
        <v>95</v>
      </c>
      <c r="KQ2" s="13" t="s">
        <v>21</v>
      </c>
      <c r="KR2" s="13" t="s">
        <v>23</v>
      </c>
      <c r="KS2" s="13" t="s">
        <v>99</v>
      </c>
      <c r="KT2" s="13" t="s">
        <v>100</v>
      </c>
      <c r="KU2" s="13" t="s">
        <v>98</v>
      </c>
      <c r="KV2" s="13" t="s">
        <v>96</v>
      </c>
      <c r="KW2" s="13" t="s">
        <v>97</v>
      </c>
      <c r="KX2" s="13" t="s">
        <v>22</v>
      </c>
      <c r="KY2" s="13" t="s">
        <v>17</v>
      </c>
      <c r="KZ2" s="66" t="s">
        <v>18</v>
      </c>
      <c r="LA2" s="66"/>
      <c r="LB2" s="66"/>
      <c r="LC2" s="66"/>
      <c r="LD2" s="66"/>
      <c r="LE2" s="66" t="s">
        <v>19</v>
      </c>
      <c r="LF2" s="66"/>
      <c r="LG2" s="66"/>
      <c r="LH2" s="66"/>
      <c r="LI2" s="66"/>
      <c r="LJ2" s="66" t="s">
        <v>98</v>
      </c>
      <c r="LK2" s="66"/>
      <c r="LL2" s="66"/>
      <c r="LM2" s="66"/>
      <c r="LN2" s="66"/>
      <c r="LO2" s="66" t="s">
        <v>22</v>
      </c>
      <c r="LP2" s="66"/>
      <c r="LQ2" s="66"/>
      <c r="LR2" s="66"/>
      <c r="LS2" s="66"/>
      <c r="LT2" s="14" t="s">
        <v>93</v>
      </c>
      <c r="LU2" s="14" t="s">
        <v>94</v>
      </c>
      <c r="LV2" s="14" t="s">
        <v>20</v>
      </c>
      <c r="LW2" s="14" t="s">
        <v>76</v>
      </c>
      <c r="LX2" s="14" t="s">
        <v>95</v>
      </c>
      <c r="LY2" s="14" t="s">
        <v>21</v>
      </c>
      <c r="LZ2" s="14" t="s">
        <v>23</v>
      </c>
      <c r="MA2" s="14" t="s">
        <v>99</v>
      </c>
      <c r="MB2" s="14" t="s">
        <v>100</v>
      </c>
      <c r="MC2" s="14" t="s">
        <v>98</v>
      </c>
      <c r="MD2" s="14" t="s">
        <v>96</v>
      </c>
      <c r="ME2" s="14" t="s">
        <v>97</v>
      </c>
      <c r="MF2" s="14" t="s">
        <v>22</v>
      </c>
      <c r="MG2" s="14" t="s">
        <v>17</v>
      </c>
      <c r="MH2" s="67" t="s">
        <v>18</v>
      </c>
      <c r="MI2" s="67"/>
      <c r="MJ2" s="67"/>
      <c r="MK2" s="67"/>
      <c r="ML2" s="67"/>
      <c r="MM2" s="67" t="s">
        <v>19</v>
      </c>
      <c r="MN2" s="67"/>
      <c r="MO2" s="67"/>
      <c r="MP2" s="67"/>
      <c r="MQ2" s="67"/>
      <c r="MR2" s="67" t="s">
        <v>98</v>
      </c>
      <c r="MS2" s="67"/>
      <c r="MT2" s="67"/>
      <c r="MU2" s="67"/>
      <c r="MV2" s="67"/>
      <c r="MW2" s="67" t="s">
        <v>22</v>
      </c>
      <c r="MX2" s="67"/>
      <c r="MY2" s="67"/>
      <c r="MZ2" s="67"/>
      <c r="NA2" s="67"/>
      <c r="NB2" s="13" t="s">
        <v>93</v>
      </c>
      <c r="NC2" s="13" t="s">
        <v>94</v>
      </c>
      <c r="ND2" s="13" t="s">
        <v>20</v>
      </c>
      <c r="NE2" s="13" t="s">
        <v>76</v>
      </c>
      <c r="NF2" s="13" t="s">
        <v>95</v>
      </c>
      <c r="NG2" s="13" t="s">
        <v>21</v>
      </c>
      <c r="NH2" s="13" t="s">
        <v>23</v>
      </c>
      <c r="NI2" s="13" t="s">
        <v>99</v>
      </c>
      <c r="NJ2" s="13" t="s">
        <v>100</v>
      </c>
      <c r="NK2" s="13" t="s">
        <v>98</v>
      </c>
      <c r="NL2" s="13" t="s">
        <v>96</v>
      </c>
      <c r="NM2" s="13" t="s">
        <v>97</v>
      </c>
      <c r="NN2" s="13" t="s">
        <v>22</v>
      </c>
      <c r="NO2" s="13" t="s">
        <v>17</v>
      </c>
      <c r="NP2" s="66" t="s">
        <v>18</v>
      </c>
      <c r="NQ2" s="66"/>
      <c r="NR2" s="66"/>
      <c r="NS2" s="66"/>
      <c r="NT2" s="66"/>
      <c r="NU2" s="66" t="s">
        <v>19</v>
      </c>
      <c r="NV2" s="66"/>
      <c r="NW2" s="66"/>
      <c r="NX2" s="66"/>
      <c r="NY2" s="66"/>
      <c r="NZ2" s="66" t="s">
        <v>98</v>
      </c>
      <c r="OA2" s="66"/>
      <c r="OB2" s="66"/>
      <c r="OC2" s="66"/>
      <c r="OD2" s="66"/>
      <c r="OE2" s="66" t="s">
        <v>22</v>
      </c>
      <c r="OF2" s="66"/>
      <c r="OG2" s="66"/>
      <c r="OH2" s="66"/>
      <c r="OI2" s="66"/>
      <c r="OJ2" s="14" t="s">
        <v>93</v>
      </c>
      <c r="OK2" s="14" t="s">
        <v>94</v>
      </c>
      <c r="OL2" s="14" t="s">
        <v>20</v>
      </c>
      <c r="OM2" s="14" t="s">
        <v>76</v>
      </c>
      <c r="ON2" s="14" t="s">
        <v>95</v>
      </c>
      <c r="OO2" s="14" t="s">
        <v>21</v>
      </c>
      <c r="OP2" s="14" t="s">
        <v>23</v>
      </c>
      <c r="OQ2" s="14" t="s">
        <v>99</v>
      </c>
      <c r="OR2" s="14" t="s">
        <v>100</v>
      </c>
      <c r="OS2" s="14" t="s">
        <v>98</v>
      </c>
      <c r="OT2" s="14" t="s">
        <v>96</v>
      </c>
      <c r="OU2" s="14" t="s">
        <v>97</v>
      </c>
      <c r="OV2" s="14" t="s">
        <v>22</v>
      </c>
      <c r="OW2" s="14" t="s">
        <v>17</v>
      </c>
      <c r="OX2" s="67" t="s">
        <v>18</v>
      </c>
      <c r="OY2" s="67"/>
      <c r="OZ2" s="67"/>
      <c r="PA2" s="67"/>
      <c r="PB2" s="67"/>
      <c r="PC2" s="67" t="s">
        <v>19</v>
      </c>
      <c r="PD2" s="67"/>
      <c r="PE2" s="67"/>
      <c r="PF2" s="67"/>
      <c r="PG2" s="67"/>
      <c r="PH2" s="67" t="s">
        <v>98</v>
      </c>
      <c r="PI2" s="67"/>
      <c r="PJ2" s="67"/>
      <c r="PK2" s="67"/>
      <c r="PL2" s="67"/>
      <c r="PM2" s="67" t="s">
        <v>22</v>
      </c>
      <c r="PN2" s="67"/>
      <c r="PO2" s="67"/>
      <c r="PP2" s="67"/>
      <c r="PQ2" s="67"/>
      <c r="PR2" s="13" t="s">
        <v>93</v>
      </c>
      <c r="PS2" s="13" t="s">
        <v>94</v>
      </c>
      <c r="PT2" s="13" t="s">
        <v>20</v>
      </c>
      <c r="PU2" s="13" t="s">
        <v>76</v>
      </c>
      <c r="PV2" s="13" t="s">
        <v>95</v>
      </c>
      <c r="PW2" s="13" t="s">
        <v>21</v>
      </c>
      <c r="PX2" s="13" t="s">
        <v>23</v>
      </c>
      <c r="PY2" s="13" t="s">
        <v>99</v>
      </c>
      <c r="PZ2" s="13" t="s">
        <v>100</v>
      </c>
      <c r="QA2" s="13" t="s">
        <v>98</v>
      </c>
      <c r="QB2" s="13" t="s">
        <v>96</v>
      </c>
      <c r="QC2" s="13" t="s">
        <v>97</v>
      </c>
      <c r="QD2" s="13" t="s">
        <v>22</v>
      </c>
      <c r="QE2" s="13" t="s">
        <v>17</v>
      </c>
      <c r="QF2" s="66" t="s">
        <v>18</v>
      </c>
      <c r="QG2" s="66"/>
      <c r="QH2" s="66"/>
      <c r="QI2" s="66"/>
      <c r="QJ2" s="66"/>
      <c r="QK2" s="66" t="s">
        <v>19</v>
      </c>
      <c r="QL2" s="66"/>
      <c r="QM2" s="66"/>
      <c r="QN2" s="66"/>
      <c r="QO2" s="66"/>
      <c r="QP2" s="66" t="s">
        <v>98</v>
      </c>
      <c r="QQ2" s="66"/>
      <c r="QR2" s="66"/>
      <c r="QS2" s="66"/>
      <c r="QT2" s="66"/>
      <c r="QU2" s="66" t="s">
        <v>22</v>
      </c>
      <c r="QV2" s="66"/>
      <c r="QW2" s="66"/>
      <c r="QX2" s="66"/>
      <c r="QY2" s="66"/>
      <c r="QZ2" s="14" t="s">
        <v>93</v>
      </c>
      <c r="RA2" s="14" t="s">
        <v>94</v>
      </c>
      <c r="RB2" s="14" t="s">
        <v>20</v>
      </c>
      <c r="RC2" s="14" t="s">
        <v>76</v>
      </c>
      <c r="RD2" s="14" t="s">
        <v>95</v>
      </c>
      <c r="RE2" s="14" t="s">
        <v>21</v>
      </c>
      <c r="RF2" s="14" t="s">
        <v>23</v>
      </c>
      <c r="RG2" s="14" t="s">
        <v>99</v>
      </c>
      <c r="RH2" s="14" t="s">
        <v>100</v>
      </c>
      <c r="RI2" s="14" t="s">
        <v>98</v>
      </c>
      <c r="RJ2" s="14" t="s">
        <v>96</v>
      </c>
      <c r="RK2" s="14" t="s">
        <v>97</v>
      </c>
      <c r="RL2" s="14" t="s">
        <v>22</v>
      </c>
      <c r="RM2" s="14" t="s">
        <v>17</v>
      </c>
      <c r="RN2" s="67" t="s">
        <v>18</v>
      </c>
      <c r="RO2" s="67"/>
      <c r="RP2" s="67"/>
      <c r="RQ2" s="67"/>
      <c r="RR2" s="67"/>
      <c r="RS2" s="67" t="s">
        <v>19</v>
      </c>
      <c r="RT2" s="67"/>
      <c r="RU2" s="67"/>
      <c r="RV2" s="67"/>
      <c r="RW2" s="67"/>
      <c r="RX2" s="67" t="s">
        <v>98</v>
      </c>
      <c r="RY2" s="67"/>
      <c r="RZ2" s="67"/>
      <c r="SA2" s="67"/>
      <c r="SB2" s="67"/>
      <c r="SC2" s="67" t="s">
        <v>22</v>
      </c>
      <c r="SD2" s="67"/>
      <c r="SE2" s="67"/>
      <c r="SF2" s="67"/>
      <c r="SG2" s="67"/>
      <c r="SH2" s="13" t="s">
        <v>93</v>
      </c>
      <c r="SI2" s="13" t="s">
        <v>94</v>
      </c>
      <c r="SJ2" s="13" t="s">
        <v>20</v>
      </c>
      <c r="SK2" s="13" t="s">
        <v>76</v>
      </c>
      <c r="SL2" s="13" t="s">
        <v>95</v>
      </c>
      <c r="SM2" s="13" t="s">
        <v>21</v>
      </c>
      <c r="SN2" s="13" t="s">
        <v>23</v>
      </c>
      <c r="SO2" s="13" t="s">
        <v>99</v>
      </c>
      <c r="SP2" s="13" t="s">
        <v>100</v>
      </c>
      <c r="SQ2" s="13" t="s">
        <v>98</v>
      </c>
      <c r="SR2" s="13" t="s">
        <v>96</v>
      </c>
      <c r="SS2" s="13" t="s">
        <v>97</v>
      </c>
      <c r="ST2" s="13" t="s">
        <v>22</v>
      </c>
      <c r="SU2" s="13" t="s">
        <v>17</v>
      </c>
      <c r="SV2" s="66" t="s">
        <v>18</v>
      </c>
      <c r="SW2" s="66"/>
      <c r="SX2" s="66"/>
      <c r="SY2" s="66"/>
      <c r="SZ2" s="66"/>
      <c r="TA2" s="66" t="s">
        <v>19</v>
      </c>
      <c r="TB2" s="66"/>
      <c r="TC2" s="66"/>
      <c r="TD2" s="66"/>
      <c r="TE2" s="66"/>
      <c r="TF2" s="66" t="s">
        <v>98</v>
      </c>
      <c r="TG2" s="66"/>
      <c r="TH2" s="66"/>
      <c r="TI2" s="66"/>
      <c r="TJ2" s="66"/>
      <c r="TK2" s="66" t="s">
        <v>22</v>
      </c>
      <c r="TL2" s="66"/>
      <c r="TM2" s="66"/>
      <c r="TN2" s="66"/>
      <c r="TO2" s="66"/>
      <c r="TP2" s="14" t="s">
        <v>93</v>
      </c>
      <c r="TQ2" s="14" t="s">
        <v>94</v>
      </c>
      <c r="TR2" s="14" t="s">
        <v>20</v>
      </c>
      <c r="TS2" s="14" t="s">
        <v>76</v>
      </c>
      <c r="TT2" s="14" t="s">
        <v>95</v>
      </c>
      <c r="TU2" s="14" t="s">
        <v>21</v>
      </c>
      <c r="TV2" s="14" t="s">
        <v>23</v>
      </c>
      <c r="TW2" s="14" t="s">
        <v>99</v>
      </c>
      <c r="TX2" s="14" t="s">
        <v>100</v>
      </c>
      <c r="TY2" s="14" t="s">
        <v>98</v>
      </c>
      <c r="TZ2" s="14" t="s">
        <v>96</v>
      </c>
      <c r="UA2" s="14" t="s">
        <v>97</v>
      </c>
      <c r="UB2" s="14" t="s">
        <v>22</v>
      </c>
      <c r="UC2" s="14" t="s">
        <v>17</v>
      </c>
      <c r="UD2" s="67" t="s">
        <v>18</v>
      </c>
      <c r="UE2" s="67"/>
      <c r="UF2" s="67"/>
      <c r="UG2" s="67"/>
      <c r="UH2" s="67"/>
      <c r="UI2" s="67" t="s">
        <v>19</v>
      </c>
      <c r="UJ2" s="67"/>
      <c r="UK2" s="67"/>
      <c r="UL2" s="67"/>
      <c r="UM2" s="67"/>
      <c r="UN2" s="67" t="s">
        <v>98</v>
      </c>
      <c r="UO2" s="67"/>
      <c r="UP2" s="67"/>
      <c r="UQ2" s="67"/>
      <c r="UR2" s="67"/>
      <c r="US2" s="67" t="s">
        <v>22</v>
      </c>
      <c r="UT2" s="67"/>
      <c r="UU2" s="67"/>
      <c r="UV2" s="67"/>
      <c r="UW2" s="67"/>
      <c r="UX2" s="13" t="s">
        <v>93</v>
      </c>
      <c r="UY2" s="13" t="s">
        <v>94</v>
      </c>
      <c r="UZ2" s="13" t="s">
        <v>20</v>
      </c>
      <c r="VA2" s="13" t="s">
        <v>76</v>
      </c>
      <c r="VB2" s="13" t="s">
        <v>95</v>
      </c>
      <c r="VC2" s="13" t="s">
        <v>21</v>
      </c>
      <c r="VD2" s="13" t="s">
        <v>23</v>
      </c>
      <c r="VE2" s="13" t="s">
        <v>99</v>
      </c>
      <c r="VF2" s="13" t="s">
        <v>100</v>
      </c>
      <c r="VG2" s="13" t="s">
        <v>98</v>
      </c>
      <c r="VH2" s="13" t="s">
        <v>96</v>
      </c>
      <c r="VI2" s="13" t="s">
        <v>97</v>
      </c>
      <c r="VJ2" s="13" t="s">
        <v>22</v>
      </c>
      <c r="VK2" s="13" t="s">
        <v>17</v>
      </c>
      <c r="VL2" s="66" t="s">
        <v>18</v>
      </c>
      <c r="VM2" s="66"/>
      <c r="VN2" s="66"/>
      <c r="VO2" s="66"/>
      <c r="VP2" s="66"/>
      <c r="VQ2" s="66" t="s">
        <v>19</v>
      </c>
      <c r="VR2" s="66"/>
      <c r="VS2" s="66"/>
      <c r="VT2" s="66"/>
      <c r="VU2" s="66"/>
      <c r="VV2" s="66" t="s">
        <v>98</v>
      </c>
      <c r="VW2" s="66"/>
      <c r="VX2" s="66"/>
      <c r="VY2" s="66"/>
      <c r="VZ2" s="66"/>
      <c r="WA2" s="66" t="s">
        <v>22</v>
      </c>
      <c r="WB2" s="66"/>
      <c r="WC2" s="66"/>
      <c r="WD2" s="66"/>
      <c r="WE2" s="66"/>
      <c r="WF2" s="14" t="s">
        <v>93</v>
      </c>
      <c r="WG2" s="14" t="s">
        <v>94</v>
      </c>
      <c r="WH2" s="14" t="s">
        <v>20</v>
      </c>
      <c r="WI2" s="14" t="s">
        <v>76</v>
      </c>
      <c r="WJ2" s="14" t="s">
        <v>95</v>
      </c>
      <c r="WK2" s="14" t="s">
        <v>21</v>
      </c>
      <c r="WL2" s="14" t="s">
        <v>23</v>
      </c>
      <c r="WM2" s="14" t="s">
        <v>99</v>
      </c>
      <c r="WN2" s="14" t="s">
        <v>100</v>
      </c>
      <c r="WO2" s="14" t="s">
        <v>98</v>
      </c>
      <c r="WP2" s="14" t="s">
        <v>96</v>
      </c>
      <c r="WQ2" s="14" t="s">
        <v>97</v>
      </c>
      <c r="WR2" s="14" t="s">
        <v>22</v>
      </c>
      <c r="WS2" s="14" t="s">
        <v>17</v>
      </c>
      <c r="WT2" s="67" t="s">
        <v>18</v>
      </c>
      <c r="WU2" s="67"/>
      <c r="WV2" s="67"/>
      <c r="WW2" s="67"/>
      <c r="WX2" s="67"/>
      <c r="WY2" s="67" t="s">
        <v>19</v>
      </c>
      <c r="WZ2" s="67"/>
      <c r="XA2" s="67"/>
      <c r="XB2" s="67"/>
      <c r="XC2" s="67"/>
      <c r="XD2" s="67" t="s">
        <v>22</v>
      </c>
      <c r="XE2" s="67"/>
      <c r="XF2" s="67"/>
      <c r="XG2" s="67"/>
      <c r="XH2" s="67"/>
      <c r="XI2" s="13"/>
      <c r="XJ2" s="13" t="s">
        <v>93</v>
      </c>
      <c r="XK2" s="13" t="s">
        <v>94</v>
      </c>
      <c r="XL2" s="13" t="s">
        <v>20</v>
      </c>
      <c r="XM2" s="13" t="s">
        <v>76</v>
      </c>
      <c r="XN2" s="13" t="s">
        <v>95</v>
      </c>
      <c r="XO2" s="13" t="s">
        <v>21</v>
      </c>
      <c r="XP2" s="13" t="s">
        <v>23</v>
      </c>
      <c r="XQ2" s="13" t="s">
        <v>96</v>
      </c>
      <c r="XR2" s="13" t="s">
        <v>97</v>
      </c>
      <c r="XS2" s="13" t="s">
        <v>22</v>
      </c>
      <c r="XT2" s="13" t="s">
        <v>17</v>
      </c>
    </row>
    <row r="3" spans="1:644" x14ac:dyDescent="0.2">
      <c r="A3" s="71"/>
      <c r="B3" s="71"/>
      <c r="C3" s="71"/>
      <c r="D3" s="71"/>
      <c r="E3" s="71"/>
      <c r="F3" s="73"/>
      <c r="G3" s="71"/>
      <c r="H3" s="71"/>
      <c r="I3" s="71"/>
      <c r="J3" s="72"/>
      <c r="K3" s="70"/>
      <c r="L3" s="72"/>
      <c r="M3" s="70"/>
      <c r="N3" s="72"/>
      <c r="O3" s="70"/>
      <c r="P3" s="70"/>
      <c r="Q3" s="70"/>
      <c r="R3" s="70"/>
      <c r="S3" s="70"/>
      <c r="T3" s="72"/>
      <c r="U3" s="70"/>
      <c r="V3" s="74"/>
      <c r="W3" s="70"/>
      <c r="X3" s="70"/>
      <c r="Y3" s="14" t="s">
        <v>14</v>
      </c>
      <c r="Z3" s="14" t="s">
        <v>15</v>
      </c>
      <c r="AA3" s="14" t="s">
        <v>9</v>
      </c>
      <c r="AB3" s="14" t="s">
        <v>16</v>
      </c>
      <c r="AC3" s="14" t="s">
        <v>28</v>
      </c>
      <c r="AD3" s="14" t="s">
        <v>14</v>
      </c>
      <c r="AE3" s="14" t="s">
        <v>15</v>
      </c>
      <c r="AF3" s="14" t="s">
        <v>9</v>
      </c>
      <c r="AG3" s="14" t="s">
        <v>16</v>
      </c>
      <c r="AH3" s="14" t="s">
        <v>28</v>
      </c>
      <c r="AI3" s="14" t="s">
        <v>14</v>
      </c>
      <c r="AJ3" s="14" t="s">
        <v>15</v>
      </c>
      <c r="AK3" s="14" t="s">
        <v>9</v>
      </c>
      <c r="AL3" s="14" t="s">
        <v>16</v>
      </c>
      <c r="AM3" s="14" t="s">
        <v>28</v>
      </c>
      <c r="AN3" s="14" t="s">
        <v>52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14</v>
      </c>
      <c r="BA3" s="13" t="s">
        <v>15</v>
      </c>
      <c r="BB3" s="13" t="s">
        <v>9</v>
      </c>
      <c r="BC3" s="13" t="s">
        <v>16</v>
      </c>
      <c r="BD3" s="13" t="s">
        <v>28</v>
      </c>
      <c r="BE3" s="13" t="s">
        <v>14</v>
      </c>
      <c r="BF3" s="13" t="s">
        <v>15</v>
      </c>
      <c r="BG3" s="13" t="s">
        <v>9</v>
      </c>
      <c r="BH3" s="13" t="s">
        <v>16</v>
      </c>
      <c r="BI3" s="13" t="s">
        <v>28</v>
      </c>
      <c r="BJ3" s="13" t="s">
        <v>14</v>
      </c>
      <c r="BK3" s="13" t="s">
        <v>15</v>
      </c>
      <c r="BL3" s="13" t="s">
        <v>9</v>
      </c>
      <c r="BM3" s="13" t="s">
        <v>16</v>
      </c>
      <c r="BN3" s="13" t="s">
        <v>28</v>
      </c>
      <c r="BO3" s="13" t="s">
        <v>52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14</v>
      </c>
      <c r="CB3" s="14" t="s">
        <v>15</v>
      </c>
      <c r="CC3" s="14" t="s">
        <v>9</v>
      </c>
      <c r="CD3" s="14" t="s">
        <v>16</v>
      </c>
      <c r="CE3" s="14" t="s">
        <v>28</v>
      </c>
      <c r="CF3" s="14" t="s">
        <v>14</v>
      </c>
      <c r="CG3" s="14" t="s">
        <v>15</v>
      </c>
      <c r="CH3" s="14" t="s">
        <v>9</v>
      </c>
      <c r="CI3" s="14" t="s">
        <v>16</v>
      </c>
      <c r="CJ3" s="14" t="s">
        <v>28</v>
      </c>
      <c r="CK3" s="14" t="s">
        <v>14</v>
      </c>
      <c r="CL3" s="14" t="s">
        <v>15</v>
      </c>
      <c r="CM3" s="14" t="s">
        <v>9</v>
      </c>
      <c r="CN3" s="14" t="s">
        <v>16</v>
      </c>
      <c r="CO3" s="14" t="s">
        <v>28</v>
      </c>
      <c r="CP3" s="14" t="s">
        <v>52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14</v>
      </c>
      <c r="DE3" s="14" t="s">
        <v>15</v>
      </c>
      <c r="DF3" s="14" t="s">
        <v>9</v>
      </c>
      <c r="DG3" s="14" t="s">
        <v>16</v>
      </c>
      <c r="DH3" s="14" t="s">
        <v>28</v>
      </c>
      <c r="DI3" s="14" t="s">
        <v>14</v>
      </c>
      <c r="DJ3" s="14" t="s">
        <v>15</v>
      </c>
      <c r="DK3" s="14" t="s">
        <v>9</v>
      </c>
      <c r="DL3" s="14" t="s">
        <v>16</v>
      </c>
      <c r="DM3" s="14" t="s">
        <v>28</v>
      </c>
      <c r="DN3" s="14" t="s">
        <v>14</v>
      </c>
      <c r="DO3" s="14" t="s">
        <v>15</v>
      </c>
      <c r="DP3" s="14" t="s">
        <v>9</v>
      </c>
      <c r="DQ3" s="14" t="s">
        <v>16</v>
      </c>
      <c r="DR3" s="14" t="s">
        <v>28</v>
      </c>
      <c r="DS3" s="14" t="s">
        <v>14</v>
      </c>
      <c r="DT3" s="14" t="s">
        <v>15</v>
      </c>
      <c r="DU3" s="14" t="s">
        <v>9</v>
      </c>
      <c r="DV3" s="14" t="s">
        <v>16</v>
      </c>
      <c r="DW3" s="14" t="s">
        <v>28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14</v>
      </c>
      <c r="EM3" s="13" t="s">
        <v>15</v>
      </c>
      <c r="EN3" s="13" t="s">
        <v>9</v>
      </c>
      <c r="EO3" s="13" t="s">
        <v>16</v>
      </c>
      <c r="EP3" s="13" t="s">
        <v>28</v>
      </c>
      <c r="EQ3" s="13" t="s">
        <v>14</v>
      </c>
      <c r="ER3" s="13" t="s">
        <v>15</v>
      </c>
      <c r="ES3" s="13" t="s">
        <v>9</v>
      </c>
      <c r="ET3" s="13" t="s">
        <v>16</v>
      </c>
      <c r="EU3" s="13" t="s">
        <v>28</v>
      </c>
      <c r="EV3" s="13" t="s">
        <v>14</v>
      </c>
      <c r="EW3" s="13" t="s">
        <v>15</v>
      </c>
      <c r="EX3" s="13" t="s">
        <v>9</v>
      </c>
      <c r="EY3" s="13" t="s">
        <v>16</v>
      </c>
      <c r="EZ3" s="13" t="s">
        <v>28</v>
      </c>
      <c r="FA3" s="13" t="s">
        <v>14</v>
      </c>
      <c r="FB3" s="13" t="s">
        <v>15</v>
      </c>
      <c r="FC3" s="13" t="s">
        <v>9</v>
      </c>
      <c r="FD3" s="13" t="s">
        <v>16</v>
      </c>
      <c r="FE3" s="13" t="s">
        <v>28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14</v>
      </c>
      <c r="FU3" s="14" t="s">
        <v>15</v>
      </c>
      <c r="FV3" s="14" t="s">
        <v>9</v>
      </c>
      <c r="FW3" s="14" t="s">
        <v>16</v>
      </c>
      <c r="FX3" s="14" t="s">
        <v>28</v>
      </c>
      <c r="FY3" s="14" t="s">
        <v>14</v>
      </c>
      <c r="FZ3" s="14" t="s">
        <v>15</v>
      </c>
      <c r="GA3" s="14" t="s">
        <v>9</v>
      </c>
      <c r="GB3" s="14" t="s">
        <v>16</v>
      </c>
      <c r="GC3" s="14" t="s">
        <v>28</v>
      </c>
      <c r="GD3" s="14" t="s">
        <v>14</v>
      </c>
      <c r="GE3" s="14" t="s">
        <v>15</v>
      </c>
      <c r="GF3" s="14" t="s">
        <v>9</v>
      </c>
      <c r="GG3" s="14" t="s">
        <v>16</v>
      </c>
      <c r="GH3" s="14" t="s">
        <v>28</v>
      </c>
      <c r="GI3" s="14" t="s">
        <v>14</v>
      </c>
      <c r="GJ3" s="14" t="s">
        <v>15</v>
      </c>
      <c r="GK3" s="14" t="s">
        <v>9</v>
      </c>
      <c r="GL3" s="14" t="s">
        <v>16</v>
      </c>
      <c r="GM3" s="14" t="s">
        <v>28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14</v>
      </c>
      <c r="HC3" s="13" t="s">
        <v>15</v>
      </c>
      <c r="HD3" s="13" t="s">
        <v>9</v>
      </c>
      <c r="HE3" s="13" t="s">
        <v>16</v>
      </c>
      <c r="HF3" s="13" t="s">
        <v>28</v>
      </c>
      <c r="HG3" s="13" t="s">
        <v>14</v>
      </c>
      <c r="HH3" s="13" t="s">
        <v>15</v>
      </c>
      <c r="HI3" s="13" t="s">
        <v>9</v>
      </c>
      <c r="HJ3" s="13" t="s">
        <v>16</v>
      </c>
      <c r="HK3" s="13" t="s">
        <v>28</v>
      </c>
      <c r="HL3" s="13" t="s">
        <v>14</v>
      </c>
      <c r="HM3" s="13" t="s">
        <v>15</v>
      </c>
      <c r="HN3" s="13" t="s">
        <v>9</v>
      </c>
      <c r="HO3" s="13" t="s">
        <v>16</v>
      </c>
      <c r="HP3" s="13" t="s">
        <v>28</v>
      </c>
      <c r="HQ3" s="13" t="s">
        <v>14</v>
      </c>
      <c r="HR3" s="13" t="s">
        <v>15</v>
      </c>
      <c r="HS3" s="13" t="s">
        <v>9</v>
      </c>
      <c r="HT3" s="13" t="s">
        <v>16</v>
      </c>
      <c r="HU3" s="13" t="s">
        <v>28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14</v>
      </c>
      <c r="IK3" s="14" t="s">
        <v>15</v>
      </c>
      <c r="IL3" s="14" t="s">
        <v>9</v>
      </c>
      <c r="IM3" s="14" t="s">
        <v>16</v>
      </c>
      <c r="IN3" s="14" t="s">
        <v>28</v>
      </c>
      <c r="IO3" s="14" t="s">
        <v>14</v>
      </c>
      <c r="IP3" s="14" t="s">
        <v>15</v>
      </c>
      <c r="IQ3" s="14" t="s">
        <v>9</v>
      </c>
      <c r="IR3" s="14" t="s">
        <v>16</v>
      </c>
      <c r="IS3" s="14" t="s">
        <v>28</v>
      </c>
      <c r="IT3" s="14" t="s">
        <v>14</v>
      </c>
      <c r="IU3" s="14" t="s">
        <v>15</v>
      </c>
      <c r="IV3" s="14" t="s">
        <v>9</v>
      </c>
      <c r="IW3" s="14" t="s">
        <v>16</v>
      </c>
      <c r="IX3" s="14" t="s">
        <v>28</v>
      </c>
      <c r="IY3" s="14" t="s">
        <v>14</v>
      </c>
      <c r="IZ3" s="14" t="s">
        <v>15</v>
      </c>
      <c r="JA3" s="14" t="s">
        <v>9</v>
      </c>
      <c r="JB3" s="14" t="s">
        <v>16</v>
      </c>
      <c r="JC3" s="14" t="s">
        <v>28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14</v>
      </c>
      <c r="JS3" s="13" t="s">
        <v>15</v>
      </c>
      <c r="JT3" s="13" t="s">
        <v>9</v>
      </c>
      <c r="JU3" s="13" t="s">
        <v>16</v>
      </c>
      <c r="JV3" s="13" t="s">
        <v>28</v>
      </c>
      <c r="JW3" s="13" t="s">
        <v>14</v>
      </c>
      <c r="JX3" s="13" t="s">
        <v>15</v>
      </c>
      <c r="JY3" s="13" t="s">
        <v>9</v>
      </c>
      <c r="JZ3" s="13" t="s">
        <v>16</v>
      </c>
      <c r="KA3" s="13" t="s">
        <v>28</v>
      </c>
      <c r="KB3" s="13" t="s">
        <v>14</v>
      </c>
      <c r="KC3" s="13" t="s">
        <v>15</v>
      </c>
      <c r="KD3" s="13" t="s">
        <v>9</v>
      </c>
      <c r="KE3" s="13" t="s">
        <v>16</v>
      </c>
      <c r="KF3" s="13" t="s">
        <v>28</v>
      </c>
      <c r="KG3" s="13" t="s">
        <v>14</v>
      </c>
      <c r="KH3" s="13" t="s">
        <v>15</v>
      </c>
      <c r="KI3" s="13" t="s">
        <v>9</v>
      </c>
      <c r="KJ3" s="13" t="s">
        <v>16</v>
      </c>
      <c r="KK3" s="13" t="s">
        <v>28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14</v>
      </c>
      <c r="LA3" s="14" t="s">
        <v>15</v>
      </c>
      <c r="LB3" s="14" t="s">
        <v>9</v>
      </c>
      <c r="LC3" s="14" t="s">
        <v>16</v>
      </c>
      <c r="LD3" s="14" t="s">
        <v>28</v>
      </c>
      <c r="LE3" s="14" t="s">
        <v>14</v>
      </c>
      <c r="LF3" s="14" t="s">
        <v>15</v>
      </c>
      <c r="LG3" s="14" t="s">
        <v>9</v>
      </c>
      <c r="LH3" s="14" t="s">
        <v>16</v>
      </c>
      <c r="LI3" s="14" t="s">
        <v>28</v>
      </c>
      <c r="LJ3" s="14" t="s">
        <v>14</v>
      </c>
      <c r="LK3" s="14" t="s">
        <v>15</v>
      </c>
      <c r="LL3" s="14" t="s">
        <v>9</v>
      </c>
      <c r="LM3" s="14" t="s">
        <v>16</v>
      </c>
      <c r="LN3" s="14" t="s">
        <v>28</v>
      </c>
      <c r="LO3" s="14" t="s">
        <v>14</v>
      </c>
      <c r="LP3" s="14" t="s">
        <v>15</v>
      </c>
      <c r="LQ3" s="14" t="s">
        <v>9</v>
      </c>
      <c r="LR3" s="14" t="s">
        <v>16</v>
      </c>
      <c r="LS3" s="14" t="s">
        <v>28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14</v>
      </c>
      <c r="MI3" s="13" t="s">
        <v>15</v>
      </c>
      <c r="MJ3" s="13" t="s">
        <v>9</v>
      </c>
      <c r="MK3" s="13" t="s">
        <v>16</v>
      </c>
      <c r="ML3" s="13" t="s">
        <v>28</v>
      </c>
      <c r="MM3" s="13" t="s">
        <v>14</v>
      </c>
      <c r="MN3" s="13" t="s">
        <v>15</v>
      </c>
      <c r="MO3" s="13" t="s">
        <v>9</v>
      </c>
      <c r="MP3" s="13" t="s">
        <v>16</v>
      </c>
      <c r="MQ3" s="13" t="s">
        <v>28</v>
      </c>
      <c r="MR3" s="13" t="s">
        <v>14</v>
      </c>
      <c r="MS3" s="13" t="s">
        <v>15</v>
      </c>
      <c r="MT3" s="13" t="s">
        <v>9</v>
      </c>
      <c r="MU3" s="13" t="s">
        <v>16</v>
      </c>
      <c r="MV3" s="13" t="s">
        <v>28</v>
      </c>
      <c r="MW3" s="13" t="s">
        <v>14</v>
      </c>
      <c r="MX3" s="13" t="s">
        <v>15</v>
      </c>
      <c r="MY3" s="13" t="s">
        <v>9</v>
      </c>
      <c r="MZ3" s="13" t="s">
        <v>16</v>
      </c>
      <c r="NA3" s="13" t="s">
        <v>28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14</v>
      </c>
      <c r="NQ3" s="14" t="s">
        <v>15</v>
      </c>
      <c r="NR3" s="14" t="s">
        <v>9</v>
      </c>
      <c r="NS3" s="14" t="s">
        <v>16</v>
      </c>
      <c r="NT3" s="14" t="s">
        <v>28</v>
      </c>
      <c r="NU3" s="14" t="s">
        <v>14</v>
      </c>
      <c r="NV3" s="14" t="s">
        <v>15</v>
      </c>
      <c r="NW3" s="14" t="s">
        <v>9</v>
      </c>
      <c r="NX3" s="14" t="s">
        <v>16</v>
      </c>
      <c r="NY3" s="14" t="s">
        <v>28</v>
      </c>
      <c r="NZ3" s="14" t="s">
        <v>14</v>
      </c>
      <c r="OA3" s="14" t="s">
        <v>15</v>
      </c>
      <c r="OB3" s="14" t="s">
        <v>9</v>
      </c>
      <c r="OC3" s="14" t="s">
        <v>16</v>
      </c>
      <c r="OD3" s="14" t="s">
        <v>28</v>
      </c>
      <c r="OE3" s="14" t="s">
        <v>14</v>
      </c>
      <c r="OF3" s="14" t="s">
        <v>15</v>
      </c>
      <c r="OG3" s="14" t="s">
        <v>9</v>
      </c>
      <c r="OH3" s="14" t="s">
        <v>16</v>
      </c>
      <c r="OI3" s="14" t="s">
        <v>28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14</v>
      </c>
      <c r="OY3" s="13" t="s">
        <v>15</v>
      </c>
      <c r="OZ3" s="13" t="s">
        <v>9</v>
      </c>
      <c r="PA3" s="13" t="s">
        <v>16</v>
      </c>
      <c r="PB3" s="13" t="s">
        <v>28</v>
      </c>
      <c r="PC3" s="13" t="s">
        <v>14</v>
      </c>
      <c r="PD3" s="13" t="s">
        <v>15</v>
      </c>
      <c r="PE3" s="13" t="s">
        <v>9</v>
      </c>
      <c r="PF3" s="13" t="s">
        <v>16</v>
      </c>
      <c r="PG3" s="13" t="s">
        <v>28</v>
      </c>
      <c r="PH3" s="13" t="s">
        <v>14</v>
      </c>
      <c r="PI3" s="13" t="s">
        <v>15</v>
      </c>
      <c r="PJ3" s="13" t="s">
        <v>9</v>
      </c>
      <c r="PK3" s="13" t="s">
        <v>16</v>
      </c>
      <c r="PL3" s="13" t="s">
        <v>28</v>
      </c>
      <c r="PM3" s="13" t="s">
        <v>14</v>
      </c>
      <c r="PN3" s="13" t="s">
        <v>15</v>
      </c>
      <c r="PO3" s="13" t="s">
        <v>9</v>
      </c>
      <c r="PP3" s="13" t="s">
        <v>16</v>
      </c>
      <c r="PQ3" s="13" t="s">
        <v>28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14</v>
      </c>
      <c r="QG3" s="14" t="s">
        <v>15</v>
      </c>
      <c r="QH3" s="14" t="s">
        <v>9</v>
      </c>
      <c r="QI3" s="14" t="s">
        <v>16</v>
      </c>
      <c r="QJ3" s="14" t="s">
        <v>28</v>
      </c>
      <c r="QK3" s="14" t="s">
        <v>14</v>
      </c>
      <c r="QL3" s="14" t="s">
        <v>15</v>
      </c>
      <c r="QM3" s="14" t="s">
        <v>9</v>
      </c>
      <c r="QN3" s="14" t="s">
        <v>16</v>
      </c>
      <c r="QO3" s="14" t="s">
        <v>28</v>
      </c>
      <c r="QP3" s="14" t="s">
        <v>14</v>
      </c>
      <c r="QQ3" s="14" t="s">
        <v>15</v>
      </c>
      <c r="QR3" s="14" t="s">
        <v>9</v>
      </c>
      <c r="QS3" s="14" t="s">
        <v>16</v>
      </c>
      <c r="QT3" s="14" t="s">
        <v>28</v>
      </c>
      <c r="QU3" s="14" t="s">
        <v>14</v>
      </c>
      <c r="QV3" s="14" t="s">
        <v>15</v>
      </c>
      <c r="QW3" s="14" t="s">
        <v>9</v>
      </c>
      <c r="QX3" s="14" t="s">
        <v>16</v>
      </c>
      <c r="QY3" s="14" t="s">
        <v>28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14</v>
      </c>
      <c r="RO3" s="13" t="s">
        <v>15</v>
      </c>
      <c r="RP3" s="13" t="s">
        <v>9</v>
      </c>
      <c r="RQ3" s="13" t="s">
        <v>16</v>
      </c>
      <c r="RR3" s="13" t="s">
        <v>28</v>
      </c>
      <c r="RS3" s="13" t="s">
        <v>14</v>
      </c>
      <c r="RT3" s="13" t="s">
        <v>15</v>
      </c>
      <c r="RU3" s="13" t="s">
        <v>9</v>
      </c>
      <c r="RV3" s="13" t="s">
        <v>16</v>
      </c>
      <c r="RW3" s="13" t="s">
        <v>28</v>
      </c>
      <c r="RX3" s="13" t="s">
        <v>14</v>
      </c>
      <c r="RY3" s="13" t="s">
        <v>15</v>
      </c>
      <c r="RZ3" s="13" t="s">
        <v>9</v>
      </c>
      <c r="SA3" s="13" t="s">
        <v>16</v>
      </c>
      <c r="SB3" s="13" t="s">
        <v>28</v>
      </c>
      <c r="SC3" s="13" t="s">
        <v>14</v>
      </c>
      <c r="SD3" s="13" t="s">
        <v>15</v>
      </c>
      <c r="SE3" s="13" t="s">
        <v>9</v>
      </c>
      <c r="SF3" s="13" t="s">
        <v>16</v>
      </c>
      <c r="SG3" s="13" t="s">
        <v>28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14</v>
      </c>
      <c r="SW3" s="14" t="s">
        <v>15</v>
      </c>
      <c r="SX3" s="14" t="s">
        <v>9</v>
      </c>
      <c r="SY3" s="14" t="s">
        <v>16</v>
      </c>
      <c r="SZ3" s="14" t="s">
        <v>28</v>
      </c>
      <c r="TA3" s="14" t="s">
        <v>14</v>
      </c>
      <c r="TB3" s="14" t="s">
        <v>15</v>
      </c>
      <c r="TC3" s="14" t="s">
        <v>9</v>
      </c>
      <c r="TD3" s="14" t="s">
        <v>16</v>
      </c>
      <c r="TE3" s="14" t="s">
        <v>28</v>
      </c>
      <c r="TF3" s="14" t="s">
        <v>14</v>
      </c>
      <c r="TG3" s="14" t="s">
        <v>15</v>
      </c>
      <c r="TH3" s="14" t="s">
        <v>9</v>
      </c>
      <c r="TI3" s="14" t="s">
        <v>16</v>
      </c>
      <c r="TJ3" s="14" t="s">
        <v>28</v>
      </c>
      <c r="TK3" s="14" t="s">
        <v>14</v>
      </c>
      <c r="TL3" s="14" t="s">
        <v>15</v>
      </c>
      <c r="TM3" s="14" t="s">
        <v>9</v>
      </c>
      <c r="TN3" s="14" t="s">
        <v>16</v>
      </c>
      <c r="TO3" s="14" t="s">
        <v>28</v>
      </c>
      <c r="TP3" s="6"/>
      <c r="TQ3" s="6"/>
      <c r="TR3" s="6"/>
      <c r="TS3" s="6"/>
      <c r="TT3" s="6"/>
      <c r="TU3" s="6"/>
      <c r="TV3" s="6"/>
      <c r="TW3" s="6"/>
      <c r="TX3" s="6"/>
      <c r="TY3" s="6"/>
      <c r="TZ3" s="6"/>
      <c r="UA3" s="6"/>
      <c r="UB3" s="6"/>
      <c r="UC3" s="6"/>
      <c r="UD3" s="13" t="s">
        <v>14</v>
      </c>
      <c r="UE3" s="13" t="s">
        <v>15</v>
      </c>
      <c r="UF3" s="13" t="s">
        <v>9</v>
      </c>
      <c r="UG3" s="13" t="s">
        <v>16</v>
      </c>
      <c r="UH3" s="13" t="s">
        <v>28</v>
      </c>
      <c r="UI3" s="13" t="s">
        <v>14</v>
      </c>
      <c r="UJ3" s="13" t="s">
        <v>15</v>
      </c>
      <c r="UK3" s="13" t="s">
        <v>9</v>
      </c>
      <c r="UL3" s="13" t="s">
        <v>16</v>
      </c>
      <c r="UM3" s="13" t="s">
        <v>28</v>
      </c>
      <c r="UN3" s="13" t="s">
        <v>14</v>
      </c>
      <c r="UO3" s="13" t="s">
        <v>15</v>
      </c>
      <c r="UP3" s="13" t="s">
        <v>9</v>
      </c>
      <c r="UQ3" s="13" t="s">
        <v>16</v>
      </c>
      <c r="UR3" s="13" t="s">
        <v>28</v>
      </c>
      <c r="US3" s="13" t="s">
        <v>14</v>
      </c>
      <c r="UT3" s="13" t="s">
        <v>15</v>
      </c>
      <c r="UU3" s="13" t="s">
        <v>9</v>
      </c>
      <c r="UV3" s="13" t="s">
        <v>16</v>
      </c>
      <c r="UW3" s="13" t="s">
        <v>28</v>
      </c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14" t="s">
        <v>14</v>
      </c>
      <c r="VM3" s="14" t="s">
        <v>15</v>
      </c>
      <c r="VN3" s="14" t="s">
        <v>9</v>
      </c>
      <c r="VO3" s="14" t="s">
        <v>16</v>
      </c>
      <c r="VP3" s="14" t="s">
        <v>28</v>
      </c>
      <c r="VQ3" s="14" t="s">
        <v>14</v>
      </c>
      <c r="VR3" s="14" t="s">
        <v>15</v>
      </c>
      <c r="VS3" s="14" t="s">
        <v>9</v>
      </c>
      <c r="VT3" s="14" t="s">
        <v>16</v>
      </c>
      <c r="VU3" s="14" t="s">
        <v>28</v>
      </c>
      <c r="VV3" s="14" t="s">
        <v>14</v>
      </c>
      <c r="VW3" s="14" t="s">
        <v>15</v>
      </c>
      <c r="VX3" s="14" t="s">
        <v>9</v>
      </c>
      <c r="VY3" s="14" t="s">
        <v>16</v>
      </c>
      <c r="VZ3" s="14" t="s">
        <v>28</v>
      </c>
      <c r="WA3" s="14" t="s">
        <v>14</v>
      </c>
      <c r="WB3" s="14" t="s">
        <v>15</v>
      </c>
      <c r="WC3" s="14" t="s">
        <v>9</v>
      </c>
      <c r="WD3" s="14" t="s">
        <v>16</v>
      </c>
      <c r="WE3" s="14" t="s">
        <v>28</v>
      </c>
      <c r="WF3" s="6"/>
      <c r="WG3" s="6"/>
      <c r="WH3" s="6"/>
      <c r="WI3" s="6"/>
      <c r="WJ3" s="6"/>
      <c r="WK3" s="6"/>
      <c r="WL3" s="6"/>
      <c r="WM3" s="6"/>
      <c r="WN3" s="6"/>
      <c r="WO3" s="6"/>
      <c r="WP3" s="6"/>
      <c r="WQ3" s="6"/>
      <c r="WR3" s="6"/>
      <c r="WS3" s="6"/>
      <c r="WT3" s="13" t="s">
        <v>14</v>
      </c>
      <c r="WU3" s="13" t="s">
        <v>15</v>
      </c>
      <c r="WV3" s="13" t="s">
        <v>9</v>
      </c>
      <c r="WW3" s="13" t="s">
        <v>16</v>
      </c>
      <c r="WX3" s="13" t="s">
        <v>28</v>
      </c>
      <c r="WY3" s="13" t="s">
        <v>14</v>
      </c>
      <c r="WZ3" s="13" t="s">
        <v>15</v>
      </c>
      <c r="XA3" s="13" t="s">
        <v>9</v>
      </c>
      <c r="XB3" s="13" t="s">
        <v>16</v>
      </c>
      <c r="XC3" s="13" t="s">
        <v>28</v>
      </c>
      <c r="XD3" s="13" t="s">
        <v>14</v>
      </c>
      <c r="XE3" s="13" t="s">
        <v>15</v>
      </c>
      <c r="XF3" s="13" t="s">
        <v>9</v>
      </c>
      <c r="XG3" s="13" t="s">
        <v>16</v>
      </c>
      <c r="XH3" s="13" t="s">
        <v>28</v>
      </c>
      <c r="XI3" s="13" t="s">
        <v>52</v>
      </c>
      <c r="XJ3" s="13"/>
      <c r="XK3" s="13"/>
      <c r="XL3" s="13"/>
      <c r="XM3" s="13"/>
      <c r="XN3" s="13"/>
      <c r="XO3" s="13"/>
      <c r="XP3" s="13"/>
      <c r="XQ3" s="13"/>
      <c r="XR3" s="13"/>
      <c r="XS3" s="13"/>
      <c r="XT3" s="13"/>
    </row>
    <row r="4" spans="1:644" x14ac:dyDescent="0.2">
      <c r="A4" s="4" cm="1">
        <f t="array" ref="A4">IF(AND(H4&lt;&gt;"",H4&lt;&gt;"No DD"),SUMPRODUCT((H$4:H$27&lt;&gt;"")*(H$4:H$27&lt;&gt;"No DD")*(E$4:E$27&gt;E4))+1,IF(H4="No DD",SUMPRODUCT((H$4:H$27="No DD")*(E$4:E$27&gt;E4))+1+SUMPRODUCT((H$4:H$27&lt;&gt;"")*(H$4:H$27&lt;&gt;"No DD")),""))</f>
        <v>1</v>
      </c>
      <c r="B4" s="5" t="s">
        <v>82</v>
      </c>
      <c r="C4" s="4" t="s">
        <v>6</v>
      </c>
      <c r="D4" s="4">
        <v>2003</v>
      </c>
      <c r="E4" s="9">
        <f>SUM(J4:V4)+SUM(J4:T4)*0.0000001+SUM(J4)*0.0000000000001</f>
        <v>266.25002643300587</v>
      </c>
      <c r="F4" s="3" t="str">
        <f>IF(OR(AND(AO4&gt;=AY$29,AO4&lt;&gt;"",AQ4&gt;=AY$33,AQ4&lt;&gt;"",AN4=""),AND(AR4&gt;=AY$29,AR4&lt;&gt;"",AT4&gt;=AY$33,AT4&lt;&gt;"",AN4=""),AND(AV4&gt;=AY$29,AV4&lt;&gt;"",AX4&gt;=AY$33,AX4&lt;&gt;"",AN4=""),AND(BP4&gt;=BZ$29,BP4&lt;&gt;"",BR4&gt;=BZ$33,BR4&lt;&gt;"",BO4=""),AND(BS4&gt;=BZ$29,BS4&lt;&gt;"",BU4&gt;=BZ$33,BU4&lt;&gt;"",BO4=""),AND(BW4&gt;=BZ$29,BW4&lt;&gt;"",BY4&gt;=BZ$33,BY4&lt;&gt;"",BO4=""),AND(CQ4&gt;=DA$29,CQ4&lt;&gt;"",CS4&gt;=DA$33,CS4&lt;&gt;"",CP4=""),AND(CT4&gt;=DA$29,CT4&lt;&gt;"",CV4&gt;=DA$33,CV4&lt;&gt;"",CP4=""),AND(CX4&gt;=DA$29,CX4&lt;&gt;"",CZ4&gt;=DA$33,CZ4&lt;&gt;"",CP4=""),AND(DX4&gt;=EK$29,DX4&lt;&gt;"",DZ4&gt;=EK$33,DZ4&lt;&gt;""),AND(EA4&gt;=EK$29,EA4&lt;&gt;"",EC4&gt;=EK$33,EC4&lt;&gt;""),AND(EE4&gt;=EK$29,EE4&lt;&gt;"",EG4&gt;=EK$33,EG4&lt;&gt;""),AND(EH4&gt;=EK$29,EH4&lt;&gt;"",EJ4&gt;=EK$33,EJ4&lt;&gt;""),AND(FF4&gt;=FS$29,FF4&lt;&gt;"",FH4&gt;=FS$33,FH4&lt;&gt;""),AND(FI4&gt;=FS$29,FI4&lt;&gt;"",FK4&gt;=FS$33,FK4&lt;&gt;""),AND(FM4&gt;=FS$29,FM4&lt;&gt;"",FO4&gt;=FS$33,FO4&lt;&gt;""),AND(FP4&gt;=FS$29,FP4&lt;&gt;"",FR4&gt;=FS$33,FR4&lt;&gt;""),AND(GN4&gt;=HA$29,GN4&lt;&gt;"",GP4&gt;=HA$33,GP4&lt;&gt;""),AND(GQ4&gt;=HA$29,GQ4&lt;&gt;"",GS4&gt;=HA$33,GS4&lt;&gt;""),AND(GU4&gt;=HA$29,GU4&lt;&gt;"",GW4&gt;=HA$33,GW4&lt;&gt;""),AND(GX4&gt;=HA$29,GX4&lt;&gt;"",GZ4&gt;=HA$33,GZ4&lt;&gt;""),AND(HV4&gt;=II$29,HV4&lt;&gt;"",HX4&gt;=II$33,HX4&lt;&gt;""),AND(HY4&gt;=II$29,HY4&lt;&gt;"",IA4&gt;=II$33,IA4&lt;&gt;""),AND(IC4&gt;=II$29,IC4&lt;&gt;"",IE4&gt;=II$33,IE4&lt;&gt;""),AND(IF4&gt;=II$29,IF4&lt;&gt;"",IH4&gt;=II$33,IH4&lt;&gt;""),AND(JD4&gt;=JQ$29,JD4&lt;&gt;"",JF4&gt;=JQ$33,JF4&lt;&gt;""),AND(JG4&gt;=JQ$29,JG4&lt;&gt;"",JI4&gt;=JQ$33,JI4&lt;&gt;""),AND(JK4&gt;=JQ$29,JK4&lt;&gt;"",JM4&gt;=JQ$33,JM4&lt;&gt;""),AND(JN4&gt;=JQ$29,JN4&lt;&gt;"",JP4&gt;=JQ$33,JP4&lt;&gt;""),AND(KL4&gt;=KY$29,KL4&lt;&gt;"",KN4&gt;=KY$33,KN4&lt;&gt;""),AND(KO4&gt;=KY$29,KO4&lt;&gt;"",KQ4&gt;=KY$33,KQ4&lt;&gt;""),AND(KS4&gt;=KY$29,KS4&lt;&gt;"",KU4&gt;=KY$33,KU4&lt;&gt;""),AND(KV4&gt;=KY$29,KV4&lt;&gt;"",KX4&gt;=KY$33,KX4&lt;&gt;""),AND(LT4&gt;=MG$29,LT4&lt;&gt;"",LV4&gt;=MG$33,LV4&lt;&gt;""),AND(LW4&gt;=MG$29,LW4&lt;&gt;"",LY4&gt;=MG$33,LY4&lt;&gt;""),AND(MA4&gt;=MG$29,MA4&lt;&gt;"",MC4&gt;=MG$33,MC4&lt;&gt;""),AND(MD4&gt;=MG$29,MD4&lt;&gt;"",MF4&gt;=MG$33,MF4&lt;&gt;""),AND(NB4&gt;=NO$29,NB4&lt;&gt;"",ND4&gt;=NO$33,ND4&lt;&gt;""),AND(NE4&gt;=NO$29,NE4&lt;&gt;"",NG4&gt;=NO$33,NG4&lt;&gt;""),AND(NI4&gt;=NO$29,NI4&lt;&gt;"",NK4&gt;=NO$33,NK4&lt;&gt;""),AND(NL4&gt;=NO$29,NL4&lt;&gt;"",NN4&gt;=NO$33,NN4&lt;&gt;""),AND(OJ4&gt;=OW$29,OJ4&lt;&gt;"",OL4&gt;=OW$33,OL4&lt;&gt;""),AND(OM4&gt;=OW$29,OM4&lt;&gt;"",OO4&gt;=OW$33,OO4&lt;&gt;""),AND(OQ4&gt;=OW$29,OQ4&lt;&gt;"",OS4&gt;=OW$33,OS4&lt;&gt;""),AND(OT4&gt;=OW$29,OT4&lt;&gt;"",OV4&gt;=OW$33,OV4&lt;&gt;""),AND(PR4&gt;=QE$29,PR4&lt;&gt;"",PT4&gt;=QE$33,PT4&lt;&gt;""),AND(PU4&gt;=QE$29,PU4&lt;&gt;"",PW4&gt;=QE$33,PW4&lt;&gt;""),AND(PY4&gt;=QE$29,PY4&lt;&gt;"",QA4&gt;=QE$33,QA4&lt;&gt;""),AND(QB4&gt;=QE$29,QB4&lt;&gt;"",QD4&gt;=QE$33,QD4&lt;&gt;""),AND(QZ4&gt;=RM$29,QZ4&lt;&gt;"",RB4&gt;=RM$33,RB4&lt;&gt;""),AND(RC4&gt;=RM$29,RC4&lt;&gt;"",RE4&gt;=RM$33,RE4&lt;&gt;""),AND(RG4&gt;=RM$29,RG4&lt;&gt;"",RI4&gt;=RM$33,RI4&lt;&gt;""),AND(RJ4&gt;=RM$29,RJ4&lt;&gt;"",RL4&gt;=RM$33,RL4&lt;&gt;""),AND(SH4&gt;=SU$29,SH4&lt;&gt;"",SJ4&gt;=SU$33,SJ4&lt;&gt;""),AND(SK4&gt;=SU$29,SK4&lt;&gt;"",SM4&gt;=SU$33,SM4&lt;&gt;""),AND(SO4&gt;=SU$29,SO4&lt;&gt;"",SQ4&gt;=SU$33,SQ4&lt;&gt;""),AND(SR4&gt;=SU$29,SR4&lt;&gt;"",ST4&gt;=SU$33,ST4&lt;&gt;""),AND(TP4&gt;=UC$29,TP4&lt;&gt;"",TR4&gt;=UC$33,TR4&lt;&gt;""),AND(TS4&gt;=UC$29,TS4&lt;&gt;"",TU4&gt;=UC$33,TU4&lt;&gt;""),AND(TW4&gt;=UC$29,TW4&lt;&gt;"",TY4&gt;=UC$33,TYY4&lt;&gt;""),AND(TZ4&gt;=UC$29,TZ4&lt;&gt;"",UB4&gt;=UC$33,UB4&lt;&gt;""),AND(UX4&gt;=VK$29,UX4&lt;&gt;"",UZ4&gt;=VK$33,UZ4&lt;&gt;""),AND(VA4&gt;=VK$29,VA4&lt;&gt;"",VC4&gt;=VK$33,VC4&lt;&gt;""),AND(VE4&gt;=VK$29,VE4&lt;&gt;"",VG4&gt;=VK$33,VG4&lt;&gt;""),AND(VH4&gt;=VK$29,VH4&lt;&gt;"",VJ4&gt;=VK$33,VJ4&lt;&gt;""),AND(WF4&gt;=WS$29,WF4&lt;&gt;"",WH4&gt;=WS$33,WH4&lt;&gt;""),AND(WI4&gt;=WS$29,WI4&lt;&gt;"",WK4&gt;=WS$33,WK4&lt;&gt;""),AND(WM4&gt;=WS$29,WM4&lt;&gt;"",WO4&gt;=WS$33,WO4&lt;&gt;""),AND(WP4&gt;=WS$29,WP4&lt;&gt;"",WR4&gt;=WS$33,WR4&lt;&gt;"")),"P","")</f>
        <v>P</v>
      </c>
      <c r="G4" s="3" t="str">
        <f>IF(OR(AND(AQ4&gt;=AY$33,AQ4&lt;&gt;"",AN4=""),AND(AT4&gt;=AY$33,AT4&lt;&gt;"",AN4=""),AND(AX4&gt;=AY$33,AX4&lt;&gt;"",AN4=""),AND(BR4&gt;=BZ$33,BR4&lt;&gt;"",BO4=""),AND(BU4&gt;=BZ$33,BU4&lt;&gt;"",BO4=""),AND(BY4&gt;=BZ$33,BY4&lt;&gt;"",BO4=""),AND(CS4&gt;=DA$33,CS4&lt;&gt;"",CP4=""),AND(CV4&gt;=DA$33,CV4&lt;&gt;"",CP4=""),AND(CZ4&gt;=DA$33,CZ4&lt;&gt;"",CP4=""),AND(DZ4&gt;=EK$33,DZ4&lt;&gt;""),AND(EC4&gt;=EK$33,EC4&lt;&gt;""),AND(EG4&gt;=EK$33,EG4&lt;&gt;""),AND(EJ4&gt;=EK$33,EJ4&lt;&gt;""),AND(FH4&gt;=FS$33,FH4&lt;&gt;""),AND(FK4&gt;=FS$33,FK4&lt;&gt;""),AND(FO4&gt;=FS$33,FO4&lt;&gt;""),AND(FR4&gt;=FS$33,FR4&lt;&gt;""),AND(GP4&gt;=HA$33,GP4&lt;&gt;""),AND(GS4&gt;=HA$33,GS4&lt;&gt;""),AND(GW4&gt;=HA$33,GW4&lt;&gt;""),AND(GZ4&gt;=HA$33,GZ4&lt;&gt;""),AND(HX4&gt;=II$33,HX4&lt;&gt;""),AND(IA4&gt;=II$33,IA4&lt;&gt;""),AND(IE4&gt;=II$33,IE4&lt;&gt;""),AND(IH4&gt;=II$33,IH4&lt;&gt;""),AND(JF4&gt;=JQ$33,JF4&lt;&gt;""),AND(JI4&gt;=JQ$33,JI4&lt;&gt;""),AND(JM4&gt;=JQ$33,JM4&lt;&gt;""),AND(JP4&gt;=JQ$33,JP4&lt;&gt;""),AND(KN4&gt;=KY$33,KN4&lt;&gt;""),AND(KQ4&gt;=KY$33,KQ4&lt;&gt;""),AND(KU4&gt;=KY$33,KU4&lt;&gt;""),AND(KX4&gt;=KY$33,KX4&lt;&gt;""),AND(LV4&gt;=MG$33,LV4&lt;&gt;""),AND(LY4&gt;=MG$33,LY4&lt;&gt;""),AND(MC4&gt;=MG$33,MC4&lt;&gt;""),AND(MF4&gt;=MG$33,MF4&lt;&gt;""),AND(ND4&gt;=NO$33,ND4&lt;&gt;""),AND(NG4&gt;=NO$33,NG4&lt;&gt;""),AND(NK4&gt;=NO$33,NK4&lt;&gt;""),AND(NN4&gt;=NO$33,NN4&lt;&gt;""),AND(OL4&gt;=OW$33,OL4&lt;&gt;""),AND(OO4&gt;=OW$33,OO4&lt;&gt;""),AND(OS4&gt;=OW$33,OS4&lt;&gt;""),AND(OV4&gt;=OW$33,OV4&lt;&gt;""),AND(PT4&gt;=QE$33,PT4&lt;&gt;""),AND(PW4&gt;=QE$33,PW4&lt;&gt;""),AND(QA4&gt;=QE$33,QA4&lt;&gt;""),AND(QD4&gt;=QE$33,QD4&lt;&gt;""),AND(RB4&gt;=RM$33,RB4&lt;&gt;""),AND(RE4&gt;=RM$33,RE4&lt;&gt;""),AND(RI4&gt;=RM$33,RI4&lt;&gt;""),AND(RL4&gt;=RM$33,RL4&lt;&gt;""),AND(SJ4&gt;=SU$33,SJ4&lt;&gt;""),AND(SM4&gt;=SU$33,SM4&lt;&gt;""),AND(SQ4&gt;=SU$33,SQ4&lt;&gt;""),AND(ST4&gt;=SU$33,ST4&lt;&gt;""),AND(TR4&gt;=UC$33,TR4&lt;&gt;""),AND(TU4&gt;=UC$33,TU4&lt;&gt;""),AND(TY4&gt;=UC$33,TYY4&lt;&gt;""),AND(UB4&gt;=UC$33,UB4&lt;&gt;""),AND(UZ4&gt;=VK$33,UZ4&lt;&gt;""),AND(VC4&gt;=VK$33,VC4&lt;&gt;""),AND(VG4&gt;=VK$33,VG4&lt;&gt;""),AND(VJ4&gt;=VK$33,VJ4&lt;&gt;""),AND(WH4&gt;=WS$33,WH4&lt;&gt;""),AND(WK4&gt;=WS$33,WK4&lt;&gt;""),AND(WO4&gt;=WS$33,WO4&lt;&gt;""),AND(WR4&gt;=WS$33,WR4&lt;&gt;"")),"P","")</f>
        <v>P</v>
      </c>
      <c r="H4" s="36" t="str">
        <f>IF(AND(G4="P",F4=""),"No DD",IF(OR(AND(AO4&gt;=AY$32,AO4&lt;&gt;"",AQ4&gt;=AY$36,AQ4&lt;&gt;"",AN4=""),AND(AR4&gt;=AY$32,AR4&lt;&gt;"",AT4&gt;=AY$36,AT4&lt;&gt;"",AN4=""),AND(AV4&gt;=AY$32,AV4&lt;&gt;"",AX4&gt;=AY$36,AX4&lt;&gt;"",AN4=""),AND(BP4&gt;=BZ$32,BP4&lt;&gt;"",BR4&gt;=BZ$36,BR4&lt;&gt;"",BO4=""),AND(BS4&gt;=BZ$32,BS4&lt;&gt;"",BU4&gt;=BZ$36,BU4&lt;&gt;"",BO4=""),AND(BW4&gt;=BZ$32,BW4&lt;&gt;"",BY4&gt;=BZ$36,BY4&lt;&gt;"",BO4=""),AND(CQ4&gt;=DA$32,CQ4&lt;&gt;"",CS4&gt;=DA$36,CS4&lt;&gt;"",CP4=""),AND(CT4&gt;=DA$32,CT4&lt;&gt;"",CV4&gt;=DA$36,CV4&lt;&gt;"",CP4=""),AND(CX4&gt;=DA$32,CX4&lt;&gt;"",CZ4&gt;=DA$36,CZ4&lt;&gt;"",CP4=""),AND(DX4&gt;=EK$32,DX4&lt;&gt;"",DZ4&gt;=EK$36,DZ4&lt;&gt;""),AND(EA4&gt;=EK$32,EA4&lt;&gt;"",EC4&gt;=EK$36,EC4&lt;&gt;""),AND(EE4&gt;=EK$32,EE4&lt;&gt;"",EG4&gt;=EK$36,EG4&lt;&gt;""),AND(EH4&gt;=EK$32,EH4&lt;&gt;"",EJ4&gt;=EK$36,EJ4&lt;&gt;""),AND(FF4&gt;=FS$32,FF4&lt;&gt;"",FH4&gt;=FS$36,FH4&lt;&gt;""),AND(FI4&gt;=FS$32,FI4&lt;&gt;"",FK4&gt;=FS$36,FK4&lt;&gt;""),AND(FM4&gt;=FS$32,FM4&lt;&gt;"",FO4&gt;=FS$36,FO4&lt;&gt;""),AND(FP4&gt;=FS$32,FP4&lt;&gt;"",FR4&gt;=FS$36,FR4&lt;&gt;""),AND(GN4&gt;=HA$32,GN4&lt;&gt;"",GP4&gt;=HA$36,GP4&lt;&gt;""),AND(GQ4&gt;=HA$32,GQ4&lt;&gt;"",GS4&gt;=HA$36,GS4&lt;&gt;""),AND(GU4&gt;=HA$32,GU4&lt;&gt;"",GW4&gt;=HA$36,GW4&lt;&gt;""),AND(GX4&gt;=HA$32,GX4&lt;&gt;"",GZ4&gt;=HA$36,GZ4&lt;&gt;""),AND(HV4&gt;=II$32,HV4&lt;&gt;"",HX4&gt;=II$36,HX4&lt;&gt;""),AND(HY4&gt;=II$32,HY4&lt;&gt;"",IA4&gt;=II$36,IA4&lt;&gt;""),AND(IC4&gt;=II$32,IC4&lt;&gt;"",IE4&gt;=II$36,IE4&lt;&gt;""),AND(IF4&gt;=II$32,IF4&lt;&gt;"",IH4&gt;=II$36,IH4&lt;&gt;""),AND(JD4&gt;=JQ$32,JD4&lt;&gt;"",JF4&gt;=JQ$36,JF4&lt;&gt;""),AND(JG4&gt;=JQ$32,JG4&lt;&gt;"",JI4&gt;=JQ$36,JI4&lt;&gt;""),AND(JK4&gt;=JQ$32,JK4&lt;&gt;"",JM4&gt;=JQ$36,JM4&lt;&gt;""),AND(JN4&gt;=JQ$32,JN4&lt;&gt;"",JP4&gt;=JQ$36,JP4&lt;&gt;""),AND(KL4&gt;=KY$32,KL4&lt;&gt;"",KN4&gt;=KY$36,KN4&lt;&gt;""),AND(KO4&gt;=KY$32,KO4&lt;&gt;"",KQ4&gt;=KY$36,KQ4&lt;&gt;""),AND(KS4&gt;=KY$32,KS4&lt;&gt;"",KU4&gt;=KY$36,KU4&lt;&gt;""),AND(KV4&gt;=KY$32,KV4&lt;&gt;"",KX4&gt;=KY$36,KX4&lt;&gt;""),AND(LT4&gt;=MG$32,LT4&lt;&gt;"",LV4&gt;=MG$36,LV4&lt;&gt;""),AND(LW4&gt;=MG$32,LW4&lt;&gt;"",LY4&gt;=MG$36,LY4&lt;&gt;""),AND(MA4&gt;=MG$32,MA4&lt;&gt;"",MC4&gt;=MG$36,MC4&lt;&gt;""),AND(MD4&gt;=MG$32,MD4&lt;&gt;"",MF4&gt;=MG$36,MF4&lt;&gt;""),AND(NB4&gt;=NO$32,NB4&lt;&gt;"",ND4&gt;=NO$36,ND4&lt;&gt;""),AND(NE4&gt;=NO$32,NE4&lt;&gt;"",NG4&gt;=NO$36,NG4&lt;&gt;""),AND(NI4&gt;=NO$32,NI4&lt;&gt;"",NK4&gt;=NO$36,NK4&lt;&gt;""),AND(NL4&gt;=NO$32,NL4&lt;&gt;"",NN4&gt;=NO$36,NN4&lt;&gt;""),AND(OJ4&gt;=OW$32,OJ4&lt;&gt;"",OL4&gt;=OW$36,OL4&lt;&gt;""),AND(OM4&gt;=OW$32,OM4&lt;&gt;"",OO4&gt;=OW$36,OO4&lt;&gt;""),AND(OQ4&gt;=OW$32,OQ4&lt;&gt;"",OS4&gt;=OW$36,OS4&lt;&gt;""),AND(OT4&gt;=OW$32,OT4&lt;&gt;"",OV4&gt;=OW$36,OV4&lt;&gt;""),AND(PR4&gt;=QE$32,PR4&lt;&gt;"",PT4&gt;=QE$36,PT4&lt;&gt;""),AND(PU4&gt;=QE$32,PU4&lt;&gt;"",PW4&gt;=QE$36,PW4&lt;&gt;""),AND(PY4&gt;=QE$32,PY4&lt;&gt;"",QA4&gt;=QE$36,QA4&lt;&gt;""),AND(QB4&gt;=QE$32,QB4&lt;&gt;"",QD4&gt;=QE$36,QD4&lt;&gt;""),AND(QZ4&gt;=RM$32,QZ4&lt;&gt;"",RB4&gt;=RM$36,RB4&lt;&gt;""),AND(RC4&gt;=RM$32,RC4&lt;&gt;"",RE4&gt;=RM$36,RE4&lt;&gt;""),AND(RG4&gt;=RM$32,RG4&lt;&gt;"",RI4&gt;=RM$36,RI4&lt;&gt;""),AND(RJ4&gt;=RM$32,RJ4&lt;&gt;"",RL4&gt;=RM$36,RL4&lt;&gt;""),AND(SH4&gt;=SU$32,SH4&lt;&gt;"",SJ4&gt;=SU$36,SJ4&lt;&gt;""),AND(SK4&gt;=SU$32,SK4&lt;&gt;"",SM4&gt;=SU$36,SM4&lt;&gt;""),AND(SO4&gt;=SU$32,SO4&lt;&gt;"",SQ4&gt;=SU$36,SQ4&lt;&gt;""),AND(SR4&gt;=SU$32,SR4&lt;&gt;"",ST4&gt;=SU$36,ST4&lt;&gt;""),AND(TP4&gt;=UC$32,TP4&lt;&gt;"",TR4&gt;=UC$36,TR4&lt;&gt;""),AND(TS4&gt;=UC$32,TS4&lt;&gt;"",TU4&gt;=UC$36,TU4&lt;&gt;""),AND(TW4&gt;=UC$32,TW4&lt;&gt;"",TY4&gt;=UC$356,TYY4&lt;&gt;""),AND(TZ4&gt;=UC$32,TZ4&lt;&gt;"",UB4&gt;=UC$36,UB4&lt;&gt;""),AND(UX4&gt;=VK$32,UX4&lt;&gt;"",UZ4&gt;=VK$36,UZ4&lt;&gt;""),AND(VA4&gt;=VK$32,VA4&lt;&gt;"",VC4&gt;=VK$36,VC4&lt;&gt;""),AND(VE4&gt;=VK$32,VE4&lt;&gt;"",VG4&gt;=VK$36,VG4&lt;&gt;""),AND(VH4&gt;=VK$32,VH4&lt;&gt;"",VJ4&gt;=VK$36,VJ4&lt;&gt;""),AND(WF4&gt;=WS$32,WF4&lt;&gt;"",WH4&gt;=WS$36,WH4&lt;&gt;""),AND(WI4&gt;=WS$32,WI4&lt;&gt;"",WK4&gt;=WS$36,WK4&lt;&gt;""),AND(WM4&gt;=WS$32,WM4&lt;&gt;"",WO4&gt;=WS$36,WO4&lt;&gt;""),AND(WP4&gt;=WS$32,WP4&lt;&gt;"",WR4&gt;=WS$36,WR4&lt;&gt;"")),"Merit",IF(OR(AND(AO4&gt;=AY$31,AO4&lt;&gt;"",AQ4&gt;=AY$35,AQ4&lt;&gt;"",AN4=""),AND(AR4&gt;=AY$31,AR4&lt;&gt;"",AT4&gt;=AY$35,AT4&lt;&gt;"",AN4=""),AND(AV4&gt;=AY$31,AV4&lt;&gt;"",AX4&gt;=AY$35,AX4&lt;&gt;"",AN4=""),AND(BP4&gt;=BZ$31,BP4&lt;&gt;"",BR4&gt;=BZ$35,BR4&lt;&gt;"",BO4=""),AND(BS4&gt;=BZ$31,BS4&lt;&gt;"",BU4&gt;=BZ$35,BU4&lt;&gt;"",BO4=""),AND(BW4&gt;=BZ$31,BW4&lt;&gt;"",BY4&gt;=BZ$35,BY4&lt;&gt;"",BO4=""),AND(CQ4&gt;=DA$31,CQ4&lt;&gt;"",CS4&gt;=DA$35,CS4&lt;&gt;"",CP4=""),AND(CT4&gt;=DA$31,CT4&lt;&gt;"",CV4&gt;=DA$35,CV4&lt;&gt;"",CP4=""),AND(CX4&gt;=DA$31,CX4&lt;&gt;"",CZ4&gt;=DA$35,CZ4&lt;&gt;"",CP4=""),AND(DX4&gt;=EK$31,DX4&lt;&gt;"",DZ4&gt;=EK$35,DZ4&lt;&gt;""),AND(EA4&gt;=EK$31,EA4&lt;&gt;"",EC4&gt;=EK$35,EC4&lt;&gt;""),AND(EE4&gt;=EK$31,EE4&lt;&gt;"",EG4&gt;=EK$35,EG4&lt;&gt;""),AND(EH4&gt;=EK$31,EH4&lt;&gt;"",EJ4&gt;=EK$35,EJ4&lt;&gt;""),AND(FF4&gt;=FS$31,FF4&lt;&gt;"",FH4&gt;=FS$35,FH4&lt;&gt;""),AND(FI4&gt;=FS$31,FI4&lt;&gt;"",FK4&gt;=FS$35,FK4&lt;&gt;""),AND(FM4&gt;=FS$31,FM4&lt;&gt;"",FO4&gt;=FS$35,FO4&lt;&gt;""),AND(FP4&gt;=FS$31,FP4&lt;&gt;"",FR4&gt;=FS$35,FR4&lt;&gt;""),AND(GN4&gt;=HA$31,GN4&lt;&gt;"",GP4&gt;=HA$35,GP4&lt;&gt;""),AND(GQ4&gt;=HA$31,GQ4&lt;&gt;"",GS4&gt;=HA$35,GS4&lt;&gt;""),AND(GU4&gt;=HA$31,GU4&lt;&gt;"",GW4&gt;=HA$35,GW4&lt;&gt;""),AND(GX4&gt;=HA$31,GX4&lt;&gt;"",GZ4&gt;=HA$35,GZ4&lt;&gt;""),AND(HV4&gt;=II$31,HV4&lt;&gt;"",HX4&gt;=II$35,HX4&lt;&gt;""),AND(HY4&gt;=II$31,HY4&lt;&gt;"",IA4&gt;=II$35,IA4&lt;&gt;""),AND(IC4&gt;=II$31,IC4&lt;&gt;"",IE4&gt;=II$35,IE4&lt;&gt;""),AND(IF4&gt;=II$31,IF4&lt;&gt;"",IH4&gt;=II$35,IH4&lt;&gt;""),AND(JD4&gt;=JQ$31,JD4&lt;&gt;"",JF4&gt;=JQ$35,JF4&lt;&gt;""),AND(JG4&gt;=JQ$31,JG4&lt;&gt;"",JI4&gt;=JQ$35,JI4&lt;&gt;""),AND(JK4&gt;=JQ$31,JK4&lt;&gt;"",JM4&gt;=JQ$35,JM4&lt;&gt;""),AND(JN4&gt;=JQ$31,JN4&lt;&gt;"",JP4&gt;=JQ$35,JP4&lt;&gt;""),AND(KL4&gt;=KY$31,KL4&lt;&gt;"",KN4&gt;=KY$35,KN4&lt;&gt;""),AND(KO4&gt;=KY$31,KO4&lt;&gt;"",KQ4&gt;=KY$35,KQ4&lt;&gt;""),AND(KS4&gt;=KY$31,KS4&lt;&gt;"",KU4&gt;=KY$35,KU4&lt;&gt;""),AND(KV4&gt;=KY$31,KV4&lt;&gt;"",KX4&gt;=KY$35,KX4&lt;&gt;""),AND(LT4&gt;=MG$31,LT4&lt;&gt;"",LV4&gt;=MG$35,LV4&lt;&gt;""),AND(LW4&gt;=MG$31,LW4&lt;&gt;"",LY4&gt;=MG$35,LY4&lt;&gt;""),AND(MA4&gt;=MG$31,MA4&lt;&gt;"",MC4&gt;=MG$35,MC4&lt;&gt;""),AND(MD4&gt;=MG$31,MD4&lt;&gt;"",MF4&gt;=MG$35,MF4&lt;&gt;""),AND(NB4&gt;=NO$31,NB4&lt;&gt;"",ND4&gt;=NO$35,ND4&lt;&gt;""),AND(NE4&gt;=NO$31,NE4&lt;&gt;"",NG4&gt;=NO$35,NG4&lt;&gt;""),AND(NI4&gt;=NO$31,NI4&lt;&gt;"",NK4&gt;=NO$35,NK4&lt;&gt;""),AND(NL4&gt;=NO$31,NL4&lt;&gt;"",NN4&gt;=NO$35,NN4&lt;&gt;""),AND(OJ4&gt;=OW$31,OJ4&lt;&gt;"",OL4&gt;=OW$35,OL4&lt;&gt;""),AND(OM4&gt;=OW$31,OM4&lt;&gt;"",OO4&gt;=OW$35,OO4&lt;&gt;""),AND(OQ4&gt;=OW$31,OQ4&lt;&gt;"",OS4&gt;=OW$35,OS4&lt;&gt;""),AND(OT4&gt;=OW$31,OT4&lt;&gt;"",OV4&gt;=OW$35,OV4&lt;&gt;""),AND(PR4&gt;=QE$31,PR4&lt;&gt;"",PT4&gt;=QE$35,PT4&lt;&gt;""),AND(PU4&gt;=QE$31,PU4&lt;&gt;"",PW4&gt;=QE$35,PW4&lt;&gt;""),AND(PY4&gt;=QE$31,PY4&lt;&gt;"",QA4&gt;=QE$35,QA4&lt;&gt;""),AND(QB4&gt;=QE$31,QB4&lt;&gt;"",QD4&gt;=QE$35,QD4&lt;&gt;""),AND(QZ4&gt;=RM$31,QZ4&lt;&gt;"",RB4&gt;=RM$35,RB4&lt;&gt;""),AND(RC4&gt;=RM$31,RC4&lt;&gt;"",RE4&gt;=RM$35,RE4&lt;&gt;""),AND(RG4&gt;=RM$31,RG4&lt;&gt;"",RI4&gt;=RM$35,RI4&lt;&gt;""),AND(RJ4&gt;=RM$31,RJ4&lt;&gt;"",RL4&gt;=RM$35,RL4&lt;&gt;""),AND(SH4&gt;=SU$31,SH4&lt;&gt;"",SJ4&gt;=SU$35,SJ4&lt;&gt;""),AND(SK4&gt;=SU$31,SK4&lt;&gt;"",SM4&gt;=SU$35,SM4&lt;&gt;""),AND(SO4&gt;=SU$31,SO4&lt;&gt;"",SQ4&gt;=SU$35,SQ4&lt;&gt;""),AND(SR4&gt;=SU$31,SR4&lt;&gt;"",ST4&gt;=SU$35,ST4&lt;&gt;""),AND(TP4&gt;=UC$31,TP4&lt;&gt;"",TR4&gt;=UC$35,TR4&lt;&gt;""),AND(TS4&gt;=UC$31,TS4&lt;&gt;"",TU4&gt;=UC$35,TU4&lt;&gt;""),AND(TW4&gt;=UC$31,TW4&lt;&gt;"",TY4&gt;=UC$35,TYY4&lt;&gt;""),AND(TZ4&gt;=UC$31,TZ4&lt;&gt;"",UB4&gt;=UC$35,UB4&lt;&gt;""),AND(UX4&gt;=VK$31,UX4&lt;&gt;"",UZ4&gt;=VK$35,UZ4&lt;&gt;""),AND(VA4&gt;=VK$31,VA4&lt;&gt;"",VC4&gt;=VK$35,VC4&lt;&gt;""),AND(VE4&gt;=VK$31,VE4&lt;&gt;"",VG4&gt;=VK$35,VG4&lt;&gt;""),AND(VH4&gt;=VK$31,VH4&lt;&gt;"",VJ4&gt;=VK$35,VJ4&lt;&gt;""),AND(WF4&gt;=WS$31,WF4&lt;&gt;"",WH4&gt;=WS$35,WH4&lt;&gt;""),AND(WI4&gt;=WS$31,WI4&lt;&gt;"",WK4&gt;=WS$35,WK4&lt;&gt;""),AND(WM4&gt;=WS$31,WM4&lt;&gt;"",WO4&gt;=WS$35,WO4&lt;&gt;""),AND(WP4&gt;=WS$31,WP4&lt;&gt;"",WR4&gt;=WS$35,WR4&lt;&gt;"")),"Excellence",IF(I4="P","Worlds Team",IF(F4="P","National Team","")))))</f>
        <v>Excellence</v>
      </c>
      <c r="I4" s="3" t="str">
        <f>IF(OR(AND(AO4&gt;=AY$30,AO4&lt;&gt;"",AQ4&gt;=AY$34,AQ4&lt;&gt;"",AN4=""),AND(AR4&gt;=AY$30,AR4&lt;&gt;"",AT4&gt;=AY$34,AT4&lt;&gt;"",AN4=""),AND(AV4&gt;=AY$30,AV4&lt;&gt;"",AX4&gt;=AY$34,AX4&lt;&gt;"",AN4=""),AND(BP4&gt;=BZ$30,BP4&lt;&gt;"",BR4&gt;=BZ$34,BR4&lt;&gt;"",BO4=""),AND(BS4&gt;=BZ$30,BS4&lt;&gt;"",BU4&gt;=BZ$34,BU4&lt;&gt;"",BO4=""),AND(BW4&gt;=BZ$30,BW4&lt;&gt;"",BY4&gt;=BZ$34,BY4&lt;&gt;"",BO4=""),AND(CQ4&gt;=DA$30,CQ4&lt;&gt;"",CS4&gt;=DA$34,CS4&lt;&gt;"",CP4=""),AND(CT4&gt;=DA$30,CT4&lt;&gt;"",CV4&gt;=DA$34,CV4&lt;&gt;"",CP4=""),AND(CX4&gt;=DA$30,CX4&lt;&gt;"",CZ4&gt;=DA$34,CZ4&lt;&gt;"",CP4=""),AND(DX4&gt;=EK$30,DX4&lt;&gt;"",DZ4&gt;=EK$34,DZ4&lt;&gt;""),AND(EA4&gt;=EK$30,EA4&lt;&gt;"",EC4&gt;=EK$34,EC4&lt;&gt;""),AND(EE4&gt;=EK$30,EE4&lt;&gt;"",EG4&gt;=EK$34,EG4&lt;&gt;""),AND(EH4&gt;=EK$30,EH4&lt;&gt;"",EJ4&gt;=EK$34,EJ4&lt;&gt;""),AND(FF4&gt;=FS$30,FF4&lt;&gt;"",FH4&gt;=FS$34,FH4&lt;&gt;""),AND(FI4&gt;=FS$30,FI4&lt;&gt;"",FK4&gt;=FS$34,FK4&lt;&gt;""),AND(FM4&gt;=FS$30,FM4&lt;&gt;"",FO4&gt;=FS$34,FO4&lt;&gt;""),AND(FP4&gt;=FS$30,FP4&lt;&gt;"",FR4&gt;=FS$34,FR4&lt;&gt;""),AND(GN4&gt;=HA$30,GN4&lt;&gt;"",GP4&gt;=HA$34,GP4&lt;&gt;""),AND(GQ4&gt;=HA$30,GQ4&lt;&gt;"",GS4&gt;=HA$34,GS4&lt;&gt;""),AND(GU4&gt;=HA$30,GU4&lt;&gt;"",GW4&gt;=HA$34,GW4&lt;&gt;""),AND(GX4&gt;=HA$30,GX4&lt;&gt;"",GZ4&gt;=HA$34,GZ4&lt;&gt;""),AND(HV4&gt;=II$30,HV4&lt;&gt;"",HX4&gt;=II$34,HX4&lt;&gt;""),AND(HY4&gt;=II$30,HY4&lt;&gt;"",IA4&gt;=II$34,IA4&lt;&gt;""),AND(IC4&gt;=II$30,IC4&lt;&gt;"",IE4&gt;=II$34,IE4&lt;&gt;""),AND(IF4&gt;=II$30,IF4&lt;&gt;"",IH4&gt;=II$34,IH4&lt;&gt;""),AND(JD4&gt;=JQ$30,JD4&lt;&gt;"",JF4&gt;=JQ$34,JF4&lt;&gt;""),AND(JG4&gt;=JQ$30,JG4&lt;&gt;"",JI4&gt;=JQ$34,JI4&lt;&gt;""),AND(JK4&gt;=JQ$30,JK4&lt;&gt;"",JM4&gt;=JQ$34,JM4&lt;&gt;""),AND(JN4&gt;=JQ$30,JN4&lt;&gt;"",JP4&gt;=JQ$34,JP4&lt;&gt;""),AND(KL4&gt;=KY$30,KL4&lt;&gt;"",KN4&gt;=KY$34,KN4&lt;&gt;""),AND(KO4&gt;=KY$30,KO4&lt;&gt;"",KQ4&gt;=KY$34,KQ4&lt;&gt;""),AND(KS4&gt;=KY$30,KS4&lt;&gt;"",KU4&gt;=KY$34,KU4&lt;&gt;""),AND(KV4&gt;=KY$30,KV4&lt;&gt;"",KX4&gt;=KY$34,KX4&lt;&gt;""),AND(LT4&gt;=MG$30,LT4&lt;&gt;"",LV4&gt;=MG$34,LV4&lt;&gt;""),AND(LW4&gt;=MG$30,LW4&lt;&gt;"",LY4&gt;=MG$34,LY4&lt;&gt;""),AND(MA4&gt;=MG$30,MA4&lt;&gt;"",MC4&gt;=MG$34,MC4&lt;&gt;""),AND(MD4&gt;=MG$30,MD4&lt;&gt;"",MF4&gt;=MG$34,MF4&lt;&gt;""),AND(NB4&gt;=NO$30,NB4&lt;&gt;"",ND4&gt;=NO$34,ND4&lt;&gt;""),AND(NE4&gt;=NO$30,NE4&lt;&gt;"",NG4&gt;=NO$34,NG4&lt;&gt;""),AND(NI4&gt;=NO$30,NI4&lt;&gt;"",NK4&gt;=NO$34,NK4&lt;&gt;""),AND(NL4&gt;=NO$30,NL4&lt;&gt;"",NN4&gt;=NO$34,NN4&lt;&gt;""),AND(OJ4&gt;=OW$30,OJ4&lt;&gt;"",OL4&gt;=OW$34,OL4&lt;&gt;""),AND(OM4&gt;=OW$30,OM4&lt;&gt;"",OO4&gt;=OW$34,OO4&lt;&gt;""),AND(OQ4&gt;=OW$30,OQ4&lt;&gt;"",OS4&gt;=OW$34,OS4&lt;&gt;""),AND(OT4&gt;=OW$30,OT4&lt;&gt;"",OV4&gt;=OW$34,OV4&lt;&gt;""),AND(PR4&gt;=QE$30,PR4&lt;&gt;"",PT4&gt;=QE$34,PT4&lt;&gt;""),AND(PU4&gt;=QE$30,PU4&lt;&gt;"",PW4&gt;=QE$34,PW4&lt;&gt;""),AND(PY4&gt;=QE$30,PY4&lt;&gt;"",QA4&gt;=QE$34,QA4&lt;&gt;""),AND(QB4&gt;=QE$30,QB4&lt;&gt;"",QD4&gt;=QE$34,QD4&lt;&gt;""),AND(QZ4&gt;=RM$30,QZ4&lt;&gt;"",RB4&gt;=RM$34,RB4&lt;&gt;""),AND(RC4&gt;=RM$30,RC4&lt;&gt;"",RE4&gt;=RM$34,RE4&lt;&gt;""),AND(RG4&gt;=RM$30,RG4&lt;&gt;"",RI4&gt;=RM$34,RI4&lt;&gt;""),AND(RJ4&gt;=RM$30,RJ4&lt;&gt;"",RL4&gt;=RM$34,RL4&lt;&gt;""),AND(SH4&gt;=SU$30,SH4&lt;&gt;"",SJ4&gt;=SU$34,SJ4&lt;&gt;""),AND(SK4&gt;=SU$30,SK4&lt;&gt;"",SM4&gt;=SU$34,SM4&lt;&gt;""),AND(SO4&gt;=SU$30,SO4&lt;&gt;"",SQ4&gt;=SU$34,SQ4&lt;&gt;""),AND(SR4&gt;=SU$30,SR4&lt;&gt;"",ST4&gt;=SU$34,ST4&lt;&gt;""),AND(TP4&gt;=UC$30,TP4&lt;&gt;"",TR4&gt;=UC$34,TR4&lt;&gt;""),AND(TS4&gt;=UC$30,TS4&lt;&gt;"",TU4&gt;=UC$34,TU4&lt;&gt;""),AND(TW4&gt;=UC$30,TW4&lt;&gt;"",TY4&gt;=UC$34,TYY4&lt;&gt;""),AND(TZ4&gt;=UC$30,TZ4&lt;&gt;"",UB4&gt;=UC$34,UB4&lt;&gt;""),AND(UX4&gt;=VK$30,UX4&lt;&gt;"",UZ4&gt;=VK$34,UZ4&lt;&gt;""),AND(VA4&gt;=VK$30,VA4&lt;&gt;"",VC4&gt;=VK$34,VC4&lt;&gt;""),AND(VE4&gt;=VK$30,VE4&lt;&gt;"",VG4&gt;=VK$34,VG4&lt;&gt;""),AND(VH4&gt;=VK$30,VH4&lt;&gt;"",VJ4&gt;=VK$34,VJ4&lt;&gt;""),AND(WF4&gt;=WS$30,WF4&lt;&gt;"",WH4&gt;=WS$34,WH4&lt;&gt;""),AND(WI4&gt;=WS$30,WI4&lt;&gt;"",WK4&gt;=WS$34,WK4&lt;&gt;""),AND(WM4&gt;=WS$30,WM4&lt;&gt;"",WO4&gt;=WS$34,WO4&lt;&gt;""),AND(WP4&gt;=WS$30,WP4&lt;&gt;"",WR4&gt;=WS$34,WR4&lt;&gt;"")),"P","")</f>
        <v>P</v>
      </c>
      <c r="J4" s="8">
        <f>IF(COUNT(AQ4,AT4,BR4,BU4,CS4,CV4)&gt;0,LARGE((AQ4,AT4,BR4,BU4,CS4,CV4),1),0)</f>
        <v>58.01</v>
      </c>
      <c r="K4" s="8" t="str">
        <f>IF(J4="","",IF(OR(J4=CS4,J4=CV4),$CA$1,IF(OR(J4=BR4,J4=BU4),$AZ$1,IF(OR(J4=AQ4,J4=AT4),$Y$1,""))))</f>
        <v>2025 Nationals</v>
      </c>
      <c r="L4" s="8">
        <f>IF(COUNT(AQ4,AT4,BR4,BU4,CS4,CV4)&gt;1,LARGE((AQ4,AT4,BR4,BU4,CS4,CV4),2),0)</f>
        <v>57.79</v>
      </c>
      <c r="M4" s="8" t="str">
        <f>IF(L4="","",IF(OR(L4=CS4,L4=CV4),$CA$1,IF(OR(L4=BR4,L4=BU4),$AZ$1,IF(OR(L4=AQ4,L4=AT4),$Y$1,""))))</f>
        <v>2025 3rd Domestic Trial</v>
      </c>
      <c r="N4" s="8">
        <f>IF(COUNT(AQ4,AT4,BR4,BU4,CS4,CV4)&gt;2,LARGE((AQ4,AT4,BR4,BU4,CS4,CV4),3),0)</f>
        <v>56.17</v>
      </c>
      <c r="O4" s="8" t="str">
        <f>IF(N4="","",IF(OR(N4=CS4,N4=CV4),$CA$1,IF(OR(N4=BR4,N4=BU4),$AZ$1,IF(OR(N4=AQ4,N4=AT4),$Y$1,""))))</f>
        <v>2025 Elite Canada</v>
      </c>
      <c r="P4" s="8">
        <f>IF(MAX(AX4,BY4,CZ4)&gt;0,MAX(AX4,BY4,CZ4),0)</f>
        <v>57.64</v>
      </c>
      <c r="Q4" s="8" t="str">
        <f>IF(P4="","",IF(P4=CZ4,$CA$1,IF(P4=BY4,$AZ$1,IF(P4=AX4,$Y$1,""))))</f>
        <v>2025 Elite Canada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&gt;0,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,0)</f>
        <v>17.399999999999999</v>
      </c>
      <c r="S4" s="8" t="str">
        <f>IF(R4=0,"",IF(OR(R4=CQ4,R4=CT4,R4=CX4),$CA$1,IF(OR(R4=BP4,R4=BS4,R4=BW4),$AZ$1,IF(OR(R4=AO4,R4=AR4,R4=AV4),$Y$1,IF(OR(R4=WF4,R4=WI4,R4=WM4,R4=WP4),$VL$1,IF(OR(R4=UX4,R4=VA4,R4=VE4,R4=VH4),$UD$1,IF(OR(R4=TP4,R4=TS4,R4=TW4,R4=TZ4),$SV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)))</f>
        <v>2025 World Cup GER (Sept 21)</v>
      </c>
      <c r="T4" s="8">
        <f>MAX(IF(AND(AO4&lt;&gt;"",AO4&gt;=$AY$29),AP4,0),IF(AND(AR4&lt;&gt;"",AR4&gt;=$AY$29),AS4,0),IF(AND(AV4&lt;&gt;"",AV4&gt;=$AY$29),AW4,0),IF(AND(BP4&lt;&gt;"",BP4&gt;=$BZ$29),BQ4,0),IF(AND(BS4&lt;&gt;"",BS4&gt;=$BZ$29),BT4,0),IF(AND(BW4&lt;&gt;"",BW4&gt;=$BZ$29),BX4,0),IF(AND(CQ4&lt;&gt;"",CQ4&gt;=$DA$29),CR4,0),IF(AND(CT4&lt;&gt;"",CT4&gt;=$DA$29),CU4,0),IF(AND(CX4&lt;&gt;"",CX4&gt;=$DA$29),CY4,0),IF(AND(DX4&lt;&gt;"",DX4&gt;=$EK$29),DY4,0),IF(AND(EA4&lt;&gt;"",EA4&gt;=$EK$29),EB4,0),IF(AND(EE4&lt;&gt;"",EE4&gt;=$EK$29),EF4,0),IF(AND(EH4&lt;&gt;"",EH4&gt;=$EK$29),EI4,0),IF(AND(FF4&lt;&gt;"",FF4&gt;=$FS$29),FG4,0),IF(AND(FI4&lt;&gt;"",FI4&gt;=$FS$29),FJ4,0),IF(AND(FM4&lt;&gt;"",FM4&gt;=$FS$29),FN4,0),IF(AND(FP4&lt;&gt;"",FP4&gt;=$FS$29),FQ4,0),IF(AND(GN4&lt;&gt;"",GN4&gt;=$HA$29),GO4,0),IF(AND(GQ4&lt;&gt;"",GQ4&gt;=$HA$29),GR4,0),IF(AND(GU4&lt;&gt;"",GU4&gt;=$HA$29),GV4,0),IF(AND(GX4&lt;&gt;"",GX4&gt;=$HA$29),GY4,0),IF(AND(HV4&lt;&gt;"",HV4&gt;=$II$29),HW4,0),IF(AND(HY4&lt;&gt;"",HY4&gt;=$II$29),HZ4,0),IF(AND(IC4&lt;&gt;"",IC4&gt;=$II$29),ID4,0),IF(AND(IF4&lt;&gt;"",IF4&gt;=$II$29),IG4,0),IF(AND(JD4&lt;&gt;"",JD4&gt;=$JQ$29),JE4,0),IF(AND(JG4&lt;&gt;"",JG4&gt;=$JQ$29),JH4,0),IF(AND(JK4&lt;&gt;"",JK4&gt;=$JQ$29),JL4,0),IF(AND(JN4&lt;&gt;"",JN4&gt;=$JQ$29),JO4,0),IF(AND(KL4&lt;&gt;"",KL4&gt;=$KY$29),KM4,0),IF(AND(KO4&lt;&gt;"",KO4&gt;=$KY$29),KP4,0),IF(AND(KS4&lt;&gt;"",KS4&gt;=$KY$29),KT4,0),IF(AND(KV4&lt;&gt;"",KV4&gt;=$KY$29),KW4,0),IF(AND(LT4&lt;&gt;"",LT4&gt;=$MG$29),LU4,0),IF(AND(LW4&lt;&gt;"",LW4&gt;=$MG$29),LX4,0),IF(AND(MA4&lt;&gt;"",MA4&gt;=$MG$29),MB4,0),IF(AND(MD4&lt;&gt;"",MD4&gt;=$MG$29),ME4,0),IF(AND(NB4&lt;&gt;"",NB4&gt;=$NO$29),NC4,0),IF(AND(NE4&lt;&gt;"",NE4&gt;=$NO$29),NF4,0),IF(AND(NI4&lt;&gt;"",NI4&gt;=$NO$29),NJ4,0),IF(AND(NL4&lt;&gt;"",NL4&gt;=$NO$29),NM4,0),IF(AND(OJ4&lt;&gt;"",OJ4&gt;=$OW$29),OK4,0),IF(AND(OM4&lt;&gt;"",OM4&gt;=$OW$29),ON4,0),IF(AND(OQ4&lt;&gt;"",OQ4&gt;=$OW$29),OR4,0),IF(AND(OT4&lt;&gt;"",OT4&gt;=$OW$29),OU4,0),IF(AND(PR4&lt;&gt;"",PR4&gt;=$QE$29),PS4,0),IF(AND(PU4&lt;&gt;"",PU4&gt;=$QE$29),PV4,0),IF(AND(PY4&lt;&gt;"",PY4&gt;=$QE$29),PZ4,0),IF(AND(QB4&lt;&gt;"",QB4&gt;=$QE$29),QC4,0),IF(AND(QZ4&lt;&gt;"",QZ4&gt;=$RM$29),RA4,0),IF(AND(RC4&lt;&gt;"",RC4&gt;=$RM$29),RD4,0),IF(AND(RG4&lt;&gt;"",RG4&gt;=$RM$29),RH4,0),IF(AND(RJ4&lt;&gt;"",RJ4&gt;=$RM$29),RK4,0),IF(AND(SH4&lt;&gt;"",SH4&gt;=$SU$29),SI4,0),IF(AND(SK4&lt;&gt;"",SK4&gt;=$SU$29),SL4,0),IF(AND(SO4&lt;&gt;"",SO4&gt;=$SU$29),SP4,0),IF(AND(SR4&lt;&gt;"",SR4&gt;=$SU$29),SS4,0),IF(AND(TP4&lt;&gt;"",TP4&gt;=$UC$29),TQ4,0),IF(AND(TS4&lt;&gt;"",TS4&gt;=$UC$29),TT4,0),IF(AND(TW4&lt;&gt;"",TW4&gt;=$UC$29),TX4,0),IF(AND(TZ4&lt;&gt;"",TZ4&gt;=$UC$29),UA4,0),IF(AND(UX4&lt;&gt;"",UX4&gt;=$VK$29),UY4,0),IF(AND(VA4&lt;&gt;"",VA4&gt;=$VK$29),VB4,0),IF(AND(VE4&lt;&gt;"",VE4&gt;=$VK$29),VF4,0),IF(AND(VH4&lt;&gt;"",VH4&gt;=$VK$29),VI4,0),IF(AND(WF4&lt;&gt;"",WF4&gt;=$WS$29),WG4,0),IF(AND(WI4&lt;&gt;"",WI4&gt;=$WS$29),WJ4,0),IF(AND(WM4&lt;&gt;"",WM4&gt;=$WS$29),WN4,0),IF(AND(WP4&lt;&gt;"",WP4&gt;=$WS$29),WQ4,0),0)</f>
        <v>17.32</v>
      </c>
      <c r="U4" s="8" t="str">
        <f>IF(T4=0,"",IF(OR(T4=CR4,T4=CU4,T4=CY4),$CA$1,IF(OR(T4=BQ4,T4=BT4,T4=BX4),$AZ$1,IF(OR(T4=AP4,T4=AS4,T4=AW4),$Y$1,IF(OR(T4=WG4,T4=WJ4,T4=WN4,T4=WQ4),$VL$1,IF(OR(T4=UY4,T4=VB4,T4=VF4,T4=VI4),$UD$1,IF(OR(T4=TQ4,T4=TT4,T4=TX4,T4=UA4),$SV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)))</f>
        <v>2025 World Cup GER (Sept 21)</v>
      </c>
      <c r="V4" s="8">
        <f>IF(MAX(DB4,DC4)&gt;0,MAX(DB4,DC4),"")</f>
        <v>1.9200000000000017</v>
      </c>
      <c r="W4" s="11" t="str">
        <f>IF(V4="","",IF(V4=DB4,"("&amp;DB$2&amp;")",IF(V4=DC4,"("&amp;DC$2&amp;")")))</f>
        <v>(Prelim)</v>
      </c>
      <c r="X4" s="8" t="str">
        <f>IF(V4="","",IF(V4=DB4,IF(V4+IF(N4="",0,N4)=WL4,$VL$1,IF(V4+IF(N4="",0,N4)=VD4,$UD$1,IF(V4+IF(N4="",0,N4)=TV4,$SV$1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))),IF(V4=DC4,IF(V4+IF(P4="",0,P4)=WO4,$VL$1,IF(V4+IF(P4="",0,P4)=VG4,$UD$1,IF(V4+IF(P4="",0,P4)=TY4,$SV$1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WR4,$VL$1,IF(V4+IF(P4="",0,P4)=VJ4,$UD$1,IF(V4+IF(P4="",0,P4)=UB4,$SV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))))))</f>
        <v>2025 World Cup POR (July 6)</v>
      </c>
      <c r="Y4" s="22">
        <v>14.3</v>
      </c>
      <c r="Z4" s="22">
        <v>9.1</v>
      </c>
      <c r="AA4" s="22">
        <v>16.399999999999999</v>
      </c>
      <c r="AB4" s="22">
        <v>16.37</v>
      </c>
      <c r="AC4" s="22">
        <v>0</v>
      </c>
      <c r="AD4" s="22">
        <v>3.2</v>
      </c>
      <c r="AE4" s="22">
        <v>1.9</v>
      </c>
      <c r="AF4" s="22">
        <v>4</v>
      </c>
      <c r="AG4" s="22">
        <v>3.52</v>
      </c>
      <c r="AH4" s="22">
        <v>0</v>
      </c>
      <c r="AI4" s="22">
        <v>15.1</v>
      </c>
      <c r="AJ4" s="22">
        <v>8.9</v>
      </c>
      <c r="AK4" s="22">
        <v>16.600000000000001</v>
      </c>
      <c r="AL4" s="22">
        <v>17.04</v>
      </c>
      <c r="AM4" s="22">
        <v>0</v>
      </c>
      <c r="AN4" s="27"/>
      <c r="AO4" s="38">
        <f>IF(AA4&gt;0,AA4,"")</f>
        <v>16.399999999999999</v>
      </c>
      <c r="AP4" s="38">
        <f>IF(AB4&gt;0,AB4,"")</f>
        <v>16.37</v>
      </c>
      <c r="AQ4" s="40">
        <f>IF(SUM(Y4:AB4)-AC4&gt;0,SUM(Y4:AB4)-AC4,"")</f>
        <v>56.17</v>
      </c>
      <c r="AR4" s="40">
        <f>IF(AF4&gt;0,AF4,"")</f>
        <v>4</v>
      </c>
      <c r="AS4" s="40">
        <f>IF(AG4&gt;0,AG4,"")</f>
        <v>3.52</v>
      </c>
      <c r="AT4" s="40">
        <f>IF(SUM(AD4:AG4)-AH4&gt;0,SUM(AD4:AG4)-AH4,"")</f>
        <v>12.62</v>
      </c>
      <c r="AU4" s="40">
        <f>IF(AQ4="","",MAX(AQ4,AT4))</f>
        <v>56.17</v>
      </c>
      <c r="AV4" s="40">
        <f>IF(AK4&gt;0,AK4,"")</f>
        <v>16.600000000000001</v>
      </c>
      <c r="AW4" s="40">
        <f>IF(AL4&gt;0,AL4,"")</f>
        <v>17.04</v>
      </c>
      <c r="AX4" s="40">
        <f>IF(SUM(AI4:AL4)-AM4&gt;0,SUM(AI4:AL4)-AM4,"")</f>
        <v>57.64</v>
      </c>
      <c r="AY4" s="40">
        <f>IF(SUM(AU4,AX4)&gt;0,SUM(AU4,AX4),"")</f>
        <v>113.81</v>
      </c>
      <c r="AZ4" s="26">
        <v>15.2</v>
      </c>
      <c r="BA4" s="26">
        <v>9.1</v>
      </c>
      <c r="BB4" s="26">
        <v>17</v>
      </c>
      <c r="BC4" s="26">
        <v>16.71</v>
      </c>
      <c r="BD4" s="26">
        <v>0</v>
      </c>
      <c r="BE4" s="26">
        <v>7.2</v>
      </c>
      <c r="BF4" s="26">
        <v>4.4000000000000004</v>
      </c>
      <c r="BG4" s="26">
        <v>9.4</v>
      </c>
      <c r="BH4" s="26">
        <v>8.41</v>
      </c>
      <c r="BI4" s="26">
        <v>0</v>
      </c>
      <c r="BJ4" s="26">
        <v>0</v>
      </c>
      <c r="BK4" s="26">
        <v>0</v>
      </c>
      <c r="BL4" s="26">
        <v>0</v>
      </c>
      <c r="BM4" s="26">
        <v>0</v>
      </c>
      <c r="BN4" s="26">
        <v>0</v>
      </c>
      <c r="BO4" s="28"/>
      <c r="BP4" s="39">
        <f>IF(BB4&gt;0,BB4,"")</f>
        <v>17</v>
      </c>
      <c r="BQ4" s="39">
        <f>IF(BC4&gt;0,BC4,"")</f>
        <v>16.71</v>
      </c>
      <c r="BR4" s="11">
        <f>IF(SUM(AZ4:BC4)-BD4&gt;0,SUM(AZ4:BC4)-BD4,"")</f>
        <v>58.01</v>
      </c>
      <c r="BS4" s="11">
        <f>IF(BG4&gt;0,BG4,"")</f>
        <v>9.4</v>
      </c>
      <c r="BT4" s="11">
        <f>IF(BH4&gt;0,BH4,"")</f>
        <v>8.41</v>
      </c>
      <c r="BU4" s="11">
        <f>IF(SUM(BE4:BH4)-BI4&gt;0,SUM(BE4:BH4)-BI4,"")</f>
        <v>29.41</v>
      </c>
      <c r="BV4" s="11">
        <f>IF(BR4="","",MAX(BR4,BU4))</f>
        <v>58.01</v>
      </c>
      <c r="BW4" s="11" t="str">
        <f>IF(BL4&gt;0,BL4,"")</f>
        <v/>
      </c>
      <c r="BX4" s="11" t="str">
        <f>IF(BM4&gt;0,BM4,"")</f>
        <v/>
      </c>
      <c r="BY4" s="11" t="str">
        <f>IF(SUM(BJ4:BM4)-BN4&gt;0,SUM(BJ4:BM4)-BN4,"")</f>
        <v/>
      </c>
      <c r="BZ4" s="11">
        <f>IF(SUM(BV4,BY4)&gt;0,SUM(BV4,BY4),"")</f>
        <v>58.01</v>
      </c>
      <c r="CA4" s="22">
        <v>15.3</v>
      </c>
      <c r="CB4" s="22">
        <v>9.1</v>
      </c>
      <c r="CC4" s="22">
        <v>17</v>
      </c>
      <c r="CD4" s="22">
        <v>16.39</v>
      </c>
      <c r="CE4" s="22">
        <v>0</v>
      </c>
      <c r="CF4" s="22">
        <v>1.7</v>
      </c>
      <c r="CG4" s="22">
        <v>0.9</v>
      </c>
      <c r="CH4" s="22">
        <v>2</v>
      </c>
      <c r="CI4" s="22">
        <v>1.8</v>
      </c>
      <c r="CJ4" s="22">
        <v>0</v>
      </c>
      <c r="CK4" s="22">
        <v>6.1</v>
      </c>
      <c r="CL4" s="22">
        <v>3.8</v>
      </c>
      <c r="CM4" s="22">
        <v>7.4</v>
      </c>
      <c r="CN4" s="22">
        <v>6.77</v>
      </c>
      <c r="CO4" s="22">
        <v>0</v>
      </c>
      <c r="CP4" s="27"/>
      <c r="CQ4" s="38">
        <f>IF(CC4&gt;0,CC4,"")</f>
        <v>17</v>
      </c>
      <c r="CR4" s="38">
        <f>IF(CD4&gt;0,CD4,"")</f>
        <v>16.39</v>
      </c>
      <c r="CS4" s="40">
        <f>IF(SUM(CA4:CD4)-CE4&gt;0,SUM(CA4:CD4)-CE4,"")</f>
        <v>57.79</v>
      </c>
      <c r="CT4" s="40">
        <f>IF(CH4&gt;0,CH4,"")</f>
        <v>2</v>
      </c>
      <c r="CU4" s="40">
        <f>IF(CI4&gt;0,CI4,"")</f>
        <v>1.8</v>
      </c>
      <c r="CV4" s="40">
        <f>IF(SUM(CF4:CI4)-CJ4&gt;0,SUM(CF4:CI4)-CJ4,"")</f>
        <v>6.3999999999999995</v>
      </c>
      <c r="CW4" s="40">
        <f>IF(CS4="","",MAX(CS4,CV4))</f>
        <v>57.79</v>
      </c>
      <c r="CX4" s="40">
        <f>IF(CM4&gt;0,CM4,"")</f>
        <v>7.4</v>
      </c>
      <c r="CY4" s="40">
        <f>IF(CN4&gt;0,CN4,"")</f>
        <v>6.77</v>
      </c>
      <c r="CZ4" s="40">
        <f>IF(SUM(CK4:CN4)-CO4&gt;0,SUM(CK4:CN4)-CO4,"")</f>
        <v>24.069999999999997</v>
      </c>
      <c r="DA4" s="40">
        <f>IF(SUM(CW4,CZ4)&gt;0,SUM(CW4,CZ4),"")</f>
        <v>81.86</v>
      </c>
      <c r="DB4" s="51">
        <f>IF(MAX(ED4,FL4,GT4,IB4,JJ4,KR4,LZ4,NH4,OP4,PX4,RF4,SN4,TV4,VD4,WL4)-IF(N4="",0,N4)&gt;0.001,MAX(ED4,FL4,GT4,IB4,JJ4,KR4,LZ4,NH4,OP4,PX4,RF4,SN4,TV4,VD4,WL4)-IF(N4="",0,N4),"")</f>
        <v>1.9200000000000017</v>
      </c>
      <c r="DC4" s="51">
        <f>IF(MAX(EG4,EJ4,FO4,FR4,GW4,GZ4,IE4,IH4,JM4,JP4,KU4,KX4,MC4,MF4,NK4,NN4,OS4,OV4,QA4,QD4,RI4,RL4,SQ4,ST4,TY4,UB4,VG4,VJ4,WO4,WR4)-IF(P4="",0,P4)&gt;0.001,MAX(EG4,EJ4,FO4,FR4,GW4,GZ4,IE4,IH4,JM4,JP4,KU4,KX4,MC4,MF4,NK4,NN4,OS4,OV4,QA4,QD4,RI4,RL4,SQ4,ST4,TY4,UB4,VG4,VJ4,WO4,WR4)-IF(P4="",0,P4),"")</f>
        <v>1.4799999999999969</v>
      </c>
      <c r="DD4" s="17">
        <v>13.8</v>
      </c>
      <c r="DE4" s="17">
        <v>8.9</v>
      </c>
      <c r="DF4" s="17">
        <v>6.8</v>
      </c>
      <c r="DG4" s="17">
        <v>16.62</v>
      </c>
      <c r="DH4" s="17">
        <v>0</v>
      </c>
      <c r="DI4" s="17">
        <v>14.6</v>
      </c>
      <c r="DJ4" s="17">
        <v>8.9</v>
      </c>
      <c r="DK4" s="17">
        <v>16.600000000000001</v>
      </c>
      <c r="DL4" s="17">
        <v>16.84</v>
      </c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>
        <f>IF(DF4&gt;0,DF4,"")</f>
        <v>6.8</v>
      </c>
      <c r="DY4" s="40">
        <f>IF(DG4&gt;0,DG4,"")</f>
        <v>16.62</v>
      </c>
      <c r="DZ4" s="40">
        <f>IF(SUM(DD4:DG4)-DH4&gt;0,SUM(DD4:DG4)-DH4,"")</f>
        <v>46.120000000000005</v>
      </c>
      <c r="EA4" s="40">
        <f>IF(DK4&gt;0,DK4,"")</f>
        <v>16.600000000000001</v>
      </c>
      <c r="EB4" s="40">
        <f>IF(DL4&gt;0,DL4,"")</f>
        <v>16.84</v>
      </c>
      <c r="EC4" s="40">
        <f>IF(SUM(DI4:DL4)-DM4&gt;0,SUM(DI4:DL4)-DM4,"")</f>
        <v>56.94</v>
      </c>
      <c r="ED4" s="40">
        <f>IF(MAX(DZ4,EC4)&gt;0,MAX(DZ4,EC4),"")</f>
        <v>56.94</v>
      </c>
      <c r="EE4" s="40" t="str">
        <f>IF(DP4&gt;0,DP4,"")</f>
        <v/>
      </c>
      <c r="EF4" s="40" t="str">
        <f>IF(DQ4&gt;0,DQ4,"")</f>
        <v/>
      </c>
      <c r="EG4" s="40" t="str">
        <f>IF(SUM(DN4:DQ4)-DR4&gt;0,SUM(DN4:DQ4)-DR4,"")</f>
        <v/>
      </c>
      <c r="EH4" s="40" t="str">
        <f>IF(DU4&gt;0,DU4,"")</f>
        <v/>
      </c>
      <c r="EI4" s="40" t="str">
        <f>IF(DV4&gt;0,DV4,"")</f>
        <v/>
      </c>
      <c r="EJ4" s="40" t="str">
        <f>IF(SUM(DS4:DV4)-DW4&gt;0,SUM(DS4:DV4)-DW4,"")</f>
        <v/>
      </c>
      <c r="EK4" s="40">
        <f>IF(SUM(ED4,EG4,EJ4)&gt;0,SUM(ED4,EG4,EJ4),"")</f>
        <v>56.94</v>
      </c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 t="str">
        <f>IF(EN4&gt;0,EN4,"")</f>
        <v/>
      </c>
      <c r="FG4" s="11" t="str">
        <f>IF(EO4&gt;0,EO4,"")</f>
        <v/>
      </c>
      <c r="FH4" s="11" t="str">
        <f>IF(SUM(EL4:EO4)-EP4&gt;0,SUM(EL4:EO4)-EP4,"")</f>
        <v/>
      </c>
      <c r="FI4" s="11" t="str">
        <f>IF(ES4&gt;0,ES4,"")</f>
        <v/>
      </c>
      <c r="FJ4" s="11" t="str">
        <f>IF(ET4&gt;0,ET4,"")</f>
        <v/>
      </c>
      <c r="FK4" s="11" t="str">
        <f>IF(SUM(EQ4:ET4)-EU4&gt;0,SUM(EQ4:ET4)-EU4,"")</f>
        <v/>
      </c>
      <c r="FL4" s="11" t="str">
        <f>IF(MAX(FH4,FK4)&gt;0,MAX(FH4,FK4),"")</f>
        <v/>
      </c>
      <c r="FM4" s="11" t="str">
        <f>IF(EX4&gt;0,EX4,"")</f>
        <v/>
      </c>
      <c r="FN4" s="11" t="str">
        <f>IF(EY4&gt;0,EY4,"")</f>
        <v/>
      </c>
      <c r="FO4" s="11" t="str">
        <f>IF(SUM(EV4:EY4)-EZ4&gt;0,SUM(EV4:EY4)-EZ4,"")</f>
        <v/>
      </c>
      <c r="FP4" s="11" t="str">
        <f>IF(FC4&gt;0,FC4,"")</f>
        <v/>
      </c>
      <c r="FQ4" s="11" t="str">
        <f>IF(FD4&gt;0,FD4,"")</f>
        <v/>
      </c>
      <c r="FR4" s="11" t="str">
        <f>IF(SUM(FA4:FD4)-FE4&gt;0,SUM(FA4:FD4)-FE4,"")</f>
        <v/>
      </c>
      <c r="FS4" s="11" t="str">
        <f>IF(SUM(FL4,FO4,FR4)&gt;0,SUM(FL4,FO4,FR4),"")</f>
        <v/>
      </c>
      <c r="FT4" s="17">
        <v>14.9</v>
      </c>
      <c r="FU4" s="17">
        <v>9.3000000000000007</v>
      </c>
      <c r="FV4" s="17">
        <v>17</v>
      </c>
      <c r="FW4" s="17">
        <v>16.89</v>
      </c>
      <c r="FX4" s="17">
        <v>0</v>
      </c>
      <c r="FY4" s="17">
        <v>10.8</v>
      </c>
      <c r="FZ4" s="17">
        <v>6.7</v>
      </c>
      <c r="GA4" s="17">
        <v>11.7</v>
      </c>
      <c r="GB4" s="17">
        <v>12.48</v>
      </c>
      <c r="GC4" s="17">
        <v>0</v>
      </c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0">
        <f>IF(FV4&gt;0,FV4,"")</f>
        <v>17</v>
      </c>
      <c r="GO4" s="40">
        <f>IF(FW4&gt;0,FW4,"")</f>
        <v>16.89</v>
      </c>
      <c r="GP4" s="40">
        <f>IF(SUM(FT4:FW4)-FX4&gt;0,SUM(FT4:FW4)-FX4,"")</f>
        <v>58.09</v>
      </c>
      <c r="GQ4" s="40">
        <f>IF(GA4&gt;0,GA4,"")</f>
        <v>11.7</v>
      </c>
      <c r="GR4" s="40">
        <f>IF(GB4&gt;0,GB4,"")</f>
        <v>12.48</v>
      </c>
      <c r="GS4" s="40">
        <f>IF(SUM(FY4:GB4)-GC4&gt;0,SUM(FY4:GB4)-GC4,"")</f>
        <v>41.68</v>
      </c>
      <c r="GT4" s="40">
        <f>IF(MAX(GP4,GS4)&gt;0,MAX(GP4,GS4),"")</f>
        <v>58.09</v>
      </c>
      <c r="GU4" s="40" t="str">
        <f>IF(GF4&gt;0,GF4,"")</f>
        <v/>
      </c>
      <c r="GV4" s="40" t="str">
        <f>IF(GG4&gt;0,GG4,"")</f>
        <v/>
      </c>
      <c r="GW4" s="40" t="str">
        <f>IF(SUM(GD4:GG4)-GH4&gt;0,SUM(GD4:GG4)-GH4,"")</f>
        <v/>
      </c>
      <c r="GX4" s="40" t="str">
        <f>IF(GK4&gt;0,GK4,"")</f>
        <v/>
      </c>
      <c r="GY4" s="40" t="str">
        <f>IF(GL4&gt;0,GL4,"")</f>
        <v/>
      </c>
      <c r="GZ4" s="40" t="str">
        <f>IF(SUM(GI4:GL4)-GM4&gt;0,SUM(GI4:GL4)-GM4,"")</f>
        <v/>
      </c>
      <c r="HA4" s="40">
        <f>IF(SUM(GT4,GW4,GZ4)&gt;0,SUM(GT4,GW4,GZ4),"")</f>
        <v>58.09</v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 t="str">
        <f>IF(HD4&gt;0,HD4,"")</f>
        <v/>
      </c>
      <c r="HW4" s="11" t="str">
        <f>IF(HE4&gt;0,HE4,"")</f>
        <v/>
      </c>
      <c r="HX4" s="11" t="str">
        <f>IF(SUM(HB4:HE4)-HF4&gt;0,SUM(HB4:HE4)-HF4,"")</f>
        <v/>
      </c>
      <c r="HY4" s="11" t="str">
        <f>IF(HI4&gt;0,HI4,"")</f>
        <v/>
      </c>
      <c r="HZ4" s="11" t="str">
        <f>IF(HJ4&gt;0,HJ4,"")</f>
        <v/>
      </c>
      <c r="IA4" s="11" t="str">
        <f>IF(SUM(HG4:HJ4)-HK4&gt;0,SUM(HG4:HJ4)-HK4,"")</f>
        <v/>
      </c>
      <c r="IB4" s="11" t="str">
        <f>IF(MAX(HX4,IA4)&gt;0,MAX(HX4,IA4),"")</f>
        <v/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 t="str">
        <f>IF(HS4&gt;0,HS4,"")</f>
        <v/>
      </c>
      <c r="IG4" s="11" t="str">
        <f>IF(HT4&gt;0,HT4,"")</f>
        <v/>
      </c>
      <c r="IH4" s="11" t="str">
        <f>IF(SUM(HQ4:HT4)-HU4&gt;0,SUM(HQ4:HT4)-HU4,"")</f>
        <v/>
      </c>
      <c r="II4" s="11" t="str">
        <f>IF(SUM(IB4,IE4,IH4)&gt;0,SUM(IB4,IE4,IH4),"")</f>
        <v/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0" t="str">
        <f>IF(IL4&gt;0,IL4,"")</f>
        <v/>
      </c>
      <c r="JE4" s="40" t="str">
        <f>IF(IM4&gt;0,IM4,"")</f>
        <v/>
      </c>
      <c r="JF4" s="40" t="str">
        <f>IF(SUM(IJ4:IM4)-IN4&gt;0,SUM(IJ4:IM4)-IN4,"")</f>
        <v/>
      </c>
      <c r="JG4" s="40" t="str">
        <f>IF(IQ4&gt;0,IQ4,"")</f>
        <v/>
      </c>
      <c r="JH4" s="40" t="str">
        <f>IF(IR4&gt;0,IR4,"")</f>
        <v/>
      </c>
      <c r="JI4" s="40" t="str">
        <f>IF(SUM(IO4:IR4)-IS4&gt;0,SUM(IO4:IR4)-IS4,"")</f>
        <v/>
      </c>
      <c r="JJ4" s="40" t="str">
        <f>IF(MAX(JF4,JI4)&gt;0,MAX(JF4,JI4),"")</f>
        <v/>
      </c>
      <c r="JK4" s="40" t="str">
        <f>IF(IV4&gt;0,IV4,"")</f>
        <v/>
      </c>
      <c r="JL4" s="40" t="str">
        <f>IF(IW4&gt;0,IW4,"")</f>
        <v/>
      </c>
      <c r="JM4" s="40" t="str">
        <f>IF(SUM(IT4:IW4)-IX4&gt;0,SUM(IT4:IW4)-IX4,"")</f>
        <v/>
      </c>
      <c r="JN4" s="40" t="str">
        <f>IF(JA4&gt;0,JA4,"")</f>
        <v/>
      </c>
      <c r="JO4" s="40" t="str">
        <f>IF(JB4&gt;0,JB4,"")</f>
        <v/>
      </c>
      <c r="JP4" s="40" t="str">
        <f>IF(SUM(IY4:JB4)-JC4&gt;0,SUM(IY4:JB4)-JC4,"")</f>
        <v/>
      </c>
      <c r="JQ4" s="40" t="str">
        <f>IF(SUM(JJ4,JM4,JP4)&gt;0,SUM(JJ4,JM4,JP4),"")</f>
        <v/>
      </c>
      <c r="JR4" s="18">
        <v>14.9</v>
      </c>
      <c r="JS4" s="18">
        <v>9.3000000000000007</v>
      </c>
      <c r="JT4" s="18">
        <v>17</v>
      </c>
      <c r="JU4" s="18">
        <v>16.600000000000001</v>
      </c>
      <c r="JV4" s="18">
        <v>0</v>
      </c>
      <c r="JW4" s="18">
        <v>6</v>
      </c>
      <c r="JX4" s="18">
        <v>3.3</v>
      </c>
      <c r="JY4" s="18">
        <v>7.2</v>
      </c>
      <c r="JZ4" s="18">
        <v>7.04</v>
      </c>
      <c r="KA4" s="18">
        <v>0</v>
      </c>
      <c r="KB4" s="18">
        <v>15.2</v>
      </c>
      <c r="KC4" s="18">
        <v>9.1999999999999993</v>
      </c>
      <c r="KD4" s="18">
        <v>17.399999999999999</v>
      </c>
      <c r="KE4" s="18">
        <v>17.32</v>
      </c>
      <c r="KF4" s="18">
        <v>0</v>
      </c>
      <c r="KG4" s="18">
        <v>1.6</v>
      </c>
      <c r="KH4" s="18">
        <v>0.8</v>
      </c>
      <c r="KI4" s="18">
        <v>2</v>
      </c>
      <c r="KJ4" s="18">
        <v>1.87</v>
      </c>
      <c r="KK4" s="18">
        <v>0</v>
      </c>
      <c r="KL4" s="11">
        <f>IF(JT4&gt;0,JT4,"")</f>
        <v>17</v>
      </c>
      <c r="KM4" s="11">
        <f>IF(JU4&gt;0,JU4,"")</f>
        <v>16.600000000000001</v>
      </c>
      <c r="KN4" s="11">
        <f>IF(SUM(JR4:JU4)-JV4&gt;0,SUM(JR4:JU4)-JV4,"")</f>
        <v>57.800000000000004</v>
      </c>
      <c r="KO4" s="11">
        <f>IF(JY4&gt;0,JY4,"")</f>
        <v>7.2</v>
      </c>
      <c r="KP4" s="11">
        <f>IF(JZ4&gt;0,JZ4,"")</f>
        <v>7.04</v>
      </c>
      <c r="KQ4" s="11">
        <f>IF(SUM(JW4:JZ4)-KA4&gt;0,SUM(JW4:JZ4)-KA4,"")</f>
        <v>23.54</v>
      </c>
      <c r="KR4" s="11">
        <f>IF(MAX(KN4,KQ4)&gt;0,MAX(KN4,KQ4),"")</f>
        <v>57.800000000000004</v>
      </c>
      <c r="KS4" s="11">
        <f>IF(KD4&gt;0,KD4,"")</f>
        <v>17.399999999999999</v>
      </c>
      <c r="KT4" s="11">
        <f>IF(KE4&gt;0,KE4,"")</f>
        <v>17.32</v>
      </c>
      <c r="KU4" s="11">
        <f>IF(SUM(KB4:KE4)-KF4&gt;0,SUM(KB4:KE4)-KF4,"")</f>
        <v>59.12</v>
      </c>
      <c r="KV4" s="11">
        <f>IF(KI4&gt;0,KI4,"")</f>
        <v>2</v>
      </c>
      <c r="KW4" s="11">
        <f>IF(KJ4&gt;0,KJ4,"")</f>
        <v>1.87</v>
      </c>
      <c r="KX4" s="11">
        <f>IF(SUM(KG4:KJ4)-KK4&gt;0,SUM(KG4:KJ4)-KK4,"")</f>
        <v>6.2700000000000005</v>
      </c>
      <c r="KY4" s="11">
        <f>IF(SUM(KR4,KU4,KX4)&gt;0,SUM(KR4,KU4,KX4),"")</f>
        <v>123.19</v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0" t="str">
        <f>IF(LB4&gt;0,LB4,"")</f>
        <v/>
      </c>
      <c r="LU4" s="40" t="str">
        <f>IF(LC4&gt;0,LC4,"")</f>
        <v/>
      </c>
      <c r="LV4" s="40" t="str">
        <f>IF(SUM(KZ4:LC4)-LD4&gt;0,SUM(KZ4:LC4)-LD4,"")</f>
        <v/>
      </c>
      <c r="LW4" s="40" t="str">
        <f>IF(LG4&gt;0,LG4,"")</f>
        <v/>
      </c>
      <c r="LX4" s="40" t="str">
        <f>IF(LH4&gt;0,LH4,"")</f>
        <v/>
      </c>
      <c r="LY4" s="40" t="str">
        <f>IF(SUM(LE4:LH4)-LI4&gt;0,SUM(LE4:LH4)-LI4,"")</f>
        <v/>
      </c>
      <c r="LZ4" s="40" t="str">
        <f>IF(MAX(LV4,LY4)&gt;0,MAX(LV4,LY4),"")</f>
        <v/>
      </c>
      <c r="MA4" s="40" t="str">
        <f>IF(LL4&gt;0,LL4,"")</f>
        <v/>
      </c>
      <c r="MB4" s="40" t="str">
        <f>IF(LM4&gt;0,LM4,"")</f>
        <v/>
      </c>
      <c r="MC4" s="40" t="str">
        <f>IF(SUM(LJ4:LM4)-LN4&gt;0,SUM(LJ4:LM4)-LN4,"")</f>
        <v/>
      </c>
      <c r="MD4" s="40" t="str">
        <f>IF(LQ4&gt;0,LQ4,"")</f>
        <v/>
      </c>
      <c r="ME4" s="40" t="str">
        <f>IF(LR4&gt;0,LR4,"")</f>
        <v/>
      </c>
      <c r="MF4" s="40" t="str">
        <f>IF(SUM(LO4:LR4)-LS4&gt;0,SUM(LO4:LR4)-LS4,"")</f>
        <v/>
      </c>
      <c r="MG4" s="40" t="str">
        <f>IF(SUM(LZ4,MC4,MF4)&gt;0,SUM(LZ4,MC4,MF4),"")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>IF(MJ4&gt;0,MJ4,"")</f>
        <v/>
      </c>
      <c r="NC4" s="11" t="str">
        <f>IF(MK4&gt;0,MK4,"")</f>
        <v/>
      </c>
      <c r="ND4" s="11" t="str">
        <f>IF(SUM(MH4:MK4)-ML4&gt;0,SUM(MH4:MK4)-ML4,"")</f>
        <v/>
      </c>
      <c r="NE4" s="11" t="str">
        <f>IF(MO4&gt;0,MO4,"")</f>
        <v/>
      </c>
      <c r="NF4" s="11" t="str">
        <f>IF(MP4&gt;0,MP4,"")</f>
        <v/>
      </c>
      <c r="NG4" s="11" t="str">
        <f>IF(SUM(MM4:MP4)-MQ4&gt;0,SUM(MM4:MP4)-MQ4,"")</f>
        <v/>
      </c>
      <c r="NH4" s="11" t="str">
        <f>IF(MAX(ND4,NG4)&gt;0,MAX(ND4,NG4),"")</f>
        <v/>
      </c>
      <c r="NI4" s="11" t="str">
        <f>IF(MT4&gt;0,MT4,"")</f>
        <v/>
      </c>
      <c r="NJ4" s="11" t="str">
        <f>IF(MU4&gt;0,MU4,"")</f>
        <v/>
      </c>
      <c r="NK4" s="11" t="str">
        <f>IF(SUM(MR4:MU4)-MV4&gt;0,SUM(MR4:MU4)-MV4,"")</f>
        <v/>
      </c>
      <c r="NL4" s="11" t="str">
        <f>IF(MY4&gt;0,MY4,"")</f>
        <v/>
      </c>
      <c r="NM4" s="11" t="str">
        <f>IF(MZ4&gt;0,MZ4,"")</f>
        <v/>
      </c>
      <c r="NN4" s="11" t="str">
        <f>IF(SUM(MW4:MZ4)-NA4&gt;0,SUM(MW4:MZ4)-NA4,"")</f>
        <v/>
      </c>
      <c r="NO4" s="11" t="str">
        <f>IF(SUM(NH4,NK4,NN4)&gt;0,SUM(NH4,NK4,NN4),"")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0" t="str">
        <f>IF(NR4&gt;0,NR4,"")</f>
        <v/>
      </c>
      <c r="OK4" s="40" t="str">
        <f>IF(NS4&gt;0,NS4,"")</f>
        <v/>
      </c>
      <c r="OL4" s="40" t="str">
        <f>IF(SUM(NP4:NS4)-NT4&gt;0,SUM(NP4:NS4)-NT4,"")</f>
        <v/>
      </c>
      <c r="OM4" s="40" t="str">
        <f>IF(NW4&gt;0,NW4,"")</f>
        <v/>
      </c>
      <c r="ON4" s="40" t="str">
        <f>IF(NX4&gt;0,NX4,"")</f>
        <v/>
      </c>
      <c r="OO4" s="40" t="str">
        <f>IF(SUM(NU4:NX4)-NY4&gt;0,SUM(NU4:NX4)-NY4,"")</f>
        <v/>
      </c>
      <c r="OP4" s="40" t="str">
        <f>IF(MAX(OL4,OO4)&gt;0,MAX(OL4,OO4),"")</f>
        <v/>
      </c>
      <c r="OQ4" s="40" t="str">
        <f>IF(OB4&gt;0,OB4,"")</f>
        <v/>
      </c>
      <c r="OR4" s="40" t="str">
        <f>IF(OC4&gt;0,OC4,"")</f>
        <v/>
      </c>
      <c r="OS4" s="40" t="str">
        <f>IF(SUM(NZ4:OC4)-OD4&gt;0,SUM(NZ4:OC4)-OD4,"")</f>
        <v/>
      </c>
      <c r="OT4" s="40" t="str">
        <f>IF(OG4&gt;0,OG4,"")</f>
        <v/>
      </c>
      <c r="OU4" s="40" t="str">
        <f>IF(OH4&gt;0,OH4,"")</f>
        <v/>
      </c>
      <c r="OV4" s="40" t="str">
        <f>IF(SUM(OE4:OH4)-OI4&gt;0,SUM(OE4:OH4)-OI4,"")</f>
        <v/>
      </c>
      <c r="OW4" s="40" t="str">
        <f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>IF(QH4&gt;0,QH4,"")</f>
        <v/>
      </c>
      <c r="RA4" s="40" t="str">
        <f>IF(QI4&gt;0,QI4,"")</f>
        <v/>
      </c>
      <c r="RB4" s="40" t="str">
        <f>IF(SUM(QF4:QI4)-QJ4&gt;0,SUM(QF4:QI4)-QJ4,"")</f>
        <v/>
      </c>
      <c r="RC4" s="40" t="str">
        <f>IF(QM4&gt;0,QM4,"")</f>
        <v/>
      </c>
      <c r="RD4" s="40" t="str">
        <f>IF(QN4&gt;0,QN4,"")</f>
        <v/>
      </c>
      <c r="RE4" s="40" t="str">
        <f>IF(SUM(QK4:QN4)-QO4&gt;0,SUM(QK4:QN4)-QO4,"")</f>
        <v/>
      </c>
      <c r="RF4" s="40" t="str">
        <f>IF(MAX(RB4,RE4)&gt;0,MAX(RB4,RE4),"")</f>
        <v/>
      </c>
      <c r="RG4" s="40" t="str">
        <f>IF(QR4&gt;0,QR4,"")</f>
        <v/>
      </c>
      <c r="RH4" s="40" t="str">
        <f>IF(QS4&gt;0,QS4,"")</f>
        <v/>
      </c>
      <c r="RI4" s="40" t="str">
        <f>IF(SUM(QP4:QS4)-QT4&gt;0,SUM(QP4:QS4)-QT4,"")</f>
        <v/>
      </c>
      <c r="RJ4" s="40" t="str">
        <f>IF(QW4&gt;0,QW4,"")</f>
        <v/>
      </c>
      <c r="RK4" s="40" t="str">
        <f>IF(QX4&gt;0,QX4,"")</f>
        <v/>
      </c>
      <c r="RL4" s="40" t="str">
        <f>IF(SUM(QU4:QX4)-QY4&gt;0,SUM(QU4:QX4)-QY4,"")</f>
        <v/>
      </c>
      <c r="RM4" s="40" t="str">
        <f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IF(SUM(SN4,SQ4,ST4)&gt;0,SUM(SN4,SQ4,ST4),"")</f>
        <v/>
      </c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17"/>
      <c r="TI4" s="17"/>
      <c r="TJ4" s="17"/>
      <c r="TK4" s="17"/>
      <c r="TL4" s="17"/>
      <c r="TM4" s="17"/>
      <c r="TN4" s="17"/>
      <c r="TO4" s="17"/>
      <c r="TP4" s="40" t="str">
        <f>IF(SX4&gt;0,SX4,"")</f>
        <v/>
      </c>
      <c r="TQ4" s="40" t="str">
        <f>IF(SY4&gt;0,SY4,"")</f>
        <v/>
      </c>
      <c r="TR4" s="40" t="str">
        <f>IF(SUM(SV4:SY4)-SZ4&gt;0,SUM(SV4:SY4)-SZ4,"")</f>
        <v/>
      </c>
      <c r="TS4" s="40" t="str">
        <f>IF(TC4&gt;0,TC4,"")</f>
        <v/>
      </c>
      <c r="TT4" s="40" t="str">
        <f>IF(TD4&gt;0,TD4,"")</f>
        <v/>
      </c>
      <c r="TU4" s="40" t="str">
        <f>IF(SUM(TA4:TD4)-TE4&gt;0,SUM(TA4:TD4)-TE4,"")</f>
        <v/>
      </c>
      <c r="TV4" s="40" t="str">
        <f>IF(MAX(TR4,TU4)&gt;0,MAX(TR4,TU4),"")</f>
        <v/>
      </c>
      <c r="TW4" s="40" t="str">
        <f>IF(TH4&gt;0,TH4,"")</f>
        <v/>
      </c>
      <c r="TX4" s="40" t="str">
        <f>IF(TI4&gt;0,TI4,"")</f>
        <v/>
      </c>
      <c r="TY4" s="40" t="str">
        <f>IF(SUM(TF4:TI4)-TJ4&gt;0,SUM(TF4:TI4)-TJ4,"")</f>
        <v/>
      </c>
      <c r="TZ4" s="40" t="str">
        <f>IF(TM4&gt;0,TM4,"")</f>
        <v/>
      </c>
      <c r="UA4" s="40" t="str">
        <f>IF(TN4&gt;0,TN4,"")</f>
        <v/>
      </c>
      <c r="UB4" s="40" t="str">
        <f>IF(SUM(TK4:TN4)-TO4&gt;0,SUM(TK4:TN4)-TO4,"")</f>
        <v/>
      </c>
      <c r="UC4" s="40" t="str">
        <f>IF(SUM(TV4,TY4,UB4)&gt;0,SUM(TV4,TY4,UB4),"")</f>
        <v/>
      </c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8"/>
      <c r="UQ4" s="18"/>
      <c r="UR4" s="18"/>
      <c r="US4" s="18"/>
      <c r="UT4" s="18"/>
      <c r="UU4" s="18"/>
      <c r="UV4" s="18"/>
      <c r="UW4" s="18"/>
      <c r="UX4" s="11" t="str">
        <f>IF(UF4&gt;0,UF4,"")</f>
        <v/>
      </c>
      <c r="UY4" s="11" t="str">
        <f>IF(UG4&gt;0,UG4,"")</f>
        <v/>
      </c>
      <c r="UZ4" s="11" t="str">
        <f>IF(SUM(UD4:UG4)-UH4&gt;0,SUM(UD4:UG4)-UH4,"")</f>
        <v/>
      </c>
      <c r="VA4" s="11" t="str">
        <f>IF(UK4&gt;0,UK4,"")</f>
        <v/>
      </c>
      <c r="VB4" s="11" t="str">
        <f>IF(UL4&gt;0,UL4,"")</f>
        <v/>
      </c>
      <c r="VC4" s="11" t="str">
        <f>IF(SUM(UI4:UL4)-UM4&gt;0,SUM(UI4:UL4)-UM4,"")</f>
        <v/>
      </c>
      <c r="VD4" s="11" t="str">
        <f>IF(MAX(UZ4,VC4)&gt;0,MAX(UZ4,VC4),"")</f>
        <v/>
      </c>
      <c r="VE4" s="11" t="str">
        <f>IF(UP4&gt;0,UP4,"")</f>
        <v/>
      </c>
      <c r="VF4" s="11" t="str">
        <f>IF(UQ4&gt;0,UQ4,"")</f>
        <v/>
      </c>
      <c r="VG4" s="11" t="str">
        <f>IF(SUM(UN4:UQ4)-UR4&gt;0,SUM(UN4:UQ4)-UR4,"")</f>
        <v/>
      </c>
      <c r="VH4" s="11" t="str">
        <f>IF(UU4&gt;0,UU4,"")</f>
        <v/>
      </c>
      <c r="VI4" s="11" t="str">
        <f>IF(UV4&gt;0,UV4,"")</f>
        <v/>
      </c>
      <c r="VJ4" s="11" t="str">
        <f>IF(SUM(US4:UV4)-UW4&gt;0,SUM(US4:UV4)-UW4,"")</f>
        <v/>
      </c>
      <c r="VK4" s="11" t="str">
        <f>IF(SUM(VD4,VG4,VJ4)&gt;0,SUM(VD4,VG4,VJ4),"")</f>
        <v/>
      </c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17"/>
      <c r="VY4" s="17"/>
      <c r="VZ4" s="17"/>
      <c r="WA4" s="17"/>
      <c r="WB4" s="17"/>
      <c r="WC4" s="17"/>
      <c r="WD4" s="17"/>
      <c r="WE4" s="17"/>
      <c r="WF4" s="40" t="str">
        <f>IF(VN4&gt;0,VN4,"")</f>
        <v/>
      </c>
      <c r="WG4" s="40" t="str">
        <f>IF(VO4&gt;0,VO4,"")</f>
        <v/>
      </c>
      <c r="WH4" s="40" t="str">
        <f>IF(SUM(VL4:VO4)-VP4&gt;0,SUM(VL4:VO4)-VP4,"")</f>
        <v/>
      </c>
      <c r="WI4" s="40" t="str">
        <f>IF(VS4&gt;0,VS4,"")</f>
        <v/>
      </c>
      <c r="WJ4" s="40" t="str">
        <f>IF(VT4&gt;0,VT4,"")</f>
        <v/>
      </c>
      <c r="WK4" s="40" t="str">
        <f>IF(SUM(VQ4:VT4)-VU4&gt;0,SUM(VQ4:VT4)-VU4,"")</f>
        <v/>
      </c>
      <c r="WL4" s="40" t="str">
        <f>IF(MAX(WH4,WK4)&gt;0,MAX(WH4,WK4),"")</f>
        <v/>
      </c>
      <c r="WM4" s="40" t="str">
        <f>IF(VX4&gt;0,VX4,"")</f>
        <v/>
      </c>
      <c r="WN4" s="40" t="str">
        <f>IF(VY4&gt;0,VY4,"")</f>
        <v/>
      </c>
      <c r="WO4" s="40" t="str">
        <f>IF(SUM(VV4:VY4)-VZ4&gt;0,SUM(VV4:VY4)-VZ4,"")</f>
        <v/>
      </c>
      <c r="WP4" s="40" t="str">
        <f>IF(WC4&gt;0,WC4,"")</f>
        <v/>
      </c>
      <c r="WQ4" s="40" t="str">
        <f>IF(WD4&gt;0,WD4,"")</f>
        <v/>
      </c>
      <c r="WR4" s="40" t="str">
        <f>IF(SUM(WA4:WD4)-WE4&gt;0,SUM(WA4:WD4)-WE4,"")</f>
        <v/>
      </c>
      <c r="WS4" s="40" t="str">
        <f>IF(SUM(WL4,WO4,WR4)&gt;0,SUM(WL4,WO4,WR4),"")</f>
        <v/>
      </c>
      <c r="WT4" s="26">
        <f>IF($CP4="P",CA4,(CA4+AZ4)/2)</f>
        <v>15.25</v>
      </c>
      <c r="WU4" s="26">
        <f>IF($CP4="P",CB4,(CB4+BA4)/2)</f>
        <v>9.1</v>
      </c>
      <c r="WV4" s="26">
        <f>IF($CP4="P",CC4,(CC4+BB4)/2)</f>
        <v>17</v>
      </c>
      <c r="WW4" s="26">
        <f>IF($CP4="P",CD4,(CD4+BC4)/2)</f>
        <v>16.55</v>
      </c>
      <c r="WX4" s="26">
        <f>IF($CP4="P",CE4,(CE4+BD4)/2)</f>
        <v>0</v>
      </c>
      <c r="WY4" s="26">
        <f>IF($CP4="P",CF4,(CF4+BE4)/2)</f>
        <v>4.45</v>
      </c>
      <c r="WZ4" s="26">
        <f>IF($CP4="P",CG4,(CG4+BF4)/2)</f>
        <v>2.6500000000000004</v>
      </c>
      <c r="XA4" s="26">
        <f>IF($CP4="P",CH4,(CH4+BG4)/2)</f>
        <v>5.7</v>
      </c>
      <c r="XB4" s="26">
        <f>IF($CP4="P",CI4,(CI4+BH4)/2)</f>
        <v>5.1050000000000004</v>
      </c>
      <c r="XC4" s="26">
        <f>IF($CP4="P",CJ4,(CJ4+BI4)/2)</f>
        <v>0</v>
      </c>
      <c r="XD4" s="26">
        <f>IF($CP4="P",CK4,(CK4+BJ4)/2)</f>
        <v>3.05</v>
      </c>
      <c r="XE4" s="26">
        <f>IF($CP4="P",CL4,(CL4+BK4)/2)</f>
        <v>1.9</v>
      </c>
      <c r="XF4" s="26">
        <f>IF($CP4="P",CM4,(CM4+BL4)/2)</f>
        <v>3.7</v>
      </c>
      <c r="XG4" s="26">
        <f>IF($CP4="P",CN4,(CN4+BM4)/2)</f>
        <v>3.3849999999999998</v>
      </c>
      <c r="XH4" s="26">
        <f>IF($CP4="P",CO4,(CO4+BN4)/2)</f>
        <v>0</v>
      </c>
      <c r="XI4" s="28" t="s">
        <v>53</v>
      </c>
      <c r="XJ4" s="11">
        <f>IF(WV4&gt;0,WV4,"")</f>
        <v>17</v>
      </c>
      <c r="XK4" s="11">
        <f>IF(WW4&gt;0,WW4,"")</f>
        <v>16.55</v>
      </c>
      <c r="XL4" s="11">
        <f>IF(SUM(WT4:WW4)-WX4&gt;0,SUM(WT4:WW4)-WX4,"")</f>
        <v>57.900000000000006</v>
      </c>
      <c r="XM4" s="11">
        <f>IF(XA4&gt;0,XA4,"")</f>
        <v>5.7</v>
      </c>
      <c r="XN4" s="11">
        <f>IF(XB4&gt;0,XB4,"")</f>
        <v>5.1050000000000004</v>
      </c>
      <c r="XO4" s="11">
        <f>IF(SUM(WY4:XB4)-XC4&gt;0,SUM(WY4:XB4)-XC4,"")</f>
        <v>17.905000000000001</v>
      </c>
      <c r="XP4" s="11">
        <f>IF(MAX(XL4,XO4)&gt;0,MAX(XL4,XO4),"")</f>
        <v>57.900000000000006</v>
      </c>
      <c r="XQ4" s="11">
        <f>IF(XF4&gt;0,XF4,"")</f>
        <v>3.7</v>
      </c>
      <c r="XR4" s="11">
        <f>IF(XG4&gt;0,XG4,"")</f>
        <v>3.3849999999999998</v>
      </c>
      <c r="XS4" s="11">
        <f>IF(SUM(XD4:XG4)-XH4&gt;0,SUM(XD4:XG4)-XH4,"")</f>
        <v>12.034999999999998</v>
      </c>
      <c r="XT4" s="11">
        <f>IF(SUM(XP4,XS4)&gt;0,SUM(XP4,XS4),"")</f>
        <v>69.935000000000002</v>
      </c>
    </row>
    <row r="5" spans="1:644" x14ac:dyDescent="0.2">
      <c r="A5" s="4" cm="1">
        <f t="array" ref="A5">IF(AND(H5&lt;&gt;"",H5&lt;&gt;"No DD"),SUMPRODUCT((H$4:H$27&lt;&gt;"")*(H$4:H$27&lt;&gt;"No DD")*(E$4:E$27&gt;E5))+1,IF(H5="No DD",SUMPRODUCT((H$4:H$27="No DD")*(E$4:E$27&gt;E5))+1+SUMPRODUCT((H$4:H$27&lt;&gt;"")*(H$4:H$27&lt;&gt;"No DD")),""))</f>
        <v>2</v>
      </c>
      <c r="B5" s="5" t="s">
        <v>4</v>
      </c>
      <c r="C5" s="4" t="s">
        <v>5</v>
      </c>
      <c r="D5" s="4">
        <v>1992</v>
      </c>
      <c r="E5" s="9">
        <f>SUM(J5:V5)+SUM(J5:T5)*0.0000001+SUM(J5)*0.0000000000001</f>
        <v>264.14002624400587</v>
      </c>
      <c r="F5" s="3" t="str">
        <f>IF(OR(AND(AO5&gt;=AY$29,AO5&lt;&gt;"",AQ5&gt;=AY$33,AQ5&lt;&gt;"",AN5=""),AND(AR5&gt;=AY$29,AR5&lt;&gt;"",AT5&gt;=AY$33,AT5&lt;&gt;"",AN5=""),AND(AV5&gt;=AY$29,AV5&lt;&gt;"",AX5&gt;=AY$33,AX5&lt;&gt;"",AN5=""),AND(BP5&gt;=BZ$29,BP5&lt;&gt;"",BR5&gt;=BZ$33,BR5&lt;&gt;"",BO5=""),AND(BS5&gt;=BZ$29,BS5&lt;&gt;"",BU5&gt;=BZ$33,BU5&lt;&gt;"",BO5=""),AND(BW5&gt;=BZ$29,BW5&lt;&gt;"",BY5&gt;=BZ$33,BY5&lt;&gt;"",BO5=""),AND(CQ5&gt;=DA$29,CQ5&lt;&gt;"",CS5&gt;=DA$33,CS5&lt;&gt;"",CP5=""),AND(CT5&gt;=DA$29,CT5&lt;&gt;"",CV5&gt;=DA$33,CV5&lt;&gt;"",CP5=""),AND(CX5&gt;=DA$29,CX5&lt;&gt;"",CZ5&gt;=DA$33,CZ5&lt;&gt;"",CP5=""),AND(DX5&gt;=EK$29,DX5&lt;&gt;"",DZ5&gt;=EK$33,DZ5&lt;&gt;""),AND(EA5&gt;=EK$29,EA5&lt;&gt;"",EC5&gt;=EK$33,EC5&lt;&gt;""),AND(EE5&gt;=EK$29,EE5&lt;&gt;"",EG5&gt;=EK$33,EG5&lt;&gt;""),AND(EH5&gt;=EK$29,EH5&lt;&gt;"",EJ5&gt;=EK$33,EJ5&lt;&gt;""),AND(FF5&gt;=FS$29,FF5&lt;&gt;"",FH5&gt;=FS$33,FH5&lt;&gt;""),AND(FI5&gt;=FS$29,FI5&lt;&gt;"",FK5&gt;=FS$33,FK5&lt;&gt;""),AND(FM5&gt;=FS$29,FM5&lt;&gt;"",FO5&gt;=FS$33,FO5&lt;&gt;""),AND(FP5&gt;=FS$29,FP5&lt;&gt;"",FR5&gt;=FS$33,FR5&lt;&gt;""),AND(GN5&gt;=HA$29,GN5&lt;&gt;"",GP5&gt;=HA$33,GP5&lt;&gt;""),AND(GQ5&gt;=HA$29,GQ5&lt;&gt;"",GS5&gt;=HA$33,GS5&lt;&gt;""),AND(GU5&gt;=HA$29,GU5&lt;&gt;"",GW5&gt;=HA$33,GW5&lt;&gt;""),AND(GX5&gt;=HA$29,GX5&lt;&gt;"",GZ5&gt;=HA$33,GZ5&lt;&gt;""),AND(HV5&gt;=II$29,HV5&lt;&gt;"",HX5&gt;=II$33,HX5&lt;&gt;""),AND(HY5&gt;=II$29,HY5&lt;&gt;"",IA5&gt;=II$33,IA5&lt;&gt;""),AND(IC5&gt;=II$29,IC5&lt;&gt;"",IE5&gt;=II$33,IE5&lt;&gt;""),AND(IF5&gt;=II$29,IF5&lt;&gt;"",IH5&gt;=II$33,IH5&lt;&gt;""),AND(JD5&gt;=JQ$29,JD5&lt;&gt;"",JF5&gt;=JQ$33,JF5&lt;&gt;""),AND(JG5&gt;=JQ$29,JG5&lt;&gt;"",JI5&gt;=JQ$33,JI5&lt;&gt;""),AND(JK5&gt;=JQ$29,JK5&lt;&gt;"",JM5&gt;=JQ$33,JM5&lt;&gt;""),AND(JN5&gt;=JQ$29,JN5&lt;&gt;"",JP5&gt;=JQ$33,JP5&lt;&gt;""),AND(KL5&gt;=KY$29,KL5&lt;&gt;"",KN5&gt;=KY$33,KN5&lt;&gt;""),AND(KO5&gt;=KY$29,KO5&lt;&gt;"",KQ5&gt;=KY$33,KQ5&lt;&gt;""),AND(KS5&gt;=KY$29,KS5&lt;&gt;"",KU5&gt;=KY$33,KU5&lt;&gt;""),AND(KV5&gt;=KY$29,KV5&lt;&gt;"",KX5&gt;=KY$33,KX5&lt;&gt;""),AND(LT5&gt;=MG$29,LT5&lt;&gt;"",LV5&gt;=MG$33,LV5&lt;&gt;""),AND(LW5&gt;=MG$29,LW5&lt;&gt;"",LY5&gt;=MG$33,LY5&lt;&gt;""),AND(MA5&gt;=MG$29,MA5&lt;&gt;"",MC5&gt;=MG$33,MC5&lt;&gt;""),AND(MD5&gt;=MG$29,MD5&lt;&gt;"",MF5&gt;=MG$33,MF5&lt;&gt;""),AND(NB5&gt;=NO$29,NB5&lt;&gt;"",ND5&gt;=NO$33,ND5&lt;&gt;""),AND(NE5&gt;=NO$29,NE5&lt;&gt;"",NG5&gt;=NO$33,NG5&lt;&gt;""),AND(NI5&gt;=NO$29,NI5&lt;&gt;"",NK5&gt;=NO$33,NK5&lt;&gt;""),AND(NL5&gt;=NO$29,NL5&lt;&gt;"",NN5&gt;=NO$33,NN5&lt;&gt;""),AND(OJ5&gt;=OW$29,OJ5&lt;&gt;"",OL5&gt;=OW$33,OL5&lt;&gt;""),AND(OM5&gt;=OW$29,OM5&lt;&gt;"",OO5&gt;=OW$33,OO5&lt;&gt;""),AND(OQ5&gt;=OW$29,OQ5&lt;&gt;"",OS5&gt;=OW$33,OS5&lt;&gt;""),AND(OT5&gt;=OW$29,OT5&lt;&gt;"",OV5&gt;=OW$33,OV5&lt;&gt;""),AND(PR5&gt;=QE$29,PR5&lt;&gt;"",PT5&gt;=QE$33,PT5&lt;&gt;""),AND(PU5&gt;=QE$29,PU5&lt;&gt;"",PW5&gt;=QE$33,PW5&lt;&gt;""),AND(PY5&gt;=QE$29,PY5&lt;&gt;"",QA5&gt;=QE$33,QA5&lt;&gt;""),AND(QB5&gt;=QE$29,QB5&lt;&gt;"",QD5&gt;=QE$33,QD5&lt;&gt;""),AND(QZ5&gt;=RM$29,QZ5&lt;&gt;"",RB5&gt;=RM$33,RB5&lt;&gt;""),AND(RC5&gt;=RM$29,RC5&lt;&gt;"",RE5&gt;=RM$33,RE5&lt;&gt;""),AND(RG5&gt;=RM$29,RG5&lt;&gt;"",RI5&gt;=RM$33,RI5&lt;&gt;""),AND(RJ5&gt;=RM$29,RJ5&lt;&gt;"",RL5&gt;=RM$33,RL5&lt;&gt;""),AND(SH5&gt;=SU$29,SH5&lt;&gt;"",SJ5&gt;=SU$33,SJ5&lt;&gt;""),AND(SK5&gt;=SU$29,SK5&lt;&gt;"",SM5&gt;=SU$33,SM5&lt;&gt;""),AND(SO5&gt;=SU$29,SO5&lt;&gt;"",SQ5&gt;=SU$33,SQ5&lt;&gt;""),AND(SR5&gt;=SU$29,SR5&lt;&gt;"",ST5&gt;=SU$33,ST5&lt;&gt;""),AND(TP5&gt;=UC$29,TP5&lt;&gt;"",TR5&gt;=UC$33,TR5&lt;&gt;""),AND(TS5&gt;=UC$29,TS5&lt;&gt;"",TU5&gt;=UC$33,TU5&lt;&gt;""),AND(TW5&gt;=UC$29,TW5&lt;&gt;"",TY5&gt;=UC$33,TYY5&lt;&gt;""),AND(TZ5&gt;=UC$29,TZ5&lt;&gt;"",UB5&gt;=UC$33,UB5&lt;&gt;""),AND(UX5&gt;=VK$29,UX5&lt;&gt;"",UZ5&gt;=VK$33,UZ5&lt;&gt;""),AND(VA5&gt;=VK$29,VA5&lt;&gt;"",VC5&gt;=VK$33,VC5&lt;&gt;""),AND(VE5&gt;=VK$29,VE5&lt;&gt;"",VG5&gt;=VK$33,VG5&lt;&gt;""),AND(VH5&gt;=VK$29,VH5&lt;&gt;"",VJ5&gt;=VK$33,VJ5&lt;&gt;""),AND(WF5&gt;=WS$29,WF5&lt;&gt;"",WH5&gt;=WS$33,WH5&lt;&gt;""),AND(WI5&gt;=WS$29,WI5&lt;&gt;"",WK5&gt;=WS$33,WK5&lt;&gt;""),AND(WM5&gt;=WS$29,WM5&lt;&gt;"",WO5&gt;=WS$33,WO5&lt;&gt;""),AND(WP5&gt;=WS$29,WP5&lt;&gt;"",WR5&gt;=WS$33,WR5&lt;&gt;"")),"P","")</f>
        <v>P</v>
      </c>
      <c r="G5" s="3" t="str">
        <f>IF(OR(AND(AQ5&gt;=AY$33,AQ5&lt;&gt;"",AN5=""),AND(AT5&gt;=AY$33,AT5&lt;&gt;"",AN5=""),AND(AX5&gt;=AY$33,AX5&lt;&gt;"",AN5=""),AND(BR5&gt;=BZ$33,BR5&lt;&gt;"",BO5=""),AND(BU5&gt;=BZ$33,BU5&lt;&gt;"",BO5=""),AND(BY5&gt;=BZ$33,BY5&lt;&gt;"",BO5=""),AND(CS5&gt;=DA$33,CS5&lt;&gt;"",CP5=""),AND(CV5&gt;=DA$33,CV5&lt;&gt;"",CP5=""),AND(CZ5&gt;=DA$33,CZ5&lt;&gt;"",CP5=""),AND(DZ5&gt;=EK$33,DZ5&lt;&gt;""),AND(EC5&gt;=EK$33,EC5&lt;&gt;""),AND(EG5&gt;=EK$33,EG5&lt;&gt;""),AND(EJ5&gt;=EK$33,EJ5&lt;&gt;""),AND(FH5&gt;=FS$33,FH5&lt;&gt;""),AND(FK5&gt;=FS$33,FK5&lt;&gt;""),AND(FO5&gt;=FS$33,FO5&lt;&gt;""),AND(FR5&gt;=FS$33,FR5&lt;&gt;""),AND(GP5&gt;=HA$33,GP5&lt;&gt;""),AND(GS5&gt;=HA$33,GS5&lt;&gt;""),AND(GW5&gt;=HA$33,GW5&lt;&gt;""),AND(GZ5&gt;=HA$33,GZ5&lt;&gt;""),AND(HX5&gt;=II$33,HX5&lt;&gt;""),AND(IA5&gt;=II$33,IA5&lt;&gt;""),AND(IE5&gt;=II$33,IE5&lt;&gt;""),AND(IH5&gt;=II$33,IH5&lt;&gt;""),AND(JF5&gt;=JQ$33,JF5&lt;&gt;""),AND(JI5&gt;=JQ$33,JI5&lt;&gt;""),AND(JM5&gt;=JQ$33,JM5&lt;&gt;""),AND(JP5&gt;=JQ$33,JP5&lt;&gt;""),AND(KN5&gt;=KY$33,KN5&lt;&gt;""),AND(KQ5&gt;=KY$33,KQ5&lt;&gt;""),AND(KU5&gt;=KY$33,KU5&lt;&gt;""),AND(KX5&gt;=KY$33,KX5&lt;&gt;""),AND(LV5&gt;=MG$33,LV5&lt;&gt;""),AND(LY5&gt;=MG$33,LY5&lt;&gt;""),AND(MC5&gt;=MG$33,MC5&lt;&gt;""),AND(MF5&gt;=MG$33,MF5&lt;&gt;""),AND(ND5&gt;=NO$33,ND5&lt;&gt;""),AND(NG5&gt;=NO$33,NG5&lt;&gt;""),AND(NK5&gt;=NO$33,NK5&lt;&gt;""),AND(NN5&gt;=NO$33,NN5&lt;&gt;""),AND(OL5&gt;=OW$33,OL5&lt;&gt;""),AND(OO5&gt;=OW$33,OO5&lt;&gt;""),AND(OS5&gt;=OW$33,OS5&lt;&gt;""),AND(OV5&gt;=OW$33,OV5&lt;&gt;""),AND(PT5&gt;=QE$33,PT5&lt;&gt;""),AND(PW5&gt;=QE$33,PW5&lt;&gt;""),AND(QA5&gt;=QE$33,QA5&lt;&gt;""),AND(QD5&gt;=QE$33,QD5&lt;&gt;""),AND(RB5&gt;=RM$33,RB5&lt;&gt;""),AND(RE5&gt;=RM$33,RE5&lt;&gt;""),AND(RI5&gt;=RM$33,RI5&lt;&gt;""),AND(RL5&gt;=RM$33,RL5&lt;&gt;""),AND(SJ5&gt;=SU$33,SJ5&lt;&gt;""),AND(SM5&gt;=SU$33,SM5&lt;&gt;""),AND(SQ5&gt;=SU$33,SQ5&lt;&gt;""),AND(ST5&gt;=SU$33,ST5&lt;&gt;""),AND(TR5&gt;=UC$33,TR5&lt;&gt;""),AND(TU5&gt;=UC$33,TU5&lt;&gt;""),AND(TY5&gt;=UC$33,TYY5&lt;&gt;""),AND(UB5&gt;=UC$33,UB5&lt;&gt;""),AND(UZ5&gt;=VK$33,UZ5&lt;&gt;""),AND(VC5&gt;=VK$33,VC5&lt;&gt;""),AND(VG5&gt;=VK$33,VG5&lt;&gt;""),AND(VJ5&gt;=VK$33,VJ5&lt;&gt;""),AND(WH5&gt;=WS$33,WH5&lt;&gt;""),AND(WK5&gt;=WS$33,WK5&lt;&gt;""),AND(WO5&gt;=WS$33,WO5&lt;&gt;""),AND(WR5&gt;=WS$33,WR5&lt;&gt;"")),"P","")</f>
        <v>P</v>
      </c>
      <c r="H5" s="36" t="str">
        <f>IF(AND(G5="P",F5=""),"No DD",IF(OR(AND(AO5&gt;=AY$32,AO5&lt;&gt;"",AQ5&gt;=AY$36,AQ5&lt;&gt;"",AN5=""),AND(AR5&gt;=AY$32,AR5&lt;&gt;"",AT5&gt;=AY$36,AT5&lt;&gt;"",AN5=""),AND(AV5&gt;=AY$32,AV5&lt;&gt;"",AX5&gt;=AY$36,AX5&lt;&gt;"",AN5=""),AND(BP5&gt;=BZ$32,BP5&lt;&gt;"",BR5&gt;=BZ$36,BR5&lt;&gt;"",BO5=""),AND(BS5&gt;=BZ$32,BS5&lt;&gt;"",BU5&gt;=BZ$36,BU5&lt;&gt;"",BO5=""),AND(BW5&gt;=BZ$32,BW5&lt;&gt;"",BY5&gt;=BZ$36,BY5&lt;&gt;"",BO5=""),AND(CQ5&gt;=DA$32,CQ5&lt;&gt;"",CS5&gt;=DA$36,CS5&lt;&gt;"",CP5=""),AND(CT5&gt;=DA$32,CT5&lt;&gt;"",CV5&gt;=DA$36,CV5&lt;&gt;"",CP5=""),AND(CX5&gt;=DA$32,CX5&lt;&gt;"",CZ5&gt;=DA$36,CZ5&lt;&gt;"",CP5=""),AND(DX5&gt;=EK$32,DX5&lt;&gt;"",DZ5&gt;=EK$36,DZ5&lt;&gt;""),AND(EA5&gt;=EK$32,EA5&lt;&gt;"",EC5&gt;=EK$36,EC5&lt;&gt;""),AND(EE5&gt;=EK$32,EE5&lt;&gt;"",EG5&gt;=EK$36,EG5&lt;&gt;""),AND(EH5&gt;=EK$32,EH5&lt;&gt;"",EJ5&gt;=EK$36,EJ5&lt;&gt;""),AND(FF5&gt;=FS$32,FF5&lt;&gt;"",FH5&gt;=FS$36,FH5&lt;&gt;""),AND(FI5&gt;=FS$32,FI5&lt;&gt;"",FK5&gt;=FS$36,FK5&lt;&gt;""),AND(FM5&gt;=FS$32,FM5&lt;&gt;"",FO5&gt;=FS$36,FO5&lt;&gt;""),AND(FP5&gt;=FS$32,FP5&lt;&gt;"",FR5&gt;=FS$36,FR5&lt;&gt;""),AND(GN5&gt;=HA$32,GN5&lt;&gt;"",GP5&gt;=HA$36,GP5&lt;&gt;""),AND(GQ5&gt;=HA$32,GQ5&lt;&gt;"",GS5&gt;=HA$36,GS5&lt;&gt;""),AND(GU5&gt;=HA$32,GU5&lt;&gt;"",GW5&gt;=HA$36,GW5&lt;&gt;""),AND(GX5&gt;=HA$32,GX5&lt;&gt;"",GZ5&gt;=HA$36,GZ5&lt;&gt;""),AND(HV5&gt;=II$32,HV5&lt;&gt;"",HX5&gt;=II$36,HX5&lt;&gt;""),AND(HY5&gt;=II$32,HY5&lt;&gt;"",IA5&gt;=II$36,IA5&lt;&gt;""),AND(IC5&gt;=II$32,IC5&lt;&gt;"",IE5&gt;=II$36,IE5&lt;&gt;""),AND(IF5&gt;=II$32,IF5&lt;&gt;"",IH5&gt;=II$36,IH5&lt;&gt;""),AND(JD5&gt;=JQ$32,JD5&lt;&gt;"",JF5&gt;=JQ$36,JF5&lt;&gt;""),AND(JG5&gt;=JQ$32,JG5&lt;&gt;"",JI5&gt;=JQ$36,JI5&lt;&gt;""),AND(JK5&gt;=JQ$32,JK5&lt;&gt;"",JM5&gt;=JQ$36,JM5&lt;&gt;""),AND(JN5&gt;=JQ$32,JN5&lt;&gt;"",JP5&gt;=JQ$36,JP5&lt;&gt;""),AND(KL5&gt;=KY$32,KL5&lt;&gt;"",KN5&gt;=KY$36,KN5&lt;&gt;""),AND(KO5&gt;=KY$32,KO5&lt;&gt;"",KQ5&gt;=KY$36,KQ5&lt;&gt;""),AND(KS5&gt;=KY$32,KS5&lt;&gt;"",KU5&gt;=KY$36,KU5&lt;&gt;""),AND(KV5&gt;=KY$32,KV5&lt;&gt;"",KX5&gt;=KY$36,KX5&lt;&gt;""),AND(LT5&gt;=MG$32,LT5&lt;&gt;"",LV5&gt;=MG$36,LV5&lt;&gt;""),AND(LW5&gt;=MG$32,LW5&lt;&gt;"",LY5&gt;=MG$36,LY5&lt;&gt;""),AND(MA5&gt;=MG$32,MA5&lt;&gt;"",MC5&gt;=MG$36,MC5&lt;&gt;""),AND(MD5&gt;=MG$32,MD5&lt;&gt;"",MF5&gt;=MG$36,MF5&lt;&gt;""),AND(NB5&gt;=NO$32,NB5&lt;&gt;"",ND5&gt;=NO$36,ND5&lt;&gt;""),AND(NE5&gt;=NO$32,NE5&lt;&gt;"",NG5&gt;=NO$36,NG5&lt;&gt;""),AND(NI5&gt;=NO$32,NI5&lt;&gt;"",NK5&gt;=NO$36,NK5&lt;&gt;""),AND(NL5&gt;=NO$32,NL5&lt;&gt;"",NN5&gt;=NO$36,NN5&lt;&gt;""),AND(OJ5&gt;=OW$32,OJ5&lt;&gt;"",OL5&gt;=OW$36,OL5&lt;&gt;""),AND(OM5&gt;=OW$32,OM5&lt;&gt;"",OO5&gt;=OW$36,OO5&lt;&gt;""),AND(OQ5&gt;=OW$32,OQ5&lt;&gt;"",OS5&gt;=OW$36,OS5&lt;&gt;""),AND(OT5&gt;=OW$32,OT5&lt;&gt;"",OV5&gt;=OW$36,OV5&lt;&gt;""),AND(PR5&gt;=QE$32,PR5&lt;&gt;"",PT5&gt;=QE$36,PT5&lt;&gt;""),AND(PU5&gt;=QE$32,PU5&lt;&gt;"",PW5&gt;=QE$36,PW5&lt;&gt;""),AND(PY5&gt;=QE$32,PY5&lt;&gt;"",QA5&gt;=QE$36,QA5&lt;&gt;""),AND(QB5&gt;=QE$32,QB5&lt;&gt;"",QD5&gt;=QE$36,QD5&lt;&gt;""),AND(QZ5&gt;=RM$32,QZ5&lt;&gt;"",RB5&gt;=RM$36,RB5&lt;&gt;""),AND(RC5&gt;=RM$32,RC5&lt;&gt;"",RE5&gt;=RM$36,RE5&lt;&gt;""),AND(RG5&gt;=RM$32,RG5&lt;&gt;"",RI5&gt;=RM$36,RI5&lt;&gt;""),AND(RJ5&gt;=RM$32,RJ5&lt;&gt;"",RL5&gt;=RM$36,RL5&lt;&gt;""),AND(SH5&gt;=SU$32,SH5&lt;&gt;"",SJ5&gt;=SU$36,SJ5&lt;&gt;""),AND(SK5&gt;=SU$32,SK5&lt;&gt;"",SM5&gt;=SU$36,SM5&lt;&gt;""),AND(SO5&gt;=SU$32,SO5&lt;&gt;"",SQ5&gt;=SU$36,SQ5&lt;&gt;""),AND(SR5&gt;=SU$32,SR5&lt;&gt;"",ST5&gt;=SU$36,ST5&lt;&gt;""),AND(TP5&gt;=UC$32,TP5&lt;&gt;"",TR5&gt;=UC$36,TR5&lt;&gt;""),AND(TS5&gt;=UC$32,TS5&lt;&gt;"",TU5&gt;=UC$36,TU5&lt;&gt;""),AND(TW5&gt;=UC$32,TW5&lt;&gt;"",TY5&gt;=UC$356,TYY5&lt;&gt;""),AND(TZ5&gt;=UC$32,TZ5&lt;&gt;"",UB5&gt;=UC$36,UB5&lt;&gt;""),AND(UX5&gt;=VK$32,UX5&lt;&gt;"",UZ5&gt;=VK$36,UZ5&lt;&gt;""),AND(VA5&gt;=VK$32,VA5&lt;&gt;"",VC5&gt;=VK$36,VC5&lt;&gt;""),AND(VE5&gt;=VK$32,VE5&lt;&gt;"",VG5&gt;=VK$36,VG5&lt;&gt;""),AND(VH5&gt;=VK$32,VH5&lt;&gt;"",VJ5&gt;=VK$36,VJ5&lt;&gt;""),AND(WF5&gt;=WS$32,WF5&lt;&gt;"",WH5&gt;=WS$36,WH5&lt;&gt;""),AND(WI5&gt;=WS$32,WI5&lt;&gt;"",WK5&gt;=WS$36,WK5&lt;&gt;""),AND(WM5&gt;=WS$32,WM5&lt;&gt;"",WO5&gt;=WS$36,WO5&lt;&gt;""),AND(WP5&gt;=WS$32,WP5&lt;&gt;"",WR5&gt;=WS$36,WR5&lt;&gt;"")),"Merit",IF(OR(AND(AO5&gt;=AY$31,AO5&lt;&gt;"",AQ5&gt;=AY$35,AQ5&lt;&gt;"",AN5=""),AND(AR5&gt;=AY$31,AR5&lt;&gt;"",AT5&gt;=AY$35,AT5&lt;&gt;"",AN5=""),AND(AV5&gt;=AY$31,AV5&lt;&gt;"",AX5&gt;=AY$35,AX5&lt;&gt;"",AN5=""),AND(BP5&gt;=BZ$31,BP5&lt;&gt;"",BR5&gt;=BZ$35,BR5&lt;&gt;"",BO5=""),AND(BS5&gt;=BZ$31,BS5&lt;&gt;"",BU5&gt;=BZ$35,BU5&lt;&gt;"",BO5=""),AND(BW5&gt;=BZ$31,BW5&lt;&gt;"",BY5&gt;=BZ$35,BY5&lt;&gt;"",BO5=""),AND(CQ5&gt;=DA$31,CQ5&lt;&gt;"",CS5&gt;=DA$35,CS5&lt;&gt;"",CP5=""),AND(CT5&gt;=DA$31,CT5&lt;&gt;"",CV5&gt;=DA$35,CV5&lt;&gt;"",CP5=""),AND(CX5&gt;=DA$31,CX5&lt;&gt;"",CZ5&gt;=DA$35,CZ5&lt;&gt;"",CP5=""),AND(DX5&gt;=EK$31,DX5&lt;&gt;"",DZ5&gt;=EK$35,DZ5&lt;&gt;""),AND(EA5&gt;=EK$31,EA5&lt;&gt;"",EC5&gt;=EK$35,EC5&lt;&gt;""),AND(EE5&gt;=EK$31,EE5&lt;&gt;"",EG5&gt;=EK$35,EG5&lt;&gt;""),AND(EH5&gt;=EK$31,EH5&lt;&gt;"",EJ5&gt;=EK$35,EJ5&lt;&gt;""),AND(FF5&gt;=FS$31,FF5&lt;&gt;"",FH5&gt;=FS$35,FH5&lt;&gt;""),AND(FI5&gt;=FS$31,FI5&lt;&gt;"",FK5&gt;=FS$35,FK5&lt;&gt;""),AND(FM5&gt;=FS$31,FM5&lt;&gt;"",FO5&gt;=FS$35,FO5&lt;&gt;""),AND(FP5&gt;=FS$31,FP5&lt;&gt;"",FR5&gt;=FS$35,FR5&lt;&gt;""),AND(GN5&gt;=HA$31,GN5&lt;&gt;"",GP5&gt;=HA$35,GP5&lt;&gt;""),AND(GQ5&gt;=HA$31,GQ5&lt;&gt;"",GS5&gt;=HA$35,GS5&lt;&gt;""),AND(GU5&gt;=HA$31,GU5&lt;&gt;"",GW5&gt;=HA$35,GW5&lt;&gt;""),AND(GX5&gt;=HA$31,GX5&lt;&gt;"",GZ5&gt;=HA$35,GZ5&lt;&gt;""),AND(HV5&gt;=II$31,HV5&lt;&gt;"",HX5&gt;=II$35,HX5&lt;&gt;""),AND(HY5&gt;=II$31,HY5&lt;&gt;"",IA5&gt;=II$35,IA5&lt;&gt;""),AND(IC5&gt;=II$31,IC5&lt;&gt;"",IE5&gt;=II$35,IE5&lt;&gt;""),AND(IF5&gt;=II$31,IF5&lt;&gt;"",IH5&gt;=II$35,IH5&lt;&gt;""),AND(JD5&gt;=JQ$31,JD5&lt;&gt;"",JF5&gt;=JQ$35,JF5&lt;&gt;""),AND(JG5&gt;=JQ$31,JG5&lt;&gt;"",JI5&gt;=JQ$35,JI5&lt;&gt;""),AND(JK5&gt;=JQ$31,JK5&lt;&gt;"",JM5&gt;=JQ$35,JM5&lt;&gt;""),AND(JN5&gt;=JQ$31,JN5&lt;&gt;"",JP5&gt;=JQ$35,JP5&lt;&gt;""),AND(KL5&gt;=KY$31,KL5&lt;&gt;"",KN5&gt;=KY$35,KN5&lt;&gt;""),AND(KO5&gt;=KY$31,KO5&lt;&gt;"",KQ5&gt;=KY$35,KQ5&lt;&gt;""),AND(KS5&gt;=KY$31,KS5&lt;&gt;"",KU5&gt;=KY$35,KU5&lt;&gt;""),AND(KV5&gt;=KY$31,KV5&lt;&gt;"",KX5&gt;=KY$35,KX5&lt;&gt;""),AND(LT5&gt;=MG$31,LT5&lt;&gt;"",LV5&gt;=MG$35,LV5&lt;&gt;""),AND(LW5&gt;=MG$31,LW5&lt;&gt;"",LY5&gt;=MG$35,LY5&lt;&gt;""),AND(MA5&gt;=MG$31,MA5&lt;&gt;"",MC5&gt;=MG$35,MC5&lt;&gt;""),AND(MD5&gt;=MG$31,MD5&lt;&gt;"",MF5&gt;=MG$35,MF5&lt;&gt;""),AND(NB5&gt;=NO$31,NB5&lt;&gt;"",ND5&gt;=NO$35,ND5&lt;&gt;""),AND(NE5&gt;=NO$31,NE5&lt;&gt;"",NG5&gt;=NO$35,NG5&lt;&gt;""),AND(NI5&gt;=NO$31,NI5&lt;&gt;"",NK5&gt;=NO$35,NK5&lt;&gt;""),AND(NL5&gt;=NO$31,NL5&lt;&gt;"",NN5&gt;=NO$35,NN5&lt;&gt;""),AND(OJ5&gt;=OW$31,OJ5&lt;&gt;"",OL5&gt;=OW$35,OL5&lt;&gt;""),AND(OM5&gt;=OW$31,OM5&lt;&gt;"",OO5&gt;=OW$35,OO5&lt;&gt;""),AND(OQ5&gt;=OW$31,OQ5&lt;&gt;"",OS5&gt;=OW$35,OS5&lt;&gt;""),AND(OT5&gt;=OW$31,OT5&lt;&gt;"",OV5&gt;=OW$35,OV5&lt;&gt;""),AND(PR5&gt;=QE$31,PR5&lt;&gt;"",PT5&gt;=QE$35,PT5&lt;&gt;""),AND(PU5&gt;=QE$31,PU5&lt;&gt;"",PW5&gt;=QE$35,PW5&lt;&gt;""),AND(PY5&gt;=QE$31,PY5&lt;&gt;"",QA5&gt;=QE$35,QA5&lt;&gt;""),AND(QB5&gt;=QE$31,QB5&lt;&gt;"",QD5&gt;=QE$35,QD5&lt;&gt;""),AND(QZ5&gt;=RM$31,QZ5&lt;&gt;"",RB5&gt;=RM$35,RB5&lt;&gt;""),AND(RC5&gt;=RM$31,RC5&lt;&gt;"",RE5&gt;=RM$35,RE5&lt;&gt;""),AND(RG5&gt;=RM$31,RG5&lt;&gt;"",RI5&gt;=RM$35,RI5&lt;&gt;""),AND(RJ5&gt;=RM$31,RJ5&lt;&gt;"",RL5&gt;=RM$35,RL5&lt;&gt;""),AND(SH5&gt;=SU$31,SH5&lt;&gt;"",SJ5&gt;=SU$35,SJ5&lt;&gt;""),AND(SK5&gt;=SU$31,SK5&lt;&gt;"",SM5&gt;=SU$35,SM5&lt;&gt;""),AND(SO5&gt;=SU$31,SO5&lt;&gt;"",SQ5&gt;=SU$35,SQ5&lt;&gt;""),AND(SR5&gt;=SU$31,SR5&lt;&gt;"",ST5&gt;=SU$35,ST5&lt;&gt;""),AND(TP5&gt;=UC$31,TP5&lt;&gt;"",TR5&gt;=UC$35,TR5&lt;&gt;""),AND(TS5&gt;=UC$31,TS5&lt;&gt;"",TU5&gt;=UC$35,TU5&lt;&gt;""),AND(TW5&gt;=UC$31,TW5&lt;&gt;"",TY5&gt;=UC$35,TYY5&lt;&gt;""),AND(TZ5&gt;=UC$31,TZ5&lt;&gt;"",UB5&gt;=UC$35,UB5&lt;&gt;""),AND(UX5&gt;=VK$31,UX5&lt;&gt;"",UZ5&gt;=VK$35,UZ5&lt;&gt;""),AND(VA5&gt;=VK$31,VA5&lt;&gt;"",VC5&gt;=VK$35,VC5&lt;&gt;""),AND(VE5&gt;=VK$31,VE5&lt;&gt;"",VG5&gt;=VK$35,VG5&lt;&gt;""),AND(VH5&gt;=VK$31,VH5&lt;&gt;"",VJ5&gt;=VK$35,VJ5&lt;&gt;""),AND(WF5&gt;=WS$31,WF5&lt;&gt;"",WH5&gt;=WS$35,WH5&lt;&gt;""),AND(WI5&gt;=WS$31,WI5&lt;&gt;"",WK5&gt;=WS$35,WK5&lt;&gt;""),AND(WM5&gt;=WS$31,WM5&lt;&gt;"",WO5&gt;=WS$35,WO5&lt;&gt;""),AND(WP5&gt;=WS$31,WP5&lt;&gt;"",WR5&gt;=WS$35,WR5&lt;&gt;"")),"Excellence",IF(I5="P","Worlds Team",IF(F5="P","National Team","")))))</f>
        <v>Worlds Team</v>
      </c>
      <c r="I5" s="3" t="str">
        <f>IF(OR(AND(AO5&gt;=AY$30,AO5&lt;&gt;"",AQ5&gt;=AY$34,AQ5&lt;&gt;"",AN5=""),AND(AR5&gt;=AY$30,AR5&lt;&gt;"",AT5&gt;=AY$34,AT5&lt;&gt;"",AN5=""),AND(AV5&gt;=AY$30,AV5&lt;&gt;"",AX5&gt;=AY$34,AX5&lt;&gt;"",AN5=""),AND(BP5&gt;=BZ$30,BP5&lt;&gt;"",BR5&gt;=BZ$34,BR5&lt;&gt;"",BO5=""),AND(BS5&gt;=BZ$30,BS5&lt;&gt;"",BU5&gt;=BZ$34,BU5&lt;&gt;"",BO5=""),AND(BW5&gt;=BZ$30,BW5&lt;&gt;"",BY5&gt;=BZ$34,BY5&lt;&gt;"",BO5=""),AND(CQ5&gt;=DA$30,CQ5&lt;&gt;"",CS5&gt;=DA$34,CS5&lt;&gt;"",CP5=""),AND(CT5&gt;=DA$30,CT5&lt;&gt;"",CV5&gt;=DA$34,CV5&lt;&gt;"",CP5=""),AND(CX5&gt;=DA$30,CX5&lt;&gt;"",CZ5&gt;=DA$34,CZ5&lt;&gt;"",CP5=""),AND(DX5&gt;=EK$30,DX5&lt;&gt;"",DZ5&gt;=EK$34,DZ5&lt;&gt;""),AND(EA5&gt;=EK$30,EA5&lt;&gt;"",EC5&gt;=EK$34,EC5&lt;&gt;""),AND(EE5&gt;=EK$30,EE5&lt;&gt;"",EG5&gt;=EK$34,EG5&lt;&gt;""),AND(EH5&gt;=EK$30,EH5&lt;&gt;"",EJ5&gt;=EK$34,EJ5&lt;&gt;""),AND(FF5&gt;=FS$30,FF5&lt;&gt;"",FH5&gt;=FS$34,FH5&lt;&gt;""),AND(FI5&gt;=FS$30,FI5&lt;&gt;"",FK5&gt;=FS$34,FK5&lt;&gt;""),AND(FM5&gt;=FS$30,FM5&lt;&gt;"",FO5&gt;=FS$34,FO5&lt;&gt;""),AND(FP5&gt;=FS$30,FP5&lt;&gt;"",FR5&gt;=FS$34,FR5&lt;&gt;""),AND(GN5&gt;=HA$30,GN5&lt;&gt;"",GP5&gt;=HA$34,GP5&lt;&gt;""),AND(GQ5&gt;=HA$30,GQ5&lt;&gt;"",GS5&gt;=HA$34,GS5&lt;&gt;""),AND(GU5&gt;=HA$30,GU5&lt;&gt;"",GW5&gt;=HA$34,GW5&lt;&gt;""),AND(GX5&gt;=HA$30,GX5&lt;&gt;"",GZ5&gt;=HA$34,GZ5&lt;&gt;""),AND(HV5&gt;=II$30,HV5&lt;&gt;"",HX5&gt;=II$34,HX5&lt;&gt;""),AND(HY5&gt;=II$30,HY5&lt;&gt;"",IA5&gt;=II$34,IA5&lt;&gt;""),AND(IC5&gt;=II$30,IC5&lt;&gt;"",IE5&gt;=II$34,IE5&lt;&gt;""),AND(IF5&gt;=II$30,IF5&lt;&gt;"",IH5&gt;=II$34,IH5&lt;&gt;""),AND(JD5&gt;=JQ$30,JD5&lt;&gt;"",JF5&gt;=JQ$34,JF5&lt;&gt;""),AND(JG5&gt;=JQ$30,JG5&lt;&gt;"",JI5&gt;=JQ$34,JI5&lt;&gt;""),AND(JK5&gt;=JQ$30,JK5&lt;&gt;"",JM5&gt;=JQ$34,JM5&lt;&gt;""),AND(JN5&gt;=JQ$30,JN5&lt;&gt;"",JP5&gt;=JQ$34,JP5&lt;&gt;""),AND(KL5&gt;=KY$30,KL5&lt;&gt;"",KN5&gt;=KY$34,KN5&lt;&gt;""),AND(KO5&gt;=KY$30,KO5&lt;&gt;"",KQ5&gt;=KY$34,KQ5&lt;&gt;""),AND(KS5&gt;=KY$30,KS5&lt;&gt;"",KU5&gt;=KY$34,KU5&lt;&gt;""),AND(KV5&gt;=KY$30,KV5&lt;&gt;"",KX5&gt;=KY$34,KX5&lt;&gt;""),AND(LT5&gt;=MG$30,LT5&lt;&gt;"",LV5&gt;=MG$34,LV5&lt;&gt;""),AND(LW5&gt;=MG$30,LW5&lt;&gt;"",LY5&gt;=MG$34,LY5&lt;&gt;""),AND(MA5&gt;=MG$30,MA5&lt;&gt;"",MC5&gt;=MG$34,MC5&lt;&gt;""),AND(MD5&gt;=MG$30,MD5&lt;&gt;"",MF5&gt;=MG$34,MF5&lt;&gt;""),AND(NB5&gt;=NO$30,NB5&lt;&gt;"",ND5&gt;=NO$34,ND5&lt;&gt;""),AND(NE5&gt;=NO$30,NE5&lt;&gt;"",NG5&gt;=NO$34,NG5&lt;&gt;""),AND(NI5&gt;=NO$30,NI5&lt;&gt;"",NK5&gt;=NO$34,NK5&lt;&gt;""),AND(NL5&gt;=NO$30,NL5&lt;&gt;"",NN5&gt;=NO$34,NN5&lt;&gt;""),AND(OJ5&gt;=OW$30,OJ5&lt;&gt;"",OL5&gt;=OW$34,OL5&lt;&gt;""),AND(OM5&gt;=OW$30,OM5&lt;&gt;"",OO5&gt;=OW$34,OO5&lt;&gt;""),AND(OQ5&gt;=OW$30,OQ5&lt;&gt;"",OS5&gt;=OW$34,OS5&lt;&gt;""),AND(OT5&gt;=OW$30,OT5&lt;&gt;"",OV5&gt;=OW$34,OV5&lt;&gt;""),AND(PR5&gt;=QE$30,PR5&lt;&gt;"",PT5&gt;=QE$34,PT5&lt;&gt;""),AND(PU5&gt;=QE$30,PU5&lt;&gt;"",PW5&gt;=QE$34,PW5&lt;&gt;""),AND(PY5&gt;=QE$30,PY5&lt;&gt;"",QA5&gt;=QE$34,QA5&lt;&gt;""),AND(QB5&gt;=QE$30,QB5&lt;&gt;"",QD5&gt;=QE$34,QD5&lt;&gt;""),AND(QZ5&gt;=RM$30,QZ5&lt;&gt;"",RB5&gt;=RM$34,RB5&lt;&gt;""),AND(RC5&gt;=RM$30,RC5&lt;&gt;"",RE5&gt;=RM$34,RE5&lt;&gt;""),AND(RG5&gt;=RM$30,RG5&lt;&gt;"",RI5&gt;=RM$34,RI5&lt;&gt;""),AND(RJ5&gt;=RM$30,RJ5&lt;&gt;"",RL5&gt;=RM$34,RL5&lt;&gt;""),AND(SH5&gt;=SU$30,SH5&lt;&gt;"",SJ5&gt;=SU$34,SJ5&lt;&gt;""),AND(SK5&gt;=SU$30,SK5&lt;&gt;"",SM5&gt;=SU$34,SM5&lt;&gt;""),AND(SO5&gt;=SU$30,SO5&lt;&gt;"",SQ5&gt;=SU$34,SQ5&lt;&gt;""),AND(SR5&gt;=SU$30,SR5&lt;&gt;"",ST5&gt;=SU$34,ST5&lt;&gt;""),AND(TP5&gt;=UC$30,TP5&lt;&gt;"",TR5&gt;=UC$34,TR5&lt;&gt;""),AND(TS5&gt;=UC$30,TS5&lt;&gt;"",TU5&gt;=UC$34,TU5&lt;&gt;""),AND(TW5&gt;=UC$30,TW5&lt;&gt;"",TY5&gt;=UC$34,TYY5&lt;&gt;""),AND(TZ5&gt;=UC$30,TZ5&lt;&gt;"",UB5&gt;=UC$34,UB5&lt;&gt;""),AND(UX5&gt;=VK$30,UX5&lt;&gt;"",UZ5&gt;=VK$34,UZ5&lt;&gt;""),AND(VA5&gt;=VK$30,VA5&lt;&gt;"",VC5&gt;=VK$34,VC5&lt;&gt;""),AND(VE5&gt;=VK$30,VE5&lt;&gt;"",VG5&gt;=VK$34,VG5&lt;&gt;""),AND(VH5&gt;=VK$30,VH5&lt;&gt;"",VJ5&gt;=VK$34,VJ5&lt;&gt;""),AND(WF5&gt;=WS$30,WF5&lt;&gt;"",WH5&gt;=WS$34,WH5&lt;&gt;""),AND(WI5&gt;=WS$30,WI5&lt;&gt;"",WK5&gt;=WS$34,WK5&lt;&gt;""),AND(WM5&gt;=WS$30,WM5&lt;&gt;"",WO5&gt;=WS$34,WO5&lt;&gt;""),AND(WP5&gt;=WS$30,WP5&lt;&gt;"",WR5&gt;=WS$34,WR5&lt;&gt;"")),"P","")</f>
        <v>P</v>
      </c>
      <c r="J5" s="8">
        <f>IF(COUNT(AQ5,AT5,BR5,BU5,CS5,CV5)&gt;0,LARGE((AQ5,AT5,BR5,BU5,CS5,CV5),1),0)</f>
        <v>58.58</v>
      </c>
      <c r="K5" s="8" t="str">
        <f>IF(J5="","",IF(OR(J5=CS5,J5=CV5),$CA$1,IF(OR(J5=BR5,J5=BU5),$AZ$1,IF(OR(J5=AQ5,J5=AT5),$Y$1,""))))</f>
        <v>2025 Elite Canada</v>
      </c>
      <c r="L5" s="8">
        <f>IF(COUNT(AQ5,AT5,BR5,BU5,CS5,CV5)&gt;1,LARGE((AQ5,AT5,BR5,BU5,CS5,CV5),2),0)</f>
        <v>57.120000000000005</v>
      </c>
      <c r="M5" s="8" t="str">
        <f>IF(L5="","",IF(OR(L5=CS5,L5=CV5),$CA$1,IF(OR(L5=BR5,L5=BU5),$AZ$1,IF(OR(L5=AQ5,L5=AT5),$Y$1,""))))</f>
        <v>2025 3rd Domestic Trial</v>
      </c>
      <c r="N5" s="8">
        <f>IF(COUNT(AQ5,AT5,BR5,BU5,CS5,CV5)&gt;2,LARGE((AQ5,AT5,BR5,BU5,CS5,CV5),3),0)</f>
        <v>55.660000000000004</v>
      </c>
      <c r="O5" s="8" t="str">
        <f>IF(N5="","",IF(OR(N5=CS5,N5=CV5),$CA$1,IF(OR(N5=BR5,N5=BU5),$AZ$1,IF(OR(N5=AQ5,N5=AT5),$Y$1,""))))</f>
        <v>2025 Nationals</v>
      </c>
      <c r="P5" s="8">
        <f>IF(MAX(AX5,BY5,CZ5)&gt;0,MAX(AX5,BY5,CZ5),0)</f>
        <v>57.89</v>
      </c>
      <c r="Q5" s="8" t="str">
        <f>IF(P5="","",IF(P5=CZ5,$CA$1,IF(P5=BY5,$AZ$1,IF(P5=AX5,$Y$1,""))))</f>
        <v>2025 Elite Canada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,TP5,TS5,TW5,TZ5,UX5,VA5,VE5,VH5,WF5,WI5,WM5,WP5)&gt;0,MAX(AO5,AR5,AV5,BP5,BS5,BW5,CQ5,CT5,CX5,DX5,EA5,EE5,EH5,FF5,FI5,FM5,FP5,GN5,GQ5,GU5,GX5,HV5,HY5,IC5,IF5,JD5,JG5,JK5,JN5,KL5,KO5,KS5,KV5,LT5,LW5,MA5,MD5,NB5,NE5,NI5,NL5,OJ5,OM5,OQ5,OT5,PR5,PU5,PY5,QB5,QZ5,RC5,RG5,RJ5,SH5,SK5,SO5,SR5,TP5,TS5,TW5,TZ5,UX5,VA5,VE5,VH5,WF5,WI5,WM5,WP5),0)</f>
        <v>17</v>
      </c>
      <c r="S5" s="8" t="str">
        <f>IF(R5=0,"",IF(OR(R5=CQ5,R5=CT5,R5=CX5),$CA$1,IF(OR(R5=BP5,R5=BS5,R5=BW5),$AZ$1,IF(OR(R5=AO5,R5=AR5,R5=AV5),$Y$1,IF(OR(R5=WF5,R5=WI5,R5=WM5,R5=WP5),$VL$1,IF(OR(R5=UX5,R5=VA5,R5=VE5,R5=VH5),$UD$1,IF(OR(R5=TP5,R5=TS5,R5=TW5,R5=TZ5),$SV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)))</f>
        <v>2025 World Cup POR (July 6)</v>
      </c>
      <c r="T5" s="8">
        <f>MAX(IF(AND(AO5&lt;&gt;"",AO5&gt;=$AY$29),AP5,0),IF(AND(AR5&lt;&gt;"",AR5&gt;=$AY$29),AS5,0),IF(AND(AV5&lt;&gt;"",AV5&gt;=$AY$29),AW5,0),IF(AND(BP5&lt;&gt;"",BP5&gt;=$BZ$29),BQ5,0),IF(AND(BS5&lt;&gt;"",BS5&gt;=$BZ$29),BT5,0),IF(AND(BW5&lt;&gt;"",BW5&gt;=$BZ$29),BX5,0),IF(AND(CQ5&lt;&gt;"",CQ5&gt;=$DA$29),CR5,0),IF(AND(CT5&lt;&gt;"",CT5&gt;=$DA$29),CU5,0),IF(AND(CX5&lt;&gt;"",CX5&gt;=$DA$29),CY5,0),IF(AND(DX5&lt;&gt;"",DX5&gt;=$EK$29),DY5,0),IF(AND(EA5&lt;&gt;"",EA5&gt;=$EK$29),EB5,0),IF(AND(EE5&lt;&gt;"",EE5&gt;=$EK$29),EF5,0),IF(AND(EH5&lt;&gt;"",EH5&gt;=$EK$29),EI5,0),IF(AND(FF5&lt;&gt;"",FF5&gt;=$FS$29),FG5,0),IF(AND(FI5&lt;&gt;"",FI5&gt;=$FS$29),FJ5,0),IF(AND(FM5&lt;&gt;"",FM5&gt;=$FS$29),FN5,0),IF(AND(FP5&lt;&gt;"",FP5&gt;=$FS$29),FQ5,0),IF(AND(GN5&lt;&gt;"",GN5&gt;=$HA$29),GO5,0),IF(AND(GQ5&lt;&gt;"",GQ5&gt;=$HA$29),GR5,0),IF(AND(GU5&lt;&gt;"",GU5&gt;=$HA$29),GV5,0),IF(AND(GX5&lt;&gt;"",GX5&gt;=$HA$29),GY5,0),IF(AND(HV5&lt;&gt;"",HV5&gt;=$II$29),HW5,0),IF(AND(HY5&lt;&gt;"",HY5&gt;=$II$29),HZ5,0),IF(AND(IC5&lt;&gt;"",IC5&gt;=$II$29),ID5,0),IF(AND(IF5&lt;&gt;"",IF5&gt;=$II$29),IG5,0),IF(AND(JD5&lt;&gt;"",JD5&gt;=$JQ$29),JE5,0),IF(AND(JG5&lt;&gt;"",JG5&gt;=$JQ$29),JH5,0),IF(AND(JK5&lt;&gt;"",JK5&gt;=$JQ$29),JL5,0),IF(AND(JN5&lt;&gt;"",JN5&gt;=$JQ$29),JO5,0),IF(AND(KL5&lt;&gt;"",KL5&gt;=$KY$29),KM5,0),IF(AND(KO5&lt;&gt;"",KO5&gt;=$KY$29),KP5,0),IF(AND(KS5&lt;&gt;"",KS5&gt;=$KY$29),KT5,0),IF(AND(KV5&lt;&gt;"",KV5&gt;=$KY$29),KW5,0),IF(AND(LT5&lt;&gt;"",LT5&gt;=$MG$29),LU5,0),IF(AND(LW5&lt;&gt;"",LW5&gt;=$MG$29),LX5,0),IF(AND(MA5&lt;&gt;"",MA5&gt;=$MG$29),MB5,0),IF(AND(MD5&lt;&gt;"",MD5&gt;=$MG$29),ME5,0),IF(AND(NB5&lt;&gt;"",NB5&gt;=$NO$29),NC5,0),IF(AND(NE5&lt;&gt;"",NE5&gt;=$NO$29),NF5,0),IF(AND(NI5&lt;&gt;"",NI5&gt;=$NO$29),NJ5,0),IF(AND(NL5&lt;&gt;"",NL5&gt;=$NO$29),NM5,0),IF(AND(OJ5&lt;&gt;"",OJ5&gt;=$OW$29),OK5,0),IF(AND(OM5&lt;&gt;"",OM5&gt;=$OW$29),ON5,0),IF(AND(OQ5&lt;&gt;"",OQ5&gt;=$OW$29),OR5,0),IF(AND(OT5&lt;&gt;"",OT5&gt;=$OW$29),OU5,0),IF(AND(PR5&lt;&gt;"",PR5&gt;=$QE$29),PS5,0),IF(AND(PU5&lt;&gt;"",PU5&gt;=$QE$29),PV5,0),IF(AND(PY5&lt;&gt;"",PY5&gt;=$QE$29),PZ5,0),IF(AND(QB5&lt;&gt;"",QB5&gt;=$QE$29),QC5,0),IF(AND(QZ5&lt;&gt;"",QZ5&gt;=$RM$29),RA5,0),IF(AND(RC5&lt;&gt;"",RC5&gt;=$RM$29),RD5,0),IF(AND(RG5&lt;&gt;"",RG5&gt;=$RM$29),RH5,0),IF(AND(RJ5&lt;&gt;"",RJ5&gt;=$RM$29),RK5,0),IF(AND(SH5&lt;&gt;"",SH5&gt;=$SU$29),SI5,0),IF(AND(SK5&lt;&gt;"",SK5&gt;=$SU$29),SL5,0),IF(AND(SO5&lt;&gt;"",SO5&gt;=$SU$29),SP5,0),IF(AND(SR5&lt;&gt;"",SR5&gt;=$SU$29),SS5,0),IF(AND(TP5&lt;&gt;"",TP5&gt;=$UC$29),TQ5,0),IF(AND(TS5&lt;&gt;"",TS5&gt;=$UC$29),TT5,0),IF(AND(TW5&lt;&gt;"",TW5&gt;=$UC$29),TX5,0),IF(AND(TZ5&lt;&gt;"",TZ5&gt;=$UC$29),UA5,0),IF(AND(UX5&lt;&gt;"",UX5&gt;=$VK$29),UY5,0),IF(AND(VA5&lt;&gt;"",VA5&gt;=$VK$29),VB5,0),IF(AND(VE5&lt;&gt;"",VE5&gt;=$VK$29),VF5,0),IF(AND(VH5&lt;&gt;"",VH5&gt;=$VK$29),VI5,0),IF(AND(WF5&lt;&gt;"",WF5&gt;=$WS$29),WG5,0),IF(AND(WI5&lt;&gt;"",WI5&gt;=$WS$29),WJ5,0),IF(AND(WM5&lt;&gt;"",WM5&gt;=$WS$29),WN5,0),IF(AND(WP5&lt;&gt;"",WP5&gt;=$WS$29),WQ5,0),0)</f>
        <v>16.190000000000001</v>
      </c>
      <c r="U5" s="8" t="str">
        <f>IF(T5=0,"",IF(OR(T5=CR5,T5=CU5,T5=CY5),$CA$1,IF(OR(T5=BQ5,T5=BT5,T5=BX5),$AZ$1,IF(OR(T5=AP5,T5=AS5,T5=AW5),$Y$1,IF(OR(T5=WG5,T5=WJ5,T5=WN5,T5=WQ5),$VL$1,IF(OR(T5=UY5,T5=VB5,T5=VF5,T5=VI5),$UD$1,IF(OR(T5=TQ5,T5=TT5,T5=TX5,T5=UA5),$SV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)))</f>
        <v>2025 Elite Canada</v>
      </c>
      <c r="V5" s="8">
        <f>IF(MAX(DB5,DC5)&gt;0,MAX(DB5,DC5),"")</f>
        <v>1.6999999999999957</v>
      </c>
      <c r="W5" s="11" t="str">
        <f>IF(V5="","",IF(V5=DB5,"("&amp;DB$2&amp;")",IF(V5=DC5,"("&amp;DC$2&amp;")")))</f>
        <v>(Prelim)</v>
      </c>
      <c r="X5" s="8" t="str">
        <f>IF(V5="","",IF(V5=DB5,IF(V5+IF(N5="",0,N5)=WL5,$VL$1,IF(V5+IF(N5="",0,N5)=VD5,$UD$1,IF(V5+IF(N5="",0,N5)=TV5,$SV$1,IF(V5+IF(N5="",0,N5)=SN5,$RN$1,IF(V5+IF(N5="",0,N5)=RF5,$QF$1,IF(V5+IF(N5="",0,N5)=PX5,$OX$1,IF(V5+IF(N5="",0,N5)=OP5,$NP$1,IF(V5+IF(N5="",0,N5)=NH5,$MH$1,IF(V5+IF(N5="",0,N5)=LZ5,$KZ$1,IF(V5+IF(N5="",0,N5)=KR5,$JR$1,IF(V5+IF(N5="",0,N5)=JJ5,$IJ$1,IF(V5+IF(N5="",0,N5)=IB5,$HB$1,IF(V5+IF(N5="",0,N5)=GT5,$FT$1,IF(V5+IF(N5="",0,N5)=FL5,$EL$1,IF(V5+IF(N5="",0,N5)=ED5,$DD$1))))))))))))))),IF(V5=DC5,IF(V5+IF(P5="",0,P5)=WO5,$VL$1,IF(V5+IF(P5="",0,P5)=VG5,$UD$1,IF(V5+IF(P5="",0,P5)=TY5,$SV$1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WR5,$VL$1,IF(V5+IF(P5="",0,P5)=VJ5,$UD$1,IF(V5+IF(P5="",0,P5)=UB5,$SV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))))))</f>
        <v>2025 World Cup POR (July 6)</v>
      </c>
      <c r="Y5" s="22">
        <v>16.8</v>
      </c>
      <c r="Z5" s="22">
        <v>9.3000000000000007</v>
      </c>
      <c r="AA5" s="22">
        <v>16.5</v>
      </c>
      <c r="AB5" s="22">
        <v>15.98</v>
      </c>
      <c r="AC5" s="22">
        <v>0</v>
      </c>
      <c r="AD5" s="22">
        <v>1.8</v>
      </c>
      <c r="AE5" s="22">
        <v>0.8</v>
      </c>
      <c r="AF5" s="22">
        <v>2</v>
      </c>
      <c r="AG5" s="22">
        <v>1.75</v>
      </c>
      <c r="AH5" s="22">
        <v>0</v>
      </c>
      <c r="AI5" s="22">
        <v>16.8</v>
      </c>
      <c r="AJ5" s="22">
        <v>8.8000000000000007</v>
      </c>
      <c r="AK5" s="22">
        <v>16.100000000000001</v>
      </c>
      <c r="AL5" s="22">
        <v>16.190000000000001</v>
      </c>
      <c r="AM5" s="22">
        <v>0</v>
      </c>
      <c r="AN5" s="27"/>
      <c r="AO5" s="38">
        <f>IF(AA5&gt;0,AA5,"")</f>
        <v>16.5</v>
      </c>
      <c r="AP5" s="38">
        <f>IF(AB5&gt;0,AB5,"")</f>
        <v>15.98</v>
      </c>
      <c r="AQ5" s="40">
        <f>IF(SUM(Y5:AB5)-AC5&gt;0,SUM(Y5:AB5)-AC5,"")</f>
        <v>58.58</v>
      </c>
      <c r="AR5" s="40">
        <f>IF(AF5&gt;0,AF5,"")</f>
        <v>2</v>
      </c>
      <c r="AS5" s="40">
        <f>IF(AG5&gt;0,AG5,"")</f>
        <v>1.75</v>
      </c>
      <c r="AT5" s="40">
        <f>IF(SUM(AD5:AG5)-AH5&gt;0,SUM(AD5:AG5)-AH5,"")</f>
        <v>6.35</v>
      </c>
      <c r="AU5" s="40">
        <f>IF(AQ5="","",MAX(AQ5,AT5))</f>
        <v>58.58</v>
      </c>
      <c r="AV5" s="40">
        <f>IF(AK5&gt;0,AK5,"")</f>
        <v>16.100000000000001</v>
      </c>
      <c r="AW5" s="40">
        <f>IF(AL5&gt;0,AL5,"")</f>
        <v>16.190000000000001</v>
      </c>
      <c r="AX5" s="40">
        <f>IF(SUM(AI5:AL5)-AM5&gt;0,SUM(AI5:AL5)-AM5,"")</f>
        <v>57.89</v>
      </c>
      <c r="AY5" s="40">
        <f>IF(SUM(AU5,AX5)&gt;0,SUM(AU5,AX5),"")</f>
        <v>116.47</v>
      </c>
      <c r="AZ5" s="26">
        <v>16.100000000000001</v>
      </c>
      <c r="BA5" s="26">
        <v>8.8000000000000007</v>
      </c>
      <c r="BB5" s="26">
        <v>14.9</v>
      </c>
      <c r="BC5" s="26">
        <v>15.86</v>
      </c>
      <c r="BD5" s="26">
        <v>0</v>
      </c>
      <c r="BE5" s="26">
        <v>5.8</v>
      </c>
      <c r="BF5" s="26">
        <v>3.4</v>
      </c>
      <c r="BG5" s="26">
        <v>6.7</v>
      </c>
      <c r="BH5" s="26">
        <v>6.41</v>
      </c>
      <c r="BI5" s="26">
        <v>0</v>
      </c>
      <c r="BJ5" s="26">
        <v>15.6</v>
      </c>
      <c r="BK5" s="26">
        <v>9</v>
      </c>
      <c r="BL5" s="26">
        <v>15.7</v>
      </c>
      <c r="BM5" s="26">
        <v>15.35</v>
      </c>
      <c r="BN5" s="26">
        <v>0</v>
      </c>
      <c r="BO5" s="28"/>
      <c r="BP5" s="39">
        <f>IF(BB5&gt;0,BB5,"")</f>
        <v>14.9</v>
      </c>
      <c r="BQ5" s="39">
        <f>IF(BC5&gt;0,BC5,"")</f>
        <v>15.86</v>
      </c>
      <c r="BR5" s="11">
        <f>IF(SUM(AZ5:BC5)-BD5&gt;0,SUM(AZ5:BC5)-BD5,"")</f>
        <v>55.660000000000004</v>
      </c>
      <c r="BS5" s="11">
        <f>IF(BG5&gt;0,BG5,"")</f>
        <v>6.7</v>
      </c>
      <c r="BT5" s="11">
        <f>IF(BH5&gt;0,BH5,"")</f>
        <v>6.41</v>
      </c>
      <c r="BU5" s="11">
        <f>IF(SUM(BE5:BH5)-BI5&gt;0,SUM(BE5:BH5)-BI5,"")</f>
        <v>22.31</v>
      </c>
      <c r="BV5" s="11">
        <f>IF(BR5="","",MAX(BR5,BU5))</f>
        <v>55.660000000000004</v>
      </c>
      <c r="BW5" s="11">
        <f>IF(BL5&gt;0,BL5,"")</f>
        <v>15.7</v>
      </c>
      <c r="BX5" s="11">
        <f>IF(BM5&gt;0,BM5,"")</f>
        <v>15.35</v>
      </c>
      <c r="BY5" s="11">
        <f>IF(SUM(BJ5:BM5)-BN5&gt;0,SUM(BJ5:BM5)-BN5,"")</f>
        <v>55.65</v>
      </c>
      <c r="BZ5" s="11">
        <f>IF(SUM(BV5,BY5)&gt;0,SUM(BV5,BY5),"")</f>
        <v>111.31</v>
      </c>
      <c r="CA5" s="22">
        <v>16.450000000000003</v>
      </c>
      <c r="CB5" s="22">
        <v>9.0500000000000007</v>
      </c>
      <c r="CC5" s="22">
        <v>15.7</v>
      </c>
      <c r="CD5" s="22">
        <v>15.92</v>
      </c>
      <c r="CE5" s="22">
        <v>0</v>
      </c>
      <c r="CF5" s="22">
        <v>3.8</v>
      </c>
      <c r="CG5" s="22">
        <v>2.1</v>
      </c>
      <c r="CH5" s="22">
        <v>4.3499999999999996</v>
      </c>
      <c r="CI5" s="22">
        <v>4.08</v>
      </c>
      <c r="CJ5" s="22">
        <v>0</v>
      </c>
      <c r="CK5" s="22">
        <v>16.2</v>
      </c>
      <c r="CL5" s="22">
        <v>8.9</v>
      </c>
      <c r="CM5" s="22">
        <v>15.9</v>
      </c>
      <c r="CN5" s="22">
        <v>15.77</v>
      </c>
      <c r="CO5" s="22">
        <v>0</v>
      </c>
      <c r="CP5" s="27" t="s">
        <v>53</v>
      </c>
      <c r="CQ5" s="38">
        <f>IF(CC5&gt;0,CC5,"")</f>
        <v>15.7</v>
      </c>
      <c r="CR5" s="38">
        <f>IF(CD5&gt;0,CD5,"")</f>
        <v>15.92</v>
      </c>
      <c r="CS5" s="40">
        <f>IF(SUM(CA5:CD5)-CE5&gt;0,SUM(CA5:CD5)-CE5,"")</f>
        <v>57.120000000000005</v>
      </c>
      <c r="CT5" s="40">
        <f>IF(CH5&gt;0,CH5,"")</f>
        <v>4.3499999999999996</v>
      </c>
      <c r="CU5" s="40">
        <f>IF(CI5&gt;0,CI5,"")</f>
        <v>4.08</v>
      </c>
      <c r="CV5" s="40">
        <f>IF(SUM(CF5:CI5)-CJ5&gt;0,SUM(CF5:CI5)-CJ5,"")</f>
        <v>14.33</v>
      </c>
      <c r="CW5" s="40">
        <f>IF(CS5="","",MAX(CS5,CV5))</f>
        <v>57.120000000000005</v>
      </c>
      <c r="CX5" s="40">
        <f>IF(CM5&gt;0,CM5,"")</f>
        <v>15.9</v>
      </c>
      <c r="CY5" s="40">
        <f>IF(CN5&gt;0,CN5,"")</f>
        <v>15.77</v>
      </c>
      <c r="CZ5" s="40">
        <f>IF(SUM(CK5:CN5)-CO5&gt;0,SUM(CK5:CN5)-CO5,"")</f>
        <v>56.769999999999996</v>
      </c>
      <c r="DA5" s="40">
        <f>IF(SUM(CW5,CZ5)&gt;0,SUM(CW5,CZ5),"")</f>
        <v>113.89</v>
      </c>
      <c r="DB5" s="51">
        <f>IF(MAX(ED5,FL5,GT5,IB5,JJ5,KR5,LZ5,NH5,OP5,PX5,RF5,SN5,TV5,VD5,WL5)-IF(N5="",0,N5)&gt;0.001,MAX(ED5,FL5,GT5,IB5,JJ5,KR5,LZ5,NH5,OP5,PX5,RF5,SN5,TV5,VD5,WL5)-IF(N5="",0,N5),"")</f>
        <v>1.6999999999999957</v>
      </c>
      <c r="DC5" s="51" t="str">
        <f>IF(MAX(EG5,EJ5,FO5,FR5,GW5,GZ5,IE5,IH5,JM5,JP5,KU5,KX5,MC5,MF5,NK5,NN5,OS5,OV5,QA5,QD5,RI5,RL5,SQ5,ST5,TY5,UB5,VG5,VJ5,WO5,WR5)-IF(P5="",0,P5)&gt;0.001,MAX(EG5,EJ5,FO5,FR5,GW5,GZ5,IE5,IH5,JM5,JP5,KU5,KX5,MC5,MF5,NK5,NN5,OS5,OV5,QA5,QD5,RI5,RL5,SQ5,ST5,TY5,UB5,VG5,VJ5,WO5,WR5)-IF(P5="",0,P5),"")</f>
        <v/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 t="str">
        <f>IF(DF5&gt;0,DF5,"")</f>
        <v/>
      </c>
      <c r="DY5" s="40" t="str">
        <f>IF(DG5&gt;0,DG5,"")</f>
        <v/>
      </c>
      <c r="DZ5" s="40" t="str">
        <f>IF(SUM(DD5:DG5)-DH5&gt;0,SUM(DD5:DG5)-DH5,"")</f>
        <v/>
      </c>
      <c r="EA5" s="40" t="str">
        <f>IF(DK5&gt;0,DK5,"")</f>
        <v/>
      </c>
      <c r="EB5" s="40" t="str">
        <f>IF(DL5&gt;0,DL5,"")</f>
        <v/>
      </c>
      <c r="EC5" s="40" t="str">
        <f>IF(SUM(DI5:DL5)-DM5&gt;0,SUM(DI5:DL5)-DM5,"")</f>
        <v/>
      </c>
      <c r="ED5" s="40" t="str">
        <f>IF(MAX(DZ5,EC5)&gt;0,MAX(DZ5,EC5),"")</f>
        <v/>
      </c>
      <c r="EE5" s="40" t="str">
        <f>IF(DP5&gt;0,DP5,"")</f>
        <v/>
      </c>
      <c r="EF5" s="40" t="str">
        <f>IF(DQ5&gt;0,DQ5,"")</f>
        <v/>
      </c>
      <c r="EG5" s="40" t="str">
        <f>IF(SUM(DN5:DQ5)-DR5&gt;0,SUM(DN5:DQ5)-DR5,"")</f>
        <v/>
      </c>
      <c r="EH5" s="40" t="str">
        <f>IF(DU5&gt;0,DU5,"")</f>
        <v/>
      </c>
      <c r="EI5" s="40" t="str">
        <f>IF(DV5&gt;0,DV5,"")</f>
        <v/>
      </c>
      <c r="EJ5" s="40" t="str">
        <f>IF(SUM(DS5:DV5)-DW5&gt;0,SUM(DS5:DV5)-DW5,"")</f>
        <v/>
      </c>
      <c r="EK5" s="40" t="str">
        <f>IF(SUM(ED5,EG5,EJ5)&gt;0,SUM(ED5,EG5,EJ5),"")</f>
        <v/>
      </c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 t="str">
        <f>IF(EN5&gt;0,EN5,"")</f>
        <v/>
      </c>
      <c r="FG5" s="11" t="str">
        <f>IF(EO5&gt;0,EO5,"")</f>
        <v/>
      </c>
      <c r="FH5" s="11" t="str">
        <f>IF(SUM(EL5:EO5)-EP5&gt;0,SUM(EL5:EO5)-EP5,"")</f>
        <v/>
      </c>
      <c r="FI5" s="11" t="str">
        <f>IF(ES5&gt;0,ES5,"")</f>
        <v/>
      </c>
      <c r="FJ5" s="11" t="str">
        <f>IF(ET5&gt;0,ET5,"")</f>
        <v/>
      </c>
      <c r="FK5" s="11" t="str">
        <f>IF(SUM(EQ5:ET5)-EU5&gt;0,SUM(EQ5:ET5)-EU5,"")</f>
        <v/>
      </c>
      <c r="FL5" s="11" t="str">
        <f>IF(MAX(FH5,FK5)&gt;0,MAX(FH5,FK5),"")</f>
        <v/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 t="str">
        <f>IF(FC5&gt;0,FC5,"")</f>
        <v/>
      </c>
      <c r="FQ5" s="11" t="str">
        <f>IF(FD5&gt;0,FD5,"")</f>
        <v/>
      </c>
      <c r="FR5" s="11" t="str">
        <f>IF(SUM(FA5:FD5)-FE5&gt;0,SUM(FA5:FD5)-FE5,"")</f>
        <v/>
      </c>
      <c r="FS5" s="11" t="str">
        <f>IF(SUM(FL5,FO5,FR5)&gt;0,SUM(FL5,FO5,FR5),"")</f>
        <v/>
      </c>
      <c r="FT5" s="17">
        <v>15.3</v>
      </c>
      <c r="FU5" s="17">
        <v>9.1999999999999993</v>
      </c>
      <c r="FV5" s="17">
        <v>17</v>
      </c>
      <c r="FW5" s="17">
        <v>15.79</v>
      </c>
      <c r="FX5" s="17">
        <v>0</v>
      </c>
      <c r="FY5" s="17">
        <v>15.2</v>
      </c>
      <c r="FZ5" s="17">
        <v>9.3000000000000007</v>
      </c>
      <c r="GA5" s="17">
        <v>17</v>
      </c>
      <c r="GB5" s="17">
        <v>15.86</v>
      </c>
      <c r="GC5" s="17">
        <v>0</v>
      </c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0">
        <f>IF(FV5&gt;0,FV5,"")</f>
        <v>17</v>
      </c>
      <c r="GO5" s="40">
        <f>IF(FW5&gt;0,FW5,"")</f>
        <v>15.79</v>
      </c>
      <c r="GP5" s="40">
        <f>IF(SUM(FT5:FW5)-FX5&gt;0,SUM(FT5:FW5)-FX5,"")</f>
        <v>57.29</v>
      </c>
      <c r="GQ5" s="40">
        <f>IF(GA5&gt;0,GA5,"")</f>
        <v>17</v>
      </c>
      <c r="GR5" s="40">
        <f>IF(GB5&gt;0,GB5,"")</f>
        <v>15.86</v>
      </c>
      <c r="GS5" s="40">
        <f>IF(SUM(FY5:GB5)-GC5&gt;0,SUM(FY5:GB5)-GC5,"")</f>
        <v>57.36</v>
      </c>
      <c r="GT5" s="40">
        <f>IF(MAX(GP5,GS5)&gt;0,MAX(GP5,GS5),"")</f>
        <v>57.36</v>
      </c>
      <c r="GU5" s="40" t="str">
        <f>IF(GF5&gt;0,GF5,"")</f>
        <v/>
      </c>
      <c r="GV5" s="40" t="str">
        <f>IF(GG5&gt;0,GG5,"")</f>
        <v/>
      </c>
      <c r="GW5" s="40" t="str">
        <f>IF(SUM(GD5:GG5)-GH5&gt;0,SUM(GD5:GG5)-GH5,"")</f>
        <v/>
      </c>
      <c r="GX5" s="40" t="str">
        <f>IF(GK5&gt;0,GK5,"")</f>
        <v/>
      </c>
      <c r="GY5" s="40" t="str">
        <f>IF(GL5&gt;0,GL5,"")</f>
        <v/>
      </c>
      <c r="GZ5" s="40" t="str">
        <f>IF(SUM(GI5:GL5)-GM5&gt;0,SUM(GI5:GL5)-GM5,"")</f>
        <v/>
      </c>
      <c r="HA5" s="40">
        <f>IF(SUM(GT5,GW5,GZ5)&gt;0,SUM(GT5,GW5,GZ5),"")</f>
        <v>57.36</v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>IF(HD5&gt;0,HD5,"")</f>
        <v/>
      </c>
      <c r="HW5" s="11" t="str">
        <f>IF(HE5&gt;0,HE5,"")</f>
        <v/>
      </c>
      <c r="HX5" s="11" t="str">
        <f>IF(SUM(HB5:HE5)-HF5&gt;0,SUM(HB5:HE5)-HF5,"")</f>
        <v/>
      </c>
      <c r="HY5" s="11" t="str">
        <f>IF(HI5&gt;0,HI5,"")</f>
        <v/>
      </c>
      <c r="HZ5" s="11" t="str">
        <f>IF(HJ5&gt;0,HJ5,"")</f>
        <v/>
      </c>
      <c r="IA5" s="11" t="str">
        <f>IF(SUM(HG5:HJ5)-HK5&gt;0,SUM(HG5:HJ5)-HK5,"")</f>
        <v/>
      </c>
      <c r="IB5" s="11" t="str">
        <f>IF(MAX(HX5,IA5)&gt;0,MAX(HX5,IA5),"")</f>
        <v/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 t="str">
        <f>IF(HS5&gt;0,HS5,"")</f>
        <v/>
      </c>
      <c r="IG5" s="11" t="str">
        <f>IF(HT5&gt;0,HT5,"")</f>
        <v/>
      </c>
      <c r="IH5" s="11" t="str">
        <f>IF(SUM(HQ5:HT5)-HU5&gt;0,SUM(HQ5:HT5)-HU5,"")</f>
        <v/>
      </c>
      <c r="II5" s="11" t="str">
        <f>IF(SUM(IB5,IE5,IH5)&gt;0,SUM(IB5,IE5,IH5),"")</f>
        <v/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 t="str">
        <f>IF(IL5&gt;0,IL5,"")</f>
        <v/>
      </c>
      <c r="JE5" s="40" t="str">
        <f>IF(IM5&gt;0,IM5,"")</f>
        <v/>
      </c>
      <c r="JF5" s="40" t="str">
        <f>IF(SUM(IJ5:IM5)-IN5&gt;0,SUM(IJ5:IM5)-IN5,"")</f>
        <v/>
      </c>
      <c r="JG5" s="40" t="str">
        <f>IF(IQ5&gt;0,IQ5,"")</f>
        <v/>
      </c>
      <c r="JH5" s="40" t="str">
        <f>IF(IR5&gt;0,IR5,"")</f>
        <v/>
      </c>
      <c r="JI5" s="40" t="str">
        <f>IF(SUM(IO5:IR5)-IS5&gt;0,SUM(IO5:IR5)-IS5,"")</f>
        <v/>
      </c>
      <c r="JJ5" s="40" t="str">
        <f>IF(MAX(JF5,JI5)&gt;0,MAX(JF5,JI5),"")</f>
        <v/>
      </c>
      <c r="JK5" s="40" t="str">
        <f>IF(IV5&gt;0,IV5,"")</f>
        <v/>
      </c>
      <c r="JL5" s="40" t="str">
        <f>IF(IW5&gt;0,IW5,"")</f>
        <v/>
      </c>
      <c r="JM5" s="40" t="str">
        <f>IF(SUM(IT5:IW5)-IX5&gt;0,SUM(IT5:IW5)-IX5,"")</f>
        <v/>
      </c>
      <c r="JN5" s="40" t="str">
        <f>IF(JA5&gt;0,JA5,"")</f>
        <v/>
      </c>
      <c r="JO5" s="40" t="str">
        <f>IF(JB5&gt;0,JB5,"")</f>
        <v/>
      </c>
      <c r="JP5" s="40" t="str">
        <f>IF(SUM(IY5:JB5)-JC5&gt;0,SUM(IY5:JB5)-JC5,"")</f>
        <v/>
      </c>
      <c r="JQ5" s="40" t="str">
        <f>IF(SUM(JJ5,JM5,JP5)&gt;0,SUM(JJ5,JM5,JP5),"")</f>
        <v/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>IF(JT5&gt;0,JT5,"")</f>
        <v/>
      </c>
      <c r="KM5" s="11" t="str">
        <f>IF(JU5&gt;0,JU5,"")</f>
        <v/>
      </c>
      <c r="KN5" s="11" t="str">
        <f>IF(SUM(JR5:JU5)-JV5&gt;0,SUM(JR5:JU5)-JV5,"")</f>
        <v/>
      </c>
      <c r="KO5" s="11" t="str">
        <f>IF(JY5&gt;0,JY5,"")</f>
        <v/>
      </c>
      <c r="KP5" s="11" t="str">
        <f>IF(JZ5&gt;0,JZ5,"")</f>
        <v/>
      </c>
      <c r="KQ5" s="11" t="str">
        <f>IF(SUM(JW5:JZ5)-KA5&gt;0,SUM(JW5:JZ5)-KA5,"")</f>
        <v/>
      </c>
      <c r="KR5" s="11" t="str">
        <f>IF(MAX(KN5,KQ5)&gt;0,MAX(KN5,KQ5),"")</f>
        <v/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 t="str">
        <f>IF(KI5&gt;0,KI5,"")</f>
        <v/>
      </c>
      <c r="KW5" s="11" t="str">
        <f>IF(KJ5&gt;0,KJ5,"")</f>
        <v/>
      </c>
      <c r="KX5" s="11" t="str">
        <f>IF(SUM(KG5:KJ5)-KK5&gt;0,SUM(KG5:KJ5)-KK5,"")</f>
        <v/>
      </c>
      <c r="KY5" s="11" t="str">
        <f>IF(SUM(KR5,KU5,KX5)&gt;0,SUM(KR5,KU5,KX5),"")</f>
        <v/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 t="str">
        <f>IF(LB5&gt;0,LB5,"")</f>
        <v/>
      </c>
      <c r="LU5" s="40" t="str">
        <f>IF(LC5&gt;0,LC5,"")</f>
        <v/>
      </c>
      <c r="LV5" s="40" t="str">
        <f>IF(SUM(KZ5:LC5)-LD5&gt;0,SUM(KZ5:LC5)-LD5,"")</f>
        <v/>
      </c>
      <c r="LW5" s="40" t="str">
        <f>IF(LG5&gt;0,LG5,"")</f>
        <v/>
      </c>
      <c r="LX5" s="40" t="str">
        <f>IF(LH5&gt;0,LH5,"")</f>
        <v/>
      </c>
      <c r="LY5" s="40" t="str">
        <f>IF(SUM(LE5:LH5)-LI5&gt;0,SUM(LE5:LH5)-LI5,"")</f>
        <v/>
      </c>
      <c r="LZ5" s="40" t="str">
        <f>IF(MAX(LV5,LY5)&gt;0,MAX(LV5,LY5),"")</f>
        <v/>
      </c>
      <c r="MA5" s="40" t="str">
        <f>IF(LL5&gt;0,LL5,"")</f>
        <v/>
      </c>
      <c r="MB5" s="40" t="str">
        <f>IF(LM5&gt;0,LM5,"")</f>
        <v/>
      </c>
      <c r="MC5" s="40" t="str">
        <f>IF(SUM(LJ5:LM5)-LN5&gt;0,SUM(LJ5:LM5)-LN5,"")</f>
        <v/>
      </c>
      <c r="MD5" s="40" t="str">
        <f>IF(LQ5&gt;0,LQ5,"")</f>
        <v/>
      </c>
      <c r="ME5" s="40" t="str">
        <f>IF(LR5&gt;0,LR5,"")</f>
        <v/>
      </c>
      <c r="MF5" s="40" t="str">
        <f>IF(SUM(LO5:LR5)-LS5&gt;0,SUM(LO5:LR5)-LS5,"")</f>
        <v/>
      </c>
      <c r="MG5" s="40" t="str">
        <f>IF(SUM(LZ5,MC5,MF5)&gt;0,SUM(LZ5,MC5,MF5),"")</f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>IF(MJ5&gt;0,MJ5,"")</f>
        <v/>
      </c>
      <c r="NC5" s="11" t="str">
        <f>IF(MK5&gt;0,MK5,"")</f>
        <v/>
      </c>
      <c r="ND5" s="11" t="str">
        <f>IF(SUM(MH5:MK5)-ML5&gt;0,SUM(MH5:MK5)-ML5,"")</f>
        <v/>
      </c>
      <c r="NE5" s="11" t="str">
        <f>IF(MO5&gt;0,MO5,"")</f>
        <v/>
      </c>
      <c r="NF5" s="11" t="str">
        <f>IF(MP5&gt;0,MP5,"")</f>
        <v/>
      </c>
      <c r="NG5" s="11" t="str">
        <f>IF(SUM(MM5:MP5)-MQ5&gt;0,SUM(MM5:MP5)-MQ5,"")</f>
        <v/>
      </c>
      <c r="NH5" s="11" t="str">
        <f>IF(MAX(ND5,NG5)&gt;0,MAX(ND5,NG5),"")</f>
        <v/>
      </c>
      <c r="NI5" s="11" t="str">
        <f>IF(MT5&gt;0,MT5,"")</f>
        <v/>
      </c>
      <c r="NJ5" s="11" t="str">
        <f>IF(MU5&gt;0,MU5,"")</f>
        <v/>
      </c>
      <c r="NK5" s="11" t="str">
        <f>IF(SUM(MR5:MU5)-MV5&gt;0,SUM(MR5:MU5)-MV5,"")</f>
        <v/>
      </c>
      <c r="NL5" s="11" t="str">
        <f>IF(MY5&gt;0,MY5,"")</f>
        <v/>
      </c>
      <c r="NM5" s="11" t="str">
        <f>IF(MZ5&gt;0,MZ5,"")</f>
        <v/>
      </c>
      <c r="NN5" s="11" t="str">
        <f>IF(SUM(MW5:MZ5)-NA5&gt;0,SUM(MW5:MZ5)-NA5,"")</f>
        <v/>
      </c>
      <c r="NO5" s="11" t="str">
        <f>IF(SUM(NH5,NK5,NN5)&gt;0,SUM(NH5,NK5,NN5),"")</f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>IF(NR5&gt;0,NR5,"")</f>
        <v/>
      </c>
      <c r="OK5" s="40" t="str">
        <f>IF(NS5&gt;0,NS5,"")</f>
        <v/>
      </c>
      <c r="OL5" s="40" t="str">
        <f>IF(SUM(NP5:NS5)-NT5&gt;0,SUM(NP5:NS5)-NT5,"")</f>
        <v/>
      </c>
      <c r="OM5" s="40" t="str">
        <f>IF(NW5&gt;0,NW5,"")</f>
        <v/>
      </c>
      <c r="ON5" s="40" t="str">
        <f>IF(NX5&gt;0,NX5,"")</f>
        <v/>
      </c>
      <c r="OO5" s="40" t="str">
        <f>IF(SUM(NU5:NX5)-NY5&gt;0,SUM(NU5:NX5)-NY5,"")</f>
        <v/>
      </c>
      <c r="OP5" s="40" t="str">
        <f>IF(MAX(OL5,OO5)&gt;0,MAX(OL5,OO5),"")</f>
        <v/>
      </c>
      <c r="OQ5" s="40" t="str">
        <f>IF(OB5&gt;0,OB5,"")</f>
        <v/>
      </c>
      <c r="OR5" s="40" t="str">
        <f>IF(OC5&gt;0,OC5,"")</f>
        <v/>
      </c>
      <c r="OS5" s="40" t="str">
        <f>IF(SUM(NZ5:OC5)-OD5&gt;0,SUM(NZ5:OC5)-OD5,"")</f>
        <v/>
      </c>
      <c r="OT5" s="40" t="str">
        <f>IF(OG5&gt;0,OG5,"")</f>
        <v/>
      </c>
      <c r="OU5" s="40" t="str">
        <f>IF(OH5&gt;0,OH5,"")</f>
        <v/>
      </c>
      <c r="OV5" s="40" t="str">
        <f>IF(SUM(OE5:OH5)-OI5&gt;0,SUM(OE5:OH5)-OI5,"")</f>
        <v/>
      </c>
      <c r="OW5" s="40" t="str">
        <f>IF(SUM(OP5,OS5,OV5)&gt;0,SUM(OP5,OS5,OV5),"")</f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>IF(OZ5&gt;0,OZ5,"")</f>
        <v/>
      </c>
      <c r="PS5" s="11" t="str">
        <f>IF(PA5&gt;0,PA5,"")</f>
        <v/>
      </c>
      <c r="PT5" s="11" t="str">
        <f>IF(SUM(OX5:PA5)-PB5&gt;0,SUM(OX5:PA5)-PB5,"")</f>
        <v/>
      </c>
      <c r="PU5" s="11" t="str">
        <f>IF(PE5&gt;0,PE5,"")</f>
        <v/>
      </c>
      <c r="PV5" s="11" t="str">
        <f>IF(PF5&gt;0,PF5,"")</f>
        <v/>
      </c>
      <c r="PW5" s="11" t="str">
        <f>IF(SUM(PC5:PF5)-PG5&gt;0,SUM(PC5:PF5)-PG5,"")</f>
        <v/>
      </c>
      <c r="PX5" s="11" t="str">
        <f>IF(MAX(PT5,PW5)&gt;0,MAX(PT5,PW5),"")</f>
        <v/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 t="str">
        <f>IF(PO5&gt;0,PO5,"")</f>
        <v/>
      </c>
      <c r="QC5" s="11" t="str">
        <f>IF(PP5&gt;0,PP5,"")</f>
        <v/>
      </c>
      <c r="QD5" s="11" t="str">
        <f>IF(SUM(PM5:PP5)-PQ5&gt;0,SUM(PM5:PP5)-PQ5,"")</f>
        <v/>
      </c>
      <c r="QE5" s="11" t="str">
        <f>IF(SUM(PX5,QA5,QD5)&gt;0,SUM(PX5,QA5,QD5),"")</f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>IF(QH5&gt;0,QH5,"")</f>
        <v/>
      </c>
      <c r="RA5" s="40" t="str">
        <f>IF(QI5&gt;0,QI5,"")</f>
        <v/>
      </c>
      <c r="RB5" s="40" t="str">
        <f>IF(SUM(QF5:QI5)-QJ5&gt;0,SUM(QF5:QI5)-QJ5,"")</f>
        <v/>
      </c>
      <c r="RC5" s="40" t="str">
        <f>IF(QM5&gt;0,QM5,"")</f>
        <v/>
      </c>
      <c r="RD5" s="40" t="str">
        <f>IF(QN5&gt;0,QN5,"")</f>
        <v/>
      </c>
      <c r="RE5" s="40" t="str">
        <f>IF(SUM(QK5:QN5)-QO5&gt;0,SUM(QK5:QN5)-QO5,"")</f>
        <v/>
      </c>
      <c r="RF5" s="40" t="str">
        <f>IF(MAX(RB5,RE5)&gt;0,MAX(RB5,RE5),"")</f>
        <v/>
      </c>
      <c r="RG5" s="40" t="str">
        <f>IF(QR5&gt;0,QR5,"")</f>
        <v/>
      </c>
      <c r="RH5" s="40" t="str">
        <f>IF(QS5&gt;0,QS5,"")</f>
        <v/>
      </c>
      <c r="RI5" s="40" t="str">
        <f>IF(SUM(QP5:QS5)-QT5&gt;0,SUM(QP5:QS5)-QT5,"")</f>
        <v/>
      </c>
      <c r="RJ5" s="40" t="str">
        <f>IF(QW5&gt;0,QW5,"")</f>
        <v/>
      </c>
      <c r="RK5" s="40" t="str">
        <f>IF(QX5&gt;0,QX5,"")</f>
        <v/>
      </c>
      <c r="RL5" s="40" t="str">
        <f>IF(SUM(QU5:QX5)-QY5&gt;0,SUM(QU5:QX5)-QY5,"")</f>
        <v/>
      </c>
      <c r="RM5" s="40" t="str">
        <f>IF(SUM(RF5,RI5,RL5)&gt;0,SUM(RF5,RI5,RL5),"")</f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IF(SUM(SN5,SQ5,ST5)&gt;0,SUM(SN5,SQ5,ST5),"")</f>
        <v/>
      </c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17"/>
      <c r="TI5" s="17"/>
      <c r="TJ5" s="17"/>
      <c r="TK5" s="17"/>
      <c r="TL5" s="17"/>
      <c r="TM5" s="17"/>
      <c r="TN5" s="17"/>
      <c r="TO5" s="17"/>
      <c r="TP5" s="40" t="str">
        <f>IF(SX5&gt;0,SX5,"")</f>
        <v/>
      </c>
      <c r="TQ5" s="40" t="str">
        <f>IF(SY5&gt;0,SY5,"")</f>
        <v/>
      </c>
      <c r="TR5" s="40" t="str">
        <f>IF(SUM(SV5:SY5)-SZ5&gt;0,SUM(SV5:SY5)-SZ5,"")</f>
        <v/>
      </c>
      <c r="TS5" s="40" t="str">
        <f>IF(TC5&gt;0,TC5,"")</f>
        <v/>
      </c>
      <c r="TT5" s="40" t="str">
        <f>IF(TD5&gt;0,TD5,"")</f>
        <v/>
      </c>
      <c r="TU5" s="40" t="str">
        <f>IF(SUM(TA5:TD5)-TE5&gt;0,SUM(TA5:TD5)-TE5,"")</f>
        <v/>
      </c>
      <c r="TV5" s="40" t="str">
        <f>IF(MAX(TR5,TU5)&gt;0,MAX(TR5,TU5),"")</f>
        <v/>
      </c>
      <c r="TW5" s="40" t="str">
        <f>IF(TH5&gt;0,TH5,"")</f>
        <v/>
      </c>
      <c r="TX5" s="40" t="str">
        <f>IF(TI5&gt;0,TI5,"")</f>
        <v/>
      </c>
      <c r="TY5" s="40" t="str">
        <f>IF(SUM(TF5:TI5)-TJ5&gt;0,SUM(TF5:TI5)-TJ5,"")</f>
        <v/>
      </c>
      <c r="TZ5" s="40" t="str">
        <f>IF(TM5&gt;0,TM5,"")</f>
        <v/>
      </c>
      <c r="UA5" s="40" t="str">
        <f>IF(TN5&gt;0,TN5,"")</f>
        <v/>
      </c>
      <c r="UB5" s="40" t="str">
        <f>IF(SUM(TK5:TN5)-TO5&gt;0,SUM(TK5:TN5)-TO5,"")</f>
        <v/>
      </c>
      <c r="UC5" s="40" t="str">
        <f>IF(SUM(TV5,TY5,UB5)&gt;0,SUM(TV5,TY5,UB5),"")</f>
        <v/>
      </c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8"/>
      <c r="UQ5" s="18"/>
      <c r="UR5" s="18"/>
      <c r="US5" s="18"/>
      <c r="UT5" s="18"/>
      <c r="UU5" s="18"/>
      <c r="UV5" s="18"/>
      <c r="UW5" s="18"/>
      <c r="UX5" s="11" t="str">
        <f>IF(UF5&gt;0,UF5,"")</f>
        <v/>
      </c>
      <c r="UY5" s="11" t="str">
        <f>IF(UG5&gt;0,UG5,"")</f>
        <v/>
      </c>
      <c r="UZ5" s="11" t="str">
        <f>IF(SUM(UD5:UG5)-UH5&gt;0,SUM(UD5:UG5)-UH5,"")</f>
        <v/>
      </c>
      <c r="VA5" s="11" t="str">
        <f>IF(UK5&gt;0,UK5,"")</f>
        <v/>
      </c>
      <c r="VB5" s="11" t="str">
        <f>IF(UL5&gt;0,UL5,"")</f>
        <v/>
      </c>
      <c r="VC5" s="11" t="str">
        <f>IF(SUM(UI5:UL5)-UM5&gt;0,SUM(UI5:UL5)-UM5,"")</f>
        <v/>
      </c>
      <c r="VD5" s="11" t="str">
        <f>IF(MAX(UZ5,VC5)&gt;0,MAX(UZ5,VC5),"")</f>
        <v/>
      </c>
      <c r="VE5" s="11" t="str">
        <f>IF(UP5&gt;0,UP5,"")</f>
        <v/>
      </c>
      <c r="VF5" s="11" t="str">
        <f>IF(UQ5&gt;0,UQ5,"")</f>
        <v/>
      </c>
      <c r="VG5" s="11" t="str">
        <f>IF(SUM(UN5:UQ5)-UR5&gt;0,SUM(UN5:UQ5)-UR5,"")</f>
        <v/>
      </c>
      <c r="VH5" s="11" t="str">
        <f>IF(UU5&gt;0,UU5,"")</f>
        <v/>
      </c>
      <c r="VI5" s="11" t="str">
        <f>IF(UV5&gt;0,UV5,"")</f>
        <v/>
      </c>
      <c r="VJ5" s="11" t="str">
        <f>IF(SUM(US5:UV5)-UW5&gt;0,SUM(US5:UV5)-UW5,"")</f>
        <v/>
      </c>
      <c r="VK5" s="11" t="str">
        <f>IF(SUM(VD5,VG5,VJ5)&gt;0,SUM(VD5,VG5,VJ5),"")</f>
        <v/>
      </c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17"/>
      <c r="VY5" s="17"/>
      <c r="VZ5" s="17"/>
      <c r="WA5" s="17"/>
      <c r="WB5" s="17"/>
      <c r="WC5" s="17"/>
      <c r="WD5" s="17"/>
      <c r="WE5" s="17"/>
      <c r="WF5" s="40" t="str">
        <f>IF(VN5&gt;0,VN5,"")</f>
        <v/>
      </c>
      <c r="WG5" s="40" t="str">
        <f>IF(VO5&gt;0,VO5,"")</f>
        <v/>
      </c>
      <c r="WH5" s="40" t="str">
        <f>IF(SUM(VL5:VO5)-VP5&gt;0,SUM(VL5:VO5)-VP5,"")</f>
        <v/>
      </c>
      <c r="WI5" s="40" t="str">
        <f>IF(VS5&gt;0,VS5,"")</f>
        <v/>
      </c>
      <c r="WJ5" s="40" t="str">
        <f>IF(VT5&gt;0,VT5,"")</f>
        <v/>
      </c>
      <c r="WK5" s="40" t="str">
        <f>IF(SUM(VQ5:VT5)-VU5&gt;0,SUM(VQ5:VT5)-VU5,"")</f>
        <v/>
      </c>
      <c r="WL5" s="40" t="str">
        <f>IF(MAX(WH5,WK5)&gt;0,MAX(WH5,WK5),"")</f>
        <v/>
      </c>
      <c r="WM5" s="40" t="str">
        <f>IF(VX5&gt;0,VX5,"")</f>
        <v/>
      </c>
      <c r="WN5" s="40" t="str">
        <f>IF(VY5&gt;0,VY5,"")</f>
        <v/>
      </c>
      <c r="WO5" s="40" t="str">
        <f>IF(SUM(VV5:VY5)-VZ5&gt;0,SUM(VV5:VY5)-VZ5,"")</f>
        <v/>
      </c>
      <c r="WP5" s="40" t="str">
        <f>IF(WC5&gt;0,WC5,"")</f>
        <v/>
      </c>
      <c r="WQ5" s="40" t="str">
        <f>IF(WD5&gt;0,WD5,"")</f>
        <v/>
      </c>
      <c r="WR5" s="40" t="str">
        <f>IF(SUM(WA5:WD5)-WE5&gt;0,SUM(WA5:WD5)-WE5,"")</f>
        <v/>
      </c>
      <c r="WS5" s="40" t="str">
        <f>IF(SUM(WL5,WO5,WR5)&gt;0,SUM(WL5,WO5,WR5),"")</f>
        <v/>
      </c>
      <c r="WT5" s="26">
        <f>IF($CP5="P",CA5,(CA5+AZ5)/2)</f>
        <v>16.450000000000003</v>
      </c>
      <c r="WU5" s="26">
        <f>IF($CP5="P",CB5,(CB5+BA5)/2)</f>
        <v>9.0500000000000007</v>
      </c>
      <c r="WV5" s="26">
        <f>IF($CP5="P",CC5,(CC5+BB5)/2)</f>
        <v>15.7</v>
      </c>
      <c r="WW5" s="26">
        <f>IF($CP5="P",CD5,(CD5+BC5)/2)</f>
        <v>15.92</v>
      </c>
      <c r="WX5" s="26">
        <f>IF($CP5="P",CE5,(CE5+BD5)/2)</f>
        <v>0</v>
      </c>
      <c r="WY5" s="26">
        <f>IF($CP5="P",CF5,(CF5+BE5)/2)</f>
        <v>3.8</v>
      </c>
      <c r="WZ5" s="26">
        <f>IF($CP5="P",CG5,(CG5+BF5)/2)</f>
        <v>2.1</v>
      </c>
      <c r="XA5" s="26">
        <f>IF($CP5="P",CH5,(CH5+BG5)/2)</f>
        <v>4.3499999999999996</v>
      </c>
      <c r="XB5" s="26">
        <f>IF($CP5="P",CI5,(CI5+BH5)/2)</f>
        <v>4.08</v>
      </c>
      <c r="XC5" s="26">
        <f>IF($CP5="P",CJ5,(CJ5+BI5)/2)</f>
        <v>0</v>
      </c>
      <c r="XD5" s="26">
        <f>IF($CP5="P",CK5,(CK5+BJ5)/2)</f>
        <v>16.2</v>
      </c>
      <c r="XE5" s="26">
        <f>IF($CP5="P",CL5,(CL5+BK5)/2)</f>
        <v>8.9</v>
      </c>
      <c r="XF5" s="26">
        <f>IF($CP5="P",CM5,(CM5+BL5)/2)</f>
        <v>15.9</v>
      </c>
      <c r="XG5" s="26">
        <f>IF($CP5="P",CN5,(CN5+BM5)/2)</f>
        <v>15.77</v>
      </c>
      <c r="XH5" s="26">
        <f>IF($CP5="P",CO5,(CO5+BN5)/2)</f>
        <v>0</v>
      </c>
      <c r="XI5" s="28" t="s">
        <v>53</v>
      </c>
      <c r="XJ5" s="11">
        <f>IF(WV5&gt;0,WV5,"")</f>
        <v>15.7</v>
      </c>
      <c r="XK5" s="11">
        <f>IF(WW5&gt;0,WW5,"")</f>
        <v>15.92</v>
      </c>
      <c r="XL5" s="11">
        <f>IF(SUM(WT5:WW5)-WX5&gt;0,SUM(WT5:WW5)-WX5,"")</f>
        <v>57.120000000000005</v>
      </c>
      <c r="XM5" s="11">
        <f>IF(XA5&gt;0,XA5,"")</f>
        <v>4.3499999999999996</v>
      </c>
      <c r="XN5" s="11">
        <f>IF(XB5&gt;0,XB5,"")</f>
        <v>4.08</v>
      </c>
      <c r="XO5" s="11">
        <f>IF(SUM(WY5:XB5)-XC5&gt;0,SUM(WY5:XB5)-XC5,"")</f>
        <v>14.33</v>
      </c>
      <c r="XP5" s="11">
        <f>IF(MAX(XL5,XO5)&gt;0,MAX(XL5,XO5),"")</f>
        <v>57.120000000000005</v>
      </c>
      <c r="XQ5" s="11">
        <f>IF(XF5&gt;0,XF5,"")</f>
        <v>15.9</v>
      </c>
      <c r="XR5" s="11">
        <f>IF(XG5&gt;0,XG5,"")</f>
        <v>15.77</v>
      </c>
      <c r="XS5" s="11">
        <f>IF(SUM(XD5:XG5)-XH5&gt;0,SUM(XD5:XG5)-XH5,"")</f>
        <v>56.769999999999996</v>
      </c>
      <c r="XT5" s="11">
        <f>IF(SUM(XP5,XS5)&gt;0,SUM(XP5,XS5),"")</f>
        <v>113.89</v>
      </c>
    </row>
    <row r="6" spans="1:644" x14ac:dyDescent="0.2">
      <c r="A6" s="4" cm="1">
        <f t="array" ref="A6">IF(AND(H6&lt;&gt;"",H6&lt;&gt;"No DD"),SUMPRODUCT((H$4:H$27&lt;&gt;"")*(H$4:H$27&lt;&gt;"No DD")*(E$4:E$27&gt;E6))+1,IF(H6="No DD",SUMPRODUCT((H$4:H$27="No DD")*(E$4:E$27&gt;E6))+1+SUMPRODUCT((H$4:H$27&lt;&gt;"")*(H$4:H$27&lt;&gt;"No DD")),""))</f>
        <v>3</v>
      </c>
      <c r="B6" s="5" t="s">
        <v>115</v>
      </c>
      <c r="C6" s="4" t="s">
        <v>7</v>
      </c>
      <c r="D6" s="4">
        <v>2005</v>
      </c>
      <c r="E6" s="9">
        <f>SUM(J6:V6)+SUM(J6:T6)*0.0000001+SUM(J6)*0.0000000000001</f>
        <v>259.65002591700568</v>
      </c>
      <c r="F6" s="3" t="str">
        <f>IF(OR(AND(AO6&gt;=AY$29,AO6&lt;&gt;"",AQ6&gt;=AY$33,AQ6&lt;&gt;"",AN6=""),AND(AR6&gt;=AY$29,AR6&lt;&gt;"",AT6&gt;=AY$33,AT6&lt;&gt;"",AN6=""),AND(AV6&gt;=AY$29,AV6&lt;&gt;"",AX6&gt;=AY$33,AX6&lt;&gt;"",AN6=""),AND(BP6&gt;=BZ$29,BP6&lt;&gt;"",BR6&gt;=BZ$33,BR6&lt;&gt;"",BO6=""),AND(BS6&gt;=BZ$29,BS6&lt;&gt;"",BU6&gt;=BZ$33,BU6&lt;&gt;"",BO6=""),AND(BW6&gt;=BZ$29,BW6&lt;&gt;"",BY6&gt;=BZ$33,BY6&lt;&gt;"",BO6=""),AND(CQ6&gt;=DA$29,CQ6&lt;&gt;"",CS6&gt;=DA$33,CS6&lt;&gt;"",CP6=""),AND(CT6&gt;=DA$29,CT6&lt;&gt;"",CV6&gt;=DA$33,CV6&lt;&gt;"",CP6=""),AND(CX6&gt;=DA$29,CX6&lt;&gt;"",CZ6&gt;=DA$33,CZ6&lt;&gt;"",CP6=""),AND(DX6&gt;=EK$29,DX6&lt;&gt;"",DZ6&gt;=EK$33,DZ6&lt;&gt;""),AND(EA6&gt;=EK$29,EA6&lt;&gt;"",EC6&gt;=EK$33,EC6&lt;&gt;""),AND(EE6&gt;=EK$29,EE6&lt;&gt;"",EG6&gt;=EK$33,EG6&lt;&gt;""),AND(EH6&gt;=EK$29,EH6&lt;&gt;"",EJ6&gt;=EK$33,EJ6&lt;&gt;""),AND(FF6&gt;=FS$29,FF6&lt;&gt;"",FH6&gt;=FS$33,FH6&lt;&gt;""),AND(FI6&gt;=FS$29,FI6&lt;&gt;"",FK6&gt;=FS$33,FK6&lt;&gt;""),AND(FM6&gt;=FS$29,FM6&lt;&gt;"",FO6&gt;=FS$33,FO6&lt;&gt;""),AND(FP6&gt;=FS$29,FP6&lt;&gt;"",FR6&gt;=FS$33,FR6&lt;&gt;""),AND(GN6&gt;=HA$29,GN6&lt;&gt;"",GP6&gt;=HA$33,GP6&lt;&gt;""),AND(GQ6&gt;=HA$29,GQ6&lt;&gt;"",GS6&gt;=HA$33,GS6&lt;&gt;""),AND(GU6&gt;=HA$29,GU6&lt;&gt;"",GW6&gt;=HA$33,GW6&lt;&gt;""),AND(GX6&gt;=HA$29,GX6&lt;&gt;"",GZ6&gt;=HA$33,GZ6&lt;&gt;""),AND(HV6&gt;=II$29,HV6&lt;&gt;"",HX6&gt;=II$33,HX6&lt;&gt;""),AND(HY6&gt;=II$29,HY6&lt;&gt;"",IA6&gt;=II$33,IA6&lt;&gt;""),AND(IC6&gt;=II$29,IC6&lt;&gt;"",IE6&gt;=II$33,IE6&lt;&gt;""),AND(IF6&gt;=II$29,IF6&lt;&gt;"",IH6&gt;=II$33,IH6&lt;&gt;""),AND(JD6&gt;=JQ$29,JD6&lt;&gt;"",JF6&gt;=JQ$33,JF6&lt;&gt;""),AND(JG6&gt;=JQ$29,JG6&lt;&gt;"",JI6&gt;=JQ$33,JI6&lt;&gt;""),AND(JK6&gt;=JQ$29,JK6&lt;&gt;"",JM6&gt;=JQ$33,JM6&lt;&gt;""),AND(JN6&gt;=JQ$29,JN6&lt;&gt;"",JP6&gt;=JQ$33,JP6&lt;&gt;""),AND(KL6&gt;=KY$29,KL6&lt;&gt;"",KN6&gt;=KY$33,KN6&lt;&gt;""),AND(KO6&gt;=KY$29,KO6&lt;&gt;"",KQ6&gt;=KY$33,KQ6&lt;&gt;""),AND(KS6&gt;=KY$29,KS6&lt;&gt;"",KU6&gt;=KY$33,KU6&lt;&gt;""),AND(KV6&gt;=KY$29,KV6&lt;&gt;"",KX6&gt;=KY$33,KX6&lt;&gt;""),AND(LT6&gt;=MG$29,LT6&lt;&gt;"",LV6&gt;=MG$33,LV6&lt;&gt;""),AND(LW6&gt;=MG$29,LW6&lt;&gt;"",LY6&gt;=MG$33,LY6&lt;&gt;""),AND(MA6&gt;=MG$29,MA6&lt;&gt;"",MC6&gt;=MG$33,MC6&lt;&gt;""),AND(MD6&gt;=MG$29,MD6&lt;&gt;"",MF6&gt;=MG$33,MF6&lt;&gt;""),AND(NB6&gt;=NO$29,NB6&lt;&gt;"",ND6&gt;=NO$33,ND6&lt;&gt;""),AND(NE6&gt;=NO$29,NE6&lt;&gt;"",NG6&gt;=NO$33,NG6&lt;&gt;""),AND(NI6&gt;=NO$29,NI6&lt;&gt;"",NK6&gt;=NO$33,NK6&lt;&gt;""),AND(NL6&gt;=NO$29,NL6&lt;&gt;"",NN6&gt;=NO$33,NN6&lt;&gt;""),AND(OJ6&gt;=OW$29,OJ6&lt;&gt;"",OL6&gt;=OW$33,OL6&lt;&gt;""),AND(OM6&gt;=OW$29,OM6&lt;&gt;"",OO6&gt;=OW$33,OO6&lt;&gt;""),AND(OQ6&gt;=OW$29,OQ6&lt;&gt;"",OS6&gt;=OW$33,OS6&lt;&gt;""),AND(OT6&gt;=OW$29,OT6&lt;&gt;"",OV6&gt;=OW$33,OV6&lt;&gt;""),AND(PR6&gt;=QE$29,PR6&lt;&gt;"",PT6&gt;=QE$33,PT6&lt;&gt;""),AND(PU6&gt;=QE$29,PU6&lt;&gt;"",PW6&gt;=QE$33,PW6&lt;&gt;""),AND(PY6&gt;=QE$29,PY6&lt;&gt;"",QA6&gt;=QE$33,QA6&lt;&gt;""),AND(QB6&gt;=QE$29,QB6&lt;&gt;"",QD6&gt;=QE$33,QD6&lt;&gt;""),AND(QZ6&gt;=RM$29,QZ6&lt;&gt;"",RB6&gt;=RM$33,RB6&lt;&gt;""),AND(RC6&gt;=RM$29,RC6&lt;&gt;"",RE6&gt;=RM$33,RE6&lt;&gt;""),AND(RG6&gt;=RM$29,RG6&lt;&gt;"",RI6&gt;=RM$33,RI6&lt;&gt;""),AND(RJ6&gt;=RM$29,RJ6&lt;&gt;"",RL6&gt;=RM$33,RL6&lt;&gt;""),AND(SH6&gt;=SU$29,SH6&lt;&gt;"",SJ6&gt;=SU$33,SJ6&lt;&gt;""),AND(SK6&gt;=SU$29,SK6&lt;&gt;"",SM6&gt;=SU$33,SM6&lt;&gt;""),AND(SO6&gt;=SU$29,SO6&lt;&gt;"",SQ6&gt;=SU$33,SQ6&lt;&gt;""),AND(SR6&gt;=SU$29,SR6&lt;&gt;"",ST6&gt;=SU$33,ST6&lt;&gt;""),AND(TP6&gt;=UC$29,TP6&lt;&gt;"",TR6&gt;=UC$33,TR6&lt;&gt;""),AND(TS6&gt;=UC$29,TS6&lt;&gt;"",TU6&gt;=UC$33,TU6&lt;&gt;""),AND(TW6&gt;=UC$29,TW6&lt;&gt;"",TY6&gt;=UC$33,TYY6&lt;&gt;""),AND(TZ6&gt;=UC$29,TZ6&lt;&gt;"",UB6&gt;=UC$33,UB6&lt;&gt;""),AND(UX6&gt;=VK$29,UX6&lt;&gt;"",UZ6&gt;=VK$33,UZ6&lt;&gt;""),AND(VA6&gt;=VK$29,VA6&lt;&gt;"",VC6&gt;=VK$33,VC6&lt;&gt;""),AND(VE6&gt;=VK$29,VE6&lt;&gt;"",VG6&gt;=VK$33,VG6&lt;&gt;""),AND(VH6&gt;=VK$29,VH6&lt;&gt;"",VJ6&gt;=VK$33,VJ6&lt;&gt;""),AND(WF6&gt;=WS$29,WF6&lt;&gt;"",WH6&gt;=WS$33,WH6&lt;&gt;""),AND(WI6&gt;=WS$29,WI6&lt;&gt;"",WK6&gt;=WS$33,WK6&lt;&gt;""),AND(WM6&gt;=WS$29,WM6&lt;&gt;"",WO6&gt;=WS$33,WO6&lt;&gt;""),AND(WP6&gt;=WS$29,WP6&lt;&gt;"",WR6&gt;=WS$33,WR6&lt;&gt;"")),"P","")</f>
        <v>P</v>
      </c>
      <c r="G6" s="3" t="str">
        <f>IF(OR(AND(AQ6&gt;=AY$33,AQ6&lt;&gt;"",AN6=""),AND(AT6&gt;=AY$33,AT6&lt;&gt;"",AN6=""),AND(AX6&gt;=AY$33,AX6&lt;&gt;"",AN6=""),AND(BR6&gt;=BZ$33,BR6&lt;&gt;"",BO6=""),AND(BU6&gt;=BZ$33,BU6&lt;&gt;"",BO6=""),AND(BY6&gt;=BZ$33,BY6&lt;&gt;"",BO6=""),AND(CS6&gt;=DA$33,CS6&lt;&gt;"",CP6=""),AND(CV6&gt;=DA$33,CV6&lt;&gt;"",CP6=""),AND(CZ6&gt;=DA$33,CZ6&lt;&gt;"",CP6=""),AND(DZ6&gt;=EK$33,DZ6&lt;&gt;""),AND(EC6&gt;=EK$33,EC6&lt;&gt;""),AND(EG6&gt;=EK$33,EG6&lt;&gt;""),AND(EJ6&gt;=EK$33,EJ6&lt;&gt;""),AND(FH6&gt;=FS$33,FH6&lt;&gt;""),AND(FK6&gt;=FS$33,FK6&lt;&gt;""),AND(FO6&gt;=FS$33,FO6&lt;&gt;""),AND(FR6&gt;=FS$33,FR6&lt;&gt;""),AND(GP6&gt;=HA$33,GP6&lt;&gt;""),AND(GS6&gt;=HA$33,GS6&lt;&gt;""),AND(GW6&gt;=HA$33,GW6&lt;&gt;""),AND(GZ6&gt;=HA$33,GZ6&lt;&gt;""),AND(HX6&gt;=II$33,HX6&lt;&gt;""),AND(IA6&gt;=II$33,IA6&lt;&gt;""),AND(IE6&gt;=II$33,IE6&lt;&gt;""),AND(IH6&gt;=II$33,IH6&lt;&gt;""),AND(JF6&gt;=JQ$33,JF6&lt;&gt;""),AND(JI6&gt;=JQ$33,JI6&lt;&gt;""),AND(JM6&gt;=JQ$33,JM6&lt;&gt;""),AND(JP6&gt;=JQ$33,JP6&lt;&gt;""),AND(KN6&gt;=KY$33,KN6&lt;&gt;""),AND(KQ6&gt;=KY$33,KQ6&lt;&gt;""),AND(KU6&gt;=KY$33,KU6&lt;&gt;""),AND(KX6&gt;=KY$33,KX6&lt;&gt;""),AND(LV6&gt;=MG$33,LV6&lt;&gt;""),AND(LY6&gt;=MG$33,LY6&lt;&gt;""),AND(MC6&gt;=MG$33,MC6&lt;&gt;""),AND(MF6&gt;=MG$33,MF6&lt;&gt;""),AND(ND6&gt;=NO$33,ND6&lt;&gt;""),AND(NG6&gt;=NO$33,NG6&lt;&gt;""),AND(NK6&gt;=NO$33,NK6&lt;&gt;""),AND(NN6&gt;=NO$33,NN6&lt;&gt;""),AND(OL6&gt;=OW$33,OL6&lt;&gt;""),AND(OO6&gt;=OW$33,OO6&lt;&gt;""),AND(OS6&gt;=OW$33,OS6&lt;&gt;""),AND(OV6&gt;=OW$33,OV6&lt;&gt;""),AND(PT6&gt;=QE$33,PT6&lt;&gt;""),AND(PW6&gt;=QE$33,PW6&lt;&gt;""),AND(QA6&gt;=QE$33,QA6&lt;&gt;""),AND(QD6&gt;=QE$33,QD6&lt;&gt;""),AND(RB6&gt;=RM$33,RB6&lt;&gt;""),AND(RE6&gt;=RM$33,RE6&lt;&gt;""),AND(RI6&gt;=RM$33,RI6&lt;&gt;""),AND(RL6&gt;=RM$33,RL6&lt;&gt;""),AND(SJ6&gt;=SU$33,SJ6&lt;&gt;""),AND(SM6&gt;=SU$33,SM6&lt;&gt;""),AND(SQ6&gt;=SU$33,SQ6&lt;&gt;""),AND(ST6&gt;=SU$33,ST6&lt;&gt;""),AND(TR6&gt;=UC$33,TR6&lt;&gt;""),AND(TU6&gt;=UC$33,TU6&lt;&gt;""),AND(TY6&gt;=UC$33,TYY6&lt;&gt;""),AND(UB6&gt;=UC$33,UB6&lt;&gt;""),AND(UZ6&gt;=VK$33,UZ6&lt;&gt;""),AND(VC6&gt;=VK$33,VC6&lt;&gt;""),AND(VG6&gt;=VK$33,VG6&lt;&gt;""),AND(VJ6&gt;=VK$33,VJ6&lt;&gt;""),AND(WH6&gt;=WS$33,WH6&lt;&gt;""),AND(WK6&gt;=WS$33,WK6&lt;&gt;""),AND(WO6&gt;=WS$33,WO6&lt;&gt;""),AND(WR6&gt;=WS$33,WR6&lt;&gt;"")),"P","")</f>
        <v>P</v>
      </c>
      <c r="H6" s="36" t="str">
        <f>IF(AND(G6="P",F6=""),"No DD",IF(OR(AND(AO6&gt;=AY$32,AO6&lt;&gt;"",AQ6&gt;=AY$36,AQ6&lt;&gt;"",AN6=""),AND(AR6&gt;=AY$32,AR6&lt;&gt;"",AT6&gt;=AY$36,AT6&lt;&gt;"",AN6=""),AND(AV6&gt;=AY$32,AV6&lt;&gt;"",AX6&gt;=AY$36,AX6&lt;&gt;"",AN6=""),AND(BP6&gt;=BZ$32,BP6&lt;&gt;"",BR6&gt;=BZ$36,BR6&lt;&gt;"",BO6=""),AND(BS6&gt;=BZ$32,BS6&lt;&gt;"",BU6&gt;=BZ$36,BU6&lt;&gt;"",BO6=""),AND(BW6&gt;=BZ$32,BW6&lt;&gt;"",BY6&gt;=BZ$36,BY6&lt;&gt;"",BO6=""),AND(CQ6&gt;=DA$32,CQ6&lt;&gt;"",CS6&gt;=DA$36,CS6&lt;&gt;"",CP6=""),AND(CT6&gt;=DA$32,CT6&lt;&gt;"",CV6&gt;=DA$36,CV6&lt;&gt;"",CP6=""),AND(CX6&gt;=DA$32,CX6&lt;&gt;"",CZ6&gt;=DA$36,CZ6&lt;&gt;"",CP6=""),AND(DX6&gt;=EK$32,DX6&lt;&gt;"",DZ6&gt;=EK$36,DZ6&lt;&gt;""),AND(EA6&gt;=EK$32,EA6&lt;&gt;"",EC6&gt;=EK$36,EC6&lt;&gt;""),AND(EE6&gt;=EK$32,EE6&lt;&gt;"",EG6&gt;=EK$36,EG6&lt;&gt;""),AND(EH6&gt;=EK$32,EH6&lt;&gt;"",EJ6&gt;=EK$36,EJ6&lt;&gt;""),AND(FF6&gt;=FS$32,FF6&lt;&gt;"",FH6&gt;=FS$36,FH6&lt;&gt;""),AND(FI6&gt;=FS$32,FI6&lt;&gt;"",FK6&gt;=FS$36,FK6&lt;&gt;""),AND(FM6&gt;=FS$32,FM6&lt;&gt;"",FO6&gt;=FS$36,FO6&lt;&gt;""),AND(FP6&gt;=FS$32,FP6&lt;&gt;"",FR6&gt;=FS$36,FR6&lt;&gt;""),AND(GN6&gt;=HA$32,GN6&lt;&gt;"",GP6&gt;=HA$36,GP6&lt;&gt;""),AND(GQ6&gt;=HA$32,GQ6&lt;&gt;"",GS6&gt;=HA$36,GS6&lt;&gt;""),AND(GU6&gt;=HA$32,GU6&lt;&gt;"",GW6&gt;=HA$36,GW6&lt;&gt;""),AND(GX6&gt;=HA$32,GX6&lt;&gt;"",GZ6&gt;=HA$36,GZ6&lt;&gt;""),AND(HV6&gt;=II$32,HV6&lt;&gt;"",HX6&gt;=II$36,HX6&lt;&gt;""),AND(HY6&gt;=II$32,HY6&lt;&gt;"",IA6&gt;=II$36,IA6&lt;&gt;""),AND(IC6&gt;=II$32,IC6&lt;&gt;"",IE6&gt;=II$36,IE6&lt;&gt;""),AND(IF6&gt;=II$32,IF6&lt;&gt;"",IH6&gt;=II$36,IH6&lt;&gt;""),AND(JD6&gt;=JQ$32,JD6&lt;&gt;"",JF6&gt;=JQ$36,JF6&lt;&gt;""),AND(JG6&gt;=JQ$32,JG6&lt;&gt;"",JI6&gt;=JQ$36,JI6&lt;&gt;""),AND(JK6&gt;=JQ$32,JK6&lt;&gt;"",JM6&gt;=JQ$36,JM6&lt;&gt;""),AND(JN6&gt;=JQ$32,JN6&lt;&gt;"",JP6&gt;=JQ$36,JP6&lt;&gt;""),AND(KL6&gt;=KY$32,KL6&lt;&gt;"",KN6&gt;=KY$36,KN6&lt;&gt;""),AND(KO6&gt;=KY$32,KO6&lt;&gt;"",KQ6&gt;=KY$36,KQ6&lt;&gt;""),AND(KS6&gt;=KY$32,KS6&lt;&gt;"",KU6&gt;=KY$36,KU6&lt;&gt;""),AND(KV6&gt;=KY$32,KV6&lt;&gt;"",KX6&gt;=KY$36,KX6&lt;&gt;""),AND(LT6&gt;=MG$32,LT6&lt;&gt;"",LV6&gt;=MG$36,LV6&lt;&gt;""),AND(LW6&gt;=MG$32,LW6&lt;&gt;"",LY6&gt;=MG$36,LY6&lt;&gt;""),AND(MA6&gt;=MG$32,MA6&lt;&gt;"",MC6&gt;=MG$36,MC6&lt;&gt;""),AND(MD6&gt;=MG$32,MD6&lt;&gt;"",MF6&gt;=MG$36,MF6&lt;&gt;""),AND(NB6&gt;=NO$32,NB6&lt;&gt;"",ND6&gt;=NO$36,ND6&lt;&gt;""),AND(NE6&gt;=NO$32,NE6&lt;&gt;"",NG6&gt;=NO$36,NG6&lt;&gt;""),AND(NI6&gt;=NO$32,NI6&lt;&gt;"",NK6&gt;=NO$36,NK6&lt;&gt;""),AND(NL6&gt;=NO$32,NL6&lt;&gt;"",NN6&gt;=NO$36,NN6&lt;&gt;""),AND(OJ6&gt;=OW$32,OJ6&lt;&gt;"",OL6&gt;=OW$36,OL6&lt;&gt;""),AND(OM6&gt;=OW$32,OM6&lt;&gt;"",OO6&gt;=OW$36,OO6&lt;&gt;""),AND(OQ6&gt;=OW$32,OQ6&lt;&gt;"",OS6&gt;=OW$36,OS6&lt;&gt;""),AND(OT6&gt;=OW$32,OT6&lt;&gt;"",OV6&gt;=OW$36,OV6&lt;&gt;""),AND(PR6&gt;=QE$32,PR6&lt;&gt;"",PT6&gt;=QE$36,PT6&lt;&gt;""),AND(PU6&gt;=QE$32,PU6&lt;&gt;"",PW6&gt;=QE$36,PW6&lt;&gt;""),AND(PY6&gt;=QE$32,PY6&lt;&gt;"",QA6&gt;=QE$36,QA6&lt;&gt;""),AND(QB6&gt;=QE$32,QB6&lt;&gt;"",QD6&gt;=QE$36,QD6&lt;&gt;""),AND(QZ6&gt;=RM$32,QZ6&lt;&gt;"",RB6&gt;=RM$36,RB6&lt;&gt;""),AND(RC6&gt;=RM$32,RC6&lt;&gt;"",RE6&gt;=RM$36,RE6&lt;&gt;""),AND(RG6&gt;=RM$32,RG6&lt;&gt;"",RI6&gt;=RM$36,RI6&lt;&gt;""),AND(RJ6&gt;=RM$32,RJ6&lt;&gt;"",RL6&gt;=RM$36,RL6&lt;&gt;""),AND(SH6&gt;=SU$32,SH6&lt;&gt;"",SJ6&gt;=SU$36,SJ6&lt;&gt;""),AND(SK6&gt;=SU$32,SK6&lt;&gt;"",SM6&gt;=SU$36,SM6&lt;&gt;""),AND(SO6&gt;=SU$32,SO6&lt;&gt;"",SQ6&gt;=SU$36,SQ6&lt;&gt;""),AND(SR6&gt;=SU$32,SR6&lt;&gt;"",ST6&gt;=SU$36,ST6&lt;&gt;""),AND(TP6&gt;=UC$32,TP6&lt;&gt;"",TR6&gt;=UC$36,TR6&lt;&gt;""),AND(TS6&gt;=UC$32,TS6&lt;&gt;"",TU6&gt;=UC$36,TU6&lt;&gt;""),AND(TW6&gt;=UC$32,TW6&lt;&gt;"",TY6&gt;=UC$356,TYY6&lt;&gt;""),AND(TZ6&gt;=UC$32,TZ6&lt;&gt;"",UB6&gt;=UC$36,UB6&lt;&gt;""),AND(UX6&gt;=VK$32,UX6&lt;&gt;"",UZ6&gt;=VK$36,UZ6&lt;&gt;""),AND(VA6&gt;=VK$32,VA6&lt;&gt;"",VC6&gt;=VK$36,VC6&lt;&gt;""),AND(VE6&gt;=VK$32,VE6&lt;&gt;"",VG6&gt;=VK$36,VG6&lt;&gt;""),AND(VH6&gt;=VK$32,VH6&lt;&gt;"",VJ6&gt;=VK$36,VJ6&lt;&gt;""),AND(WF6&gt;=WS$32,WF6&lt;&gt;"",WH6&gt;=WS$36,WH6&lt;&gt;""),AND(WI6&gt;=WS$32,WI6&lt;&gt;"",WK6&gt;=WS$36,WK6&lt;&gt;""),AND(WM6&gt;=WS$32,WM6&lt;&gt;"",WO6&gt;=WS$36,WO6&lt;&gt;""),AND(WP6&gt;=WS$32,WP6&lt;&gt;"",WR6&gt;=WS$36,WR6&lt;&gt;"")),"Merit",IF(OR(AND(AO6&gt;=AY$31,AO6&lt;&gt;"",AQ6&gt;=AY$35,AQ6&lt;&gt;"",AN6=""),AND(AR6&gt;=AY$31,AR6&lt;&gt;"",AT6&gt;=AY$35,AT6&lt;&gt;"",AN6=""),AND(AV6&gt;=AY$31,AV6&lt;&gt;"",AX6&gt;=AY$35,AX6&lt;&gt;"",AN6=""),AND(BP6&gt;=BZ$31,BP6&lt;&gt;"",BR6&gt;=BZ$35,BR6&lt;&gt;"",BO6=""),AND(BS6&gt;=BZ$31,BS6&lt;&gt;"",BU6&gt;=BZ$35,BU6&lt;&gt;"",BO6=""),AND(BW6&gt;=BZ$31,BW6&lt;&gt;"",BY6&gt;=BZ$35,BY6&lt;&gt;"",BO6=""),AND(CQ6&gt;=DA$31,CQ6&lt;&gt;"",CS6&gt;=DA$35,CS6&lt;&gt;"",CP6=""),AND(CT6&gt;=DA$31,CT6&lt;&gt;"",CV6&gt;=DA$35,CV6&lt;&gt;"",CP6=""),AND(CX6&gt;=DA$31,CX6&lt;&gt;"",CZ6&gt;=DA$35,CZ6&lt;&gt;"",CP6=""),AND(DX6&gt;=EK$31,DX6&lt;&gt;"",DZ6&gt;=EK$35,DZ6&lt;&gt;""),AND(EA6&gt;=EK$31,EA6&lt;&gt;"",EC6&gt;=EK$35,EC6&lt;&gt;""),AND(EE6&gt;=EK$31,EE6&lt;&gt;"",EG6&gt;=EK$35,EG6&lt;&gt;""),AND(EH6&gt;=EK$31,EH6&lt;&gt;"",EJ6&gt;=EK$35,EJ6&lt;&gt;""),AND(FF6&gt;=FS$31,FF6&lt;&gt;"",FH6&gt;=FS$35,FH6&lt;&gt;""),AND(FI6&gt;=FS$31,FI6&lt;&gt;"",FK6&gt;=FS$35,FK6&lt;&gt;""),AND(FM6&gt;=FS$31,FM6&lt;&gt;"",FO6&gt;=FS$35,FO6&lt;&gt;""),AND(FP6&gt;=FS$31,FP6&lt;&gt;"",FR6&gt;=FS$35,FR6&lt;&gt;""),AND(GN6&gt;=HA$31,GN6&lt;&gt;"",GP6&gt;=HA$35,GP6&lt;&gt;""),AND(GQ6&gt;=HA$31,GQ6&lt;&gt;"",GS6&gt;=HA$35,GS6&lt;&gt;""),AND(GU6&gt;=HA$31,GU6&lt;&gt;"",GW6&gt;=HA$35,GW6&lt;&gt;""),AND(GX6&gt;=HA$31,GX6&lt;&gt;"",GZ6&gt;=HA$35,GZ6&lt;&gt;""),AND(HV6&gt;=II$31,HV6&lt;&gt;"",HX6&gt;=II$35,HX6&lt;&gt;""),AND(HY6&gt;=II$31,HY6&lt;&gt;"",IA6&gt;=II$35,IA6&lt;&gt;""),AND(IC6&gt;=II$31,IC6&lt;&gt;"",IE6&gt;=II$35,IE6&lt;&gt;""),AND(IF6&gt;=II$31,IF6&lt;&gt;"",IH6&gt;=II$35,IH6&lt;&gt;""),AND(JD6&gt;=JQ$31,JD6&lt;&gt;"",JF6&gt;=JQ$35,JF6&lt;&gt;""),AND(JG6&gt;=JQ$31,JG6&lt;&gt;"",JI6&gt;=JQ$35,JI6&lt;&gt;""),AND(JK6&gt;=JQ$31,JK6&lt;&gt;"",JM6&gt;=JQ$35,JM6&lt;&gt;""),AND(JN6&gt;=JQ$31,JN6&lt;&gt;"",JP6&gt;=JQ$35,JP6&lt;&gt;""),AND(KL6&gt;=KY$31,KL6&lt;&gt;"",KN6&gt;=KY$35,KN6&lt;&gt;""),AND(KO6&gt;=KY$31,KO6&lt;&gt;"",KQ6&gt;=KY$35,KQ6&lt;&gt;""),AND(KS6&gt;=KY$31,KS6&lt;&gt;"",KU6&gt;=KY$35,KU6&lt;&gt;""),AND(KV6&gt;=KY$31,KV6&lt;&gt;"",KX6&gt;=KY$35,KX6&lt;&gt;""),AND(LT6&gt;=MG$31,LT6&lt;&gt;"",LV6&gt;=MG$35,LV6&lt;&gt;""),AND(LW6&gt;=MG$31,LW6&lt;&gt;"",LY6&gt;=MG$35,LY6&lt;&gt;""),AND(MA6&gt;=MG$31,MA6&lt;&gt;"",MC6&gt;=MG$35,MC6&lt;&gt;""),AND(MD6&gt;=MG$31,MD6&lt;&gt;"",MF6&gt;=MG$35,MF6&lt;&gt;""),AND(NB6&gt;=NO$31,NB6&lt;&gt;"",ND6&gt;=NO$35,ND6&lt;&gt;""),AND(NE6&gt;=NO$31,NE6&lt;&gt;"",NG6&gt;=NO$35,NG6&lt;&gt;""),AND(NI6&gt;=NO$31,NI6&lt;&gt;"",NK6&gt;=NO$35,NK6&lt;&gt;""),AND(NL6&gt;=NO$31,NL6&lt;&gt;"",NN6&gt;=NO$35,NN6&lt;&gt;""),AND(OJ6&gt;=OW$31,OJ6&lt;&gt;"",OL6&gt;=OW$35,OL6&lt;&gt;""),AND(OM6&gt;=OW$31,OM6&lt;&gt;"",OO6&gt;=OW$35,OO6&lt;&gt;""),AND(OQ6&gt;=OW$31,OQ6&lt;&gt;"",OS6&gt;=OW$35,OS6&lt;&gt;""),AND(OT6&gt;=OW$31,OT6&lt;&gt;"",OV6&gt;=OW$35,OV6&lt;&gt;""),AND(PR6&gt;=QE$31,PR6&lt;&gt;"",PT6&gt;=QE$35,PT6&lt;&gt;""),AND(PU6&gt;=QE$31,PU6&lt;&gt;"",PW6&gt;=QE$35,PW6&lt;&gt;""),AND(PY6&gt;=QE$31,PY6&lt;&gt;"",QA6&gt;=QE$35,QA6&lt;&gt;""),AND(QB6&gt;=QE$31,QB6&lt;&gt;"",QD6&gt;=QE$35,QD6&lt;&gt;""),AND(QZ6&gt;=RM$31,QZ6&lt;&gt;"",RB6&gt;=RM$35,RB6&lt;&gt;""),AND(RC6&gt;=RM$31,RC6&lt;&gt;"",RE6&gt;=RM$35,RE6&lt;&gt;""),AND(RG6&gt;=RM$31,RG6&lt;&gt;"",RI6&gt;=RM$35,RI6&lt;&gt;""),AND(RJ6&gt;=RM$31,RJ6&lt;&gt;"",RL6&gt;=RM$35,RL6&lt;&gt;""),AND(SH6&gt;=SU$31,SH6&lt;&gt;"",SJ6&gt;=SU$35,SJ6&lt;&gt;""),AND(SK6&gt;=SU$31,SK6&lt;&gt;"",SM6&gt;=SU$35,SM6&lt;&gt;""),AND(SO6&gt;=SU$31,SO6&lt;&gt;"",SQ6&gt;=SU$35,SQ6&lt;&gt;""),AND(SR6&gt;=SU$31,SR6&lt;&gt;"",ST6&gt;=SU$35,ST6&lt;&gt;""),AND(TP6&gt;=UC$31,TP6&lt;&gt;"",TR6&gt;=UC$35,TR6&lt;&gt;""),AND(TS6&gt;=UC$31,TS6&lt;&gt;"",TU6&gt;=UC$35,TU6&lt;&gt;""),AND(TW6&gt;=UC$31,TW6&lt;&gt;"",TY6&gt;=UC$35,TYY6&lt;&gt;""),AND(TZ6&gt;=UC$31,TZ6&lt;&gt;"",UB6&gt;=UC$35,UB6&lt;&gt;""),AND(UX6&gt;=VK$31,UX6&lt;&gt;"",UZ6&gt;=VK$35,UZ6&lt;&gt;""),AND(VA6&gt;=VK$31,VA6&lt;&gt;"",VC6&gt;=VK$35,VC6&lt;&gt;""),AND(VE6&gt;=VK$31,VE6&lt;&gt;"",VG6&gt;=VK$35,VG6&lt;&gt;""),AND(VH6&gt;=VK$31,VH6&lt;&gt;"",VJ6&gt;=VK$35,VJ6&lt;&gt;""),AND(WF6&gt;=WS$31,WF6&lt;&gt;"",WH6&gt;=WS$35,WH6&lt;&gt;""),AND(WI6&gt;=WS$31,WI6&lt;&gt;"",WK6&gt;=WS$35,WK6&lt;&gt;""),AND(WM6&gt;=WS$31,WM6&lt;&gt;"",WO6&gt;=WS$35,WO6&lt;&gt;""),AND(WP6&gt;=WS$31,WP6&lt;&gt;"",WR6&gt;=WS$35,WR6&lt;&gt;"")),"Excellence",IF(I6="P","Worlds Team",IF(F6="P","National Team","")))))</f>
        <v>National Team</v>
      </c>
      <c r="I6" s="3" t="str">
        <f>IF(OR(AND(AO6&gt;=AY$30,AO6&lt;&gt;"",AQ6&gt;=AY$34,AQ6&lt;&gt;"",AN6=""),AND(AR6&gt;=AY$30,AR6&lt;&gt;"",AT6&gt;=AY$34,AT6&lt;&gt;"",AN6=""),AND(AV6&gt;=AY$30,AV6&lt;&gt;"",AX6&gt;=AY$34,AX6&lt;&gt;"",AN6=""),AND(BP6&gt;=BZ$30,BP6&lt;&gt;"",BR6&gt;=BZ$34,BR6&lt;&gt;"",BO6=""),AND(BS6&gt;=BZ$30,BS6&lt;&gt;"",BU6&gt;=BZ$34,BU6&lt;&gt;"",BO6=""),AND(BW6&gt;=BZ$30,BW6&lt;&gt;"",BY6&gt;=BZ$34,BY6&lt;&gt;"",BO6=""),AND(CQ6&gt;=DA$30,CQ6&lt;&gt;"",CS6&gt;=DA$34,CS6&lt;&gt;"",CP6=""),AND(CT6&gt;=DA$30,CT6&lt;&gt;"",CV6&gt;=DA$34,CV6&lt;&gt;"",CP6=""),AND(CX6&gt;=DA$30,CX6&lt;&gt;"",CZ6&gt;=DA$34,CZ6&lt;&gt;"",CP6=""),AND(DX6&gt;=EK$30,DX6&lt;&gt;"",DZ6&gt;=EK$34,DZ6&lt;&gt;""),AND(EA6&gt;=EK$30,EA6&lt;&gt;"",EC6&gt;=EK$34,EC6&lt;&gt;""),AND(EE6&gt;=EK$30,EE6&lt;&gt;"",EG6&gt;=EK$34,EG6&lt;&gt;""),AND(EH6&gt;=EK$30,EH6&lt;&gt;"",EJ6&gt;=EK$34,EJ6&lt;&gt;""),AND(FF6&gt;=FS$30,FF6&lt;&gt;"",FH6&gt;=FS$34,FH6&lt;&gt;""),AND(FI6&gt;=FS$30,FI6&lt;&gt;"",FK6&gt;=FS$34,FK6&lt;&gt;""),AND(FM6&gt;=FS$30,FM6&lt;&gt;"",FO6&gt;=FS$34,FO6&lt;&gt;""),AND(FP6&gt;=FS$30,FP6&lt;&gt;"",FR6&gt;=FS$34,FR6&lt;&gt;""),AND(GN6&gt;=HA$30,GN6&lt;&gt;"",GP6&gt;=HA$34,GP6&lt;&gt;""),AND(GQ6&gt;=HA$30,GQ6&lt;&gt;"",GS6&gt;=HA$34,GS6&lt;&gt;""),AND(GU6&gt;=HA$30,GU6&lt;&gt;"",GW6&gt;=HA$34,GW6&lt;&gt;""),AND(GX6&gt;=HA$30,GX6&lt;&gt;"",GZ6&gt;=HA$34,GZ6&lt;&gt;""),AND(HV6&gt;=II$30,HV6&lt;&gt;"",HX6&gt;=II$34,HX6&lt;&gt;""),AND(HY6&gt;=II$30,HY6&lt;&gt;"",IA6&gt;=II$34,IA6&lt;&gt;""),AND(IC6&gt;=II$30,IC6&lt;&gt;"",IE6&gt;=II$34,IE6&lt;&gt;""),AND(IF6&gt;=II$30,IF6&lt;&gt;"",IH6&gt;=II$34,IH6&lt;&gt;""),AND(JD6&gt;=JQ$30,JD6&lt;&gt;"",JF6&gt;=JQ$34,JF6&lt;&gt;""),AND(JG6&gt;=JQ$30,JG6&lt;&gt;"",JI6&gt;=JQ$34,JI6&lt;&gt;""),AND(JK6&gt;=JQ$30,JK6&lt;&gt;"",JM6&gt;=JQ$34,JM6&lt;&gt;""),AND(JN6&gt;=JQ$30,JN6&lt;&gt;"",JP6&gt;=JQ$34,JP6&lt;&gt;""),AND(KL6&gt;=KY$30,KL6&lt;&gt;"",KN6&gt;=KY$34,KN6&lt;&gt;""),AND(KO6&gt;=KY$30,KO6&lt;&gt;"",KQ6&gt;=KY$34,KQ6&lt;&gt;""),AND(KS6&gt;=KY$30,KS6&lt;&gt;"",KU6&gt;=KY$34,KU6&lt;&gt;""),AND(KV6&gt;=KY$30,KV6&lt;&gt;"",KX6&gt;=KY$34,KX6&lt;&gt;""),AND(LT6&gt;=MG$30,LT6&lt;&gt;"",LV6&gt;=MG$34,LV6&lt;&gt;""),AND(LW6&gt;=MG$30,LW6&lt;&gt;"",LY6&gt;=MG$34,LY6&lt;&gt;""),AND(MA6&gt;=MG$30,MA6&lt;&gt;"",MC6&gt;=MG$34,MC6&lt;&gt;""),AND(MD6&gt;=MG$30,MD6&lt;&gt;"",MF6&gt;=MG$34,MF6&lt;&gt;""),AND(NB6&gt;=NO$30,NB6&lt;&gt;"",ND6&gt;=NO$34,ND6&lt;&gt;""),AND(NE6&gt;=NO$30,NE6&lt;&gt;"",NG6&gt;=NO$34,NG6&lt;&gt;""),AND(NI6&gt;=NO$30,NI6&lt;&gt;"",NK6&gt;=NO$34,NK6&lt;&gt;""),AND(NL6&gt;=NO$30,NL6&lt;&gt;"",NN6&gt;=NO$34,NN6&lt;&gt;""),AND(OJ6&gt;=OW$30,OJ6&lt;&gt;"",OL6&gt;=OW$34,OL6&lt;&gt;""),AND(OM6&gt;=OW$30,OM6&lt;&gt;"",OO6&gt;=OW$34,OO6&lt;&gt;""),AND(OQ6&gt;=OW$30,OQ6&lt;&gt;"",OS6&gt;=OW$34,OS6&lt;&gt;""),AND(OT6&gt;=OW$30,OT6&lt;&gt;"",OV6&gt;=OW$34,OV6&lt;&gt;""),AND(PR6&gt;=QE$30,PR6&lt;&gt;"",PT6&gt;=QE$34,PT6&lt;&gt;""),AND(PU6&gt;=QE$30,PU6&lt;&gt;"",PW6&gt;=QE$34,PW6&lt;&gt;""),AND(PY6&gt;=QE$30,PY6&lt;&gt;"",QA6&gt;=QE$34,QA6&lt;&gt;""),AND(QB6&gt;=QE$30,QB6&lt;&gt;"",QD6&gt;=QE$34,QD6&lt;&gt;""),AND(QZ6&gt;=RM$30,QZ6&lt;&gt;"",RB6&gt;=RM$34,RB6&lt;&gt;""),AND(RC6&gt;=RM$30,RC6&lt;&gt;"",RE6&gt;=RM$34,RE6&lt;&gt;""),AND(RG6&gt;=RM$30,RG6&lt;&gt;"",RI6&gt;=RM$34,RI6&lt;&gt;""),AND(RJ6&gt;=RM$30,RJ6&lt;&gt;"",RL6&gt;=RM$34,RL6&lt;&gt;""),AND(SH6&gt;=SU$30,SH6&lt;&gt;"",SJ6&gt;=SU$34,SJ6&lt;&gt;""),AND(SK6&gt;=SU$30,SK6&lt;&gt;"",SM6&gt;=SU$34,SM6&lt;&gt;""),AND(SO6&gt;=SU$30,SO6&lt;&gt;"",SQ6&gt;=SU$34,SQ6&lt;&gt;""),AND(SR6&gt;=SU$30,SR6&lt;&gt;"",ST6&gt;=SU$34,ST6&lt;&gt;""),AND(TP6&gt;=UC$30,TP6&lt;&gt;"",TR6&gt;=UC$34,TR6&lt;&gt;""),AND(TS6&gt;=UC$30,TS6&lt;&gt;"",TU6&gt;=UC$34,TU6&lt;&gt;""),AND(TW6&gt;=UC$30,TW6&lt;&gt;"",TY6&gt;=UC$34,TYY6&lt;&gt;""),AND(TZ6&gt;=UC$30,TZ6&lt;&gt;"",UB6&gt;=UC$34,UB6&lt;&gt;""),AND(UX6&gt;=VK$30,UX6&lt;&gt;"",UZ6&gt;=VK$34,UZ6&lt;&gt;""),AND(VA6&gt;=VK$30,VA6&lt;&gt;"",VC6&gt;=VK$34,VC6&lt;&gt;""),AND(VE6&gt;=VK$30,VE6&lt;&gt;"",VG6&gt;=VK$34,VG6&lt;&gt;""),AND(VH6&gt;=VK$30,VH6&lt;&gt;"",VJ6&gt;=VK$34,VJ6&lt;&gt;""),AND(WF6&gt;=WS$30,WF6&lt;&gt;"",WH6&gt;=WS$34,WH6&lt;&gt;""),AND(WI6&gt;=WS$30,WI6&lt;&gt;"",WK6&gt;=WS$34,WK6&lt;&gt;""),AND(WM6&gt;=WS$30,WM6&lt;&gt;"",WO6&gt;=WS$34,WO6&lt;&gt;""),AND(WP6&gt;=WS$30,WP6&lt;&gt;"",WR6&gt;=WS$34,WR6&lt;&gt;"")),"P","")</f>
        <v/>
      </c>
      <c r="J6" s="8">
        <f>IF(COUNT(AQ6,AT6,BR6,BU6,CS6,CV6)&gt;0,LARGE((AQ6,AT6,BR6,BU6,CS6,CV6),1),0)</f>
        <v>56.35</v>
      </c>
      <c r="K6" s="8" t="str">
        <f>IF(J6="","",IF(OR(J6=CS6,J6=CV6),$CA$1,IF(OR(J6=BR6,J6=BU6),$AZ$1,IF(OR(J6=AQ6,J6=AT6),$Y$1,""))))</f>
        <v>2025 3rd Domestic Trial</v>
      </c>
      <c r="L6" s="8">
        <f>IF(COUNT(AQ6,AT6,BR6,BU6,CS6,CV6)&gt;1,LARGE((AQ6,AT6,BR6,BU6,CS6,CV6),2),0)</f>
        <v>56.26</v>
      </c>
      <c r="M6" s="8" t="str">
        <f>IF(L6="","",IF(OR(L6=CS6,L6=CV6),$CA$1,IF(OR(L6=BR6,L6=BU6),$AZ$1,IF(OR(L6=AQ6,L6=AT6),$Y$1,""))))</f>
        <v>2025 3rd Domestic Trial</v>
      </c>
      <c r="N6" s="8">
        <f>IF(COUNT(AQ6,AT6,BR6,BU6,CS6,CV6)&gt;2,LARGE((AQ6,AT6,BR6,BU6,CS6,CV6),3),0)</f>
        <v>56.03</v>
      </c>
      <c r="O6" s="8" t="str">
        <f>IF(N6="","",IF(OR(N6=CS6,N6=CV6),$CA$1,IF(OR(N6=BR6,N6=BU6),$AZ$1,IF(OR(N6=AQ6,N6=AT6),$Y$1,""))))</f>
        <v>2025 Nationals</v>
      </c>
      <c r="P6" s="8">
        <f>IF(MAX(AX6,BY6,CZ6)&gt;0,MAX(AX6,BY6,CZ6),0)</f>
        <v>57.680000000000007</v>
      </c>
      <c r="Q6" s="8" t="str">
        <f>IF(P6="","",IF(P6=CZ6,$CA$1,IF(P6=BY6,$AZ$1,IF(P6=AX6,$Y$1,""))))</f>
        <v>2025 3rd Domestic Trial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,TP6,TS6,TW6,TZ6,UX6,VA6,VE6,VH6,WF6,WI6,WM6,WP6)&gt;0,MAX(AO6,AR6,AV6,BP6,BS6,BW6,CQ6,CT6,CX6,DX6,EA6,EE6,EH6,FF6,FI6,FM6,FP6,GN6,GQ6,GU6,GX6,HV6,HY6,IC6,IF6,JD6,JG6,JK6,JN6,KL6,KO6,KS6,KV6,LT6,LW6,MA6,MD6,NB6,NE6,NI6,NL6,OJ6,OM6,OQ6,OT6,PR6,PU6,PY6,QB6,QZ6,RC6,RG6,RJ6,SH6,SK6,SO6,SR6,TP6,TS6,TW6,TZ6,UX6,VA6,VE6,VH6,WF6,WI6,WM6,WP6),0)</f>
        <v>17</v>
      </c>
      <c r="S6" s="8" t="str">
        <f>IF(R6=0,"",IF(OR(R6=CQ6,R6=CT6,R6=CX6),$CA$1,IF(OR(R6=BP6,R6=BS6,R6=BW6),$AZ$1,IF(OR(R6=AO6,R6=AR6,R6=AV6),$Y$1,IF(OR(R6=WF6,R6=WI6,R6=WM6,R6=WP6),$VL$1,IF(OR(R6=UX6,R6=VA6,R6=VE6,R6=VH6),$UD$1,IF(OR(R6=TP6,R6=TS6,R6=TW6,R6=TZ6),$SV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)))</f>
        <v>2025 Worlds (Nov 9)</v>
      </c>
      <c r="T6" s="8">
        <f>MAX(IF(AND(AO6&lt;&gt;"",AO6&gt;=$AY$29),AP6,0),IF(AND(AR6&lt;&gt;"",AR6&gt;=$AY$29),AS6,0),IF(AND(AV6&lt;&gt;"",AV6&gt;=$AY$29),AW6,0),IF(AND(BP6&lt;&gt;"",BP6&gt;=$BZ$29),BQ6,0),IF(AND(BS6&lt;&gt;"",BS6&gt;=$BZ$29),BT6,0),IF(AND(BW6&lt;&gt;"",BW6&gt;=$BZ$29),BX6,0),IF(AND(CQ6&lt;&gt;"",CQ6&gt;=$DA$29),CR6,0),IF(AND(CT6&lt;&gt;"",CT6&gt;=$DA$29),CU6,0),IF(AND(CX6&lt;&gt;"",CX6&gt;=$DA$29),CY6,0),IF(AND(DX6&lt;&gt;"",DX6&gt;=$EK$29),DY6,0),IF(AND(EA6&lt;&gt;"",EA6&gt;=$EK$29),EB6,0),IF(AND(EE6&lt;&gt;"",EE6&gt;=$EK$29),EF6,0),IF(AND(EH6&lt;&gt;"",EH6&gt;=$EK$29),EI6,0),IF(AND(FF6&lt;&gt;"",FF6&gt;=$FS$29),FG6,0),IF(AND(FI6&lt;&gt;"",FI6&gt;=$FS$29),FJ6,0),IF(AND(FM6&lt;&gt;"",FM6&gt;=$FS$29),FN6,0),IF(AND(FP6&lt;&gt;"",FP6&gt;=$FS$29),FQ6,0),IF(AND(GN6&lt;&gt;"",GN6&gt;=$HA$29),GO6,0),IF(AND(GQ6&lt;&gt;"",GQ6&gt;=$HA$29),GR6,0),IF(AND(GU6&lt;&gt;"",GU6&gt;=$HA$29),GV6,0),IF(AND(GX6&lt;&gt;"",GX6&gt;=$HA$29),GY6,0),IF(AND(HV6&lt;&gt;"",HV6&gt;=$II$29),HW6,0),IF(AND(HY6&lt;&gt;"",HY6&gt;=$II$29),HZ6,0),IF(AND(IC6&lt;&gt;"",IC6&gt;=$II$29),ID6,0),IF(AND(IF6&lt;&gt;"",IF6&gt;=$II$29),IG6,0),IF(AND(JD6&lt;&gt;"",JD6&gt;=$JQ$29),JE6,0),IF(AND(JG6&lt;&gt;"",JG6&gt;=$JQ$29),JH6,0),IF(AND(JK6&lt;&gt;"",JK6&gt;=$JQ$29),JL6,0),IF(AND(JN6&lt;&gt;"",JN6&gt;=$JQ$29),JO6,0),IF(AND(KL6&lt;&gt;"",KL6&gt;=$KY$29),KM6,0),IF(AND(KO6&lt;&gt;"",KO6&gt;=$KY$29),KP6,0),IF(AND(KS6&lt;&gt;"",KS6&gt;=$KY$29),KT6,0),IF(AND(KV6&lt;&gt;"",KV6&gt;=$KY$29),KW6,0),IF(AND(LT6&lt;&gt;"",LT6&gt;=$MG$29),LU6,0),IF(AND(LW6&lt;&gt;"",LW6&gt;=$MG$29),LX6,0),IF(AND(MA6&lt;&gt;"",MA6&gt;=$MG$29),MB6,0),IF(AND(MD6&lt;&gt;"",MD6&gt;=$MG$29),ME6,0),IF(AND(NB6&lt;&gt;"",NB6&gt;=$NO$29),NC6,0),IF(AND(NE6&lt;&gt;"",NE6&gt;=$NO$29),NF6,0),IF(AND(NI6&lt;&gt;"",NI6&gt;=$NO$29),NJ6,0),IF(AND(NL6&lt;&gt;"",NL6&gt;=$NO$29),NM6,0),IF(AND(OJ6&lt;&gt;"",OJ6&gt;=$OW$29),OK6,0),IF(AND(OM6&lt;&gt;"",OM6&gt;=$OW$29),ON6,0),IF(AND(OQ6&lt;&gt;"",OQ6&gt;=$OW$29),OR6,0),IF(AND(OT6&lt;&gt;"",OT6&gt;=$OW$29),OU6,0),IF(AND(PR6&lt;&gt;"",PR6&gt;=$QE$29),PS6,0),IF(AND(PU6&lt;&gt;"",PU6&gt;=$QE$29),PV6,0),IF(AND(PY6&lt;&gt;"",PY6&gt;=$QE$29),PZ6,0),IF(AND(QB6&lt;&gt;"",QB6&gt;=$QE$29),QC6,0),IF(AND(QZ6&lt;&gt;"",QZ6&gt;=$RM$29),RA6,0),IF(AND(RC6&lt;&gt;"",RC6&gt;=$RM$29),RD6,0),IF(AND(RG6&lt;&gt;"",RG6&gt;=$RM$29),RH6,0),IF(AND(RJ6&lt;&gt;"",RJ6&gt;=$RM$29),RK6,0),IF(AND(SH6&lt;&gt;"",SH6&gt;=$SU$29),SI6,0),IF(AND(SK6&lt;&gt;"",SK6&gt;=$SU$29),SL6,0),IF(AND(SO6&lt;&gt;"",SO6&gt;=$SU$29),SP6,0),IF(AND(SR6&lt;&gt;"",SR6&gt;=$SU$29),SS6,0),IF(AND(TP6&lt;&gt;"",TP6&gt;=$UC$29),TQ6,0),IF(AND(TS6&lt;&gt;"",TS6&gt;=$UC$29),TT6,0),IF(AND(TW6&lt;&gt;"",TW6&gt;=$UC$29),TX6,0),IF(AND(TZ6&lt;&gt;"",TZ6&gt;=$UC$29),UA6,0),IF(AND(UX6&lt;&gt;"",UX6&gt;=$VK$29),UY6,0),IF(AND(VA6&lt;&gt;"",VA6&gt;=$VK$29),VB6,0),IF(AND(VE6&lt;&gt;"",VE6&gt;=$VK$29),VF6,0),IF(AND(VH6&lt;&gt;"",VH6&gt;=$VK$29),VI6,0),IF(AND(WF6&lt;&gt;"",WF6&gt;=$WS$29),WG6,0),IF(AND(WI6&lt;&gt;"",WI6&gt;=$WS$29),WJ6,0),IF(AND(WM6&lt;&gt;"",WM6&gt;=$WS$29),WN6,0),IF(AND(WP6&lt;&gt;"",WP6&gt;=$WS$29),WQ6,0),0)</f>
        <v>15.85</v>
      </c>
      <c r="U6" s="8" t="str">
        <f>IF(T6=0,"",IF(OR(T6=CR6,T6=CU6,T6=CY6),$CA$1,IF(OR(T6=BQ6,T6=BT6,T6=BX6),$AZ$1,IF(OR(T6=AP6,T6=AS6,T6=AW6),$Y$1,IF(OR(T6=WG6,T6=WJ6,T6=WN6,T6=WQ6),$VL$1,IF(OR(T6=UY6,T6=VB6,T6=VF6,T6=VI6),$UD$1,IF(OR(T6=TQ6,T6=TT6,T6=TX6,T6=UA6),$SV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)))</f>
        <v>2025 World Cup FRA (Oct 5)</v>
      </c>
      <c r="V6" s="8">
        <f>IF(MAX(DB6,DC6)&gt;0,MAX(DB6,DC6),"")</f>
        <v>0.48000000000000398</v>
      </c>
      <c r="W6" s="11" t="str">
        <f>IF(V6="","",IF(V6=DB6,"("&amp;DB$2&amp;")",IF(V6=DC6,"("&amp;DC$2&amp;")")))</f>
        <v>(Prelim)</v>
      </c>
      <c r="X6" s="8" t="str">
        <f>IF(V6="","",IF(V6=DB6,IF(V6+IF(N6="",0,N6)=WL6,$VL$1,IF(V6+IF(N6="",0,N6)=VD6,$UD$1,IF(V6+IF(N6="",0,N6)=TV6,$SV$1,IF(V6+IF(N6="",0,N6)=SN6,$RN$1,IF(V6+IF(N6="",0,N6)=RF6,$QF$1,IF(V6+IF(N6="",0,N6)=PX6,$OX$1,IF(V6+IF(N6="",0,N6)=OP6,$NP$1,IF(V6+IF(N6="",0,N6)=NH6,$MH$1,IF(V6+IF(N6="",0,N6)=LZ6,$KZ$1,IF(V6+IF(N6="",0,N6)=KR6,$JR$1,IF(V6+IF(N6="",0,N6)=JJ6,$IJ$1,IF(V6+IF(N6="",0,N6)=IB6,$HB$1,IF(V6+IF(N6="",0,N6)=GT6,$FT$1,IF(V6+IF(N6="",0,N6)=FL6,$EL$1,IF(V6+IF(N6="",0,N6)=ED6,$DD$1))))))))))))))),IF(V6=DC6,IF(V6+IF(P6="",0,P6)=WO6,$VL$1,IF(V6+IF(P6="",0,P6)=VG6,$UD$1,IF(V6+IF(P6="",0,P6)=TY6,$SV$1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WR6,$VL$1,IF(V6+IF(P6="",0,P6)=VJ6,$UD$1,IF(V6+IF(P6="",0,P6)=UB6,$SV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))))))</f>
        <v>2025 World Cup POR (July 6)</v>
      </c>
      <c r="Y6" s="22">
        <v>12.9</v>
      </c>
      <c r="Z6" s="22">
        <v>7.9</v>
      </c>
      <c r="AA6" s="22">
        <v>14.2</v>
      </c>
      <c r="AB6" s="22">
        <v>13.71</v>
      </c>
      <c r="AC6" s="22">
        <v>0</v>
      </c>
      <c r="AD6" s="22">
        <v>13</v>
      </c>
      <c r="AE6" s="22">
        <v>8.6999999999999993</v>
      </c>
      <c r="AF6" s="22">
        <v>15.1</v>
      </c>
      <c r="AG6" s="22">
        <v>15.19</v>
      </c>
      <c r="AH6" s="22">
        <v>0</v>
      </c>
      <c r="AI6" s="22">
        <v>15.3</v>
      </c>
      <c r="AJ6" s="22">
        <v>9.3000000000000007</v>
      </c>
      <c r="AK6" s="22">
        <v>14.7</v>
      </c>
      <c r="AL6" s="22">
        <v>15.29</v>
      </c>
      <c r="AM6" s="22">
        <v>0</v>
      </c>
      <c r="AN6" s="27"/>
      <c r="AO6" s="38">
        <f>IF(AA6&gt;0,AA6,"")</f>
        <v>14.2</v>
      </c>
      <c r="AP6" s="38">
        <f>IF(AB6&gt;0,AB6,"")</f>
        <v>13.71</v>
      </c>
      <c r="AQ6" s="40">
        <f>IF(SUM(Y6:AB6)-AC6&gt;0,SUM(Y6:AB6)-AC6,"")</f>
        <v>48.71</v>
      </c>
      <c r="AR6" s="40">
        <f>IF(AF6&gt;0,AF6,"")</f>
        <v>15.1</v>
      </c>
      <c r="AS6" s="40">
        <f>IF(AG6&gt;0,AG6,"")</f>
        <v>15.19</v>
      </c>
      <c r="AT6" s="40">
        <f>IF(SUM(AD6:AG6)-AH6&gt;0,SUM(AD6:AG6)-AH6,"")</f>
        <v>51.989999999999995</v>
      </c>
      <c r="AU6" s="40">
        <f>IF(AQ6="","",MAX(AQ6,AT6))</f>
        <v>51.989999999999995</v>
      </c>
      <c r="AV6" s="40">
        <f>IF(AK6&gt;0,AK6,"")</f>
        <v>14.7</v>
      </c>
      <c r="AW6" s="40">
        <f>IF(AL6&gt;0,AL6,"")</f>
        <v>15.29</v>
      </c>
      <c r="AX6" s="40">
        <f>IF(SUM(AI6:AL6)-AM6&gt;0,SUM(AI6:AL6)-AM6,"")</f>
        <v>54.589999999999996</v>
      </c>
      <c r="AY6" s="40">
        <f>IF(SUM(AU6,AX6)&gt;0,SUM(AU6,AX6),"")</f>
        <v>106.57999999999998</v>
      </c>
      <c r="AZ6" s="26">
        <v>15.8</v>
      </c>
      <c r="BA6" s="26">
        <v>9</v>
      </c>
      <c r="BB6" s="26">
        <v>15.9</v>
      </c>
      <c r="BC6" s="26">
        <v>15.33</v>
      </c>
      <c r="BD6" s="26">
        <v>0</v>
      </c>
      <c r="BE6" s="26">
        <v>6.8</v>
      </c>
      <c r="BF6" s="26">
        <v>3.6</v>
      </c>
      <c r="BG6" s="26">
        <v>6.9</v>
      </c>
      <c r="BH6" s="26">
        <v>6.43</v>
      </c>
      <c r="BI6" s="26">
        <v>0</v>
      </c>
      <c r="BJ6" s="26">
        <v>15.5</v>
      </c>
      <c r="BK6" s="26">
        <v>9.5</v>
      </c>
      <c r="BL6" s="26">
        <v>13.9</v>
      </c>
      <c r="BM6" s="26">
        <v>15.04</v>
      </c>
      <c r="BN6" s="26">
        <v>0.6</v>
      </c>
      <c r="BO6" s="28"/>
      <c r="BP6" s="39">
        <f>IF(BB6&gt;0,BB6,"")</f>
        <v>15.9</v>
      </c>
      <c r="BQ6" s="39">
        <f>IF(BC6&gt;0,BC6,"")</f>
        <v>15.33</v>
      </c>
      <c r="BR6" s="11">
        <f>IF(SUM(AZ6:BC6)-BD6&gt;0,SUM(AZ6:BC6)-BD6,"")</f>
        <v>56.03</v>
      </c>
      <c r="BS6" s="11">
        <f>IF(BG6&gt;0,BG6,"")</f>
        <v>6.9</v>
      </c>
      <c r="BT6" s="11">
        <f>IF(BH6&gt;0,BH6,"")</f>
        <v>6.43</v>
      </c>
      <c r="BU6" s="11">
        <f>IF(SUM(BE6:BH6)-BI6&gt;0,SUM(BE6:BH6)-BI6,"")</f>
        <v>23.73</v>
      </c>
      <c r="BV6" s="11">
        <f>IF(BR6="","",MAX(BR6,BU6))</f>
        <v>56.03</v>
      </c>
      <c r="BW6" s="11">
        <f>IF(BL6&gt;0,BL6,"")</f>
        <v>13.9</v>
      </c>
      <c r="BX6" s="11">
        <f>IF(BM6&gt;0,BM6,"")</f>
        <v>15.04</v>
      </c>
      <c r="BY6" s="11">
        <f>IF(SUM(BJ6:BM6)-BN6&gt;0,SUM(BJ6:BM6)-BN6,"")</f>
        <v>53.339999999999996</v>
      </c>
      <c r="BZ6" s="11">
        <f>IF(SUM(BV6,BY6)&gt;0,SUM(BV6,BY6),"")</f>
        <v>109.37</v>
      </c>
      <c r="CA6" s="22">
        <v>15.9</v>
      </c>
      <c r="CB6" s="22">
        <v>9.1</v>
      </c>
      <c r="CC6" s="22">
        <v>15.3</v>
      </c>
      <c r="CD6" s="22">
        <v>15.96</v>
      </c>
      <c r="CE6" s="22">
        <v>0</v>
      </c>
      <c r="CF6" s="22">
        <v>16.100000000000001</v>
      </c>
      <c r="CG6" s="22">
        <v>8.8000000000000007</v>
      </c>
      <c r="CH6" s="22">
        <v>15.3</v>
      </c>
      <c r="CI6" s="22">
        <v>16.149999999999999</v>
      </c>
      <c r="CJ6" s="22">
        <v>0</v>
      </c>
      <c r="CK6" s="22">
        <v>17</v>
      </c>
      <c r="CL6" s="22">
        <v>9.1</v>
      </c>
      <c r="CM6" s="22">
        <v>15.3</v>
      </c>
      <c r="CN6" s="22">
        <v>16.28</v>
      </c>
      <c r="CO6" s="22">
        <v>0</v>
      </c>
      <c r="CP6" s="27"/>
      <c r="CQ6" s="38">
        <f>IF(CC6&gt;0,CC6,"")</f>
        <v>15.3</v>
      </c>
      <c r="CR6" s="38">
        <f>IF(CD6&gt;0,CD6,"")</f>
        <v>15.96</v>
      </c>
      <c r="CS6" s="40">
        <f>IF(SUM(CA6:CD6)-CE6&gt;0,SUM(CA6:CD6)-CE6,"")</f>
        <v>56.26</v>
      </c>
      <c r="CT6" s="40">
        <f>IF(CH6&gt;0,CH6,"")</f>
        <v>15.3</v>
      </c>
      <c r="CU6" s="40">
        <f>IF(CI6&gt;0,CI6,"")</f>
        <v>16.149999999999999</v>
      </c>
      <c r="CV6" s="40">
        <f>IF(SUM(CF6:CI6)-CJ6&gt;0,SUM(CF6:CI6)-CJ6,"")</f>
        <v>56.35</v>
      </c>
      <c r="CW6" s="40">
        <f>IF(CS6="","",MAX(CS6,CV6))</f>
        <v>56.35</v>
      </c>
      <c r="CX6" s="40">
        <f>IF(CM6&gt;0,CM6,"")</f>
        <v>15.3</v>
      </c>
      <c r="CY6" s="40">
        <f>IF(CN6&gt;0,CN6,"")</f>
        <v>16.28</v>
      </c>
      <c r="CZ6" s="40">
        <f>IF(SUM(CK6:CN6)-CO6&gt;0,SUM(CK6:CN6)-CO6,"")</f>
        <v>57.680000000000007</v>
      </c>
      <c r="DA6" s="40">
        <f>IF(SUM(CW6,CZ6)&gt;0,SUM(CW6,CZ6),"")</f>
        <v>114.03</v>
      </c>
      <c r="DB6" s="51">
        <f>IF(MAX(ED6,FL6,GT6,IB6,JJ6,KR6,LZ6,NH6,OP6,PX6,RF6,SN6,TV6,VD6,WL6)-IF(N6="",0,N6)&gt;0.001,MAX(ED6,FL6,GT6,IB6,JJ6,KR6,LZ6,NH6,OP6,PX6,RF6,SN6,TV6,VD6,WL6)-IF(N6="",0,N6),"")</f>
        <v>0.48000000000000398</v>
      </c>
      <c r="DC6" s="51" t="str">
        <f>IF(MAX(EG6,EJ6,FO6,FR6,GW6,GZ6,IE6,IH6,JM6,JP6,KU6,KX6,MC6,MF6,NK6,NN6,OS6,OV6,QA6,QD6,RI6,RL6,SQ6,ST6,TY6,UB6,VG6,VJ6,WO6,WR6)-IF(P6="",0,P6)&gt;0.001,MAX(EG6,EJ6,FO6,FR6,GW6,GZ6,IE6,IH6,JM6,JP6,KU6,KX6,MC6,MF6,NK6,NN6,OS6,OV6,QA6,QD6,RI6,RL6,SQ6,ST6,TY6,UB6,VG6,VJ6,WO6,WR6)-IF(P6="",0,P6),"")</f>
        <v/>
      </c>
      <c r="DD6" s="17">
        <v>13.9</v>
      </c>
      <c r="DE6" s="17">
        <v>8.6</v>
      </c>
      <c r="DF6" s="17">
        <v>15.5</v>
      </c>
      <c r="DG6" s="17">
        <v>15.27</v>
      </c>
      <c r="DH6" s="17">
        <v>0</v>
      </c>
      <c r="DI6" s="17">
        <v>2.9</v>
      </c>
      <c r="DJ6" s="17">
        <v>1.7</v>
      </c>
      <c r="DK6" s="17">
        <v>3.5</v>
      </c>
      <c r="DL6" s="17">
        <v>3.22</v>
      </c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>
        <f>IF(DF6&gt;0,DF6,"")</f>
        <v>15.5</v>
      </c>
      <c r="DY6" s="40">
        <f>IF(DG6&gt;0,DG6,"")</f>
        <v>15.27</v>
      </c>
      <c r="DZ6" s="40">
        <f>IF(SUM(DD6:DG6)-DH6&gt;0,SUM(DD6:DG6)-DH6,"")</f>
        <v>53.269999999999996</v>
      </c>
      <c r="EA6" s="40">
        <f>IF(DK6&gt;0,DK6,"")</f>
        <v>3.5</v>
      </c>
      <c r="EB6" s="40">
        <f>IF(DL6&gt;0,DL6,"")</f>
        <v>3.22</v>
      </c>
      <c r="EC6" s="40">
        <f>IF(SUM(DI6:DL6)-DM6&gt;0,SUM(DI6:DL6)-DM6,"")</f>
        <v>11.32</v>
      </c>
      <c r="ED6" s="40">
        <f>IF(MAX(DZ6,EC6)&gt;0,MAX(DZ6,EC6),"")</f>
        <v>53.269999999999996</v>
      </c>
      <c r="EE6" s="40" t="str">
        <f>IF(DP6&gt;0,DP6,"")</f>
        <v/>
      </c>
      <c r="EF6" s="40" t="str">
        <f>IF(DQ6&gt;0,DQ6,"")</f>
        <v/>
      </c>
      <c r="EG6" s="40" t="str">
        <f>IF(SUM(DN6:DQ6)-DR6&gt;0,SUM(DN6:DQ6)-DR6,"")</f>
        <v/>
      </c>
      <c r="EH6" s="40" t="str">
        <f>IF(DU6&gt;0,DU6,"")</f>
        <v/>
      </c>
      <c r="EI6" s="40" t="str">
        <f>IF(DV6&gt;0,DV6,"")</f>
        <v/>
      </c>
      <c r="EJ6" s="40" t="str">
        <f>IF(SUM(DS6:DV6)-DW6&gt;0,SUM(DS6:DV6)-DW6,"")</f>
        <v/>
      </c>
      <c r="EK6" s="40">
        <f>IF(SUM(ED6,EG6,EJ6)&gt;0,SUM(ED6,EG6,EJ6),"")</f>
        <v>53.269999999999996</v>
      </c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 t="str">
        <f>IF(EN6&gt;0,EN6,"")</f>
        <v/>
      </c>
      <c r="FG6" s="11" t="str">
        <f>IF(EO6&gt;0,EO6,"")</f>
        <v/>
      </c>
      <c r="FH6" s="11" t="str">
        <f>IF(SUM(EL6:EO6)-EP6&gt;0,SUM(EL6:EO6)-EP6,"")</f>
        <v/>
      </c>
      <c r="FI6" s="11" t="str">
        <f>IF(ES6&gt;0,ES6,"")</f>
        <v/>
      </c>
      <c r="FJ6" s="11" t="str">
        <f>IF(ET6&gt;0,ET6,"")</f>
        <v/>
      </c>
      <c r="FK6" s="11" t="str">
        <f>IF(SUM(EQ6:ET6)-EU6&gt;0,SUM(EQ6:ET6)-EU6,"")</f>
        <v/>
      </c>
      <c r="FL6" s="11" t="str">
        <f>IF(MAX(FH6,FK6)&gt;0,MAX(FH6,FK6),"")</f>
        <v/>
      </c>
      <c r="FM6" s="11" t="str">
        <f>IF(EX6&gt;0,EX6,"")</f>
        <v/>
      </c>
      <c r="FN6" s="11" t="str">
        <f>IF(EY6&gt;0,EY6,"")</f>
        <v/>
      </c>
      <c r="FO6" s="11" t="str">
        <f>IF(SUM(EV6:EY6)-EZ6&gt;0,SUM(EV6:EY6)-EZ6,"")</f>
        <v/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 t="str">
        <f>IF(SUM(FL6,FO6,FR6)&gt;0,SUM(FL6,FO6,FR6),"")</f>
        <v/>
      </c>
      <c r="FT6" s="17">
        <v>15.6</v>
      </c>
      <c r="FU6" s="17">
        <v>8.9</v>
      </c>
      <c r="FV6" s="17">
        <v>14.9</v>
      </c>
      <c r="FW6" s="17">
        <v>15.44</v>
      </c>
      <c r="FX6" s="17">
        <v>0</v>
      </c>
      <c r="FY6" s="17">
        <v>15.9</v>
      </c>
      <c r="FZ6" s="17">
        <v>9.5</v>
      </c>
      <c r="GA6" s="17">
        <v>15.3</v>
      </c>
      <c r="GB6" s="17">
        <v>15.81</v>
      </c>
      <c r="GC6" s="17">
        <v>0</v>
      </c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0">
        <f>IF(FV6&gt;0,FV6,"")</f>
        <v>14.9</v>
      </c>
      <c r="GO6" s="40">
        <f>IF(FW6&gt;0,FW6,"")</f>
        <v>15.44</v>
      </c>
      <c r="GP6" s="40">
        <f>IF(SUM(FT6:FW6)-FX6&gt;0,SUM(FT6:FW6)-FX6,"")</f>
        <v>54.839999999999996</v>
      </c>
      <c r="GQ6" s="40">
        <f>IF(GA6&gt;0,GA6,"")</f>
        <v>15.3</v>
      </c>
      <c r="GR6" s="40">
        <f>IF(GB6&gt;0,GB6,"")</f>
        <v>15.81</v>
      </c>
      <c r="GS6" s="40">
        <f>IF(SUM(FY6:GB6)-GC6&gt;0,SUM(FY6:GB6)-GC6,"")</f>
        <v>56.510000000000005</v>
      </c>
      <c r="GT6" s="40">
        <f>IF(MAX(GP6,GS6)&gt;0,MAX(GP6,GS6),"")</f>
        <v>56.510000000000005</v>
      </c>
      <c r="GU6" s="40" t="str">
        <f>IF(GF6&gt;0,GF6,"")</f>
        <v/>
      </c>
      <c r="GV6" s="40" t="str">
        <f>IF(GG6&gt;0,GG6,"")</f>
        <v/>
      </c>
      <c r="GW6" s="40" t="str">
        <f>IF(SUM(GD6:GG6)-GH6&gt;0,SUM(GD6:GG6)-GH6,"")</f>
        <v/>
      </c>
      <c r="GX6" s="40" t="str">
        <f>IF(GK6&gt;0,GK6,"")</f>
        <v/>
      </c>
      <c r="GY6" s="40" t="str">
        <f>IF(GL6&gt;0,GL6,"")</f>
        <v/>
      </c>
      <c r="GZ6" s="40" t="str">
        <f>IF(SUM(GI6:GL6)-GM6&gt;0,SUM(GI6:GL6)-GM6,"")</f>
        <v/>
      </c>
      <c r="HA6" s="40">
        <f>IF(SUM(GT6,GW6,GZ6)&gt;0,SUM(GT6,GW6,GZ6),"")</f>
        <v>56.510000000000005</v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>IF(HD6&gt;0,HD6,"")</f>
        <v/>
      </c>
      <c r="HW6" s="11" t="str">
        <f>IF(HE6&gt;0,HE6,"")</f>
        <v/>
      </c>
      <c r="HX6" s="11" t="str">
        <f>IF(SUM(HB6:HE6)-HF6&gt;0,SUM(HB6:HE6)-HF6,"")</f>
        <v/>
      </c>
      <c r="HY6" s="11" t="str">
        <f>IF(HI6&gt;0,HI6,"")</f>
        <v/>
      </c>
      <c r="HZ6" s="11" t="str">
        <f>IF(HJ6&gt;0,HJ6,"")</f>
        <v/>
      </c>
      <c r="IA6" s="11" t="str">
        <f>IF(SUM(HG6:HJ6)-HK6&gt;0,SUM(HG6:HJ6)-HK6,"")</f>
        <v/>
      </c>
      <c r="IB6" s="11" t="str">
        <f>IF(MAX(HX6,IA6)&gt;0,MAX(HX6,IA6),"")</f>
        <v/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 t="str">
        <f>IF(SUM(IB6,IE6,IH6)&gt;0,SUM(IB6,IE6,IH6),"")</f>
        <v/>
      </c>
      <c r="IJ6" s="17"/>
      <c r="IK6" s="17"/>
      <c r="IL6" s="17"/>
      <c r="IM6" s="17"/>
      <c r="IN6" s="17"/>
      <c r="IO6" s="17">
        <v>16.399999999999999</v>
      </c>
      <c r="IP6" s="17">
        <v>9.4</v>
      </c>
      <c r="IQ6" s="17">
        <v>14.9</v>
      </c>
      <c r="IR6" s="17">
        <v>15.56</v>
      </c>
      <c r="IS6" s="17">
        <v>0</v>
      </c>
      <c r="IT6" s="17"/>
      <c r="IU6" s="17"/>
      <c r="IV6" s="17"/>
      <c r="IW6" s="17"/>
      <c r="IX6" s="17"/>
      <c r="IY6" s="17">
        <v>16.2</v>
      </c>
      <c r="IZ6" s="17">
        <v>8.6</v>
      </c>
      <c r="JA6" s="17">
        <v>14.9</v>
      </c>
      <c r="JB6" s="17">
        <v>15.23</v>
      </c>
      <c r="JC6" s="17">
        <v>0</v>
      </c>
      <c r="JD6" s="40" t="str">
        <f>IF(IL6&gt;0,IL6,"")</f>
        <v/>
      </c>
      <c r="JE6" s="40" t="str">
        <f>IF(IM6&gt;0,IM6,"")</f>
        <v/>
      </c>
      <c r="JF6" s="40" t="str">
        <f>IF(SUM(IJ6:IM6)-IN6&gt;0,SUM(IJ6:IM6)-IN6,"")</f>
        <v/>
      </c>
      <c r="JG6" s="40">
        <f>IF(IQ6&gt;0,IQ6,"")</f>
        <v>14.9</v>
      </c>
      <c r="JH6" s="40">
        <f>IF(IR6&gt;0,IR6,"")</f>
        <v>15.56</v>
      </c>
      <c r="JI6" s="40">
        <f>IF(SUM(IO6:IR6)-IS6&gt;0,SUM(IO6:IR6)-IS6,"")</f>
        <v>56.26</v>
      </c>
      <c r="JJ6" s="40">
        <f>IF(MAX(JF6,JI6)&gt;0,MAX(JF6,JI6),"")</f>
        <v>56.26</v>
      </c>
      <c r="JK6" s="40" t="str">
        <f>IF(IV6&gt;0,IV6,"")</f>
        <v/>
      </c>
      <c r="JL6" s="40" t="str">
        <f>IF(IW6&gt;0,IW6,"")</f>
        <v/>
      </c>
      <c r="JM6" s="40" t="str">
        <f>IF(SUM(IT6:IW6)-IX6&gt;0,SUM(IT6:IW6)-IX6,"")</f>
        <v/>
      </c>
      <c r="JN6" s="40">
        <f>IF(JA6&gt;0,JA6,"")</f>
        <v>14.9</v>
      </c>
      <c r="JO6" s="40">
        <f>IF(JB6&gt;0,JB6,"")</f>
        <v>15.23</v>
      </c>
      <c r="JP6" s="40">
        <f>IF(SUM(IY6:JB6)-JC6&gt;0,SUM(IY6:JB6)-JC6,"")</f>
        <v>54.929999999999993</v>
      </c>
      <c r="JQ6" s="40">
        <f>IF(SUM(JJ6,JM6,JP6)&gt;0,SUM(JJ6,JM6,JP6),"")</f>
        <v>111.19</v>
      </c>
      <c r="JR6" s="18">
        <v>15.6</v>
      </c>
      <c r="JS6" s="18">
        <v>8.6</v>
      </c>
      <c r="JT6" s="18">
        <v>13.7</v>
      </c>
      <c r="JU6" s="18">
        <v>15.29</v>
      </c>
      <c r="JV6" s="18">
        <v>0</v>
      </c>
      <c r="JW6" s="18">
        <v>14.1</v>
      </c>
      <c r="JX6" s="18">
        <v>7.6</v>
      </c>
      <c r="JY6" s="18">
        <v>13.2</v>
      </c>
      <c r="JZ6" s="18">
        <v>14.29</v>
      </c>
      <c r="KA6" s="18">
        <v>0</v>
      </c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>
        <f>IF(JT6&gt;0,JT6,"")</f>
        <v>13.7</v>
      </c>
      <c r="KM6" s="11">
        <f>IF(JU6&gt;0,JU6,"")</f>
        <v>15.29</v>
      </c>
      <c r="KN6" s="11">
        <f>IF(SUM(JR6:JU6)-JV6&gt;0,SUM(JR6:JU6)-JV6,"")</f>
        <v>53.19</v>
      </c>
      <c r="KO6" s="11">
        <f>IF(JY6&gt;0,JY6,"")</f>
        <v>13.2</v>
      </c>
      <c r="KP6" s="11">
        <f>IF(JZ6&gt;0,JZ6,"")</f>
        <v>14.29</v>
      </c>
      <c r="KQ6" s="11">
        <f>IF(SUM(JW6:JZ6)-KA6&gt;0,SUM(JW6:JZ6)-KA6,"")</f>
        <v>49.19</v>
      </c>
      <c r="KR6" s="11">
        <f>IF(MAX(KN6,KQ6)&gt;0,MAX(KN6,KQ6),"")</f>
        <v>53.19</v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 t="str">
        <f>IF(KI6&gt;0,KI6,"")</f>
        <v/>
      </c>
      <c r="KW6" s="11" t="str">
        <f>IF(KJ6&gt;0,KJ6,"")</f>
        <v/>
      </c>
      <c r="KX6" s="11" t="str">
        <f>IF(SUM(KG6:KJ6)-KK6&gt;0,SUM(KG6:KJ6)-KK6,"")</f>
        <v/>
      </c>
      <c r="KY6" s="11">
        <f>IF(SUM(KR6,KU6,KX6)&gt;0,SUM(KR6,KU6,KX6),"")</f>
        <v>53.19</v>
      </c>
      <c r="KZ6" s="17">
        <v>15</v>
      </c>
      <c r="LA6" s="17">
        <v>9.3000000000000007</v>
      </c>
      <c r="LB6" s="17">
        <v>16.2</v>
      </c>
      <c r="LC6" s="17">
        <v>15.85</v>
      </c>
      <c r="LD6" s="17">
        <v>0</v>
      </c>
      <c r="LE6" s="17">
        <v>13.6</v>
      </c>
      <c r="LF6" s="17">
        <v>8.1</v>
      </c>
      <c r="LG6" s="17">
        <v>13.2</v>
      </c>
      <c r="LH6" s="17">
        <v>14.13</v>
      </c>
      <c r="LI6" s="17">
        <v>0</v>
      </c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>
        <f>IF(LB6&gt;0,LB6,"")</f>
        <v>16.2</v>
      </c>
      <c r="LU6" s="40">
        <f>IF(LC6&gt;0,LC6,"")</f>
        <v>15.85</v>
      </c>
      <c r="LV6" s="40">
        <f>IF(SUM(KZ6:LC6)-LD6&gt;0,SUM(KZ6:LC6)-LD6,"")</f>
        <v>56.35</v>
      </c>
      <c r="LW6" s="40">
        <f>IF(LG6&gt;0,LG6,"")</f>
        <v>13.2</v>
      </c>
      <c r="LX6" s="40">
        <f>IF(LH6&gt;0,LH6,"")</f>
        <v>14.13</v>
      </c>
      <c r="LY6" s="40">
        <f>IF(SUM(LE6:LH6)-LI6&gt;0,SUM(LE6:LH6)-LI6,"")</f>
        <v>49.03</v>
      </c>
      <c r="LZ6" s="40">
        <f>IF(MAX(LV6,LY6)&gt;0,MAX(LV6,LY6),"")</f>
        <v>56.35</v>
      </c>
      <c r="MA6" s="40" t="str">
        <f>IF(LL6&gt;0,LL6,"")</f>
        <v/>
      </c>
      <c r="MB6" s="40" t="str">
        <f>IF(LM6&gt;0,LM6,"")</f>
        <v/>
      </c>
      <c r="MC6" s="40" t="str">
        <f>IF(SUM(LJ6:LM6)-LN6&gt;0,SUM(LJ6:LM6)-LN6,"")</f>
        <v/>
      </c>
      <c r="MD6" s="40" t="str">
        <f>IF(LQ6&gt;0,LQ6,"")</f>
        <v/>
      </c>
      <c r="ME6" s="40" t="str">
        <f>IF(LR6&gt;0,LR6,"")</f>
        <v/>
      </c>
      <c r="MF6" s="40" t="str">
        <f>IF(SUM(LO6:LR6)-LS6&gt;0,SUM(LO6:LR6)-LS6,"")</f>
        <v/>
      </c>
      <c r="MG6" s="40">
        <f>IF(SUM(LZ6,MC6,MF6)&gt;0,SUM(LZ6,MC6,MF6),"")</f>
        <v>56.35</v>
      </c>
      <c r="MH6" s="18">
        <v>13</v>
      </c>
      <c r="MI6" s="18">
        <v>9.1</v>
      </c>
      <c r="MJ6" s="18">
        <v>16.8</v>
      </c>
      <c r="MK6" s="18">
        <v>15.41</v>
      </c>
      <c r="ML6" s="18">
        <v>0</v>
      </c>
      <c r="MM6" s="18">
        <v>14.1</v>
      </c>
      <c r="MN6" s="18">
        <v>9.5</v>
      </c>
      <c r="MO6" s="18">
        <v>17</v>
      </c>
      <c r="MP6" s="18">
        <v>15.64</v>
      </c>
      <c r="MQ6" s="18">
        <v>0</v>
      </c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>
        <f>IF(MJ6&gt;0,MJ6,"")</f>
        <v>16.8</v>
      </c>
      <c r="NC6" s="11">
        <f>IF(MK6&gt;0,MK6,"")</f>
        <v>15.41</v>
      </c>
      <c r="ND6" s="11">
        <f>IF(SUM(MH6:MK6)-ML6&gt;0,SUM(MH6:MK6)-ML6,"")</f>
        <v>54.31</v>
      </c>
      <c r="NE6" s="11">
        <f>IF(MO6&gt;0,MO6,"")</f>
        <v>17</v>
      </c>
      <c r="NF6" s="11">
        <f>IF(MP6&gt;0,MP6,"")</f>
        <v>15.64</v>
      </c>
      <c r="NG6" s="11">
        <f>IF(SUM(MM6:MP6)-MQ6&gt;0,SUM(MM6:MP6)-MQ6,"")</f>
        <v>56.24</v>
      </c>
      <c r="NH6" s="11">
        <f>IF(MAX(ND6,NG6)&gt;0,MAX(ND6,NG6),"")</f>
        <v>56.24</v>
      </c>
      <c r="NI6" s="11" t="str">
        <f>IF(MT6&gt;0,MT6,"")</f>
        <v/>
      </c>
      <c r="NJ6" s="11" t="str">
        <f>IF(MU6&gt;0,MU6,"")</f>
        <v/>
      </c>
      <c r="NK6" s="11" t="str">
        <f>IF(SUM(MR6:MU6)-MV6&gt;0,SUM(MR6:MU6)-MV6,"")</f>
        <v/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>
        <f>IF(SUM(NH6,NK6,NN6)&gt;0,SUM(NH6,NK6,NN6),"")</f>
        <v>56.24</v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>IF(NR6&gt;0,NR6,"")</f>
        <v/>
      </c>
      <c r="OK6" s="40" t="str">
        <f>IF(NS6&gt;0,NS6,"")</f>
        <v/>
      </c>
      <c r="OL6" s="40" t="str">
        <f>IF(SUM(NP6:NS6)-NT6&gt;0,SUM(NP6:NS6)-NT6,"")</f>
        <v/>
      </c>
      <c r="OM6" s="40" t="str">
        <f>IF(NW6&gt;0,NW6,"")</f>
        <v/>
      </c>
      <c r="ON6" s="40" t="str">
        <f>IF(NX6&gt;0,NX6,"")</f>
        <v/>
      </c>
      <c r="OO6" s="40" t="str">
        <f>IF(SUM(NU6:NX6)-NY6&gt;0,SUM(NU6:NX6)-NY6,"")</f>
        <v/>
      </c>
      <c r="OP6" s="40" t="str">
        <f>IF(MAX(OL6,OO6)&gt;0,MAX(OL6,OO6),"")</f>
        <v/>
      </c>
      <c r="OQ6" s="40" t="str">
        <f>IF(OB6&gt;0,OB6,"")</f>
        <v/>
      </c>
      <c r="OR6" s="40" t="str">
        <f>IF(OC6&gt;0,OC6,"")</f>
        <v/>
      </c>
      <c r="OS6" s="40" t="str">
        <f>IF(SUM(NZ6:OC6)-OD6&gt;0,SUM(NZ6:OC6)-OD6,"")</f>
        <v/>
      </c>
      <c r="OT6" s="40" t="str">
        <f>IF(OG6&gt;0,OG6,"")</f>
        <v/>
      </c>
      <c r="OU6" s="40" t="str">
        <f>IF(OH6&gt;0,OH6,"")</f>
        <v/>
      </c>
      <c r="OV6" s="40" t="str">
        <f>IF(SUM(OE6:OH6)-OI6&gt;0,SUM(OE6:OH6)-OI6,"")</f>
        <v/>
      </c>
      <c r="OW6" s="40" t="str">
        <f>IF(SUM(OP6,OS6,OV6)&gt;0,SUM(OP6,OS6,OV6),"")</f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IF(SUM(PX6,QA6,QD6)&gt;0,SUM(PX6,QA6,QD6),"")</f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>IF(QH6&gt;0,QH6,"")</f>
        <v/>
      </c>
      <c r="RA6" s="40" t="str">
        <f>IF(QI6&gt;0,QI6,"")</f>
        <v/>
      </c>
      <c r="RB6" s="40" t="str">
        <f>IF(SUM(QF6:QI6)-QJ6&gt;0,SUM(QF6:QI6)-QJ6,"")</f>
        <v/>
      </c>
      <c r="RC6" s="40" t="str">
        <f>IF(QM6&gt;0,QM6,"")</f>
        <v/>
      </c>
      <c r="RD6" s="40" t="str">
        <f>IF(QN6&gt;0,QN6,"")</f>
        <v/>
      </c>
      <c r="RE6" s="40" t="str">
        <f>IF(SUM(QK6:QN6)-QO6&gt;0,SUM(QK6:QN6)-QO6,"")</f>
        <v/>
      </c>
      <c r="RF6" s="40" t="str">
        <f>IF(MAX(RB6,RE6)&gt;0,MAX(RB6,RE6),"")</f>
        <v/>
      </c>
      <c r="RG6" s="40" t="str">
        <f>IF(QR6&gt;0,QR6,"")</f>
        <v/>
      </c>
      <c r="RH6" s="40" t="str">
        <f>IF(QS6&gt;0,QS6,"")</f>
        <v/>
      </c>
      <c r="RI6" s="40" t="str">
        <f>IF(SUM(QP6:QS6)-QT6&gt;0,SUM(QP6:QS6)-QT6,"")</f>
        <v/>
      </c>
      <c r="RJ6" s="40" t="str">
        <f>IF(QW6&gt;0,QW6,"")</f>
        <v/>
      </c>
      <c r="RK6" s="40" t="str">
        <f>IF(QX6&gt;0,QX6,"")</f>
        <v/>
      </c>
      <c r="RL6" s="40" t="str">
        <f>IF(SUM(QU6:QX6)-QY6&gt;0,SUM(QU6:QX6)-QY6,"")</f>
        <v/>
      </c>
      <c r="RM6" s="40" t="str">
        <f>IF(SUM(RF6,RI6,RL6)&gt;0,SUM(RF6,RI6,RL6),"")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IF(SUM(SN6,SQ6,ST6)&gt;0,SUM(SN6,SQ6,ST6),"")</f>
        <v/>
      </c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17"/>
      <c r="TI6" s="17"/>
      <c r="TJ6" s="17"/>
      <c r="TK6" s="17"/>
      <c r="TL6" s="17"/>
      <c r="TM6" s="17"/>
      <c r="TN6" s="17"/>
      <c r="TO6" s="17"/>
      <c r="TP6" s="40" t="str">
        <f>IF(SX6&gt;0,SX6,"")</f>
        <v/>
      </c>
      <c r="TQ6" s="40" t="str">
        <f>IF(SY6&gt;0,SY6,"")</f>
        <v/>
      </c>
      <c r="TR6" s="40" t="str">
        <f>IF(SUM(SV6:SY6)-SZ6&gt;0,SUM(SV6:SY6)-SZ6,"")</f>
        <v/>
      </c>
      <c r="TS6" s="40" t="str">
        <f>IF(TC6&gt;0,TC6,"")</f>
        <v/>
      </c>
      <c r="TT6" s="40" t="str">
        <f>IF(TD6&gt;0,TD6,"")</f>
        <v/>
      </c>
      <c r="TU6" s="40" t="str">
        <f>IF(SUM(TA6:TD6)-TE6&gt;0,SUM(TA6:TD6)-TE6,"")</f>
        <v/>
      </c>
      <c r="TV6" s="40" t="str">
        <f>IF(MAX(TR6,TU6)&gt;0,MAX(TR6,TU6),"")</f>
        <v/>
      </c>
      <c r="TW6" s="40" t="str">
        <f>IF(TH6&gt;0,TH6,"")</f>
        <v/>
      </c>
      <c r="TX6" s="40" t="str">
        <f>IF(TI6&gt;0,TI6,"")</f>
        <v/>
      </c>
      <c r="TY6" s="40" t="str">
        <f>IF(SUM(TF6:TI6)-TJ6&gt;0,SUM(TF6:TI6)-TJ6,"")</f>
        <v/>
      </c>
      <c r="TZ6" s="40" t="str">
        <f>IF(TM6&gt;0,TM6,"")</f>
        <v/>
      </c>
      <c r="UA6" s="40" t="str">
        <f>IF(TN6&gt;0,TN6,"")</f>
        <v/>
      </c>
      <c r="UB6" s="40" t="str">
        <f>IF(SUM(TK6:TN6)-TO6&gt;0,SUM(TK6:TN6)-TO6,"")</f>
        <v/>
      </c>
      <c r="UC6" s="40" t="str">
        <f>IF(SUM(TV6,TY6,UB6)&gt;0,SUM(TV6,TY6,UB6),"")</f>
        <v/>
      </c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8"/>
      <c r="UQ6" s="18"/>
      <c r="UR6" s="18"/>
      <c r="US6" s="18"/>
      <c r="UT6" s="18"/>
      <c r="UU6" s="18"/>
      <c r="UV6" s="18"/>
      <c r="UW6" s="18"/>
      <c r="UX6" s="11" t="str">
        <f>IF(UF6&gt;0,UF6,"")</f>
        <v/>
      </c>
      <c r="UY6" s="11" t="str">
        <f>IF(UG6&gt;0,UG6,"")</f>
        <v/>
      </c>
      <c r="UZ6" s="11" t="str">
        <f>IF(SUM(UD6:UG6)-UH6&gt;0,SUM(UD6:UG6)-UH6,"")</f>
        <v/>
      </c>
      <c r="VA6" s="11" t="str">
        <f>IF(UK6&gt;0,UK6,"")</f>
        <v/>
      </c>
      <c r="VB6" s="11" t="str">
        <f>IF(UL6&gt;0,UL6,"")</f>
        <v/>
      </c>
      <c r="VC6" s="11" t="str">
        <f>IF(SUM(UI6:UL6)-UM6&gt;0,SUM(UI6:UL6)-UM6,"")</f>
        <v/>
      </c>
      <c r="VD6" s="11" t="str">
        <f>IF(MAX(UZ6,VC6)&gt;0,MAX(UZ6,VC6),"")</f>
        <v/>
      </c>
      <c r="VE6" s="11" t="str">
        <f>IF(UP6&gt;0,UP6,"")</f>
        <v/>
      </c>
      <c r="VF6" s="11" t="str">
        <f>IF(UQ6&gt;0,UQ6,"")</f>
        <v/>
      </c>
      <c r="VG6" s="11" t="str">
        <f>IF(SUM(UN6:UQ6)-UR6&gt;0,SUM(UN6:UQ6)-UR6,"")</f>
        <v/>
      </c>
      <c r="VH6" s="11" t="str">
        <f>IF(UU6&gt;0,UU6,"")</f>
        <v/>
      </c>
      <c r="VI6" s="11" t="str">
        <f>IF(UV6&gt;0,UV6,"")</f>
        <v/>
      </c>
      <c r="VJ6" s="11" t="str">
        <f>IF(SUM(US6:UV6)-UW6&gt;0,SUM(US6:UV6)-UW6,"")</f>
        <v/>
      </c>
      <c r="VK6" s="11" t="str">
        <f>IF(SUM(VD6,VG6,VJ6)&gt;0,SUM(VD6,VG6,VJ6),"")</f>
        <v/>
      </c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17"/>
      <c r="VY6" s="17"/>
      <c r="VZ6" s="17"/>
      <c r="WA6" s="17"/>
      <c r="WB6" s="17"/>
      <c r="WC6" s="17"/>
      <c r="WD6" s="17"/>
      <c r="WE6" s="17"/>
      <c r="WF6" s="40" t="str">
        <f>IF(VN6&gt;0,VN6,"")</f>
        <v/>
      </c>
      <c r="WG6" s="40" t="str">
        <f>IF(VO6&gt;0,VO6,"")</f>
        <v/>
      </c>
      <c r="WH6" s="40" t="str">
        <f>IF(SUM(VL6:VO6)-VP6&gt;0,SUM(VL6:VO6)-VP6,"")</f>
        <v/>
      </c>
      <c r="WI6" s="40" t="str">
        <f>IF(VS6&gt;0,VS6,"")</f>
        <v/>
      </c>
      <c r="WJ6" s="40" t="str">
        <f>IF(VT6&gt;0,VT6,"")</f>
        <v/>
      </c>
      <c r="WK6" s="40" t="str">
        <f>IF(SUM(VQ6:VT6)-VU6&gt;0,SUM(VQ6:VT6)-VU6,"")</f>
        <v/>
      </c>
      <c r="WL6" s="40" t="str">
        <f>IF(MAX(WH6,WK6)&gt;0,MAX(WH6,WK6),"")</f>
        <v/>
      </c>
      <c r="WM6" s="40" t="str">
        <f>IF(VX6&gt;0,VX6,"")</f>
        <v/>
      </c>
      <c r="WN6" s="40" t="str">
        <f>IF(VY6&gt;0,VY6,"")</f>
        <v/>
      </c>
      <c r="WO6" s="40" t="str">
        <f>IF(SUM(VV6:VY6)-VZ6&gt;0,SUM(VV6:VY6)-VZ6,"")</f>
        <v/>
      </c>
      <c r="WP6" s="40" t="str">
        <f>IF(WC6&gt;0,WC6,"")</f>
        <v/>
      </c>
      <c r="WQ6" s="40" t="str">
        <f>IF(WD6&gt;0,WD6,"")</f>
        <v/>
      </c>
      <c r="WR6" s="40" t="str">
        <f>IF(SUM(WA6:WD6)-WE6&gt;0,SUM(WA6:WD6)-WE6,"")</f>
        <v/>
      </c>
      <c r="WS6" s="40" t="str">
        <f>IF(SUM(WL6,WO6,WR6)&gt;0,SUM(WL6,WO6,WR6),"")</f>
        <v/>
      </c>
      <c r="WT6" s="26">
        <f>IF($CP6="P",CA6,(CA6+AZ6)/2)</f>
        <v>15.850000000000001</v>
      </c>
      <c r="WU6" s="26">
        <f>IF($CP6="P",CB6,(CB6+BA6)/2)</f>
        <v>9.0500000000000007</v>
      </c>
      <c r="WV6" s="26">
        <f>IF($CP6="P",CC6,(CC6+BB6)/2)</f>
        <v>15.600000000000001</v>
      </c>
      <c r="WW6" s="26">
        <f>IF($CP6="P",CD6,(CD6+BC6)/2)</f>
        <v>15.645</v>
      </c>
      <c r="WX6" s="26">
        <f>IF($CP6="P",CE6,(CE6+BD6)/2)</f>
        <v>0</v>
      </c>
      <c r="WY6" s="26">
        <f>IF($CP6="P",CF6,(CF6+BE6)/2)</f>
        <v>11.450000000000001</v>
      </c>
      <c r="WZ6" s="26">
        <f>IF($CP6="P",CG6,(CG6+BF6)/2)</f>
        <v>6.2</v>
      </c>
      <c r="XA6" s="26">
        <f>IF($CP6="P",CH6,(CH6+BG6)/2)</f>
        <v>11.100000000000001</v>
      </c>
      <c r="XB6" s="26">
        <f>IF($CP6="P",CI6,(CI6+BH6)/2)</f>
        <v>11.29</v>
      </c>
      <c r="XC6" s="26">
        <f>IF($CP6="P",CJ6,(CJ6+BI6)/2)</f>
        <v>0</v>
      </c>
      <c r="XD6" s="26">
        <f>IF($CP6="P",CK6,(CK6+BJ6)/2)</f>
        <v>16.25</v>
      </c>
      <c r="XE6" s="26">
        <f>IF($CP6="P",CL6,(CL6+BK6)/2)</f>
        <v>9.3000000000000007</v>
      </c>
      <c r="XF6" s="26">
        <f>IF($CP6="P",CM6,(CM6+BL6)/2)</f>
        <v>14.600000000000001</v>
      </c>
      <c r="XG6" s="26">
        <f>IF($CP6="P",CN6,(CN6+BM6)/2)</f>
        <v>15.66</v>
      </c>
      <c r="XH6" s="26">
        <f>IF($CP6="P",CO6,(CO6+BN6)/2)</f>
        <v>0.3</v>
      </c>
      <c r="XI6" s="28" t="s">
        <v>53</v>
      </c>
      <c r="XJ6" s="11">
        <f>IF(WV6&gt;0,WV6,"")</f>
        <v>15.600000000000001</v>
      </c>
      <c r="XK6" s="11">
        <f>IF(WW6&gt;0,WW6,"")</f>
        <v>15.645</v>
      </c>
      <c r="XL6" s="11">
        <f>IF(SUM(WT6:WW6)-WX6&gt;0,SUM(WT6:WW6)-WX6,"")</f>
        <v>56.144999999999996</v>
      </c>
      <c r="XM6" s="11">
        <f>IF(XA6&gt;0,XA6,"")</f>
        <v>11.100000000000001</v>
      </c>
      <c r="XN6" s="11">
        <f>IF(XB6&gt;0,XB6,"")</f>
        <v>11.29</v>
      </c>
      <c r="XO6" s="11">
        <f>IF(SUM(WY6:XB6)-XC6&gt;0,SUM(WY6:XB6)-XC6,"")</f>
        <v>40.040000000000006</v>
      </c>
      <c r="XP6" s="11">
        <f>IF(MAX(XL6,XO6)&gt;0,MAX(XL6,XO6),"")</f>
        <v>56.144999999999996</v>
      </c>
      <c r="XQ6" s="11">
        <f>IF(XF6&gt;0,XF6,"")</f>
        <v>14.600000000000001</v>
      </c>
      <c r="XR6" s="11">
        <f>IF(XG6&gt;0,XG6,"")</f>
        <v>15.66</v>
      </c>
      <c r="XS6" s="11">
        <f>IF(SUM(XD6:XG6)-XH6&gt;0,SUM(XD6:XG6)-XH6,"")</f>
        <v>55.510000000000005</v>
      </c>
      <c r="XT6" s="11">
        <f>IF(SUM(XP6,XS6)&gt;0,SUM(XP6,XS6),"")</f>
        <v>111.655</v>
      </c>
    </row>
    <row r="7" spans="1:644" x14ac:dyDescent="0.2">
      <c r="A7" s="4" cm="1">
        <f t="array" ref="A7">IF(AND(H7&lt;&gt;"",H7&lt;&gt;"No DD"),SUMPRODUCT((H$4:H$27&lt;&gt;"")*(H$4:H$27&lt;&gt;"No DD")*(E$4:E$27&gt;E7))+1,IF(H7="No DD",SUMPRODUCT((H$4:H$27="No DD")*(E$4:E$27&gt;E7))+1+SUMPRODUCT((H$4:H$27&lt;&gt;"")*(H$4:H$27&lt;&gt;"No DD")),""))</f>
        <v>4</v>
      </c>
      <c r="B7" s="5" t="s">
        <v>85</v>
      </c>
      <c r="C7" s="4" t="s">
        <v>3</v>
      </c>
      <c r="D7" s="4">
        <v>2002</v>
      </c>
      <c r="E7" s="9">
        <f>SUM(J7:V7)+SUM(J7:T7)*0.0000001+SUM(J7)*0.0000000000001</f>
        <v>259.23002303800587</v>
      </c>
      <c r="F7" s="3" t="str">
        <f>IF(OR(AND(AO7&gt;=AY$29,AO7&lt;&gt;"",AQ7&gt;=AY$33,AQ7&lt;&gt;"",AN7=""),AND(AR7&gt;=AY$29,AR7&lt;&gt;"",AT7&gt;=AY$33,AT7&lt;&gt;"",AN7=""),AND(AV7&gt;=AY$29,AV7&lt;&gt;"",AX7&gt;=AY$33,AX7&lt;&gt;"",AN7=""),AND(BP7&gt;=BZ$29,BP7&lt;&gt;"",BR7&gt;=BZ$33,BR7&lt;&gt;"",BO7=""),AND(BS7&gt;=BZ$29,BS7&lt;&gt;"",BU7&gt;=BZ$33,BU7&lt;&gt;"",BO7=""),AND(BW7&gt;=BZ$29,BW7&lt;&gt;"",BY7&gt;=BZ$33,BY7&lt;&gt;"",BO7=""),AND(CQ7&gt;=DA$29,CQ7&lt;&gt;"",CS7&gt;=DA$33,CS7&lt;&gt;"",CP7=""),AND(CT7&gt;=DA$29,CT7&lt;&gt;"",CV7&gt;=DA$33,CV7&lt;&gt;"",CP7=""),AND(CX7&gt;=DA$29,CX7&lt;&gt;"",CZ7&gt;=DA$33,CZ7&lt;&gt;"",CP7=""),AND(DX7&gt;=EK$29,DX7&lt;&gt;"",DZ7&gt;=EK$33,DZ7&lt;&gt;""),AND(EA7&gt;=EK$29,EA7&lt;&gt;"",EC7&gt;=EK$33,EC7&lt;&gt;""),AND(EE7&gt;=EK$29,EE7&lt;&gt;"",EG7&gt;=EK$33,EG7&lt;&gt;""),AND(EH7&gt;=EK$29,EH7&lt;&gt;"",EJ7&gt;=EK$33,EJ7&lt;&gt;""),AND(FF7&gt;=FS$29,FF7&lt;&gt;"",FH7&gt;=FS$33,FH7&lt;&gt;""),AND(FI7&gt;=FS$29,FI7&lt;&gt;"",FK7&gt;=FS$33,FK7&lt;&gt;""),AND(FM7&gt;=FS$29,FM7&lt;&gt;"",FO7&gt;=FS$33,FO7&lt;&gt;""),AND(FP7&gt;=FS$29,FP7&lt;&gt;"",FR7&gt;=FS$33,FR7&lt;&gt;""),AND(GN7&gt;=HA$29,GN7&lt;&gt;"",GP7&gt;=HA$33,GP7&lt;&gt;""),AND(GQ7&gt;=HA$29,GQ7&lt;&gt;"",GS7&gt;=HA$33,GS7&lt;&gt;""),AND(GU7&gt;=HA$29,GU7&lt;&gt;"",GW7&gt;=HA$33,GW7&lt;&gt;""),AND(GX7&gt;=HA$29,GX7&lt;&gt;"",GZ7&gt;=HA$33,GZ7&lt;&gt;""),AND(HV7&gt;=II$29,HV7&lt;&gt;"",HX7&gt;=II$33,HX7&lt;&gt;""),AND(HY7&gt;=II$29,HY7&lt;&gt;"",IA7&gt;=II$33,IA7&lt;&gt;""),AND(IC7&gt;=II$29,IC7&lt;&gt;"",IE7&gt;=II$33,IE7&lt;&gt;""),AND(IF7&gt;=II$29,IF7&lt;&gt;"",IH7&gt;=II$33,IH7&lt;&gt;""),AND(JD7&gt;=JQ$29,JD7&lt;&gt;"",JF7&gt;=JQ$33,JF7&lt;&gt;""),AND(JG7&gt;=JQ$29,JG7&lt;&gt;"",JI7&gt;=JQ$33,JI7&lt;&gt;""),AND(JK7&gt;=JQ$29,JK7&lt;&gt;"",JM7&gt;=JQ$33,JM7&lt;&gt;""),AND(JN7&gt;=JQ$29,JN7&lt;&gt;"",JP7&gt;=JQ$33,JP7&lt;&gt;""),AND(KL7&gt;=KY$29,KL7&lt;&gt;"",KN7&gt;=KY$33,KN7&lt;&gt;""),AND(KO7&gt;=KY$29,KO7&lt;&gt;"",KQ7&gt;=KY$33,KQ7&lt;&gt;""),AND(KS7&gt;=KY$29,KS7&lt;&gt;"",KU7&gt;=KY$33,KU7&lt;&gt;""),AND(KV7&gt;=KY$29,KV7&lt;&gt;"",KX7&gt;=KY$33,KX7&lt;&gt;""),AND(LT7&gt;=MG$29,LT7&lt;&gt;"",LV7&gt;=MG$33,LV7&lt;&gt;""),AND(LW7&gt;=MG$29,LW7&lt;&gt;"",LY7&gt;=MG$33,LY7&lt;&gt;""),AND(MA7&gt;=MG$29,MA7&lt;&gt;"",MC7&gt;=MG$33,MC7&lt;&gt;""),AND(MD7&gt;=MG$29,MD7&lt;&gt;"",MF7&gt;=MG$33,MF7&lt;&gt;""),AND(NB7&gt;=NO$29,NB7&lt;&gt;"",ND7&gt;=NO$33,ND7&lt;&gt;""),AND(NE7&gt;=NO$29,NE7&lt;&gt;"",NG7&gt;=NO$33,NG7&lt;&gt;""),AND(NI7&gt;=NO$29,NI7&lt;&gt;"",NK7&gt;=NO$33,NK7&lt;&gt;""),AND(NL7&gt;=NO$29,NL7&lt;&gt;"",NN7&gt;=NO$33,NN7&lt;&gt;""),AND(OJ7&gt;=OW$29,OJ7&lt;&gt;"",OL7&gt;=OW$33,OL7&lt;&gt;""),AND(OM7&gt;=OW$29,OM7&lt;&gt;"",OO7&gt;=OW$33,OO7&lt;&gt;""),AND(OQ7&gt;=OW$29,OQ7&lt;&gt;"",OS7&gt;=OW$33,OS7&lt;&gt;""),AND(OT7&gt;=OW$29,OT7&lt;&gt;"",OV7&gt;=OW$33,OV7&lt;&gt;""),AND(PR7&gt;=QE$29,PR7&lt;&gt;"",PT7&gt;=QE$33,PT7&lt;&gt;""),AND(PU7&gt;=QE$29,PU7&lt;&gt;"",PW7&gt;=QE$33,PW7&lt;&gt;""),AND(PY7&gt;=QE$29,PY7&lt;&gt;"",QA7&gt;=QE$33,QA7&lt;&gt;""),AND(QB7&gt;=QE$29,QB7&lt;&gt;"",QD7&gt;=QE$33,QD7&lt;&gt;""),AND(QZ7&gt;=RM$29,QZ7&lt;&gt;"",RB7&gt;=RM$33,RB7&lt;&gt;""),AND(RC7&gt;=RM$29,RC7&lt;&gt;"",RE7&gt;=RM$33,RE7&lt;&gt;""),AND(RG7&gt;=RM$29,RG7&lt;&gt;"",RI7&gt;=RM$33,RI7&lt;&gt;""),AND(RJ7&gt;=RM$29,RJ7&lt;&gt;"",RL7&gt;=RM$33,RL7&lt;&gt;""),AND(SH7&gt;=SU$29,SH7&lt;&gt;"",SJ7&gt;=SU$33,SJ7&lt;&gt;""),AND(SK7&gt;=SU$29,SK7&lt;&gt;"",SM7&gt;=SU$33,SM7&lt;&gt;""),AND(SO7&gt;=SU$29,SO7&lt;&gt;"",SQ7&gt;=SU$33,SQ7&lt;&gt;""),AND(SR7&gt;=SU$29,SR7&lt;&gt;"",ST7&gt;=SU$33,ST7&lt;&gt;""),AND(TP7&gt;=UC$29,TP7&lt;&gt;"",TR7&gt;=UC$33,TR7&lt;&gt;""),AND(TS7&gt;=UC$29,TS7&lt;&gt;"",TU7&gt;=UC$33,TU7&lt;&gt;""),AND(TW7&gt;=UC$29,TW7&lt;&gt;"",TY7&gt;=UC$33,TYY7&lt;&gt;""),AND(TZ7&gt;=UC$29,TZ7&lt;&gt;"",UB7&gt;=UC$33,UB7&lt;&gt;""),AND(UX7&gt;=VK$29,UX7&lt;&gt;"",UZ7&gt;=VK$33,UZ7&lt;&gt;""),AND(VA7&gt;=VK$29,VA7&lt;&gt;"",VC7&gt;=VK$33,VC7&lt;&gt;""),AND(VE7&gt;=VK$29,VE7&lt;&gt;"",VG7&gt;=VK$33,VG7&lt;&gt;""),AND(VH7&gt;=VK$29,VH7&lt;&gt;"",VJ7&gt;=VK$33,VJ7&lt;&gt;""),AND(WF7&gt;=WS$29,WF7&lt;&gt;"",WH7&gt;=WS$33,WH7&lt;&gt;""),AND(WI7&gt;=WS$29,WI7&lt;&gt;"",WK7&gt;=WS$33,WK7&lt;&gt;""),AND(WM7&gt;=WS$29,WM7&lt;&gt;"",WO7&gt;=WS$33,WO7&lt;&gt;""),AND(WP7&gt;=WS$29,WP7&lt;&gt;"",WR7&gt;=WS$33,WR7&lt;&gt;"")),"P","")</f>
        <v>P</v>
      </c>
      <c r="G7" s="3" t="str">
        <f>IF(OR(AND(AQ7&gt;=AY$33,AQ7&lt;&gt;"",AN7=""),AND(AT7&gt;=AY$33,AT7&lt;&gt;"",AN7=""),AND(AX7&gt;=AY$33,AX7&lt;&gt;"",AN7=""),AND(BR7&gt;=BZ$33,BR7&lt;&gt;"",BO7=""),AND(BU7&gt;=BZ$33,BU7&lt;&gt;"",BO7=""),AND(BY7&gt;=BZ$33,BY7&lt;&gt;"",BO7=""),AND(CS7&gt;=DA$33,CS7&lt;&gt;"",CP7=""),AND(CV7&gt;=DA$33,CV7&lt;&gt;"",CP7=""),AND(CZ7&gt;=DA$33,CZ7&lt;&gt;"",CP7=""),AND(DZ7&gt;=EK$33,DZ7&lt;&gt;""),AND(EC7&gt;=EK$33,EC7&lt;&gt;""),AND(EG7&gt;=EK$33,EG7&lt;&gt;""),AND(EJ7&gt;=EK$33,EJ7&lt;&gt;""),AND(FH7&gt;=FS$33,FH7&lt;&gt;""),AND(FK7&gt;=FS$33,FK7&lt;&gt;""),AND(FO7&gt;=FS$33,FO7&lt;&gt;""),AND(FR7&gt;=FS$33,FR7&lt;&gt;""),AND(GP7&gt;=HA$33,GP7&lt;&gt;""),AND(GS7&gt;=HA$33,GS7&lt;&gt;""),AND(GW7&gt;=HA$33,GW7&lt;&gt;""),AND(GZ7&gt;=HA$33,GZ7&lt;&gt;""),AND(HX7&gt;=II$33,HX7&lt;&gt;""),AND(IA7&gt;=II$33,IA7&lt;&gt;""),AND(IE7&gt;=II$33,IE7&lt;&gt;""),AND(IH7&gt;=II$33,IH7&lt;&gt;""),AND(JF7&gt;=JQ$33,JF7&lt;&gt;""),AND(JI7&gt;=JQ$33,JI7&lt;&gt;""),AND(JM7&gt;=JQ$33,JM7&lt;&gt;""),AND(JP7&gt;=JQ$33,JP7&lt;&gt;""),AND(KN7&gt;=KY$33,KN7&lt;&gt;""),AND(KQ7&gt;=KY$33,KQ7&lt;&gt;""),AND(KU7&gt;=KY$33,KU7&lt;&gt;""),AND(KX7&gt;=KY$33,KX7&lt;&gt;""),AND(LV7&gt;=MG$33,LV7&lt;&gt;""),AND(LY7&gt;=MG$33,LY7&lt;&gt;""),AND(MC7&gt;=MG$33,MC7&lt;&gt;""),AND(MF7&gt;=MG$33,MF7&lt;&gt;""),AND(ND7&gt;=NO$33,ND7&lt;&gt;""),AND(NG7&gt;=NO$33,NG7&lt;&gt;""),AND(NK7&gt;=NO$33,NK7&lt;&gt;""),AND(NN7&gt;=NO$33,NN7&lt;&gt;""),AND(OL7&gt;=OW$33,OL7&lt;&gt;""),AND(OO7&gt;=OW$33,OO7&lt;&gt;""),AND(OS7&gt;=OW$33,OS7&lt;&gt;""),AND(OV7&gt;=OW$33,OV7&lt;&gt;""),AND(PT7&gt;=QE$33,PT7&lt;&gt;""),AND(PW7&gt;=QE$33,PW7&lt;&gt;""),AND(QA7&gt;=QE$33,QA7&lt;&gt;""),AND(QD7&gt;=QE$33,QD7&lt;&gt;""),AND(RB7&gt;=RM$33,RB7&lt;&gt;""),AND(RE7&gt;=RM$33,RE7&lt;&gt;""),AND(RI7&gt;=RM$33,RI7&lt;&gt;""),AND(RL7&gt;=RM$33,RL7&lt;&gt;""),AND(SJ7&gt;=SU$33,SJ7&lt;&gt;""),AND(SM7&gt;=SU$33,SM7&lt;&gt;""),AND(SQ7&gt;=SU$33,SQ7&lt;&gt;""),AND(ST7&gt;=SU$33,ST7&lt;&gt;""),AND(TR7&gt;=UC$33,TR7&lt;&gt;""),AND(TU7&gt;=UC$33,TU7&lt;&gt;""),AND(TY7&gt;=UC$33,TYY7&lt;&gt;""),AND(UB7&gt;=UC$33,UB7&lt;&gt;""),AND(UZ7&gt;=VK$33,UZ7&lt;&gt;""),AND(VC7&gt;=VK$33,VC7&lt;&gt;""),AND(VG7&gt;=VK$33,VG7&lt;&gt;""),AND(VJ7&gt;=VK$33,VJ7&lt;&gt;""),AND(WH7&gt;=WS$33,WH7&lt;&gt;""),AND(WK7&gt;=WS$33,WK7&lt;&gt;""),AND(WO7&gt;=WS$33,WO7&lt;&gt;""),AND(WR7&gt;=WS$33,WR7&lt;&gt;"")),"P","")</f>
        <v>P</v>
      </c>
      <c r="H7" s="36" t="str">
        <f>IF(AND(G7="P",F7=""),"No DD",IF(OR(AND(AO7&gt;=AY$32,AO7&lt;&gt;"",AQ7&gt;=AY$36,AQ7&lt;&gt;"",AN7=""),AND(AR7&gt;=AY$32,AR7&lt;&gt;"",AT7&gt;=AY$36,AT7&lt;&gt;"",AN7=""),AND(AV7&gt;=AY$32,AV7&lt;&gt;"",AX7&gt;=AY$36,AX7&lt;&gt;"",AN7=""),AND(BP7&gt;=BZ$32,BP7&lt;&gt;"",BR7&gt;=BZ$36,BR7&lt;&gt;"",BO7=""),AND(BS7&gt;=BZ$32,BS7&lt;&gt;"",BU7&gt;=BZ$36,BU7&lt;&gt;"",BO7=""),AND(BW7&gt;=BZ$32,BW7&lt;&gt;"",BY7&gt;=BZ$36,BY7&lt;&gt;"",BO7=""),AND(CQ7&gt;=DA$32,CQ7&lt;&gt;"",CS7&gt;=DA$36,CS7&lt;&gt;"",CP7=""),AND(CT7&gt;=DA$32,CT7&lt;&gt;"",CV7&gt;=DA$36,CV7&lt;&gt;"",CP7=""),AND(CX7&gt;=DA$32,CX7&lt;&gt;"",CZ7&gt;=DA$36,CZ7&lt;&gt;"",CP7=""),AND(DX7&gt;=EK$32,DX7&lt;&gt;"",DZ7&gt;=EK$36,DZ7&lt;&gt;""),AND(EA7&gt;=EK$32,EA7&lt;&gt;"",EC7&gt;=EK$36,EC7&lt;&gt;""),AND(EE7&gt;=EK$32,EE7&lt;&gt;"",EG7&gt;=EK$36,EG7&lt;&gt;""),AND(EH7&gt;=EK$32,EH7&lt;&gt;"",EJ7&gt;=EK$36,EJ7&lt;&gt;""),AND(FF7&gt;=FS$32,FF7&lt;&gt;"",FH7&gt;=FS$36,FH7&lt;&gt;""),AND(FI7&gt;=FS$32,FI7&lt;&gt;"",FK7&gt;=FS$36,FK7&lt;&gt;""),AND(FM7&gt;=FS$32,FM7&lt;&gt;"",FO7&gt;=FS$36,FO7&lt;&gt;""),AND(FP7&gt;=FS$32,FP7&lt;&gt;"",FR7&gt;=FS$36,FR7&lt;&gt;""),AND(GN7&gt;=HA$32,GN7&lt;&gt;"",GP7&gt;=HA$36,GP7&lt;&gt;""),AND(GQ7&gt;=HA$32,GQ7&lt;&gt;"",GS7&gt;=HA$36,GS7&lt;&gt;""),AND(GU7&gt;=HA$32,GU7&lt;&gt;"",GW7&gt;=HA$36,GW7&lt;&gt;""),AND(GX7&gt;=HA$32,GX7&lt;&gt;"",GZ7&gt;=HA$36,GZ7&lt;&gt;""),AND(HV7&gt;=II$32,HV7&lt;&gt;"",HX7&gt;=II$36,HX7&lt;&gt;""),AND(HY7&gt;=II$32,HY7&lt;&gt;"",IA7&gt;=II$36,IA7&lt;&gt;""),AND(IC7&gt;=II$32,IC7&lt;&gt;"",IE7&gt;=II$36,IE7&lt;&gt;""),AND(IF7&gt;=II$32,IF7&lt;&gt;"",IH7&gt;=II$36,IH7&lt;&gt;""),AND(JD7&gt;=JQ$32,JD7&lt;&gt;"",JF7&gt;=JQ$36,JF7&lt;&gt;""),AND(JG7&gt;=JQ$32,JG7&lt;&gt;"",JI7&gt;=JQ$36,JI7&lt;&gt;""),AND(JK7&gt;=JQ$32,JK7&lt;&gt;"",JM7&gt;=JQ$36,JM7&lt;&gt;""),AND(JN7&gt;=JQ$32,JN7&lt;&gt;"",JP7&gt;=JQ$36,JP7&lt;&gt;""),AND(KL7&gt;=KY$32,KL7&lt;&gt;"",KN7&gt;=KY$36,KN7&lt;&gt;""),AND(KO7&gt;=KY$32,KO7&lt;&gt;"",KQ7&gt;=KY$36,KQ7&lt;&gt;""),AND(KS7&gt;=KY$32,KS7&lt;&gt;"",KU7&gt;=KY$36,KU7&lt;&gt;""),AND(KV7&gt;=KY$32,KV7&lt;&gt;"",KX7&gt;=KY$36,KX7&lt;&gt;""),AND(LT7&gt;=MG$32,LT7&lt;&gt;"",LV7&gt;=MG$36,LV7&lt;&gt;""),AND(LW7&gt;=MG$32,LW7&lt;&gt;"",LY7&gt;=MG$36,LY7&lt;&gt;""),AND(MA7&gt;=MG$32,MA7&lt;&gt;"",MC7&gt;=MG$36,MC7&lt;&gt;""),AND(MD7&gt;=MG$32,MD7&lt;&gt;"",MF7&gt;=MG$36,MF7&lt;&gt;""),AND(NB7&gt;=NO$32,NB7&lt;&gt;"",ND7&gt;=NO$36,ND7&lt;&gt;""),AND(NE7&gt;=NO$32,NE7&lt;&gt;"",NG7&gt;=NO$36,NG7&lt;&gt;""),AND(NI7&gt;=NO$32,NI7&lt;&gt;"",NK7&gt;=NO$36,NK7&lt;&gt;""),AND(NL7&gt;=NO$32,NL7&lt;&gt;"",NN7&gt;=NO$36,NN7&lt;&gt;""),AND(OJ7&gt;=OW$32,OJ7&lt;&gt;"",OL7&gt;=OW$36,OL7&lt;&gt;""),AND(OM7&gt;=OW$32,OM7&lt;&gt;"",OO7&gt;=OW$36,OO7&lt;&gt;""),AND(OQ7&gt;=OW$32,OQ7&lt;&gt;"",OS7&gt;=OW$36,OS7&lt;&gt;""),AND(OT7&gt;=OW$32,OT7&lt;&gt;"",OV7&gt;=OW$36,OV7&lt;&gt;""),AND(PR7&gt;=QE$32,PR7&lt;&gt;"",PT7&gt;=QE$36,PT7&lt;&gt;""),AND(PU7&gt;=QE$32,PU7&lt;&gt;"",PW7&gt;=QE$36,PW7&lt;&gt;""),AND(PY7&gt;=QE$32,PY7&lt;&gt;"",QA7&gt;=QE$36,QA7&lt;&gt;""),AND(QB7&gt;=QE$32,QB7&lt;&gt;"",QD7&gt;=QE$36,QD7&lt;&gt;""),AND(QZ7&gt;=RM$32,QZ7&lt;&gt;"",RB7&gt;=RM$36,RB7&lt;&gt;""),AND(RC7&gt;=RM$32,RC7&lt;&gt;"",RE7&gt;=RM$36,RE7&lt;&gt;""),AND(RG7&gt;=RM$32,RG7&lt;&gt;"",RI7&gt;=RM$36,RI7&lt;&gt;""),AND(RJ7&gt;=RM$32,RJ7&lt;&gt;"",RL7&gt;=RM$36,RL7&lt;&gt;""),AND(SH7&gt;=SU$32,SH7&lt;&gt;"",SJ7&gt;=SU$36,SJ7&lt;&gt;""),AND(SK7&gt;=SU$32,SK7&lt;&gt;"",SM7&gt;=SU$36,SM7&lt;&gt;""),AND(SO7&gt;=SU$32,SO7&lt;&gt;"",SQ7&gt;=SU$36,SQ7&lt;&gt;""),AND(SR7&gt;=SU$32,SR7&lt;&gt;"",ST7&gt;=SU$36,ST7&lt;&gt;""),AND(TP7&gt;=UC$32,TP7&lt;&gt;"",TR7&gt;=UC$36,TR7&lt;&gt;""),AND(TS7&gt;=UC$32,TS7&lt;&gt;"",TU7&gt;=UC$36,TU7&lt;&gt;""),AND(TW7&gt;=UC$32,TW7&lt;&gt;"",TY7&gt;=UC$356,TYY7&lt;&gt;""),AND(TZ7&gt;=UC$32,TZ7&lt;&gt;"",UB7&gt;=UC$36,UB7&lt;&gt;""),AND(UX7&gt;=VK$32,UX7&lt;&gt;"",UZ7&gt;=VK$36,UZ7&lt;&gt;""),AND(VA7&gt;=VK$32,VA7&lt;&gt;"",VC7&gt;=VK$36,VC7&lt;&gt;""),AND(VE7&gt;=VK$32,VE7&lt;&gt;"",VG7&gt;=VK$36,VG7&lt;&gt;""),AND(VH7&gt;=VK$32,VH7&lt;&gt;"",VJ7&gt;=VK$36,VJ7&lt;&gt;""),AND(WF7&gt;=WS$32,WF7&lt;&gt;"",WH7&gt;=WS$36,WH7&lt;&gt;""),AND(WI7&gt;=WS$32,WI7&lt;&gt;"",WK7&gt;=WS$36,WK7&lt;&gt;""),AND(WM7&gt;=WS$32,WM7&lt;&gt;"",WO7&gt;=WS$36,WO7&lt;&gt;""),AND(WP7&gt;=WS$32,WP7&lt;&gt;"",WR7&gt;=WS$36,WR7&lt;&gt;"")),"Merit",IF(OR(AND(AO7&gt;=AY$31,AO7&lt;&gt;"",AQ7&gt;=AY$35,AQ7&lt;&gt;"",AN7=""),AND(AR7&gt;=AY$31,AR7&lt;&gt;"",AT7&gt;=AY$35,AT7&lt;&gt;"",AN7=""),AND(AV7&gt;=AY$31,AV7&lt;&gt;"",AX7&gt;=AY$35,AX7&lt;&gt;"",AN7=""),AND(BP7&gt;=BZ$31,BP7&lt;&gt;"",BR7&gt;=BZ$35,BR7&lt;&gt;"",BO7=""),AND(BS7&gt;=BZ$31,BS7&lt;&gt;"",BU7&gt;=BZ$35,BU7&lt;&gt;"",BO7=""),AND(BW7&gt;=BZ$31,BW7&lt;&gt;"",BY7&gt;=BZ$35,BY7&lt;&gt;"",BO7=""),AND(CQ7&gt;=DA$31,CQ7&lt;&gt;"",CS7&gt;=DA$35,CS7&lt;&gt;"",CP7=""),AND(CT7&gt;=DA$31,CT7&lt;&gt;"",CV7&gt;=DA$35,CV7&lt;&gt;"",CP7=""),AND(CX7&gt;=DA$31,CX7&lt;&gt;"",CZ7&gt;=DA$35,CZ7&lt;&gt;"",CP7=""),AND(DX7&gt;=EK$31,DX7&lt;&gt;"",DZ7&gt;=EK$35,DZ7&lt;&gt;""),AND(EA7&gt;=EK$31,EA7&lt;&gt;"",EC7&gt;=EK$35,EC7&lt;&gt;""),AND(EE7&gt;=EK$31,EE7&lt;&gt;"",EG7&gt;=EK$35,EG7&lt;&gt;""),AND(EH7&gt;=EK$31,EH7&lt;&gt;"",EJ7&gt;=EK$35,EJ7&lt;&gt;""),AND(FF7&gt;=FS$31,FF7&lt;&gt;"",FH7&gt;=FS$35,FH7&lt;&gt;""),AND(FI7&gt;=FS$31,FI7&lt;&gt;"",FK7&gt;=FS$35,FK7&lt;&gt;""),AND(FM7&gt;=FS$31,FM7&lt;&gt;"",FO7&gt;=FS$35,FO7&lt;&gt;""),AND(FP7&gt;=FS$31,FP7&lt;&gt;"",FR7&gt;=FS$35,FR7&lt;&gt;""),AND(GN7&gt;=HA$31,GN7&lt;&gt;"",GP7&gt;=HA$35,GP7&lt;&gt;""),AND(GQ7&gt;=HA$31,GQ7&lt;&gt;"",GS7&gt;=HA$35,GS7&lt;&gt;""),AND(GU7&gt;=HA$31,GU7&lt;&gt;"",GW7&gt;=HA$35,GW7&lt;&gt;""),AND(GX7&gt;=HA$31,GX7&lt;&gt;"",GZ7&gt;=HA$35,GZ7&lt;&gt;""),AND(HV7&gt;=II$31,HV7&lt;&gt;"",HX7&gt;=II$35,HX7&lt;&gt;""),AND(HY7&gt;=II$31,HY7&lt;&gt;"",IA7&gt;=II$35,IA7&lt;&gt;""),AND(IC7&gt;=II$31,IC7&lt;&gt;"",IE7&gt;=II$35,IE7&lt;&gt;""),AND(IF7&gt;=II$31,IF7&lt;&gt;"",IH7&gt;=II$35,IH7&lt;&gt;""),AND(JD7&gt;=JQ$31,JD7&lt;&gt;"",JF7&gt;=JQ$35,JF7&lt;&gt;""),AND(JG7&gt;=JQ$31,JG7&lt;&gt;"",JI7&gt;=JQ$35,JI7&lt;&gt;""),AND(JK7&gt;=JQ$31,JK7&lt;&gt;"",JM7&gt;=JQ$35,JM7&lt;&gt;""),AND(JN7&gt;=JQ$31,JN7&lt;&gt;"",JP7&gt;=JQ$35,JP7&lt;&gt;""),AND(KL7&gt;=KY$31,KL7&lt;&gt;"",KN7&gt;=KY$35,KN7&lt;&gt;""),AND(KO7&gt;=KY$31,KO7&lt;&gt;"",KQ7&gt;=KY$35,KQ7&lt;&gt;""),AND(KS7&gt;=KY$31,KS7&lt;&gt;"",KU7&gt;=KY$35,KU7&lt;&gt;""),AND(KV7&gt;=KY$31,KV7&lt;&gt;"",KX7&gt;=KY$35,KX7&lt;&gt;""),AND(LT7&gt;=MG$31,LT7&lt;&gt;"",LV7&gt;=MG$35,LV7&lt;&gt;""),AND(LW7&gt;=MG$31,LW7&lt;&gt;"",LY7&gt;=MG$35,LY7&lt;&gt;""),AND(MA7&gt;=MG$31,MA7&lt;&gt;"",MC7&gt;=MG$35,MC7&lt;&gt;""),AND(MD7&gt;=MG$31,MD7&lt;&gt;"",MF7&gt;=MG$35,MF7&lt;&gt;""),AND(NB7&gt;=NO$31,NB7&lt;&gt;"",ND7&gt;=NO$35,ND7&lt;&gt;""),AND(NE7&gt;=NO$31,NE7&lt;&gt;"",NG7&gt;=NO$35,NG7&lt;&gt;""),AND(NI7&gt;=NO$31,NI7&lt;&gt;"",NK7&gt;=NO$35,NK7&lt;&gt;""),AND(NL7&gt;=NO$31,NL7&lt;&gt;"",NN7&gt;=NO$35,NN7&lt;&gt;""),AND(OJ7&gt;=OW$31,OJ7&lt;&gt;"",OL7&gt;=OW$35,OL7&lt;&gt;""),AND(OM7&gt;=OW$31,OM7&lt;&gt;"",OO7&gt;=OW$35,OO7&lt;&gt;""),AND(OQ7&gt;=OW$31,OQ7&lt;&gt;"",OS7&gt;=OW$35,OS7&lt;&gt;""),AND(OT7&gt;=OW$31,OT7&lt;&gt;"",OV7&gt;=OW$35,OV7&lt;&gt;""),AND(PR7&gt;=QE$31,PR7&lt;&gt;"",PT7&gt;=QE$35,PT7&lt;&gt;""),AND(PU7&gt;=QE$31,PU7&lt;&gt;"",PW7&gt;=QE$35,PW7&lt;&gt;""),AND(PY7&gt;=QE$31,PY7&lt;&gt;"",QA7&gt;=QE$35,QA7&lt;&gt;""),AND(QB7&gt;=QE$31,QB7&lt;&gt;"",QD7&gt;=QE$35,QD7&lt;&gt;""),AND(QZ7&gt;=RM$31,QZ7&lt;&gt;"",RB7&gt;=RM$35,RB7&lt;&gt;""),AND(RC7&gt;=RM$31,RC7&lt;&gt;"",RE7&gt;=RM$35,RE7&lt;&gt;""),AND(RG7&gt;=RM$31,RG7&lt;&gt;"",RI7&gt;=RM$35,RI7&lt;&gt;""),AND(RJ7&gt;=RM$31,RJ7&lt;&gt;"",RL7&gt;=RM$35,RL7&lt;&gt;""),AND(SH7&gt;=SU$31,SH7&lt;&gt;"",SJ7&gt;=SU$35,SJ7&lt;&gt;""),AND(SK7&gt;=SU$31,SK7&lt;&gt;"",SM7&gt;=SU$35,SM7&lt;&gt;""),AND(SO7&gt;=SU$31,SO7&lt;&gt;"",SQ7&gt;=SU$35,SQ7&lt;&gt;""),AND(SR7&gt;=SU$31,SR7&lt;&gt;"",ST7&gt;=SU$35,ST7&lt;&gt;""),AND(TP7&gt;=UC$31,TP7&lt;&gt;"",TR7&gt;=UC$35,TR7&lt;&gt;""),AND(TS7&gt;=UC$31,TS7&lt;&gt;"",TU7&gt;=UC$35,TU7&lt;&gt;""),AND(TW7&gt;=UC$31,TW7&lt;&gt;"",TY7&gt;=UC$35,TYY7&lt;&gt;""),AND(TZ7&gt;=UC$31,TZ7&lt;&gt;"",UB7&gt;=UC$35,UB7&lt;&gt;""),AND(UX7&gt;=VK$31,UX7&lt;&gt;"",UZ7&gt;=VK$35,UZ7&lt;&gt;""),AND(VA7&gt;=VK$31,VA7&lt;&gt;"",VC7&gt;=VK$35,VC7&lt;&gt;""),AND(VE7&gt;=VK$31,VE7&lt;&gt;"",VG7&gt;=VK$35,VG7&lt;&gt;""),AND(VH7&gt;=VK$31,VH7&lt;&gt;"",VJ7&gt;=VK$35,VJ7&lt;&gt;""),AND(WF7&gt;=WS$31,WF7&lt;&gt;"",WH7&gt;=WS$35,WH7&lt;&gt;""),AND(WI7&gt;=WS$31,WI7&lt;&gt;"",WK7&gt;=WS$35,WK7&lt;&gt;""),AND(WM7&gt;=WS$31,WM7&lt;&gt;"",WO7&gt;=WS$35,WO7&lt;&gt;""),AND(WP7&gt;=WS$31,WP7&lt;&gt;"",WR7&gt;=WS$35,WR7&lt;&gt;"")),"Excellence",IF(I7="P","Worlds Team",IF(F7="P","National Team","")))))</f>
        <v>National Team</v>
      </c>
      <c r="I7" s="3" t="str">
        <f>IF(OR(AND(AO7&gt;=AY$30,AO7&lt;&gt;"",AQ7&gt;=AY$34,AQ7&lt;&gt;"",AN7=""),AND(AR7&gt;=AY$30,AR7&lt;&gt;"",AT7&gt;=AY$34,AT7&lt;&gt;"",AN7=""),AND(AV7&gt;=AY$30,AV7&lt;&gt;"",AX7&gt;=AY$34,AX7&lt;&gt;"",AN7=""),AND(BP7&gt;=BZ$30,BP7&lt;&gt;"",BR7&gt;=BZ$34,BR7&lt;&gt;"",BO7=""),AND(BS7&gt;=BZ$30,BS7&lt;&gt;"",BU7&gt;=BZ$34,BU7&lt;&gt;"",BO7=""),AND(BW7&gt;=BZ$30,BW7&lt;&gt;"",BY7&gt;=BZ$34,BY7&lt;&gt;"",BO7=""),AND(CQ7&gt;=DA$30,CQ7&lt;&gt;"",CS7&gt;=DA$34,CS7&lt;&gt;"",CP7=""),AND(CT7&gt;=DA$30,CT7&lt;&gt;"",CV7&gt;=DA$34,CV7&lt;&gt;"",CP7=""),AND(CX7&gt;=DA$30,CX7&lt;&gt;"",CZ7&gt;=DA$34,CZ7&lt;&gt;"",CP7=""),AND(DX7&gt;=EK$30,DX7&lt;&gt;"",DZ7&gt;=EK$34,DZ7&lt;&gt;""),AND(EA7&gt;=EK$30,EA7&lt;&gt;"",EC7&gt;=EK$34,EC7&lt;&gt;""),AND(EE7&gt;=EK$30,EE7&lt;&gt;"",EG7&gt;=EK$34,EG7&lt;&gt;""),AND(EH7&gt;=EK$30,EH7&lt;&gt;"",EJ7&gt;=EK$34,EJ7&lt;&gt;""),AND(FF7&gt;=FS$30,FF7&lt;&gt;"",FH7&gt;=FS$34,FH7&lt;&gt;""),AND(FI7&gt;=FS$30,FI7&lt;&gt;"",FK7&gt;=FS$34,FK7&lt;&gt;""),AND(FM7&gt;=FS$30,FM7&lt;&gt;"",FO7&gt;=FS$34,FO7&lt;&gt;""),AND(FP7&gt;=FS$30,FP7&lt;&gt;"",FR7&gt;=FS$34,FR7&lt;&gt;""),AND(GN7&gt;=HA$30,GN7&lt;&gt;"",GP7&gt;=HA$34,GP7&lt;&gt;""),AND(GQ7&gt;=HA$30,GQ7&lt;&gt;"",GS7&gt;=HA$34,GS7&lt;&gt;""),AND(GU7&gt;=HA$30,GU7&lt;&gt;"",GW7&gt;=HA$34,GW7&lt;&gt;""),AND(GX7&gt;=HA$30,GX7&lt;&gt;"",GZ7&gt;=HA$34,GZ7&lt;&gt;""),AND(HV7&gt;=II$30,HV7&lt;&gt;"",HX7&gt;=II$34,HX7&lt;&gt;""),AND(HY7&gt;=II$30,HY7&lt;&gt;"",IA7&gt;=II$34,IA7&lt;&gt;""),AND(IC7&gt;=II$30,IC7&lt;&gt;"",IE7&gt;=II$34,IE7&lt;&gt;""),AND(IF7&gt;=II$30,IF7&lt;&gt;"",IH7&gt;=II$34,IH7&lt;&gt;""),AND(JD7&gt;=JQ$30,JD7&lt;&gt;"",JF7&gt;=JQ$34,JF7&lt;&gt;""),AND(JG7&gt;=JQ$30,JG7&lt;&gt;"",JI7&gt;=JQ$34,JI7&lt;&gt;""),AND(JK7&gt;=JQ$30,JK7&lt;&gt;"",JM7&gt;=JQ$34,JM7&lt;&gt;""),AND(JN7&gt;=JQ$30,JN7&lt;&gt;"",JP7&gt;=JQ$34,JP7&lt;&gt;""),AND(KL7&gt;=KY$30,KL7&lt;&gt;"",KN7&gt;=KY$34,KN7&lt;&gt;""),AND(KO7&gt;=KY$30,KO7&lt;&gt;"",KQ7&gt;=KY$34,KQ7&lt;&gt;""),AND(KS7&gt;=KY$30,KS7&lt;&gt;"",KU7&gt;=KY$34,KU7&lt;&gt;""),AND(KV7&gt;=KY$30,KV7&lt;&gt;"",KX7&gt;=KY$34,KX7&lt;&gt;""),AND(LT7&gt;=MG$30,LT7&lt;&gt;"",LV7&gt;=MG$34,LV7&lt;&gt;""),AND(LW7&gt;=MG$30,LW7&lt;&gt;"",LY7&gt;=MG$34,LY7&lt;&gt;""),AND(MA7&gt;=MG$30,MA7&lt;&gt;"",MC7&gt;=MG$34,MC7&lt;&gt;""),AND(MD7&gt;=MG$30,MD7&lt;&gt;"",MF7&gt;=MG$34,MF7&lt;&gt;""),AND(NB7&gt;=NO$30,NB7&lt;&gt;"",ND7&gt;=NO$34,ND7&lt;&gt;""),AND(NE7&gt;=NO$30,NE7&lt;&gt;"",NG7&gt;=NO$34,NG7&lt;&gt;""),AND(NI7&gt;=NO$30,NI7&lt;&gt;"",NK7&gt;=NO$34,NK7&lt;&gt;""),AND(NL7&gt;=NO$30,NL7&lt;&gt;"",NN7&gt;=NO$34,NN7&lt;&gt;""),AND(OJ7&gt;=OW$30,OJ7&lt;&gt;"",OL7&gt;=OW$34,OL7&lt;&gt;""),AND(OM7&gt;=OW$30,OM7&lt;&gt;"",OO7&gt;=OW$34,OO7&lt;&gt;""),AND(OQ7&gt;=OW$30,OQ7&lt;&gt;"",OS7&gt;=OW$34,OS7&lt;&gt;""),AND(OT7&gt;=OW$30,OT7&lt;&gt;"",OV7&gt;=OW$34,OV7&lt;&gt;""),AND(PR7&gt;=QE$30,PR7&lt;&gt;"",PT7&gt;=QE$34,PT7&lt;&gt;""),AND(PU7&gt;=QE$30,PU7&lt;&gt;"",PW7&gt;=QE$34,PW7&lt;&gt;""),AND(PY7&gt;=QE$30,PY7&lt;&gt;"",QA7&gt;=QE$34,QA7&lt;&gt;""),AND(QB7&gt;=QE$30,QB7&lt;&gt;"",QD7&gt;=QE$34,QD7&lt;&gt;""),AND(QZ7&gt;=RM$30,QZ7&lt;&gt;"",RB7&gt;=RM$34,RB7&lt;&gt;""),AND(RC7&gt;=RM$30,RC7&lt;&gt;"",RE7&gt;=RM$34,RE7&lt;&gt;""),AND(RG7&gt;=RM$30,RG7&lt;&gt;"",RI7&gt;=RM$34,RI7&lt;&gt;""),AND(RJ7&gt;=RM$30,RJ7&lt;&gt;"",RL7&gt;=RM$34,RL7&lt;&gt;""),AND(SH7&gt;=SU$30,SH7&lt;&gt;"",SJ7&gt;=SU$34,SJ7&lt;&gt;""),AND(SK7&gt;=SU$30,SK7&lt;&gt;"",SM7&gt;=SU$34,SM7&lt;&gt;""),AND(SO7&gt;=SU$30,SO7&lt;&gt;"",SQ7&gt;=SU$34,SQ7&lt;&gt;""),AND(SR7&gt;=SU$30,SR7&lt;&gt;"",ST7&gt;=SU$34,ST7&lt;&gt;""),AND(TP7&gt;=UC$30,TP7&lt;&gt;"",TR7&gt;=UC$34,TR7&lt;&gt;""),AND(TS7&gt;=UC$30,TS7&lt;&gt;"",TU7&gt;=UC$34,TU7&lt;&gt;""),AND(TW7&gt;=UC$30,TW7&lt;&gt;"",TY7&gt;=UC$34,TYY7&lt;&gt;""),AND(TZ7&gt;=UC$30,TZ7&lt;&gt;"",UB7&gt;=UC$34,UB7&lt;&gt;""),AND(UX7&gt;=VK$30,UX7&lt;&gt;"",UZ7&gt;=VK$34,UZ7&lt;&gt;""),AND(VA7&gt;=VK$30,VA7&lt;&gt;"",VC7&gt;=VK$34,VC7&lt;&gt;""),AND(VE7&gt;=VK$30,VE7&lt;&gt;"",VG7&gt;=VK$34,VG7&lt;&gt;""),AND(VH7&gt;=VK$30,VH7&lt;&gt;"",VJ7&gt;=VK$34,VJ7&lt;&gt;""),AND(WF7&gt;=WS$30,WF7&lt;&gt;"",WH7&gt;=WS$34,WH7&lt;&gt;""),AND(WI7&gt;=WS$30,WI7&lt;&gt;"",WK7&gt;=WS$34,WK7&lt;&gt;""),AND(WM7&gt;=WS$30,WM7&lt;&gt;"",WO7&gt;=WS$34,WO7&lt;&gt;""),AND(WP7&gt;=WS$30,WP7&lt;&gt;"",WR7&gt;=WS$34,WR7&lt;&gt;"")),"P","")</f>
        <v/>
      </c>
      <c r="J7" s="8">
        <f>IF(COUNT(AQ7,AT7,BR7,BU7,CS7,CV7)&gt;0,LARGE((AQ7,AT7,BR7,BU7,CS7,CV7),1),0)</f>
        <v>58.769999999999996</v>
      </c>
      <c r="K7" s="8" t="str">
        <f>IF(J7="","",IF(OR(J7=CS7,J7=CV7),$CA$1,IF(OR(J7=BR7,J7=BU7),$AZ$1,IF(OR(J7=AQ7,J7=AT7),$Y$1,""))))</f>
        <v>2025 Nationals</v>
      </c>
      <c r="L7" s="8">
        <f>IF(COUNT(AQ7,AT7,BR7,BU7,CS7,CV7)&gt;1,LARGE((AQ7,AT7,BR7,BU7,CS7,CV7),2),0)</f>
        <v>56.39</v>
      </c>
      <c r="M7" s="8" t="str">
        <f>IF(L7="","",IF(OR(L7=CS7,L7=CV7),$CA$1,IF(OR(L7=BR7,L7=BU7),$AZ$1,IF(OR(L7=AQ7,L7=AT7),$Y$1,""))))</f>
        <v>2025 Nationals</v>
      </c>
      <c r="N7" s="8">
        <f>IF(COUNT(AQ7,AT7,BR7,BU7,CS7,CV7)&gt;2,LARGE((AQ7,AT7,BR7,BU7,CS7,CV7),3),0)</f>
        <v>55.26</v>
      </c>
      <c r="O7" s="8" t="str">
        <f>IF(N7="","",IF(OR(N7=CS7,N7=CV7),$CA$1,IF(OR(N7=BR7,N7=BU7),$AZ$1,IF(OR(N7=AQ7,N7=AT7),$Y$1,""))))</f>
        <v>2025 3rd Domestic Trial</v>
      </c>
      <c r="P7" s="8">
        <f>IF(MAX(AX7,BY7,CZ7)&gt;0,MAX(AX7,BY7,CZ7),0)</f>
        <v>26.999999999999996</v>
      </c>
      <c r="Q7" s="8" t="str">
        <f>IF(P7="","",IF(P7=CZ7,$CA$1,IF(P7=BY7,$AZ$1,IF(P7=AX7,$Y$1,""))))</f>
        <v>2025 Nationals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,TP7,TS7,TW7,TZ7,UX7,VA7,VE7,VH7,WF7,WI7,WM7,WP7)&gt;0,MAX(AO7,AR7,AV7,BP7,BS7,BW7,CQ7,CT7,CX7,DX7,EA7,EE7,EH7,FF7,FI7,FM7,FP7,GN7,GQ7,GU7,GX7,HV7,HY7,IC7,IF7,JD7,JG7,JK7,JN7,KL7,KO7,KS7,KV7,LT7,LW7,MA7,MD7,NB7,NE7,NI7,NL7,OJ7,OM7,OQ7,OT7,PR7,PU7,PY7,QB7,QZ7,RC7,RG7,RJ7,SH7,SK7,SO7,SR7,TP7,TS7,TW7,TZ7,UX7,VA7,VE7,VH7,WF7,WI7,WM7,WP7),0)</f>
        <v>17</v>
      </c>
      <c r="S7" s="8" t="str">
        <f>IF(R7=0,"",IF(OR(R7=CQ7,R7=CT7,R7=CX7),$CA$1,IF(OR(R7=BP7,R7=BS7,R7=BW7),$AZ$1,IF(OR(R7=AO7,R7=AR7,R7=AV7),$Y$1,IF(OR(R7=WF7,R7=WI7,R7=WM7,R7=WP7),$VL$1,IF(OR(R7=UX7,R7=VA7,R7=VE7,R7=VH7),$UD$1,IF(OR(R7=TP7,R7=TS7,R7=TW7,R7=TZ7),$SV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)))</f>
        <v>2025 World Cup FRA (Oct 5)</v>
      </c>
      <c r="T7" s="8">
        <f>MAX(IF(AND(AO7&lt;&gt;"",AO7&gt;=$AY$29),AP7,0),IF(AND(AR7&lt;&gt;"",AR7&gt;=$AY$29),AS7,0),IF(AND(AV7&lt;&gt;"",AV7&gt;=$AY$29),AW7,0),IF(AND(BP7&lt;&gt;"",BP7&gt;=$BZ$29),BQ7,0),IF(AND(BS7&lt;&gt;"",BS7&gt;=$BZ$29),BT7,0),IF(AND(BW7&lt;&gt;"",BW7&gt;=$BZ$29),BX7,0),IF(AND(CQ7&lt;&gt;"",CQ7&gt;=$DA$29),CR7,0),IF(AND(CT7&lt;&gt;"",CT7&gt;=$DA$29),CU7,0),IF(AND(CX7&lt;&gt;"",CX7&gt;=$DA$29),CY7,0),IF(AND(DX7&lt;&gt;"",DX7&gt;=$EK$29),DY7,0),IF(AND(EA7&lt;&gt;"",EA7&gt;=$EK$29),EB7,0),IF(AND(EE7&lt;&gt;"",EE7&gt;=$EK$29),EF7,0),IF(AND(EH7&lt;&gt;"",EH7&gt;=$EK$29),EI7,0),IF(AND(FF7&lt;&gt;"",FF7&gt;=$FS$29),FG7,0),IF(AND(FI7&lt;&gt;"",FI7&gt;=$FS$29),FJ7,0),IF(AND(FM7&lt;&gt;"",FM7&gt;=$FS$29),FN7,0),IF(AND(FP7&lt;&gt;"",FP7&gt;=$FS$29),FQ7,0),IF(AND(GN7&lt;&gt;"",GN7&gt;=$HA$29),GO7,0),IF(AND(GQ7&lt;&gt;"",GQ7&gt;=$HA$29),GR7,0),IF(AND(GU7&lt;&gt;"",GU7&gt;=$HA$29),GV7,0),IF(AND(GX7&lt;&gt;"",GX7&gt;=$HA$29),GY7,0),IF(AND(HV7&lt;&gt;"",HV7&gt;=$II$29),HW7,0),IF(AND(HY7&lt;&gt;"",HY7&gt;=$II$29),HZ7,0),IF(AND(IC7&lt;&gt;"",IC7&gt;=$II$29),ID7,0),IF(AND(IF7&lt;&gt;"",IF7&gt;=$II$29),IG7,0),IF(AND(JD7&lt;&gt;"",JD7&gt;=$JQ$29),JE7,0),IF(AND(JG7&lt;&gt;"",JG7&gt;=$JQ$29),JH7,0),IF(AND(JK7&lt;&gt;"",JK7&gt;=$JQ$29),JL7,0),IF(AND(JN7&lt;&gt;"",JN7&gt;=$JQ$29),JO7,0),IF(AND(KL7&lt;&gt;"",KL7&gt;=$KY$29),KM7,0),IF(AND(KO7&lt;&gt;"",KO7&gt;=$KY$29),KP7,0),IF(AND(KS7&lt;&gt;"",KS7&gt;=$KY$29),KT7,0),IF(AND(KV7&lt;&gt;"",KV7&gt;=$KY$29),KW7,0),IF(AND(LT7&lt;&gt;"",LT7&gt;=$MG$29),LU7,0),IF(AND(LW7&lt;&gt;"",LW7&gt;=$MG$29),LX7,0),IF(AND(MA7&lt;&gt;"",MA7&gt;=$MG$29),MB7,0),IF(AND(MD7&lt;&gt;"",MD7&gt;=$MG$29),ME7,0),IF(AND(NB7&lt;&gt;"",NB7&gt;=$NO$29),NC7,0),IF(AND(NE7&lt;&gt;"",NE7&gt;=$NO$29),NF7,0),IF(AND(NI7&lt;&gt;"",NI7&gt;=$NO$29),NJ7,0),IF(AND(NL7&lt;&gt;"",NL7&gt;=$NO$29),NM7,0),IF(AND(OJ7&lt;&gt;"",OJ7&gt;=$OW$29),OK7,0),IF(AND(OM7&lt;&gt;"",OM7&gt;=$OW$29),ON7,0),IF(AND(OQ7&lt;&gt;"",OQ7&gt;=$OW$29),OR7,0),IF(AND(OT7&lt;&gt;"",OT7&gt;=$OW$29),OU7,0),IF(AND(PR7&lt;&gt;"",PR7&gt;=$QE$29),PS7,0),IF(AND(PU7&lt;&gt;"",PU7&gt;=$QE$29),PV7,0),IF(AND(PY7&lt;&gt;"",PY7&gt;=$QE$29),PZ7,0),IF(AND(QB7&lt;&gt;"",QB7&gt;=$QE$29),QC7,0),IF(AND(QZ7&lt;&gt;"",QZ7&gt;=$RM$29),RA7,0),IF(AND(RC7&lt;&gt;"",RC7&gt;=$RM$29),RD7,0),IF(AND(RG7&lt;&gt;"",RG7&gt;=$RM$29),RH7,0),IF(AND(RJ7&lt;&gt;"",RJ7&gt;=$RM$29),RK7,0),IF(AND(SH7&lt;&gt;"",SH7&gt;=$SU$29),SI7,0),IF(AND(SK7&lt;&gt;"",SK7&gt;=$SU$29),SL7,0),IF(AND(SO7&lt;&gt;"",SO7&gt;=$SU$29),SP7,0),IF(AND(SR7&lt;&gt;"",SR7&gt;=$SU$29),SS7,0),IF(AND(TP7&lt;&gt;"",TP7&gt;=$UC$29),TQ7,0),IF(AND(TS7&lt;&gt;"",TS7&gt;=$UC$29),TT7,0),IF(AND(TW7&lt;&gt;"",TW7&gt;=$UC$29),TX7,0),IF(AND(TZ7&lt;&gt;"",TZ7&gt;=$UC$29),UA7,0),IF(AND(UX7&lt;&gt;"",UX7&gt;=$VK$29),UY7,0),IF(AND(VA7&lt;&gt;"",VA7&gt;=$VK$29),VB7,0),IF(AND(VE7&lt;&gt;"",VE7&gt;=$VK$29),VF7,0),IF(AND(VH7&lt;&gt;"",VH7&gt;=$VK$29),VI7,0),IF(AND(WF7&lt;&gt;"",WF7&gt;=$WS$29),WG7,0),IF(AND(WI7&lt;&gt;"",WI7&gt;=$WS$29),WJ7,0),IF(AND(WM7&lt;&gt;"",WM7&gt;=$WS$29),WN7,0),IF(AND(WP7&lt;&gt;"",WP7&gt;=$WS$29),WQ7,0),0)</f>
        <v>15.96</v>
      </c>
      <c r="U7" s="8" t="str">
        <f>IF(T7=0,"",IF(OR(T7=CR7,T7=CU7,T7=CY7),$CA$1,IF(OR(T7=BQ7,T7=BT7,T7=BX7),$AZ$1,IF(OR(T7=AP7,T7=AS7,T7=AW7),$Y$1,IF(OR(T7=WG7,T7=WJ7,T7=WN7,T7=WQ7),$VL$1,IF(OR(T7=UY7,T7=VB7,T7=VF7,T7=VI7),$UD$1,IF(OR(T7=TQ7,T7=TT7,T7=TX7,T7=UA7),$SV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)))</f>
        <v>2025 3rd Domestic Trial</v>
      </c>
      <c r="V7" s="8">
        <f>IF(MAX(DB7,DC7)&gt;0,MAX(DB7,DC7),"")</f>
        <v>28.850000000000005</v>
      </c>
      <c r="W7" s="11" t="str">
        <f>IF(V7="","",IF(V7=DB7,"("&amp;DB$2&amp;")",IF(V7=DC7,"("&amp;DC$2&amp;")")))</f>
        <v>(Final)</v>
      </c>
      <c r="X7" s="8" t="str">
        <f>IF(V7="","",IF(V7=DB7,IF(V7+IF(N7="",0,N7)=WL7,$VL$1,IF(V7+IF(N7="",0,N7)=VD7,$UD$1,IF(V7+IF(N7="",0,N7)=TV7,$SV$1,IF(V7+IF(N7="",0,N7)=SN7,$RN$1,IF(V7+IF(N7="",0,N7)=RF7,$QF$1,IF(V7+IF(N7="",0,N7)=PX7,$OX$1,IF(V7+IF(N7="",0,N7)=OP7,$NP$1,IF(V7+IF(N7="",0,N7)=NH7,$MH$1,IF(V7+IF(N7="",0,N7)=LZ7,$KZ$1,IF(V7+IF(N7="",0,N7)=KR7,$JR$1,IF(V7+IF(N7="",0,N7)=JJ7,$IJ$1,IF(V7+IF(N7="",0,N7)=IB7,$HB$1,IF(V7+IF(N7="",0,N7)=GT7,$FT$1,IF(V7+IF(N7="",0,N7)=FL7,$EL$1,IF(V7+IF(N7="",0,N7)=ED7,$DD$1))))))))))))))),IF(V7=DC7,IF(V7+IF(P7="",0,P7)=WO7,$VL$1,IF(V7+IF(P7="",0,P7)=VG7,$UD$1,IF(V7+IF(P7="",0,P7)=TY7,$SV$1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WR7,$VL$1,IF(V7+IF(P7="",0,P7)=VJ7,$UD$1,IF(V7+IF(P7="",0,P7)=UB7,$SV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))))))</f>
        <v>2025 Pan Am Championships (May 18)</v>
      </c>
      <c r="Y7" s="22">
        <v>1.8</v>
      </c>
      <c r="Z7" s="22">
        <v>0.8</v>
      </c>
      <c r="AA7" s="22">
        <v>2</v>
      </c>
      <c r="AB7" s="22">
        <v>1.7</v>
      </c>
      <c r="AC7" s="22">
        <v>0</v>
      </c>
      <c r="AD7" s="22">
        <v>3</v>
      </c>
      <c r="AE7" s="22">
        <v>1.8</v>
      </c>
      <c r="AF7" s="22">
        <v>4</v>
      </c>
      <c r="AG7" s="22">
        <v>3.34</v>
      </c>
      <c r="AH7" s="22">
        <v>0</v>
      </c>
      <c r="AI7" s="22"/>
      <c r="AJ7" s="22"/>
      <c r="AK7" s="22"/>
      <c r="AL7" s="22"/>
      <c r="AM7" s="22"/>
      <c r="AN7" s="27"/>
      <c r="AO7" s="38">
        <f>IF(AA7&gt;0,AA7,"")</f>
        <v>2</v>
      </c>
      <c r="AP7" s="38">
        <f>IF(AB7&gt;0,AB7,"")</f>
        <v>1.7</v>
      </c>
      <c r="AQ7" s="40">
        <f>IF(SUM(Y7:AB7)-AC7&gt;0,SUM(Y7:AB7)-AC7,"")</f>
        <v>6.3</v>
      </c>
      <c r="AR7" s="40">
        <f>IF(AF7&gt;0,AF7,"")</f>
        <v>4</v>
      </c>
      <c r="AS7" s="40">
        <f>IF(AG7&gt;0,AG7,"")</f>
        <v>3.34</v>
      </c>
      <c r="AT7" s="40">
        <f>IF(SUM(AD7:AG7)-AH7&gt;0,SUM(AD7:AG7)-AH7,"")</f>
        <v>12.14</v>
      </c>
      <c r="AU7" s="40">
        <f>IF(AQ7="","",MAX(AQ7,AT7))</f>
        <v>12.14</v>
      </c>
      <c r="AV7" s="40" t="str">
        <f>IF(AK7&gt;0,AK7,"")</f>
        <v/>
      </c>
      <c r="AW7" s="40" t="str">
        <f>IF(AL7&gt;0,AL7,"")</f>
        <v/>
      </c>
      <c r="AX7" s="40" t="str">
        <f>IF(SUM(AI7:AL7)-AM7&gt;0,SUM(AI7:AL7)-AM7,"")</f>
        <v/>
      </c>
      <c r="AY7" s="40">
        <f>IF(SUM(AU7,AX7)&gt;0,SUM(AU7,AX7),"")</f>
        <v>12.14</v>
      </c>
      <c r="AZ7" s="26">
        <v>15.8</v>
      </c>
      <c r="BA7" s="26">
        <v>9.4</v>
      </c>
      <c r="BB7" s="26">
        <v>16</v>
      </c>
      <c r="BC7" s="26">
        <v>15.19</v>
      </c>
      <c r="BD7" s="26">
        <v>0</v>
      </c>
      <c r="BE7" s="26">
        <v>16.399999999999999</v>
      </c>
      <c r="BF7" s="26">
        <v>9.6999999999999993</v>
      </c>
      <c r="BG7" s="26">
        <v>16.8</v>
      </c>
      <c r="BH7" s="26">
        <v>15.87</v>
      </c>
      <c r="BI7" s="26">
        <v>0</v>
      </c>
      <c r="BJ7" s="26">
        <v>7.9</v>
      </c>
      <c r="BK7" s="26">
        <v>4.3</v>
      </c>
      <c r="BL7" s="26">
        <v>7.1</v>
      </c>
      <c r="BM7" s="26">
        <v>7.7</v>
      </c>
      <c r="BN7" s="26">
        <v>0</v>
      </c>
      <c r="BO7" s="28"/>
      <c r="BP7" s="39">
        <f>IF(BB7&gt;0,BB7,"")</f>
        <v>16</v>
      </c>
      <c r="BQ7" s="39">
        <f>IF(BC7&gt;0,BC7,"")</f>
        <v>15.19</v>
      </c>
      <c r="BR7" s="11">
        <f>IF(SUM(AZ7:BC7)-BD7&gt;0,SUM(AZ7:BC7)-BD7,"")</f>
        <v>56.39</v>
      </c>
      <c r="BS7" s="11">
        <f>IF(BG7&gt;0,BG7,"")</f>
        <v>16.8</v>
      </c>
      <c r="BT7" s="11">
        <f>IF(BH7&gt;0,BH7,"")</f>
        <v>15.87</v>
      </c>
      <c r="BU7" s="11">
        <f>IF(SUM(BE7:BH7)-BI7&gt;0,SUM(BE7:BH7)-BI7,"")</f>
        <v>58.769999999999996</v>
      </c>
      <c r="BV7" s="11">
        <f>IF(BR7="","",MAX(BR7,BU7))</f>
        <v>58.769999999999996</v>
      </c>
      <c r="BW7" s="11">
        <f>IF(BL7&gt;0,BL7,"")</f>
        <v>7.1</v>
      </c>
      <c r="BX7" s="11">
        <f>IF(BM7&gt;0,BM7,"")</f>
        <v>7.7</v>
      </c>
      <c r="BY7" s="11">
        <f>IF(SUM(BJ7:BM7)-BN7&gt;0,SUM(BJ7:BM7)-BN7,"")</f>
        <v>26.999999999999996</v>
      </c>
      <c r="BZ7" s="11">
        <f>IF(SUM(BV7,BY7)&gt;0,SUM(BV7,BY7),"")</f>
        <v>85.77</v>
      </c>
      <c r="CA7" s="22">
        <v>15</v>
      </c>
      <c r="CB7" s="22">
        <v>8.3000000000000007</v>
      </c>
      <c r="CC7" s="22">
        <v>16</v>
      </c>
      <c r="CD7" s="22">
        <v>15.96</v>
      </c>
      <c r="CE7" s="22">
        <v>0</v>
      </c>
      <c r="CF7" s="22">
        <v>3.3</v>
      </c>
      <c r="CG7" s="22">
        <v>1.8</v>
      </c>
      <c r="CH7" s="22">
        <v>4</v>
      </c>
      <c r="CI7" s="22">
        <v>3.62</v>
      </c>
      <c r="CJ7" s="22">
        <v>0</v>
      </c>
      <c r="CK7" s="22">
        <v>6.3</v>
      </c>
      <c r="CL7" s="22">
        <v>3.4</v>
      </c>
      <c r="CM7" s="22">
        <v>7.4</v>
      </c>
      <c r="CN7" s="22">
        <v>6.97</v>
      </c>
      <c r="CO7" s="22">
        <v>0</v>
      </c>
      <c r="CP7" s="27"/>
      <c r="CQ7" s="38">
        <f>IF(CC7&gt;0,CC7,"")</f>
        <v>16</v>
      </c>
      <c r="CR7" s="38">
        <f>IF(CD7&gt;0,CD7,"")</f>
        <v>15.96</v>
      </c>
      <c r="CS7" s="40">
        <f>IF(SUM(CA7:CD7)-CE7&gt;0,SUM(CA7:CD7)-CE7,"")</f>
        <v>55.26</v>
      </c>
      <c r="CT7" s="40">
        <f>IF(CH7&gt;0,CH7,"")</f>
        <v>4</v>
      </c>
      <c r="CU7" s="40">
        <f>IF(CI7&gt;0,CI7,"")</f>
        <v>3.62</v>
      </c>
      <c r="CV7" s="40">
        <f>IF(SUM(CF7:CI7)-CJ7&gt;0,SUM(CF7:CI7)-CJ7,"")</f>
        <v>12.719999999999999</v>
      </c>
      <c r="CW7" s="40">
        <f>IF(CS7="","",MAX(CS7,CV7))</f>
        <v>55.26</v>
      </c>
      <c r="CX7" s="40">
        <f>IF(CM7&gt;0,CM7,"")</f>
        <v>7.4</v>
      </c>
      <c r="CY7" s="40">
        <f>IF(CN7&gt;0,CN7,"")</f>
        <v>6.97</v>
      </c>
      <c r="CZ7" s="40">
        <f>IF(SUM(CK7:CN7)-CO7&gt;0,SUM(CK7:CN7)-CO7,"")</f>
        <v>24.07</v>
      </c>
      <c r="DA7" s="40">
        <f>IF(SUM(CW7,CZ7)&gt;0,SUM(CW7,CZ7),"")</f>
        <v>79.33</v>
      </c>
      <c r="DB7" s="51">
        <f>IF(MAX(ED7,FL7,GT7,IB7,JJ7,KR7,LZ7,NH7,OP7,PX7,RF7,SN7,TV7,VD7,WL7)-IF(N7="",0,N7)&gt;0.001,MAX(ED7,FL7,GT7,IB7,JJ7,KR7,LZ7,NH7,OP7,PX7,RF7,SN7,TV7,VD7,WL7)-IF(N7="",0,N7),"")</f>
        <v>1.0800000000000054</v>
      </c>
      <c r="DC7" s="51">
        <f>IF(MAX(EG7,EJ7,FO7,FR7,GW7,GZ7,IE7,IH7,JM7,JP7,KU7,KX7,MC7,MF7,NK7,NN7,OS7,OV7,QA7,QD7,RI7,RL7,SQ7,ST7,TY7,UB7,VG7,VJ7,WO7,WR7)-IF(P7="",0,P7)&gt;0.001,MAX(EG7,EJ7,FO7,FR7,GW7,GZ7,IE7,IH7,JM7,JP7,KU7,KX7,MC7,MF7,NK7,NN7,OS7,OV7,QA7,QD7,RI7,RL7,SQ7,ST7,TY7,UB7,VG7,VJ7,WO7,WR7)-IF(P7="",0,P7),"")</f>
        <v>28.850000000000005</v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>IF(DF7&gt;0,DF7,"")</f>
        <v/>
      </c>
      <c r="DY7" s="40" t="str">
        <f>IF(DG7&gt;0,DG7,"")</f>
        <v/>
      </c>
      <c r="DZ7" s="40" t="str">
        <f>IF(SUM(DD7:DG7)-DH7&gt;0,SUM(DD7:DG7)-DH7,"")</f>
        <v/>
      </c>
      <c r="EA7" s="40" t="str">
        <f>IF(DK7&gt;0,DK7,"")</f>
        <v/>
      </c>
      <c r="EB7" s="40" t="str">
        <f>IF(DL7&gt;0,DL7,"")</f>
        <v/>
      </c>
      <c r="EC7" s="40" t="str">
        <f>IF(SUM(DI7:DL7)-DM7&gt;0,SUM(DI7:DL7)-DM7,"")</f>
        <v/>
      </c>
      <c r="ED7" s="40" t="str">
        <f>IF(MAX(DZ7,EC7)&gt;0,MAX(DZ7,EC7),"")</f>
        <v/>
      </c>
      <c r="EE7" s="40" t="str">
        <f>IF(DP7&gt;0,DP7,"")</f>
        <v/>
      </c>
      <c r="EF7" s="40" t="str">
        <f>IF(DQ7&gt;0,DQ7,"")</f>
        <v/>
      </c>
      <c r="EG7" s="40" t="str">
        <f>IF(SUM(DN7:DQ7)-DR7&gt;0,SUM(DN7:DQ7)-DR7,"")</f>
        <v/>
      </c>
      <c r="EH7" s="40" t="str">
        <f>IF(DU7&gt;0,DU7,"")</f>
        <v/>
      </c>
      <c r="EI7" s="40" t="str">
        <f>IF(DV7&gt;0,DV7,"")</f>
        <v/>
      </c>
      <c r="EJ7" s="40" t="str">
        <f>IF(SUM(DS7:DV7)-DW7&gt;0,SUM(DS7:DV7)-DW7,"")</f>
        <v/>
      </c>
      <c r="EK7" s="40" t="str">
        <f>IF(SUM(ED7,EG7,EJ7)&gt;0,SUM(ED7,EG7,EJ7),"")</f>
        <v/>
      </c>
      <c r="EL7" s="18">
        <v>14.9</v>
      </c>
      <c r="EM7" s="18">
        <v>16.399999999999999</v>
      </c>
      <c r="EN7" s="18">
        <v>8.6999999999999993</v>
      </c>
      <c r="EO7" s="18">
        <v>15.39</v>
      </c>
      <c r="EP7" s="18">
        <v>0</v>
      </c>
      <c r="EQ7" s="18">
        <v>14.5</v>
      </c>
      <c r="ER7" s="18">
        <v>9.1999999999999993</v>
      </c>
      <c r="ES7" s="18">
        <v>17</v>
      </c>
      <c r="ET7" s="18">
        <v>15.545</v>
      </c>
      <c r="EU7" s="18">
        <v>0</v>
      </c>
      <c r="EV7" s="18"/>
      <c r="EW7" s="18"/>
      <c r="EX7" s="18"/>
      <c r="EY7" s="18"/>
      <c r="EZ7" s="18"/>
      <c r="FA7" s="18">
        <v>14.6</v>
      </c>
      <c r="FB7" s="18">
        <v>9</v>
      </c>
      <c r="FC7" s="18">
        <v>17</v>
      </c>
      <c r="FD7" s="18">
        <v>15.25</v>
      </c>
      <c r="FE7" s="18">
        <v>0</v>
      </c>
      <c r="FF7" s="11">
        <f>IF(EN7&gt;0,EN7,"")</f>
        <v>8.6999999999999993</v>
      </c>
      <c r="FG7" s="11">
        <f>IF(EO7&gt;0,EO7,"")</f>
        <v>15.39</v>
      </c>
      <c r="FH7" s="11">
        <f>IF(SUM(EL7:EO7)-EP7&gt;0,SUM(EL7:EO7)-EP7,"")</f>
        <v>55.39</v>
      </c>
      <c r="FI7" s="11">
        <f>IF(ES7&gt;0,ES7,"")</f>
        <v>17</v>
      </c>
      <c r="FJ7" s="11">
        <f>IF(ET7&gt;0,ET7,"")</f>
        <v>15.545</v>
      </c>
      <c r="FK7" s="11">
        <f>IF(SUM(EQ7:ET7)-EU7&gt;0,SUM(EQ7:ET7)-EU7,"")</f>
        <v>56.245000000000005</v>
      </c>
      <c r="FL7" s="11">
        <f>IF(MAX(FH7,FK7)&gt;0,MAX(FH7,FK7),"")</f>
        <v>56.245000000000005</v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>
        <f>IF(FC7&gt;0,FC7,"")</f>
        <v>17</v>
      </c>
      <c r="FQ7" s="11">
        <f>IF(FD7&gt;0,FD7,"")</f>
        <v>15.25</v>
      </c>
      <c r="FR7" s="11">
        <f>IF(SUM(FA7:FD7)-FE7&gt;0,SUM(FA7:FD7)-FE7,"")</f>
        <v>55.85</v>
      </c>
      <c r="FS7" s="11">
        <f>IF(SUM(FL7,FO7,FR7)&gt;0,SUM(FL7,FO7,FR7),"")</f>
        <v>112.095</v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0" t="str">
        <f>IF(FV7&gt;0,FV7,"")</f>
        <v/>
      </c>
      <c r="GO7" s="40" t="str">
        <f>IF(FW7&gt;0,FW7,"")</f>
        <v/>
      </c>
      <c r="GP7" s="40" t="str">
        <f>IF(SUM(FT7:FW7)-FX7&gt;0,SUM(FT7:FW7)-FX7,"")</f>
        <v/>
      </c>
      <c r="GQ7" s="40" t="str">
        <f>IF(GA7&gt;0,GA7,"")</f>
        <v/>
      </c>
      <c r="GR7" s="40" t="str">
        <f>IF(GB7&gt;0,GB7,"")</f>
        <v/>
      </c>
      <c r="GS7" s="40" t="str">
        <f>IF(SUM(FY7:GB7)-GC7&gt;0,SUM(FY7:GB7)-GC7,"")</f>
        <v/>
      </c>
      <c r="GT7" s="40" t="str">
        <f>IF(MAX(GP7,GS7)&gt;0,MAX(GP7,GS7),"")</f>
        <v/>
      </c>
      <c r="GU7" s="40" t="str">
        <f>IF(GF7&gt;0,GF7,"")</f>
        <v/>
      </c>
      <c r="GV7" s="40" t="str">
        <f>IF(GG7&gt;0,GG7,"")</f>
        <v/>
      </c>
      <c r="GW7" s="40" t="str">
        <f>IF(SUM(GD7:GG7)-GH7&gt;0,SUM(GD7:GG7)-GH7,"")</f>
        <v/>
      </c>
      <c r="GX7" s="40" t="str">
        <f>IF(GK7&gt;0,GK7,"")</f>
        <v/>
      </c>
      <c r="GY7" s="40" t="str">
        <f>IF(GL7&gt;0,GL7,"")</f>
        <v/>
      </c>
      <c r="GZ7" s="40" t="str">
        <f>IF(SUM(GI7:GL7)-GM7&gt;0,SUM(GI7:GL7)-GM7,"")</f>
        <v/>
      </c>
      <c r="HA7" s="40" t="str">
        <f>IF(SUM(GT7,GW7,GZ7)&gt;0,SUM(GT7,GW7,GZ7),"")</f>
        <v/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>IF(HD7&gt;0,HD7,"")</f>
        <v/>
      </c>
      <c r="HW7" s="11" t="str">
        <f>IF(HE7&gt;0,HE7,"")</f>
        <v/>
      </c>
      <c r="HX7" s="11" t="str">
        <f>IF(SUM(HB7:HE7)-HF7&gt;0,SUM(HB7:HE7)-HF7,"")</f>
        <v/>
      </c>
      <c r="HY7" s="11" t="str">
        <f>IF(HI7&gt;0,HI7,"")</f>
        <v/>
      </c>
      <c r="HZ7" s="11" t="str">
        <f>IF(HJ7&gt;0,HJ7,"")</f>
        <v/>
      </c>
      <c r="IA7" s="11" t="str">
        <f>IF(SUM(HG7:HJ7)-HK7&gt;0,SUM(HG7:HJ7)-HK7,"")</f>
        <v/>
      </c>
      <c r="IB7" s="11" t="str">
        <f>IF(MAX(HX7,IA7)&gt;0,MAX(HX7,IA7),"")</f>
        <v/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 t="str">
        <f>IF(HS7&gt;0,HS7,"")</f>
        <v/>
      </c>
      <c r="IG7" s="11" t="str">
        <f>IF(HT7&gt;0,HT7,"")</f>
        <v/>
      </c>
      <c r="IH7" s="11" t="str">
        <f>IF(SUM(HQ7:HT7)-HU7&gt;0,SUM(HQ7:HT7)-HU7,"")</f>
        <v/>
      </c>
      <c r="II7" s="11" t="str">
        <f>IF(SUM(IB7,IE7,IH7)&gt;0,SUM(IB7,IE7,IH7),"")</f>
        <v/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0" t="str">
        <f>IF(IL7&gt;0,IL7,"")</f>
        <v/>
      </c>
      <c r="JE7" s="40" t="str">
        <f>IF(IM7&gt;0,IM7,"")</f>
        <v/>
      </c>
      <c r="JF7" s="40" t="str">
        <f>IF(SUM(IJ7:IM7)-IN7&gt;0,SUM(IJ7:IM7)-IN7,"")</f>
        <v/>
      </c>
      <c r="JG7" s="40" t="str">
        <f>IF(IQ7&gt;0,IQ7,"")</f>
        <v/>
      </c>
      <c r="JH7" s="40" t="str">
        <f>IF(IR7&gt;0,IR7,"")</f>
        <v/>
      </c>
      <c r="JI7" s="40" t="str">
        <f>IF(SUM(IO7:IR7)-IS7&gt;0,SUM(IO7:IR7)-IS7,"")</f>
        <v/>
      </c>
      <c r="JJ7" s="40" t="str">
        <f>IF(MAX(JF7,JI7)&gt;0,MAX(JF7,JI7),"")</f>
        <v/>
      </c>
      <c r="JK7" s="40" t="str">
        <f>IF(IV7&gt;0,IV7,"")</f>
        <v/>
      </c>
      <c r="JL7" s="40" t="str">
        <f>IF(IW7&gt;0,IW7,"")</f>
        <v/>
      </c>
      <c r="JM7" s="40" t="str">
        <f>IF(SUM(IT7:IW7)-IX7&gt;0,SUM(IT7:IW7)-IX7,"")</f>
        <v/>
      </c>
      <c r="JN7" s="40" t="str">
        <f>IF(JA7&gt;0,JA7,"")</f>
        <v/>
      </c>
      <c r="JO7" s="40" t="str">
        <f>IF(JB7&gt;0,JB7,"")</f>
        <v/>
      </c>
      <c r="JP7" s="40" t="str">
        <f>IF(SUM(IY7:JB7)-JC7&gt;0,SUM(IY7:JB7)-JC7,"")</f>
        <v/>
      </c>
      <c r="JQ7" s="40" t="str">
        <f>IF(SUM(JJ7,JM7,JP7)&gt;0,SUM(JJ7,JM7,JP7),"")</f>
        <v/>
      </c>
      <c r="JR7" s="18">
        <v>0</v>
      </c>
      <c r="JS7" s="18">
        <v>0</v>
      </c>
      <c r="JT7" s="18">
        <v>0</v>
      </c>
      <c r="JU7" s="18">
        <v>0</v>
      </c>
      <c r="JV7" s="18">
        <v>0</v>
      </c>
      <c r="JW7" s="18">
        <v>3</v>
      </c>
      <c r="JX7" s="18">
        <v>1.8</v>
      </c>
      <c r="JY7" s="18">
        <v>4</v>
      </c>
      <c r="JZ7" s="18">
        <v>3.4</v>
      </c>
      <c r="KA7" s="18">
        <v>0</v>
      </c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>IF(JT7&gt;0,JT7,"")</f>
        <v/>
      </c>
      <c r="KM7" s="11" t="str">
        <f>IF(JU7&gt;0,JU7,"")</f>
        <v/>
      </c>
      <c r="KN7" s="11" t="str">
        <f>IF(SUM(JR7:JU7)-JV7&gt;0,SUM(JR7:JU7)-JV7,"")</f>
        <v/>
      </c>
      <c r="KO7" s="11">
        <f>IF(JY7&gt;0,JY7,"")</f>
        <v>4</v>
      </c>
      <c r="KP7" s="11">
        <f>IF(JZ7&gt;0,JZ7,"")</f>
        <v>3.4</v>
      </c>
      <c r="KQ7" s="11">
        <f>IF(SUM(JW7:JZ7)-KA7&gt;0,SUM(JW7:JZ7)-KA7,"")</f>
        <v>12.200000000000001</v>
      </c>
      <c r="KR7" s="11">
        <f>IF(MAX(KN7,KQ7)&gt;0,MAX(KN7,KQ7),"")</f>
        <v>12.200000000000001</v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>
        <f>IF(SUM(KR7,KU7,KX7)&gt;0,SUM(KR7,KU7,KX7),"")</f>
        <v>12.200000000000001</v>
      </c>
      <c r="KZ7" s="17">
        <v>4.4000000000000004</v>
      </c>
      <c r="LA7" s="17">
        <v>2.7</v>
      </c>
      <c r="LB7" s="17">
        <v>5.7</v>
      </c>
      <c r="LC7" s="17">
        <v>4.95</v>
      </c>
      <c r="LD7" s="17">
        <v>0</v>
      </c>
      <c r="LE7" s="17">
        <v>14.1</v>
      </c>
      <c r="LF7" s="17">
        <v>8.9</v>
      </c>
      <c r="LG7" s="17">
        <v>17</v>
      </c>
      <c r="LH7" s="17">
        <v>15.49</v>
      </c>
      <c r="LI7" s="17">
        <v>0</v>
      </c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>
        <f>IF(LB7&gt;0,LB7,"")</f>
        <v>5.7</v>
      </c>
      <c r="LU7" s="40">
        <f>IF(LC7&gt;0,LC7,"")</f>
        <v>4.95</v>
      </c>
      <c r="LV7" s="40">
        <f>IF(SUM(KZ7:LC7)-LD7&gt;0,SUM(KZ7:LC7)-LD7,"")</f>
        <v>17.75</v>
      </c>
      <c r="LW7" s="40">
        <f>IF(LG7&gt;0,LG7,"")</f>
        <v>17</v>
      </c>
      <c r="LX7" s="40">
        <f>IF(LH7&gt;0,LH7,"")</f>
        <v>15.49</v>
      </c>
      <c r="LY7" s="40">
        <f>IF(SUM(LE7:LH7)-LI7&gt;0,SUM(LE7:LH7)-LI7,"")</f>
        <v>55.49</v>
      </c>
      <c r="LZ7" s="40">
        <f>IF(MAX(LV7,LY7)&gt;0,MAX(LV7,LY7),"")</f>
        <v>55.49</v>
      </c>
      <c r="MA7" s="40" t="str">
        <f>IF(LL7&gt;0,LL7,"")</f>
        <v/>
      </c>
      <c r="MB7" s="40" t="str">
        <f>IF(LM7&gt;0,LM7,"")</f>
        <v/>
      </c>
      <c r="MC7" s="40" t="str">
        <f>IF(SUM(LJ7:LM7)-LN7&gt;0,SUM(LJ7:LM7)-LN7,"")</f>
        <v/>
      </c>
      <c r="MD7" s="40" t="str">
        <f>IF(LQ7&gt;0,LQ7,"")</f>
        <v/>
      </c>
      <c r="ME7" s="40" t="str">
        <f>IF(LR7&gt;0,LR7,"")</f>
        <v/>
      </c>
      <c r="MF7" s="40" t="str">
        <f>IF(SUM(LO7:LR7)-LS7&gt;0,SUM(LO7:LR7)-LS7,"")</f>
        <v/>
      </c>
      <c r="MG7" s="40">
        <f>IF(SUM(LZ7,MC7,MF7)&gt;0,SUM(LZ7,MC7,MF7),"")</f>
        <v>55.49</v>
      </c>
      <c r="MH7" s="18">
        <v>14.9</v>
      </c>
      <c r="MI7" s="18">
        <v>9.1999999999999993</v>
      </c>
      <c r="MJ7" s="18">
        <v>16.600000000000001</v>
      </c>
      <c r="MK7" s="18">
        <v>15.64</v>
      </c>
      <c r="ML7" s="18">
        <v>0</v>
      </c>
      <c r="MM7" s="18">
        <v>5.9</v>
      </c>
      <c r="MN7" s="18">
        <v>3.8</v>
      </c>
      <c r="MO7" s="18">
        <v>7.4</v>
      </c>
      <c r="MP7" s="18">
        <v>7.04</v>
      </c>
      <c r="MQ7" s="18">
        <v>0</v>
      </c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>
        <f>IF(MJ7&gt;0,MJ7,"")</f>
        <v>16.600000000000001</v>
      </c>
      <c r="NC7" s="11">
        <f>IF(MK7&gt;0,MK7,"")</f>
        <v>15.64</v>
      </c>
      <c r="ND7" s="11">
        <f>IF(SUM(MH7:MK7)-ML7&gt;0,SUM(MH7:MK7)-ML7,"")</f>
        <v>56.34</v>
      </c>
      <c r="NE7" s="11">
        <f>IF(MO7&gt;0,MO7,"")</f>
        <v>7.4</v>
      </c>
      <c r="NF7" s="11">
        <f>IF(MP7&gt;0,MP7,"")</f>
        <v>7.04</v>
      </c>
      <c r="NG7" s="11">
        <f>IF(SUM(MM7:MP7)-MQ7&gt;0,SUM(MM7:MP7)-MQ7,"")</f>
        <v>24.14</v>
      </c>
      <c r="NH7" s="11">
        <f>IF(MAX(ND7,NG7)&gt;0,MAX(ND7,NG7),"")</f>
        <v>56.34</v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>
        <f>IF(SUM(NH7,NK7,NN7)&gt;0,SUM(NH7,NK7,NN7),"")</f>
        <v>56.34</v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>IF(NR7&gt;0,NR7,"")</f>
        <v/>
      </c>
      <c r="OK7" s="40" t="str">
        <f>IF(NS7&gt;0,NS7,"")</f>
        <v/>
      </c>
      <c r="OL7" s="40" t="str">
        <f>IF(SUM(NP7:NS7)-NT7&gt;0,SUM(NP7:NS7)-NT7,"")</f>
        <v/>
      </c>
      <c r="OM7" s="40" t="str">
        <f>IF(NW7&gt;0,NW7,"")</f>
        <v/>
      </c>
      <c r="ON7" s="40" t="str">
        <f>IF(NX7&gt;0,NX7,"")</f>
        <v/>
      </c>
      <c r="OO7" s="40" t="str">
        <f>IF(SUM(NU7:NX7)-NY7&gt;0,SUM(NU7:NX7)-NY7,"")</f>
        <v/>
      </c>
      <c r="OP7" s="40" t="str">
        <f>IF(MAX(OL7,OO7)&gt;0,MAX(OL7,OO7),"")</f>
        <v/>
      </c>
      <c r="OQ7" s="40" t="str">
        <f>IF(OB7&gt;0,OB7,"")</f>
        <v/>
      </c>
      <c r="OR7" s="40" t="str">
        <f>IF(OC7&gt;0,OC7,"")</f>
        <v/>
      </c>
      <c r="OS7" s="40" t="str">
        <f>IF(SUM(NZ7:OC7)-OD7&gt;0,SUM(NZ7:OC7)-OD7,"")</f>
        <v/>
      </c>
      <c r="OT7" s="40" t="str">
        <f>IF(OG7&gt;0,OG7,"")</f>
        <v/>
      </c>
      <c r="OU7" s="40" t="str">
        <f>IF(OH7&gt;0,OH7,"")</f>
        <v/>
      </c>
      <c r="OV7" s="40" t="str">
        <f>IF(SUM(OE7:OH7)-OI7&gt;0,SUM(OE7:OH7)-OI7,"")</f>
        <v/>
      </c>
      <c r="OW7" s="40" t="str">
        <f>IF(SUM(OP7,OS7,OV7)&gt;0,SUM(OP7,OS7,OV7),"")</f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IF(SUM(PX7,QA7,QD7)&gt;0,SUM(PX7,QA7,QD7),"")</f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>IF(QH7&gt;0,QH7,"")</f>
        <v/>
      </c>
      <c r="RA7" s="40" t="str">
        <f>IF(QI7&gt;0,QI7,"")</f>
        <v/>
      </c>
      <c r="RB7" s="40" t="str">
        <f>IF(SUM(QF7:QI7)-QJ7&gt;0,SUM(QF7:QI7)-QJ7,"")</f>
        <v/>
      </c>
      <c r="RC7" s="40" t="str">
        <f>IF(QM7&gt;0,QM7,"")</f>
        <v/>
      </c>
      <c r="RD7" s="40" t="str">
        <f>IF(QN7&gt;0,QN7,"")</f>
        <v/>
      </c>
      <c r="RE7" s="40" t="str">
        <f>IF(SUM(QK7:QN7)-QO7&gt;0,SUM(QK7:QN7)-QO7,"")</f>
        <v/>
      </c>
      <c r="RF7" s="40" t="str">
        <f>IF(MAX(RB7,RE7)&gt;0,MAX(RB7,RE7),"")</f>
        <v/>
      </c>
      <c r="RG7" s="40" t="str">
        <f>IF(QR7&gt;0,QR7,"")</f>
        <v/>
      </c>
      <c r="RH7" s="40" t="str">
        <f>IF(QS7&gt;0,QS7,"")</f>
        <v/>
      </c>
      <c r="RI7" s="40" t="str">
        <f>IF(SUM(QP7:QS7)-QT7&gt;0,SUM(QP7:QS7)-QT7,"")</f>
        <v/>
      </c>
      <c r="RJ7" s="40" t="str">
        <f>IF(QW7&gt;0,QW7,"")</f>
        <v/>
      </c>
      <c r="RK7" s="40" t="str">
        <f>IF(QX7&gt;0,QX7,"")</f>
        <v/>
      </c>
      <c r="RL7" s="40" t="str">
        <f>IF(SUM(QU7:QX7)-QY7&gt;0,SUM(QU7:QX7)-QY7,"")</f>
        <v/>
      </c>
      <c r="RM7" s="40" t="str">
        <f>IF(SUM(RF7,RI7,RL7)&gt;0,SUM(RF7,RI7,RL7),"")</f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IF(SUM(SN7,SQ7,ST7)&gt;0,SUM(SN7,SQ7,ST7),"")</f>
        <v/>
      </c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17"/>
      <c r="TI7" s="17"/>
      <c r="TJ7" s="17"/>
      <c r="TK7" s="17"/>
      <c r="TL7" s="17"/>
      <c r="TM7" s="17"/>
      <c r="TN7" s="17"/>
      <c r="TO7" s="17"/>
      <c r="TP7" s="40" t="str">
        <f>IF(SX7&gt;0,SX7,"")</f>
        <v/>
      </c>
      <c r="TQ7" s="40" t="str">
        <f>IF(SY7&gt;0,SY7,"")</f>
        <v/>
      </c>
      <c r="TR7" s="40" t="str">
        <f>IF(SUM(SV7:SY7)-SZ7&gt;0,SUM(SV7:SY7)-SZ7,"")</f>
        <v/>
      </c>
      <c r="TS7" s="40" t="str">
        <f>IF(TC7&gt;0,TC7,"")</f>
        <v/>
      </c>
      <c r="TT7" s="40" t="str">
        <f>IF(TD7&gt;0,TD7,"")</f>
        <v/>
      </c>
      <c r="TU7" s="40" t="str">
        <f>IF(SUM(TA7:TD7)-TE7&gt;0,SUM(TA7:TD7)-TE7,"")</f>
        <v/>
      </c>
      <c r="TV7" s="40" t="str">
        <f>IF(MAX(TR7,TU7)&gt;0,MAX(TR7,TU7),"")</f>
        <v/>
      </c>
      <c r="TW7" s="40" t="str">
        <f>IF(TH7&gt;0,TH7,"")</f>
        <v/>
      </c>
      <c r="TX7" s="40" t="str">
        <f>IF(TI7&gt;0,TI7,"")</f>
        <v/>
      </c>
      <c r="TY7" s="40" t="str">
        <f>IF(SUM(TF7:TI7)-TJ7&gt;0,SUM(TF7:TI7)-TJ7,"")</f>
        <v/>
      </c>
      <c r="TZ7" s="40" t="str">
        <f>IF(TM7&gt;0,TM7,"")</f>
        <v/>
      </c>
      <c r="UA7" s="40" t="str">
        <f>IF(TN7&gt;0,TN7,"")</f>
        <v/>
      </c>
      <c r="UB7" s="40" t="str">
        <f>IF(SUM(TK7:TN7)-TO7&gt;0,SUM(TK7:TN7)-TO7,"")</f>
        <v/>
      </c>
      <c r="UC7" s="40" t="str">
        <f>IF(SUM(TV7,TY7,UB7)&gt;0,SUM(TV7,TY7,UB7),"")</f>
        <v/>
      </c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8"/>
      <c r="UQ7" s="18"/>
      <c r="UR7" s="18"/>
      <c r="US7" s="18"/>
      <c r="UT7" s="18"/>
      <c r="UU7" s="18"/>
      <c r="UV7" s="18"/>
      <c r="UW7" s="18"/>
      <c r="UX7" s="11" t="str">
        <f>IF(UF7&gt;0,UF7,"")</f>
        <v/>
      </c>
      <c r="UY7" s="11" t="str">
        <f>IF(UG7&gt;0,UG7,"")</f>
        <v/>
      </c>
      <c r="UZ7" s="11" t="str">
        <f>IF(SUM(UD7:UG7)-UH7&gt;0,SUM(UD7:UG7)-UH7,"")</f>
        <v/>
      </c>
      <c r="VA7" s="11" t="str">
        <f>IF(UK7&gt;0,UK7,"")</f>
        <v/>
      </c>
      <c r="VB7" s="11" t="str">
        <f>IF(UL7&gt;0,UL7,"")</f>
        <v/>
      </c>
      <c r="VC7" s="11" t="str">
        <f>IF(SUM(UI7:UL7)-UM7&gt;0,SUM(UI7:UL7)-UM7,"")</f>
        <v/>
      </c>
      <c r="VD7" s="11" t="str">
        <f>IF(MAX(UZ7,VC7)&gt;0,MAX(UZ7,VC7),"")</f>
        <v/>
      </c>
      <c r="VE7" s="11" t="str">
        <f>IF(UP7&gt;0,UP7,"")</f>
        <v/>
      </c>
      <c r="VF7" s="11" t="str">
        <f>IF(UQ7&gt;0,UQ7,"")</f>
        <v/>
      </c>
      <c r="VG7" s="11" t="str">
        <f>IF(SUM(UN7:UQ7)-UR7&gt;0,SUM(UN7:UQ7)-UR7,"")</f>
        <v/>
      </c>
      <c r="VH7" s="11" t="str">
        <f>IF(UU7&gt;0,UU7,"")</f>
        <v/>
      </c>
      <c r="VI7" s="11" t="str">
        <f>IF(UV7&gt;0,UV7,"")</f>
        <v/>
      </c>
      <c r="VJ7" s="11" t="str">
        <f>IF(SUM(US7:UV7)-UW7&gt;0,SUM(US7:UV7)-UW7,"")</f>
        <v/>
      </c>
      <c r="VK7" s="11" t="str">
        <f>IF(SUM(VD7,VG7,VJ7)&gt;0,SUM(VD7,VG7,VJ7),"")</f>
        <v/>
      </c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17"/>
      <c r="VY7" s="17"/>
      <c r="VZ7" s="17"/>
      <c r="WA7" s="17"/>
      <c r="WB7" s="17"/>
      <c r="WC7" s="17"/>
      <c r="WD7" s="17"/>
      <c r="WE7" s="17"/>
      <c r="WF7" s="40" t="str">
        <f>IF(VN7&gt;0,VN7,"")</f>
        <v/>
      </c>
      <c r="WG7" s="40" t="str">
        <f>IF(VO7&gt;0,VO7,"")</f>
        <v/>
      </c>
      <c r="WH7" s="40" t="str">
        <f>IF(SUM(VL7:VO7)-VP7&gt;0,SUM(VL7:VO7)-VP7,"")</f>
        <v/>
      </c>
      <c r="WI7" s="40" t="str">
        <f>IF(VS7&gt;0,VS7,"")</f>
        <v/>
      </c>
      <c r="WJ7" s="40" t="str">
        <f>IF(VT7&gt;0,VT7,"")</f>
        <v/>
      </c>
      <c r="WK7" s="40" t="str">
        <f>IF(SUM(VQ7:VT7)-VU7&gt;0,SUM(VQ7:VT7)-VU7,"")</f>
        <v/>
      </c>
      <c r="WL7" s="40" t="str">
        <f>IF(MAX(WH7,WK7)&gt;0,MAX(WH7,WK7),"")</f>
        <v/>
      </c>
      <c r="WM7" s="40" t="str">
        <f>IF(VX7&gt;0,VX7,"")</f>
        <v/>
      </c>
      <c r="WN7" s="40" t="str">
        <f>IF(VY7&gt;0,VY7,"")</f>
        <v/>
      </c>
      <c r="WO7" s="40" t="str">
        <f>IF(SUM(VV7:VY7)-VZ7&gt;0,SUM(VV7:VY7)-VZ7,"")</f>
        <v/>
      </c>
      <c r="WP7" s="40" t="str">
        <f>IF(WC7&gt;0,WC7,"")</f>
        <v/>
      </c>
      <c r="WQ7" s="40" t="str">
        <f>IF(WD7&gt;0,WD7,"")</f>
        <v/>
      </c>
      <c r="WR7" s="40" t="str">
        <f>IF(SUM(WA7:WD7)-WE7&gt;0,SUM(WA7:WD7)-WE7,"")</f>
        <v/>
      </c>
      <c r="WS7" s="40" t="str">
        <f>IF(SUM(WL7,WO7,WR7)&gt;0,SUM(WL7,WO7,WR7),"")</f>
        <v/>
      </c>
      <c r="WT7" s="26">
        <f>IF($CP7="P",CA7,(CA7+AZ7)/2)</f>
        <v>15.4</v>
      </c>
      <c r="WU7" s="26">
        <f>IF($CP7="P",CB7,(CB7+BA7)/2)</f>
        <v>8.8500000000000014</v>
      </c>
      <c r="WV7" s="26">
        <f>IF($CP7="P",CC7,(CC7+BB7)/2)</f>
        <v>16</v>
      </c>
      <c r="WW7" s="26">
        <f>IF($CP7="P",CD7,(CD7+BC7)/2)</f>
        <v>15.574999999999999</v>
      </c>
      <c r="WX7" s="26">
        <f>IF($CP7="P",CE7,(CE7+BD7)/2)</f>
        <v>0</v>
      </c>
      <c r="WY7" s="26">
        <f>IF($CP7="P",CF7,(CF7+BE7)/2)</f>
        <v>9.85</v>
      </c>
      <c r="WZ7" s="26">
        <f>IF($CP7="P",CG7,(CG7+BF7)/2)</f>
        <v>5.75</v>
      </c>
      <c r="XA7" s="26">
        <f>IF($CP7="P",CH7,(CH7+BG7)/2)</f>
        <v>10.4</v>
      </c>
      <c r="XB7" s="26">
        <f>IF($CP7="P",CI7,(CI7+BH7)/2)</f>
        <v>9.7449999999999992</v>
      </c>
      <c r="XC7" s="26">
        <f>IF($CP7="P",CJ7,(CJ7+BI7)/2)</f>
        <v>0</v>
      </c>
      <c r="XD7" s="26">
        <f>IF($CP7="P",CK7,(CK7+BJ7)/2)</f>
        <v>7.1</v>
      </c>
      <c r="XE7" s="26">
        <f>IF($CP7="P",CL7,(CL7+BK7)/2)</f>
        <v>3.8499999999999996</v>
      </c>
      <c r="XF7" s="26">
        <f>IF($CP7="P",CM7,(CM7+BL7)/2)</f>
        <v>7.25</v>
      </c>
      <c r="XG7" s="26">
        <f>IF($CP7="P",CN7,(CN7+BM7)/2)</f>
        <v>7.335</v>
      </c>
      <c r="XH7" s="26">
        <f>IF($CP7="P",CO7,(CO7+BN7)/2)</f>
        <v>0</v>
      </c>
      <c r="XI7" s="28" t="s">
        <v>53</v>
      </c>
      <c r="XJ7" s="11">
        <f>IF(WV7&gt;0,WV7,"")</f>
        <v>16</v>
      </c>
      <c r="XK7" s="11">
        <f>IF(WW7&gt;0,WW7,"")</f>
        <v>15.574999999999999</v>
      </c>
      <c r="XL7" s="11">
        <f>IF(SUM(WT7:WW7)-WX7&gt;0,SUM(WT7:WW7)-WX7,"")</f>
        <v>55.825000000000003</v>
      </c>
      <c r="XM7" s="11">
        <f>IF(XA7&gt;0,XA7,"")</f>
        <v>10.4</v>
      </c>
      <c r="XN7" s="11">
        <f>IF(XB7&gt;0,XB7,"")</f>
        <v>9.7449999999999992</v>
      </c>
      <c r="XO7" s="11">
        <f>IF(SUM(WY7:XB7)-XC7&gt;0,SUM(WY7:XB7)-XC7,"")</f>
        <v>35.744999999999997</v>
      </c>
      <c r="XP7" s="11">
        <f>IF(MAX(XL7,XO7)&gt;0,MAX(XL7,XO7),"")</f>
        <v>55.825000000000003</v>
      </c>
      <c r="XQ7" s="11">
        <f>IF(XF7&gt;0,XF7,"")</f>
        <v>7.25</v>
      </c>
      <c r="XR7" s="11">
        <f>IF(XG7&gt;0,XG7,"")</f>
        <v>7.335</v>
      </c>
      <c r="XS7" s="11">
        <f>IF(SUM(XD7:XG7)-XH7&gt;0,SUM(XD7:XG7)-XH7,"")</f>
        <v>25.535</v>
      </c>
      <c r="XT7" s="11">
        <f>IF(SUM(XP7,XS7)&gt;0,SUM(XP7,XS7),"")</f>
        <v>81.36</v>
      </c>
    </row>
    <row r="8" spans="1:644" x14ac:dyDescent="0.2">
      <c r="A8" s="4" cm="1">
        <f t="array" ref="A8">IF(AND(H8&lt;&gt;"",H8&lt;&gt;"No DD"),SUMPRODUCT((H$4:H$27&lt;&gt;"")*(H$4:H$27&lt;&gt;"No DD")*(E$4:E$27&gt;E8))+1,IF(H8="No DD",SUMPRODUCT((H$4:H$27="No DD")*(E$4:E$27&gt;E8))+1+SUMPRODUCT((H$4:H$27&lt;&gt;"")*(H$4:H$27&lt;&gt;"No DD")),""))</f>
        <v>5</v>
      </c>
      <c r="B8" s="5" t="s">
        <v>189</v>
      </c>
      <c r="C8" s="4" t="s">
        <v>7</v>
      </c>
      <c r="D8" s="4">
        <v>2008</v>
      </c>
      <c r="E8" s="9">
        <f>SUM(J8:V8)+SUM(J8:T8)*0.0000001+SUM(J8)*0.0000000000001</f>
        <v>253.48002493300561</v>
      </c>
      <c r="F8" s="3" t="str">
        <f>IF(OR(AND(AO8&gt;=AY$29,AO8&lt;&gt;"",AQ8&gt;=AY$33,AQ8&lt;&gt;"",AN8=""),AND(AR8&gt;=AY$29,AR8&lt;&gt;"",AT8&gt;=AY$33,AT8&lt;&gt;"",AN8=""),AND(AV8&gt;=AY$29,AV8&lt;&gt;"",AX8&gt;=AY$33,AX8&lt;&gt;"",AN8=""),AND(BP8&gt;=BZ$29,BP8&lt;&gt;"",BR8&gt;=BZ$33,BR8&lt;&gt;"",BO8=""),AND(BS8&gt;=BZ$29,BS8&lt;&gt;"",BU8&gt;=BZ$33,BU8&lt;&gt;"",BO8=""),AND(BW8&gt;=BZ$29,BW8&lt;&gt;"",BY8&gt;=BZ$33,BY8&lt;&gt;"",BO8=""),AND(CQ8&gt;=DA$29,CQ8&lt;&gt;"",CS8&gt;=DA$33,CS8&lt;&gt;"",CP8=""),AND(CT8&gt;=DA$29,CT8&lt;&gt;"",CV8&gt;=DA$33,CV8&lt;&gt;"",CP8=""),AND(CX8&gt;=DA$29,CX8&lt;&gt;"",CZ8&gt;=DA$33,CZ8&lt;&gt;"",CP8=""),AND(DX8&gt;=EK$29,DX8&lt;&gt;"",DZ8&gt;=EK$33,DZ8&lt;&gt;""),AND(EA8&gt;=EK$29,EA8&lt;&gt;"",EC8&gt;=EK$33,EC8&lt;&gt;""),AND(EE8&gt;=EK$29,EE8&lt;&gt;"",EG8&gt;=EK$33,EG8&lt;&gt;""),AND(EH8&gt;=EK$29,EH8&lt;&gt;"",EJ8&gt;=EK$33,EJ8&lt;&gt;""),AND(FF8&gt;=FS$29,FF8&lt;&gt;"",FH8&gt;=FS$33,FH8&lt;&gt;""),AND(FI8&gt;=FS$29,FI8&lt;&gt;"",FK8&gt;=FS$33,FK8&lt;&gt;""),AND(FM8&gt;=FS$29,FM8&lt;&gt;"",FO8&gt;=FS$33,FO8&lt;&gt;""),AND(FP8&gt;=FS$29,FP8&lt;&gt;"",FR8&gt;=FS$33,FR8&lt;&gt;""),AND(GN8&gt;=HA$29,GN8&lt;&gt;"",GP8&gt;=HA$33,GP8&lt;&gt;""),AND(GQ8&gt;=HA$29,GQ8&lt;&gt;"",GS8&gt;=HA$33,GS8&lt;&gt;""),AND(GU8&gt;=HA$29,GU8&lt;&gt;"",GW8&gt;=HA$33,GW8&lt;&gt;""),AND(GX8&gt;=HA$29,GX8&lt;&gt;"",GZ8&gt;=HA$33,GZ8&lt;&gt;""),AND(HV8&gt;=II$29,HV8&lt;&gt;"",HX8&gt;=II$33,HX8&lt;&gt;""),AND(HY8&gt;=II$29,HY8&lt;&gt;"",IA8&gt;=II$33,IA8&lt;&gt;""),AND(IC8&gt;=II$29,IC8&lt;&gt;"",IE8&gt;=II$33,IE8&lt;&gt;""),AND(IF8&gt;=II$29,IF8&lt;&gt;"",IH8&gt;=II$33,IH8&lt;&gt;""),AND(JD8&gt;=JQ$29,JD8&lt;&gt;"",JF8&gt;=JQ$33,JF8&lt;&gt;""),AND(JG8&gt;=JQ$29,JG8&lt;&gt;"",JI8&gt;=JQ$33,JI8&lt;&gt;""),AND(JK8&gt;=JQ$29,JK8&lt;&gt;"",JM8&gt;=JQ$33,JM8&lt;&gt;""),AND(JN8&gt;=JQ$29,JN8&lt;&gt;"",JP8&gt;=JQ$33,JP8&lt;&gt;""),AND(KL8&gt;=KY$29,KL8&lt;&gt;"",KN8&gt;=KY$33,KN8&lt;&gt;""),AND(KO8&gt;=KY$29,KO8&lt;&gt;"",KQ8&gt;=KY$33,KQ8&lt;&gt;""),AND(KS8&gt;=KY$29,KS8&lt;&gt;"",KU8&gt;=KY$33,KU8&lt;&gt;""),AND(KV8&gt;=KY$29,KV8&lt;&gt;"",KX8&gt;=KY$33,KX8&lt;&gt;""),AND(LT8&gt;=MG$29,LT8&lt;&gt;"",LV8&gt;=MG$33,LV8&lt;&gt;""),AND(LW8&gt;=MG$29,LW8&lt;&gt;"",LY8&gt;=MG$33,LY8&lt;&gt;""),AND(MA8&gt;=MG$29,MA8&lt;&gt;"",MC8&gt;=MG$33,MC8&lt;&gt;""),AND(MD8&gt;=MG$29,MD8&lt;&gt;"",MF8&gt;=MG$33,MF8&lt;&gt;""),AND(NB8&gt;=NO$29,NB8&lt;&gt;"",ND8&gt;=NO$33,ND8&lt;&gt;""),AND(NE8&gt;=NO$29,NE8&lt;&gt;"",NG8&gt;=NO$33,NG8&lt;&gt;""),AND(NI8&gt;=NO$29,NI8&lt;&gt;"",NK8&gt;=NO$33,NK8&lt;&gt;""),AND(NL8&gt;=NO$29,NL8&lt;&gt;"",NN8&gt;=NO$33,NN8&lt;&gt;""),AND(OJ8&gt;=OW$29,OJ8&lt;&gt;"",OL8&gt;=OW$33,OL8&lt;&gt;""),AND(OM8&gt;=OW$29,OM8&lt;&gt;"",OO8&gt;=OW$33,OO8&lt;&gt;""),AND(OQ8&gt;=OW$29,OQ8&lt;&gt;"",OS8&gt;=OW$33,OS8&lt;&gt;""),AND(OT8&gt;=OW$29,OT8&lt;&gt;"",OV8&gt;=OW$33,OV8&lt;&gt;""),AND(PR8&gt;=QE$29,PR8&lt;&gt;"",PT8&gt;=QE$33,PT8&lt;&gt;""),AND(PU8&gt;=QE$29,PU8&lt;&gt;"",PW8&gt;=QE$33,PW8&lt;&gt;""),AND(PY8&gt;=QE$29,PY8&lt;&gt;"",QA8&gt;=QE$33,QA8&lt;&gt;""),AND(QB8&gt;=QE$29,QB8&lt;&gt;"",QD8&gt;=QE$33,QD8&lt;&gt;""),AND(QZ8&gt;=RM$29,QZ8&lt;&gt;"",RB8&gt;=RM$33,RB8&lt;&gt;""),AND(RC8&gt;=RM$29,RC8&lt;&gt;"",RE8&gt;=RM$33,RE8&lt;&gt;""),AND(RG8&gt;=RM$29,RG8&lt;&gt;"",RI8&gt;=RM$33,RI8&lt;&gt;""),AND(RJ8&gt;=RM$29,RJ8&lt;&gt;"",RL8&gt;=RM$33,RL8&lt;&gt;""),AND(SH8&gt;=SU$29,SH8&lt;&gt;"",SJ8&gt;=SU$33,SJ8&lt;&gt;""),AND(SK8&gt;=SU$29,SK8&lt;&gt;"",SM8&gt;=SU$33,SM8&lt;&gt;""),AND(SO8&gt;=SU$29,SO8&lt;&gt;"",SQ8&gt;=SU$33,SQ8&lt;&gt;""),AND(SR8&gt;=SU$29,SR8&lt;&gt;"",ST8&gt;=SU$33,ST8&lt;&gt;""),AND(TP8&gt;=UC$29,TP8&lt;&gt;"",TR8&gt;=UC$33,TR8&lt;&gt;""),AND(TS8&gt;=UC$29,TS8&lt;&gt;"",TU8&gt;=UC$33,TU8&lt;&gt;""),AND(TW8&gt;=UC$29,TW8&lt;&gt;"",TY8&gt;=UC$33,TYY8&lt;&gt;""),AND(TZ8&gt;=UC$29,TZ8&lt;&gt;"",UB8&gt;=UC$33,UB8&lt;&gt;""),AND(UX8&gt;=VK$29,UX8&lt;&gt;"",UZ8&gt;=VK$33,UZ8&lt;&gt;""),AND(VA8&gt;=VK$29,VA8&lt;&gt;"",VC8&gt;=VK$33,VC8&lt;&gt;""),AND(VE8&gt;=VK$29,VE8&lt;&gt;"",VG8&gt;=VK$33,VG8&lt;&gt;""),AND(VH8&gt;=VK$29,VH8&lt;&gt;"",VJ8&gt;=VK$33,VJ8&lt;&gt;""),AND(WF8&gt;=WS$29,WF8&lt;&gt;"",WH8&gt;=WS$33,WH8&lt;&gt;""),AND(WI8&gt;=WS$29,WI8&lt;&gt;"",WK8&gt;=WS$33,WK8&lt;&gt;""),AND(WM8&gt;=WS$29,WM8&lt;&gt;"",WO8&gt;=WS$33,WO8&lt;&gt;""),AND(WP8&gt;=WS$29,WP8&lt;&gt;"",WR8&gt;=WS$33,WR8&lt;&gt;"")),"P","")</f>
        <v>P</v>
      </c>
      <c r="G8" s="3" t="str">
        <f>IF(OR(AND(AQ8&gt;=AY$33,AQ8&lt;&gt;"",AN8=""),AND(AT8&gt;=AY$33,AT8&lt;&gt;"",AN8=""),AND(AX8&gt;=AY$33,AX8&lt;&gt;"",AN8=""),AND(BR8&gt;=BZ$33,BR8&lt;&gt;"",BO8=""),AND(BU8&gt;=BZ$33,BU8&lt;&gt;"",BO8=""),AND(BY8&gt;=BZ$33,BY8&lt;&gt;"",BO8=""),AND(CS8&gt;=DA$33,CS8&lt;&gt;"",CP8=""),AND(CV8&gt;=DA$33,CV8&lt;&gt;"",CP8=""),AND(CZ8&gt;=DA$33,CZ8&lt;&gt;"",CP8=""),AND(DZ8&gt;=EK$33,DZ8&lt;&gt;""),AND(EC8&gt;=EK$33,EC8&lt;&gt;""),AND(EG8&gt;=EK$33,EG8&lt;&gt;""),AND(EJ8&gt;=EK$33,EJ8&lt;&gt;""),AND(FH8&gt;=FS$33,FH8&lt;&gt;""),AND(FK8&gt;=FS$33,FK8&lt;&gt;""),AND(FO8&gt;=FS$33,FO8&lt;&gt;""),AND(FR8&gt;=FS$33,FR8&lt;&gt;""),AND(GP8&gt;=HA$33,GP8&lt;&gt;""),AND(GS8&gt;=HA$33,GS8&lt;&gt;""),AND(GW8&gt;=HA$33,GW8&lt;&gt;""),AND(GZ8&gt;=HA$33,GZ8&lt;&gt;""),AND(HX8&gt;=II$33,HX8&lt;&gt;""),AND(IA8&gt;=II$33,IA8&lt;&gt;""),AND(IE8&gt;=II$33,IE8&lt;&gt;""),AND(IH8&gt;=II$33,IH8&lt;&gt;""),AND(JF8&gt;=JQ$33,JF8&lt;&gt;""),AND(JI8&gt;=JQ$33,JI8&lt;&gt;""),AND(JM8&gt;=JQ$33,JM8&lt;&gt;""),AND(JP8&gt;=JQ$33,JP8&lt;&gt;""),AND(KN8&gt;=KY$33,KN8&lt;&gt;""),AND(KQ8&gt;=KY$33,KQ8&lt;&gt;""),AND(KU8&gt;=KY$33,KU8&lt;&gt;""),AND(KX8&gt;=KY$33,KX8&lt;&gt;""),AND(LV8&gt;=MG$33,LV8&lt;&gt;""),AND(LY8&gt;=MG$33,LY8&lt;&gt;""),AND(MC8&gt;=MG$33,MC8&lt;&gt;""),AND(MF8&gt;=MG$33,MF8&lt;&gt;""),AND(ND8&gt;=NO$33,ND8&lt;&gt;""),AND(NG8&gt;=NO$33,NG8&lt;&gt;""),AND(NK8&gt;=NO$33,NK8&lt;&gt;""),AND(NN8&gt;=NO$33,NN8&lt;&gt;""),AND(OL8&gt;=OW$33,OL8&lt;&gt;""),AND(OO8&gt;=OW$33,OO8&lt;&gt;""),AND(OS8&gt;=OW$33,OS8&lt;&gt;""),AND(OV8&gt;=OW$33,OV8&lt;&gt;""),AND(PT8&gt;=QE$33,PT8&lt;&gt;""),AND(PW8&gt;=QE$33,PW8&lt;&gt;""),AND(QA8&gt;=QE$33,QA8&lt;&gt;""),AND(QD8&gt;=QE$33,QD8&lt;&gt;""),AND(RB8&gt;=RM$33,RB8&lt;&gt;""),AND(RE8&gt;=RM$33,RE8&lt;&gt;""),AND(RI8&gt;=RM$33,RI8&lt;&gt;""),AND(RL8&gt;=RM$33,RL8&lt;&gt;""),AND(SJ8&gt;=SU$33,SJ8&lt;&gt;""),AND(SM8&gt;=SU$33,SM8&lt;&gt;""),AND(SQ8&gt;=SU$33,SQ8&lt;&gt;""),AND(ST8&gt;=SU$33,ST8&lt;&gt;""),AND(TR8&gt;=UC$33,TR8&lt;&gt;""),AND(TU8&gt;=UC$33,TU8&lt;&gt;""),AND(TY8&gt;=UC$33,TYY8&lt;&gt;""),AND(UB8&gt;=UC$33,UB8&lt;&gt;""),AND(UZ8&gt;=VK$33,UZ8&lt;&gt;""),AND(VC8&gt;=VK$33,VC8&lt;&gt;""),AND(VG8&gt;=VK$33,VG8&lt;&gt;""),AND(VJ8&gt;=VK$33,VJ8&lt;&gt;""),AND(WH8&gt;=WS$33,WH8&lt;&gt;""),AND(WK8&gt;=WS$33,WK8&lt;&gt;""),AND(WO8&gt;=WS$33,WO8&lt;&gt;""),AND(WR8&gt;=WS$33,WR8&lt;&gt;"")),"P","")</f>
        <v>P</v>
      </c>
      <c r="H8" s="36" t="str">
        <f>IF(AND(G8="P",F8=""),"No DD",IF(OR(AND(AO8&gt;=AY$32,AO8&lt;&gt;"",AQ8&gt;=AY$36,AQ8&lt;&gt;"",AN8=""),AND(AR8&gt;=AY$32,AR8&lt;&gt;"",AT8&gt;=AY$36,AT8&lt;&gt;"",AN8=""),AND(AV8&gt;=AY$32,AV8&lt;&gt;"",AX8&gt;=AY$36,AX8&lt;&gt;"",AN8=""),AND(BP8&gt;=BZ$32,BP8&lt;&gt;"",BR8&gt;=BZ$36,BR8&lt;&gt;"",BO8=""),AND(BS8&gt;=BZ$32,BS8&lt;&gt;"",BU8&gt;=BZ$36,BU8&lt;&gt;"",BO8=""),AND(BW8&gt;=BZ$32,BW8&lt;&gt;"",BY8&gt;=BZ$36,BY8&lt;&gt;"",BO8=""),AND(CQ8&gt;=DA$32,CQ8&lt;&gt;"",CS8&gt;=DA$36,CS8&lt;&gt;"",CP8=""),AND(CT8&gt;=DA$32,CT8&lt;&gt;"",CV8&gt;=DA$36,CV8&lt;&gt;"",CP8=""),AND(CX8&gt;=DA$32,CX8&lt;&gt;"",CZ8&gt;=DA$36,CZ8&lt;&gt;"",CP8=""),AND(DX8&gt;=EK$32,DX8&lt;&gt;"",DZ8&gt;=EK$36,DZ8&lt;&gt;""),AND(EA8&gt;=EK$32,EA8&lt;&gt;"",EC8&gt;=EK$36,EC8&lt;&gt;""),AND(EE8&gt;=EK$32,EE8&lt;&gt;"",EG8&gt;=EK$36,EG8&lt;&gt;""),AND(EH8&gt;=EK$32,EH8&lt;&gt;"",EJ8&gt;=EK$36,EJ8&lt;&gt;""),AND(FF8&gt;=FS$32,FF8&lt;&gt;"",FH8&gt;=FS$36,FH8&lt;&gt;""),AND(FI8&gt;=FS$32,FI8&lt;&gt;"",FK8&gt;=FS$36,FK8&lt;&gt;""),AND(FM8&gt;=FS$32,FM8&lt;&gt;"",FO8&gt;=FS$36,FO8&lt;&gt;""),AND(FP8&gt;=FS$32,FP8&lt;&gt;"",FR8&gt;=FS$36,FR8&lt;&gt;""),AND(GN8&gt;=HA$32,GN8&lt;&gt;"",GP8&gt;=HA$36,GP8&lt;&gt;""),AND(GQ8&gt;=HA$32,GQ8&lt;&gt;"",GS8&gt;=HA$36,GS8&lt;&gt;""),AND(GU8&gt;=HA$32,GU8&lt;&gt;"",GW8&gt;=HA$36,GW8&lt;&gt;""),AND(GX8&gt;=HA$32,GX8&lt;&gt;"",GZ8&gt;=HA$36,GZ8&lt;&gt;""),AND(HV8&gt;=II$32,HV8&lt;&gt;"",HX8&gt;=II$36,HX8&lt;&gt;""),AND(HY8&gt;=II$32,HY8&lt;&gt;"",IA8&gt;=II$36,IA8&lt;&gt;""),AND(IC8&gt;=II$32,IC8&lt;&gt;"",IE8&gt;=II$36,IE8&lt;&gt;""),AND(IF8&gt;=II$32,IF8&lt;&gt;"",IH8&gt;=II$36,IH8&lt;&gt;""),AND(JD8&gt;=JQ$32,JD8&lt;&gt;"",JF8&gt;=JQ$36,JF8&lt;&gt;""),AND(JG8&gt;=JQ$32,JG8&lt;&gt;"",JI8&gt;=JQ$36,JI8&lt;&gt;""),AND(JK8&gt;=JQ$32,JK8&lt;&gt;"",JM8&gt;=JQ$36,JM8&lt;&gt;""),AND(JN8&gt;=JQ$32,JN8&lt;&gt;"",JP8&gt;=JQ$36,JP8&lt;&gt;""),AND(KL8&gt;=KY$32,KL8&lt;&gt;"",KN8&gt;=KY$36,KN8&lt;&gt;""),AND(KO8&gt;=KY$32,KO8&lt;&gt;"",KQ8&gt;=KY$36,KQ8&lt;&gt;""),AND(KS8&gt;=KY$32,KS8&lt;&gt;"",KU8&gt;=KY$36,KU8&lt;&gt;""),AND(KV8&gt;=KY$32,KV8&lt;&gt;"",KX8&gt;=KY$36,KX8&lt;&gt;""),AND(LT8&gt;=MG$32,LT8&lt;&gt;"",LV8&gt;=MG$36,LV8&lt;&gt;""),AND(LW8&gt;=MG$32,LW8&lt;&gt;"",LY8&gt;=MG$36,LY8&lt;&gt;""),AND(MA8&gt;=MG$32,MA8&lt;&gt;"",MC8&gt;=MG$36,MC8&lt;&gt;""),AND(MD8&gt;=MG$32,MD8&lt;&gt;"",MF8&gt;=MG$36,MF8&lt;&gt;""),AND(NB8&gt;=NO$32,NB8&lt;&gt;"",ND8&gt;=NO$36,ND8&lt;&gt;""),AND(NE8&gt;=NO$32,NE8&lt;&gt;"",NG8&gt;=NO$36,NG8&lt;&gt;""),AND(NI8&gt;=NO$32,NI8&lt;&gt;"",NK8&gt;=NO$36,NK8&lt;&gt;""),AND(NL8&gt;=NO$32,NL8&lt;&gt;"",NN8&gt;=NO$36,NN8&lt;&gt;""),AND(OJ8&gt;=OW$32,OJ8&lt;&gt;"",OL8&gt;=OW$36,OL8&lt;&gt;""),AND(OM8&gt;=OW$32,OM8&lt;&gt;"",OO8&gt;=OW$36,OO8&lt;&gt;""),AND(OQ8&gt;=OW$32,OQ8&lt;&gt;"",OS8&gt;=OW$36,OS8&lt;&gt;""),AND(OT8&gt;=OW$32,OT8&lt;&gt;"",OV8&gt;=OW$36,OV8&lt;&gt;""),AND(PR8&gt;=QE$32,PR8&lt;&gt;"",PT8&gt;=QE$36,PT8&lt;&gt;""),AND(PU8&gt;=QE$32,PU8&lt;&gt;"",PW8&gt;=QE$36,PW8&lt;&gt;""),AND(PY8&gt;=QE$32,PY8&lt;&gt;"",QA8&gt;=QE$36,QA8&lt;&gt;""),AND(QB8&gt;=QE$32,QB8&lt;&gt;"",QD8&gt;=QE$36,QD8&lt;&gt;""),AND(QZ8&gt;=RM$32,QZ8&lt;&gt;"",RB8&gt;=RM$36,RB8&lt;&gt;""),AND(RC8&gt;=RM$32,RC8&lt;&gt;"",RE8&gt;=RM$36,RE8&lt;&gt;""),AND(RG8&gt;=RM$32,RG8&lt;&gt;"",RI8&gt;=RM$36,RI8&lt;&gt;""),AND(RJ8&gt;=RM$32,RJ8&lt;&gt;"",RL8&gt;=RM$36,RL8&lt;&gt;""),AND(SH8&gt;=SU$32,SH8&lt;&gt;"",SJ8&gt;=SU$36,SJ8&lt;&gt;""),AND(SK8&gt;=SU$32,SK8&lt;&gt;"",SM8&gt;=SU$36,SM8&lt;&gt;""),AND(SO8&gt;=SU$32,SO8&lt;&gt;"",SQ8&gt;=SU$36,SQ8&lt;&gt;""),AND(SR8&gt;=SU$32,SR8&lt;&gt;"",ST8&gt;=SU$36,ST8&lt;&gt;""),AND(TP8&gt;=UC$32,TP8&lt;&gt;"",TR8&gt;=UC$36,TR8&lt;&gt;""),AND(TS8&gt;=UC$32,TS8&lt;&gt;"",TU8&gt;=UC$36,TU8&lt;&gt;""),AND(TW8&gt;=UC$32,TW8&lt;&gt;"",TY8&gt;=UC$356,TYY8&lt;&gt;""),AND(TZ8&gt;=UC$32,TZ8&lt;&gt;"",UB8&gt;=UC$36,UB8&lt;&gt;""),AND(UX8&gt;=VK$32,UX8&lt;&gt;"",UZ8&gt;=VK$36,UZ8&lt;&gt;""),AND(VA8&gt;=VK$32,VA8&lt;&gt;"",VC8&gt;=VK$36,VC8&lt;&gt;""),AND(VE8&gt;=VK$32,VE8&lt;&gt;"",VG8&gt;=VK$36,VG8&lt;&gt;""),AND(VH8&gt;=VK$32,VH8&lt;&gt;"",VJ8&gt;=VK$36,VJ8&lt;&gt;""),AND(WF8&gt;=WS$32,WF8&lt;&gt;"",WH8&gt;=WS$36,WH8&lt;&gt;""),AND(WI8&gt;=WS$32,WI8&lt;&gt;"",WK8&gt;=WS$36,WK8&lt;&gt;""),AND(WM8&gt;=WS$32,WM8&lt;&gt;"",WO8&gt;=WS$36,WO8&lt;&gt;""),AND(WP8&gt;=WS$32,WP8&lt;&gt;"",WR8&gt;=WS$36,WR8&lt;&gt;"")),"Merit",IF(OR(AND(AO8&gt;=AY$31,AO8&lt;&gt;"",AQ8&gt;=AY$35,AQ8&lt;&gt;"",AN8=""),AND(AR8&gt;=AY$31,AR8&lt;&gt;"",AT8&gt;=AY$35,AT8&lt;&gt;"",AN8=""),AND(AV8&gt;=AY$31,AV8&lt;&gt;"",AX8&gt;=AY$35,AX8&lt;&gt;"",AN8=""),AND(BP8&gt;=BZ$31,BP8&lt;&gt;"",BR8&gt;=BZ$35,BR8&lt;&gt;"",BO8=""),AND(BS8&gt;=BZ$31,BS8&lt;&gt;"",BU8&gt;=BZ$35,BU8&lt;&gt;"",BO8=""),AND(BW8&gt;=BZ$31,BW8&lt;&gt;"",BY8&gt;=BZ$35,BY8&lt;&gt;"",BO8=""),AND(CQ8&gt;=DA$31,CQ8&lt;&gt;"",CS8&gt;=DA$35,CS8&lt;&gt;"",CP8=""),AND(CT8&gt;=DA$31,CT8&lt;&gt;"",CV8&gt;=DA$35,CV8&lt;&gt;"",CP8=""),AND(CX8&gt;=DA$31,CX8&lt;&gt;"",CZ8&gt;=DA$35,CZ8&lt;&gt;"",CP8=""),AND(DX8&gt;=EK$31,DX8&lt;&gt;"",DZ8&gt;=EK$35,DZ8&lt;&gt;""),AND(EA8&gt;=EK$31,EA8&lt;&gt;"",EC8&gt;=EK$35,EC8&lt;&gt;""),AND(EE8&gt;=EK$31,EE8&lt;&gt;"",EG8&gt;=EK$35,EG8&lt;&gt;""),AND(EH8&gt;=EK$31,EH8&lt;&gt;"",EJ8&gt;=EK$35,EJ8&lt;&gt;""),AND(FF8&gt;=FS$31,FF8&lt;&gt;"",FH8&gt;=FS$35,FH8&lt;&gt;""),AND(FI8&gt;=FS$31,FI8&lt;&gt;"",FK8&gt;=FS$35,FK8&lt;&gt;""),AND(FM8&gt;=FS$31,FM8&lt;&gt;"",FO8&gt;=FS$35,FO8&lt;&gt;""),AND(FP8&gt;=FS$31,FP8&lt;&gt;"",FR8&gt;=FS$35,FR8&lt;&gt;""),AND(GN8&gt;=HA$31,GN8&lt;&gt;"",GP8&gt;=HA$35,GP8&lt;&gt;""),AND(GQ8&gt;=HA$31,GQ8&lt;&gt;"",GS8&gt;=HA$35,GS8&lt;&gt;""),AND(GU8&gt;=HA$31,GU8&lt;&gt;"",GW8&gt;=HA$35,GW8&lt;&gt;""),AND(GX8&gt;=HA$31,GX8&lt;&gt;"",GZ8&gt;=HA$35,GZ8&lt;&gt;""),AND(HV8&gt;=II$31,HV8&lt;&gt;"",HX8&gt;=II$35,HX8&lt;&gt;""),AND(HY8&gt;=II$31,HY8&lt;&gt;"",IA8&gt;=II$35,IA8&lt;&gt;""),AND(IC8&gt;=II$31,IC8&lt;&gt;"",IE8&gt;=II$35,IE8&lt;&gt;""),AND(IF8&gt;=II$31,IF8&lt;&gt;"",IH8&gt;=II$35,IH8&lt;&gt;""),AND(JD8&gt;=JQ$31,JD8&lt;&gt;"",JF8&gt;=JQ$35,JF8&lt;&gt;""),AND(JG8&gt;=JQ$31,JG8&lt;&gt;"",JI8&gt;=JQ$35,JI8&lt;&gt;""),AND(JK8&gt;=JQ$31,JK8&lt;&gt;"",JM8&gt;=JQ$35,JM8&lt;&gt;""),AND(JN8&gt;=JQ$31,JN8&lt;&gt;"",JP8&gt;=JQ$35,JP8&lt;&gt;""),AND(KL8&gt;=KY$31,KL8&lt;&gt;"",KN8&gt;=KY$35,KN8&lt;&gt;""),AND(KO8&gt;=KY$31,KO8&lt;&gt;"",KQ8&gt;=KY$35,KQ8&lt;&gt;""),AND(KS8&gt;=KY$31,KS8&lt;&gt;"",KU8&gt;=KY$35,KU8&lt;&gt;""),AND(KV8&gt;=KY$31,KV8&lt;&gt;"",KX8&gt;=KY$35,KX8&lt;&gt;""),AND(LT8&gt;=MG$31,LT8&lt;&gt;"",LV8&gt;=MG$35,LV8&lt;&gt;""),AND(LW8&gt;=MG$31,LW8&lt;&gt;"",LY8&gt;=MG$35,LY8&lt;&gt;""),AND(MA8&gt;=MG$31,MA8&lt;&gt;"",MC8&gt;=MG$35,MC8&lt;&gt;""),AND(MD8&gt;=MG$31,MD8&lt;&gt;"",MF8&gt;=MG$35,MF8&lt;&gt;""),AND(NB8&gt;=NO$31,NB8&lt;&gt;"",ND8&gt;=NO$35,ND8&lt;&gt;""),AND(NE8&gt;=NO$31,NE8&lt;&gt;"",NG8&gt;=NO$35,NG8&lt;&gt;""),AND(NI8&gt;=NO$31,NI8&lt;&gt;"",NK8&gt;=NO$35,NK8&lt;&gt;""),AND(NL8&gt;=NO$31,NL8&lt;&gt;"",NN8&gt;=NO$35,NN8&lt;&gt;""),AND(OJ8&gt;=OW$31,OJ8&lt;&gt;"",OL8&gt;=OW$35,OL8&lt;&gt;""),AND(OM8&gt;=OW$31,OM8&lt;&gt;"",OO8&gt;=OW$35,OO8&lt;&gt;""),AND(OQ8&gt;=OW$31,OQ8&lt;&gt;"",OS8&gt;=OW$35,OS8&lt;&gt;""),AND(OT8&gt;=OW$31,OT8&lt;&gt;"",OV8&gt;=OW$35,OV8&lt;&gt;""),AND(PR8&gt;=QE$31,PR8&lt;&gt;"",PT8&gt;=QE$35,PT8&lt;&gt;""),AND(PU8&gt;=QE$31,PU8&lt;&gt;"",PW8&gt;=QE$35,PW8&lt;&gt;""),AND(PY8&gt;=QE$31,PY8&lt;&gt;"",QA8&gt;=QE$35,QA8&lt;&gt;""),AND(QB8&gt;=QE$31,QB8&lt;&gt;"",QD8&gt;=QE$35,QD8&lt;&gt;""),AND(QZ8&gt;=RM$31,QZ8&lt;&gt;"",RB8&gt;=RM$35,RB8&lt;&gt;""),AND(RC8&gt;=RM$31,RC8&lt;&gt;"",RE8&gt;=RM$35,RE8&lt;&gt;""),AND(RG8&gt;=RM$31,RG8&lt;&gt;"",RI8&gt;=RM$35,RI8&lt;&gt;""),AND(RJ8&gt;=RM$31,RJ8&lt;&gt;"",RL8&gt;=RM$35,RL8&lt;&gt;""),AND(SH8&gt;=SU$31,SH8&lt;&gt;"",SJ8&gt;=SU$35,SJ8&lt;&gt;""),AND(SK8&gt;=SU$31,SK8&lt;&gt;"",SM8&gt;=SU$35,SM8&lt;&gt;""),AND(SO8&gt;=SU$31,SO8&lt;&gt;"",SQ8&gt;=SU$35,SQ8&lt;&gt;""),AND(SR8&gt;=SU$31,SR8&lt;&gt;"",ST8&gt;=SU$35,ST8&lt;&gt;""),AND(TP8&gt;=UC$31,TP8&lt;&gt;"",TR8&gt;=UC$35,TR8&lt;&gt;""),AND(TS8&gt;=UC$31,TS8&lt;&gt;"",TU8&gt;=UC$35,TU8&lt;&gt;""),AND(TW8&gt;=UC$31,TW8&lt;&gt;"",TY8&gt;=UC$35,TYY8&lt;&gt;""),AND(TZ8&gt;=UC$31,TZ8&lt;&gt;"",UB8&gt;=UC$35,UB8&lt;&gt;""),AND(UX8&gt;=VK$31,UX8&lt;&gt;"",UZ8&gt;=VK$35,UZ8&lt;&gt;""),AND(VA8&gt;=VK$31,VA8&lt;&gt;"",VC8&gt;=VK$35,VC8&lt;&gt;""),AND(VE8&gt;=VK$31,VE8&lt;&gt;"",VG8&gt;=VK$35,VG8&lt;&gt;""),AND(VH8&gt;=VK$31,VH8&lt;&gt;"",VJ8&gt;=VK$35,VJ8&lt;&gt;""),AND(WF8&gt;=WS$31,WF8&lt;&gt;"",WH8&gt;=WS$35,WH8&lt;&gt;""),AND(WI8&gt;=WS$31,WI8&lt;&gt;"",WK8&gt;=WS$35,WK8&lt;&gt;""),AND(WM8&gt;=WS$31,WM8&lt;&gt;"",WO8&gt;=WS$35,WO8&lt;&gt;""),AND(WP8&gt;=WS$31,WP8&lt;&gt;"",WR8&gt;=WS$35,WR8&lt;&gt;"")),"Excellence",IF(I8="P","Worlds Team",IF(F8="P","National Team","")))))</f>
        <v>National Team</v>
      </c>
      <c r="I8" s="3" t="str">
        <f>IF(OR(AND(AO8&gt;=AY$30,AO8&lt;&gt;"",AQ8&gt;=AY$34,AQ8&lt;&gt;"",AN8=""),AND(AR8&gt;=AY$30,AR8&lt;&gt;"",AT8&gt;=AY$34,AT8&lt;&gt;"",AN8=""),AND(AV8&gt;=AY$30,AV8&lt;&gt;"",AX8&gt;=AY$34,AX8&lt;&gt;"",AN8=""),AND(BP8&gt;=BZ$30,BP8&lt;&gt;"",BR8&gt;=BZ$34,BR8&lt;&gt;"",BO8=""),AND(BS8&gt;=BZ$30,BS8&lt;&gt;"",BU8&gt;=BZ$34,BU8&lt;&gt;"",BO8=""),AND(BW8&gt;=BZ$30,BW8&lt;&gt;"",BY8&gt;=BZ$34,BY8&lt;&gt;"",BO8=""),AND(CQ8&gt;=DA$30,CQ8&lt;&gt;"",CS8&gt;=DA$34,CS8&lt;&gt;"",CP8=""),AND(CT8&gt;=DA$30,CT8&lt;&gt;"",CV8&gt;=DA$34,CV8&lt;&gt;"",CP8=""),AND(CX8&gt;=DA$30,CX8&lt;&gt;"",CZ8&gt;=DA$34,CZ8&lt;&gt;"",CP8=""),AND(DX8&gt;=EK$30,DX8&lt;&gt;"",DZ8&gt;=EK$34,DZ8&lt;&gt;""),AND(EA8&gt;=EK$30,EA8&lt;&gt;"",EC8&gt;=EK$34,EC8&lt;&gt;""),AND(EE8&gt;=EK$30,EE8&lt;&gt;"",EG8&gt;=EK$34,EG8&lt;&gt;""),AND(EH8&gt;=EK$30,EH8&lt;&gt;"",EJ8&gt;=EK$34,EJ8&lt;&gt;""),AND(FF8&gt;=FS$30,FF8&lt;&gt;"",FH8&gt;=FS$34,FH8&lt;&gt;""),AND(FI8&gt;=FS$30,FI8&lt;&gt;"",FK8&gt;=FS$34,FK8&lt;&gt;""),AND(FM8&gt;=FS$30,FM8&lt;&gt;"",FO8&gt;=FS$34,FO8&lt;&gt;""),AND(FP8&gt;=FS$30,FP8&lt;&gt;"",FR8&gt;=FS$34,FR8&lt;&gt;""),AND(GN8&gt;=HA$30,GN8&lt;&gt;"",GP8&gt;=HA$34,GP8&lt;&gt;""),AND(GQ8&gt;=HA$30,GQ8&lt;&gt;"",GS8&gt;=HA$34,GS8&lt;&gt;""),AND(GU8&gt;=HA$30,GU8&lt;&gt;"",GW8&gt;=HA$34,GW8&lt;&gt;""),AND(GX8&gt;=HA$30,GX8&lt;&gt;"",GZ8&gt;=HA$34,GZ8&lt;&gt;""),AND(HV8&gt;=II$30,HV8&lt;&gt;"",HX8&gt;=II$34,HX8&lt;&gt;""),AND(HY8&gt;=II$30,HY8&lt;&gt;"",IA8&gt;=II$34,IA8&lt;&gt;""),AND(IC8&gt;=II$30,IC8&lt;&gt;"",IE8&gt;=II$34,IE8&lt;&gt;""),AND(IF8&gt;=II$30,IF8&lt;&gt;"",IH8&gt;=II$34,IH8&lt;&gt;""),AND(JD8&gt;=JQ$30,JD8&lt;&gt;"",JF8&gt;=JQ$34,JF8&lt;&gt;""),AND(JG8&gt;=JQ$30,JG8&lt;&gt;"",JI8&gt;=JQ$34,JI8&lt;&gt;""),AND(JK8&gt;=JQ$30,JK8&lt;&gt;"",JM8&gt;=JQ$34,JM8&lt;&gt;""),AND(JN8&gt;=JQ$30,JN8&lt;&gt;"",JP8&gt;=JQ$34,JP8&lt;&gt;""),AND(KL8&gt;=KY$30,KL8&lt;&gt;"",KN8&gt;=KY$34,KN8&lt;&gt;""),AND(KO8&gt;=KY$30,KO8&lt;&gt;"",KQ8&gt;=KY$34,KQ8&lt;&gt;""),AND(KS8&gt;=KY$30,KS8&lt;&gt;"",KU8&gt;=KY$34,KU8&lt;&gt;""),AND(KV8&gt;=KY$30,KV8&lt;&gt;"",KX8&gt;=KY$34,KX8&lt;&gt;""),AND(LT8&gt;=MG$30,LT8&lt;&gt;"",LV8&gt;=MG$34,LV8&lt;&gt;""),AND(LW8&gt;=MG$30,LW8&lt;&gt;"",LY8&gt;=MG$34,LY8&lt;&gt;""),AND(MA8&gt;=MG$30,MA8&lt;&gt;"",MC8&gt;=MG$34,MC8&lt;&gt;""),AND(MD8&gt;=MG$30,MD8&lt;&gt;"",MF8&gt;=MG$34,MF8&lt;&gt;""),AND(NB8&gt;=NO$30,NB8&lt;&gt;"",ND8&gt;=NO$34,ND8&lt;&gt;""),AND(NE8&gt;=NO$30,NE8&lt;&gt;"",NG8&gt;=NO$34,NG8&lt;&gt;""),AND(NI8&gt;=NO$30,NI8&lt;&gt;"",NK8&gt;=NO$34,NK8&lt;&gt;""),AND(NL8&gt;=NO$30,NL8&lt;&gt;"",NN8&gt;=NO$34,NN8&lt;&gt;""),AND(OJ8&gt;=OW$30,OJ8&lt;&gt;"",OL8&gt;=OW$34,OL8&lt;&gt;""),AND(OM8&gt;=OW$30,OM8&lt;&gt;"",OO8&gt;=OW$34,OO8&lt;&gt;""),AND(OQ8&gt;=OW$30,OQ8&lt;&gt;"",OS8&gt;=OW$34,OS8&lt;&gt;""),AND(OT8&gt;=OW$30,OT8&lt;&gt;"",OV8&gt;=OW$34,OV8&lt;&gt;""),AND(PR8&gt;=QE$30,PR8&lt;&gt;"",PT8&gt;=QE$34,PT8&lt;&gt;""),AND(PU8&gt;=QE$30,PU8&lt;&gt;"",PW8&gt;=QE$34,PW8&lt;&gt;""),AND(PY8&gt;=QE$30,PY8&lt;&gt;"",QA8&gt;=QE$34,QA8&lt;&gt;""),AND(QB8&gt;=QE$30,QB8&lt;&gt;"",QD8&gt;=QE$34,QD8&lt;&gt;""),AND(QZ8&gt;=RM$30,QZ8&lt;&gt;"",RB8&gt;=RM$34,RB8&lt;&gt;""),AND(RC8&gt;=RM$30,RC8&lt;&gt;"",RE8&gt;=RM$34,RE8&lt;&gt;""),AND(RG8&gt;=RM$30,RG8&lt;&gt;"",RI8&gt;=RM$34,RI8&lt;&gt;""),AND(RJ8&gt;=RM$30,RJ8&lt;&gt;"",RL8&gt;=RM$34,RL8&lt;&gt;""),AND(SH8&gt;=SU$30,SH8&lt;&gt;"",SJ8&gt;=SU$34,SJ8&lt;&gt;""),AND(SK8&gt;=SU$30,SK8&lt;&gt;"",SM8&gt;=SU$34,SM8&lt;&gt;""),AND(SO8&gt;=SU$30,SO8&lt;&gt;"",SQ8&gt;=SU$34,SQ8&lt;&gt;""),AND(SR8&gt;=SU$30,SR8&lt;&gt;"",ST8&gt;=SU$34,ST8&lt;&gt;""),AND(TP8&gt;=UC$30,TP8&lt;&gt;"",TR8&gt;=UC$34,TR8&lt;&gt;""),AND(TS8&gt;=UC$30,TS8&lt;&gt;"",TU8&gt;=UC$34,TU8&lt;&gt;""),AND(TW8&gt;=UC$30,TW8&lt;&gt;"",TY8&gt;=UC$34,TYY8&lt;&gt;""),AND(TZ8&gt;=UC$30,TZ8&lt;&gt;"",UB8&gt;=UC$34,UB8&lt;&gt;""),AND(UX8&gt;=VK$30,UX8&lt;&gt;"",UZ8&gt;=VK$34,UZ8&lt;&gt;""),AND(VA8&gt;=VK$30,VA8&lt;&gt;"",VC8&gt;=VK$34,VC8&lt;&gt;""),AND(VE8&gt;=VK$30,VE8&lt;&gt;"",VG8&gt;=VK$34,VG8&lt;&gt;""),AND(VH8&gt;=VK$30,VH8&lt;&gt;"",VJ8&gt;=VK$34,VJ8&lt;&gt;""),AND(WF8&gt;=WS$30,WF8&lt;&gt;"",WH8&gt;=WS$34,WH8&lt;&gt;""),AND(WI8&gt;=WS$30,WI8&lt;&gt;"",WK8&gt;=WS$34,WK8&lt;&gt;""),AND(WM8&gt;=WS$30,WM8&lt;&gt;"",WO8&gt;=WS$34,WO8&lt;&gt;""),AND(WP8&gt;=WS$30,WP8&lt;&gt;"",WR8&gt;=WS$34,WR8&lt;&gt;"")),"P","")</f>
        <v/>
      </c>
      <c r="J8" s="8">
        <f>IF(COUNT(AQ8,AT8,BR8,BU8,CS8,CV8)&gt;0,LARGE((AQ8,AT8,BR8,BU8,CS8,CV8),1),0)</f>
        <v>55.94</v>
      </c>
      <c r="K8" s="8" t="str">
        <f>IF(J8="","",IF(OR(J8=CS8,J8=CV8),$CA$1,IF(OR(J8=BR8,J8=BU8),$AZ$1,IF(OR(J8=AQ8,J8=AT8),$Y$1,""))))</f>
        <v>2025 3rd Domestic Trial</v>
      </c>
      <c r="L8" s="8">
        <f>IF(COUNT(AQ8,AT8,BR8,BU8,CS8,CV8)&gt;1,LARGE((AQ8,AT8,BR8,BU8,CS8,CV8),2),0)</f>
        <v>55.58</v>
      </c>
      <c r="M8" s="8" t="str">
        <f>IF(L8="","",IF(OR(L8=CS8,L8=CV8),$CA$1,IF(OR(L8=BR8,L8=BU8),$AZ$1,IF(OR(L8=AQ8,L8=AT8),$Y$1,""))))</f>
        <v>2025 Nationals</v>
      </c>
      <c r="N8" s="8">
        <f>IF(COUNT(AQ8,AT8,BR8,BU8,CS8,CV8)&gt;2,LARGE((AQ8,AT8,BR8,BU8,CS8,CV8),3),0)</f>
        <v>50.71</v>
      </c>
      <c r="O8" s="8" t="str">
        <f>IF(N8="","",IF(OR(N8=CS8,N8=CV8),$CA$1,IF(OR(N8=BR8,N8=BU8),$AZ$1,IF(OR(N8=AQ8,N8=AT8),$Y$1,""))))</f>
        <v>2025 Elite Canada</v>
      </c>
      <c r="P8" s="8">
        <f>IF(MAX(AX8,BY8,CZ8)&gt;0,MAX(AX8,BY8,CZ8),0)</f>
        <v>55.52</v>
      </c>
      <c r="Q8" s="8" t="str">
        <f>IF(P8="","",IF(P8=CZ8,$CA$1,IF(P8=BY8,$AZ$1,IF(P8=AX8,$Y$1,""))))</f>
        <v>2025 3rd Domestic Trial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,TP8,TS8,TW8,TZ8,UX8,VA8,VE8,VH8,WF8,WI8,WM8,WP8)&gt;0,MAX(AO8,AR8,AV8,BP8,BS8,BW8,CQ8,CT8,CX8,DX8,EA8,EE8,EH8,FF8,FI8,FM8,FP8,GN8,GQ8,GU8,GX8,HV8,HY8,IC8,IF8,JD8,JG8,JK8,JN8,KL8,KO8,KS8,KV8,LT8,LW8,MA8,MD8,NB8,NE8,NI8,NL8,OJ8,OM8,OQ8,OT8,PR8,PU8,PY8,QB8,QZ8,RC8,RG8,RJ8,SH8,SK8,SO8,SR8,TP8,TS8,TW8,TZ8,UX8,VA8,VE8,VH8,WF8,WI8,WM8,WP8),0)</f>
        <v>15.9</v>
      </c>
      <c r="S8" s="8" t="str">
        <f>IF(R8=0,"",IF(OR(R8=CQ8,R8=CT8,R8=CX8),$CA$1,IF(OR(R8=BP8,R8=BS8,R8=BW8),$AZ$1,IF(OR(R8=AO8,R8=AR8,R8=AV8),$Y$1,IF(OR(R8=WF8,R8=WI8,R8=WM8,R8=WP8),$VL$1,IF(OR(R8=UX8,R8=VA8,R8=VE8,R8=VH8),$UD$1,IF(OR(R8=TP8,R8=TS8,R8=TW8,R8=TZ8),$SV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)))</f>
        <v>2025 Nationals</v>
      </c>
      <c r="T8" s="8">
        <f>MAX(IF(AND(AO8&lt;&gt;"",AO8&gt;=$AY$29),AP8,0),IF(AND(AR8&lt;&gt;"",AR8&gt;=$AY$29),AS8,0),IF(AND(AV8&lt;&gt;"",AV8&gt;=$AY$29),AW8,0),IF(AND(BP8&lt;&gt;"",BP8&gt;=$BZ$29),BQ8,0),IF(AND(BS8&lt;&gt;"",BS8&gt;=$BZ$29),BT8,0),IF(AND(BW8&lt;&gt;"",BW8&gt;=$BZ$29),BX8,0),IF(AND(CQ8&lt;&gt;"",CQ8&gt;=$DA$29),CR8,0),IF(AND(CT8&lt;&gt;"",CT8&gt;=$DA$29),CU8,0),IF(AND(CX8&lt;&gt;"",CX8&gt;=$DA$29),CY8,0),IF(AND(DX8&lt;&gt;"",DX8&gt;=$EK$29),DY8,0),IF(AND(EA8&lt;&gt;"",EA8&gt;=$EK$29),EB8,0),IF(AND(EE8&lt;&gt;"",EE8&gt;=$EK$29),EF8,0),IF(AND(EH8&lt;&gt;"",EH8&gt;=$EK$29),EI8,0),IF(AND(FF8&lt;&gt;"",FF8&gt;=$FS$29),FG8,0),IF(AND(FI8&lt;&gt;"",FI8&gt;=$FS$29),FJ8,0),IF(AND(FM8&lt;&gt;"",FM8&gt;=$FS$29),FN8,0),IF(AND(FP8&lt;&gt;"",FP8&gt;=$FS$29),FQ8,0),IF(AND(GN8&lt;&gt;"",GN8&gt;=$HA$29),GO8,0),IF(AND(GQ8&lt;&gt;"",GQ8&gt;=$HA$29),GR8,0),IF(AND(GU8&lt;&gt;"",GU8&gt;=$HA$29),GV8,0),IF(AND(GX8&lt;&gt;"",GX8&gt;=$HA$29),GY8,0),IF(AND(HV8&lt;&gt;"",HV8&gt;=$II$29),HW8,0),IF(AND(HY8&lt;&gt;"",HY8&gt;=$II$29),HZ8,0),IF(AND(IC8&lt;&gt;"",IC8&gt;=$II$29),ID8,0),IF(AND(IF8&lt;&gt;"",IF8&gt;=$II$29),IG8,0),IF(AND(JD8&lt;&gt;"",JD8&gt;=$JQ$29),JE8,0),IF(AND(JG8&lt;&gt;"",JG8&gt;=$JQ$29),JH8,0),IF(AND(JK8&lt;&gt;"",JK8&gt;=$JQ$29),JL8,0),IF(AND(JN8&lt;&gt;"",JN8&gt;=$JQ$29),JO8,0),IF(AND(KL8&lt;&gt;"",KL8&gt;=$KY$29),KM8,0),IF(AND(KO8&lt;&gt;"",KO8&gt;=$KY$29),KP8,0),IF(AND(KS8&lt;&gt;"",KS8&gt;=$KY$29),KT8,0),IF(AND(KV8&lt;&gt;"",KV8&gt;=$KY$29),KW8,0),IF(AND(LT8&lt;&gt;"",LT8&gt;=$MG$29),LU8,0),IF(AND(LW8&lt;&gt;"",LW8&gt;=$MG$29),LX8,0),IF(AND(MA8&lt;&gt;"",MA8&gt;=$MG$29),MB8,0),IF(AND(MD8&lt;&gt;"",MD8&gt;=$MG$29),ME8,0),IF(AND(NB8&lt;&gt;"",NB8&gt;=$NO$29),NC8,0),IF(AND(NE8&lt;&gt;"",NE8&gt;=$NO$29),NF8,0),IF(AND(NI8&lt;&gt;"",NI8&gt;=$NO$29),NJ8,0),IF(AND(NL8&lt;&gt;"",NL8&gt;=$NO$29),NM8,0),IF(AND(OJ8&lt;&gt;"",OJ8&gt;=$OW$29),OK8,0),IF(AND(OM8&lt;&gt;"",OM8&gt;=$OW$29),ON8,0),IF(AND(OQ8&lt;&gt;"",OQ8&gt;=$OW$29),OR8,0),IF(AND(OT8&lt;&gt;"",OT8&gt;=$OW$29),OU8,0),IF(AND(PR8&lt;&gt;"",PR8&gt;=$QE$29),PS8,0),IF(AND(PU8&lt;&gt;"",PU8&gt;=$QE$29),PV8,0),IF(AND(PY8&lt;&gt;"",PY8&gt;=$QE$29),PZ8,0),IF(AND(QB8&lt;&gt;"",QB8&gt;=$QE$29),QC8,0),IF(AND(QZ8&lt;&gt;"",QZ8&gt;=$RM$29),RA8,0),IF(AND(RC8&lt;&gt;"",RC8&gt;=$RM$29),RD8,0),IF(AND(RG8&lt;&gt;"",RG8&gt;=$RM$29),RH8,0),IF(AND(RJ8&lt;&gt;"",RJ8&gt;=$RM$29),RK8,0),IF(AND(SH8&lt;&gt;"",SH8&gt;=$SU$29),SI8,0),IF(AND(SK8&lt;&gt;"",SK8&gt;=$SU$29),SL8,0),IF(AND(SO8&lt;&gt;"",SO8&gt;=$SU$29),SP8,0),IF(AND(SR8&lt;&gt;"",SR8&gt;=$SU$29),SS8,0),IF(AND(TP8&lt;&gt;"",TP8&gt;=$UC$29),TQ8,0),IF(AND(TS8&lt;&gt;"",TS8&gt;=$UC$29),TT8,0),IF(AND(TW8&lt;&gt;"",TW8&gt;=$UC$29),TX8,0),IF(AND(TZ8&lt;&gt;"",TZ8&gt;=$UC$29),UA8,0),IF(AND(UX8&lt;&gt;"",UX8&gt;=$VK$29),UY8,0),IF(AND(VA8&lt;&gt;"",VA8&gt;=$VK$29),VB8,0),IF(AND(VE8&lt;&gt;"",VE8&gt;=$VK$29),VF8,0),IF(AND(VH8&lt;&gt;"",VH8&gt;=$VK$29),VI8,0),IF(AND(WF8&lt;&gt;"",WF8&gt;=$WS$29),WG8,0),IF(AND(WI8&lt;&gt;"",WI8&gt;=$WS$29),WJ8,0),IF(AND(WM8&lt;&gt;"",WM8&gt;=$WS$29),WN8,0),IF(AND(WP8&lt;&gt;"",WP8&gt;=$WS$29),WQ8,0),0)</f>
        <v>15.68</v>
      </c>
      <c r="U8" s="8" t="str">
        <f>IF(T8=0,"",IF(OR(T8=CR8,T8=CU8,T8=CY8),$CA$1,IF(OR(T8=BQ8,T8=BT8,T8=BX8),$AZ$1,IF(OR(T8=AP8,T8=AS8,T8=AW8),$Y$1,IF(OR(T8=WG8,T8=WJ8,T8=WN8,T8=WQ8),$VL$1,IF(OR(T8=UY8,T8=VB8,T8=VF8,T8=VI8),$UD$1,IF(OR(T8=TQ8,T8=TT8,T8=TX8,T8=UA8),$SV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)))</f>
        <v>2025 Nationals</v>
      </c>
      <c r="V8" s="8">
        <f>IF(MAX(DB8,DC8)&gt;0,MAX(DB8,DC8),"")</f>
        <v>4.1500000000000057</v>
      </c>
      <c r="W8" s="11" t="str">
        <f>IF(V8="","",IF(V8=DB8,"("&amp;DB$2&amp;")",IF(V8=DC8,"("&amp;DC$2&amp;")")))</f>
        <v>(Prelim)</v>
      </c>
      <c r="X8" s="8" t="str">
        <f>IF(V8="","",IF(V8=DB8,IF(V8+IF(N8="",0,N8)=WL8,$VL$1,IF(V8+IF(N8="",0,N8)=VD8,$UD$1,IF(V8+IF(N8="",0,N8)=TV8,$SV$1,IF(V8+IF(N8="",0,N8)=SN8,$RN$1,IF(V8+IF(N8="",0,N8)=RF8,$QF$1,IF(V8+IF(N8="",0,N8)=PX8,$OX$1,IF(V8+IF(N8="",0,N8)=OP8,$NP$1,IF(V8+IF(N8="",0,N8)=NH8,$MH$1,IF(V8+IF(N8="",0,N8)=LZ8,$KZ$1,IF(V8+IF(N8="",0,N8)=KR8,$JR$1,IF(V8+IF(N8="",0,N8)=JJ8,$IJ$1,IF(V8+IF(N8="",0,N8)=IB8,$HB$1,IF(V8+IF(N8="",0,N8)=GT8,$FT$1,IF(V8+IF(N8="",0,N8)=FL8,$EL$1,IF(V8+IF(N8="",0,N8)=ED8,$DD$1))))))))))))))),IF(V8=DC8,IF(V8+IF(P8="",0,P8)=WO8,$VL$1,IF(V8+IF(P8="",0,P8)=VG8,$UD$1,IF(V8+IF(P8="",0,P8)=TY8,$SV$1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WR8,$VL$1,IF(V8+IF(P8="",0,P8)=VJ8,$UD$1,IF(V8+IF(P8="",0,P8)=UB8,$SV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))))))</f>
        <v>2025 World Cup FRA (Oct 5)</v>
      </c>
      <c r="Y8" s="22">
        <v>14</v>
      </c>
      <c r="Z8" s="22">
        <v>9.1999999999999993</v>
      </c>
      <c r="AA8" s="22">
        <v>13.4</v>
      </c>
      <c r="AB8" s="22">
        <v>15.21</v>
      </c>
      <c r="AC8" s="22">
        <v>1.1000000000000001</v>
      </c>
      <c r="AD8" s="22">
        <v>4.7</v>
      </c>
      <c r="AE8" s="22">
        <v>3</v>
      </c>
      <c r="AF8" s="22">
        <v>5</v>
      </c>
      <c r="AG8" s="22">
        <v>5.03</v>
      </c>
      <c r="AH8" s="22">
        <v>0</v>
      </c>
      <c r="AI8" s="22">
        <v>7.6</v>
      </c>
      <c r="AJ8" s="22">
        <v>5.3</v>
      </c>
      <c r="AK8" s="22">
        <v>6.9</v>
      </c>
      <c r="AL8" s="22">
        <v>9.18</v>
      </c>
      <c r="AM8" s="22">
        <v>0</v>
      </c>
      <c r="AN8" s="27"/>
      <c r="AO8" s="38">
        <f>IF(AA8&gt;0,AA8,"")</f>
        <v>13.4</v>
      </c>
      <c r="AP8" s="38">
        <f>IF(AB8&gt;0,AB8,"")</f>
        <v>15.21</v>
      </c>
      <c r="AQ8" s="40">
        <f>IF(SUM(Y8:AB8)-AC8&gt;0,SUM(Y8:AB8)-AC8,"")</f>
        <v>50.71</v>
      </c>
      <c r="AR8" s="40">
        <f>IF(AF8&gt;0,AF8,"")</f>
        <v>5</v>
      </c>
      <c r="AS8" s="40">
        <f>IF(AG8&gt;0,AG8,"")</f>
        <v>5.03</v>
      </c>
      <c r="AT8" s="40">
        <f>IF(SUM(AD8:AG8)-AH8&gt;0,SUM(AD8:AG8)-AH8,"")</f>
        <v>17.73</v>
      </c>
      <c r="AU8" s="40">
        <f>IF(AQ8="","",MAX(AQ8,AT8))</f>
        <v>50.71</v>
      </c>
      <c r="AV8" s="40">
        <f>IF(AK8&gt;0,AK8,"")</f>
        <v>6.9</v>
      </c>
      <c r="AW8" s="40">
        <f>IF(AL8&gt;0,AL8,"")</f>
        <v>9.18</v>
      </c>
      <c r="AX8" s="40">
        <f>IF(SUM(AI8:AL8)-AM8&gt;0,SUM(AI8:AL8)-AM8,"")</f>
        <v>28.979999999999997</v>
      </c>
      <c r="AY8" s="40">
        <f>IF(SUM(AU8,AX8)&gt;0,SUM(AU8,AX8),"")</f>
        <v>79.69</v>
      </c>
      <c r="AZ8" s="26">
        <v>5.7</v>
      </c>
      <c r="BA8" s="26">
        <v>3.7</v>
      </c>
      <c r="BB8" s="26">
        <v>6.9</v>
      </c>
      <c r="BC8" s="26">
        <v>6.48</v>
      </c>
      <c r="BD8" s="26">
        <v>0</v>
      </c>
      <c r="BE8" s="26">
        <v>14.7</v>
      </c>
      <c r="BF8" s="26">
        <v>9.3000000000000007</v>
      </c>
      <c r="BG8" s="26">
        <v>15.9</v>
      </c>
      <c r="BH8" s="26">
        <v>15.68</v>
      </c>
      <c r="BI8" s="26">
        <v>0</v>
      </c>
      <c r="BJ8" s="26">
        <v>15.3</v>
      </c>
      <c r="BK8" s="26">
        <v>9.1999999999999993</v>
      </c>
      <c r="BL8" s="26">
        <v>14.9</v>
      </c>
      <c r="BM8" s="26">
        <v>15.17</v>
      </c>
      <c r="BN8" s="26">
        <v>0</v>
      </c>
      <c r="BO8" s="28"/>
      <c r="BP8" s="39">
        <f>IF(BB8&gt;0,BB8,"")</f>
        <v>6.9</v>
      </c>
      <c r="BQ8" s="39">
        <f>IF(BC8&gt;0,BC8,"")</f>
        <v>6.48</v>
      </c>
      <c r="BR8" s="11">
        <f>IF(SUM(AZ8:BC8)-BD8&gt;0,SUM(AZ8:BC8)-BD8,"")</f>
        <v>22.78</v>
      </c>
      <c r="BS8" s="11">
        <f>IF(BG8&gt;0,BG8,"")</f>
        <v>15.9</v>
      </c>
      <c r="BT8" s="11">
        <f>IF(BH8&gt;0,BH8,"")</f>
        <v>15.68</v>
      </c>
      <c r="BU8" s="11">
        <f>IF(SUM(BE8:BH8)-BI8&gt;0,SUM(BE8:BH8)-BI8,"")</f>
        <v>55.58</v>
      </c>
      <c r="BV8" s="11">
        <f>IF(BR8="","",MAX(BR8,BU8))</f>
        <v>55.58</v>
      </c>
      <c r="BW8" s="11">
        <f>IF(BL8&gt;0,BL8,"")</f>
        <v>14.9</v>
      </c>
      <c r="BX8" s="11">
        <f>IF(BM8&gt;0,BM8,"")</f>
        <v>15.17</v>
      </c>
      <c r="BY8" s="11">
        <f>IF(SUM(BJ8:BM8)-BN8&gt;0,SUM(BJ8:BM8)-BN8,"")</f>
        <v>54.57</v>
      </c>
      <c r="BZ8" s="11">
        <f>IF(SUM(BV8,BY8)&gt;0,SUM(BV8,BY8),"")</f>
        <v>110.15</v>
      </c>
      <c r="CA8" s="22">
        <v>1.7</v>
      </c>
      <c r="CB8" s="22">
        <v>0.8</v>
      </c>
      <c r="CC8" s="22">
        <v>2</v>
      </c>
      <c r="CD8" s="22">
        <v>1.75</v>
      </c>
      <c r="CE8" s="22">
        <v>0.2</v>
      </c>
      <c r="CF8" s="22">
        <v>15.1</v>
      </c>
      <c r="CG8" s="22">
        <v>9.4</v>
      </c>
      <c r="CH8" s="22">
        <v>15.3</v>
      </c>
      <c r="CI8" s="22">
        <v>16.14</v>
      </c>
      <c r="CJ8" s="22">
        <v>0</v>
      </c>
      <c r="CK8" s="22">
        <v>15.2</v>
      </c>
      <c r="CL8" s="22">
        <v>8.6999999999999993</v>
      </c>
      <c r="CM8" s="22">
        <v>15.3</v>
      </c>
      <c r="CN8" s="22">
        <v>16.32</v>
      </c>
      <c r="CO8" s="22">
        <v>0</v>
      </c>
      <c r="CP8" s="27"/>
      <c r="CQ8" s="38">
        <f>IF(CC8&gt;0,CC8,"")</f>
        <v>2</v>
      </c>
      <c r="CR8" s="38">
        <f>IF(CD8&gt;0,CD8,"")</f>
        <v>1.75</v>
      </c>
      <c r="CS8" s="40">
        <f>IF(SUM(CA8:CD8)-CE8&gt;0,SUM(CA8:CD8)-CE8,"")</f>
        <v>6.05</v>
      </c>
      <c r="CT8" s="40">
        <f>IF(CH8&gt;0,CH8,"")</f>
        <v>15.3</v>
      </c>
      <c r="CU8" s="40">
        <f>IF(CI8&gt;0,CI8,"")</f>
        <v>16.14</v>
      </c>
      <c r="CV8" s="40">
        <f>IF(SUM(CF8:CI8)-CJ8&gt;0,SUM(CF8:CI8)-CJ8,"")</f>
        <v>55.94</v>
      </c>
      <c r="CW8" s="40">
        <f>IF(CS8="","",MAX(CS8,CV8))</f>
        <v>55.94</v>
      </c>
      <c r="CX8" s="40">
        <f>IF(CM8&gt;0,CM8,"")</f>
        <v>15.3</v>
      </c>
      <c r="CY8" s="40">
        <f>IF(CN8&gt;0,CN8,"")</f>
        <v>16.32</v>
      </c>
      <c r="CZ8" s="40">
        <f>IF(SUM(CK8:CN8)-CO8&gt;0,SUM(CK8:CN8)-CO8,"")</f>
        <v>55.52</v>
      </c>
      <c r="DA8" s="40">
        <f>IF(SUM(CW8,CZ8)&gt;0,SUM(CW8,CZ8),"")</f>
        <v>111.46000000000001</v>
      </c>
      <c r="DB8" s="51">
        <f>IF(MAX(ED8,FL8,GT8,IB8,JJ8,KR8,LZ8,NH8,OP8,PX8,RF8,SN8,TV8,VD8,WL8)-IF(N8="",0,N8)&gt;0.001,MAX(ED8,FL8,GT8,IB8,JJ8,KR8,LZ8,NH8,OP8,PX8,RF8,SN8,TV8,VD8,WL8)-IF(N8="",0,N8),"")</f>
        <v>4.1500000000000057</v>
      </c>
      <c r="DC8" s="51" t="str">
        <f>IF(MAX(EG8,EJ8,FO8,FR8,GW8,GZ8,IE8,IH8,JM8,JP8,KU8,KX8,MC8,MF8,NK8,NN8,OS8,OV8,QA8,QD8,RI8,RL8,SQ8,ST8,TY8,UB8,VG8,VJ8,WO8,WR8)-IF(P8="",0,P8)&gt;0.001,MAX(EG8,EJ8,FO8,FR8,GW8,GZ8,IE8,IH8,JM8,JP8,KU8,KX8,MC8,MF8,NK8,NN8,OS8,OV8,QA8,QD8,RI8,RL8,SQ8,ST8,TY8,UB8,VG8,VJ8,WO8,WR8)-IF(P8="",0,P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>IF(DF8&gt;0,DF8,"")</f>
        <v/>
      </c>
      <c r="DY8" s="40" t="str">
        <f>IF(DG8&gt;0,DG8,"")</f>
        <v/>
      </c>
      <c r="DZ8" s="40" t="str">
        <f>IF(SUM(DD8:DG8)-DH8&gt;0,SUM(DD8:DG8)-DH8,"")</f>
        <v/>
      </c>
      <c r="EA8" s="40" t="str">
        <f>IF(DK8&gt;0,DK8,"")</f>
        <v/>
      </c>
      <c r="EB8" s="40" t="str">
        <f>IF(DL8&gt;0,DL8,"")</f>
        <v/>
      </c>
      <c r="EC8" s="40" t="str">
        <f>IF(SUM(DI8:DL8)-DM8&gt;0,SUM(DI8:DL8)-DM8,"")</f>
        <v/>
      </c>
      <c r="ED8" s="40" t="str">
        <f>IF(MAX(DZ8,EC8)&gt;0,MAX(DZ8,EC8),"")</f>
        <v/>
      </c>
      <c r="EE8" s="40" t="str">
        <f>IF(DP8&gt;0,DP8,"")</f>
        <v/>
      </c>
      <c r="EF8" s="40" t="str">
        <f>IF(DQ8&gt;0,DQ8,"")</f>
        <v/>
      </c>
      <c r="EG8" s="40" t="str">
        <f>IF(SUM(DN8:DQ8)-DR8&gt;0,SUM(DN8:DQ8)-DR8,"")</f>
        <v/>
      </c>
      <c r="EH8" s="40" t="str">
        <f>IF(DU8&gt;0,DU8,"")</f>
        <v/>
      </c>
      <c r="EI8" s="40" t="str">
        <f>IF(DV8&gt;0,DV8,"")</f>
        <v/>
      </c>
      <c r="EJ8" s="40" t="str">
        <f>IF(SUM(DS8:DV8)-DW8&gt;0,SUM(DS8:DV8)-DW8,"")</f>
        <v/>
      </c>
      <c r="EK8" s="40" t="str">
        <f>IF(SUM(ED8,EG8,EJ8)&gt;0,SUM(ED8,EG8,EJ8),"")</f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>IF(EN8&gt;0,EN8,"")</f>
        <v/>
      </c>
      <c r="FG8" s="11" t="str">
        <f>IF(EO8&gt;0,EO8,"")</f>
        <v/>
      </c>
      <c r="FH8" s="11" t="str">
        <f>IF(SUM(EL8:EO8)-EP8&gt;0,SUM(EL8:EO8)-EP8,"")</f>
        <v/>
      </c>
      <c r="FI8" s="11" t="str">
        <f>IF(ES8&gt;0,ES8,"")</f>
        <v/>
      </c>
      <c r="FJ8" s="11" t="str">
        <f>IF(ET8&gt;0,ET8,"")</f>
        <v/>
      </c>
      <c r="FK8" s="11" t="str">
        <f>IF(SUM(EQ8:ET8)-EU8&gt;0,SUM(EQ8:ET8)-EU8,"")</f>
        <v/>
      </c>
      <c r="FL8" s="11" t="str">
        <f>IF(MAX(FH8,FK8)&gt;0,MAX(FH8,FK8),"")</f>
        <v/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 t="str">
        <f>IF(SUM(FL8,FO8,FR8)&gt;0,SUM(FL8,FO8,FR8),"")</f>
        <v/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0" t="str">
        <f>IF(FV8&gt;0,FV8,"")</f>
        <v/>
      </c>
      <c r="GO8" s="40" t="str">
        <f>IF(FW8&gt;0,FW8,"")</f>
        <v/>
      </c>
      <c r="GP8" s="40" t="str">
        <f>IF(SUM(FT8:FW8)-FX8&gt;0,SUM(FT8:FW8)-FX8,"")</f>
        <v/>
      </c>
      <c r="GQ8" s="40" t="str">
        <f>IF(GA8&gt;0,GA8,"")</f>
        <v/>
      </c>
      <c r="GR8" s="40" t="str">
        <f>IF(GB8&gt;0,GB8,"")</f>
        <v/>
      </c>
      <c r="GS8" s="40" t="str">
        <f>IF(SUM(FY8:GB8)-GC8&gt;0,SUM(FY8:GB8)-GC8,"")</f>
        <v/>
      </c>
      <c r="GT8" s="40" t="str">
        <f>IF(MAX(GP8,GS8)&gt;0,MAX(GP8,GS8),"")</f>
        <v/>
      </c>
      <c r="GU8" s="40" t="str">
        <f>IF(GF8&gt;0,GF8,"")</f>
        <v/>
      </c>
      <c r="GV8" s="40" t="str">
        <f>IF(GG8&gt;0,GG8,"")</f>
        <v/>
      </c>
      <c r="GW8" s="40" t="str">
        <f>IF(SUM(GD8:GG8)-GH8&gt;0,SUM(GD8:GG8)-GH8,"")</f>
        <v/>
      </c>
      <c r="GX8" s="40" t="str">
        <f>IF(GK8&gt;0,GK8,"")</f>
        <v/>
      </c>
      <c r="GY8" s="40" t="str">
        <f>IF(GL8&gt;0,GL8,"")</f>
        <v/>
      </c>
      <c r="GZ8" s="40" t="str">
        <f>IF(SUM(GI8:GL8)-GM8&gt;0,SUM(GI8:GL8)-GM8,"")</f>
        <v/>
      </c>
      <c r="HA8" s="40" t="str">
        <f>IF(SUM(GT8,GW8,GZ8)&gt;0,SUM(GT8,GW8,GZ8),"")</f>
        <v/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>IF(HD8&gt;0,HD8,"")</f>
        <v/>
      </c>
      <c r="HW8" s="11" t="str">
        <f>IF(HE8&gt;0,HE8,"")</f>
        <v/>
      </c>
      <c r="HX8" s="11" t="str">
        <f>IF(SUM(HB8:HE8)-HF8&gt;0,SUM(HB8:HE8)-HF8,"")</f>
        <v/>
      </c>
      <c r="HY8" s="11" t="str">
        <f>IF(HI8&gt;0,HI8,"")</f>
        <v/>
      </c>
      <c r="HZ8" s="11" t="str">
        <f>IF(HJ8&gt;0,HJ8,"")</f>
        <v/>
      </c>
      <c r="IA8" s="11" t="str">
        <f>IF(SUM(HG8:HJ8)-HK8&gt;0,SUM(HG8:HJ8)-HK8,"")</f>
        <v/>
      </c>
      <c r="IB8" s="11" t="str">
        <f>IF(MAX(HX8,IA8)&gt;0,MAX(HX8,IA8),"")</f>
        <v/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 t="str">
        <f>IF(SUM(IB8,IE8,IH8)&gt;0,SUM(IB8,IE8,IH8),"")</f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0" t="str">
        <f>IF(IL8&gt;0,IL8,"")</f>
        <v/>
      </c>
      <c r="JE8" s="40" t="str">
        <f>IF(IM8&gt;0,IM8,"")</f>
        <v/>
      </c>
      <c r="JF8" s="40" t="str">
        <f>IF(SUM(IJ8:IM8)-IN8&gt;0,SUM(IJ8:IM8)-IN8,"")</f>
        <v/>
      </c>
      <c r="JG8" s="40" t="str">
        <f>IF(IQ8&gt;0,IQ8,"")</f>
        <v/>
      </c>
      <c r="JH8" s="40" t="str">
        <f>IF(IR8&gt;0,IR8,"")</f>
        <v/>
      </c>
      <c r="JI8" s="40" t="str">
        <f>IF(SUM(IO8:IR8)-IS8&gt;0,SUM(IO8:IR8)-IS8,"")</f>
        <v/>
      </c>
      <c r="JJ8" s="40" t="str">
        <f>IF(MAX(JF8,JI8)&gt;0,MAX(JF8,JI8),"")</f>
        <v/>
      </c>
      <c r="JK8" s="40" t="str">
        <f>IF(IV8&gt;0,IV8,"")</f>
        <v/>
      </c>
      <c r="JL8" s="40" t="str">
        <f>IF(IW8&gt;0,IW8,"")</f>
        <v/>
      </c>
      <c r="JM8" s="40" t="str">
        <f>IF(SUM(IT8:IW8)-IX8&gt;0,SUM(IT8:IW8)-IX8,"")</f>
        <v/>
      </c>
      <c r="JN8" s="40" t="str">
        <f>IF(JA8&gt;0,JA8,"")</f>
        <v/>
      </c>
      <c r="JO8" s="40" t="str">
        <f>IF(JB8&gt;0,JB8,"")</f>
        <v/>
      </c>
      <c r="JP8" s="40" t="str">
        <f>IF(SUM(IY8:JB8)-JC8&gt;0,SUM(IY8:JB8)-JC8,"")</f>
        <v/>
      </c>
      <c r="JQ8" s="40" t="str">
        <f>IF(SUM(JJ8,JM8,JP8)&gt;0,SUM(JJ8,JM8,JP8),"")</f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IF(SUM(KR8,KU8,KX8)&gt;0,SUM(KR8,KU8,KX8),"")</f>
        <v/>
      </c>
      <c r="KZ8" s="17">
        <v>14.7</v>
      </c>
      <c r="LA8" s="17">
        <v>8.9</v>
      </c>
      <c r="LB8" s="17">
        <v>15.3</v>
      </c>
      <c r="LC8" s="17">
        <v>15.96</v>
      </c>
      <c r="LD8" s="17">
        <v>0</v>
      </c>
      <c r="LE8" s="17">
        <v>9.3000000000000007</v>
      </c>
      <c r="LF8" s="17">
        <v>6.5</v>
      </c>
      <c r="LG8" s="17">
        <v>9.8000000000000007</v>
      </c>
      <c r="LH8" s="17">
        <v>11.14</v>
      </c>
      <c r="LI8" s="17">
        <v>0</v>
      </c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>
        <f>IF(LB8&gt;0,LB8,"")</f>
        <v>15.3</v>
      </c>
      <c r="LU8" s="40">
        <f>IF(LC8&gt;0,LC8,"")</f>
        <v>15.96</v>
      </c>
      <c r="LV8" s="40">
        <f>IF(SUM(KZ8:LC8)-LD8&gt;0,SUM(KZ8:LC8)-LD8,"")</f>
        <v>54.860000000000007</v>
      </c>
      <c r="LW8" s="40">
        <f>IF(LG8&gt;0,LG8,"")</f>
        <v>9.8000000000000007</v>
      </c>
      <c r="LX8" s="40">
        <f>IF(LH8&gt;0,LH8,"")</f>
        <v>11.14</v>
      </c>
      <c r="LY8" s="40">
        <f>IF(SUM(LE8:LH8)-LI8&gt;0,SUM(LE8:LH8)-LI8,"")</f>
        <v>36.74</v>
      </c>
      <c r="LZ8" s="40">
        <f>IF(MAX(LV8,LY8)&gt;0,MAX(LV8,LY8),"")</f>
        <v>54.860000000000007</v>
      </c>
      <c r="MA8" s="40" t="str">
        <f>IF(LL8&gt;0,LL8,"")</f>
        <v/>
      </c>
      <c r="MB8" s="40" t="str">
        <f>IF(LM8&gt;0,LM8,"")</f>
        <v/>
      </c>
      <c r="MC8" s="40" t="str">
        <f>IF(SUM(LJ8:LM8)-LN8&gt;0,SUM(LJ8:LM8)-LN8,"")</f>
        <v/>
      </c>
      <c r="MD8" s="40" t="str">
        <f>IF(LQ8&gt;0,LQ8,"")</f>
        <v/>
      </c>
      <c r="ME8" s="40" t="str">
        <f>IF(LR8&gt;0,LR8,"")</f>
        <v/>
      </c>
      <c r="MF8" s="40" t="str">
        <f>IF(SUM(LO8:LR8)-LS8&gt;0,SUM(LO8:LR8)-LS8,"")</f>
        <v/>
      </c>
      <c r="MG8" s="40">
        <f>IF(SUM(LZ8,MC8,MF8)&gt;0,SUM(LZ8,MC8,MF8),"")</f>
        <v>54.860000000000007</v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>IF(MJ8&gt;0,MJ8,"")</f>
        <v/>
      </c>
      <c r="NC8" s="11" t="str">
        <f>IF(MK8&gt;0,MK8,"")</f>
        <v/>
      </c>
      <c r="ND8" s="11" t="str">
        <f>IF(SUM(MH8:MK8)-ML8&gt;0,SUM(MH8:MK8)-ML8,"")</f>
        <v/>
      </c>
      <c r="NE8" s="11" t="str">
        <f>IF(MO8&gt;0,MO8,"")</f>
        <v/>
      </c>
      <c r="NF8" s="11" t="str">
        <f>IF(MP8&gt;0,MP8,"")</f>
        <v/>
      </c>
      <c r="NG8" s="11" t="str">
        <f>IF(SUM(MM8:MP8)-MQ8&gt;0,SUM(MM8:MP8)-MQ8,"")</f>
        <v/>
      </c>
      <c r="NH8" s="11" t="str">
        <f>IF(MAX(ND8,NG8)&gt;0,MAX(ND8,NG8),"")</f>
        <v/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 t="str">
        <f>IF(SUM(NH8,NK8,NN8)&gt;0,SUM(NH8,NK8,NN8),"")</f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>IF(NR8&gt;0,NR8,"")</f>
        <v/>
      </c>
      <c r="OK8" s="40" t="str">
        <f>IF(NS8&gt;0,NS8,"")</f>
        <v/>
      </c>
      <c r="OL8" s="40" t="str">
        <f>IF(SUM(NP8:NS8)-NT8&gt;0,SUM(NP8:NS8)-NT8,"")</f>
        <v/>
      </c>
      <c r="OM8" s="40" t="str">
        <f>IF(NW8&gt;0,NW8,"")</f>
        <v/>
      </c>
      <c r="ON8" s="40" t="str">
        <f>IF(NX8&gt;0,NX8,"")</f>
        <v/>
      </c>
      <c r="OO8" s="40" t="str">
        <f>IF(SUM(NU8:NX8)-NY8&gt;0,SUM(NU8:NX8)-NY8,"")</f>
        <v/>
      </c>
      <c r="OP8" s="40" t="str">
        <f>IF(MAX(OL8,OO8)&gt;0,MAX(OL8,OO8),"")</f>
        <v/>
      </c>
      <c r="OQ8" s="40" t="str">
        <f>IF(OB8&gt;0,OB8,"")</f>
        <v/>
      </c>
      <c r="OR8" s="40" t="str">
        <f>IF(OC8&gt;0,OC8,"")</f>
        <v/>
      </c>
      <c r="OS8" s="40" t="str">
        <f>IF(SUM(NZ8:OC8)-OD8&gt;0,SUM(NZ8:OC8)-OD8,"")</f>
        <v/>
      </c>
      <c r="OT8" s="40" t="str">
        <f>IF(OG8&gt;0,OG8,"")</f>
        <v/>
      </c>
      <c r="OU8" s="40" t="str">
        <f>IF(OH8&gt;0,OH8,"")</f>
        <v/>
      </c>
      <c r="OV8" s="40" t="str">
        <f>IF(SUM(OE8:OH8)-OI8&gt;0,SUM(OE8:OH8)-OI8,"")</f>
        <v/>
      </c>
      <c r="OW8" s="40" t="str">
        <f>IF(SUM(OP8,OS8,OV8)&gt;0,SUM(OP8,OS8,OV8),"")</f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IF(SUM(PX8,QA8,QD8)&gt;0,SUM(PX8,QA8,QD8),"")</f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>IF(QH8&gt;0,QH8,"")</f>
        <v/>
      </c>
      <c r="RA8" s="40" t="str">
        <f>IF(QI8&gt;0,QI8,"")</f>
        <v/>
      </c>
      <c r="RB8" s="40" t="str">
        <f>IF(SUM(QF8:QI8)-QJ8&gt;0,SUM(QF8:QI8)-QJ8,"")</f>
        <v/>
      </c>
      <c r="RC8" s="40" t="str">
        <f>IF(QM8&gt;0,QM8,"")</f>
        <v/>
      </c>
      <c r="RD8" s="40" t="str">
        <f>IF(QN8&gt;0,QN8,"")</f>
        <v/>
      </c>
      <c r="RE8" s="40" t="str">
        <f>IF(SUM(QK8:QN8)-QO8&gt;0,SUM(QK8:QN8)-QO8,"")</f>
        <v/>
      </c>
      <c r="RF8" s="40" t="str">
        <f>IF(MAX(RB8,RE8)&gt;0,MAX(RB8,RE8),"")</f>
        <v/>
      </c>
      <c r="RG8" s="40" t="str">
        <f>IF(QR8&gt;0,QR8,"")</f>
        <v/>
      </c>
      <c r="RH8" s="40" t="str">
        <f>IF(QS8&gt;0,QS8,"")</f>
        <v/>
      </c>
      <c r="RI8" s="40" t="str">
        <f>IF(SUM(QP8:QS8)-QT8&gt;0,SUM(QP8:QS8)-QT8,"")</f>
        <v/>
      </c>
      <c r="RJ8" s="40" t="str">
        <f>IF(QW8&gt;0,QW8,"")</f>
        <v/>
      </c>
      <c r="RK8" s="40" t="str">
        <f>IF(QX8&gt;0,QX8,"")</f>
        <v/>
      </c>
      <c r="RL8" s="40" t="str">
        <f>IF(SUM(QU8:QX8)-QY8&gt;0,SUM(QU8:QX8)-QY8,"")</f>
        <v/>
      </c>
      <c r="RM8" s="40" t="str">
        <f>IF(SUM(RF8,RI8,RL8)&gt;0,SUM(RF8,RI8,RL8),"")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IF(SUM(SN8,SQ8,ST8)&gt;0,SUM(SN8,SQ8,ST8),"")</f>
        <v/>
      </c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17"/>
      <c r="TI8" s="17"/>
      <c r="TJ8" s="17"/>
      <c r="TK8" s="17"/>
      <c r="TL8" s="17"/>
      <c r="TM8" s="17"/>
      <c r="TN8" s="17"/>
      <c r="TO8" s="17"/>
      <c r="TP8" s="40" t="str">
        <f>IF(SX8&gt;0,SX8,"")</f>
        <v/>
      </c>
      <c r="TQ8" s="40" t="str">
        <f>IF(SY8&gt;0,SY8,"")</f>
        <v/>
      </c>
      <c r="TR8" s="40" t="str">
        <f>IF(SUM(SV8:SY8)-SZ8&gt;0,SUM(SV8:SY8)-SZ8,"")</f>
        <v/>
      </c>
      <c r="TS8" s="40" t="str">
        <f>IF(TC8&gt;0,TC8,"")</f>
        <v/>
      </c>
      <c r="TT8" s="40" t="str">
        <f>IF(TD8&gt;0,TD8,"")</f>
        <v/>
      </c>
      <c r="TU8" s="40" t="str">
        <f>IF(SUM(TA8:TD8)-TE8&gt;0,SUM(TA8:TD8)-TE8,"")</f>
        <v/>
      </c>
      <c r="TV8" s="40" t="str">
        <f>IF(MAX(TR8,TU8)&gt;0,MAX(TR8,TU8),"")</f>
        <v/>
      </c>
      <c r="TW8" s="40" t="str">
        <f>IF(TH8&gt;0,TH8,"")</f>
        <v/>
      </c>
      <c r="TX8" s="40" t="str">
        <f>IF(TI8&gt;0,TI8,"")</f>
        <v/>
      </c>
      <c r="TY8" s="40" t="str">
        <f>IF(SUM(TF8:TI8)-TJ8&gt;0,SUM(TF8:TI8)-TJ8,"")</f>
        <v/>
      </c>
      <c r="TZ8" s="40" t="str">
        <f>IF(TM8&gt;0,TM8,"")</f>
        <v/>
      </c>
      <c r="UA8" s="40" t="str">
        <f>IF(TN8&gt;0,TN8,"")</f>
        <v/>
      </c>
      <c r="UB8" s="40" t="str">
        <f>IF(SUM(TK8:TN8)-TO8&gt;0,SUM(TK8:TN8)-TO8,"")</f>
        <v/>
      </c>
      <c r="UC8" s="40" t="str">
        <f>IF(SUM(TV8,TY8,UB8)&gt;0,SUM(TV8,TY8,UB8),"")</f>
        <v/>
      </c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8"/>
      <c r="UQ8" s="18"/>
      <c r="UR8" s="18"/>
      <c r="US8" s="18"/>
      <c r="UT8" s="18"/>
      <c r="UU8" s="18"/>
      <c r="UV8" s="18"/>
      <c r="UW8" s="18"/>
      <c r="UX8" s="11" t="str">
        <f>IF(UF8&gt;0,UF8,"")</f>
        <v/>
      </c>
      <c r="UY8" s="11" t="str">
        <f>IF(UG8&gt;0,UG8,"")</f>
        <v/>
      </c>
      <c r="UZ8" s="11" t="str">
        <f>IF(SUM(UD8:UG8)-UH8&gt;0,SUM(UD8:UG8)-UH8,"")</f>
        <v/>
      </c>
      <c r="VA8" s="11" t="str">
        <f>IF(UK8&gt;0,UK8,"")</f>
        <v/>
      </c>
      <c r="VB8" s="11" t="str">
        <f>IF(UL8&gt;0,UL8,"")</f>
        <v/>
      </c>
      <c r="VC8" s="11" t="str">
        <f>IF(SUM(UI8:UL8)-UM8&gt;0,SUM(UI8:UL8)-UM8,"")</f>
        <v/>
      </c>
      <c r="VD8" s="11" t="str">
        <f>IF(MAX(UZ8,VC8)&gt;0,MAX(UZ8,VC8),"")</f>
        <v/>
      </c>
      <c r="VE8" s="11" t="str">
        <f>IF(UP8&gt;0,UP8,"")</f>
        <v/>
      </c>
      <c r="VF8" s="11" t="str">
        <f>IF(UQ8&gt;0,UQ8,"")</f>
        <v/>
      </c>
      <c r="VG8" s="11" t="str">
        <f>IF(SUM(UN8:UQ8)-UR8&gt;0,SUM(UN8:UQ8)-UR8,"")</f>
        <v/>
      </c>
      <c r="VH8" s="11" t="str">
        <f>IF(UU8&gt;0,UU8,"")</f>
        <v/>
      </c>
      <c r="VI8" s="11" t="str">
        <f>IF(UV8&gt;0,UV8,"")</f>
        <v/>
      </c>
      <c r="VJ8" s="11" t="str">
        <f>IF(SUM(US8:UV8)-UW8&gt;0,SUM(US8:UV8)-UW8,"")</f>
        <v/>
      </c>
      <c r="VK8" s="11" t="str">
        <f>IF(SUM(VD8,VG8,VJ8)&gt;0,SUM(VD8,VG8,VJ8),"")</f>
        <v/>
      </c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17"/>
      <c r="VY8" s="17"/>
      <c r="VZ8" s="17"/>
      <c r="WA8" s="17"/>
      <c r="WB8" s="17"/>
      <c r="WC8" s="17"/>
      <c r="WD8" s="17"/>
      <c r="WE8" s="17"/>
      <c r="WF8" s="40" t="str">
        <f>IF(VN8&gt;0,VN8,"")</f>
        <v/>
      </c>
      <c r="WG8" s="40" t="str">
        <f>IF(VO8&gt;0,VO8,"")</f>
        <v/>
      </c>
      <c r="WH8" s="40" t="str">
        <f>IF(SUM(VL8:VO8)-VP8&gt;0,SUM(VL8:VO8)-VP8,"")</f>
        <v/>
      </c>
      <c r="WI8" s="40" t="str">
        <f>IF(VS8&gt;0,VS8,"")</f>
        <v/>
      </c>
      <c r="WJ8" s="40" t="str">
        <f>IF(VT8&gt;0,VT8,"")</f>
        <v/>
      </c>
      <c r="WK8" s="40" t="str">
        <f>IF(SUM(VQ8:VT8)-VU8&gt;0,SUM(VQ8:VT8)-VU8,"")</f>
        <v/>
      </c>
      <c r="WL8" s="40" t="str">
        <f>IF(MAX(WH8,WK8)&gt;0,MAX(WH8,WK8),"")</f>
        <v/>
      </c>
      <c r="WM8" s="40" t="str">
        <f>IF(VX8&gt;0,VX8,"")</f>
        <v/>
      </c>
      <c r="WN8" s="40" t="str">
        <f>IF(VY8&gt;0,VY8,"")</f>
        <v/>
      </c>
      <c r="WO8" s="40" t="str">
        <f>IF(SUM(VV8:VY8)-VZ8&gt;0,SUM(VV8:VY8)-VZ8,"")</f>
        <v/>
      </c>
      <c r="WP8" s="40" t="str">
        <f>IF(WC8&gt;0,WC8,"")</f>
        <v/>
      </c>
      <c r="WQ8" s="40" t="str">
        <f>IF(WD8&gt;0,WD8,"")</f>
        <v/>
      </c>
      <c r="WR8" s="40" t="str">
        <f>IF(SUM(WA8:WD8)-WE8&gt;0,SUM(WA8:WD8)-WE8,"")</f>
        <v/>
      </c>
      <c r="WS8" s="40" t="str">
        <f>IF(SUM(WL8,WO8,WR8)&gt;0,SUM(WL8,WO8,WR8),"")</f>
        <v/>
      </c>
      <c r="WT8" s="26">
        <f>IF($CP8="P",CA8,(CA8+AZ8)/2)</f>
        <v>3.7</v>
      </c>
      <c r="WU8" s="26">
        <f>IF($CP8="P",CB8,(CB8+BA8)/2)</f>
        <v>2.25</v>
      </c>
      <c r="WV8" s="26">
        <f>IF($CP8="P",CC8,(CC8+BB8)/2)</f>
        <v>4.45</v>
      </c>
      <c r="WW8" s="26">
        <f>IF($CP8="P",CD8,(CD8+BC8)/2)</f>
        <v>4.1150000000000002</v>
      </c>
      <c r="WX8" s="26">
        <f>IF($CP8="P",CE8,(CE8+BD8)/2)</f>
        <v>0.1</v>
      </c>
      <c r="WY8" s="26">
        <f>IF($CP8="P",CF8,(CF8+BE8)/2)</f>
        <v>14.899999999999999</v>
      </c>
      <c r="WZ8" s="26">
        <f>IF($CP8="P",CG8,(CG8+BF8)/2)</f>
        <v>9.3500000000000014</v>
      </c>
      <c r="XA8" s="26">
        <f>IF($CP8="P",CH8,(CH8+BG8)/2)</f>
        <v>15.600000000000001</v>
      </c>
      <c r="XB8" s="26">
        <f>IF($CP8="P",CI8,(CI8+BH8)/2)</f>
        <v>15.91</v>
      </c>
      <c r="XC8" s="26">
        <f>IF($CP8="P",CJ8,(CJ8+BI8)/2)</f>
        <v>0</v>
      </c>
      <c r="XD8" s="26">
        <f>IF($CP8="P",CK8,(CK8+BJ8)/2)</f>
        <v>15.25</v>
      </c>
      <c r="XE8" s="26">
        <f>IF($CP8="P",CL8,(CL8+BK8)/2)</f>
        <v>8.9499999999999993</v>
      </c>
      <c r="XF8" s="26">
        <f>IF($CP8="P",CM8,(CM8+BL8)/2)</f>
        <v>15.100000000000001</v>
      </c>
      <c r="XG8" s="26">
        <f>IF($CP8="P",CN8,(CN8+BM8)/2)</f>
        <v>15.745000000000001</v>
      </c>
      <c r="XH8" s="26">
        <f>IF($CP8="P",CO8,(CO8+BN8)/2)</f>
        <v>0</v>
      </c>
      <c r="XI8" s="28" t="s">
        <v>53</v>
      </c>
      <c r="XJ8" s="11">
        <f>IF(WV8&gt;0,WV8,"")</f>
        <v>4.45</v>
      </c>
      <c r="XK8" s="11">
        <f>IF(WW8&gt;0,WW8,"")</f>
        <v>4.1150000000000002</v>
      </c>
      <c r="XL8" s="11">
        <f>IF(SUM(WT8:WW8)-WX8&gt;0,SUM(WT8:WW8)-WX8,"")</f>
        <v>14.415000000000001</v>
      </c>
      <c r="XM8" s="11">
        <f>IF(XA8&gt;0,XA8,"")</f>
        <v>15.600000000000001</v>
      </c>
      <c r="XN8" s="11">
        <f>IF(XB8&gt;0,XB8,"")</f>
        <v>15.91</v>
      </c>
      <c r="XO8" s="11">
        <f>IF(SUM(WY8:XB8)-XC8&gt;0,SUM(WY8:XB8)-XC8,"")</f>
        <v>55.760000000000005</v>
      </c>
      <c r="XP8" s="11">
        <f>IF(MAX(XL8,XO8)&gt;0,MAX(XL8,XO8),"")</f>
        <v>55.760000000000005</v>
      </c>
      <c r="XQ8" s="11">
        <f>IF(XF8&gt;0,XF8,"")</f>
        <v>15.100000000000001</v>
      </c>
      <c r="XR8" s="11">
        <f>IF(XG8&gt;0,XG8,"")</f>
        <v>15.745000000000001</v>
      </c>
      <c r="XS8" s="11">
        <f>IF(SUM(XD8:XG8)-XH8&gt;0,SUM(XD8:XG8)-XH8,"")</f>
        <v>55.045000000000002</v>
      </c>
      <c r="XT8" s="11">
        <f>IF(SUM(XP8,XS8)&gt;0,SUM(XP8,XS8),"")</f>
        <v>110.80500000000001</v>
      </c>
    </row>
    <row r="9" spans="1:644" x14ac:dyDescent="0.2">
      <c r="A9" s="4" cm="1">
        <f t="array" ref="A9">IF(AND(H9&lt;&gt;"",H9&lt;&gt;"No DD"),SUMPRODUCT((H$4:H$27&lt;&gt;"")*(H$4:H$27&lt;&gt;"No DD")*(E$4:E$27&gt;E9))+1,IF(H9="No DD",SUMPRODUCT((H$4:H$27="No DD")*(E$4:E$27&gt;E9))+1+SUMPRODUCT((H$4:H$27&lt;&gt;"")*(H$4:H$27&lt;&gt;"No DD")),""))</f>
        <v>6</v>
      </c>
      <c r="B9" s="5" t="s">
        <v>140</v>
      </c>
      <c r="C9" s="4" t="s">
        <v>7</v>
      </c>
      <c r="D9" s="4">
        <v>2006</v>
      </c>
      <c r="E9" s="9">
        <f>SUM(J9:V9)+SUM(J9:T9)*0.0000001+SUM(J9)*0.0000000000001</f>
        <v>251.0000251000055</v>
      </c>
      <c r="F9" s="3" t="str">
        <f>IF(OR(AND(AO9&gt;=AY$29,AO9&lt;&gt;"",AQ9&gt;=AY$33,AQ9&lt;&gt;"",AN9=""),AND(AR9&gt;=AY$29,AR9&lt;&gt;"",AT9&gt;=AY$33,AT9&lt;&gt;"",AN9=""),AND(AV9&gt;=AY$29,AV9&lt;&gt;"",AX9&gt;=AY$33,AX9&lt;&gt;"",AN9=""),AND(BP9&gt;=BZ$29,BP9&lt;&gt;"",BR9&gt;=BZ$33,BR9&lt;&gt;"",BO9=""),AND(BS9&gt;=BZ$29,BS9&lt;&gt;"",BU9&gt;=BZ$33,BU9&lt;&gt;"",BO9=""),AND(BW9&gt;=BZ$29,BW9&lt;&gt;"",BY9&gt;=BZ$33,BY9&lt;&gt;"",BO9=""),AND(CQ9&gt;=DA$29,CQ9&lt;&gt;"",CS9&gt;=DA$33,CS9&lt;&gt;"",CP9=""),AND(CT9&gt;=DA$29,CT9&lt;&gt;"",CV9&gt;=DA$33,CV9&lt;&gt;"",CP9=""),AND(CX9&gt;=DA$29,CX9&lt;&gt;"",CZ9&gt;=DA$33,CZ9&lt;&gt;"",CP9=""),AND(DX9&gt;=EK$29,DX9&lt;&gt;"",DZ9&gt;=EK$33,DZ9&lt;&gt;""),AND(EA9&gt;=EK$29,EA9&lt;&gt;"",EC9&gt;=EK$33,EC9&lt;&gt;""),AND(EE9&gt;=EK$29,EE9&lt;&gt;"",EG9&gt;=EK$33,EG9&lt;&gt;""),AND(EH9&gt;=EK$29,EH9&lt;&gt;"",EJ9&gt;=EK$33,EJ9&lt;&gt;""),AND(FF9&gt;=FS$29,FF9&lt;&gt;"",FH9&gt;=FS$33,FH9&lt;&gt;""),AND(FI9&gt;=FS$29,FI9&lt;&gt;"",FK9&gt;=FS$33,FK9&lt;&gt;""),AND(FM9&gt;=FS$29,FM9&lt;&gt;"",FO9&gt;=FS$33,FO9&lt;&gt;""),AND(FP9&gt;=FS$29,FP9&lt;&gt;"",FR9&gt;=FS$33,FR9&lt;&gt;""),AND(GN9&gt;=HA$29,GN9&lt;&gt;"",GP9&gt;=HA$33,GP9&lt;&gt;""),AND(GQ9&gt;=HA$29,GQ9&lt;&gt;"",GS9&gt;=HA$33,GS9&lt;&gt;""),AND(GU9&gt;=HA$29,GU9&lt;&gt;"",GW9&gt;=HA$33,GW9&lt;&gt;""),AND(GX9&gt;=HA$29,GX9&lt;&gt;"",GZ9&gt;=HA$33,GZ9&lt;&gt;""),AND(HV9&gt;=II$29,HV9&lt;&gt;"",HX9&gt;=II$33,HX9&lt;&gt;""),AND(HY9&gt;=II$29,HY9&lt;&gt;"",IA9&gt;=II$33,IA9&lt;&gt;""),AND(IC9&gt;=II$29,IC9&lt;&gt;"",IE9&gt;=II$33,IE9&lt;&gt;""),AND(IF9&gt;=II$29,IF9&lt;&gt;"",IH9&gt;=II$33,IH9&lt;&gt;""),AND(JD9&gt;=JQ$29,JD9&lt;&gt;"",JF9&gt;=JQ$33,JF9&lt;&gt;""),AND(JG9&gt;=JQ$29,JG9&lt;&gt;"",JI9&gt;=JQ$33,JI9&lt;&gt;""),AND(JK9&gt;=JQ$29,JK9&lt;&gt;"",JM9&gt;=JQ$33,JM9&lt;&gt;""),AND(JN9&gt;=JQ$29,JN9&lt;&gt;"",JP9&gt;=JQ$33,JP9&lt;&gt;""),AND(KL9&gt;=KY$29,KL9&lt;&gt;"",KN9&gt;=KY$33,KN9&lt;&gt;""),AND(KO9&gt;=KY$29,KO9&lt;&gt;"",KQ9&gt;=KY$33,KQ9&lt;&gt;""),AND(KS9&gt;=KY$29,KS9&lt;&gt;"",KU9&gt;=KY$33,KU9&lt;&gt;""),AND(KV9&gt;=KY$29,KV9&lt;&gt;"",KX9&gt;=KY$33,KX9&lt;&gt;""),AND(LT9&gt;=MG$29,LT9&lt;&gt;"",LV9&gt;=MG$33,LV9&lt;&gt;""),AND(LW9&gt;=MG$29,LW9&lt;&gt;"",LY9&gt;=MG$33,LY9&lt;&gt;""),AND(MA9&gt;=MG$29,MA9&lt;&gt;"",MC9&gt;=MG$33,MC9&lt;&gt;""),AND(MD9&gt;=MG$29,MD9&lt;&gt;"",MF9&gt;=MG$33,MF9&lt;&gt;""),AND(NB9&gt;=NO$29,NB9&lt;&gt;"",ND9&gt;=NO$33,ND9&lt;&gt;""),AND(NE9&gt;=NO$29,NE9&lt;&gt;"",NG9&gt;=NO$33,NG9&lt;&gt;""),AND(NI9&gt;=NO$29,NI9&lt;&gt;"",NK9&gt;=NO$33,NK9&lt;&gt;""),AND(NL9&gt;=NO$29,NL9&lt;&gt;"",NN9&gt;=NO$33,NN9&lt;&gt;""),AND(OJ9&gt;=OW$29,OJ9&lt;&gt;"",OL9&gt;=OW$33,OL9&lt;&gt;""),AND(OM9&gt;=OW$29,OM9&lt;&gt;"",OO9&gt;=OW$33,OO9&lt;&gt;""),AND(OQ9&gt;=OW$29,OQ9&lt;&gt;"",OS9&gt;=OW$33,OS9&lt;&gt;""),AND(OT9&gt;=OW$29,OT9&lt;&gt;"",OV9&gt;=OW$33,OV9&lt;&gt;""),AND(PR9&gt;=QE$29,PR9&lt;&gt;"",PT9&gt;=QE$33,PT9&lt;&gt;""),AND(PU9&gt;=QE$29,PU9&lt;&gt;"",PW9&gt;=QE$33,PW9&lt;&gt;""),AND(PY9&gt;=QE$29,PY9&lt;&gt;"",QA9&gt;=QE$33,QA9&lt;&gt;""),AND(QB9&gt;=QE$29,QB9&lt;&gt;"",QD9&gt;=QE$33,QD9&lt;&gt;""),AND(QZ9&gt;=RM$29,QZ9&lt;&gt;"",RB9&gt;=RM$33,RB9&lt;&gt;""),AND(RC9&gt;=RM$29,RC9&lt;&gt;"",RE9&gt;=RM$33,RE9&lt;&gt;""),AND(RG9&gt;=RM$29,RG9&lt;&gt;"",RI9&gt;=RM$33,RI9&lt;&gt;""),AND(RJ9&gt;=RM$29,RJ9&lt;&gt;"",RL9&gt;=RM$33,RL9&lt;&gt;""),AND(SH9&gt;=SU$29,SH9&lt;&gt;"",SJ9&gt;=SU$33,SJ9&lt;&gt;""),AND(SK9&gt;=SU$29,SK9&lt;&gt;"",SM9&gt;=SU$33,SM9&lt;&gt;""),AND(SO9&gt;=SU$29,SO9&lt;&gt;"",SQ9&gt;=SU$33,SQ9&lt;&gt;""),AND(SR9&gt;=SU$29,SR9&lt;&gt;"",ST9&gt;=SU$33,ST9&lt;&gt;""),AND(TP9&gt;=UC$29,TP9&lt;&gt;"",TR9&gt;=UC$33,TR9&lt;&gt;""),AND(TS9&gt;=UC$29,TS9&lt;&gt;"",TU9&gt;=UC$33,TU9&lt;&gt;""),AND(TW9&gt;=UC$29,TW9&lt;&gt;"",TY9&gt;=UC$33,TYY9&lt;&gt;""),AND(TZ9&gt;=UC$29,TZ9&lt;&gt;"",UB9&gt;=UC$33,UB9&lt;&gt;""),AND(UX9&gt;=VK$29,UX9&lt;&gt;"",UZ9&gt;=VK$33,UZ9&lt;&gt;""),AND(VA9&gt;=VK$29,VA9&lt;&gt;"",VC9&gt;=VK$33,VC9&lt;&gt;""),AND(VE9&gt;=VK$29,VE9&lt;&gt;"",VG9&gt;=VK$33,VG9&lt;&gt;""),AND(VH9&gt;=VK$29,VH9&lt;&gt;"",VJ9&gt;=VK$33,VJ9&lt;&gt;""),AND(WF9&gt;=WS$29,WF9&lt;&gt;"",WH9&gt;=WS$33,WH9&lt;&gt;""),AND(WI9&gt;=WS$29,WI9&lt;&gt;"",WK9&gt;=WS$33,WK9&lt;&gt;""),AND(WM9&gt;=WS$29,WM9&lt;&gt;"",WO9&gt;=WS$33,WO9&lt;&gt;""),AND(WP9&gt;=WS$29,WP9&lt;&gt;"",WR9&gt;=WS$33,WR9&lt;&gt;"")),"P","")</f>
        <v/>
      </c>
      <c r="G9" s="3" t="str">
        <f>IF(OR(AND(AQ9&gt;=AY$33,AQ9&lt;&gt;"",AN9=""),AND(AT9&gt;=AY$33,AT9&lt;&gt;"",AN9=""),AND(AX9&gt;=AY$33,AX9&lt;&gt;"",AN9=""),AND(BR9&gt;=BZ$33,BR9&lt;&gt;"",BO9=""),AND(BU9&gt;=BZ$33,BU9&lt;&gt;"",BO9=""),AND(BY9&gt;=BZ$33,BY9&lt;&gt;"",BO9=""),AND(CS9&gt;=DA$33,CS9&lt;&gt;"",CP9=""),AND(CV9&gt;=DA$33,CV9&lt;&gt;"",CP9=""),AND(CZ9&gt;=DA$33,CZ9&lt;&gt;"",CP9=""),AND(DZ9&gt;=EK$33,DZ9&lt;&gt;""),AND(EC9&gt;=EK$33,EC9&lt;&gt;""),AND(EG9&gt;=EK$33,EG9&lt;&gt;""),AND(EJ9&gt;=EK$33,EJ9&lt;&gt;""),AND(FH9&gt;=FS$33,FH9&lt;&gt;""),AND(FK9&gt;=FS$33,FK9&lt;&gt;""),AND(FO9&gt;=FS$33,FO9&lt;&gt;""),AND(FR9&gt;=FS$33,FR9&lt;&gt;""),AND(GP9&gt;=HA$33,GP9&lt;&gt;""),AND(GS9&gt;=HA$33,GS9&lt;&gt;""),AND(GW9&gt;=HA$33,GW9&lt;&gt;""),AND(GZ9&gt;=HA$33,GZ9&lt;&gt;""),AND(HX9&gt;=II$33,HX9&lt;&gt;""),AND(IA9&gt;=II$33,IA9&lt;&gt;""),AND(IE9&gt;=II$33,IE9&lt;&gt;""),AND(IH9&gt;=II$33,IH9&lt;&gt;""),AND(JF9&gt;=JQ$33,JF9&lt;&gt;""),AND(JI9&gt;=JQ$33,JI9&lt;&gt;""),AND(JM9&gt;=JQ$33,JM9&lt;&gt;""),AND(JP9&gt;=JQ$33,JP9&lt;&gt;""),AND(KN9&gt;=KY$33,KN9&lt;&gt;""),AND(KQ9&gt;=KY$33,KQ9&lt;&gt;""),AND(KU9&gt;=KY$33,KU9&lt;&gt;""),AND(KX9&gt;=KY$33,KX9&lt;&gt;""),AND(LV9&gt;=MG$33,LV9&lt;&gt;""),AND(LY9&gt;=MG$33,LY9&lt;&gt;""),AND(MC9&gt;=MG$33,MC9&lt;&gt;""),AND(MF9&gt;=MG$33,MF9&lt;&gt;""),AND(ND9&gt;=NO$33,ND9&lt;&gt;""),AND(NG9&gt;=NO$33,NG9&lt;&gt;""),AND(NK9&gt;=NO$33,NK9&lt;&gt;""),AND(NN9&gt;=NO$33,NN9&lt;&gt;""),AND(OL9&gt;=OW$33,OL9&lt;&gt;""),AND(OO9&gt;=OW$33,OO9&lt;&gt;""),AND(OS9&gt;=OW$33,OS9&lt;&gt;""),AND(OV9&gt;=OW$33,OV9&lt;&gt;""),AND(PT9&gt;=QE$33,PT9&lt;&gt;""),AND(PW9&gt;=QE$33,PW9&lt;&gt;""),AND(QA9&gt;=QE$33,QA9&lt;&gt;""),AND(QD9&gt;=QE$33,QD9&lt;&gt;""),AND(RB9&gt;=RM$33,RB9&lt;&gt;""),AND(RE9&gt;=RM$33,RE9&lt;&gt;""),AND(RI9&gt;=RM$33,RI9&lt;&gt;""),AND(RL9&gt;=RM$33,RL9&lt;&gt;""),AND(SJ9&gt;=SU$33,SJ9&lt;&gt;""),AND(SM9&gt;=SU$33,SM9&lt;&gt;""),AND(SQ9&gt;=SU$33,SQ9&lt;&gt;""),AND(ST9&gt;=SU$33,ST9&lt;&gt;""),AND(TR9&gt;=UC$33,TR9&lt;&gt;""),AND(TU9&gt;=UC$33,TU9&lt;&gt;""),AND(TY9&gt;=UC$33,TYY9&lt;&gt;""),AND(UB9&gt;=UC$33,UB9&lt;&gt;""),AND(UZ9&gt;=VK$33,UZ9&lt;&gt;""),AND(VC9&gt;=VK$33,VC9&lt;&gt;""),AND(VG9&gt;=VK$33,VG9&lt;&gt;""),AND(VJ9&gt;=VK$33,VJ9&lt;&gt;""),AND(WH9&gt;=WS$33,WH9&lt;&gt;""),AND(WK9&gt;=WS$33,WK9&lt;&gt;""),AND(WO9&gt;=WS$33,WO9&lt;&gt;""),AND(WR9&gt;=WS$33,WR9&lt;&gt;"")),"P","")</f>
        <v>P</v>
      </c>
      <c r="H9" s="36" t="str">
        <f>IF(AND(G9="P",F9=""),"No DD",IF(OR(AND(AO9&gt;=AY$32,AO9&lt;&gt;"",AQ9&gt;=AY$36,AQ9&lt;&gt;"",AN9=""),AND(AR9&gt;=AY$32,AR9&lt;&gt;"",AT9&gt;=AY$36,AT9&lt;&gt;"",AN9=""),AND(AV9&gt;=AY$32,AV9&lt;&gt;"",AX9&gt;=AY$36,AX9&lt;&gt;"",AN9=""),AND(BP9&gt;=BZ$32,BP9&lt;&gt;"",BR9&gt;=BZ$36,BR9&lt;&gt;"",BO9=""),AND(BS9&gt;=BZ$32,BS9&lt;&gt;"",BU9&gt;=BZ$36,BU9&lt;&gt;"",BO9=""),AND(BW9&gt;=BZ$32,BW9&lt;&gt;"",BY9&gt;=BZ$36,BY9&lt;&gt;"",BO9=""),AND(CQ9&gt;=DA$32,CQ9&lt;&gt;"",CS9&gt;=DA$36,CS9&lt;&gt;"",CP9=""),AND(CT9&gt;=DA$32,CT9&lt;&gt;"",CV9&gt;=DA$36,CV9&lt;&gt;"",CP9=""),AND(CX9&gt;=DA$32,CX9&lt;&gt;"",CZ9&gt;=DA$36,CZ9&lt;&gt;"",CP9=""),AND(DX9&gt;=EK$32,DX9&lt;&gt;"",DZ9&gt;=EK$36,DZ9&lt;&gt;""),AND(EA9&gt;=EK$32,EA9&lt;&gt;"",EC9&gt;=EK$36,EC9&lt;&gt;""),AND(EE9&gt;=EK$32,EE9&lt;&gt;"",EG9&gt;=EK$36,EG9&lt;&gt;""),AND(EH9&gt;=EK$32,EH9&lt;&gt;"",EJ9&gt;=EK$36,EJ9&lt;&gt;""),AND(FF9&gt;=FS$32,FF9&lt;&gt;"",FH9&gt;=FS$36,FH9&lt;&gt;""),AND(FI9&gt;=FS$32,FI9&lt;&gt;"",FK9&gt;=FS$36,FK9&lt;&gt;""),AND(FM9&gt;=FS$32,FM9&lt;&gt;"",FO9&gt;=FS$36,FO9&lt;&gt;""),AND(FP9&gt;=FS$32,FP9&lt;&gt;"",FR9&gt;=FS$36,FR9&lt;&gt;""),AND(GN9&gt;=HA$32,GN9&lt;&gt;"",GP9&gt;=HA$36,GP9&lt;&gt;""),AND(GQ9&gt;=HA$32,GQ9&lt;&gt;"",GS9&gt;=HA$36,GS9&lt;&gt;""),AND(GU9&gt;=HA$32,GU9&lt;&gt;"",GW9&gt;=HA$36,GW9&lt;&gt;""),AND(GX9&gt;=HA$32,GX9&lt;&gt;"",GZ9&gt;=HA$36,GZ9&lt;&gt;""),AND(HV9&gt;=II$32,HV9&lt;&gt;"",HX9&gt;=II$36,HX9&lt;&gt;""),AND(HY9&gt;=II$32,HY9&lt;&gt;"",IA9&gt;=II$36,IA9&lt;&gt;""),AND(IC9&gt;=II$32,IC9&lt;&gt;"",IE9&gt;=II$36,IE9&lt;&gt;""),AND(IF9&gt;=II$32,IF9&lt;&gt;"",IH9&gt;=II$36,IH9&lt;&gt;""),AND(JD9&gt;=JQ$32,JD9&lt;&gt;"",JF9&gt;=JQ$36,JF9&lt;&gt;""),AND(JG9&gt;=JQ$32,JG9&lt;&gt;"",JI9&gt;=JQ$36,JI9&lt;&gt;""),AND(JK9&gt;=JQ$32,JK9&lt;&gt;"",JM9&gt;=JQ$36,JM9&lt;&gt;""),AND(JN9&gt;=JQ$32,JN9&lt;&gt;"",JP9&gt;=JQ$36,JP9&lt;&gt;""),AND(KL9&gt;=KY$32,KL9&lt;&gt;"",KN9&gt;=KY$36,KN9&lt;&gt;""),AND(KO9&gt;=KY$32,KO9&lt;&gt;"",KQ9&gt;=KY$36,KQ9&lt;&gt;""),AND(KS9&gt;=KY$32,KS9&lt;&gt;"",KU9&gt;=KY$36,KU9&lt;&gt;""),AND(KV9&gt;=KY$32,KV9&lt;&gt;"",KX9&gt;=KY$36,KX9&lt;&gt;""),AND(LT9&gt;=MG$32,LT9&lt;&gt;"",LV9&gt;=MG$36,LV9&lt;&gt;""),AND(LW9&gt;=MG$32,LW9&lt;&gt;"",LY9&gt;=MG$36,LY9&lt;&gt;""),AND(MA9&gt;=MG$32,MA9&lt;&gt;"",MC9&gt;=MG$36,MC9&lt;&gt;""),AND(MD9&gt;=MG$32,MD9&lt;&gt;"",MF9&gt;=MG$36,MF9&lt;&gt;""),AND(NB9&gt;=NO$32,NB9&lt;&gt;"",ND9&gt;=NO$36,ND9&lt;&gt;""),AND(NE9&gt;=NO$32,NE9&lt;&gt;"",NG9&gt;=NO$36,NG9&lt;&gt;""),AND(NI9&gt;=NO$32,NI9&lt;&gt;"",NK9&gt;=NO$36,NK9&lt;&gt;""),AND(NL9&gt;=NO$32,NL9&lt;&gt;"",NN9&gt;=NO$36,NN9&lt;&gt;""),AND(OJ9&gt;=OW$32,OJ9&lt;&gt;"",OL9&gt;=OW$36,OL9&lt;&gt;""),AND(OM9&gt;=OW$32,OM9&lt;&gt;"",OO9&gt;=OW$36,OO9&lt;&gt;""),AND(OQ9&gt;=OW$32,OQ9&lt;&gt;"",OS9&gt;=OW$36,OS9&lt;&gt;""),AND(OT9&gt;=OW$32,OT9&lt;&gt;"",OV9&gt;=OW$36,OV9&lt;&gt;""),AND(PR9&gt;=QE$32,PR9&lt;&gt;"",PT9&gt;=QE$36,PT9&lt;&gt;""),AND(PU9&gt;=QE$32,PU9&lt;&gt;"",PW9&gt;=QE$36,PW9&lt;&gt;""),AND(PY9&gt;=QE$32,PY9&lt;&gt;"",QA9&gt;=QE$36,QA9&lt;&gt;""),AND(QB9&gt;=QE$32,QB9&lt;&gt;"",QD9&gt;=QE$36,QD9&lt;&gt;""),AND(QZ9&gt;=RM$32,QZ9&lt;&gt;"",RB9&gt;=RM$36,RB9&lt;&gt;""),AND(RC9&gt;=RM$32,RC9&lt;&gt;"",RE9&gt;=RM$36,RE9&lt;&gt;""),AND(RG9&gt;=RM$32,RG9&lt;&gt;"",RI9&gt;=RM$36,RI9&lt;&gt;""),AND(RJ9&gt;=RM$32,RJ9&lt;&gt;"",RL9&gt;=RM$36,RL9&lt;&gt;""),AND(SH9&gt;=SU$32,SH9&lt;&gt;"",SJ9&gt;=SU$36,SJ9&lt;&gt;""),AND(SK9&gt;=SU$32,SK9&lt;&gt;"",SM9&gt;=SU$36,SM9&lt;&gt;""),AND(SO9&gt;=SU$32,SO9&lt;&gt;"",SQ9&gt;=SU$36,SQ9&lt;&gt;""),AND(SR9&gt;=SU$32,SR9&lt;&gt;"",ST9&gt;=SU$36,ST9&lt;&gt;""),AND(TP9&gt;=UC$32,TP9&lt;&gt;"",TR9&gt;=UC$36,TR9&lt;&gt;""),AND(TS9&gt;=UC$32,TS9&lt;&gt;"",TU9&gt;=UC$36,TU9&lt;&gt;""),AND(TW9&gt;=UC$32,TW9&lt;&gt;"",TY9&gt;=UC$356,TYY9&lt;&gt;""),AND(TZ9&gt;=UC$32,TZ9&lt;&gt;"",UB9&gt;=UC$36,UB9&lt;&gt;""),AND(UX9&gt;=VK$32,UX9&lt;&gt;"",UZ9&gt;=VK$36,UZ9&lt;&gt;""),AND(VA9&gt;=VK$32,VA9&lt;&gt;"",VC9&gt;=VK$36,VC9&lt;&gt;""),AND(VE9&gt;=VK$32,VE9&lt;&gt;"",VG9&gt;=VK$36,VG9&lt;&gt;""),AND(VH9&gt;=VK$32,VH9&lt;&gt;"",VJ9&gt;=VK$36,VJ9&lt;&gt;""),AND(WF9&gt;=WS$32,WF9&lt;&gt;"",WH9&gt;=WS$36,WH9&lt;&gt;""),AND(WI9&gt;=WS$32,WI9&lt;&gt;"",WK9&gt;=WS$36,WK9&lt;&gt;""),AND(WM9&gt;=WS$32,WM9&lt;&gt;"",WO9&gt;=WS$36,WO9&lt;&gt;""),AND(WP9&gt;=WS$32,WP9&lt;&gt;"",WR9&gt;=WS$36,WR9&lt;&gt;"")),"Merit",IF(OR(AND(AO9&gt;=AY$31,AO9&lt;&gt;"",AQ9&gt;=AY$35,AQ9&lt;&gt;"",AN9=""),AND(AR9&gt;=AY$31,AR9&lt;&gt;"",AT9&gt;=AY$35,AT9&lt;&gt;"",AN9=""),AND(AV9&gt;=AY$31,AV9&lt;&gt;"",AX9&gt;=AY$35,AX9&lt;&gt;"",AN9=""),AND(BP9&gt;=BZ$31,BP9&lt;&gt;"",BR9&gt;=BZ$35,BR9&lt;&gt;"",BO9=""),AND(BS9&gt;=BZ$31,BS9&lt;&gt;"",BU9&gt;=BZ$35,BU9&lt;&gt;"",BO9=""),AND(BW9&gt;=BZ$31,BW9&lt;&gt;"",BY9&gt;=BZ$35,BY9&lt;&gt;"",BO9=""),AND(CQ9&gt;=DA$31,CQ9&lt;&gt;"",CS9&gt;=DA$35,CS9&lt;&gt;"",CP9=""),AND(CT9&gt;=DA$31,CT9&lt;&gt;"",CV9&gt;=DA$35,CV9&lt;&gt;"",CP9=""),AND(CX9&gt;=DA$31,CX9&lt;&gt;"",CZ9&gt;=DA$35,CZ9&lt;&gt;"",CP9=""),AND(DX9&gt;=EK$31,DX9&lt;&gt;"",DZ9&gt;=EK$35,DZ9&lt;&gt;""),AND(EA9&gt;=EK$31,EA9&lt;&gt;"",EC9&gt;=EK$35,EC9&lt;&gt;""),AND(EE9&gt;=EK$31,EE9&lt;&gt;"",EG9&gt;=EK$35,EG9&lt;&gt;""),AND(EH9&gt;=EK$31,EH9&lt;&gt;"",EJ9&gt;=EK$35,EJ9&lt;&gt;""),AND(FF9&gt;=FS$31,FF9&lt;&gt;"",FH9&gt;=FS$35,FH9&lt;&gt;""),AND(FI9&gt;=FS$31,FI9&lt;&gt;"",FK9&gt;=FS$35,FK9&lt;&gt;""),AND(FM9&gt;=FS$31,FM9&lt;&gt;"",FO9&gt;=FS$35,FO9&lt;&gt;""),AND(FP9&gt;=FS$31,FP9&lt;&gt;"",FR9&gt;=FS$35,FR9&lt;&gt;""),AND(GN9&gt;=HA$31,GN9&lt;&gt;"",GP9&gt;=HA$35,GP9&lt;&gt;""),AND(GQ9&gt;=HA$31,GQ9&lt;&gt;"",GS9&gt;=HA$35,GS9&lt;&gt;""),AND(GU9&gt;=HA$31,GU9&lt;&gt;"",GW9&gt;=HA$35,GW9&lt;&gt;""),AND(GX9&gt;=HA$31,GX9&lt;&gt;"",GZ9&gt;=HA$35,GZ9&lt;&gt;""),AND(HV9&gt;=II$31,HV9&lt;&gt;"",HX9&gt;=II$35,HX9&lt;&gt;""),AND(HY9&gt;=II$31,HY9&lt;&gt;"",IA9&gt;=II$35,IA9&lt;&gt;""),AND(IC9&gt;=II$31,IC9&lt;&gt;"",IE9&gt;=II$35,IE9&lt;&gt;""),AND(IF9&gt;=II$31,IF9&lt;&gt;"",IH9&gt;=II$35,IH9&lt;&gt;""),AND(JD9&gt;=JQ$31,JD9&lt;&gt;"",JF9&gt;=JQ$35,JF9&lt;&gt;""),AND(JG9&gt;=JQ$31,JG9&lt;&gt;"",JI9&gt;=JQ$35,JI9&lt;&gt;""),AND(JK9&gt;=JQ$31,JK9&lt;&gt;"",JM9&gt;=JQ$35,JM9&lt;&gt;""),AND(JN9&gt;=JQ$31,JN9&lt;&gt;"",JP9&gt;=JQ$35,JP9&lt;&gt;""),AND(KL9&gt;=KY$31,KL9&lt;&gt;"",KN9&gt;=KY$35,KN9&lt;&gt;""),AND(KO9&gt;=KY$31,KO9&lt;&gt;"",KQ9&gt;=KY$35,KQ9&lt;&gt;""),AND(KS9&gt;=KY$31,KS9&lt;&gt;"",KU9&gt;=KY$35,KU9&lt;&gt;""),AND(KV9&gt;=KY$31,KV9&lt;&gt;"",KX9&gt;=KY$35,KX9&lt;&gt;""),AND(LT9&gt;=MG$31,LT9&lt;&gt;"",LV9&gt;=MG$35,LV9&lt;&gt;""),AND(LW9&gt;=MG$31,LW9&lt;&gt;"",LY9&gt;=MG$35,LY9&lt;&gt;""),AND(MA9&gt;=MG$31,MA9&lt;&gt;"",MC9&gt;=MG$35,MC9&lt;&gt;""),AND(MD9&gt;=MG$31,MD9&lt;&gt;"",MF9&gt;=MG$35,MF9&lt;&gt;""),AND(NB9&gt;=NO$31,NB9&lt;&gt;"",ND9&gt;=NO$35,ND9&lt;&gt;""),AND(NE9&gt;=NO$31,NE9&lt;&gt;"",NG9&gt;=NO$35,NG9&lt;&gt;""),AND(NI9&gt;=NO$31,NI9&lt;&gt;"",NK9&gt;=NO$35,NK9&lt;&gt;""),AND(NL9&gt;=NO$31,NL9&lt;&gt;"",NN9&gt;=NO$35,NN9&lt;&gt;""),AND(OJ9&gt;=OW$31,OJ9&lt;&gt;"",OL9&gt;=OW$35,OL9&lt;&gt;""),AND(OM9&gt;=OW$31,OM9&lt;&gt;"",OO9&gt;=OW$35,OO9&lt;&gt;""),AND(OQ9&gt;=OW$31,OQ9&lt;&gt;"",OS9&gt;=OW$35,OS9&lt;&gt;""),AND(OT9&gt;=OW$31,OT9&lt;&gt;"",OV9&gt;=OW$35,OV9&lt;&gt;""),AND(PR9&gt;=QE$31,PR9&lt;&gt;"",PT9&gt;=QE$35,PT9&lt;&gt;""),AND(PU9&gt;=QE$31,PU9&lt;&gt;"",PW9&gt;=QE$35,PW9&lt;&gt;""),AND(PY9&gt;=QE$31,PY9&lt;&gt;"",QA9&gt;=QE$35,QA9&lt;&gt;""),AND(QB9&gt;=QE$31,QB9&lt;&gt;"",QD9&gt;=QE$35,QD9&lt;&gt;""),AND(QZ9&gt;=RM$31,QZ9&lt;&gt;"",RB9&gt;=RM$35,RB9&lt;&gt;""),AND(RC9&gt;=RM$31,RC9&lt;&gt;"",RE9&gt;=RM$35,RE9&lt;&gt;""),AND(RG9&gt;=RM$31,RG9&lt;&gt;"",RI9&gt;=RM$35,RI9&lt;&gt;""),AND(RJ9&gt;=RM$31,RJ9&lt;&gt;"",RL9&gt;=RM$35,RL9&lt;&gt;""),AND(SH9&gt;=SU$31,SH9&lt;&gt;"",SJ9&gt;=SU$35,SJ9&lt;&gt;""),AND(SK9&gt;=SU$31,SK9&lt;&gt;"",SM9&gt;=SU$35,SM9&lt;&gt;""),AND(SO9&gt;=SU$31,SO9&lt;&gt;"",SQ9&gt;=SU$35,SQ9&lt;&gt;""),AND(SR9&gt;=SU$31,SR9&lt;&gt;"",ST9&gt;=SU$35,ST9&lt;&gt;""),AND(TP9&gt;=UC$31,TP9&lt;&gt;"",TR9&gt;=UC$35,TR9&lt;&gt;""),AND(TS9&gt;=UC$31,TS9&lt;&gt;"",TU9&gt;=UC$35,TU9&lt;&gt;""),AND(TW9&gt;=UC$31,TW9&lt;&gt;"",TY9&gt;=UC$35,TYY9&lt;&gt;""),AND(TZ9&gt;=UC$31,TZ9&lt;&gt;"",UB9&gt;=UC$35,UB9&lt;&gt;""),AND(UX9&gt;=VK$31,UX9&lt;&gt;"",UZ9&gt;=VK$35,UZ9&lt;&gt;""),AND(VA9&gt;=VK$31,VA9&lt;&gt;"",VC9&gt;=VK$35,VC9&lt;&gt;""),AND(VE9&gt;=VK$31,VE9&lt;&gt;"",VG9&gt;=VK$35,VG9&lt;&gt;""),AND(VH9&gt;=VK$31,VH9&lt;&gt;"",VJ9&gt;=VK$35,VJ9&lt;&gt;""),AND(WF9&gt;=WS$31,WF9&lt;&gt;"",WH9&gt;=WS$35,WH9&lt;&gt;""),AND(WI9&gt;=WS$31,WI9&lt;&gt;"",WK9&gt;=WS$35,WK9&lt;&gt;""),AND(WM9&gt;=WS$31,WM9&lt;&gt;"",WO9&gt;=WS$35,WO9&lt;&gt;""),AND(WP9&gt;=WS$31,WP9&lt;&gt;"",WR9&gt;=WS$35,WR9&lt;&gt;"")),"Excellence",IF(I9="P","Worlds Team",IF(F9="P","National Team","")))))</f>
        <v>No DD</v>
      </c>
      <c r="I9" s="3" t="str">
        <f>IF(OR(AND(AO9&gt;=AY$30,AO9&lt;&gt;"",AQ9&gt;=AY$34,AQ9&lt;&gt;"",AN9=""),AND(AR9&gt;=AY$30,AR9&lt;&gt;"",AT9&gt;=AY$34,AT9&lt;&gt;"",AN9=""),AND(AV9&gt;=AY$30,AV9&lt;&gt;"",AX9&gt;=AY$34,AX9&lt;&gt;"",AN9=""),AND(BP9&gt;=BZ$30,BP9&lt;&gt;"",BR9&gt;=BZ$34,BR9&lt;&gt;"",BO9=""),AND(BS9&gt;=BZ$30,BS9&lt;&gt;"",BU9&gt;=BZ$34,BU9&lt;&gt;"",BO9=""),AND(BW9&gt;=BZ$30,BW9&lt;&gt;"",BY9&gt;=BZ$34,BY9&lt;&gt;"",BO9=""),AND(CQ9&gt;=DA$30,CQ9&lt;&gt;"",CS9&gt;=DA$34,CS9&lt;&gt;"",CP9=""),AND(CT9&gt;=DA$30,CT9&lt;&gt;"",CV9&gt;=DA$34,CV9&lt;&gt;"",CP9=""),AND(CX9&gt;=DA$30,CX9&lt;&gt;"",CZ9&gt;=DA$34,CZ9&lt;&gt;"",CP9=""),AND(DX9&gt;=EK$30,DX9&lt;&gt;"",DZ9&gt;=EK$34,DZ9&lt;&gt;""),AND(EA9&gt;=EK$30,EA9&lt;&gt;"",EC9&gt;=EK$34,EC9&lt;&gt;""),AND(EE9&gt;=EK$30,EE9&lt;&gt;"",EG9&gt;=EK$34,EG9&lt;&gt;""),AND(EH9&gt;=EK$30,EH9&lt;&gt;"",EJ9&gt;=EK$34,EJ9&lt;&gt;""),AND(FF9&gt;=FS$30,FF9&lt;&gt;"",FH9&gt;=FS$34,FH9&lt;&gt;""),AND(FI9&gt;=FS$30,FI9&lt;&gt;"",FK9&gt;=FS$34,FK9&lt;&gt;""),AND(FM9&gt;=FS$30,FM9&lt;&gt;"",FO9&gt;=FS$34,FO9&lt;&gt;""),AND(FP9&gt;=FS$30,FP9&lt;&gt;"",FR9&gt;=FS$34,FR9&lt;&gt;""),AND(GN9&gt;=HA$30,GN9&lt;&gt;"",GP9&gt;=HA$34,GP9&lt;&gt;""),AND(GQ9&gt;=HA$30,GQ9&lt;&gt;"",GS9&gt;=HA$34,GS9&lt;&gt;""),AND(GU9&gt;=HA$30,GU9&lt;&gt;"",GW9&gt;=HA$34,GW9&lt;&gt;""),AND(GX9&gt;=HA$30,GX9&lt;&gt;"",GZ9&gt;=HA$34,GZ9&lt;&gt;""),AND(HV9&gt;=II$30,HV9&lt;&gt;"",HX9&gt;=II$34,HX9&lt;&gt;""),AND(HY9&gt;=II$30,HY9&lt;&gt;"",IA9&gt;=II$34,IA9&lt;&gt;""),AND(IC9&gt;=II$30,IC9&lt;&gt;"",IE9&gt;=II$34,IE9&lt;&gt;""),AND(IF9&gt;=II$30,IF9&lt;&gt;"",IH9&gt;=II$34,IH9&lt;&gt;""),AND(JD9&gt;=JQ$30,JD9&lt;&gt;"",JF9&gt;=JQ$34,JF9&lt;&gt;""),AND(JG9&gt;=JQ$30,JG9&lt;&gt;"",JI9&gt;=JQ$34,JI9&lt;&gt;""),AND(JK9&gt;=JQ$30,JK9&lt;&gt;"",JM9&gt;=JQ$34,JM9&lt;&gt;""),AND(JN9&gt;=JQ$30,JN9&lt;&gt;"",JP9&gt;=JQ$34,JP9&lt;&gt;""),AND(KL9&gt;=KY$30,KL9&lt;&gt;"",KN9&gt;=KY$34,KN9&lt;&gt;""),AND(KO9&gt;=KY$30,KO9&lt;&gt;"",KQ9&gt;=KY$34,KQ9&lt;&gt;""),AND(KS9&gt;=KY$30,KS9&lt;&gt;"",KU9&gt;=KY$34,KU9&lt;&gt;""),AND(KV9&gt;=KY$30,KV9&lt;&gt;"",KX9&gt;=KY$34,KX9&lt;&gt;""),AND(LT9&gt;=MG$30,LT9&lt;&gt;"",LV9&gt;=MG$34,LV9&lt;&gt;""),AND(LW9&gt;=MG$30,LW9&lt;&gt;"",LY9&gt;=MG$34,LY9&lt;&gt;""),AND(MA9&gt;=MG$30,MA9&lt;&gt;"",MC9&gt;=MG$34,MC9&lt;&gt;""),AND(MD9&gt;=MG$30,MD9&lt;&gt;"",MF9&gt;=MG$34,MF9&lt;&gt;""),AND(NB9&gt;=NO$30,NB9&lt;&gt;"",ND9&gt;=NO$34,ND9&lt;&gt;""),AND(NE9&gt;=NO$30,NE9&lt;&gt;"",NG9&gt;=NO$34,NG9&lt;&gt;""),AND(NI9&gt;=NO$30,NI9&lt;&gt;"",NK9&gt;=NO$34,NK9&lt;&gt;""),AND(NL9&gt;=NO$30,NL9&lt;&gt;"",NN9&gt;=NO$34,NN9&lt;&gt;""),AND(OJ9&gt;=OW$30,OJ9&lt;&gt;"",OL9&gt;=OW$34,OL9&lt;&gt;""),AND(OM9&gt;=OW$30,OM9&lt;&gt;"",OO9&gt;=OW$34,OO9&lt;&gt;""),AND(OQ9&gt;=OW$30,OQ9&lt;&gt;"",OS9&gt;=OW$34,OS9&lt;&gt;""),AND(OT9&gt;=OW$30,OT9&lt;&gt;"",OV9&gt;=OW$34,OV9&lt;&gt;""),AND(PR9&gt;=QE$30,PR9&lt;&gt;"",PT9&gt;=QE$34,PT9&lt;&gt;""),AND(PU9&gt;=QE$30,PU9&lt;&gt;"",PW9&gt;=QE$34,PW9&lt;&gt;""),AND(PY9&gt;=QE$30,PY9&lt;&gt;"",QA9&gt;=QE$34,QA9&lt;&gt;""),AND(QB9&gt;=QE$30,QB9&lt;&gt;"",QD9&gt;=QE$34,QD9&lt;&gt;""),AND(QZ9&gt;=RM$30,QZ9&lt;&gt;"",RB9&gt;=RM$34,RB9&lt;&gt;""),AND(RC9&gt;=RM$30,RC9&lt;&gt;"",RE9&gt;=RM$34,RE9&lt;&gt;""),AND(RG9&gt;=RM$30,RG9&lt;&gt;"",RI9&gt;=RM$34,RI9&lt;&gt;""),AND(RJ9&gt;=RM$30,RJ9&lt;&gt;"",RL9&gt;=RM$34,RL9&lt;&gt;""),AND(SH9&gt;=SU$30,SH9&lt;&gt;"",SJ9&gt;=SU$34,SJ9&lt;&gt;""),AND(SK9&gt;=SU$30,SK9&lt;&gt;"",SM9&gt;=SU$34,SM9&lt;&gt;""),AND(SO9&gt;=SU$30,SO9&lt;&gt;"",SQ9&gt;=SU$34,SQ9&lt;&gt;""),AND(SR9&gt;=SU$30,SR9&lt;&gt;"",ST9&gt;=SU$34,ST9&lt;&gt;""),AND(TP9&gt;=UC$30,TP9&lt;&gt;"",TR9&gt;=UC$34,TR9&lt;&gt;""),AND(TS9&gt;=UC$30,TS9&lt;&gt;"",TU9&gt;=UC$34,TU9&lt;&gt;""),AND(TW9&gt;=UC$30,TW9&lt;&gt;"",TY9&gt;=UC$34,TYY9&lt;&gt;""),AND(TZ9&gt;=UC$30,TZ9&lt;&gt;"",UB9&gt;=UC$34,UB9&lt;&gt;""),AND(UX9&gt;=VK$30,UX9&lt;&gt;"",UZ9&gt;=VK$34,UZ9&lt;&gt;""),AND(VA9&gt;=VK$30,VA9&lt;&gt;"",VC9&gt;=VK$34,VC9&lt;&gt;""),AND(VE9&gt;=VK$30,VE9&lt;&gt;"",VG9&gt;=VK$34,VG9&lt;&gt;""),AND(VH9&gt;=VK$30,VH9&lt;&gt;"",VJ9&gt;=VK$34,VJ9&lt;&gt;""),AND(WF9&gt;=WS$30,WF9&lt;&gt;"",WH9&gt;=WS$34,WH9&lt;&gt;""),AND(WI9&gt;=WS$30,WI9&lt;&gt;"",WK9&gt;=WS$34,WK9&lt;&gt;""),AND(WM9&gt;=WS$30,WM9&lt;&gt;"",WO9&gt;=WS$34,WO9&lt;&gt;""),AND(WP9&gt;=WS$30,WP9&lt;&gt;"",WR9&gt;=WS$34,WR9&lt;&gt;"")),"P","")</f>
        <v/>
      </c>
      <c r="J9" s="8">
        <f>IF(COUNT(AQ9,AT9,BR9,BU9,CS9,CV9)&gt;0,LARGE((AQ9,AT9,BR9,BU9,CS9,CV9),1),0)</f>
        <v>55.05</v>
      </c>
      <c r="K9" s="8" t="str">
        <f>IF(J9="","",IF(OR(J9=CS9,J9=CV9),$CA$1,IF(OR(J9=BR9,J9=BU9),$AZ$1,IF(OR(J9=AQ9,J9=AT9),$Y$1,""))))</f>
        <v>2025 3rd Domestic Trial</v>
      </c>
      <c r="L9" s="8">
        <f>IF(COUNT(AQ9,AT9,BR9,BU9,CS9,CV9)&gt;1,LARGE((AQ9,AT9,BR9,BU9,CS9,CV9),2),0)</f>
        <v>54.92</v>
      </c>
      <c r="M9" s="8" t="str">
        <f>IF(L9="","",IF(OR(L9=CS9,L9=CV9),$CA$1,IF(OR(L9=BR9,L9=BU9),$AZ$1,IF(OR(L9=AQ9,L9=AT9),$Y$1,""))))</f>
        <v>2025 Elite Canada</v>
      </c>
      <c r="N9" s="8">
        <f>IF(COUNT(AQ9,AT9,BR9,BU9,CS9,CV9)&gt;2,LARGE((AQ9,AT9,BR9,BU9,CS9,CV9),3),0)</f>
        <v>54.410000000000004</v>
      </c>
      <c r="O9" s="8" t="str">
        <f>IF(N9="","",IF(OR(N9=CS9,N9=CV9),$CA$1,IF(OR(N9=BR9,N9=BU9),$AZ$1,IF(OR(N9=AQ9,N9=AT9),$Y$1,""))))</f>
        <v>2025 3rd Domestic Trial</v>
      </c>
      <c r="P9" s="8">
        <f>IF(MAX(AX9,BY9,CZ9)&gt;0,MAX(AX9,BY9,CZ9),0)</f>
        <v>54.41</v>
      </c>
      <c r="Q9" s="8" t="str">
        <f>IF(P9="","",IF(P9=CZ9,$CA$1,IF(P9=BY9,$AZ$1,IF(P9=AX9,$Y$1,""))))</f>
        <v>2025 Elite Canada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,TP9,TS9,TW9,TZ9,UX9,VA9,VE9,VH9,WF9,WI9,WM9,WP9)&gt;0,MAX(AO9,AR9,AV9,BP9,BS9,BW9,CQ9,CT9,CX9,DX9,EA9,EE9,EH9,FF9,FI9,FM9,FP9,GN9,GQ9,GU9,GX9,HV9,HY9,IC9,IF9,JD9,JG9,JK9,JN9,KL9,KO9,KS9,KV9,LT9,LW9,MA9,MD9,NB9,NE9,NI9,NL9,OJ9,OM9,OQ9,OT9,PR9,PU9,PY9,QB9,QZ9,RC9,RG9,RJ9,SH9,SK9,SO9,SR9,TP9,TS9,TW9,TZ9,UX9,VA9,VE9,VH9,WF9,WI9,WM9,WP9),0)</f>
        <v>16</v>
      </c>
      <c r="S9" s="8" t="str">
        <f>IF(R9=0,"",IF(OR(R9=CQ9,R9=CT9,R9=CX9),$CA$1,IF(OR(R9=BP9,R9=BS9,R9=BW9),$AZ$1,IF(OR(R9=AO9,R9=AR9,R9=AV9),$Y$1,IF(OR(R9=WF9,R9=WI9,R9=WM9,R9=WP9),$VL$1,IF(OR(R9=UX9,R9=VA9,R9=VE9,R9=VH9),$UD$1,IF(OR(R9=TP9,R9=TS9,R9=TW9,R9=TZ9),$SV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)))</f>
        <v>2025 3rd Domestic Trial</v>
      </c>
      <c r="T9" s="8">
        <f>MAX(IF(AND(AO9&lt;&gt;"",AO9&gt;=$AY$29),AP9,0),IF(AND(AR9&lt;&gt;"",AR9&gt;=$AY$29),AS9,0),IF(AND(AV9&lt;&gt;"",AV9&gt;=$AY$29),AW9,0),IF(AND(BP9&lt;&gt;"",BP9&gt;=$BZ$29),BQ9,0),IF(AND(BS9&lt;&gt;"",BS9&gt;=$BZ$29),BT9,0),IF(AND(BW9&lt;&gt;"",BW9&gt;=$BZ$29),BX9,0),IF(AND(CQ9&lt;&gt;"",CQ9&gt;=$DA$29),CR9,0),IF(AND(CT9&lt;&gt;"",CT9&gt;=$DA$29),CU9,0),IF(AND(CX9&lt;&gt;"",CX9&gt;=$DA$29),CY9,0),IF(AND(DX9&lt;&gt;"",DX9&gt;=$EK$29),DY9,0),IF(AND(EA9&lt;&gt;"",EA9&gt;=$EK$29),EB9,0),IF(AND(EE9&lt;&gt;"",EE9&gt;=$EK$29),EF9,0),IF(AND(EH9&lt;&gt;"",EH9&gt;=$EK$29),EI9,0),IF(AND(FF9&lt;&gt;"",FF9&gt;=$FS$29),FG9,0),IF(AND(FI9&lt;&gt;"",FI9&gt;=$FS$29),FJ9,0),IF(AND(FM9&lt;&gt;"",FM9&gt;=$FS$29),FN9,0),IF(AND(FP9&lt;&gt;"",FP9&gt;=$FS$29),FQ9,0),IF(AND(GN9&lt;&gt;"",GN9&gt;=$HA$29),GO9,0),IF(AND(GQ9&lt;&gt;"",GQ9&gt;=$HA$29),GR9,0),IF(AND(GU9&lt;&gt;"",GU9&gt;=$HA$29),GV9,0),IF(AND(GX9&lt;&gt;"",GX9&gt;=$HA$29),GY9,0),IF(AND(HV9&lt;&gt;"",HV9&gt;=$II$29),HW9,0),IF(AND(HY9&lt;&gt;"",HY9&gt;=$II$29),HZ9,0),IF(AND(IC9&lt;&gt;"",IC9&gt;=$II$29),ID9,0),IF(AND(IF9&lt;&gt;"",IF9&gt;=$II$29),IG9,0),IF(AND(JD9&lt;&gt;"",JD9&gt;=$JQ$29),JE9,0),IF(AND(JG9&lt;&gt;"",JG9&gt;=$JQ$29),JH9,0),IF(AND(JK9&lt;&gt;"",JK9&gt;=$JQ$29),JL9,0),IF(AND(JN9&lt;&gt;"",JN9&gt;=$JQ$29),JO9,0),IF(AND(KL9&lt;&gt;"",KL9&gt;=$KY$29),KM9,0),IF(AND(KO9&lt;&gt;"",KO9&gt;=$KY$29),KP9,0),IF(AND(KS9&lt;&gt;"",KS9&gt;=$KY$29),KT9,0),IF(AND(KV9&lt;&gt;"",KV9&gt;=$KY$29),KW9,0),IF(AND(LT9&lt;&gt;"",LT9&gt;=$MG$29),LU9,0),IF(AND(LW9&lt;&gt;"",LW9&gt;=$MG$29),LX9,0),IF(AND(MA9&lt;&gt;"",MA9&gt;=$MG$29),MB9,0),IF(AND(MD9&lt;&gt;"",MD9&gt;=$MG$29),ME9,0),IF(AND(NB9&lt;&gt;"",NB9&gt;=$NO$29),NC9,0),IF(AND(NE9&lt;&gt;"",NE9&gt;=$NO$29),NF9,0),IF(AND(NI9&lt;&gt;"",NI9&gt;=$NO$29),NJ9,0),IF(AND(NL9&lt;&gt;"",NL9&gt;=$NO$29),NM9,0),IF(AND(OJ9&lt;&gt;"",OJ9&gt;=$OW$29),OK9,0),IF(AND(OM9&lt;&gt;"",OM9&gt;=$OW$29),ON9,0),IF(AND(OQ9&lt;&gt;"",OQ9&gt;=$OW$29),OR9,0),IF(AND(OT9&lt;&gt;"",OT9&gt;=$OW$29),OU9,0),IF(AND(PR9&lt;&gt;"",PR9&gt;=$QE$29),PS9,0),IF(AND(PU9&lt;&gt;"",PU9&gt;=$QE$29),PV9,0),IF(AND(PY9&lt;&gt;"",PY9&gt;=$QE$29),PZ9,0),IF(AND(QB9&lt;&gt;"",QB9&gt;=$QE$29),QC9,0),IF(AND(QZ9&lt;&gt;"",QZ9&gt;=$RM$29),RA9,0),IF(AND(RC9&lt;&gt;"",RC9&gt;=$RM$29),RD9,0),IF(AND(RG9&lt;&gt;"",RG9&gt;=$RM$29),RH9,0),IF(AND(RJ9&lt;&gt;"",RJ9&gt;=$RM$29),RK9,0),IF(AND(SH9&lt;&gt;"",SH9&gt;=$SU$29),SI9,0),IF(AND(SK9&lt;&gt;"",SK9&gt;=$SU$29),SL9,0),IF(AND(SO9&lt;&gt;"",SO9&gt;=$SU$29),SP9,0),IF(AND(SR9&lt;&gt;"",SR9&gt;=$SU$29),SS9,0),IF(AND(TP9&lt;&gt;"",TP9&gt;=$UC$29),TQ9,0),IF(AND(TS9&lt;&gt;"",TS9&gt;=$UC$29),TT9,0),IF(AND(TW9&lt;&gt;"",TW9&gt;=$UC$29),TX9,0),IF(AND(TZ9&lt;&gt;"",TZ9&gt;=$UC$29),UA9,0),IF(AND(UX9&lt;&gt;"",UX9&gt;=$VK$29),UY9,0),IF(AND(VA9&lt;&gt;"",VA9&gt;=$VK$29),VB9,0),IF(AND(VE9&lt;&gt;"",VE9&gt;=$VK$29),VF9,0),IF(AND(VH9&lt;&gt;"",VH9&gt;=$VK$29),VI9,0),IF(AND(WF9&lt;&gt;"",WF9&gt;=$WS$29),WG9,0),IF(AND(WI9&lt;&gt;"",WI9&gt;=$WS$29),WJ9,0),IF(AND(WM9&lt;&gt;"",WM9&gt;=$WS$29),WN9,0),IF(AND(WP9&lt;&gt;"",WP9&gt;=$WS$29),WQ9,0),0)</f>
        <v>16.21</v>
      </c>
      <c r="U9" s="8" t="str">
        <f>IF(T9=0,"",IF(OR(T9=CR9,T9=CU9,T9=CY9),$CA$1,IF(OR(T9=BQ9,T9=BT9,T9=BX9),$AZ$1,IF(OR(T9=AP9,T9=AS9,T9=AW9),$Y$1,IF(OR(T9=WG9,T9=WJ9,T9=WN9,T9=WQ9),$VL$1,IF(OR(T9=UY9,T9=VB9,T9=VF9,T9=VI9),$UD$1,IF(OR(T9=TQ9,T9=TT9,T9=TX9,T9=UA9),$SV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)))</f>
        <v>2025 3rd Domestic Trial</v>
      </c>
      <c r="V9" s="8" t="str">
        <f>IF(MAX(DB9,DC9)&gt;0,MAX(DB9,DC9),"")</f>
        <v/>
      </c>
      <c r="W9" s="11" t="str">
        <f>IF(V9="","",IF(V9=DB9,"("&amp;DB$2&amp;")",IF(V9=DC9,"("&amp;DC$2&amp;")")))</f>
        <v/>
      </c>
      <c r="X9" s="8" t="str">
        <f>IF(V9="","",IF(V9=DB9,IF(V9+IF(N9="",0,N9)=WL9,$VL$1,IF(V9+IF(N9="",0,N9)=VD9,$UD$1,IF(V9+IF(N9="",0,N9)=TV9,$SV$1,IF(V9+IF(N9="",0,N9)=SN9,$RN$1,IF(V9+IF(N9="",0,N9)=RF9,$QF$1,IF(V9+IF(N9="",0,N9)=PX9,$OX$1,IF(V9+IF(N9="",0,N9)=OP9,$NP$1,IF(V9+IF(N9="",0,N9)=NH9,$MH$1,IF(V9+IF(N9="",0,N9)=LZ9,$KZ$1,IF(V9+IF(N9="",0,N9)=KR9,$JR$1,IF(V9+IF(N9="",0,N9)=JJ9,$IJ$1,IF(V9+IF(N9="",0,N9)=IB9,$HB$1,IF(V9+IF(N9="",0,N9)=GT9,$FT$1,IF(V9+IF(N9="",0,N9)=FL9,$EL$1,IF(V9+IF(N9="",0,N9)=ED9,$DD$1))))))))))))))),IF(V9=DC9,IF(V9+IF(P9="",0,P9)=WO9,$VL$1,IF(V9+IF(P9="",0,P9)=VG9,$UD$1,IF(V9+IF(P9="",0,P9)=TY9,$SV$1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WR9,$VL$1,IF(V9+IF(P9="",0,P9)=VJ9,$UD$1,IF(V9+IF(P9="",0,P9)=UB9,$SV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))))))</f>
        <v/>
      </c>
      <c r="Y9" s="22">
        <v>15.5</v>
      </c>
      <c r="Z9" s="22">
        <v>9.1999999999999993</v>
      </c>
      <c r="AA9" s="22">
        <v>14.9</v>
      </c>
      <c r="AB9" s="22">
        <v>15.32</v>
      </c>
      <c r="AC9" s="22">
        <v>0</v>
      </c>
      <c r="AD9" s="22">
        <v>14.1</v>
      </c>
      <c r="AE9" s="22">
        <v>9.1999999999999993</v>
      </c>
      <c r="AF9" s="22">
        <v>13.7</v>
      </c>
      <c r="AG9" s="22">
        <v>15.55</v>
      </c>
      <c r="AH9" s="22">
        <v>0.8</v>
      </c>
      <c r="AI9" s="22">
        <v>14.8</v>
      </c>
      <c r="AJ9" s="22">
        <v>9.3000000000000007</v>
      </c>
      <c r="AK9" s="22">
        <v>14.9</v>
      </c>
      <c r="AL9" s="22">
        <v>15.41</v>
      </c>
      <c r="AM9" s="22">
        <v>0</v>
      </c>
      <c r="AN9" s="27"/>
      <c r="AO9" s="38">
        <f>IF(AA9&gt;0,AA9,"")</f>
        <v>14.9</v>
      </c>
      <c r="AP9" s="38">
        <f>IF(AB9&gt;0,AB9,"")</f>
        <v>15.32</v>
      </c>
      <c r="AQ9" s="40">
        <f>IF(SUM(Y9:AB9)-AC9&gt;0,SUM(Y9:AB9)-AC9,"")</f>
        <v>54.92</v>
      </c>
      <c r="AR9" s="40">
        <f>IF(AF9&gt;0,AF9,"")</f>
        <v>13.7</v>
      </c>
      <c r="AS9" s="40">
        <f>IF(AG9&gt;0,AG9,"")</f>
        <v>15.55</v>
      </c>
      <c r="AT9" s="40">
        <f>IF(SUM(AD9:AG9)-AH9&gt;0,SUM(AD9:AG9)-AH9,"")</f>
        <v>51.75</v>
      </c>
      <c r="AU9" s="40">
        <f>IF(AQ9="","",MAX(AQ9,AT9))</f>
        <v>54.92</v>
      </c>
      <c r="AV9" s="40">
        <f>IF(AK9&gt;0,AK9,"")</f>
        <v>14.9</v>
      </c>
      <c r="AW9" s="40">
        <f>IF(AL9&gt;0,AL9,"")</f>
        <v>15.41</v>
      </c>
      <c r="AX9" s="40">
        <f>IF(SUM(AI9:AL9)-AM9&gt;0,SUM(AI9:AL9)-AM9,"")</f>
        <v>54.41</v>
      </c>
      <c r="AY9" s="40">
        <f>IF(SUM(AU9,AX9)&gt;0,SUM(AU9,AX9),"")</f>
        <v>109.33</v>
      </c>
      <c r="AZ9" s="26">
        <v>2.7</v>
      </c>
      <c r="BA9" s="26">
        <v>1.9</v>
      </c>
      <c r="BB9" s="26">
        <v>3.5</v>
      </c>
      <c r="BC9" s="26">
        <v>3.26</v>
      </c>
      <c r="BD9" s="26">
        <v>0</v>
      </c>
      <c r="BE9" s="26">
        <v>10.9</v>
      </c>
      <c r="BF9" s="26">
        <v>9.1999999999999993</v>
      </c>
      <c r="BG9" s="26">
        <v>15.1</v>
      </c>
      <c r="BH9" s="26">
        <v>15.1</v>
      </c>
      <c r="BI9" s="26">
        <v>0</v>
      </c>
      <c r="BJ9" s="26"/>
      <c r="BK9" s="26"/>
      <c r="BL9" s="26"/>
      <c r="BM9" s="26"/>
      <c r="BN9" s="26"/>
      <c r="BO9" s="28"/>
      <c r="BP9" s="39">
        <f>IF(BB9&gt;0,BB9,"")</f>
        <v>3.5</v>
      </c>
      <c r="BQ9" s="39">
        <f>IF(BC9&gt;0,BC9,"")</f>
        <v>3.26</v>
      </c>
      <c r="BR9" s="11">
        <f>IF(SUM(AZ9:BC9)-BD9&gt;0,SUM(AZ9:BC9)-BD9,"")</f>
        <v>11.36</v>
      </c>
      <c r="BS9" s="11">
        <f>IF(BG9&gt;0,BG9,"")</f>
        <v>15.1</v>
      </c>
      <c r="BT9" s="11">
        <f>IF(BH9&gt;0,BH9,"")</f>
        <v>15.1</v>
      </c>
      <c r="BU9" s="11">
        <f>IF(SUM(BE9:BH9)-BI9&gt;0,SUM(BE9:BH9)-BI9,"")</f>
        <v>50.300000000000004</v>
      </c>
      <c r="BV9" s="11">
        <f>IF(BR9="","",MAX(BR9,BU9))</f>
        <v>50.300000000000004</v>
      </c>
      <c r="BW9" s="11" t="str">
        <f>IF(BL9&gt;0,BL9,"")</f>
        <v/>
      </c>
      <c r="BX9" s="11" t="str">
        <f>IF(BM9&gt;0,BM9,"")</f>
        <v/>
      </c>
      <c r="BY9" s="11" t="str">
        <f>IF(SUM(BJ9:BM9)-BN9&gt;0,SUM(BJ9:BM9)-BN9,"")</f>
        <v/>
      </c>
      <c r="BZ9" s="11">
        <f>IF(SUM(BV9,BY9)&gt;0,SUM(BV9,BY9),"")</f>
        <v>50.300000000000004</v>
      </c>
      <c r="CA9" s="22">
        <v>14.4</v>
      </c>
      <c r="CB9" s="22">
        <v>9.3000000000000007</v>
      </c>
      <c r="CC9" s="22">
        <v>15.3</v>
      </c>
      <c r="CD9" s="22">
        <v>16.05</v>
      </c>
      <c r="CE9" s="22">
        <v>0</v>
      </c>
      <c r="CF9" s="22">
        <v>13</v>
      </c>
      <c r="CG9" s="22">
        <v>9.1999999999999993</v>
      </c>
      <c r="CH9" s="22">
        <v>16</v>
      </c>
      <c r="CI9" s="22">
        <v>16.21</v>
      </c>
      <c r="CJ9" s="22">
        <v>0</v>
      </c>
      <c r="CK9" s="22">
        <v>10.199999999999999</v>
      </c>
      <c r="CL9" s="22">
        <v>6.6</v>
      </c>
      <c r="CM9" s="22">
        <v>11.7</v>
      </c>
      <c r="CN9" s="22">
        <v>12.39</v>
      </c>
      <c r="CO9" s="22">
        <v>0</v>
      </c>
      <c r="CP9" s="27"/>
      <c r="CQ9" s="38">
        <f>IF(CC9&gt;0,CC9,"")</f>
        <v>15.3</v>
      </c>
      <c r="CR9" s="38">
        <f>IF(CD9&gt;0,CD9,"")</f>
        <v>16.05</v>
      </c>
      <c r="CS9" s="40">
        <f>IF(SUM(CA9:CD9)-CE9&gt;0,SUM(CA9:CD9)-CE9,"")</f>
        <v>55.05</v>
      </c>
      <c r="CT9" s="40">
        <f>IF(CH9&gt;0,CH9,"")</f>
        <v>16</v>
      </c>
      <c r="CU9" s="40">
        <f>IF(CI9&gt;0,CI9,"")</f>
        <v>16.21</v>
      </c>
      <c r="CV9" s="40">
        <f>IF(SUM(CF9:CI9)-CJ9&gt;0,SUM(CF9:CI9)-CJ9,"")</f>
        <v>54.410000000000004</v>
      </c>
      <c r="CW9" s="40">
        <f>IF(CS9="","",MAX(CS9,CV9))</f>
        <v>55.05</v>
      </c>
      <c r="CX9" s="40">
        <f>IF(CM9&gt;0,CM9,"")</f>
        <v>11.7</v>
      </c>
      <c r="CY9" s="40">
        <f>IF(CN9&gt;0,CN9,"")</f>
        <v>12.39</v>
      </c>
      <c r="CZ9" s="40">
        <f>IF(SUM(CK9:CN9)-CO9&gt;0,SUM(CK9:CN9)-CO9,"")</f>
        <v>40.89</v>
      </c>
      <c r="DA9" s="40">
        <f>IF(SUM(CW9,CZ9)&gt;0,SUM(CW9,CZ9),"")</f>
        <v>95.94</v>
      </c>
      <c r="DB9" s="51" t="str">
        <f>IF(MAX(ED9,FL9,GT9,IB9,JJ9,KR9,LZ9,NH9,OP9,PX9,RF9,SN9,TV9,VD9,WL9)-IF(N9="",0,N9)&gt;0.001,MAX(ED9,FL9,GT9,IB9,JJ9,KR9,LZ9,NH9,OP9,PX9,RF9,SN9,TV9,VD9,WL9)-IF(N9="",0,N9),"")</f>
        <v/>
      </c>
      <c r="DC9" s="51" t="str">
        <f>IF(MAX(EG9,EJ9,FO9,FR9,GW9,GZ9,IE9,IH9,JM9,JP9,KU9,KX9,MC9,MF9,NK9,NN9,OS9,OV9,QA9,QD9,RI9,RL9,SQ9,ST9,TY9,UB9,VG9,VJ9,WO9,WR9)-IF(P9="",0,P9)&gt;0.001,MAX(EG9,EJ9,FO9,FR9,GW9,GZ9,IE9,IH9,JM9,JP9,KU9,KX9,MC9,MF9,NK9,NN9,OS9,OV9,QA9,QD9,RI9,RL9,SQ9,ST9,TY9,UB9,VG9,VJ9,WO9,WR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>IF(DF9&gt;0,DF9,"")</f>
        <v/>
      </c>
      <c r="DY9" s="40" t="str">
        <f>IF(DG9&gt;0,DG9,"")</f>
        <v/>
      </c>
      <c r="DZ9" s="40" t="str">
        <f>IF(SUM(DD9:DG9)-DH9&gt;0,SUM(DD9:DG9)-DH9,"")</f>
        <v/>
      </c>
      <c r="EA9" s="40" t="str">
        <f>IF(DK9&gt;0,DK9,"")</f>
        <v/>
      </c>
      <c r="EB9" s="40" t="str">
        <f>IF(DL9&gt;0,DL9,"")</f>
        <v/>
      </c>
      <c r="EC9" s="40" t="str">
        <f>IF(SUM(DI9:DL9)-DM9&gt;0,SUM(DI9:DL9)-DM9,"")</f>
        <v/>
      </c>
      <c r="ED9" s="40" t="str">
        <f>IF(MAX(DZ9,EC9)&gt;0,MAX(DZ9,EC9),"")</f>
        <v/>
      </c>
      <c r="EE9" s="40" t="str">
        <f>IF(DP9&gt;0,DP9,"")</f>
        <v/>
      </c>
      <c r="EF9" s="40" t="str">
        <f>IF(DQ9&gt;0,DQ9,"")</f>
        <v/>
      </c>
      <c r="EG9" s="40" t="str">
        <f>IF(SUM(DN9:DQ9)-DR9&gt;0,SUM(DN9:DQ9)-DR9,"")</f>
        <v/>
      </c>
      <c r="EH9" s="40" t="str">
        <f>IF(DU9&gt;0,DU9,"")</f>
        <v/>
      </c>
      <c r="EI9" s="40" t="str">
        <f>IF(DV9&gt;0,DV9,"")</f>
        <v/>
      </c>
      <c r="EJ9" s="40" t="str">
        <f>IF(SUM(DS9:DV9)-DW9&gt;0,SUM(DS9:DV9)-DW9,"")</f>
        <v/>
      </c>
      <c r="EK9" s="40" t="str">
        <f>IF(SUM(ED9,EG9,EJ9)&gt;0,SUM(ED9,EG9,EJ9),"")</f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>IF(EN9&gt;0,EN9,"")</f>
        <v/>
      </c>
      <c r="FG9" s="11" t="str">
        <f>IF(EO9&gt;0,EO9,"")</f>
        <v/>
      </c>
      <c r="FH9" s="11" t="str">
        <f>IF(SUM(EL9:EO9)-EP9&gt;0,SUM(EL9:EO9)-EP9,"")</f>
        <v/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 t="str">
        <f>IF(MAX(FH9,FK9)&gt;0,MAX(FH9,FK9),"")</f>
        <v/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 t="str">
        <f>IF(SUM(FL9,FO9,FR9)&gt;0,SUM(FL9,FO9,FR9),"")</f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0" t="str">
        <f>IF(FV9&gt;0,FV9,"")</f>
        <v/>
      </c>
      <c r="GO9" s="40" t="str">
        <f>IF(FW9&gt;0,FW9,"")</f>
        <v/>
      </c>
      <c r="GP9" s="40" t="str">
        <f>IF(SUM(FT9:FW9)-FX9&gt;0,SUM(FT9:FW9)-FX9,"")</f>
        <v/>
      </c>
      <c r="GQ9" s="40" t="str">
        <f>IF(GA9&gt;0,GA9,"")</f>
        <v/>
      </c>
      <c r="GR9" s="40" t="str">
        <f>IF(GB9&gt;0,GB9,"")</f>
        <v/>
      </c>
      <c r="GS9" s="40" t="str">
        <f>IF(SUM(FY9:GB9)-GC9&gt;0,SUM(FY9:GB9)-GC9,"")</f>
        <v/>
      </c>
      <c r="GT9" s="40" t="str">
        <f>IF(MAX(GP9,GS9)&gt;0,MAX(GP9,GS9),"")</f>
        <v/>
      </c>
      <c r="GU9" s="40" t="str">
        <f>IF(GF9&gt;0,GF9,"")</f>
        <v/>
      </c>
      <c r="GV9" s="40" t="str">
        <f>IF(GG9&gt;0,GG9,"")</f>
        <v/>
      </c>
      <c r="GW9" s="40" t="str">
        <f>IF(SUM(GD9:GG9)-GH9&gt;0,SUM(GD9:GG9)-GH9,"")</f>
        <v/>
      </c>
      <c r="GX9" s="40" t="str">
        <f>IF(GK9&gt;0,GK9,"")</f>
        <v/>
      </c>
      <c r="GY9" s="40" t="str">
        <f>IF(GL9&gt;0,GL9,"")</f>
        <v/>
      </c>
      <c r="GZ9" s="40" t="str">
        <f>IF(SUM(GI9:GL9)-GM9&gt;0,SUM(GI9:GL9)-GM9,"")</f>
        <v/>
      </c>
      <c r="HA9" s="40" t="str">
        <f>IF(SUM(GT9,GW9,GZ9)&gt;0,SUM(GT9,GW9,GZ9),"")</f>
        <v/>
      </c>
      <c r="HB9" s="18">
        <v>11.7</v>
      </c>
      <c r="HC9" s="18">
        <v>9.3000000000000007</v>
      </c>
      <c r="HD9" s="18">
        <v>14.7</v>
      </c>
      <c r="HE9" s="18">
        <v>15.66</v>
      </c>
      <c r="HF9" s="18">
        <v>0</v>
      </c>
      <c r="HG9" s="18">
        <v>12.2</v>
      </c>
      <c r="HH9" s="18">
        <v>9</v>
      </c>
      <c r="HI9" s="18">
        <v>14.9</v>
      </c>
      <c r="HJ9" s="18">
        <v>15.38</v>
      </c>
      <c r="HK9" s="18">
        <v>0</v>
      </c>
      <c r="HL9" s="18">
        <v>1.4</v>
      </c>
      <c r="HM9" s="18">
        <v>0.9</v>
      </c>
      <c r="HN9" s="18">
        <v>2</v>
      </c>
      <c r="HO9" s="18">
        <v>1.75</v>
      </c>
      <c r="HP9" s="18">
        <v>0</v>
      </c>
      <c r="HQ9" s="18"/>
      <c r="HR9" s="18"/>
      <c r="HS9" s="18"/>
      <c r="HT9" s="18"/>
      <c r="HU9" s="18"/>
      <c r="HV9" s="11">
        <f>IF(HD9&gt;0,HD9,"")</f>
        <v>14.7</v>
      </c>
      <c r="HW9" s="11">
        <f>IF(HE9&gt;0,HE9,"")</f>
        <v>15.66</v>
      </c>
      <c r="HX9" s="11">
        <f>IF(SUM(HB9:HE9)-HF9&gt;0,SUM(HB9:HE9)-HF9,"")</f>
        <v>51.36</v>
      </c>
      <c r="HY9" s="11">
        <f>IF(HI9&gt;0,HI9,"")</f>
        <v>14.9</v>
      </c>
      <c r="HZ9" s="11">
        <f>IF(HJ9&gt;0,HJ9,"")</f>
        <v>15.38</v>
      </c>
      <c r="IA9" s="11">
        <f>IF(SUM(HG9:HJ9)-HK9&gt;0,SUM(HG9:HJ9)-HK9,"")</f>
        <v>51.480000000000004</v>
      </c>
      <c r="IB9" s="11">
        <f>IF(MAX(HX9,IA9)&gt;0,MAX(HX9,IA9),"")</f>
        <v>51.480000000000004</v>
      </c>
      <c r="IC9" s="11">
        <f>IF(HN9&gt;0,HN9,"")</f>
        <v>2</v>
      </c>
      <c r="ID9" s="11">
        <f>IF(HO9&gt;0,HO9,"")</f>
        <v>1.75</v>
      </c>
      <c r="IE9" s="11">
        <f>IF(SUM(HL9:HO9)-HP9&gt;0,SUM(HL9:HO9)-HP9,"")</f>
        <v>6.05</v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>
        <f>IF(SUM(IB9,IE9,IH9)&gt;0,SUM(IB9,IE9,IH9),"")</f>
        <v>57.53</v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>IF(IL9&gt;0,IL9,"")</f>
        <v/>
      </c>
      <c r="JE9" s="40" t="str">
        <f>IF(IM9&gt;0,IM9,"")</f>
        <v/>
      </c>
      <c r="JF9" s="40" t="str">
        <f>IF(SUM(IJ9:IM9)-IN9&gt;0,SUM(IJ9:IM9)-IN9,"")</f>
        <v/>
      </c>
      <c r="JG9" s="40" t="str">
        <f>IF(IQ9&gt;0,IQ9,"")</f>
        <v/>
      </c>
      <c r="JH9" s="40" t="str">
        <f>IF(IR9&gt;0,IR9,"")</f>
        <v/>
      </c>
      <c r="JI9" s="40" t="str">
        <f>IF(SUM(IO9:IR9)-IS9&gt;0,SUM(IO9:IR9)-IS9,"")</f>
        <v/>
      </c>
      <c r="JJ9" s="40" t="str">
        <f>IF(MAX(JF9,JI9)&gt;0,MAX(JF9,JI9),"")</f>
        <v/>
      </c>
      <c r="JK9" s="40" t="str">
        <f>IF(IV9&gt;0,IV9,"")</f>
        <v/>
      </c>
      <c r="JL9" s="40" t="str">
        <f>IF(IW9&gt;0,IW9,"")</f>
        <v/>
      </c>
      <c r="JM9" s="40" t="str">
        <f>IF(SUM(IT9:IW9)-IX9&gt;0,SUM(IT9:IW9)-IX9,"")</f>
        <v/>
      </c>
      <c r="JN9" s="40" t="str">
        <f>IF(JA9&gt;0,JA9,"")</f>
        <v/>
      </c>
      <c r="JO9" s="40" t="str">
        <f>IF(JB9&gt;0,JB9,"")</f>
        <v/>
      </c>
      <c r="JP9" s="40" t="str">
        <f>IF(SUM(IY9:JB9)-JC9&gt;0,SUM(IY9:JB9)-JC9,"")</f>
        <v/>
      </c>
      <c r="JQ9" s="40" t="str">
        <f>IF(SUM(JJ9,JM9,JP9)&gt;0,SUM(JJ9,JM9,JP9),"")</f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IF(SUM(KR9,KU9,KX9)&gt;0,SUM(KR9,KU9,KX9),"")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>IF(LB9&gt;0,LB9,"")</f>
        <v/>
      </c>
      <c r="LU9" s="40" t="str">
        <f>IF(LC9&gt;0,LC9,"")</f>
        <v/>
      </c>
      <c r="LV9" s="40" t="str">
        <f>IF(SUM(KZ9:LC9)-LD9&gt;0,SUM(KZ9:LC9)-LD9,"")</f>
        <v/>
      </c>
      <c r="LW9" s="40" t="str">
        <f>IF(LG9&gt;0,LG9,"")</f>
        <v/>
      </c>
      <c r="LX9" s="40" t="str">
        <f>IF(LH9&gt;0,LH9,"")</f>
        <v/>
      </c>
      <c r="LY9" s="40" t="str">
        <f>IF(SUM(LE9:LH9)-LI9&gt;0,SUM(LE9:LH9)-LI9,"")</f>
        <v/>
      </c>
      <c r="LZ9" s="40" t="str">
        <f>IF(MAX(LV9,LY9)&gt;0,MAX(LV9,LY9),"")</f>
        <v/>
      </c>
      <c r="MA9" s="40" t="str">
        <f>IF(LL9&gt;0,LL9,"")</f>
        <v/>
      </c>
      <c r="MB9" s="40" t="str">
        <f>IF(LM9&gt;0,LM9,"")</f>
        <v/>
      </c>
      <c r="MC9" s="40" t="str">
        <f>IF(SUM(LJ9:LM9)-LN9&gt;0,SUM(LJ9:LM9)-LN9,"")</f>
        <v/>
      </c>
      <c r="MD9" s="40" t="str">
        <f>IF(LQ9&gt;0,LQ9,"")</f>
        <v/>
      </c>
      <c r="ME9" s="40" t="str">
        <f>IF(LR9&gt;0,LR9,"")</f>
        <v/>
      </c>
      <c r="MF9" s="40" t="str">
        <f>IF(SUM(LO9:LR9)-LS9&gt;0,SUM(LO9:LR9)-LS9,"")</f>
        <v/>
      </c>
      <c r="MG9" s="40" t="str">
        <f>IF(SUM(LZ9,MC9,MF9)&gt;0,SUM(LZ9,MC9,MF9),"")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IF(SUM(NH9,NK9,NN9)&gt;0,SUM(NH9,NK9,NN9),"")</f>
        <v/>
      </c>
      <c r="NP9" s="17">
        <v>15.3</v>
      </c>
      <c r="NQ9" s="17">
        <v>9.6</v>
      </c>
      <c r="NR9" s="17">
        <v>3</v>
      </c>
      <c r="NS9" s="17">
        <v>15.83</v>
      </c>
      <c r="NT9" s="17">
        <v>0</v>
      </c>
      <c r="NU9" s="17">
        <v>12.7</v>
      </c>
      <c r="NV9" s="17">
        <v>9.1</v>
      </c>
      <c r="NW9" s="17">
        <v>12.2</v>
      </c>
      <c r="NX9" s="17">
        <v>15.36</v>
      </c>
      <c r="NY9" s="17">
        <v>0</v>
      </c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>
        <f>IF(NR9&gt;0,NR9,"")</f>
        <v>3</v>
      </c>
      <c r="OK9" s="40">
        <f>IF(NS9&gt;0,NS9,"")</f>
        <v>15.83</v>
      </c>
      <c r="OL9" s="40">
        <f>IF(SUM(NP9:NS9)-NT9&gt;0,SUM(NP9:NS9)-NT9,"")</f>
        <v>43.73</v>
      </c>
      <c r="OM9" s="40">
        <f>IF(NW9&gt;0,NW9,"")</f>
        <v>12.2</v>
      </c>
      <c r="ON9" s="40">
        <f>IF(NX9&gt;0,NX9,"")</f>
        <v>15.36</v>
      </c>
      <c r="OO9" s="40">
        <f>IF(SUM(NU9:NX9)-NY9&gt;0,SUM(NU9:NX9)-NY9,"")</f>
        <v>49.36</v>
      </c>
      <c r="OP9" s="40">
        <f>IF(MAX(OL9,OO9)&gt;0,MAX(OL9,OO9),"")</f>
        <v>49.36</v>
      </c>
      <c r="OQ9" s="40" t="str">
        <f>IF(OB9&gt;0,OB9,"")</f>
        <v/>
      </c>
      <c r="OR9" s="40" t="str">
        <f>IF(OC9&gt;0,OC9,"")</f>
        <v/>
      </c>
      <c r="OS9" s="40" t="str">
        <f>IF(SUM(NZ9:OC9)-OD9&gt;0,SUM(NZ9:OC9)-OD9,"")</f>
        <v/>
      </c>
      <c r="OT9" s="40" t="str">
        <f>IF(OG9&gt;0,OG9,"")</f>
        <v/>
      </c>
      <c r="OU9" s="40" t="str">
        <f>IF(OH9&gt;0,OH9,"")</f>
        <v/>
      </c>
      <c r="OV9" s="40" t="str">
        <f>IF(SUM(OE9:OH9)-OI9&gt;0,SUM(OE9:OH9)-OI9,"")</f>
        <v/>
      </c>
      <c r="OW9" s="40">
        <f>IF(SUM(OP9,OS9,OV9)&gt;0,SUM(OP9,OS9,OV9),"")</f>
        <v>49.36</v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IF(SUM(PX9,QA9,QD9)&gt;0,SUM(PX9,QA9,QD9),"")</f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>IF(QH9&gt;0,QH9,"")</f>
        <v/>
      </c>
      <c r="RA9" s="40" t="str">
        <f>IF(QI9&gt;0,QI9,"")</f>
        <v/>
      </c>
      <c r="RB9" s="40" t="str">
        <f>IF(SUM(QF9:QI9)-QJ9&gt;0,SUM(QF9:QI9)-QJ9,"")</f>
        <v/>
      </c>
      <c r="RC9" s="40" t="str">
        <f>IF(QM9&gt;0,QM9,"")</f>
        <v/>
      </c>
      <c r="RD9" s="40" t="str">
        <f>IF(QN9&gt;0,QN9,"")</f>
        <v/>
      </c>
      <c r="RE9" s="40" t="str">
        <f>IF(SUM(QK9:QN9)-QO9&gt;0,SUM(QK9:QN9)-QO9,"")</f>
        <v/>
      </c>
      <c r="RF9" s="40" t="str">
        <f>IF(MAX(RB9,RE9)&gt;0,MAX(RB9,RE9),"")</f>
        <v/>
      </c>
      <c r="RG9" s="40" t="str">
        <f>IF(QR9&gt;0,QR9,"")</f>
        <v/>
      </c>
      <c r="RH9" s="40" t="str">
        <f>IF(QS9&gt;0,QS9,"")</f>
        <v/>
      </c>
      <c r="RI9" s="40" t="str">
        <f>IF(SUM(QP9:QS9)-QT9&gt;0,SUM(QP9:QS9)-QT9,"")</f>
        <v/>
      </c>
      <c r="RJ9" s="40" t="str">
        <f>IF(QW9&gt;0,QW9,"")</f>
        <v/>
      </c>
      <c r="RK9" s="40" t="str">
        <f>IF(QX9&gt;0,QX9,"")</f>
        <v/>
      </c>
      <c r="RL9" s="40" t="str">
        <f>IF(SUM(QU9:QX9)-QY9&gt;0,SUM(QU9:QX9)-QY9,"")</f>
        <v/>
      </c>
      <c r="RM9" s="40" t="str">
        <f>IF(SUM(RF9,RI9,RL9)&gt;0,SUM(RF9,RI9,RL9),"")</f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IF(SUM(SN9,SQ9,ST9)&gt;0,SUM(SN9,SQ9,ST9),"")</f>
        <v/>
      </c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17"/>
      <c r="TI9" s="17"/>
      <c r="TJ9" s="17"/>
      <c r="TK9" s="17"/>
      <c r="TL9" s="17"/>
      <c r="TM9" s="17"/>
      <c r="TN9" s="17"/>
      <c r="TO9" s="17"/>
      <c r="TP9" s="40" t="str">
        <f>IF(SX9&gt;0,SX9,"")</f>
        <v/>
      </c>
      <c r="TQ9" s="40" t="str">
        <f>IF(SY9&gt;0,SY9,"")</f>
        <v/>
      </c>
      <c r="TR9" s="40" t="str">
        <f>IF(SUM(SV9:SY9)-SZ9&gt;0,SUM(SV9:SY9)-SZ9,"")</f>
        <v/>
      </c>
      <c r="TS9" s="40" t="str">
        <f>IF(TC9&gt;0,TC9,"")</f>
        <v/>
      </c>
      <c r="TT9" s="40" t="str">
        <f>IF(TD9&gt;0,TD9,"")</f>
        <v/>
      </c>
      <c r="TU9" s="40" t="str">
        <f>IF(SUM(TA9:TD9)-TE9&gt;0,SUM(TA9:TD9)-TE9,"")</f>
        <v/>
      </c>
      <c r="TV9" s="40" t="str">
        <f>IF(MAX(TR9,TU9)&gt;0,MAX(TR9,TU9),"")</f>
        <v/>
      </c>
      <c r="TW9" s="40" t="str">
        <f>IF(TH9&gt;0,TH9,"")</f>
        <v/>
      </c>
      <c r="TX9" s="40" t="str">
        <f>IF(TI9&gt;0,TI9,"")</f>
        <v/>
      </c>
      <c r="TY9" s="40" t="str">
        <f>IF(SUM(TF9:TI9)-TJ9&gt;0,SUM(TF9:TI9)-TJ9,"")</f>
        <v/>
      </c>
      <c r="TZ9" s="40" t="str">
        <f>IF(TM9&gt;0,TM9,"")</f>
        <v/>
      </c>
      <c r="UA9" s="40" t="str">
        <f>IF(TN9&gt;0,TN9,"")</f>
        <v/>
      </c>
      <c r="UB9" s="40" t="str">
        <f>IF(SUM(TK9:TN9)-TO9&gt;0,SUM(TK9:TN9)-TO9,"")</f>
        <v/>
      </c>
      <c r="UC9" s="40" t="str">
        <f>IF(SUM(TV9,TY9,UB9)&gt;0,SUM(TV9,TY9,UB9),"")</f>
        <v/>
      </c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8"/>
      <c r="UQ9" s="18"/>
      <c r="UR9" s="18"/>
      <c r="US9" s="18"/>
      <c r="UT9" s="18"/>
      <c r="UU9" s="18"/>
      <c r="UV9" s="18"/>
      <c r="UW9" s="18"/>
      <c r="UX9" s="11" t="str">
        <f>IF(UF9&gt;0,UF9,"")</f>
        <v/>
      </c>
      <c r="UY9" s="11" t="str">
        <f>IF(UG9&gt;0,UG9,"")</f>
        <v/>
      </c>
      <c r="UZ9" s="11" t="str">
        <f>IF(SUM(UD9:UG9)-UH9&gt;0,SUM(UD9:UG9)-UH9,"")</f>
        <v/>
      </c>
      <c r="VA9" s="11" t="str">
        <f>IF(UK9&gt;0,UK9,"")</f>
        <v/>
      </c>
      <c r="VB9" s="11" t="str">
        <f>IF(UL9&gt;0,UL9,"")</f>
        <v/>
      </c>
      <c r="VC9" s="11" t="str">
        <f>IF(SUM(UI9:UL9)-UM9&gt;0,SUM(UI9:UL9)-UM9,"")</f>
        <v/>
      </c>
      <c r="VD9" s="11" t="str">
        <f>IF(MAX(UZ9,VC9)&gt;0,MAX(UZ9,VC9),"")</f>
        <v/>
      </c>
      <c r="VE9" s="11" t="str">
        <f>IF(UP9&gt;0,UP9,"")</f>
        <v/>
      </c>
      <c r="VF9" s="11" t="str">
        <f>IF(UQ9&gt;0,UQ9,"")</f>
        <v/>
      </c>
      <c r="VG9" s="11" t="str">
        <f>IF(SUM(UN9:UQ9)-UR9&gt;0,SUM(UN9:UQ9)-UR9,"")</f>
        <v/>
      </c>
      <c r="VH9" s="11" t="str">
        <f>IF(UU9&gt;0,UU9,"")</f>
        <v/>
      </c>
      <c r="VI9" s="11" t="str">
        <f>IF(UV9&gt;0,UV9,"")</f>
        <v/>
      </c>
      <c r="VJ9" s="11" t="str">
        <f>IF(SUM(US9:UV9)-UW9&gt;0,SUM(US9:UV9)-UW9,"")</f>
        <v/>
      </c>
      <c r="VK9" s="11" t="str">
        <f>IF(SUM(VD9,VG9,VJ9)&gt;0,SUM(VD9,VG9,VJ9),"")</f>
        <v/>
      </c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17"/>
      <c r="VY9" s="17"/>
      <c r="VZ9" s="17"/>
      <c r="WA9" s="17"/>
      <c r="WB9" s="17"/>
      <c r="WC9" s="17"/>
      <c r="WD9" s="17"/>
      <c r="WE9" s="17"/>
      <c r="WF9" s="40" t="str">
        <f>IF(VN9&gt;0,VN9,"")</f>
        <v/>
      </c>
      <c r="WG9" s="40" t="str">
        <f>IF(VO9&gt;0,VO9,"")</f>
        <v/>
      </c>
      <c r="WH9" s="40" t="str">
        <f>IF(SUM(VL9:VO9)-VP9&gt;0,SUM(VL9:VO9)-VP9,"")</f>
        <v/>
      </c>
      <c r="WI9" s="40" t="str">
        <f>IF(VS9&gt;0,VS9,"")</f>
        <v/>
      </c>
      <c r="WJ9" s="40" t="str">
        <f>IF(VT9&gt;0,VT9,"")</f>
        <v/>
      </c>
      <c r="WK9" s="40" t="str">
        <f>IF(SUM(VQ9:VT9)-VU9&gt;0,SUM(VQ9:VT9)-VU9,"")</f>
        <v/>
      </c>
      <c r="WL9" s="40" t="str">
        <f>IF(MAX(WH9,WK9)&gt;0,MAX(WH9,WK9),"")</f>
        <v/>
      </c>
      <c r="WM9" s="40" t="str">
        <f>IF(VX9&gt;0,VX9,"")</f>
        <v/>
      </c>
      <c r="WN9" s="40" t="str">
        <f>IF(VY9&gt;0,VY9,"")</f>
        <v/>
      </c>
      <c r="WO9" s="40" t="str">
        <f>IF(SUM(VV9:VY9)-VZ9&gt;0,SUM(VV9:VY9)-VZ9,"")</f>
        <v/>
      </c>
      <c r="WP9" s="40" t="str">
        <f>IF(WC9&gt;0,WC9,"")</f>
        <v/>
      </c>
      <c r="WQ9" s="40" t="str">
        <f>IF(WD9&gt;0,WD9,"")</f>
        <v/>
      </c>
      <c r="WR9" s="40" t="str">
        <f>IF(SUM(WA9:WD9)-WE9&gt;0,SUM(WA9:WD9)-WE9,"")</f>
        <v/>
      </c>
      <c r="WS9" s="40" t="str">
        <f>IF(SUM(WL9,WO9,WR9)&gt;0,SUM(WL9,WO9,WR9),"")</f>
        <v/>
      </c>
      <c r="WT9" s="26">
        <f>IF($CP9="P",CA9,(CA9+AZ9)/2)</f>
        <v>8.5500000000000007</v>
      </c>
      <c r="WU9" s="26">
        <f>IF($CP9="P",CB9,(CB9+BA9)/2)</f>
        <v>5.6000000000000005</v>
      </c>
      <c r="WV9" s="26">
        <f>IF($CP9="P",CC9,(CC9+BB9)/2)</f>
        <v>9.4</v>
      </c>
      <c r="WW9" s="26">
        <f>IF($CP9="P",CD9,(CD9+BC9)/2)</f>
        <v>9.6550000000000011</v>
      </c>
      <c r="WX9" s="26">
        <f>IF($CP9="P",CE9,(CE9+BD9)/2)</f>
        <v>0</v>
      </c>
      <c r="WY9" s="26">
        <f>IF($CP9="P",CF9,(CF9+BE9)/2)</f>
        <v>11.95</v>
      </c>
      <c r="WZ9" s="26">
        <f>IF($CP9="P",CG9,(CG9+BF9)/2)</f>
        <v>9.1999999999999993</v>
      </c>
      <c r="XA9" s="26">
        <f>IF($CP9="P",CH9,(CH9+BG9)/2)</f>
        <v>15.55</v>
      </c>
      <c r="XB9" s="26">
        <f>IF($CP9="P",CI9,(CI9+BH9)/2)</f>
        <v>15.655000000000001</v>
      </c>
      <c r="XC9" s="26">
        <f>IF($CP9="P",CJ9,(CJ9+BI9)/2)</f>
        <v>0</v>
      </c>
      <c r="XD9" s="26">
        <f>IF($CP9="P",CK9,(CK9+BJ9)/2)</f>
        <v>5.0999999999999996</v>
      </c>
      <c r="XE9" s="26">
        <f>IF($CP9="P",CL9,(CL9+BK9)/2)</f>
        <v>3.3</v>
      </c>
      <c r="XF9" s="26">
        <f>IF($CP9="P",CM9,(CM9+BL9)/2)</f>
        <v>5.85</v>
      </c>
      <c r="XG9" s="26">
        <f>IF($CP9="P",CN9,(CN9+BM9)/2)</f>
        <v>6.1950000000000003</v>
      </c>
      <c r="XH9" s="26">
        <f>IF($CP9="P",CO9,(CO9+BN9)/2)</f>
        <v>0</v>
      </c>
      <c r="XI9" s="28" t="s">
        <v>53</v>
      </c>
      <c r="XJ9" s="11">
        <f>IF(WV9&gt;0,WV9,"")</f>
        <v>9.4</v>
      </c>
      <c r="XK9" s="11">
        <f>IF(WW9&gt;0,WW9,"")</f>
        <v>9.6550000000000011</v>
      </c>
      <c r="XL9" s="11">
        <f>IF(SUM(WT9:WW9)-WX9&gt;0,SUM(WT9:WW9)-WX9,"")</f>
        <v>33.205000000000005</v>
      </c>
      <c r="XM9" s="11">
        <f>IF(XA9&gt;0,XA9,"")</f>
        <v>15.55</v>
      </c>
      <c r="XN9" s="11">
        <f>IF(XB9&gt;0,XB9,"")</f>
        <v>15.655000000000001</v>
      </c>
      <c r="XO9" s="11">
        <f>IF(SUM(WY9:XB9)-XC9&gt;0,SUM(WY9:XB9)-XC9,"")</f>
        <v>52.355000000000004</v>
      </c>
      <c r="XP9" s="11">
        <f>IF(MAX(XL9,XO9)&gt;0,MAX(XL9,XO9),"")</f>
        <v>52.355000000000004</v>
      </c>
      <c r="XQ9" s="11">
        <f>IF(XF9&gt;0,XF9,"")</f>
        <v>5.85</v>
      </c>
      <c r="XR9" s="11">
        <f>IF(XG9&gt;0,XG9,"")</f>
        <v>6.1950000000000003</v>
      </c>
      <c r="XS9" s="11">
        <f>IF(SUM(XD9:XG9)-XH9&gt;0,SUM(XD9:XG9)-XH9,"")</f>
        <v>20.445</v>
      </c>
      <c r="XT9" s="11">
        <f>IF(SUM(XP9,XS9)&gt;0,SUM(XP9,XS9),"")</f>
        <v>72.800000000000011</v>
      </c>
    </row>
    <row r="10" spans="1:644" x14ac:dyDescent="0.2">
      <c r="A10" s="4" cm="1">
        <f t="array" ref="A10">IF(AND(H10&lt;&gt;"",H10&lt;&gt;"No DD"),SUMPRODUCT((H$4:H$27&lt;&gt;"")*(H$4:H$27&lt;&gt;"No DD")*(E$4:E$27&gt;E10))+1,IF(H10="No DD",SUMPRODUCT((H$4:H$27="No DD")*(E$4:E$27&gt;E10))+1+SUMPRODUCT((H$4:H$27&lt;&gt;"")*(H$4:H$27&lt;&gt;"No DD")),""))</f>
        <v>7</v>
      </c>
      <c r="B10" s="5" t="s">
        <v>155</v>
      </c>
      <c r="C10" s="4" t="s">
        <v>5</v>
      </c>
      <c r="D10" s="4">
        <v>2007</v>
      </c>
      <c r="E10" s="9">
        <f>SUM(J10:V10)+SUM(J10:T10)*0.0000001+SUM(J10)*0.0000000000001</f>
        <v>227.21001990000562</v>
      </c>
      <c r="F10" s="3" t="str">
        <f>IF(OR(AND(AO10&gt;=AY$29,AO10&lt;&gt;"",AQ10&gt;=AY$33,AQ10&lt;&gt;"",AN10=""),AND(AR10&gt;=AY$29,AR10&lt;&gt;"",AT10&gt;=AY$33,AT10&lt;&gt;"",AN10=""),AND(AV10&gt;=AY$29,AV10&lt;&gt;"",AX10&gt;=AY$33,AX10&lt;&gt;"",AN10=""),AND(BP10&gt;=BZ$29,BP10&lt;&gt;"",BR10&gt;=BZ$33,BR10&lt;&gt;"",BO10=""),AND(BS10&gt;=BZ$29,BS10&lt;&gt;"",BU10&gt;=BZ$33,BU10&lt;&gt;"",BO10=""),AND(BW10&gt;=BZ$29,BW10&lt;&gt;"",BY10&gt;=BZ$33,BY10&lt;&gt;"",BO10=""),AND(CQ10&gt;=DA$29,CQ10&lt;&gt;"",CS10&gt;=DA$33,CS10&lt;&gt;"",CP10=""),AND(CT10&gt;=DA$29,CT10&lt;&gt;"",CV10&gt;=DA$33,CV10&lt;&gt;"",CP10=""),AND(CX10&gt;=DA$29,CX10&lt;&gt;"",CZ10&gt;=DA$33,CZ10&lt;&gt;"",CP10=""),AND(DX10&gt;=EK$29,DX10&lt;&gt;"",DZ10&gt;=EK$33,DZ10&lt;&gt;""),AND(EA10&gt;=EK$29,EA10&lt;&gt;"",EC10&gt;=EK$33,EC10&lt;&gt;""),AND(EE10&gt;=EK$29,EE10&lt;&gt;"",EG10&gt;=EK$33,EG10&lt;&gt;""),AND(EH10&gt;=EK$29,EH10&lt;&gt;"",EJ10&gt;=EK$33,EJ10&lt;&gt;""),AND(FF10&gt;=FS$29,FF10&lt;&gt;"",FH10&gt;=FS$33,FH10&lt;&gt;""),AND(FI10&gt;=FS$29,FI10&lt;&gt;"",FK10&gt;=FS$33,FK10&lt;&gt;""),AND(FM10&gt;=FS$29,FM10&lt;&gt;"",FO10&gt;=FS$33,FO10&lt;&gt;""),AND(FP10&gt;=FS$29,FP10&lt;&gt;"",FR10&gt;=FS$33,FR10&lt;&gt;""),AND(GN10&gt;=HA$29,GN10&lt;&gt;"",GP10&gt;=HA$33,GP10&lt;&gt;""),AND(GQ10&gt;=HA$29,GQ10&lt;&gt;"",GS10&gt;=HA$33,GS10&lt;&gt;""),AND(GU10&gt;=HA$29,GU10&lt;&gt;"",GW10&gt;=HA$33,GW10&lt;&gt;""),AND(GX10&gt;=HA$29,GX10&lt;&gt;"",GZ10&gt;=HA$33,GZ10&lt;&gt;""),AND(HV10&gt;=II$29,HV10&lt;&gt;"",HX10&gt;=II$33,HX10&lt;&gt;""),AND(HY10&gt;=II$29,HY10&lt;&gt;"",IA10&gt;=II$33,IA10&lt;&gt;""),AND(IC10&gt;=II$29,IC10&lt;&gt;"",IE10&gt;=II$33,IE10&lt;&gt;""),AND(IF10&gt;=II$29,IF10&lt;&gt;"",IH10&gt;=II$33,IH10&lt;&gt;""),AND(JD10&gt;=JQ$29,JD10&lt;&gt;"",JF10&gt;=JQ$33,JF10&lt;&gt;""),AND(JG10&gt;=JQ$29,JG10&lt;&gt;"",JI10&gt;=JQ$33,JI10&lt;&gt;""),AND(JK10&gt;=JQ$29,JK10&lt;&gt;"",JM10&gt;=JQ$33,JM10&lt;&gt;""),AND(JN10&gt;=JQ$29,JN10&lt;&gt;"",JP10&gt;=JQ$33,JP10&lt;&gt;""),AND(KL10&gt;=KY$29,KL10&lt;&gt;"",KN10&gt;=KY$33,KN10&lt;&gt;""),AND(KO10&gt;=KY$29,KO10&lt;&gt;"",KQ10&gt;=KY$33,KQ10&lt;&gt;""),AND(KS10&gt;=KY$29,KS10&lt;&gt;"",KU10&gt;=KY$33,KU10&lt;&gt;""),AND(KV10&gt;=KY$29,KV10&lt;&gt;"",KX10&gt;=KY$33,KX10&lt;&gt;""),AND(LT10&gt;=MG$29,LT10&lt;&gt;"",LV10&gt;=MG$33,LV10&lt;&gt;""),AND(LW10&gt;=MG$29,LW10&lt;&gt;"",LY10&gt;=MG$33,LY10&lt;&gt;""),AND(MA10&gt;=MG$29,MA10&lt;&gt;"",MC10&gt;=MG$33,MC10&lt;&gt;""),AND(MD10&gt;=MG$29,MD10&lt;&gt;"",MF10&gt;=MG$33,MF10&lt;&gt;""),AND(NB10&gt;=NO$29,NB10&lt;&gt;"",ND10&gt;=NO$33,ND10&lt;&gt;""),AND(NE10&gt;=NO$29,NE10&lt;&gt;"",NG10&gt;=NO$33,NG10&lt;&gt;""),AND(NI10&gt;=NO$29,NI10&lt;&gt;"",NK10&gt;=NO$33,NK10&lt;&gt;""),AND(NL10&gt;=NO$29,NL10&lt;&gt;"",NN10&gt;=NO$33,NN10&lt;&gt;""),AND(OJ10&gt;=OW$29,OJ10&lt;&gt;"",OL10&gt;=OW$33,OL10&lt;&gt;""),AND(OM10&gt;=OW$29,OM10&lt;&gt;"",OO10&gt;=OW$33,OO10&lt;&gt;""),AND(OQ10&gt;=OW$29,OQ10&lt;&gt;"",OS10&gt;=OW$33,OS10&lt;&gt;""),AND(OT10&gt;=OW$29,OT10&lt;&gt;"",OV10&gt;=OW$33,OV10&lt;&gt;""),AND(PR10&gt;=QE$29,PR10&lt;&gt;"",PT10&gt;=QE$33,PT10&lt;&gt;""),AND(PU10&gt;=QE$29,PU10&lt;&gt;"",PW10&gt;=QE$33,PW10&lt;&gt;""),AND(PY10&gt;=QE$29,PY10&lt;&gt;"",QA10&gt;=QE$33,QA10&lt;&gt;""),AND(QB10&gt;=QE$29,QB10&lt;&gt;"",QD10&gt;=QE$33,QD10&lt;&gt;""),AND(QZ10&gt;=RM$29,QZ10&lt;&gt;"",RB10&gt;=RM$33,RB10&lt;&gt;""),AND(RC10&gt;=RM$29,RC10&lt;&gt;"",RE10&gt;=RM$33,RE10&lt;&gt;""),AND(RG10&gt;=RM$29,RG10&lt;&gt;"",RI10&gt;=RM$33,RI10&lt;&gt;""),AND(RJ10&gt;=RM$29,RJ10&lt;&gt;"",RL10&gt;=RM$33,RL10&lt;&gt;""),AND(SH10&gt;=SU$29,SH10&lt;&gt;"",SJ10&gt;=SU$33,SJ10&lt;&gt;""),AND(SK10&gt;=SU$29,SK10&lt;&gt;"",SM10&gt;=SU$33,SM10&lt;&gt;""),AND(SO10&gt;=SU$29,SO10&lt;&gt;"",SQ10&gt;=SU$33,SQ10&lt;&gt;""),AND(SR10&gt;=SU$29,SR10&lt;&gt;"",ST10&gt;=SU$33,ST10&lt;&gt;""),AND(TP10&gt;=UC$29,TP10&lt;&gt;"",TR10&gt;=UC$33,TR10&lt;&gt;""),AND(TS10&gt;=UC$29,TS10&lt;&gt;"",TU10&gt;=UC$33,TU10&lt;&gt;""),AND(TW10&gt;=UC$29,TW10&lt;&gt;"",TY10&gt;=UC$33,TYY10&lt;&gt;""),AND(TZ10&gt;=UC$29,TZ10&lt;&gt;"",UB10&gt;=UC$33,UB10&lt;&gt;""),AND(UX10&gt;=VK$29,UX10&lt;&gt;"",UZ10&gt;=VK$33,UZ10&lt;&gt;""),AND(VA10&gt;=VK$29,VA10&lt;&gt;"",VC10&gt;=VK$33,VC10&lt;&gt;""),AND(VE10&gt;=VK$29,VE10&lt;&gt;"",VG10&gt;=VK$33,VG10&lt;&gt;""),AND(VH10&gt;=VK$29,VH10&lt;&gt;"",VJ10&gt;=VK$33,VJ10&lt;&gt;""),AND(WF10&gt;=WS$29,WF10&lt;&gt;"",WH10&gt;=WS$33,WH10&lt;&gt;""),AND(WI10&gt;=WS$29,WI10&lt;&gt;"",WK10&gt;=WS$33,WK10&lt;&gt;""),AND(WM10&gt;=WS$29,WM10&lt;&gt;"",WO10&gt;=WS$33,WO10&lt;&gt;""),AND(WP10&gt;=WS$29,WP10&lt;&gt;"",WR10&gt;=WS$33,WR10&lt;&gt;"")),"P","")</f>
        <v/>
      </c>
      <c r="G10" s="3" t="str">
        <f>IF(OR(AND(AQ10&gt;=AY$33,AQ10&lt;&gt;"",AN10=""),AND(AT10&gt;=AY$33,AT10&lt;&gt;"",AN10=""),AND(AX10&gt;=AY$33,AX10&lt;&gt;"",AN10=""),AND(BR10&gt;=BZ$33,BR10&lt;&gt;"",BO10=""),AND(BU10&gt;=BZ$33,BU10&lt;&gt;"",BO10=""),AND(BY10&gt;=BZ$33,BY10&lt;&gt;"",BO10=""),AND(CS10&gt;=DA$33,CS10&lt;&gt;"",CP10=""),AND(CV10&gt;=DA$33,CV10&lt;&gt;"",CP10=""),AND(CZ10&gt;=DA$33,CZ10&lt;&gt;"",CP10=""),AND(DZ10&gt;=EK$33,DZ10&lt;&gt;""),AND(EC10&gt;=EK$33,EC10&lt;&gt;""),AND(EG10&gt;=EK$33,EG10&lt;&gt;""),AND(EJ10&gt;=EK$33,EJ10&lt;&gt;""),AND(FH10&gt;=FS$33,FH10&lt;&gt;""),AND(FK10&gt;=FS$33,FK10&lt;&gt;""),AND(FO10&gt;=FS$33,FO10&lt;&gt;""),AND(FR10&gt;=FS$33,FR10&lt;&gt;""),AND(GP10&gt;=HA$33,GP10&lt;&gt;""),AND(GS10&gt;=HA$33,GS10&lt;&gt;""),AND(GW10&gt;=HA$33,GW10&lt;&gt;""),AND(GZ10&gt;=HA$33,GZ10&lt;&gt;""),AND(HX10&gt;=II$33,HX10&lt;&gt;""),AND(IA10&gt;=II$33,IA10&lt;&gt;""),AND(IE10&gt;=II$33,IE10&lt;&gt;""),AND(IH10&gt;=II$33,IH10&lt;&gt;""),AND(JF10&gt;=JQ$33,JF10&lt;&gt;""),AND(JI10&gt;=JQ$33,JI10&lt;&gt;""),AND(JM10&gt;=JQ$33,JM10&lt;&gt;""),AND(JP10&gt;=JQ$33,JP10&lt;&gt;""),AND(KN10&gt;=KY$33,KN10&lt;&gt;""),AND(KQ10&gt;=KY$33,KQ10&lt;&gt;""),AND(KU10&gt;=KY$33,KU10&lt;&gt;""),AND(KX10&gt;=KY$33,KX10&lt;&gt;""),AND(LV10&gt;=MG$33,LV10&lt;&gt;""),AND(LY10&gt;=MG$33,LY10&lt;&gt;""),AND(MC10&gt;=MG$33,MC10&lt;&gt;""),AND(MF10&gt;=MG$33,MF10&lt;&gt;""),AND(ND10&gt;=NO$33,ND10&lt;&gt;""),AND(NG10&gt;=NO$33,NG10&lt;&gt;""),AND(NK10&gt;=NO$33,NK10&lt;&gt;""),AND(NN10&gt;=NO$33,NN10&lt;&gt;""),AND(OL10&gt;=OW$33,OL10&lt;&gt;""),AND(OO10&gt;=OW$33,OO10&lt;&gt;""),AND(OS10&gt;=OW$33,OS10&lt;&gt;""),AND(OV10&gt;=OW$33,OV10&lt;&gt;""),AND(PT10&gt;=QE$33,PT10&lt;&gt;""),AND(PW10&gt;=QE$33,PW10&lt;&gt;""),AND(QA10&gt;=QE$33,QA10&lt;&gt;""),AND(QD10&gt;=QE$33,QD10&lt;&gt;""),AND(RB10&gt;=RM$33,RB10&lt;&gt;""),AND(RE10&gt;=RM$33,RE10&lt;&gt;""),AND(RI10&gt;=RM$33,RI10&lt;&gt;""),AND(RL10&gt;=RM$33,RL10&lt;&gt;""),AND(SJ10&gt;=SU$33,SJ10&lt;&gt;""),AND(SM10&gt;=SU$33,SM10&lt;&gt;""),AND(SQ10&gt;=SU$33,SQ10&lt;&gt;""),AND(ST10&gt;=SU$33,ST10&lt;&gt;""),AND(TR10&gt;=UC$33,TR10&lt;&gt;""),AND(TU10&gt;=UC$33,TU10&lt;&gt;""),AND(TY10&gt;=UC$33,TYY10&lt;&gt;""),AND(UB10&gt;=UC$33,UB10&lt;&gt;""),AND(UZ10&gt;=VK$33,UZ10&lt;&gt;""),AND(VC10&gt;=VK$33,VC10&lt;&gt;""),AND(VG10&gt;=VK$33,VG10&lt;&gt;""),AND(VJ10&gt;=VK$33,VJ10&lt;&gt;""),AND(WH10&gt;=WS$33,WH10&lt;&gt;""),AND(WK10&gt;=WS$33,WK10&lt;&gt;""),AND(WO10&gt;=WS$33,WO10&lt;&gt;""),AND(WR10&gt;=WS$33,WR10&lt;&gt;"")),"P","")</f>
        <v>P</v>
      </c>
      <c r="H10" s="36" t="str">
        <f>IF(AND(G10="P",F10=""),"No DD",IF(OR(AND(AO10&gt;=AY$32,AO10&lt;&gt;"",AQ10&gt;=AY$36,AQ10&lt;&gt;"",AN10=""),AND(AR10&gt;=AY$32,AR10&lt;&gt;"",AT10&gt;=AY$36,AT10&lt;&gt;"",AN10=""),AND(AV10&gt;=AY$32,AV10&lt;&gt;"",AX10&gt;=AY$36,AX10&lt;&gt;"",AN10=""),AND(BP10&gt;=BZ$32,BP10&lt;&gt;"",BR10&gt;=BZ$36,BR10&lt;&gt;"",BO10=""),AND(BS10&gt;=BZ$32,BS10&lt;&gt;"",BU10&gt;=BZ$36,BU10&lt;&gt;"",BO10=""),AND(BW10&gt;=BZ$32,BW10&lt;&gt;"",BY10&gt;=BZ$36,BY10&lt;&gt;"",BO10=""),AND(CQ10&gt;=DA$32,CQ10&lt;&gt;"",CS10&gt;=DA$36,CS10&lt;&gt;"",CP10=""),AND(CT10&gt;=DA$32,CT10&lt;&gt;"",CV10&gt;=DA$36,CV10&lt;&gt;"",CP10=""),AND(CX10&gt;=DA$32,CX10&lt;&gt;"",CZ10&gt;=DA$36,CZ10&lt;&gt;"",CP10=""),AND(DX10&gt;=EK$32,DX10&lt;&gt;"",DZ10&gt;=EK$36,DZ10&lt;&gt;""),AND(EA10&gt;=EK$32,EA10&lt;&gt;"",EC10&gt;=EK$36,EC10&lt;&gt;""),AND(EE10&gt;=EK$32,EE10&lt;&gt;"",EG10&gt;=EK$36,EG10&lt;&gt;""),AND(EH10&gt;=EK$32,EH10&lt;&gt;"",EJ10&gt;=EK$36,EJ10&lt;&gt;""),AND(FF10&gt;=FS$32,FF10&lt;&gt;"",FH10&gt;=FS$36,FH10&lt;&gt;""),AND(FI10&gt;=FS$32,FI10&lt;&gt;"",FK10&gt;=FS$36,FK10&lt;&gt;""),AND(FM10&gt;=FS$32,FM10&lt;&gt;"",FO10&gt;=FS$36,FO10&lt;&gt;""),AND(FP10&gt;=FS$32,FP10&lt;&gt;"",FR10&gt;=FS$36,FR10&lt;&gt;""),AND(GN10&gt;=HA$32,GN10&lt;&gt;"",GP10&gt;=HA$36,GP10&lt;&gt;""),AND(GQ10&gt;=HA$32,GQ10&lt;&gt;"",GS10&gt;=HA$36,GS10&lt;&gt;""),AND(GU10&gt;=HA$32,GU10&lt;&gt;"",GW10&gt;=HA$36,GW10&lt;&gt;""),AND(GX10&gt;=HA$32,GX10&lt;&gt;"",GZ10&gt;=HA$36,GZ10&lt;&gt;""),AND(HV10&gt;=II$32,HV10&lt;&gt;"",HX10&gt;=II$36,HX10&lt;&gt;""),AND(HY10&gt;=II$32,HY10&lt;&gt;"",IA10&gt;=II$36,IA10&lt;&gt;""),AND(IC10&gt;=II$32,IC10&lt;&gt;"",IE10&gt;=II$36,IE10&lt;&gt;""),AND(IF10&gt;=II$32,IF10&lt;&gt;"",IH10&gt;=II$36,IH10&lt;&gt;""),AND(JD10&gt;=JQ$32,JD10&lt;&gt;"",JF10&gt;=JQ$36,JF10&lt;&gt;""),AND(JG10&gt;=JQ$32,JG10&lt;&gt;"",JI10&gt;=JQ$36,JI10&lt;&gt;""),AND(JK10&gt;=JQ$32,JK10&lt;&gt;"",JM10&gt;=JQ$36,JM10&lt;&gt;""),AND(JN10&gt;=JQ$32,JN10&lt;&gt;"",JP10&gt;=JQ$36,JP10&lt;&gt;""),AND(KL10&gt;=KY$32,KL10&lt;&gt;"",KN10&gt;=KY$36,KN10&lt;&gt;""),AND(KO10&gt;=KY$32,KO10&lt;&gt;"",KQ10&gt;=KY$36,KQ10&lt;&gt;""),AND(KS10&gt;=KY$32,KS10&lt;&gt;"",KU10&gt;=KY$36,KU10&lt;&gt;""),AND(KV10&gt;=KY$32,KV10&lt;&gt;"",KX10&gt;=KY$36,KX10&lt;&gt;""),AND(LT10&gt;=MG$32,LT10&lt;&gt;"",LV10&gt;=MG$36,LV10&lt;&gt;""),AND(LW10&gt;=MG$32,LW10&lt;&gt;"",LY10&gt;=MG$36,LY10&lt;&gt;""),AND(MA10&gt;=MG$32,MA10&lt;&gt;"",MC10&gt;=MG$36,MC10&lt;&gt;""),AND(MD10&gt;=MG$32,MD10&lt;&gt;"",MF10&gt;=MG$36,MF10&lt;&gt;""),AND(NB10&gt;=NO$32,NB10&lt;&gt;"",ND10&gt;=NO$36,ND10&lt;&gt;""),AND(NE10&gt;=NO$32,NE10&lt;&gt;"",NG10&gt;=NO$36,NG10&lt;&gt;""),AND(NI10&gt;=NO$32,NI10&lt;&gt;"",NK10&gt;=NO$36,NK10&lt;&gt;""),AND(NL10&gt;=NO$32,NL10&lt;&gt;"",NN10&gt;=NO$36,NN10&lt;&gt;""),AND(OJ10&gt;=OW$32,OJ10&lt;&gt;"",OL10&gt;=OW$36,OL10&lt;&gt;""),AND(OM10&gt;=OW$32,OM10&lt;&gt;"",OO10&gt;=OW$36,OO10&lt;&gt;""),AND(OQ10&gt;=OW$32,OQ10&lt;&gt;"",OS10&gt;=OW$36,OS10&lt;&gt;""),AND(OT10&gt;=OW$32,OT10&lt;&gt;"",OV10&gt;=OW$36,OV10&lt;&gt;""),AND(PR10&gt;=QE$32,PR10&lt;&gt;"",PT10&gt;=QE$36,PT10&lt;&gt;""),AND(PU10&gt;=QE$32,PU10&lt;&gt;"",PW10&gt;=QE$36,PW10&lt;&gt;""),AND(PY10&gt;=QE$32,PY10&lt;&gt;"",QA10&gt;=QE$36,QA10&lt;&gt;""),AND(QB10&gt;=QE$32,QB10&lt;&gt;"",QD10&gt;=QE$36,QD10&lt;&gt;""),AND(QZ10&gt;=RM$32,QZ10&lt;&gt;"",RB10&gt;=RM$36,RB10&lt;&gt;""),AND(RC10&gt;=RM$32,RC10&lt;&gt;"",RE10&gt;=RM$36,RE10&lt;&gt;""),AND(RG10&gt;=RM$32,RG10&lt;&gt;"",RI10&gt;=RM$36,RI10&lt;&gt;""),AND(RJ10&gt;=RM$32,RJ10&lt;&gt;"",RL10&gt;=RM$36,RL10&lt;&gt;""),AND(SH10&gt;=SU$32,SH10&lt;&gt;"",SJ10&gt;=SU$36,SJ10&lt;&gt;""),AND(SK10&gt;=SU$32,SK10&lt;&gt;"",SM10&gt;=SU$36,SM10&lt;&gt;""),AND(SO10&gt;=SU$32,SO10&lt;&gt;"",SQ10&gt;=SU$36,SQ10&lt;&gt;""),AND(SR10&gt;=SU$32,SR10&lt;&gt;"",ST10&gt;=SU$36,ST10&lt;&gt;""),AND(TP10&gt;=UC$32,TP10&lt;&gt;"",TR10&gt;=UC$36,TR10&lt;&gt;""),AND(TS10&gt;=UC$32,TS10&lt;&gt;"",TU10&gt;=UC$36,TU10&lt;&gt;""),AND(TW10&gt;=UC$32,TW10&lt;&gt;"",TY10&gt;=UC$356,TYY10&lt;&gt;""),AND(TZ10&gt;=UC$32,TZ10&lt;&gt;"",UB10&gt;=UC$36,UB10&lt;&gt;""),AND(UX10&gt;=VK$32,UX10&lt;&gt;"",UZ10&gt;=VK$36,UZ10&lt;&gt;""),AND(VA10&gt;=VK$32,VA10&lt;&gt;"",VC10&gt;=VK$36,VC10&lt;&gt;""),AND(VE10&gt;=VK$32,VE10&lt;&gt;"",VG10&gt;=VK$36,VG10&lt;&gt;""),AND(VH10&gt;=VK$32,VH10&lt;&gt;"",VJ10&gt;=VK$36,VJ10&lt;&gt;""),AND(WF10&gt;=WS$32,WF10&lt;&gt;"",WH10&gt;=WS$36,WH10&lt;&gt;""),AND(WI10&gt;=WS$32,WI10&lt;&gt;"",WK10&gt;=WS$36,WK10&lt;&gt;""),AND(WM10&gt;=WS$32,WM10&lt;&gt;"",WO10&gt;=WS$36,WO10&lt;&gt;""),AND(WP10&gt;=WS$32,WP10&lt;&gt;"",WR10&gt;=WS$36,WR10&lt;&gt;"")),"Merit",IF(OR(AND(AO10&gt;=AY$31,AO10&lt;&gt;"",AQ10&gt;=AY$35,AQ10&lt;&gt;"",AN10=""),AND(AR10&gt;=AY$31,AR10&lt;&gt;"",AT10&gt;=AY$35,AT10&lt;&gt;"",AN10=""),AND(AV10&gt;=AY$31,AV10&lt;&gt;"",AX10&gt;=AY$35,AX10&lt;&gt;"",AN10=""),AND(BP10&gt;=BZ$31,BP10&lt;&gt;"",BR10&gt;=BZ$35,BR10&lt;&gt;"",BO10=""),AND(BS10&gt;=BZ$31,BS10&lt;&gt;"",BU10&gt;=BZ$35,BU10&lt;&gt;"",BO10=""),AND(BW10&gt;=BZ$31,BW10&lt;&gt;"",BY10&gt;=BZ$35,BY10&lt;&gt;"",BO10=""),AND(CQ10&gt;=DA$31,CQ10&lt;&gt;"",CS10&gt;=DA$35,CS10&lt;&gt;"",CP10=""),AND(CT10&gt;=DA$31,CT10&lt;&gt;"",CV10&gt;=DA$35,CV10&lt;&gt;"",CP10=""),AND(CX10&gt;=DA$31,CX10&lt;&gt;"",CZ10&gt;=DA$35,CZ10&lt;&gt;"",CP10=""),AND(DX10&gt;=EK$31,DX10&lt;&gt;"",DZ10&gt;=EK$35,DZ10&lt;&gt;""),AND(EA10&gt;=EK$31,EA10&lt;&gt;"",EC10&gt;=EK$35,EC10&lt;&gt;""),AND(EE10&gt;=EK$31,EE10&lt;&gt;"",EG10&gt;=EK$35,EG10&lt;&gt;""),AND(EH10&gt;=EK$31,EH10&lt;&gt;"",EJ10&gt;=EK$35,EJ10&lt;&gt;""),AND(FF10&gt;=FS$31,FF10&lt;&gt;"",FH10&gt;=FS$35,FH10&lt;&gt;""),AND(FI10&gt;=FS$31,FI10&lt;&gt;"",FK10&gt;=FS$35,FK10&lt;&gt;""),AND(FM10&gt;=FS$31,FM10&lt;&gt;"",FO10&gt;=FS$35,FO10&lt;&gt;""),AND(FP10&gt;=FS$31,FP10&lt;&gt;"",FR10&gt;=FS$35,FR10&lt;&gt;""),AND(GN10&gt;=HA$31,GN10&lt;&gt;"",GP10&gt;=HA$35,GP10&lt;&gt;""),AND(GQ10&gt;=HA$31,GQ10&lt;&gt;"",GS10&gt;=HA$35,GS10&lt;&gt;""),AND(GU10&gt;=HA$31,GU10&lt;&gt;"",GW10&gt;=HA$35,GW10&lt;&gt;""),AND(GX10&gt;=HA$31,GX10&lt;&gt;"",GZ10&gt;=HA$35,GZ10&lt;&gt;""),AND(HV10&gt;=II$31,HV10&lt;&gt;"",HX10&gt;=II$35,HX10&lt;&gt;""),AND(HY10&gt;=II$31,HY10&lt;&gt;"",IA10&gt;=II$35,IA10&lt;&gt;""),AND(IC10&gt;=II$31,IC10&lt;&gt;"",IE10&gt;=II$35,IE10&lt;&gt;""),AND(IF10&gt;=II$31,IF10&lt;&gt;"",IH10&gt;=II$35,IH10&lt;&gt;""),AND(JD10&gt;=JQ$31,JD10&lt;&gt;"",JF10&gt;=JQ$35,JF10&lt;&gt;""),AND(JG10&gt;=JQ$31,JG10&lt;&gt;"",JI10&gt;=JQ$35,JI10&lt;&gt;""),AND(JK10&gt;=JQ$31,JK10&lt;&gt;"",JM10&gt;=JQ$35,JM10&lt;&gt;""),AND(JN10&gt;=JQ$31,JN10&lt;&gt;"",JP10&gt;=JQ$35,JP10&lt;&gt;""),AND(KL10&gt;=KY$31,KL10&lt;&gt;"",KN10&gt;=KY$35,KN10&lt;&gt;""),AND(KO10&gt;=KY$31,KO10&lt;&gt;"",KQ10&gt;=KY$35,KQ10&lt;&gt;""),AND(KS10&gt;=KY$31,KS10&lt;&gt;"",KU10&gt;=KY$35,KU10&lt;&gt;""),AND(KV10&gt;=KY$31,KV10&lt;&gt;"",KX10&gt;=KY$35,KX10&lt;&gt;""),AND(LT10&gt;=MG$31,LT10&lt;&gt;"",LV10&gt;=MG$35,LV10&lt;&gt;""),AND(LW10&gt;=MG$31,LW10&lt;&gt;"",LY10&gt;=MG$35,LY10&lt;&gt;""),AND(MA10&gt;=MG$31,MA10&lt;&gt;"",MC10&gt;=MG$35,MC10&lt;&gt;""),AND(MD10&gt;=MG$31,MD10&lt;&gt;"",MF10&gt;=MG$35,MF10&lt;&gt;""),AND(NB10&gt;=NO$31,NB10&lt;&gt;"",ND10&gt;=NO$35,ND10&lt;&gt;""),AND(NE10&gt;=NO$31,NE10&lt;&gt;"",NG10&gt;=NO$35,NG10&lt;&gt;""),AND(NI10&gt;=NO$31,NI10&lt;&gt;"",NK10&gt;=NO$35,NK10&lt;&gt;""),AND(NL10&gt;=NO$31,NL10&lt;&gt;"",NN10&gt;=NO$35,NN10&lt;&gt;""),AND(OJ10&gt;=OW$31,OJ10&lt;&gt;"",OL10&gt;=OW$35,OL10&lt;&gt;""),AND(OM10&gt;=OW$31,OM10&lt;&gt;"",OO10&gt;=OW$35,OO10&lt;&gt;""),AND(OQ10&gt;=OW$31,OQ10&lt;&gt;"",OS10&gt;=OW$35,OS10&lt;&gt;""),AND(OT10&gt;=OW$31,OT10&lt;&gt;"",OV10&gt;=OW$35,OV10&lt;&gt;""),AND(PR10&gt;=QE$31,PR10&lt;&gt;"",PT10&gt;=QE$35,PT10&lt;&gt;""),AND(PU10&gt;=QE$31,PU10&lt;&gt;"",PW10&gt;=QE$35,PW10&lt;&gt;""),AND(PY10&gt;=QE$31,PY10&lt;&gt;"",QA10&gt;=QE$35,QA10&lt;&gt;""),AND(QB10&gt;=QE$31,QB10&lt;&gt;"",QD10&gt;=QE$35,QD10&lt;&gt;""),AND(QZ10&gt;=RM$31,QZ10&lt;&gt;"",RB10&gt;=RM$35,RB10&lt;&gt;""),AND(RC10&gt;=RM$31,RC10&lt;&gt;"",RE10&gt;=RM$35,RE10&lt;&gt;""),AND(RG10&gt;=RM$31,RG10&lt;&gt;"",RI10&gt;=RM$35,RI10&lt;&gt;""),AND(RJ10&gt;=RM$31,RJ10&lt;&gt;"",RL10&gt;=RM$35,RL10&lt;&gt;""),AND(SH10&gt;=SU$31,SH10&lt;&gt;"",SJ10&gt;=SU$35,SJ10&lt;&gt;""),AND(SK10&gt;=SU$31,SK10&lt;&gt;"",SM10&gt;=SU$35,SM10&lt;&gt;""),AND(SO10&gt;=SU$31,SO10&lt;&gt;"",SQ10&gt;=SU$35,SQ10&lt;&gt;""),AND(SR10&gt;=SU$31,SR10&lt;&gt;"",ST10&gt;=SU$35,ST10&lt;&gt;""),AND(TP10&gt;=UC$31,TP10&lt;&gt;"",TR10&gt;=UC$35,TR10&lt;&gt;""),AND(TS10&gt;=UC$31,TS10&lt;&gt;"",TU10&gt;=UC$35,TU10&lt;&gt;""),AND(TW10&gt;=UC$31,TW10&lt;&gt;"",TY10&gt;=UC$35,TYY10&lt;&gt;""),AND(TZ10&gt;=UC$31,TZ10&lt;&gt;"",UB10&gt;=UC$35,UB10&lt;&gt;""),AND(UX10&gt;=VK$31,UX10&lt;&gt;"",UZ10&gt;=VK$35,UZ10&lt;&gt;""),AND(VA10&gt;=VK$31,VA10&lt;&gt;"",VC10&gt;=VK$35,VC10&lt;&gt;""),AND(VE10&gt;=VK$31,VE10&lt;&gt;"",VG10&gt;=VK$35,VG10&lt;&gt;""),AND(VH10&gt;=VK$31,VH10&lt;&gt;"",VJ10&gt;=VK$35,VJ10&lt;&gt;""),AND(WF10&gt;=WS$31,WF10&lt;&gt;"",WH10&gt;=WS$35,WH10&lt;&gt;""),AND(WI10&gt;=WS$31,WI10&lt;&gt;"",WK10&gt;=WS$35,WK10&lt;&gt;""),AND(WM10&gt;=WS$31,WM10&lt;&gt;"",WO10&gt;=WS$35,WO10&lt;&gt;""),AND(WP10&gt;=WS$31,WP10&lt;&gt;"",WR10&gt;=WS$35,WR10&lt;&gt;"")),"Excellence",IF(I10="P","Worlds Team",IF(F10="P","National Team","")))))</f>
        <v>No DD</v>
      </c>
      <c r="I10" s="3" t="str">
        <f>IF(OR(AND(AO10&gt;=AY$30,AO10&lt;&gt;"",AQ10&gt;=AY$34,AQ10&lt;&gt;"",AN10=""),AND(AR10&gt;=AY$30,AR10&lt;&gt;"",AT10&gt;=AY$34,AT10&lt;&gt;"",AN10=""),AND(AV10&gt;=AY$30,AV10&lt;&gt;"",AX10&gt;=AY$34,AX10&lt;&gt;"",AN10=""),AND(BP10&gt;=BZ$30,BP10&lt;&gt;"",BR10&gt;=BZ$34,BR10&lt;&gt;"",BO10=""),AND(BS10&gt;=BZ$30,BS10&lt;&gt;"",BU10&gt;=BZ$34,BU10&lt;&gt;"",BO10=""),AND(BW10&gt;=BZ$30,BW10&lt;&gt;"",BY10&gt;=BZ$34,BY10&lt;&gt;"",BO10=""),AND(CQ10&gt;=DA$30,CQ10&lt;&gt;"",CS10&gt;=DA$34,CS10&lt;&gt;"",CP10=""),AND(CT10&gt;=DA$30,CT10&lt;&gt;"",CV10&gt;=DA$34,CV10&lt;&gt;"",CP10=""),AND(CX10&gt;=DA$30,CX10&lt;&gt;"",CZ10&gt;=DA$34,CZ10&lt;&gt;"",CP10=""),AND(DX10&gt;=EK$30,DX10&lt;&gt;"",DZ10&gt;=EK$34,DZ10&lt;&gt;""),AND(EA10&gt;=EK$30,EA10&lt;&gt;"",EC10&gt;=EK$34,EC10&lt;&gt;""),AND(EE10&gt;=EK$30,EE10&lt;&gt;"",EG10&gt;=EK$34,EG10&lt;&gt;""),AND(EH10&gt;=EK$30,EH10&lt;&gt;"",EJ10&gt;=EK$34,EJ10&lt;&gt;""),AND(FF10&gt;=FS$30,FF10&lt;&gt;"",FH10&gt;=FS$34,FH10&lt;&gt;""),AND(FI10&gt;=FS$30,FI10&lt;&gt;"",FK10&gt;=FS$34,FK10&lt;&gt;""),AND(FM10&gt;=FS$30,FM10&lt;&gt;"",FO10&gt;=FS$34,FO10&lt;&gt;""),AND(FP10&gt;=FS$30,FP10&lt;&gt;"",FR10&gt;=FS$34,FR10&lt;&gt;""),AND(GN10&gt;=HA$30,GN10&lt;&gt;"",GP10&gt;=HA$34,GP10&lt;&gt;""),AND(GQ10&gt;=HA$30,GQ10&lt;&gt;"",GS10&gt;=HA$34,GS10&lt;&gt;""),AND(GU10&gt;=HA$30,GU10&lt;&gt;"",GW10&gt;=HA$34,GW10&lt;&gt;""),AND(GX10&gt;=HA$30,GX10&lt;&gt;"",GZ10&gt;=HA$34,GZ10&lt;&gt;""),AND(HV10&gt;=II$30,HV10&lt;&gt;"",HX10&gt;=II$34,HX10&lt;&gt;""),AND(HY10&gt;=II$30,HY10&lt;&gt;"",IA10&gt;=II$34,IA10&lt;&gt;""),AND(IC10&gt;=II$30,IC10&lt;&gt;"",IE10&gt;=II$34,IE10&lt;&gt;""),AND(IF10&gt;=II$30,IF10&lt;&gt;"",IH10&gt;=II$34,IH10&lt;&gt;""),AND(JD10&gt;=JQ$30,JD10&lt;&gt;"",JF10&gt;=JQ$34,JF10&lt;&gt;""),AND(JG10&gt;=JQ$30,JG10&lt;&gt;"",JI10&gt;=JQ$34,JI10&lt;&gt;""),AND(JK10&gt;=JQ$30,JK10&lt;&gt;"",JM10&gt;=JQ$34,JM10&lt;&gt;""),AND(JN10&gt;=JQ$30,JN10&lt;&gt;"",JP10&gt;=JQ$34,JP10&lt;&gt;""),AND(KL10&gt;=KY$30,KL10&lt;&gt;"",KN10&gt;=KY$34,KN10&lt;&gt;""),AND(KO10&gt;=KY$30,KO10&lt;&gt;"",KQ10&gt;=KY$34,KQ10&lt;&gt;""),AND(KS10&gt;=KY$30,KS10&lt;&gt;"",KU10&gt;=KY$34,KU10&lt;&gt;""),AND(KV10&gt;=KY$30,KV10&lt;&gt;"",KX10&gt;=KY$34,KX10&lt;&gt;""),AND(LT10&gt;=MG$30,LT10&lt;&gt;"",LV10&gt;=MG$34,LV10&lt;&gt;""),AND(LW10&gt;=MG$30,LW10&lt;&gt;"",LY10&gt;=MG$34,LY10&lt;&gt;""),AND(MA10&gt;=MG$30,MA10&lt;&gt;"",MC10&gt;=MG$34,MC10&lt;&gt;""),AND(MD10&gt;=MG$30,MD10&lt;&gt;"",MF10&gt;=MG$34,MF10&lt;&gt;""),AND(NB10&gt;=NO$30,NB10&lt;&gt;"",ND10&gt;=NO$34,ND10&lt;&gt;""),AND(NE10&gt;=NO$30,NE10&lt;&gt;"",NG10&gt;=NO$34,NG10&lt;&gt;""),AND(NI10&gt;=NO$30,NI10&lt;&gt;"",NK10&gt;=NO$34,NK10&lt;&gt;""),AND(NL10&gt;=NO$30,NL10&lt;&gt;"",NN10&gt;=NO$34,NN10&lt;&gt;""),AND(OJ10&gt;=OW$30,OJ10&lt;&gt;"",OL10&gt;=OW$34,OL10&lt;&gt;""),AND(OM10&gt;=OW$30,OM10&lt;&gt;"",OO10&gt;=OW$34,OO10&lt;&gt;""),AND(OQ10&gt;=OW$30,OQ10&lt;&gt;"",OS10&gt;=OW$34,OS10&lt;&gt;""),AND(OT10&gt;=OW$30,OT10&lt;&gt;"",OV10&gt;=OW$34,OV10&lt;&gt;""),AND(PR10&gt;=QE$30,PR10&lt;&gt;"",PT10&gt;=QE$34,PT10&lt;&gt;""),AND(PU10&gt;=QE$30,PU10&lt;&gt;"",PW10&gt;=QE$34,PW10&lt;&gt;""),AND(PY10&gt;=QE$30,PY10&lt;&gt;"",QA10&gt;=QE$34,QA10&lt;&gt;""),AND(QB10&gt;=QE$30,QB10&lt;&gt;"",QD10&gt;=QE$34,QD10&lt;&gt;""),AND(QZ10&gt;=RM$30,QZ10&lt;&gt;"",RB10&gt;=RM$34,RB10&lt;&gt;""),AND(RC10&gt;=RM$30,RC10&lt;&gt;"",RE10&gt;=RM$34,RE10&lt;&gt;""),AND(RG10&gt;=RM$30,RG10&lt;&gt;"",RI10&gt;=RM$34,RI10&lt;&gt;""),AND(RJ10&gt;=RM$30,RJ10&lt;&gt;"",RL10&gt;=RM$34,RL10&lt;&gt;""),AND(SH10&gt;=SU$30,SH10&lt;&gt;"",SJ10&gt;=SU$34,SJ10&lt;&gt;""),AND(SK10&gt;=SU$30,SK10&lt;&gt;"",SM10&gt;=SU$34,SM10&lt;&gt;""),AND(SO10&gt;=SU$30,SO10&lt;&gt;"",SQ10&gt;=SU$34,SQ10&lt;&gt;""),AND(SR10&gt;=SU$30,SR10&lt;&gt;"",ST10&gt;=SU$34,ST10&lt;&gt;""),AND(TP10&gt;=UC$30,TP10&lt;&gt;"",TR10&gt;=UC$34,TR10&lt;&gt;""),AND(TS10&gt;=UC$30,TS10&lt;&gt;"",TU10&gt;=UC$34,TU10&lt;&gt;""),AND(TW10&gt;=UC$30,TW10&lt;&gt;"",TY10&gt;=UC$34,TYY10&lt;&gt;""),AND(TZ10&gt;=UC$30,TZ10&lt;&gt;"",UB10&gt;=UC$34,UB10&lt;&gt;""),AND(UX10&gt;=VK$30,UX10&lt;&gt;"",UZ10&gt;=VK$34,UZ10&lt;&gt;""),AND(VA10&gt;=VK$30,VA10&lt;&gt;"",VC10&gt;=VK$34,VC10&lt;&gt;""),AND(VE10&gt;=VK$30,VE10&lt;&gt;"",VG10&gt;=VK$34,VG10&lt;&gt;""),AND(VH10&gt;=VK$30,VH10&lt;&gt;"",VJ10&gt;=VK$34,VJ10&lt;&gt;""),AND(WF10&gt;=WS$30,WF10&lt;&gt;"",WH10&gt;=WS$34,WH10&lt;&gt;""),AND(WI10&gt;=WS$30,WI10&lt;&gt;"",WK10&gt;=WS$34,WK10&lt;&gt;""),AND(WM10&gt;=WS$30,WM10&lt;&gt;"",WO10&gt;=WS$34,WO10&lt;&gt;""),AND(WP10&gt;=WS$30,WP10&lt;&gt;"",WR10&gt;=WS$34,WR10&lt;&gt;"")),"P","")</f>
        <v/>
      </c>
      <c r="J10" s="8">
        <f>IF(COUNT(AQ10,AT10,BR10,BU10,CS10,CV10)&gt;0,LARGE((AQ10,AT10,BR10,BU10,CS10,CV10),1),0)</f>
        <v>56.019999999999996</v>
      </c>
      <c r="K10" s="8" t="str">
        <f>IF(J10="","",IF(OR(J10=CS10,J10=CV10),$CA$1,IF(OR(J10=BR10,J10=BU10),$AZ$1,IF(OR(J10=AQ10,J10=AT10),$Y$1,""))))</f>
        <v>2025 Nationals</v>
      </c>
      <c r="L10" s="8">
        <f>IF(COUNT(AQ10,AT10,BR10,BU10,CS10,CV10)&gt;1,LARGE((AQ10,AT10,BR10,BU10,CS10,CV10),2),0)</f>
        <v>55.410000000000004</v>
      </c>
      <c r="M10" s="8" t="str">
        <f>IF(L10="","",IF(OR(L10=CS10,L10=CV10),$CA$1,IF(OR(L10=BR10,L10=BU10),$AZ$1,IF(OR(L10=AQ10,L10=AT10),$Y$1,""))))</f>
        <v>2025 Elite Canada</v>
      </c>
      <c r="N10" s="8">
        <f>IF(COUNT(AQ10,AT10,BR10,BU10,CS10,CV10)&gt;2,LARGE((AQ10,AT10,BR10,BU10,CS10,CV10),3),0)</f>
        <v>44.97</v>
      </c>
      <c r="O10" s="8" t="str">
        <f>IF(N10="","",IF(OR(N10=CS10,N10=CV10),$CA$1,IF(OR(N10=BR10,N10=BU10),$AZ$1,IF(OR(N10=AQ10,N10=AT10),$Y$1,""))))</f>
        <v>2025 Nationals</v>
      </c>
      <c r="P10" s="8">
        <f>IF(MAX(AX10,BY10,CZ10)&gt;0,MAX(AX10,BY10,CZ10),0)</f>
        <v>27.099999999999998</v>
      </c>
      <c r="Q10" s="8" t="str">
        <f>IF(P10="","",IF(P10=CZ10,$CA$1,IF(P10=BY10,$AZ$1,IF(P10=AX10,$Y$1,""))))</f>
        <v>2025 Elite Canada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,TP10,TS10,TW10,TZ10,UX10,VA10,VE10,VH10,WF10,WI10,WM10,WP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,TP10,TS10,TW10,TZ10,UX10,VA10,VE10,VH10,WF10,WI10,WM10,WP10),0)</f>
        <v>15.5</v>
      </c>
      <c r="S10" s="8" t="str">
        <f>IF(R10=0,"",IF(OR(R10=CQ10,R10=CT10,R10=CX10),$CA$1,IF(OR(R10=BP10,R10=BS10,R10=BW10),$AZ$1,IF(OR(R10=AO10,R10=AR10,R10=AV10),$Y$1,IF(OR(R10=WF10,R10=WI10,R10=WM10,R10=WP10),$VL$1,IF(OR(R10=UX10,R10=VA10,R10=VE10,R10=VH10),$UD$1,IF(OR(R10=TP10,R10=TS10,R10=TW10,R10=TZ10),$SV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)))</f>
        <v>2025 Nationals</v>
      </c>
      <c r="T10" s="8">
        <f>MAX(IF(AND(AO10&lt;&gt;"",AO10&gt;=$AY$29),AP10,0),IF(AND(AR10&lt;&gt;"",AR10&gt;=$AY$29),AS10,0),IF(AND(AV10&lt;&gt;"",AV10&gt;=$AY$29),AW10,0),IF(AND(BP10&lt;&gt;"",BP10&gt;=$BZ$29),BQ10,0),IF(AND(BS10&lt;&gt;"",BS10&gt;=$BZ$29),BT10,0),IF(AND(BW10&lt;&gt;"",BW10&gt;=$BZ$29),BX10,0),IF(AND(CQ10&lt;&gt;"",CQ10&gt;=$DA$29),CR10,0),IF(AND(CT10&lt;&gt;"",CT10&gt;=$DA$29),CU10,0),IF(AND(CX10&lt;&gt;"",CX10&gt;=$DA$29),CY10,0),IF(AND(DX10&lt;&gt;"",DX10&gt;=$EK$29),DY10,0),IF(AND(EA10&lt;&gt;"",EA10&gt;=$EK$29),EB10,0),IF(AND(EE10&lt;&gt;"",EE10&gt;=$EK$29),EF10,0),IF(AND(EH10&lt;&gt;"",EH10&gt;=$EK$29),EI10,0),IF(AND(FF10&lt;&gt;"",FF10&gt;=$FS$29),FG10,0),IF(AND(FI10&lt;&gt;"",FI10&gt;=$FS$29),FJ10,0),IF(AND(FM10&lt;&gt;"",FM10&gt;=$FS$29),FN10,0),IF(AND(FP10&lt;&gt;"",FP10&gt;=$FS$29),FQ10,0),IF(AND(GN10&lt;&gt;"",GN10&gt;=$HA$29),GO10,0),IF(AND(GQ10&lt;&gt;"",GQ10&gt;=$HA$29),GR10,0),IF(AND(GU10&lt;&gt;"",GU10&gt;=$HA$29),GV10,0),IF(AND(GX10&lt;&gt;"",GX10&gt;=$HA$29),GY10,0),IF(AND(HV10&lt;&gt;"",HV10&gt;=$II$29),HW10,0),IF(AND(HY10&lt;&gt;"",HY10&gt;=$II$29),HZ10,0),IF(AND(IC10&lt;&gt;"",IC10&gt;=$II$29),ID10,0),IF(AND(IF10&lt;&gt;"",IF10&gt;=$II$29),IG10,0),IF(AND(JD10&lt;&gt;"",JD10&gt;=$JQ$29),JE10,0),IF(AND(JG10&lt;&gt;"",JG10&gt;=$JQ$29),JH10,0),IF(AND(JK10&lt;&gt;"",JK10&gt;=$JQ$29),JL10,0),IF(AND(JN10&lt;&gt;"",JN10&gt;=$JQ$29),JO10,0),IF(AND(KL10&lt;&gt;"",KL10&gt;=$KY$29),KM10,0),IF(AND(KO10&lt;&gt;"",KO10&gt;=$KY$29),KP10,0),IF(AND(KS10&lt;&gt;"",KS10&gt;=$KY$29),KT10,0),IF(AND(KV10&lt;&gt;"",KV10&gt;=$KY$29),KW10,0),IF(AND(LT10&lt;&gt;"",LT10&gt;=$MG$29),LU10,0),IF(AND(LW10&lt;&gt;"",LW10&gt;=$MG$29),LX10,0),IF(AND(MA10&lt;&gt;"",MA10&gt;=$MG$29),MB10,0),IF(AND(MD10&lt;&gt;"",MD10&gt;=$MG$29),ME10,0),IF(AND(NB10&lt;&gt;"",NB10&gt;=$NO$29),NC10,0),IF(AND(NE10&lt;&gt;"",NE10&gt;=$NO$29),NF10,0),IF(AND(NI10&lt;&gt;"",NI10&gt;=$NO$29),NJ10,0),IF(AND(NL10&lt;&gt;"",NL10&gt;=$NO$29),NM10,0),IF(AND(OJ10&lt;&gt;"",OJ10&gt;=$OW$29),OK10,0),IF(AND(OM10&lt;&gt;"",OM10&gt;=$OW$29),ON10,0),IF(AND(OQ10&lt;&gt;"",OQ10&gt;=$OW$29),OR10,0),IF(AND(OT10&lt;&gt;"",OT10&gt;=$OW$29),OU10,0),IF(AND(PR10&lt;&gt;"",PR10&gt;=$QE$29),PS10,0),IF(AND(PU10&lt;&gt;"",PU10&gt;=$QE$29),PV10,0),IF(AND(PY10&lt;&gt;"",PY10&gt;=$QE$29),PZ10,0),IF(AND(QB10&lt;&gt;"",QB10&gt;=$QE$29),QC10,0),IF(AND(QZ10&lt;&gt;"",QZ10&gt;=$RM$29),RA10,0),IF(AND(RC10&lt;&gt;"",RC10&gt;=$RM$29),RD10,0),IF(AND(RG10&lt;&gt;"",RG10&gt;=$RM$29),RH10,0),IF(AND(RJ10&lt;&gt;"",RJ10&gt;=$RM$29),RK10,0),IF(AND(SH10&lt;&gt;"",SH10&gt;=$SU$29),SI10,0),IF(AND(SK10&lt;&gt;"",SK10&gt;=$SU$29),SL10,0),IF(AND(SO10&lt;&gt;"",SO10&gt;=$SU$29),SP10,0),IF(AND(SR10&lt;&gt;"",SR10&gt;=$SU$29),SS10,0),IF(AND(TP10&lt;&gt;"",TP10&gt;=$UC$29),TQ10,0),IF(AND(TS10&lt;&gt;"",TS10&gt;=$UC$29),TT10,0),IF(AND(TW10&lt;&gt;"",TW10&gt;=$UC$29),TX10,0),IF(AND(TZ10&lt;&gt;"",TZ10&gt;=$UC$29),UA10,0),IF(AND(UX10&lt;&gt;"",UX10&gt;=$VK$29),UY10,0),IF(AND(VA10&lt;&gt;"",VA10&gt;=$VK$29),VB10,0),IF(AND(VE10&lt;&gt;"",VE10&gt;=$VK$29),VF10,0),IF(AND(VH10&lt;&gt;"",VH10&gt;=$VK$29),VI10,0),IF(AND(WF10&lt;&gt;"",WF10&gt;=$WS$29),WG10,0),IF(AND(WI10&lt;&gt;"",WI10&gt;=$WS$29),WJ10,0),IF(AND(WM10&lt;&gt;"",WM10&gt;=$WS$29),WN10,0),IF(AND(WP10&lt;&gt;"",WP10&gt;=$WS$29),WQ10,0),0)</f>
        <v>0</v>
      </c>
      <c r="U10" s="8" t="str">
        <f>IF(T10=0,"",IF(OR(T10=CR10,T10=CU10,T10=CY10),$CA$1,IF(OR(T10=BQ10,T10=BT10,T10=BX10),$AZ$1,IF(OR(T10=AP10,T10=AS10,T10=AW10),$Y$1,IF(OR(T10=WG10,T10=WJ10,T10=WN10,T10=WQ10),$VL$1,IF(OR(T10=UY10,T10=VB10,T10=VF10,T10=VI10),$UD$1,IF(OR(T10=TQ10,T10=TT10,T10=TX10,T10=UA10),$SV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)))</f>
        <v/>
      </c>
      <c r="V10" s="8">
        <f>IF(MAX(DB10,DC10)&gt;0,MAX(DB10,DC10),"")</f>
        <v>28.210000000000004</v>
      </c>
      <c r="W10" s="11" t="str">
        <f>IF(V10="","",IF(V10=DB10,"("&amp;DB$2&amp;")",IF(V10=DC10,"("&amp;DC$2&amp;")")))</f>
        <v>(Final)</v>
      </c>
      <c r="X10" s="8" t="str">
        <f>IF(V10="","",IF(V10=DB10,IF(V10+IF(N10="",0,N10)=WL10,$VL$1,IF(V10+IF(N10="",0,N10)=VD10,$UD$1,IF(V10+IF(N10="",0,N10)=TV10,$SV$1,IF(V10+IF(N10="",0,N10)=SN10,$RN$1,IF(V10+IF(N10="",0,N10)=RF10,$QF$1,IF(V10+IF(N10="",0,N10)=PX10,$OX$1,IF(V10+IF(N10="",0,N10)=OP10,$NP$1,IF(V10+IF(N10="",0,N10)=NH10,$MH$1,IF(V10+IF(N10="",0,N10)=LZ10,$KZ$1,IF(V10+IF(N10="",0,N10)=KR10,$JR$1,IF(V10+IF(N10="",0,N10)=JJ10,$IJ$1,IF(V10+IF(N10="",0,N10)=IB10,$HB$1,IF(V10+IF(N10="",0,N10)=GT10,$FT$1,IF(V10+IF(N10="",0,N10)=FL10,$EL$1,IF(V10+IF(N10="",0,N10)=ED10,$DD$1))))))))))))))),IF(V10=DC10,IF(V10+IF(P10="",0,P10)=WO10,$VL$1,IF(V10+IF(P10="",0,P10)=VG10,$UD$1,IF(V10+IF(P10="",0,P10)=TY10,$SV$1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WR10,$VL$1,IF(V10+IF(P10="",0,P10)=VJ10,$UD$1,IF(V10+IF(P10="",0,P10)=UB10,$SV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))))))</f>
        <v>2025 Junior Pan Am Games (Aug 12)</v>
      </c>
      <c r="Y10" s="22">
        <v>16</v>
      </c>
      <c r="Z10" s="22">
        <v>9.3000000000000007</v>
      </c>
      <c r="AA10" s="22">
        <v>14.4</v>
      </c>
      <c r="AB10" s="22">
        <v>15.81</v>
      </c>
      <c r="AC10" s="22">
        <v>0.1</v>
      </c>
      <c r="AD10" s="22">
        <v>1.6</v>
      </c>
      <c r="AE10" s="22">
        <v>1</v>
      </c>
      <c r="AF10" s="22">
        <v>2</v>
      </c>
      <c r="AG10" s="22">
        <v>1.67</v>
      </c>
      <c r="AH10" s="22">
        <v>0</v>
      </c>
      <c r="AI10" s="22">
        <v>7.3</v>
      </c>
      <c r="AJ10" s="22">
        <v>4.4000000000000004</v>
      </c>
      <c r="AK10" s="22">
        <v>7.6</v>
      </c>
      <c r="AL10" s="22">
        <v>7.8</v>
      </c>
      <c r="AM10" s="22">
        <v>0</v>
      </c>
      <c r="AN10" s="27"/>
      <c r="AO10" s="38">
        <f>IF(AA10&gt;0,AA10,"")</f>
        <v>14.4</v>
      </c>
      <c r="AP10" s="38">
        <f>IF(AB10&gt;0,AB10,"")</f>
        <v>15.81</v>
      </c>
      <c r="AQ10" s="40">
        <f>IF(SUM(Y10:AB10)-AC10&gt;0,SUM(Y10:AB10)-AC10,"")</f>
        <v>55.410000000000004</v>
      </c>
      <c r="AR10" s="40">
        <f>IF(AF10&gt;0,AF10,"")</f>
        <v>2</v>
      </c>
      <c r="AS10" s="40">
        <f>IF(AG10&gt;0,AG10,"")</f>
        <v>1.67</v>
      </c>
      <c r="AT10" s="40">
        <f>IF(SUM(AD10:AG10)-AH10&gt;0,SUM(AD10:AG10)-AH10,"")</f>
        <v>6.27</v>
      </c>
      <c r="AU10" s="40">
        <f>IF(AQ10="","",MAX(AQ10,AT10))</f>
        <v>55.410000000000004</v>
      </c>
      <c r="AV10" s="40">
        <f>IF(AK10&gt;0,AK10,"")</f>
        <v>7.6</v>
      </c>
      <c r="AW10" s="40">
        <f>IF(AL10&gt;0,AL10,"")</f>
        <v>7.8</v>
      </c>
      <c r="AX10" s="40">
        <f>IF(SUM(AI10:AL10)-AM10&gt;0,SUM(AI10:AL10)-AM10,"")</f>
        <v>27.099999999999998</v>
      </c>
      <c r="AY10" s="40">
        <f>IF(SUM(AU10,AX10)&gt;0,SUM(AU10,AX10),"")</f>
        <v>82.51</v>
      </c>
      <c r="AZ10" s="26">
        <v>12.1</v>
      </c>
      <c r="BA10" s="26">
        <v>7.2</v>
      </c>
      <c r="BB10" s="26">
        <v>12.3</v>
      </c>
      <c r="BC10" s="26">
        <v>13.37</v>
      </c>
      <c r="BD10" s="26">
        <v>0</v>
      </c>
      <c r="BE10" s="26">
        <v>14.9</v>
      </c>
      <c r="BF10" s="26">
        <v>9.1</v>
      </c>
      <c r="BG10" s="26">
        <v>15.5</v>
      </c>
      <c r="BH10" s="26">
        <v>16.52</v>
      </c>
      <c r="BI10" s="26">
        <v>0</v>
      </c>
      <c r="BJ10" s="26">
        <v>3.5</v>
      </c>
      <c r="BK10" s="26">
        <v>1.8</v>
      </c>
      <c r="BL10" s="26">
        <v>3.5</v>
      </c>
      <c r="BM10" s="26">
        <v>3.55</v>
      </c>
      <c r="BN10" s="26">
        <v>0</v>
      </c>
      <c r="BO10" s="28"/>
      <c r="BP10" s="39">
        <f>IF(BB10&gt;0,BB10,"")</f>
        <v>12.3</v>
      </c>
      <c r="BQ10" s="39">
        <f>IF(BC10&gt;0,BC10,"")</f>
        <v>13.37</v>
      </c>
      <c r="BR10" s="11">
        <f>IF(SUM(AZ10:BC10)-BD10&gt;0,SUM(AZ10:BC10)-BD10,"")</f>
        <v>44.97</v>
      </c>
      <c r="BS10" s="11">
        <f>IF(BG10&gt;0,BG10,"")</f>
        <v>15.5</v>
      </c>
      <c r="BT10" s="11">
        <f>IF(BH10&gt;0,BH10,"")</f>
        <v>16.52</v>
      </c>
      <c r="BU10" s="11">
        <f>IF(SUM(BE10:BH10)-BI10&gt;0,SUM(BE10:BH10)-BI10,"")</f>
        <v>56.019999999999996</v>
      </c>
      <c r="BV10" s="11">
        <f>IF(BR10="","",MAX(BR10,BU10))</f>
        <v>56.019999999999996</v>
      </c>
      <c r="BW10" s="11">
        <f>IF(BL10&gt;0,BL10,"")</f>
        <v>3.5</v>
      </c>
      <c r="BX10" s="11">
        <f>IF(BM10&gt;0,BM10,"")</f>
        <v>3.55</v>
      </c>
      <c r="BY10" s="11">
        <f>IF(SUM(BJ10:BM10)-BN10&gt;0,SUM(BJ10:BM10)-BN10,"")</f>
        <v>12.350000000000001</v>
      </c>
      <c r="BZ10" s="11">
        <f>IF(SUM(BV10,BY10)&gt;0,SUM(BV10,BY10),"")</f>
        <v>68.37</v>
      </c>
      <c r="CA10" s="22">
        <v>7.2</v>
      </c>
      <c r="CB10" s="22">
        <v>4</v>
      </c>
      <c r="CC10" s="22">
        <v>8</v>
      </c>
      <c r="CD10" s="22">
        <v>8.42</v>
      </c>
      <c r="CE10" s="22">
        <v>0</v>
      </c>
      <c r="CF10" s="22">
        <v>8.1999999999999993</v>
      </c>
      <c r="CG10" s="22">
        <v>4.5999999999999996</v>
      </c>
      <c r="CH10" s="22">
        <v>8.4</v>
      </c>
      <c r="CI10" s="22">
        <v>8.77</v>
      </c>
      <c r="CJ10" s="22">
        <v>0</v>
      </c>
      <c r="CK10" s="22"/>
      <c r="CL10" s="22"/>
      <c r="CM10" s="22"/>
      <c r="CN10" s="22"/>
      <c r="CO10" s="22"/>
      <c r="CP10" s="27"/>
      <c r="CQ10" s="38">
        <f>IF(CC10&gt;0,CC10,"")</f>
        <v>8</v>
      </c>
      <c r="CR10" s="38">
        <f>IF(CD10&gt;0,CD10,"")</f>
        <v>8.42</v>
      </c>
      <c r="CS10" s="40">
        <f>IF(SUM(CA10:CD10)-CE10&gt;0,SUM(CA10:CD10)-CE10,"")</f>
        <v>27.619999999999997</v>
      </c>
      <c r="CT10" s="40">
        <f>IF(CH10&gt;0,CH10,"")</f>
        <v>8.4</v>
      </c>
      <c r="CU10" s="40">
        <f>IF(CI10&gt;0,CI10,"")</f>
        <v>8.77</v>
      </c>
      <c r="CV10" s="40">
        <f>IF(SUM(CF10:CI10)-CJ10&gt;0,SUM(CF10:CI10)-CJ10,"")</f>
        <v>29.97</v>
      </c>
      <c r="CW10" s="40">
        <f>IF(CS10="","",MAX(CS10,CV10))</f>
        <v>29.97</v>
      </c>
      <c r="CX10" s="40" t="str">
        <f>IF(CM10&gt;0,CM10,"")</f>
        <v/>
      </c>
      <c r="CY10" s="40" t="str">
        <f>IF(CN10&gt;0,CN10,"")</f>
        <v/>
      </c>
      <c r="CZ10" s="40" t="str">
        <f>IF(SUM(CK10:CN10)-CO10&gt;0,SUM(CK10:CN10)-CO10,"")</f>
        <v/>
      </c>
      <c r="DA10" s="40">
        <f>IF(SUM(CW10,CZ10)&gt;0,SUM(CW10,CZ10),"")</f>
        <v>29.97</v>
      </c>
      <c r="DB10" s="51">
        <f>IF(MAX(ED10,FL10,GT10,IB10,JJ10,KR10,LZ10,NH10,OP10,PX10,RF10,SN10,TV10,VD10,WL10)-IF(N10="",0,N10)&gt;0.001,MAX(ED10,FL10,GT10,IB10,JJ10,KR10,LZ10,NH10,OP10,PX10,RF10,SN10,TV10,VD10,WL10)-IF(N10="",0,N10),"")</f>
        <v>11.110000000000007</v>
      </c>
      <c r="DC10" s="51">
        <f>IF(MAX(EG10,EJ10,FO10,FR10,GW10,GZ10,IE10,IH10,JM10,JP10,KU10,KX10,MC10,MF10,NK10,NN10,OS10,OV10,QA10,QD10,RI10,RL10,SQ10,ST10,TY10,UB10,VG10,VJ10,WO10,WR10)-IF(P10="",0,P10)&gt;0.001,MAX(EG10,EJ10,FO10,FR10,GW10,GZ10,IE10,IH10,JM10,JP10,KU10,KX10,MC10,MF10,NK10,NN10,OS10,OV10,QA10,QD10,RI10,RL10,SQ10,ST10,TY10,UB10,VG10,VJ10,WO10,WR10)-IF(P10="",0,P10),"")</f>
        <v>28.210000000000004</v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>IF(DF10&gt;0,DF10,"")</f>
        <v/>
      </c>
      <c r="DY10" s="40" t="str">
        <f>IF(DG10&gt;0,DG10,"")</f>
        <v/>
      </c>
      <c r="DZ10" s="40" t="str">
        <f>IF(SUM(DD10:DG10)-DH10&gt;0,SUM(DD10:DG10)-DH10,"")</f>
        <v/>
      </c>
      <c r="EA10" s="40" t="str">
        <f>IF(DK10&gt;0,DK10,"")</f>
        <v/>
      </c>
      <c r="EB10" s="40" t="str">
        <f>IF(DL10&gt;0,DL10,"")</f>
        <v/>
      </c>
      <c r="EC10" s="40" t="str">
        <f>IF(SUM(DI10:DL10)-DM10&gt;0,SUM(DI10:DL10)-DM10,"")</f>
        <v/>
      </c>
      <c r="ED10" s="40" t="str">
        <f>IF(MAX(DZ10,EC10)&gt;0,MAX(DZ10,EC10),"")</f>
        <v/>
      </c>
      <c r="EE10" s="40" t="str">
        <f>IF(DP10&gt;0,DP10,"")</f>
        <v/>
      </c>
      <c r="EF10" s="40" t="str">
        <f>IF(DQ10&gt;0,DQ10,"")</f>
        <v/>
      </c>
      <c r="EG10" s="40" t="str">
        <f>IF(SUM(DN10:DQ10)-DR10&gt;0,SUM(DN10:DQ10)-DR10,"")</f>
        <v/>
      </c>
      <c r="EH10" s="40" t="str">
        <f>IF(DU10&gt;0,DU10,"")</f>
        <v/>
      </c>
      <c r="EI10" s="40" t="str">
        <f>IF(DV10&gt;0,DV10,"")</f>
        <v/>
      </c>
      <c r="EJ10" s="40" t="str">
        <f>IF(SUM(DS10:DV10)-DW10&gt;0,SUM(DS10:DV10)-DW10,"")</f>
        <v/>
      </c>
      <c r="EK10" s="40" t="str">
        <f>IF(SUM(ED10,EG10,EJ10)&gt;0,SUM(ED10,EG10,EJ10),"")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IF(SUM(FL10,FO10,FR10)&gt;0,SUM(FL10,FO10,FR10),"")</f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0" t="str">
        <f>IF(FV10&gt;0,FV10,"")</f>
        <v/>
      </c>
      <c r="GO10" s="40" t="str">
        <f>IF(FW10&gt;0,FW10,"")</f>
        <v/>
      </c>
      <c r="GP10" s="40" t="str">
        <f>IF(SUM(FT10:FW10)-FX10&gt;0,SUM(FT10:FW10)-FX10,"")</f>
        <v/>
      </c>
      <c r="GQ10" s="40" t="str">
        <f>IF(GA10&gt;0,GA10,"")</f>
        <v/>
      </c>
      <c r="GR10" s="40" t="str">
        <f>IF(GB10&gt;0,GB10,"")</f>
        <v/>
      </c>
      <c r="GS10" s="40" t="str">
        <f>IF(SUM(FY10:GB10)-GC10&gt;0,SUM(FY10:GB10)-GC10,"")</f>
        <v/>
      </c>
      <c r="GT10" s="40" t="str">
        <f>IF(MAX(GP10,GS10)&gt;0,MAX(GP10,GS10),"")</f>
        <v/>
      </c>
      <c r="GU10" s="40" t="str">
        <f>IF(GF10&gt;0,GF10,"")</f>
        <v/>
      </c>
      <c r="GV10" s="40" t="str">
        <f>IF(GG10&gt;0,GG10,"")</f>
        <v/>
      </c>
      <c r="GW10" s="40" t="str">
        <f>IF(SUM(GD10:GG10)-GH10&gt;0,SUM(GD10:GG10)-GH10,"")</f>
        <v/>
      </c>
      <c r="GX10" s="40" t="str">
        <f>IF(GK10&gt;0,GK10,"")</f>
        <v/>
      </c>
      <c r="GY10" s="40" t="str">
        <f>IF(GL10&gt;0,GL10,"")</f>
        <v/>
      </c>
      <c r="GZ10" s="40" t="str">
        <f>IF(SUM(GI10:GL10)-GM10&gt;0,SUM(GI10:GL10)-GM10,"")</f>
        <v/>
      </c>
      <c r="HA10" s="40" t="str">
        <f>IF(SUM(GT10,GW10,GZ10)&gt;0,SUM(GT10,GW10,GZ10),"")</f>
        <v/>
      </c>
      <c r="HB10" s="18">
        <v>14.8</v>
      </c>
      <c r="HC10" s="18">
        <v>9.3000000000000007</v>
      </c>
      <c r="HD10" s="18">
        <v>15.3</v>
      </c>
      <c r="HE10" s="18">
        <v>16.68</v>
      </c>
      <c r="HF10" s="18">
        <v>0</v>
      </c>
      <c r="HG10" s="18">
        <v>13.6</v>
      </c>
      <c r="HH10" s="18">
        <v>9.3000000000000007</v>
      </c>
      <c r="HI10" s="18">
        <v>14.5</v>
      </c>
      <c r="HJ10" s="18">
        <v>16.47</v>
      </c>
      <c r="HK10" s="18">
        <v>0</v>
      </c>
      <c r="HL10" s="18">
        <v>2.8</v>
      </c>
      <c r="HM10" s="18">
        <v>1.8</v>
      </c>
      <c r="HN10" s="18">
        <v>3.5</v>
      </c>
      <c r="HO10" s="18">
        <v>3.52</v>
      </c>
      <c r="HP10" s="18">
        <v>0</v>
      </c>
      <c r="HQ10" s="18"/>
      <c r="HR10" s="18"/>
      <c r="HS10" s="18"/>
      <c r="HT10" s="18"/>
      <c r="HU10" s="18"/>
      <c r="HV10" s="11">
        <f>IF(HD10&gt;0,HD10,"")</f>
        <v>15.3</v>
      </c>
      <c r="HW10" s="11">
        <f>IF(HE10&gt;0,HE10,"")</f>
        <v>16.68</v>
      </c>
      <c r="HX10" s="11">
        <f>IF(SUM(HB10:HE10)-HF10&gt;0,SUM(HB10:HE10)-HF10,"")</f>
        <v>56.080000000000005</v>
      </c>
      <c r="HY10" s="11">
        <f>IF(HI10&gt;0,HI10,"")</f>
        <v>14.5</v>
      </c>
      <c r="HZ10" s="11">
        <f>IF(HJ10&gt;0,HJ10,"")</f>
        <v>16.47</v>
      </c>
      <c r="IA10" s="11">
        <f>IF(SUM(HG10:HJ10)-HK10&gt;0,SUM(HG10:HJ10)-HK10,"")</f>
        <v>53.87</v>
      </c>
      <c r="IB10" s="11">
        <f>IF(MAX(HX10,IA10)&gt;0,MAX(HX10,IA10),"")</f>
        <v>56.080000000000005</v>
      </c>
      <c r="IC10" s="11">
        <f>IF(HN10&gt;0,HN10,"")</f>
        <v>3.5</v>
      </c>
      <c r="ID10" s="11">
        <f>IF(HO10&gt;0,HO10,"")</f>
        <v>3.52</v>
      </c>
      <c r="IE10" s="11">
        <f>IF(SUM(HL10:HO10)-HP10&gt;0,SUM(HL10:HO10)-HP10,"")</f>
        <v>11.62</v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>
        <f>IF(SUM(IB10,IE10,IH10)&gt;0,SUM(IB10,IE10,IH10),"")</f>
        <v>67.7</v>
      </c>
      <c r="IJ10" s="17"/>
      <c r="IK10" s="17"/>
      <c r="IL10" s="17"/>
      <c r="IM10" s="17"/>
      <c r="IN10" s="17"/>
      <c r="IO10" s="17">
        <v>14.3</v>
      </c>
      <c r="IP10" s="17">
        <v>9.1</v>
      </c>
      <c r="IQ10" s="17">
        <v>15.3</v>
      </c>
      <c r="IR10" s="17">
        <v>16.239999999999998</v>
      </c>
      <c r="IS10" s="17">
        <v>0</v>
      </c>
      <c r="IT10" s="17"/>
      <c r="IU10" s="17"/>
      <c r="IV10" s="17"/>
      <c r="IW10" s="17"/>
      <c r="IX10" s="17"/>
      <c r="IY10" s="17">
        <v>15.4</v>
      </c>
      <c r="IZ10" s="17">
        <v>9.1999999999999993</v>
      </c>
      <c r="JA10" s="17">
        <v>14.4</v>
      </c>
      <c r="JB10" s="17">
        <v>16.309999999999999</v>
      </c>
      <c r="JC10" s="17">
        <v>0</v>
      </c>
      <c r="JD10" s="40" t="str">
        <f>IF(IL10&gt;0,IL10,"")</f>
        <v/>
      </c>
      <c r="JE10" s="40" t="str">
        <f>IF(IM10&gt;0,IM10,"")</f>
        <v/>
      </c>
      <c r="JF10" s="40" t="str">
        <f>IF(SUM(IJ10:IM10)-IN10&gt;0,SUM(IJ10:IM10)-IN10,"")</f>
        <v/>
      </c>
      <c r="JG10" s="40">
        <f>IF(IQ10&gt;0,IQ10,"")</f>
        <v>15.3</v>
      </c>
      <c r="JH10" s="40">
        <f>IF(IR10&gt;0,IR10,"")</f>
        <v>16.239999999999998</v>
      </c>
      <c r="JI10" s="40">
        <f>IF(SUM(IO10:IR10)-IS10&gt;0,SUM(IO10:IR10)-IS10,"")</f>
        <v>54.94</v>
      </c>
      <c r="JJ10" s="40">
        <f>IF(MAX(JF10,JI10)&gt;0,MAX(JF10,JI10),"")</f>
        <v>54.94</v>
      </c>
      <c r="JK10" s="40" t="str">
        <f>IF(IV10&gt;0,IV10,"")</f>
        <v/>
      </c>
      <c r="JL10" s="40" t="str">
        <f>IF(IW10&gt;0,IW10,"")</f>
        <v/>
      </c>
      <c r="JM10" s="40" t="str">
        <f>IF(SUM(IT10:IW10)-IX10&gt;0,SUM(IT10:IW10)-IX10,"")</f>
        <v/>
      </c>
      <c r="JN10" s="40">
        <f>IF(JA10&gt;0,JA10,"")</f>
        <v>14.4</v>
      </c>
      <c r="JO10" s="40">
        <f>IF(JB10&gt;0,JB10,"")</f>
        <v>16.309999999999999</v>
      </c>
      <c r="JP10" s="40">
        <f>IF(SUM(IY10:JB10)-JC10&gt;0,SUM(IY10:JB10)-JC10,"")</f>
        <v>55.31</v>
      </c>
      <c r="JQ10" s="40">
        <f>IF(SUM(JJ10,JM10,JP10)&gt;0,SUM(JJ10,JM10,JP10),"")</f>
        <v>110.25</v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IF(SUM(KR10,KU10,KX10)&gt;0,SUM(KR10,KU10,KX10),"")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>IF(LB10&gt;0,LB10,"")</f>
        <v/>
      </c>
      <c r="LU10" s="40" t="str">
        <f>IF(LC10&gt;0,LC10,"")</f>
        <v/>
      </c>
      <c r="LV10" s="40" t="str">
        <f>IF(SUM(KZ10:LC10)-LD10&gt;0,SUM(KZ10:LC10)-LD10,"")</f>
        <v/>
      </c>
      <c r="LW10" s="40" t="str">
        <f>IF(LG10&gt;0,LG10,"")</f>
        <v/>
      </c>
      <c r="LX10" s="40" t="str">
        <f>IF(LH10&gt;0,LH10,"")</f>
        <v/>
      </c>
      <c r="LY10" s="40" t="str">
        <f>IF(SUM(LE10:LH10)-LI10&gt;0,SUM(LE10:LH10)-LI10,"")</f>
        <v/>
      </c>
      <c r="LZ10" s="40" t="str">
        <f>IF(MAX(LV10,LY10)&gt;0,MAX(LV10,LY10),"")</f>
        <v/>
      </c>
      <c r="MA10" s="40" t="str">
        <f>IF(LL10&gt;0,LL10,"")</f>
        <v/>
      </c>
      <c r="MB10" s="40" t="str">
        <f>IF(LM10&gt;0,LM10,"")</f>
        <v/>
      </c>
      <c r="MC10" s="40" t="str">
        <f>IF(SUM(LJ10:LM10)-LN10&gt;0,SUM(LJ10:LM10)-LN10,"")</f>
        <v/>
      </c>
      <c r="MD10" s="40" t="str">
        <f>IF(LQ10&gt;0,LQ10,"")</f>
        <v/>
      </c>
      <c r="ME10" s="40" t="str">
        <f>IF(LR10&gt;0,LR10,"")</f>
        <v/>
      </c>
      <c r="MF10" s="40" t="str">
        <f>IF(SUM(LO10:LR10)-LS10&gt;0,SUM(LO10:LR10)-LS10,"")</f>
        <v/>
      </c>
      <c r="MG10" s="40" t="str">
        <f>IF(SUM(LZ10,MC10,MF10)&gt;0,SUM(LZ10,MC10,MF10),"")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IF(SUM(NH10,NK10,NN10)&gt;0,SUM(NH10,NK10,NN10),"")</f>
        <v/>
      </c>
      <c r="NP10" s="17">
        <v>15.1</v>
      </c>
      <c r="NQ10" s="17">
        <v>9.3000000000000007</v>
      </c>
      <c r="NR10" s="17">
        <v>2.8</v>
      </c>
      <c r="NS10" s="17">
        <v>17.149999999999999</v>
      </c>
      <c r="NT10" s="17">
        <v>0</v>
      </c>
      <c r="NU10" s="17">
        <v>5.9</v>
      </c>
      <c r="NV10" s="17">
        <v>3.6</v>
      </c>
      <c r="NW10" s="17">
        <v>6.5</v>
      </c>
      <c r="NX10" s="17">
        <v>6.82</v>
      </c>
      <c r="NY10" s="17">
        <v>0</v>
      </c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>
        <f>IF(NR10&gt;0,NR10,"")</f>
        <v>2.8</v>
      </c>
      <c r="OK10" s="40">
        <f>IF(NS10&gt;0,NS10,"")</f>
        <v>17.149999999999999</v>
      </c>
      <c r="OL10" s="40">
        <f>IF(SUM(NP10:NS10)-NT10&gt;0,SUM(NP10:NS10)-NT10,"")</f>
        <v>44.349999999999994</v>
      </c>
      <c r="OM10" s="40">
        <f>IF(NW10&gt;0,NW10,"")</f>
        <v>6.5</v>
      </c>
      <c r="ON10" s="40">
        <f>IF(NX10&gt;0,NX10,"")</f>
        <v>6.82</v>
      </c>
      <c r="OO10" s="40">
        <f>IF(SUM(NU10:NX10)-NY10&gt;0,SUM(NU10:NX10)-NY10,"")</f>
        <v>22.82</v>
      </c>
      <c r="OP10" s="40">
        <f>IF(MAX(OL10,OO10)&gt;0,MAX(OL10,OO10),"")</f>
        <v>44.349999999999994</v>
      </c>
      <c r="OQ10" s="40" t="str">
        <f>IF(OB10&gt;0,OB10,"")</f>
        <v/>
      </c>
      <c r="OR10" s="40" t="str">
        <f>IF(OC10&gt;0,OC10,"")</f>
        <v/>
      </c>
      <c r="OS10" s="40" t="str">
        <f>IF(SUM(NZ10:OC10)-OD10&gt;0,SUM(NZ10:OC10)-OD10,"")</f>
        <v/>
      </c>
      <c r="OT10" s="40" t="str">
        <f>IF(OG10&gt;0,OG10,"")</f>
        <v/>
      </c>
      <c r="OU10" s="40" t="str">
        <f>IF(OH10&gt;0,OH10,"")</f>
        <v/>
      </c>
      <c r="OV10" s="40" t="str">
        <f>IF(SUM(OE10:OH10)-OI10&gt;0,SUM(OE10:OH10)-OI10,"")</f>
        <v/>
      </c>
      <c r="OW10" s="40">
        <f>IF(SUM(OP10,OS10,OV10)&gt;0,SUM(OP10,OS10,OV10),"")</f>
        <v>44.349999999999994</v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IF(SUM(PX10,QA10,QD10)&gt;0,SUM(PX10,QA10,QD10),"")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>IF(QH10&gt;0,QH10,"")</f>
        <v/>
      </c>
      <c r="RA10" s="40" t="str">
        <f>IF(QI10&gt;0,QI10,"")</f>
        <v/>
      </c>
      <c r="RB10" s="40" t="str">
        <f>IF(SUM(QF10:QI10)-QJ10&gt;0,SUM(QF10:QI10)-QJ10,"")</f>
        <v/>
      </c>
      <c r="RC10" s="40" t="str">
        <f>IF(QM10&gt;0,QM10,"")</f>
        <v/>
      </c>
      <c r="RD10" s="40" t="str">
        <f>IF(QN10&gt;0,QN10,"")</f>
        <v/>
      </c>
      <c r="RE10" s="40" t="str">
        <f>IF(SUM(QK10:QN10)-QO10&gt;0,SUM(QK10:QN10)-QO10,"")</f>
        <v/>
      </c>
      <c r="RF10" s="40" t="str">
        <f>IF(MAX(RB10,RE10)&gt;0,MAX(RB10,RE10),"")</f>
        <v/>
      </c>
      <c r="RG10" s="40" t="str">
        <f>IF(QR10&gt;0,QR10,"")</f>
        <v/>
      </c>
      <c r="RH10" s="40" t="str">
        <f>IF(QS10&gt;0,QS10,"")</f>
        <v/>
      </c>
      <c r="RI10" s="40" t="str">
        <f>IF(SUM(QP10:QS10)-QT10&gt;0,SUM(QP10:QS10)-QT10,"")</f>
        <v/>
      </c>
      <c r="RJ10" s="40" t="str">
        <f>IF(QW10&gt;0,QW10,"")</f>
        <v/>
      </c>
      <c r="RK10" s="40" t="str">
        <f>IF(QX10&gt;0,QX10,"")</f>
        <v/>
      </c>
      <c r="RL10" s="40" t="str">
        <f>IF(SUM(QU10:QX10)-QY10&gt;0,SUM(QU10:QX10)-QY10,"")</f>
        <v/>
      </c>
      <c r="RM10" s="40" t="str">
        <f>IF(SUM(RF10,RI10,RL10)&gt;0,SUM(RF10,RI10,RL10),"")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IF(SUM(SN10,SQ10,ST10)&gt;0,SUM(SN10,SQ10,ST10),"")</f>
        <v/>
      </c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17"/>
      <c r="TI10" s="17"/>
      <c r="TJ10" s="17"/>
      <c r="TK10" s="17"/>
      <c r="TL10" s="17"/>
      <c r="TM10" s="17"/>
      <c r="TN10" s="17"/>
      <c r="TO10" s="17"/>
      <c r="TP10" s="40" t="str">
        <f>IF(SX10&gt;0,SX10,"")</f>
        <v/>
      </c>
      <c r="TQ10" s="40" t="str">
        <f>IF(SY10&gt;0,SY10,"")</f>
        <v/>
      </c>
      <c r="TR10" s="40" t="str">
        <f>IF(SUM(SV10:SY10)-SZ10&gt;0,SUM(SV10:SY10)-SZ10,"")</f>
        <v/>
      </c>
      <c r="TS10" s="40" t="str">
        <f>IF(TC10&gt;0,TC10,"")</f>
        <v/>
      </c>
      <c r="TT10" s="40" t="str">
        <f>IF(TD10&gt;0,TD10,"")</f>
        <v/>
      </c>
      <c r="TU10" s="40" t="str">
        <f>IF(SUM(TA10:TD10)-TE10&gt;0,SUM(TA10:TD10)-TE10,"")</f>
        <v/>
      </c>
      <c r="TV10" s="40" t="str">
        <f>IF(MAX(TR10,TU10)&gt;0,MAX(TR10,TU10),"")</f>
        <v/>
      </c>
      <c r="TW10" s="40" t="str">
        <f>IF(TH10&gt;0,TH10,"")</f>
        <v/>
      </c>
      <c r="TX10" s="40" t="str">
        <f>IF(TI10&gt;0,TI10,"")</f>
        <v/>
      </c>
      <c r="TY10" s="40" t="str">
        <f>IF(SUM(TF10:TI10)-TJ10&gt;0,SUM(TF10:TI10)-TJ10,"")</f>
        <v/>
      </c>
      <c r="TZ10" s="40" t="str">
        <f>IF(TM10&gt;0,TM10,"")</f>
        <v/>
      </c>
      <c r="UA10" s="40" t="str">
        <f>IF(TN10&gt;0,TN10,"")</f>
        <v/>
      </c>
      <c r="UB10" s="40" t="str">
        <f>IF(SUM(TK10:TN10)-TO10&gt;0,SUM(TK10:TN10)-TO10,"")</f>
        <v/>
      </c>
      <c r="UC10" s="40" t="str">
        <f>IF(SUM(TV10,TY10,UB10)&gt;0,SUM(TV10,TY10,UB10),"")</f>
        <v/>
      </c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8"/>
      <c r="UQ10" s="18"/>
      <c r="UR10" s="18"/>
      <c r="US10" s="18"/>
      <c r="UT10" s="18"/>
      <c r="UU10" s="18"/>
      <c r="UV10" s="18"/>
      <c r="UW10" s="18"/>
      <c r="UX10" s="11" t="str">
        <f>IF(UF10&gt;0,UF10,"")</f>
        <v/>
      </c>
      <c r="UY10" s="11" t="str">
        <f>IF(UG10&gt;0,UG10,"")</f>
        <v/>
      </c>
      <c r="UZ10" s="11" t="str">
        <f>IF(SUM(UD10:UG10)-UH10&gt;0,SUM(UD10:UG10)-UH10,"")</f>
        <v/>
      </c>
      <c r="VA10" s="11" t="str">
        <f>IF(UK10&gt;0,UK10,"")</f>
        <v/>
      </c>
      <c r="VB10" s="11" t="str">
        <f>IF(UL10&gt;0,UL10,"")</f>
        <v/>
      </c>
      <c r="VC10" s="11" t="str">
        <f>IF(SUM(UI10:UL10)-UM10&gt;0,SUM(UI10:UL10)-UM10,"")</f>
        <v/>
      </c>
      <c r="VD10" s="11" t="str">
        <f>IF(MAX(UZ10,VC10)&gt;0,MAX(UZ10,VC10),"")</f>
        <v/>
      </c>
      <c r="VE10" s="11" t="str">
        <f>IF(UP10&gt;0,UP10,"")</f>
        <v/>
      </c>
      <c r="VF10" s="11" t="str">
        <f>IF(UQ10&gt;0,UQ10,"")</f>
        <v/>
      </c>
      <c r="VG10" s="11" t="str">
        <f>IF(SUM(UN10:UQ10)-UR10&gt;0,SUM(UN10:UQ10)-UR10,"")</f>
        <v/>
      </c>
      <c r="VH10" s="11" t="str">
        <f>IF(UU10&gt;0,UU10,"")</f>
        <v/>
      </c>
      <c r="VI10" s="11" t="str">
        <f>IF(UV10&gt;0,UV10,"")</f>
        <v/>
      </c>
      <c r="VJ10" s="11" t="str">
        <f>IF(SUM(US10:UV10)-UW10&gt;0,SUM(US10:UV10)-UW10,"")</f>
        <v/>
      </c>
      <c r="VK10" s="11" t="str">
        <f>IF(SUM(VD10,VG10,VJ10)&gt;0,SUM(VD10,VG10,VJ10),"")</f>
        <v/>
      </c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17"/>
      <c r="VY10" s="17"/>
      <c r="VZ10" s="17"/>
      <c r="WA10" s="17"/>
      <c r="WB10" s="17"/>
      <c r="WC10" s="17"/>
      <c r="WD10" s="17"/>
      <c r="WE10" s="17"/>
      <c r="WF10" s="40" t="str">
        <f>IF(VN10&gt;0,VN10,"")</f>
        <v/>
      </c>
      <c r="WG10" s="40" t="str">
        <f>IF(VO10&gt;0,VO10,"")</f>
        <v/>
      </c>
      <c r="WH10" s="40" t="str">
        <f>IF(SUM(VL10:VO10)-VP10&gt;0,SUM(VL10:VO10)-VP10,"")</f>
        <v/>
      </c>
      <c r="WI10" s="40" t="str">
        <f>IF(VS10&gt;0,VS10,"")</f>
        <v/>
      </c>
      <c r="WJ10" s="40" t="str">
        <f>IF(VT10&gt;0,VT10,"")</f>
        <v/>
      </c>
      <c r="WK10" s="40" t="str">
        <f>IF(SUM(VQ10:VT10)-VU10&gt;0,SUM(VQ10:VT10)-VU10,"")</f>
        <v/>
      </c>
      <c r="WL10" s="40" t="str">
        <f>IF(MAX(WH10,WK10)&gt;0,MAX(WH10,WK10),"")</f>
        <v/>
      </c>
      <c r="WM10" s="40" t="str">
        <f>IF(VX10&gt;0,VX10,"")</f>
        <v/>
      </c>
      <c r="WN10" s="40" t="str">
        <f>IF(VY10&gt;0,VY10,"")</f>
        <v/>
      </c>
      <c r="WO10" s="40" t="str">
        <f>IF(SUM(VV10:VY10)-VZ10&gt;0,SUM(VV10:VY10)-VZ10,"")</f>
        <v/>
      </c>
      <c r="WP10" s="40" t="str">
        <f>IF(WC10&gt;0,WC10,"")</f>
        <v/>
      </c>
      <c r="WQ10" s="40" t="str">
        <f>IF(WD10&gt;0,WD10,"")</f>
        <v/>
      </c>
      <c r="WR10" s="40" t="str">
        <f>IF(SUM(WA10:WD10)-WE10&gt;0,SUM(WA10:WD10)-WE10,"")</f>
        <v/>
      </c>
      <c r="WS10" s="40" t="str">
        <f>IF(SUM(WL10,WO10,WR10)&gt;0,SUM(WL10,WO10,WR10),"")</f>
        <v/>
      </c>
      <c r="WT10" s="26">
        <f>IF($CP10="P",CA10,(CA10+AZ10)/2)</f>
        <v>9.65</v>
      </c>
      <c r="WU10" s="26">
        <f>IF($CP10="P",CB10,(CB10+BA10)/2)</f>
        <v>5.6</v>
      </c>
      <c r="WV10" s="26">
        <f>IF($CP10="P",CC10,(CC10+BB10)/2)</f>
        <v>10.15</v>
      </c>
      <c r="WW10" s="26">
        <f>IF($CP10="P",CD10,(CD10+BC10)/2)</f>
        <v>10.895</v>
      </c>
      <c r="WX10" s="26">
        <f>IF($CP10="P",CE10,(CE10+BD10)/2)</f>
        <v>0</v>
      </c>
      <c r="WY10" s="26">
        <f>IF($CP10="P",CF10,(CF10+BE10)/2)</f>
        <v>11.55</v>
      </c>
      <c r="WZ10" s="26">
        <f>IF($CP10="P",CG10,(CG10+BF10)/2)</f>
        <v>6.85</v>
      </c>
      <c r="XA10" s="26">
        <f>IF($CP10="P",CH10,(CH10+BG10)/2)</f>
        <v>11.95</v>
      </c>
      <c r="XB10" s="26">
        <f>IF($CP10="P",CI10,(CI10+BH10)/2)</f>
        <v>12.645</v>
      </c>
      <c r="XC10" s="26">
        <f>IF($CP10="P",CJ10,(CJ10+BI10)/2)</f>
        <v>0</v>
      </c>
      <c r="XD10" s="26">
        <f>IF($CP10="P",CK10,(CK10+BJ10)/2)</f>
        <v>1.75</v>
      </c>
      <c r="XE10" s="26">
        <f>IF($CP10="P",CL10,(CL10+BK10)/2)</f>
        <v>0.9</v>
      </c>
      <c r="XF10" s="26">
        <f>IF($CP10="P",CM10,(CM10+BL10)/2)</f>
        <v>1.75</v>
      </c>
      <c r="XG10" s="26">
        <f>IF($CP10="P",CN10,(CN10+BM10)/2)</f>
        <v>1.7749999999999999</v>
      </c>
      <c r="XH10" s="26">
        <f>IF($CP10="P",CO10,(CO10+BN10)/2)</f>
        <v>0</v>
      </c>
      <c r="XI10" s="28" t="s">
        <v>53</v>
      </c>
      <c r="XJ10" s="11">
        <f>IF(WV10&gt;0,WV10,"")</f>
        <v>10.15</v>
      </c>
      <c r="XK10" s="11">
        <f>IF(WW10&gt;0,WW10,"")</f>
        <v>10.895</v>
      </c>
      <c r="XL10" s="11">
        <f>IF(SUM(WT10:WW10)-WX10&gt;0,SUM(WT10:WW10)-WX10,"")</f>
        <v>36.295000000000002</v>
      </c>
      <c r="XM10" s="11">
        <f>IF(XA10&gt;0,XA10,"")</f>
        <v>11.95</v>
      </c>
      <c r="XN10" s="11">
        <f>IF(XB10&gt;0,XB10,"")</f>
        <v>12.645</v>
      </c>
      <c r="XO10" s="11">
        <f>IF(SUM(WY10:XB10)-XC10&gt;0,SUM(WY10:XB10)-XC10,"")</f>
        <v>42.994999999999997</v>
      </c>
      <c r="XP10" s="11">
        <f>IF(MAX(XL10,XO10)&gt;0,MAX(XL10,XO10),"")</f>
        <v>42.994999999999997</v>
      </c>
      <c r="XQ10" s="11">
        <f>IF(XF10&gt;0,XF10,"")</f>
        <v>1.75</v>
      </c>
      <c r="XR10" s="11">
        <f>IF(XG10&gt;0,XG10,"")</f>
        <v>1.7749999999999999</v>
      </c>
      <c r="XS10" s="11">
        <f>IF(SUM(XD10:XG10)-XH10&gt;0,SUM(XD10:XG10)-XH10,"")</f>
        <v>6.1750000000000007</v>
      </c>
      <c r="XT10" s="11">
        <f>IF(SUM(XP10,XS10)&gt;0,SUM(XP10,XS10),"")</f>
        <v>49.17</v>
      </c>
    </row>
    <row r="11" spans="1:644" x14ac:dyDescent="0.2">
      <c r="A11" s="4" t="str" cm="1">
        <f t="array" ref="A11">IF(AND(H11&lt;&gt;"",H11&lt;&gt;"No DD"),SUMPRODUCT((H$4:H$27&lt;&gt;"")*(H$4:H$27&lt;&gt;"No DD")*(E$4:E$27&gt;E11))+1,IF(H11="No DD",SUMPRODUCT((H$4:H$27="No DD")*(E$4:E$27&gt;E11))+1+SUMPRODUCT((H$4:H$27&lt;&gt;"")*(H$4:H$27&lt;&gt;"No DD")),""))</f>
        <v/>
      </c>
      <c r="B11" s="5" t="s">
        <v>68</v>
      </c>
      <c r="C11" s="4" t="s">
        <v>7</v>
      </c>
      <c r="D11" s="4">
        <v>2001</v>
      </c>
      <c r="E11" s="9">
        <f>SUM(J11:V11)+SUM(J11:T11)*0.0000001+SUM(J11)*0.0000000000001</f>
        <v>225.83002258300451</v>
      </c>
      <c r="F11" s="3" t="str">
        <f>IF(OR(AND(AO11&gt;=AY$29,AO11&lt;&gt;"",AQ11&gt;=AY$33,AQ11&lt;&gt;"",AN11=""),AND(AR11&gt;=AY$29,AR11&lt;&gt;"",AT11&gt;=AY$33,AT11&lt;&gt;"",AN11=""),AND(AV11&gt;=AY$29,AV11&lt;&gt;"",AX11&gt;=AY$33,AX11&lt;&gt;"",AN11=""),AND(BP11&gt;=BZ$29,BP11&lt;&gt;"",BR11&gt;=BZ$33,BR11&lt;&gt;"",BO11=""),AND(BS11&gt;=BZ$29,BS11&lt;&gt;"",BU11&gt;=BZ$33,BU11&lt;&gt;"",BO11=""),AND(BW11&gt;=BZ$29,BW11&lt;&gt;"",BY11&gt;=BZ$33,BY11&lt;&gt;"",BO11=""),AND(CQ11&gt;=DA$29,CQ11&lt;&gt;"",CS11&gt;=DA$33,CS11&lt;&gt;"",CP11=""),AND(CT11&gt;=DA$29,CT11&lt;&gt;"",CV11&gt;=DA$33,CV11&lt;&gt;"",CP11=""),AND(CX11&gt;=DA$29,CX11&lt;&gt;"",CZ11&gt;=DA$33,CZ11&lt;&gt;"",CP11=""),AND(DX11&gt;=EK$29,DX11&lt;&gt;"",DZ11&gt;=EK$33,DZ11&lt;&gt;""),AND(EA11&gt;=EK$29,EA11&lt;&gt;"",EC11&gt;=EK$33,EC11&lt;&gt;""),AND(EE11&gt;=EK$29,EE11&lt;&gt;"",EG11&gt;=EK$33,EG11&lt;&gt;""),AND(EH11&gt;=EK$29,EH11&lt;&gt;"",EJ11&gt;=EK$33,EJ11&lt;&gt;""),AND(FF11&gt;=FS$29,FF11&lt;&gt;"",FH11&gt;=FS$33,FH11&lt;&gt;""),AND(FI11&gt;=FS$29,FI11&lt;&gt;"",FK11&gt;=FS$33,FK11&lt;&gt;""),AND(FM11&gt;=FS$29,FM11&lt;&gt;"",FO11&gt;=FS$33,FO11&lt;&gt;""),AND(FP11&gt;=FS$29,FP11&lt;&gt;"",FR11&gt;=FS$33,FR11&lt;&gt;""),AND(GN11&gt;=HA$29,GN11&lt;&gt;"",GP11&gt;=HA$33,GP11&lt;&gt;""),AND(GQ11&gt;=HA$29,GQ11&lt;&gt;"",GS11&gt;=HA$33,GS11&lt;&gt;""),AND(GU11&gt;=HA$29,GU11&lt;&gt;"",GW11&gt;=HA$33,GW11&lt;&gt;""),AND(GX11&gt;=HA$29,GX11&lt;&gt;"",GZ11&gt;=HA$33,GZ11&lt;&gt;""),AND(HV11&gt;=II$29,HV11&lt;&gt;"",HX11&gt;=II$33,HX11&lt;&gt;""),AND(HY11&gt;=II$29,HY11&lt;&gt;"",IA11&gt;=II$33,IA11&lt;&gt;""),AND(IC11&gt;=II$29,IC11&lt;&gt;"",IE11&gt;=II$33,IE11&lt;&gt;""),AND(IF11&gt;=II$29,IF11&lt;&gt;"",IH11&gt;=II$33,IH11&lt;&gt;""),AND(JD11&gt;=JQ$29,JD11&lt;&gt;"",JF11&gt;=JQ$33,JF11&lt;&gt;""),AND(JG11&gt;=JQ$29,JG11&lt;&gt;"",JI11&gt;=JQ$33,JI11&lt;&gt;""),AND(JK11&gt;=JQ$29,JK11&lt;&gt;"",JM11&gt;=JQ$33,JM11&lt;&gt;""),AND(JN11&gt;=JQ$29,JN11&lt;&gt;"",JP11&gt;=JQ$33,JP11&lt;&gt;""),AND(KL11&gt;=KY$29,KL11&lt;&gt;"",KN11&gt;=KY$33,KN11&lt;&gt;""),AND(KO11&gt;=KY$29,KO11&lt;&gt;"",KQ11&gt;=KY$33,KQ11&lt;&gt;""),AND(KS11&gt;=KY$29,KS11&lt;&gt;"",KU11&gt;=KY$33,KU11&lt;&gt;""),AND(KV11&gt;=KY$29,KV11&lt;&gt;"",KX11&gt;=KY$33,KX11&lt;&gt;""),AND(LT11&gt;=MG$29,LT11&lt;&gt;"",LV11&gt;=MG$33,LV11&lt;&gt;""),AND(LW11&gt;=MG$29,LW11&lt;&gt;"",LY11&gt;=MG$33,LY11&lt;&gt;""),AND(MA11&gt;=MG$29,MA11&lt;&gt;"",MC11&gt;=MG$33,MC11&lt;&gt;""),AND(MD11&gt;=MG$29,MD11&lt;&gt;"",MF11&gt;=MG$33,MF11&lt;&gt;""),AND(NB11&gt;=NO$29,NB11&lt;&gt;"",ND11&gt;=NO$33,ND11&lt;&gt;""),AND(NE11&gt;=NO$29,NE11&lt;&gt;"",NG11&gt;=NO$33,NG11&lt;&gt;""),AND(NI11&gt;=NO$29,NI11&lt;&gt;"",NK11&gt;=NO$33,NK11&lt;&gt;""),AND(NL11&gt;=NO$29,NL11&lt;&gt;"",NN11&gt;=NO$33,NN11&lt;&gt;""),AND(OJ11&gt;=OW$29,OJ11&lt;&gt;"",OL11&gt;=OW$33,OL11&lt;&gt;""),AND(OM11&gt;=OW$29,OM11&lt;&gt;"",OO11&gt;=OW$33,OO11&lt;&gt;""),AND(OQ11&gt;=OW$29,OQ11&lt;&gt;"",OS11&gt;=OW$33,OS11&lt;&gt;""),AND(OT11&gt;=OW$29,OT11&lt;&gt;"",OV11&gt;=OW$33,OV11&lt;&gt;""),AND(PR11&gt;=QE$29,PR11&lt;&gt;"",PT11&gt;=QE$33,PT11&lt;&gt;""),AND(PU11&gt;=QE$29,PU11&lt;&gt;"",PW11&gt;=QE$33,PW11&lt;&gt;""),AND(PY11&gt;=QE$29,PY11&lt;&gt;"",QA11&gt;=QE$33,QA11&lt;&gt;""),AND(QB11&gt;=QE$29,QB11&lt;&gt;"",QD11&gt;=QE$33,QD11&lt;&gt;""),AND(QZ11&gt;=RM$29,QZ11&lt;&gt;"",RB11&gt;=RM$33,RB11&lt;&gt;""),AND(RC11&gt;=RM$29,RC11&lt;&gt;"",RE11&gt;=RM$33,RE11&lt;&gt;""),AND(RG11&gt;=RM$29,RG11&lt;&gt;"",RI11&gt;=RM$33,RI11&lt;&gt;""),AND(RJ11&gt;=RM$29,RJ11&lt;&gt;"",RL11&gt;=RM$33,RL11&lt;&gt;""),AND(SH11&gt;=SU$29,SH11&lt;&gt;"",SJ11&gt;=SU$33,SJ11&lt;&gt;""),AND(SK11&gt;=SU$29,SK11&lt;&gt;"",SM11&gt;=SU$33,SM11&lt;&gt;""),AND(SO11&gt;=SU$29,SO11&lt;&gt;"",SQ11&gt;=SU$33,SQ11&lt;&gt;""),AND(SR11&gt;=SU$29,SR11&lt;&gt;"",ST11&gt;=SU$33,ST11&lt;&gt;""),AND(TP11&gt;=UC$29,TP11&lt;&gt;"",TR11&gt;=UC$33,TR11&lt;&gt;""),AND(TS11&gt;=UC$29,TS11&lt;&gt;"",TU11&gt;=UC$33,TU11&lt;&gt;""),AND(TW11&gt;=UC$29,TW11&lt;&gt;"",TY11&gt;=UC$33,TYY11&lt;&gt;""),AND(TZ11&gt;=UC$29,TZ11&lt;&gt;"",UB11&gt;=UC$33,UB11&lt;&gt;""),AND(UX11&gt;=VK$29,UX11&lt;&gt;"",UZ11&gt;=VK$33,UZ11&lt;&gt;""),AND(VA11&gt;=VK$29,VA11&lt;&gt;"",VC11&gt;=VK$33,VC11&lt;&gt;""),AND(VE11&gt;=VK$29,VE11&lt;&gt;"",VG11&gt;=VK$33,VG11&lt;&gt;""),AND(VH11&gt;=VK$29,VH11&lt;&gt;"",VJ11&gt;=VK$33,VJ11&lt;&gt;""),AND(WF11&gt;=WS$29,WF11&lt;&gt;"",WH11&gt;=WS$33,WH11&lt;&gt;""),AND(WI11&gt;=WS$29,WI11&lt;&gt;"",WK11&gt;=WS$33,WK11&lt;&gt;""),AND(WM11&gt;=WS$29,WM11&lt;&gt;"",WO11&gt;=WS$33,WO11&lt;&gt;""),AND(WP11&gt;=WS$29,WP11&lt;&gt;"",WR11&gt;=WS$33,WR11&lt;&gt;"")),"P","")</f>
        <v/>
      </c>
      <c r="G11" s="3" t="str">
        <f>IF(OR(AND(AQ11&gt;=AY$33,AQ11&lt;&gt;"",AN11=""),AND(AT11&gt;=AY$33,AT11&lt;&gt;"",AN11=""),AND(AX11&gt;=AY$33,AX11&lt;&gt;"",AN11=""),AND(BR11&gt;=BZ$33,BR11&lt;&gt;"",BO11=""),AND(BU11&gt;=BZ$33,BU11&lt;&gt;"",BO11=""),AND(BY11&gt;=BZ$33,BY11&lt;&gt;"",BO11=""),AND(CS11&gt;=DA$33,CS11&lt;&gt;"",CP11=""),AND(CV11&gt;=DA$33,CV11&lt;&gt;"",CP11=""),AND(CZ11&gt;=DA$33,CZ11&lt;&gt;"",CP11=""),AND(DZ11&gt;=EK$33,DZ11&lt;&gt;""),AND(EC11&gt;=EK$33,EC11&lt;&gt;""),AND(EG11&gt;=EK$33,EG11&lt;&gt;""),AND(EJ11&gt;=EK$33,EJ11&lt;&gt;""),AND(FH11&gt;=FS$33,FH11&lt;&gt;""),AND(FK11&gt;=FS$33,FK11&lt;&gt;""),AND(FO11&gt;=FS$33,FO11&lt;&gt;""),AND(FR11&gt;=FS$33,FR11&lt;&gt;""),AND(GP11&gt;=HA$33,GP11&lt;&gt;""),AND(GS11&gt;=HA$33,GS11&lt;&gt;""),AND(GW11&gt;=HA$33,GW11&lt;&gt;""),AND(GZ11&gt;=HA$33,GZ11&lt;&gt;""),AND(HX11&gt;=II$33,HX11&lt;&gt;""),AND(IA11&gt;=II$33,IA11&lt;&gt;""),AND(IE11&gt;=II$33,IE11&lt;&gt;""),AND(IH11&gt;=II$33,IH11&lt;&gt;""),AND(JF11&gt;=JQ$33,JF11&lt;&gt;""),AND(JI11&gt;=JQ$33,JI11&lt;&gt;""),AND(JM11&gt;=JQ$33,JM11&lt;&gt;""),AND(JP11&gt;=JQ$33,JP11&lt;&gt;""),AND(KN11&gt;=KY$33,KN11&lt;&gt;""),AND(KQ11&gt;=KY$33,KQ11&lt;&gt;""),AND(KU11&gt;=KY$33,KU11&lt;&gt;""),AND(KX11&gt;=KY$33,KX11&lt;&gt;""),AND(LV11&gt;=MG$33,LV11&lt;&gt;""),AND(LY11&gt;=MG$33,LY11&lt;&gt;""),AND(MC11&gt;=MG$33,MC11&lt;&gt;""),AND(MF11&gt;=MG$33,MF11&lt;&gt;""),AND(ND11&gt;=NO$33,ND11&lt;&gt;""),AND(NG11&gt;=NO$33,NG11&lt;&gt;""),AND(NK11&gt;=NO$33,NK11&lt;&gt;""),AND(NN11&gt;=NO$33,NN11&lt;&gt;""),AND(OL11&gt;=OW$33,OL11&lt;&gt;""),AND(OO11&gt;=OW$33,OO11&lt;&gt;""),AND(OS11&gt;=OW$33,OS11&lt;&gt;""),AND(OV11&gt;=OW$33,OV11&lt;&gt;""),AND(PT11&gt;=QE$33,PT11&lt;&gt;""),AND(PW11&gt;=QE$33,PW11&lt;&gt;""),AND(QA11&gt;=QE$33,QA11&lt;&gt;""),AND(QD11&gt;=QE$33,QD11&lt;&gt;""),AND(RB11&gt;=RM$33,RB11&lt;&gt;""),AND(RE11&gt;=RM$33,RE11&lt;&gt;""),AND(RI11&gt;=RM$33,RI11&lt;&gt;""),AND(RL11&gt;=RM$33,RL11&lt;&gt;""),AND(SJ11&gt;=SU$33,SJ11&lt;&gt;""),AND(SM11&gt;=SU$33,SM11&lt;&gt;""),AND(SQ11&gt;=SU$33,SQ11&lt;&gt;""),AND(ST11&gt;=SU$33,ST11&lt;&gt;""),AND(TR11&gt;=UC$33,TR11&lt;&gt;""),AND(TU11&gt;=UC$33,TU11&lt;&gt;""),AND(TY11&gt;=UC$33,TYY11&lt;&gt;""),AND(UB11&gt;=UC$33,UB11&lt;&gt;""),AND(UZ11&gt;=VK$33,UZ11&lt;&gt;""),AND(VC11&gt;=VK$33,VC11&lt;&gt;""),AND(VG11&gt;=VK$33,VG11&lt;&gt;""),AND(VJ11&gt;=VK$33,VJ11&lt;&gt;""),AND(WH11&gt;=WS$33,WH11&lt;&gt;""),AND(WK11&gt;=WS$33,WK11&lt;&gt;""),AND(WO11&gt;=WS$33,WO11&lt;&gt;""),AND(WR11&gt;=WS$33,WR11&lt;&gt;"")),"P","")</f>
        <v/>
      </c>
      <c r="H11" s="36" t="str">
        <f>IF(AND(G11="P",F11=""),"No DD",IF(OR(AND(AO11&gt;=AY$32,AO11&lt;&gt;"",AQ11&gt;=AY$36,AQ11&lt;&gt;"",AN11=""),AND(AR11&gt;=AY$32,AR11&lt;&gt;"",AT11&gt;=AY$36,AT11&lt;&gt;"",AN11=""),AND(AV11&gt;=AY$32,AV11&lt;&gt;"",AX11&gt;=AY$36,AX11&lt;&gt;"",AN11=""),AND(BP11&gt;=BZ$32,BP11&lt;&gt;"",BR11&gt;=BZ$36,BR11&lt;&gt;"",BO11=""),AND(BS11&gt;=BZ$32,BS11&lt;&gt;"",BU11&gt;=BZ$36,BU11&lt;&gt;"",BO11=""),AND(BW11&gt;=BZ$32,BW11&lt;&gt;"",BY11&gt;=BZ$36,BY11&lt;&gt;"",BO11=""),AND(CQ11&gt;=DA$32,CQ11&lt;&gt;"",CS11&gt;=DA$36,CS11&lt;&gt;"",CP11=""),AND(CT11&gt;=DA$32,CT11&lt;&gt;"",CV11&gt;=DA$36,CV11&lt;&gt;"",CP11=""),AND(CX11&gt;=DA$32,CX11&lt;&gt;"",CZ11&gt;=DA$36,CZ11&lt;&gt;"",CP11=""),AND(DX11&gt;=EK$32,DX11&lt;&gt;"",DZ11&gt;=EK$36,DZ11&lt;&gt;""),AND(EA11&gt;=EK$32,EA11&lt;&gt;"",EC11&gt;=EK$36,EC11&lt;&gt;""),AND(EE11&gt;=EK$32,EE11&lt;&gt;"",EG11&gt;=EK$36,EG11&lt;&gt;""),AND(EH11&gt;=EK$32,EH11&lt;&gt;"",EJ11&gt;=EK$36,EJ11&lt;&gt;""),AND(FF11&gt;=FS$32,FF11&lt;&gt;"",FH11&gt;=FS$36,FH11&lt;&gt;""),AND(FI11&gt;=FS$32,FI11&lt;&gt;"",FK11&gt;=FS$36,FK11&lt;&gt;""),AND(FM11&gt;=FS$32,FM11&lt;&gt;"",FO11&gt;=FS$36,FO11&lt;&gt;""),AND(FP11&gt;=FS$32,FP11&lt;&gt;"",FR11&gt;=FS$36,FR11&lt;&gt;""),AND(GN11&gt;=HA$32,GN11&lt;&gt;"",GP11&gt;=HA$36,GP11&lt;&gt;""),AND(GQ11&gt;=HA$32,GQ11&lt;&gt;"",GS11&gt;=HA$36,GS11&lt;&gt;""),AND(GU11&gt;=HA$32,GU11&lt;&gt;"",GW11&gt;=HA$36,GW11&lt;&gt;""),AND(GX11&gt;=HA$32,GX11&lt;&gt;"",GZ11&gt;=HA$36,GZ11&lt;&gt;""),AND(HV11&gt;=II$32,HV11&lt;&gt;"",HX11&gt;=II$36,HX11&lt;&gt;""),AND(HY11&gt;=II$32,HY11&lt;&gt;"",IA11&gt;=II$36,IA11&lt;&gt;""),AND(IC11&gt;=II$32,IC11&lt;&gt;"",IE11&gt;=II$36,IE11&lt;&gt;""),AND(IF11&gt;=II$32,IF11&lt;&gt;"",IH11&gt;=II$36,IH11&lt;&gt;""),AND(JD11&gt;=JQ$32,JD11&lt;&gt;"",JF11&gt;=JQ$36,JF11&lt;&gt;""),AND(JG11&gt;=JQ$32,JG11&lt;&gt;"",JI11&gt;=JQ$36,JI11&lt;&gt;""),AND(JK11&gt;=JQ$32,JK11&lt;&gt;"",JM11&gt;=JQ$36,JM11&lt;&gt;""),AND(JN11&gt;=JQ$32,JN11&lt;&gt;"",JP11&gt;=JQ$36,JP11&lt;&gt;""),AND(KL11&gt;=KY$32,KL11&lt;&gt;"",KN11&gt;=KY$36,KN11&lt;&gt;""),AND(KO11&gt;=KY$32,KO11&lt;&gt;"",KQ11&gt;=KY$36,KQ11&lt;&gt;""),AND(KS11&gt;=KY$32,KS11&lt;&gt;"",KU11&gt;=KY$36,KU11&lt;&gt;""),AND(KV11&gt;=KY$32,KV11&lt;&gt;"",KX11&gt;=KY$36,KX11&lt;&gt;""),AND(LT11&gt;=MG$32,LT11&lt;&gt;"",LV11&gt;=MG$36,LV11&lt;&gt;""),AND(LW11&gt;=MG$32,LW11&lt;&gt;"",LY11&gt;=MG$36,LY11&lt;&gt;""),AND(MA11&gt;=MG$32,MA11&lt;&gt;"",MC11&gt;=MG$36,MC11&lt;&gt;""),AND(MD11&gt;=MG$32,MD11&lt;&gt;"",MF11&gt;=MG$36,MF11&lt;&gt;""),AND(NB11&gt;=NO$32,NB11&lt;&gt;"",ND11&gt;=NO$36,ND11&lt;&gt;""),AND(NE11&gt;=NO$32,NE11&lt;&gt;"",NG11&gt;=NO$36,NG11&lt;&gt;""),AND(NI11&gt;=NO$32,NI11&lt;&gt;"",NK11&gt;=NO$36,NK11&lt;&gt;""),AND(NL11&gt;=NO$32,NL11&lt;&gt;"",NN11&gt;=NO$36,NN11&lt;&gt;""),AND(OJ11&gt;=OW$32,OJ11&lt;&gt;"",OL11&gt;=OW$36,OL11&lt;&gt;""),AND(OM11&gt;=OW$32,OM11&lt;&gt;"",OO11&gt;=OW$36,OO11&lt;&gt;""),AND(OQ11&gt;=OW$32,OQ11&lt;&gt;"",OS11&gt;=OW$36,OS11&lt;&gt;""),AND(OT11&gt;=OW$32,OT11&lt;&gt;"",OV11&gt;=OW$36,OV11&lt;&gt;""),AND(PR11&gt;=QE$32,PR11&lt;&gt;"",PT11&gt;=QE$36,PT11&lt;&gt;""),AND(PU11&gt;=QE$32,PU11&lt;&gt;"",PW11&gt;=QE$36,PW11&lt;&gt;""),AND(PY11&gt;=QE$32,PY11&lt;&gt;"",QA11&gt;=QE$36,QA11&lt;&gt;""),AND(QB11&gt;=QE$32,QB11&lt;&gt;"",QD11&gt;=QE$36,QD11&lt;&gt;""),AND(QZ11&gt;=RM$32,QZ11&lt;&gt;"",RB11&gt;=RM$36,RB11&lt;&gt;""),AND(RC11&gt;=RM$32,RC11&lt;&gt;"",RE11&gt;=RM$36,RE11&lt;&gt;""),AND(RG11&gt;=RM$32,RG11&lt;&gt;"",RI11&gt;=RM$36,RI11&lt;&gt;""),AND(RJ11&gt;=RM$32,RJ11&lt;&gt;"",RL11&gt;=RM$36,RL11&lt;&gt;""),AND(SH11&gt;=SU$32,SH11&lt;&gt;"",SJ11&gt;=SU$36,SJ11&lt;&gt;""),AND(SK11&gt;=SU$32,SK11&lt;&gt;"",SM11&gt;=SU$36,SM11&lt;&gt;""),AND(SO11&gt;=SU$32,SO11&lt;&gt;"",SQ11&gt;=SU$36,SQ11&lt;&gt;""),AND(SR11&gt;=SU$32,SR11&lt;&gt;"",ST11&gt;=SU$36,ST11&lt;&gt;""),AND(TP11&gt;=UC$32,TP11&lt;&gt;"",TR11&gt;=UC$36,TR11&lt;&gt;""),AND(TS11&gt;=UC$32,TS11&lt;&gt;"",TU11&gt;=UC$36,TU11&lt;&gt;""),AND(TW11&gt;=UC$32,TW11&lt;&gt;"",TY11&gt;=UC$356,TYY11&lt;&gt;""),AND(TZ11&gt;=UC$32,TZ11&lt;&gt;"",UB11&gt;=UC$36,UB11&lt;&gt;""),AND(UX11&gt;=VK$32,UX11&lt;&gt;"",UZ11&gt;=VK$36,UZ11&lt;&gt;""),AND(VA11&gt;=VK$32,VA11&lt;&gt;"",VC11&gt;=VK$36,VC11&lt;&gt;""),AND(VE11&gt;=VK$32,VE11&lt;&gt;"",VG11&gt;=VK$36,VG11&lt;&gt;""),AND(VH11&gt;=VK$32,VH11&lt;&gt;"",VJ11&gt;=VK$36,VJ11&lt;&gt;""),AND(WF11&gt;=WS$32,WF11&lt;&gt;"",WH11&gt;=WS$36,WH11&lt;&gt;""),AND(WI11&gt;=WS$32,WI11&lt;&gt;"",WK11&gt;=WS$36,WK11&lt;&gt;""),AND(WM11&gt;=WS$32,WM11&lt;&gt;"",WO11&gt;=WS$36,WO11&lt;&gt;""),AND(WP11&gt;=WS$32,WP11&lt;&gt;"",WR11&gt;=WS$36,WR11&lt;&gt;"")),"Merit",IF(OR(AND(AO11&gt;=AY$31,AO11&lt;&gt;"",AQ11&gt;=AY$35,AQ11&lt;&gt;"",AN11=""),AND(AR11&gt;=AY$31,AR11&lt;&gt;"",AT11&gt;=AY$35,AT11&lt;&gt;"",AN11=""),AND(AV11&gt;=AY$31,AV11&lt;&gt;"",AX11&gt;=AY$35,AX11&lt;&gt;"",AN11=""),AND(BP11&gt;=BZ$31,BP11&lt;&gt;"",BR11&gt;=BZ$35,BR11&lt;&gt;"",BO11=""),AND(BS11&gt;=BZ$31,BS11&lt;&gt;"",BU11&gt;=BZ$35,BU11&lt;&gt;"",BO11=""),AND(BW11&gt;=BZ$31,BW11&lt;&gt;"",BY11&gt;=BZ$35,BY11&lt;&gt;"",BO11=""),AND(CQ11&gt;=DA$31,CQ11&lt;&gt;"",CS11&gt;=DA$35,CS11&lt;&gt;"",CP11=""),AND(CT11&gt;=DA$31,CT11&lt;&gt;"",CV11&gt;=DA$35,CV11&lt;&gt;"",CP11=""),AND(CX11&gt;=DA$31,CX11&lt;&gt;"",CZ11&gt;=DA$35,CZ11&lt;&gt;"",CP11=""),AND(DX11&gt;=EK$31,DX11&lt;&gt;"",DZ11&gt;=EK$35,DZ11&lt;&gt;""),AND(EA11&gt;=EK$31,EA11&lt;&gt;"",EC11&gt;=EK$35,EC11&lt;&gt;""),AND(EE11&gt;=EK$31,EE11&lt;&gt;"",EG11&gt;=EK$35,EG11&lt;&gt;""),AND(EH11&gt;=EK$31,EH11&lt;&gt;"",EJ11&gt;=EK$35,EJ11&lt;&gt;""),AND(FF11&gt;=FS$31,FF11&lt;&gt;"",FH11&gt;=FS$35,FH11&lt;&gt;""),AND(FI11&gt;=FS$31,FI11&lt;&gt;"",FK11&gt;=FS$35,FK11&lt;&gt;""),AND(FM11&gt;=FS$31,FM11&lt;&gt;"",FO11&gt;=FS$35,FO11&lt;&gt;""),AND(FP11&gt;=FS$31,FP11&lt;&gt;"",FR11&gt;=FS$35,FR11&lt;&gt;""),AND(GN11&gt;=HA$31,GN11&lt;&gt;"",GP11&gt;=HA$35,GP11&lt;&gt;""),AND(GQ11&gt;=HA$31,GQ11&lt;&gt;"",GS11&gt;=HA$35,GS11&lt;&gt;""),AND(GU11&gt;=HA$31,GU11&lt;&gt;"",GW11&gt;=HA$35,GW11&lt;&gt;""),AND(GX11&gt;=HA$31,GX11&lt;&gt;"",GZ11&gt;=HA$35,GZ11&lt;&gt;""),AND(HV11&gt;=II$31,HV11&lt;&gt;"",HX11&gt;=II$35,HX11&lt;&gt;""),AND(HY11&gt;=II$31,HY11&lt;&gt;"",IA11&gt;=II$35,IA11&lt;&gt;""),AND(IC11&gt;=II$31,IC11&lt;&gt;"",IE11&gt;=II$35,IE11&lt;&gt;""),AND(IF11&gt;=II$31,IF11&lt;&gt;"",IH11&gt;=II$35,IH11&lt;&gt;""),AND(JD11&gt;=JQ$31,JD11&lt;&gt;"",JF11&gt;=JQ$35,JF11&lt;&gt;""),AND(JG11&gt;=JQ$31,JG11&lt;&gt;"",JI11&gt;=JQ$35,JI11&lt;&gt;""),AND(JK11&gt;=JQ$31,JK11&lt;&gt;"",JM11&gt;=JQ$35,JM11&lt;&gt;""),AND(JN11&gt;=JQ$31,JN11&lt;&gt;"",JP11&gt;=JQ$35,JP11&lt;&gt;""),AND(KL11&gt;=KY$31,KL11&lt;&gt;"",KN11&gt;=KY$35,KN11&lt;&gt;""),AND(KO11&gt;=KY$31,KO11&lt;&gt;"",KQ11&gt;=KY$35,KQ11&lt;&gt;""),AND(KS11&gt;=KY$31,KS11&lt;&gt;"",KU11&gt;=KY$35,KU11&lt;&gt;""),AND(KV11&gt;=KY$31,KV11&lt;&gt;"",KX11&gt;=KY$35,KX11&lt;&gt;""),AND(LT11&gt;=MG$31,LT11&lt;&gt;"",LV11&gt;=MG$35,LV11&lt;&gt;""),AND(LW11&gt;=MG$31,LW11&lt;&gt;"",LY11&gt;=MG$35,LY11&lt;&gt;""),AND(MA11&gt;=MG$31,MA11&lt;&gt;"",MC11&gt;=MG$35,MC11&lt;&gt;""),AND(MD11&gt;=MG$31,MD11&lt;&gt;"",MF11&gt;=MG$35,MF11&lt;&gt;""),AND(NB11&gt;=NO$31,NB11&lt;&gt;"",ND11&gt;=NO$35,ND11&lt;&gt;""),AND(NE11&gt;=NO$31,NE11&lt;&gt;"",NG11&gt;=NO$35,NG11&lt;&gt;""),AND(NI11&gt;=NO$31,NI11&lt;&gt;"",NK11&gt;=NO$35,NK11&lt;&gt;""),AND(NL11&gt;=NO$31,NL11&lt;&gt;"",NN11&gt;=NO$35,NN11&lt;&gt;""),AND(OJ11&gt;=OW$31,OJ11&lt;&gt;"",OL11&gt;=OW$35,OL11&lt;&gt;""),AND(OM11&gt;=OW$31,OM11&lt;&gt;"",OO11&gt;=OW$35,OO11&lt;&gt;""),AND(OQ11&gt;=OW$31,OQ11&lt;&gt;"",OS11&gt;=OW$35,OS11&lt;&gt;""),AND(OT11&gt;=OW$31,OT11&lt;&gt;"",OV11&gt;=OW$35,OV11&lt;&gt;""),AND(PR11&gt;=QE$31,PR11&lt;&gt;"",PT11&gt;=QE$35,PT11&lt;&gt;""),AND(PU11&gt;=QE$31,PU11&lt;&gt;"",PW11&gt;=QE$35,PW11&lt;&gt;""),AND(PY11&gt;=QE$31,PY11&lt;&gt;"",QA11&gt;=QE$35,QA11&lt;&gt;""),AND(QB11&gt;=QE$31,QB11&lt;&gt;"",QD11&gt;=QE$35,QD11&lt;&gt;""),AND(QZ11&gt;=RM$31,QZ11&lt;&gt;"",RB11&gt;=RM$35,RB11&lt;&gt;""),AND(RC11&gt;=RM$31,RC11&lt;&gt;"",RE11&gt;=RM$35,RE11&lt;&gt;""),AND(RG11&gt;=RM$31,RG11&lt;&gt;"",RI11&gt;=RM$35,RI11&lt;&gt;""),AND(RJ11&gt;=RM$31,RJ11&lt;&gt;"",RL11&gt;=RM$35,RL11&lt;&gt;""),AND(SH11&gt;=SU$31,SH11&lt;&gt;"",SJ11&gt;=SU$35,SJ11&lt;&gt;""),AND(SK11&gt;=SU$31,SK11&lt;&gt;"",SM11&gt;=SU$35,SM11&lt;&gt;""),AND(SO11&gt;=SU$31,SO11&lt;&gt;"",SQ11&gt;=SU$35,SQ11&lt;&gt;""),AND(SR11&gt;=SU$31,SR11&lt;&gt;"",ST11&gt;=SU$35,ST11&lt;&gt;""),AND(TP11&gt;=UC$31,TP11&lt;&gt;"",TR11&gt;=UC$35,TR11&lt;&gt;""),AND(TS11&gt;=UC$31,TS11&lt;&gt;"",TU11&gt;=UC$35,TU11&lt;&gt;""),AND(TW11&gt;=UC$31,TW11&lt;&gt;"",TY11&gt;=UC$35,TYY11&lt;&gt;""),AND(TZ11&gt;=UC$31,TZ11&lt;&gt;"",UB11&gt;=UC$35,UB11&lt;&gt;""),AND(UX11&gt;=VK$31,UX11&lt;&gt;"",UZ11&gt;=VK$35,UZ11&lt;&gt;""),AND(VA11&gt;=VK$31,VA11&lt;&gt;"",VC11&gt;=VK$35,VC11&lt;&gt;""),AND(VE11&gt;=VK$31,VE11&lt;&gt;"",VG11&gt;=VK$35,VG11&lt;&gt;""),AND(VH11&gt;=VK$31,VH11&lt;&gt;"",VJ11&gt;=VK$35,VJ11&lt;&gt;""),AND(WF11&gt;=WS$31,WF11&lt;&gt;"",WH11&gt;=WS$35,WH11&lt;&gt;""),AND(WI11&gt;=WS$31,WI11&lt;&gt;"",WK11&gt;=WS$35,WK11&lt;&gt;""),AND(WM11&gt;=WS$31,WM11&lt;&gt;"",WO11&gt;=WS$35,WO11&lt;&gt;""),AND(WP11&gt;=WS$31,WP11&lt;&gt;"",WR11&gt;=WS$35,WR11&lt;&gt;"")),"Excellence",IF(I11="P","Worlds Team",IF(F11="P","National Team","")))))</f>
        <v/>
      </c>
      <c r="I11" s="3" t="str">
        <f>IF(OR(AND(AO11&gt;=AY$30,AO11&lt;&gt;"",AQ11&gt;=AY$34,AQ11&lt;&gt;"",AN11=""),AND(AR11&gt;=AY$30,AR11&lt;&gt;"",AT11&gt;=AY$34,AT11&lt;&gt;"",AN11=""),AND(AV11&gt;=AY$30,AV11&lt;&gt;"",AX11&gt;=AY$34,AX11&lt;&gt;"",AN11=""),AND(BP11&gt;=BZ$30,BP11&lt;&gt;"",BR11&gt;=BZ$34,BR11&lt;&gt;"",BO11=""),AND(BS11&gt;=BZ$30,BS11&lt;&gt;"",BU11&gt;=BZ$34,BU11&lt;&gt;"",BO11=""),AND(BW11&gt;=BZ$30,BW11&lt;&gt;"",BY11&gt;=BZ$34,BY11&lt;&gt;"",BO11=""),AND(CQ11&gt;=DA$30,CQ11&lt;&gt;"",CS11&gt;=DA$34,CS11&lt;&gt;"",CP11=""),AND(CT11&gt;=DA$30,CT11&lt;&gt;"",CV11&gt;=DA$34,CV11&lt;&gt;"",CP11=""),AND(CX11&gt;=DA$30,CX11&lt;&gt;"",CZ11&gt;=DA$34,CZ11&lt;&gt;"",CP11=""),AND(DX11&gt;=EK$30,DX11&lt;&gt;"",DZ11&gt;=EK$34,DZ11&lt;&gt;""),AND(EA11&gt;=EK$30,EA11&lt;&gt;"",EC11&gt;=EK$34,EC11&lt;&gt;""),AND(EE11&gt;=EK$30,EE11&lt;&gt;"",EG11&gt;=EK$34,EG11&lt;&gt;""),AND(EH11&gt;=EK$30,EH11&lt;&gt;"",EJ11&gt;=EK$34,EJ11&lt;&gt;""),AND(FF11&gt;=FS$30,FF11&lt;&gt;"",FH11&gt;=FS$34,FH11&lt;&gt;""),AND(FI11&gt;=FS$30,FI11&lt;&gt;"",FK11&gt;=FS$34,FK11&lt;&gt;""),AND(FM11&gt;=FS$30,FM11&lt;&gt;"",FO11&gt;=FS$34,FO11&lt;&gt;""),AND(FP11&gt;=FS$30,FP11&lt;&gt;"",FR11&gt;=FS$34,FR11&lt;&gt;""),AND(GN11&gt;=HA$30,GN11&lt;&gt;"",GP11&gt;=HA$34,GP11&lt;&gt;""),AND(GQ11&gt;=HA$30,GQ11&lt;&gt;"",GS11&gt;=HA$34,GS11&lt;&gt;""),AND(GU11&gt;=HA$30,GU11&lt;&gt;"",GW11&gt;=HA$34,GW11&lt;&gt;""),AND(GX11&gt;=HA$30,GX11&lt;&gt;"",GZ11&gt;=HA$34,GZ11&lt;&gt;""),AND(HV11&gt;=II$30,HV11&lt;&gt;"",HX11&gt;=II$34,HX11&lt;&gt;""),AND(HY11&gt;=II$30,HY11&lt;&gt;"",IA11&gt;=II$34,IA11&lt;&gt;""),AND(IC11&gt;=II$30,IC11&lt;&gt;"",IE11&gt;=II$34,IE11&lt;&gt;""),AND(IF11&gt;=II$30,IF11&lt;&gt;"",IH11&gt;=II$34,IH11&lt;&gt;""),AND(JD11&gt;=JQ$30,JD11&lt;&gt;"",JF11&gt;=JQ$34,JF11&lt;&gt;""),AND(JG11&gt;=JQ$30,JG11&lt;&gt;"",JI11&gt;=JQ$34,JI11&lt;&gt;""),AND(JK11&gt;=JQ$30,JK11&lt;&gt;"",JM11&gt;=JQ$34,JM11&lt;&gt;""),AND(JN11&gt;=JQ$30,JN11&lt;&gt;"",JP11&gt;=JQ$34,JP11&lt;&gt;""),AND(KL11&gt;=KY$30,KL11&lt;&gt;"",KN11&gt;=KY$34,KN11&lt;&gt;""),AND(KO11&gt;=KY$30,KO11&lt;&gt;"",KQ11&gt;=KY$34,KQ11&lt;&gt;""),AND(KS11&gt;=KY$30,KS11&lt;&gt;"",KU11&gt;=KY$34,KU11&lt;&gt;""),AND(KV11&gt;=KY$30,KV11&lt;&gt;"",KX11&gt;=KY$34,KX11&lt;&gt;""),AND(LT11&gt;=MG$30,LT11&lt;&gt;"",LV11&gt;=MG$34,LV11&lt;&gt;""),AND(LW11&gt;=MG$30,LW11&lt;&gt;"",LY11&gt;=MG$34,LY11&lt;&gt;""),AND(MA11&gt;=MG$30,MA11&lt;&gt;"",MC11&gt;=MG$34,MC11&lt;&gt;""),AND(MD11&gt;=MG$30,MD11&lt;&gt;"",MF11&gt;=MG$34,MF11&lt;&gt;""),AND(NB11&gt;=NO$30,NB11&lt;&gt;"",ND11&gt;=NO$34,ND11&lt;&gt;""),AND(NE11&gt;=NO$30,NE11&lt;&gt;"",NG11&gt;=NO$34,NG11&lt;&gt;""),AND(NI11&gt;=NO$30,NI11&lt;&gt;"",NK11&gt;=NO$34,NK11&lt;&gt;""),AND(NL11&gt;=NO$30,NL11&lt;&gt;"",NN11&gt;=NO$34,NN11&lt;&gt;""),AND(OJ11&gt;=OW$30,OJ11&lt;&gt;"",OL11&gt;=OW$34,OL11&lt;&gt;""),AND(OM11&gt;=OW$30,OM11&lt;&gt;"",OO11&gt;=OW$34,OO11&lt;&gt;""),AND(OQ11&gt;=OW$30,OQ11&lt;&gt;"",OS11&gt;=OW$34,OS11&lt;&gt;""),AND(OT11&gt;=OW$30,OT11&lt;&gt;"",OV11&gt;=OW$34,OV11&lt;&gt;""),AND(PR11&gt;=QE$30,PR11&lt;&gt;"",PT11&gt;=QE$34,PT11&lt;&gt;""),AND(PU11&gt;=QE$30,PU11&lt;&gt;"",PW11&gt;=QE$34,PW11&lt;&gt;""),AND(PY11&gt;=QE$30,PY11&lt;&gt;"",QA11&gt;=QE$34,QA11&lt;&gt;""),AND(QB11&gt;=QE$30,QB11&lt;&gt;"",QD11&gt;=QE$34,QD11&lt;&gt;""),AND(QZ11&gt;=RM$30,QZ11&lt;&gt;"",RB11&gt;=RM$34,RB11&lt;&gt;""),AND(RC11&gt;=RM$30,RC11&lt;&gt;"",RE11&gt;=RM$34,RE11&lt;&gt;""),AND(RG11&gt;=RM$30,RG11&lt;&gt;"",RI11&gt;=RM$34,RI11&lt;&gt;""),AND(RJ11&gt;=RM$30,RJ11&lt;&gt;"",RL11&gt;=RM$34,RL11&lt;&gt;""),AND(SH11&gt;=SU$30,SH11&lt;&gt;"",SJ11&gt;=SU$34,SJ11&lt;&gt;""),AND(SK11&gt;=SU$30,SK11&lt;&gt;"",SM11&gt;=SU$34,SM11&lt;&gt;""),AND(SO11&gt;=SU$30,SO11&lt;&gt;"",SQ11&gt;=SU$34,SQ11&lt;&gt;""),AND(SR11&gt;=SU$30,SR11&lt;&gt;"",ST11&gt;=SU$34,ST11&lt;&gt;""),AND(TP11&gt;=UC$30,TP11&lt;&gt;"",TR11&gt;=UC$34,TR11&lt;&gt;""),AND(TS11&gt;=UC$30,TS11&lt;&gt;"",TU11&gt;=UC$34,TU11&lt;&gt;""),AND(TW11&gt;=UC$30,TW11&lt;&gt;"",TY11&gt;=UC$34,TYY11&lt;&gt;""),AND(TZ11&gt;=UC$30,TZ11&lt;&gt;"",UB11&gt;=UC$34,UB11&lt;&gt;""),AND(UX11&gt;=VK$30,UX11&lt;&gt;"",UZ11&gt;=VK$34,UZ11&lt;&gt;""),AND(VA11&gt;=VK$30,VA11&lt;&gt;"",VC11&gt;=VK$34,VC11&lt;&gt;""),AND(VE11&gt;=VK$30,VE11&lt;&gt;"",VG11&gt;=VK$34,VG11&lt;&gt;""),AND(VH11&gt;=VK$30,VH11&lt;&gt;"",VJ11&gt;=VK$34,VJ11&lt;&gt;""),AND(WF11&gt;=WS$30,WF11&lt;&gt;"",WH11&gt;=WS$34,WH11&lt;&gt;""),AND(WI11&gt;=WS$30,WI11&lt;&gt;"",WK11&gt;=WS$34,WK11&lt;&gt;""),AND(WM11&gt;=WS$30,WM11&lt;&gt;"",WO11&gt;=WS$34,WO11&lt;&gt;""),AND(WP11&gt;=WS$30,WP11&lt;&gt;"",WR11&gt;=WS$34,WR11&lt;&gt;"")),"P","")</f>
        <v/>
      </c>
      <c r="J11" s="8">
        <f>IF(COUNT(AQ11,AT11,BR11,BU11,CS11,CV11)&gt;0,LARGE((AQ11,AT11,BR11,BU11,CS11,CV11),1),0)</f>
        <v>45.17</v>
      </c>
      <c r="K11" s="8" t="str">
        <f>IF(J11="","",IF(OR(J11=CS11,J11=CV11),$CA$1,IF(OR(J11=BR11,J11=BU11),$AZ$1,IF(OR(J11=AQ11,J11=AT11),$Y$1,""))))</f>
        <v>2025 3rd Domestic Trial</v>
      </c>
      <c r="L11" s="8">
        <f>IF(COUNT(AQ11,AT11,BR11,BU11,CS11,CV11)&gt;1,LARGE((AQ11,AT11,BR11,BU11,CS11,CV11),2),0)</f>
        <v>45.17</v>
      </c>
      <c r="M11" s="8" t="str">
        <f>IF(L11="","",IF(OR(L11=CS11,L11=CV11),$CA$1,IF(OR(L11=BR11,L11=BU11),$AZ$1,IF(OR(L11=AQ11,L11=AT11),$Y$1,""))))</f>
        <v>2025 3rd Domestic Trial</v>
      </c>
      <c r="N11" s="8">
        <f>IF(COUNT(AQ11,AT11,BR11,BU11,CS11,CV11)&gt;2,LARGE((AQ11,AT11,BR11,BU11,CS11,CV11),3),0)</f>
        <v>45.17</v>
      </c>
      <c r="O11" s="8" t="str">
        <f>IF(N11="","",IF(OR(N11=CS11,N11=CV11),$CA$1,IF(OR(N11=BR11,N11=BU11),$AZ$1,IF(OR(N11=AQ11,N11=AT11),$Y$1,""))))</f>
        <v>2025 3rd Domestic Trial</v>
      </c>
      <c r="P11" s="8">
        <f>IF(MAX(AX11,BY11,CZ11)&gt;0,MAX(AX11,BY11,CZ11),0)</f>
        <v>57.697499999999998</v>
      </c>
      <c r="Q11" s="8" t="str">
        <f>IF(P11="","",IF(P11=CZ11,$CA$1,IF(P11=BY11,$AZ$1,IF(P11=AX11,$Y$1,""))))</f>
        <v>2025 3rd Domestic Trial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,TP11,TS11,TW11,TZ11,UX11,VA11,VE11,VH11,WF11,WI11,WM11,WP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,TP11,TS11,TW11,TZ11,UX11,VA11,VE11,VH11,WF11,WI11,WM11,WP11),0)</f>
        <v>15.95</v>
      </c>
      <c r="S11" s="8" t="str">
        <f>IF(R11=0,"",IF(OR(R11=CQ11,R11=CT11,R11=CX11),$CA$1,IF(OR(R11=BP11,R11=BS11,R11=BW11),$AZ$1,IF(OR(R11=AO11,R11=AR11,R11=AV11),$Y$1,IF(OR(R11=WF11,R11=WI11,R11=WM11,R11=WP11),$VL$1,IF(OR(R11=UX11,R11=VA11,R11=VE11,R11=VH11),$UD$1,IF(OR(R11=TP11,R11=TS11,R11=TW11,R11=TZ11),$SV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)))</f>
        <v>2025 3rd Domestic Trial</v>
      </c>
      <c r="T11" s="8">
        <f>MAX(IF(AND(AO11&lt;&gt;"",AO11&gt;=$AY$29),AP11,0),IF(AND(AR11&lt;&gt;"",AR11&gt;=$AY$29),AS11,0),IF(AND(AV11&lt;&gt;"",AV11&gt;=$AY$29),AW11,0),IF(AND(BP11&lt;&gt;"",BP11&gt;=$BZ$29),BQ11,0),IF(AND(BS11&lt;&gt;"",BS11&gt;=$BZ$29),BT11,0),IF(AND(BW11&lt;&gt;"",BW11&gt;=$BZ$29),BX11,0),IF(AND(CQ11&lt;&gt;"",CQ11&gt;=$DA$29),CR11,0),IF(AND(CT11&lt;&gt;"",CT11&gt;=$DA$29),CU11,0),IF(AND(CX11&lt;&gt;"",CX11&gt;=$DA$29),CY11,0),IF(AND(DX11&lt;&gt;"",DX11&gt;=$EK$29),DY11,0),IF(AND(EA11&lt;&gt;"",EA11&gt;=$EK$29),EB11,0),IF(AND(EE11&lt;&gt;"",EE11&gt;=$EK$29),EF11,0),IF(AND(EH11&lt;&gt;"",EH11&gt;=$EK$29),EI11,0),IF(AND(FF11&lt;&gt;"",FF11&gt;=$FS$29),FG11,0),IF(AND(FI11&lt;&gt;"",FI11&gt;=$FS$29),FJ11,0),IF(AND(FM11&lt;&gt;"",FM11&gt;=$FS$29),FN11,0),IF(AND(FP11&lt;&gt;"",FP11&gt;=$FS$29),FQ11,0),IF(AND(GN11&lt;&gt;"",GN11&gt;=$HA$29),GO11,0),IF(AND(GQ11&lt;&gt;"",GQ11&gt;=$HA$29),GR11,0),IF(AND(GU11&lt;&gt;"",GU11&gt;=$HA$29),GV11,0),IF(AND(GX11&lt;&gt;"",GX11&gt;=$HA$29),GY11,0),IF(AND(HV11&lt;&gt;"",HV11&gt;=$II$29),HW11,0),IF(AND(HY11&lt;&gt;"",HY11&gt;=$II$29),HZ11,0),IF(AND(IC11&lt;&gt;"",IC11&gt;=$II$29),ID11,0),IF(AND(IF11&lt;&gt;"",IF11&gt;=$II$29),IG11,0),IF(AND(JD11&lt;&gt;"",JD11&gt;=$JQ$29),JE11,0),IF(AND(JG11&lt;&gt;"",JG11&gt;=$JQ$29),JH11,0),IF(AND(JK11&lt;&gt;"",JK11&gt;=$JQ$29),JL11,0),IF(AND(JN11&lt;&gt;"",JN11&gt;=$JQ$29),JO11,0),IF(AND(KL11&lt;&gt;"",KL11&gt;=$KY$29),KM11,0),IF(AND(KO11&lt;&gt;"",KO11&gt;=$KY$29),KP11,0),IF(AND(KS11&lt;&gt;"",KS11&gt;=$KY$29),KT11,0),IF(AND(KV11&lt;&gt;"",KV11&gt;=$KY$29),KW11,0),IF(AND(LT11&lt;&gt;"",LT11&gt;=$MG$29),LU11,0),IF(AND(LW11&lt;&gt;"",LW11&gt;=$MG$29),LX11,0),IF(AND(MA11&lt;&gt;"",MA11&gt;=$MG$29),MB11,0),IF(AND(MD11&lt;&gt;"",MD11&gt;=$MG$29),ME11,0),IF(AND(NB11&lt;&gt;"",NB11&gt;=$NO$29),NC11,0),IF(AND(NE11&lt;&gt;"",NE11&gt;=$NO$29),NF11,0),IF(AND(NI11&lt;&gt;"",NI11&gt;=$NO$29),NJ11,0),IF(AND(NL11&lt;&gt;"",NL11&gt;=$NO$29),NM11,0),IF(AND(OJ11&lt;&gt;"",OJ11&gt;=$OW$29),OK11,0),IF(AND(OM11&lt;&gt;"",OM11&gt;=$OW$29),ON11,0),IF(AND(OQ11&lt;&gt;"",OQ11&gt;=$OW$29),OR11,0),IF(AND(OT11&lt;&gt;"",OT11&gt;=$OW$29),OU11,0),IF(AND(PR11&lt;&gt;"",PR11&gt;=$QE$29),PS11,0),IF(AND(PU11&lt;&gt;"",PU11&gt;=$QE$29),PV11,0),IF(AND(PY11&lt;&gt;"",PY11&gt;=$QE$29),PZ11,0),IF(AND(QB11&lt;&gt;"",QB11&gt;=$QE$29),QC11,0),IF(AND(QZ11&lt;&gt;"",QZ11&gt;=$RM$29),RA11,0),IF(AND(RC11&lt;&gt;"",RC11&gt;=$RM$29),RD11,0),IF(AND(RG11&lt;&gt;"",RG11&gt;=$RM$29),RH11,0),IF(AND(RJ11&lt;&gt;"",RJ11&gt;=$RM$29),RK11,0),IF(AND(SH11&lt;&gt;"",SH11&gt;=$SU$29),SI11,0),IF(AND(SK11&lt;&gt;"",SK11&gt;=$SU$29),SL11,0),IF(AND(SO11&lt;&gt;"",SO11&gt;=$SU$29),SP11,0),IF(AND(SR11&lt;&gt;"",SR11&gt;=$SU$29),SS11,0),IF(AND(TP11&lt;&gt;"",TP11&gt;=$UC$29),TQ11,0),IF(AND(TS11&lt;&gt;"",TS11&gt;=$UC$29),TT11,0),IF(AND(TW11&lt;&gt;"",TW11&gt;=$UC$29),TX11,0),IF(AND(TZ11&lt;&gt;"",TZ11&gt;=$UC$29),UA11,0),IF(AND(UX11&lt;&gt;"",UX11&gt;=$VK$29),UY11,0),IF(AND(VA11&lt;&gt;"",VA11&gt;=$VK$29),VB11,0),IF(AND(VE11&lt;&gt;"",VE11&gt;=$VK$29),VF11,0),IF(AND(VH11&lt;&gt;"",VH11&gt;=$VK$29),VI11,0),IF(AND(WF11&lt;&gt;"",WF11&gt;=$WS$29),WG11,0),IF(AND(WI11&lt;&gt;"",WI11&gt;=$WS$29),WJ11,0),IF(AND(WM11&lt;&gt;"",WM11&gt;=$WS$29),WN11,0),IF(AND(WP11&lt;&gt;"",WP11&gt;=$WS$29),WQ11,0),0)</f>
        <v>16.672499999999999</v>
      </c>
      <c r="U11" s="8" t="str">
        <f>IF(T11=0,"",IF(OR(T11=CR11,T11=CU11,T11=CY11),$CA$1,IF(OR(T11=BQ11,T11=BT11,T11=BX11),$AZ$1,IF(OR(T11=AP11,T11=AS11,T11=AW11),$Y$1,IF(OR(T11=WG11,T11=WJ11,T11=WN11,T11=WQ11),$VL$1,IF(OR(T11=UY11,T11=VB11,T11=VF11,T11=VI11),$UD$1,IF(OR(T11=TQ11,T11=TT11,T11=TX11,T11=UA11),$SV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)))</f>
        <v>2025 3rd Domestic Trial</v>
      </c>
      <c r="V11" s="8" t="str">
        <f>IF(MAX(DB11,DC11)&gt;0,MAX(DB11,DC11),"")</f>
        <v/>
      </c>
      <c r="W11" s="11" t="str">
        <f>IF(V11="","",IF(V11=DB11,"("&amp;DB$2&amp;")",IF(V11=DC11,"("&amp;DC$2&amp;")")))</f>
        <v/>
      </c>
      <c r="X11" s="8" t="str">
        <f>IF(V11="","",IF(V11=DB11,IF(V11+IF(N11="",0,N11)=WL11,$VL$1,IF(V11+IF(N11="",0,N11)=VD11,$UD$1,IF(V11+IF(N11="",0,N11)=TV11,$SV$1,IF(V11+IF(N11="",0,N11)=SN11,$RN$1,IF(V11+IF(N11="",0,N11)=RF11,$QF$1,IF(V11+IF(N11="",0,N11)=PX11,$OX$1,IF(V11+IF(N11="",0,N11)=OP11,$NP$1,IF(V11+IF(N11="",0,N11)=NH11,$MH$1,IF(V11+IF(N11="",0,N11)=LZ11,$KZ$1,IF(V11+IF(N11="",0,N11)=KR11,$JR$1,IF(V11+IF(N11="",0,N11)=JJ11,$IJ$1,IF(V11+IF(N11="",0,N11)=IB11,$HB$1,IF(V11+IF(N11="",0,N11)=GT11,$FT$1,IF(V11+IF(N11="",0,N11)=FL11,$EL$1,IF(V11+IF(N11="",0,N11)=ED11,$DD$1))))))))))))))),IF(V11=DC11,IF(V11+IF(P11="",0,P11)=WO11,$VL$1,IF(V11+IF(P11="",0,P11)=VG11,$UD$1,IF(V11+IF(P11="",0,P11)=TY11,$SV$1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WR11,$VL$1,IF(V11+IF(P11="",0,P11)=VJ11,$UD$1,IF(V11+IF(P11="",0,P11)=UB11,$SV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))))))</f>
        <v/>
      </c>
      <c r="Y11" s="22">
        <v>12.475</v>
      </c>
      <c r="Z11" s="22">
        <v>7.2</v>
      </c>
      <c r="AA11" s="22">
        <v>12.324999999999999</v>
      </c>
      <c r="AB11" s="22">
        <v>13.17</v>
      </c>
      <c r="AC11" s="22">
        <v>0</v>
      </c>
      <c r="AD11" s="22">
        <v>9.2249999999999996</v>
      </c>
      <c r="AE11" s="22">
        <v>5.5750000000000002</v>
      </c>
      <c r="AF11" s="22">
        <v>10.15</v>
      </c>
      <c r="AG11" s="22">
        <v>10.1175</v>
      </c>
      <c r="AH11" s="22">
        <v>0</v>
      </c>
      <c r="AI11" s="22">
        <v>15.85</v>
      </c>
      <c r="AJ11" s="22">
        <v>9.2249999999999996</v>
      </c>
      <c r="AK11" s="22">
        <v>15.95</v>
      </c>
      <c r="AL11" s="22">
        <v>16.672499999999999</v>
      </c>
      <c r="AM11" s="22">
        <v>0</v>
      </c>
      <c r="AN11" s="27" t="s">
        <v>53</v>
      </c>
      <c r="AO11" s="38">
        <f>IF(AA11&gt;0,AA11,"")</f>
        <v>12.324999999999999</v>
      </c>
      <c r="AP11" s="38">
        <f>IF(AB11&gt;0,AB11,"")</f>
        <v>13.17</v>
      </c>
      <c r="AQ11" s="40">
        <f>IF(SUM(Y11:AB11)-AC11&gt;0,SUM(Y11:AB11)-AC11,"")</f>
        <v>45.17</v>
      </c>
      <c r="AR11" s="40">
        <f>IF(AF11&gt;0,AF11,"")</f>
        <v>10.15</v>
      </c>
      <c r="AS11" s="40">
        <f>IF(AG11&gt;0,AG11,"")</f>
        <v>10.1175</v>
      </c>
      <c r="AT11" s="40">
        <f>IF(SUM(AD11:AG11)-AH11&gt;0,SUM(AD11:AG11)-AH11,"")</f>
        <v>35.067500000000003</v>
      </c>
      <c r="AU11" s="40">
        <f>IF(AQ11="","",MAX(AQ11,AT11))</f>
        <v>45.17</v>
      </c>
      <c r="AV11" s="40">
        <f>IF(AK11&gt;0,AK11,"")</f>
        <v>15.95</v>
      </c>
      <c r="AW11" s="40">
        <f>IF(AL11&gt;0,AL11,"")</f>
        <v>16.672499999999999</v>
      </c>
      <c r="AX11" s="40">
        <f>IF(SUM(AI11:AL11)-AM11&gt;0,SUM(AI11:AL11)-AM11,"")</f>
        <v>57.697499999999998</v>
      </c>
      <c r="AY11" s="40">
        <f>IF(SUM(AU11,AX11)&gt;0,SUM(AU11,AX11),"")</f>
        <v>102.86750000000001</v>
      </c>
      <c r="AZ11" s="26">
        <v>12.475</v>
      </c>
      <c r="BA11" s="26">
        <v>7.2</v>
      </c>
      <c r="BB11" s="26">
        <v>12.324999999999999</v>
      </c>
      <c r="BC11" s="26">
        <v>13.17</v>
      </c>
      <c r="BD11" s="26">
        <v>0</v>
      </c>
      <c r="BE11" s="26">
        <v>9.2249999999999996</v>
      </c>
      <c r="BF11" s="26">
        <v>5.5750000000000002</v>
      </c>
      <c r="BG11" s="26">
        <v>10.15</v>
      </c>
      <c r="BH11" s="26">
        <v>10.1175</v>
      </c>
      <c r="BI11" s="26">
        <v>0</v>
      </c>
      <c r="BJ11" s="26">
        <v>15.85</v>
      </c>
      <c r="BK11" s="26">
        <v>9.2249999999999996</v>
      </c>
      <c r="BL11" s="26">
        <v>15.95</v>
      </c>
      <c r="BM11" s="26">
        <v>16.672499999999999</v>
      </c>
      <c r="BN11" s="26">
        <v>0</v>
      </c>
      <c r="BO11" s="28" t="s">
        <v>53</v>
      </c>
      <c r="BP11" s="39">
        <f>IF(BB11&gt;0,BB11,"")</f>
        <v>12.324999999999999</v>
      </c>
      <c r="BQ11" s="39">
        <f>IF(BC11&gt;0,BC11,"")</f>
        <v>13.17</v>
      </c>
      <c r="BR11" s="11">
        <f>IF(SUM(AZ11:BC11)-BD11&gt;0,SUM(AZ11:BC11)-BD11,"")</f>
        <v>45.17</v>
      </c>
      <c r="BS11" s="11">
        <f>IF(BG11&gt;0,BG11,"")</f>
        <v>10.15</v>
      </c>
      <c r="BT11" s="11">
        <f>IF(BH11&gt;0,BH11,"")</f>
        <v>10.1175</v>
      </c>
      <c r="BU11" s="11">
        <f>IF(SUM(BE11:BH11)-BI11&gt;0,SUM(BE11:BH11)-BI11,"")</f>
        <v>35.067500000000003</v>
      </c>
      <c r="BV11" s="11">
        <f>IF(BR11="","",MAX(BR11,BU11))</f>
        <v>45.17</v>
      </c>
      <c r="BW11" s="11">
        <f>IF(BL11&gt;0,BL11,"")</f>
        <v>15.95</v>
      </c>
      <c r="BX11" s="11">
        <f>IF(BM11&gt;0,BM11,"")</f>
        <v>16.672499999999999</v>
      </c>
      <c r="BY11" s="11">
        <f>IF(SUM(BJ11:BM11)-BN11&gt;0,SUM(BJ11:BM11)-BN11,"")</f>
        <v>57.697499999999998</v>
      </c>
      <c r="BZ11" s="11">
        <f>IF(SUM(BV11,BY11)&gt;0,SUM(BV11,BY11),"")</f>
        <v>102.86750000000001</v>
      </c>
      <c r="CA11" s="22">
        <v>12.475</v>
      </c>
      <c r="CB11" s="22">
        <v>7.2</v>
      </c>
      <c r="CC11" s="22">
        <v>12.324999999999999</v>
      </c>
      <c r="CD11" s="22">
        <v>13.17</v>
      </c>
      <c r="CE11" s="22">
        <v>0</v>
      </c>
      <c r="CF11" s="22">
        <v>9.2249999999999996</v>
      </c>
      <c r="CG11" s="22">
        <v>5.5750000000000002</v>
      </c>
      <c r="CH11" s="22">
        <v>10.15</v>
      </c>
      <c r="CI11" s="22">
        <v>10.1175</v>
      </c>
      <c r="CJ11" s="22">
        <v>0</v>
      </c>
      <c r="CK11" s="22">
        <v>15.85</v>
      </c>
      <c r="CL11" s="22">
        <v>9.2249999999999996</v>
      </c>
      <c r="CM11" s="22">
        <v>15.95</v>
      </c>
      <c r="CN11" s="22">
        <v>16.672499999999999</v>
      </c>
      <c r="CO11" s="22">
        <v>0</v>
      </c>
      <c r="CP11" s="27" t="s">
        <v>53</v>
      </c>
      <c r="CQ11" s="38">
        <f>IF(CC11&gt;0,CC11,"")</f>
        <v>12.324999999999999</v>
      </c>
      <c r="CR11" s="38">
        <f>IF(CD11&gt;0,CD11,"")</f>
        <v>13.17</v>
      </c>
      <c r="CS11" s="40">
        <f>IF(SUM(CA11:CD11)-CE11&gt;0,SUM(CA11:CD11)-CE11,"")</f>
        <v>45.17</v>
      </c>
      <c r="CT11" s="40">
        <f>IF(CH11&gt;0,CH11,"")</f>
        <v>10.15</v>
      </c>
      <c r="CU11" s="40">
        <f>IF(CI11&gt;0,CI11,"")</f>
        <v>10.1175</v>
      </c>
      <c r="CV11" s="40">
        <f>IF(SUM(CF11:CI11)-CJ11&gt;0,SUM(CF11:CI11)-CJ11,"")</f>
        <v>35.067500000000003</v>
      </c>
      <c r="CW11" s="40">
        <f>IF(CS11="","",MAX(CS11,CV11))</f>
        <v>45.17</v>
      </c>
      <c r="CX11" s="40">
        <f>IF(CM11&gt;0,CM11,"")</f>
        <v>15.95</v>
      </c>
      <c r="CY11" s="40">
        <f>IF(CN11&gt;0,CN11,"")</f>
        <v>16.672499999999999</v>
      </c>
      <c r="CZ11" s="40">
        <f>IF(SUM(CK11:CN11)-CO11&gt;0,SUM(CK11:CN11)-CO11,"")</f>
        <v>57.697499999999998</v>
      </c>
      <c r="DA11" s="40">
        <f>IF(SUM(CW11,CZ11)&gt;0,SUM(CW11,CZ11),"")</f>
        <v>102.86750000000001</v>
      </c>
      <c r="DB11" s="51" t="str">
        <f>IF(MAX(ED11,FL11,GT11,IB11,JJ11,KR11,LZ11,NH11,OP11,PX11,RF11,SN11,TV11,VD11,WL11)-IF(N11="",0,N11)&gt;0.001,MAX(ED11,FL11,GT11,IB11,JJ11,KR11,LZ11,NH11,OP11,PX11,RF11,SN11,TV11,VD11,WL11)-IF(N11="",0,N11),"")</f>
        <v/>
      </c>
      <c r="DC11" s="51" t="str">
        <f>IF(MAX(EG11,EJ11,FO11,FR11,GW11,GZ11,IE11,IH11,JM11,JP11,KU11,KX11,MC11,MF11,NK11,NN11,OS11,OV11,QA11,QD11,RI11,RL11,SQ11,ST11,TY11,UB11,VG11,VJ11,WO11,WR11)-IF(P11="",0,P11)&gt;0.001,MAX(EG11,EJ11,FO11,FR11,GW11,GZ11,IE11,IH11,JM11,JP11,KU11,KX11,MC11,MF11,NK11,NN11,OS11,OV11,QA11,QD11,RI11,RL11,SQ11,ST11,TY11,UB11,VG11,VJ11,WO11,WR11)-IF(P11="",0,P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>IF(DF11&gt;0,DF11,"")</f>
        <v/>
      </c>
      <c r="DY11" s="40" t="str">
        <f>IF(DG11&gt;0,DG11,"")</f>
        <v/>
      </c>
      <c r="DZ11" s="40" t="str">
        <f>IF(SUM(DD11:DG11)-DH11&gt;0,SUM(DD11:DG11)-DH11,"")</f>
        <v/>
      </c>
      <c r="EA11" s="40" t="str">
        <f>IF(DK11&gt;0,DK11,"")</f>
        <v/>
      </c>
      <c r="EB11" s="40" t="str">
        <f>IF(DL11&gt;0,DL11,"")</f>
        <v/>
      </c>
      <c r="EC11" s="40" t="str">
        <f>IF(SUM(DI11:DL11)-DM11&gt;0,SUM(DI11:DL11)-DM11,"")</f>
        <v/>
      </c>
      <c r="ED11" s="40" t="str">
        <f>IF(MAX(DZ11,EC11)&gt;0,MAX(DZ11,EC11),"")</f>
        <v/>
      </c>
      <c r="EE11" s="40" t="str">
        <f>IF(DP11&gt;0,DP11,"")</f>
        <v/>
      </c>
      <c r="EF11" s="40" t="str">
        <f>IF(DQ11&gt;0,DQ11,"")</f>
        <v/>
      </c>
      <c r="EG11" s="40" t="str">
        <f>IF(SUM(DN11:DQ11)-DR11&gt;0,SUM(DN11:DQ11)-DR11,"")</f>
        <v/>
      </c>
      <c r="EH11" s="40" t="str">
        <f>IF(DU11&gt;0,DU11,"")</f>
        <v/>
      </c>
      <c r="EI11" s="40" t="str">
        <f>IF(DV11&gt;0,DV11,"")</f>
        <v/>
      </c>
      <c r="EJ11" s="40" t="str">
        <f>IF(SUM(DS11:DV11)-DW11&gt;0,SUM(DS11:DV11)-DW11,"")</f>
        <v/>
      </c>
      <c r="EK11" s="40" t="str">
        <f>IF(SUM(ED11,EG11,EJ11)&gt;0,SUM(ED11,EG11,EJ11),"")</f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>IF(EN11&gt;0,EN11,"")</f>
        <v/>
      </c>
      <c r="FG11" s="11" t="str">
        <f>IF(EO11&gt;0,EO11,"")</f>
        <v/>
      </c>
      <c r="FH11" s="11" t="str">
        <f>IF(SUM(EL11:EO11)-EP11&gt;0,SUM(EL11:EO11)-EP11,"")</f>
        <v/>
      </c>
      <c r="FI11" s="11" t="str">
        <f>IF(ES11&gt;0,ES11,"")</f>
        <v/>
      </c>
      <c r="FJ11" s="11" t="str">
        <f>IF(ET11&gt;0,ET11,"")</f>
        <v/>
      </c>
      <c r="FK11" s="11" t="str">
        <f>IF(SUM(EQ11:ET11)-EU11&gt;0,SUM(EQ11:ET11)-EU11,"")</f>
        <v/>
      </c>
      <c r="FL11" s="11" t="str">
        <f>IF(MAX(FH11,FK11)&gt;0,MAX(FH11,FK11),"")</f>
        <v/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 t="str">
        <f>IF(SUM(FL11,FO11,FR11)&gt;0,SUM(FL11,FO11,FR11),"")</f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0" t="str">
        <f>IF(FV11&gt;0,FV11,"")</f>
        <v/>
      </c>
      <c r="GO11" s="40" t="str">
        <f>IF(FW11&gt;0,FW11,"")</f>
        <v/>
      </c>
      <c r="GP11" s="40" t="str">
        <f>IF(SUM(FT11:FW11)-FX11&gt;0,SUM(FT11:FW11)-FX11,"")</f>
        <v/>
      </c>
      <c r="GQ11" s="40" t="str">
        <f>IF(GA11&gt;0,GA11,"")</f>
        <v/>
      </c>
      <c r="GR11" s="40" t="str">
        <f>IF(GB11&gt;0,GB11,"")</f>
        <v/>
      </c>
      <c r="GS11" s="40" t="str">
        <f>IF(SUM(FY11:GB11)-GC11&gt;0,SUM(FY11:GB11)-GC11,"")</f>
        <v/>
      </c>
      <c r="GT11" s="40" t="str">
        <f>IF(MAX(GP11,GS11)&gt;0,MAX(GP11,GS11),"")</f>
        <v/>
      </c>
      <c r="GU11" s="40" t="str">
        <f>IF(GF11&gt;0,GF11,"")</f>
        <v/>
      </c>
      <c r="GV11" s="40" t="str">
        <f>IF(GG11&gt;0,GG11,"")</f>
        <v/>
      </c>
      <c r="GW11" s="40" t="str">
        <f>IF(SUM(GD11:GG11)-GH11&gt;0,SUM(GD11:GG11)-GH11,"")</f>
        <v/>
      </c>
      <c r="GX11" s="40" t="str">
        <f>IF(GK11&gt;0,GK11,"")</f>
        <v/>
      </c>
      <c r="GY11" s="40" t="str">
        <f>IF(GL11&gt;0,GL11,"")</f>
        <v/>
      </c>
      <c r="GZ11" s="40" t="str">
        <f>IF(SUM(GI11:GL11)-GM11&gt;0,SUM(GI11:GL11)-GM11,"")</f>
        <v/>
      </c>
      <c r="HA11" s="40" t="str">
        <f>IF(SUM(GT11,GW11,GZ11)&gt;0,SUM(GT11,GW11,GZ11),"")</f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>IF(HD11&gt;0,HD11,"")</f>
        <v/>
      </c>
      <c r="HW11" s="11" t="str">
        <f>IF(HE11&gt;0,HE11,"")</f>
        <v/>
      </c>
      <c r="HX11" s="11" t="str">
        <f>IF(SUM(HB11:HE11)-HF11&gt;0,SUM(HB11:HE11)-HF11,"")</f>
        <v/>
      </c>
      <c r="HY11" s="11" t="str">
        <f>IF(HI11&gt;0,HI11,"")</f>
        <v/>
      </c>
      <c r="HZ11" s="11" t="str">
        <f>IF(HJ11&gt;0,HJ11,"")</f>
        <v/>
      </c>
      <c r="IA11" s="11" t="str">
        <f>IF(SUM(HG11:HJ11)-HK11&gt;0,SUM(HG11:HJ11)-HK11,"")</f>
        <v/>
      </c>
      <c r="IB11" s="11" t="str">
        <f>IF(MAX(HX11,IA11)&gt;0,MAX(HX11,IA11),"")</f>
        <v/>
      </c>
      <c r="IC11" s="11" t="str">
        <f>IF(HN11&gt;0,HN11,"")</f>
        <v/>
      </c>
      <c r="ID11" s="11" t="str">
        <f>IF(HO11&gt;0,HO11,"")</f>
        <v/>
      </c>
      <c r="IE11" s="11" t="str">
        <f>IF(SUM(HL11:HO11)-HP11&gt;0,SUM(HL11:HO11)-HP11,"")</f>
        <v/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 t="str">
        <f>IF(SUM(IB11,IE11,IH11)&gt;0,SUM(IB11,IE11,IH11),"")</f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0" t="str">
        <f>IF(IL11&gt;0,IL11,"")</f>
        <v/>
      </c>
      <c r="JE11" s="40" t="str">
        <f>IF(IM11&gt;0,IM11,"")</f>
        <v/>
      </c>
      <c r="JF11" s="40" t="str">
        <f>IF(SUM(IJ11:IM11)-IN11&gt;0,SUM(IJ11:IM11)-IN11,"")</f>
        <v/>
      </c>
      <c r="JG11" s="40" t="str">
        <f>IF(IQ11&gt;0,IQ11,"")</f>
        <v/>
      </c>
      <c r="JH11" s="40" t="str">
        <f>IF(IR11&gt;0,IR11,"")</f>
        <v/>
      </c>
      <c r="JI11" s="40" t="str">
        <f>IF(SUM(IO11:IR11)-IS11&gt;0,SUM(IO11:IR11)-IS11,"")</f>
        <v/>
      </c>
      <c r="JJ11" s="40" t="str">
        <f>IF(MAX(JF11,JI11)&gt;0,MAX(JF11,JI11),"")</f>
        <v/>
      </c>
      <c r="JK11" s="40" t="str">
        <f>IF(IV11&gt;0,IV11,"")</f>
        <v/>
      </c>
      <c r="JL11" s="40" t="str">
        <f>IF(IW11&gt;0,IW11,"")</f>
        <v/>
      </c>
      <c r="JM11" s="40" t="str">
        <f>IF(SUM(IT11:IW11)-IX11&gt;0,SUM(IT11:IW11)-IX11,"")</f>
        <v/>
      </c>
      <c r="JN11" s="40" t="str">
        <f>IF(JA11&gt;0,JA11,"")</f>
        <v/>
      </c>
      <c r="JO11" s="40" t="str">
        <f>IF(JB11&gt;0,JB11,"")</f>
        <v/>
      </c>
      <c r="JP11" s="40" t="str">
        <f>IF(SUM(IY11:JB11)-JC11&gt;0,SUM(IY11:JB11)-JC11,"")</f>
        <v/>
      </c>
      <c r="JQ11" s="40" t="str">
        <f>IF(SUM(JJ11,JM11,JP11)&gt;0,SUM(JJ11,JM11,JP11),"")</f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>IF(JT11&gt;0,JT11,"")</f>
        <v/>
      </c>
      <c r="KM11" s="11" t="str">
        <f>IF(JU11&gt;0,JU11,"")</f>
        <v/>
      </c>
      <c r="KN11" s="11" t="str">
        <f>IF(SUM(JR11:JU11)-JV11&gt;0,SUM(JR11:JU11)-JV11,"")</f>
        <v/>
      </c>
      <c r="KO11" s="11" t="str">
        <f>IF(JY11&gt;0,JY11,"")</f>
        <v/>
      </c>
      <c r="KP11" s="11" t="str">
        <f>IF(JZ11&gt;0,JZ11,"")</f>
        <v/>
      </c>
      <c r="KQ11" s="11" t="str">
        <f>IF(SUM(JW11:JZ11)-KA11&gt;0,SUM(JW11:JZ11)-KA11,"")</f>
        <v/>
      </c>
      <c r="KR11" s="11" t="str">
        <f>IF(MAX(KN11,KQ11)&gt;0,MAX(KN11,KQ11),"")</f>
        <v/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 t="str">
        <f>IF(SUM(KR11,KU11,KX11)&gt;0,SUM(KR11,KU11,KX11),"")</f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0" t="str">
        <f>IF(LB11&gt;0,LB11,"")</f>
        <v/>
      </c>
      <c r="LU11" s="40" t="str">
        <f>IF(LC11&gt;0,LC11,"")</f>
        <v/>
      </c>
      <c r="LV11" s="40" t="str">
        <f>IF(SUM(KZ11:LC11)-LD11&gt;0,SUM(KZ11:LC11)-LD11,"")</f>
        <v/>
      </c>
      <c r="LW11" s="40" t="str">
        <f>IF(LG11&gt;0,LG11,"")</f>
        <v/>
      </c>
      <c r="LX11" s="40" t="str">
        <f>IF(LH11&gt;0,LH11,"")</f>
        <v/>
      </c>
      <c r="LY11" s="40" t="str">
        <f>IF(SUM(LE11:LH11)-LI11&gt;0,SUM(LE11:LH11)-LI11,"")</f>
        <v/>
      </c>
      <c r="LZ11" s="40" t="str">
        <f>IF(MAX(LV11,LY11)&gt;0,MAX(LV11,LY11),"")</f>
        <v/>
      </c>
      <c r="MA11" s="40" t="str">
        <f>IF(LL11&gt;0,LL11,"")</f>
        <v/>
      </c>
      <c r="MB11" s="40" t="str">
        <f>IF(LM11&gt;0,LM11,"")</f>
        <v/>
      </c>
      <c r="MC11" s="40" t="str">
        <f>IF(SUM(LJ11:LM11)-LN11&gt;0,SUM(LJ11:LM11)-LN11,"")</f>
        <v/>
      </c>
      <c r="MD11" s="40" t="str">
        <f>IF(LQ11&gt;0,LQ11,"")</f>
        <v/>
      </c>
      <c r="ME11" s="40" t="str">
        <f>IF(LR11&gt;0,LR11,"")</f>
        <v/>
      </c>
      <c r="MF11" s="40" t="str">
        <f>IF(SUM(LO11:LR11)-LS11&gt;0,SUM(LO11:LR11)-LS11,"")</f>
        <v/>
      </c>
      <c r="MG11" s="40" t="str">
        <f>IF(SUM(LZ11,MC11,MF11)&gt;0,SUM(LZ11,MC11,MF11),"")</f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IF(SUM(NH11,NK11,NN11)&gt;0,SUM(NH11,NK11,NN11),"")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>IF(NR11&gt;0,NR11,"")</f>
        <v/>
      </c>
      <c r="OK11" s="40" t="str">
        <f>IF(NS11&gt;0,NS11,"")</f>
        <v/>
      </c>
      <c r="OL11" s="40" t="str">
        <f>IF(SUM(NP11:NS11)-NT11&gt;0,SUM(NP11:NS11)-NT11,"")</f>
        <v/>
      </c>
      <c r="OM11" s="40" t="str">
        <f>IF(NW11&gt;0,NW11,"")</f>
        <v/>
      </c>
      <c r="ON11" s="40" t="str">
        <f>IF(NX11&gt;0,NX11,"")</f>
        <v/>
      </c>
      <c r="OO11" s="40" t="str">
        <f>IF(SUM(NU11:NX11)-NY11&gt;0,SUM(NU11:NX11)-NY11,"")</f>
        <v/>
      </c>
      <c r="OP11" s="40" t="str">
        <f>IF(MAX(OL11,OO11)&gt;0,MAX(OL11,OO11),"")</f>
        <v/>
      </c>
      <c r="OQ11" s="40" t="str">
        <f>IF(OB11&gt;0,OB11,"")</f>
        <v/>
      </c>
      <c r="OR11" s="40" t="str">
        <f>IF(OC11&gt;0,OC11,"")</f>
        <v/>
      </c>
      <c r="OS11" s="40" t="str">
        <f>IF(SUM(NZ11:OC11)-OD11&gt;0,SUM(NZ11:OC11)-OD11,"")</f>
        <v/>
      </c>
      <c r="OT11" s="40" t="str">
        <f>IF(OG11&gt;0,OG11,"")</f>
        <v/>
      </c>
      <c r="OU11" s="40" t="str">
        <f>IF(OH11&gt;0,OH11,"")</f>
        <v/>
      </c>
      <c r="OV11" s="40" t="str">
        <f>IF(SUM(OE11:OH11)-OI11&gt;0,SUM(OE11:OH11)-OI11,"")</f>
        <v/>
      </c>
      <c r="OW11" s="40" t="str">
        <f>IF(SUM(OP11,OS11,OV11)&gt;0,SUM(OP11,OS11,OV11),"")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IF(SUM(PX11,QA11,QD11)&gt;0,SUM(PX11,QA11,QD11),"")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>IF(QH11&gt;0,QH11,"")</f>
        <v/>
      </c>
      <c r="RA11" s="40" t="str">
        <f>IF(QI11&gt;0,QI11,"")</f>
        <v/>
      </c>
      <c r="RB11" s="40" t="str">
        <f>IF(SUM(QF11:QI11)-QJ11&gt;0,SUM(QF11:QI11)-QJ11,"")</f>
        <v/>
      </c>
      <c r="RC11" s="40" t="str">
        <f>IF(QM11&gt;0,QM11,"")</f>
        <v/>
      </c>
      <c r="RD11" s="40" t="str">
        <f>IF(QN11&gt;0,QN11,"")</f>
        <v/>
      </c>
      <c r="RE11" s="40" t="str">
        <f>IF(SUM(QK11:QN11)-QO11&gt;0,SUM(QK11:QN11)-QO11,"")</f>
        <v/>
      </c>
      <c r="RF11" s="40" t="str">
        <f>IF(MAX(RB11,RE11)&gt;0,MAX(RB11,RE11),"")</f>
        <v/>
      </c>
      <c r="RG11" s="40" t="str">
        <f>IF(QR11&gt;0,QR11,"")</f>
        <v/>
      </c>
      <c r="RH11" s="40" t="str">
        <f>IF(QS11&gt;0,QS11,"")</f>
        <v/>
      </c>
      <c r="RI11" s="40" t="str">
        <f>IF(SUM(QP11:QS11)-QT11&gt;0,SUM(QP11:QS11)-QT11,"")</f>
        <v/>
      </c>
      <c r="RJ11" s="40" t="str">
        <f>IF(QW11&gt;0,QW11,"")</f>
        <v/>
      </c>
      <c r="RK11" s="40" t="str">
        <f>IF(QX11&gt;0,QX11,"")</f>
        <v/>
      </c>
      <c r="RL11" s="40" t="str">
        <f>IF(SUM(QU11:QX11)-QY11&gt;0,SUM(QU11:QX11)-QY11,"")</f>
        <v/>
      </c>
      <c r="RM11" s="40" t="str">
        <f>IF(SUM(RF11,RI11,RL11)&gt;0,SUM(RF11,RI11,RL11),"")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IF(SUM(SN11,SQ11,ST11)&gt;0,SUM(SN11,SQ11,ST11),"")</f>
        <v/>
      </c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17"/>
      <c r="TI11" s="17"/>
      <c r="TJ11" s="17"/>
      <c r="TK11" s="17"/>
      <c r="TL11" s="17"/>
      <c r="TM11" s="17"/>
      <c r="TN11" s="17"/>
      <c r="TO11" s="17"/>
      <c r="TP11" s="40" t="str">
        <f>IF(SX11&gt;0,SX11,"")</f>
        <v/>
      </c>
      <c r="TQ11" s="40" t="str">
        <f>IF(SY11&gt;0,SY11,"")</f>
        <v/>
      </c>
      <c r="TR11" s="40" t="str">
        <f>IF(SUM(SV11:SY11)-SZ11&gt;0,SUM(SV11:SY11)-SZ11,"")</f>
        <v/>
      </c>
      <c r="TS11" s="40" t="str">
        <f>IF(TC11&gt;0,TC11,"")</f>
        <v/>
      </c>
      <c r="TT11" s="40" t="str">
        <f>IF(TD11&gt;0,TD11,"")</f>
        <v/>
      </c>
      <c r="TU11" s="40" t="str">
        <f>IF(SUM(TA11:TD11)-TE11&gt;0,SUM(TA11:TD11)-TE11,"")</f>
        <v/>
      </c>
      <c r="TV11" s="40" t="str">
        <f>IF(MAX(TR11,TU11)&gt;0,MAX(TR11,TU11),"")</f>
        <v/>
      </c>
      <c r="TW11" s="40" t="str">
        <f>IF(TH11&gt;0,TH11,"")</f>
        <v/>
      </c>
      <c r="TX11" s="40" t="str">
        <f>IF(TI11&gt;0,TI11,"")</f>
        <v/>
      </c>
      <c r="TY11" s="40" t="str">
        <f>IF(SUM(TF11:TI11)-TJ11&gt;0,SUM(TF11:TI11)-TJ11,"")</f>
        <v/>
      </c>
      <c r="TZ11" s="40" t="str">
        <f>IF(TM11&gt;0,TM11,"")</f>
        <v/>
      </c>
      <c r="UA11" s="40" t="str">
        <f>IF(TN11&gt;0,TN11,"")</f>
        <v/>
      </c>
      <c r="UB11" s="40" t="str">
        <f>IF(SUM(TK11:TN11)-TO11&gt;0,SUM(TK11:TN11)-TO11,"")</f>
        <v/>
      </c>
      <c r="UC11" s="40" t="str">
        <f>IF(SUM(TV11,TY11,UB11)&gt;0,SUM(TV11,TY11,UB11),"")</f>
        <v/>
      </c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8"/>
      <c r="UQ11" s="18"/>
      <c r="UR11" s="18"/>
      <c r="US11" s="18"/>
      <c r="UT11" s="18"/>
      <c r="UU11" s="18"/>
      <c r="UV11" s="18"/>
      <c r="UW11" s="18"/>
      <c r="UX11" s="11" t="str">
        <f>IF(UF11&gt;0,UF11,"")</f>
        <v/>
      </c>
      <c r="UY11" s="11" t="str">
        <f>IF(UG11&gt;0,UG11,"")</f>
        <v/>
      </c>
      <c r="UZ11" s="11" t="str">
        <f>IF(SUM(UD11:UG11)-UH11&gt;0,SUM(UD11:UG11)-UH11,"")</f>
        <v/>
      </c>
      <c r="VA11" s="11" t="str">
        <f>IF(UK11&gt;0,UK11,"")</f>
        <v/>
      </c>
      <c r="VB11" s="11" t="str">
        <f>IF(UL11&gt;0,UL11,"")</f>
        <v/>
      </c>
      <c r="VC11" s="11" t="str">
        <f>IF(SUM(UI11:UL11)-UM11&gt;0,SUM(UI11:UL11)-UM11,"")</f>
        <v/>
      </c>
      <c r="VD11" s="11" t="str">
        <f>IF(MAX(UZ11,VC11)&gt;0,MAX(UZ11,VC11),"")</f>
        <v/>
      </c>
      <c r="VE11" s="11" t="str">
        <f>IF(UP11&gt;0,UP11,"")</f>
        <v/>
      </c>
      <c r="VF11" s="11" t="str">
        <f>IF(UQ11&gt;0,UQ11,"")</f>
        <v/>
      </c>
      <c r="VG11" s="11" t="str">
        <f>IF(SUM(UN11:UQ11)-UR11&gt;0,SUM(UN11:UQ11)-UR11,"")</f>
        <v/>
      </c>
      <c r="VH11" s="11" t="str">
        <f>IF(UU11&gt;0,UU11,"")</f>
        <v/>
      </c>
      <c r="VI11" s="11" t="str">
        <f>IF(UV11&gt;0,UV11,"")</f>
        <v/>
      </c>
      <c r="VJ11" s="11" t="str">
        <f>IF(SUM(US11:UV11)-UW11&gt;0,SUM(US11:UV11)-UW11,"")</f>
        <v/>
      </c>
      <c r="VK11" s="11" t="str">
        <f>IF(SUM(VD11,VG11,VJ11)&gt;0,SUM(VD11,VG11,VJ11),"")</f>
        <v/>
      </c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17"/>
      <c r="VY11" s="17"/>
      <c r="VZ11" s="17"/>
      <c r="WA11" s="17"/>
      <c r="WB11" s="17"/>
      <c r="WC11" s="17"/>
      <c r="WD11" s="17"/>
      <c r="WE11" s="17"/>
      <c r="WF11" s="40" t="str">
        <f>IF(VN11&gt;0,VN11,"")</f>
        <v/>
      </c>
      <c r="WG11" s="40" t="str">
        <f>IF(VO11&gt;0,VO11,"")</f>
        <v/>
      </c>
      <c r="WH11" s="40" t="str">
        <f>IF(SUM(VL11:VO11)-VP11&gt;0,SUM(VL11:VO11)-VP11,"")</f>
        <v/>
      </c>
      <c r="WI11" s="40" t="str">
        <f>IF(VS11&gt;0,VS11,"")</f>
        <v/>
      </c>
      <c r="WJ11" s="40" t="str">
        <f>IF(VT11&gt;0,VT11,"")</f>
        <v/>
      </c>
      <c r="WK11" s="40" t="str">
        <f>IF(SUM(VQ11:VT11)-VU11&gt;0,SUM(VQ11:VT11)-VU11,"")</f>
        <v/>
      </c>
      <c r="WL11" s="40" t="str">
        <f>IF(MAX(WH11,WK11)&gt;0,MAX(WH11,WK11),"")</f>
        <v/>
      </c>
      <c r="WM11" s="40" t="str">
        <f>IF(VX11&gt;0,VX11,"")</f>
        <v/>
      </c>
      <c r="WN11" s="40" t="str">
        <f>IF(VY11&gt;0,VY11,"")</f>
        <v/>
      </c>
      <c r="WO11" s="40" t="str">
        <f>IF(SUM(VV11:VY11)-VZ11&gt;0,SUM(VV11:VY11)-VZ11,"")</f>
        <v/>
      </c>
      <c r="WP11" s="40" t="str">
        <f>IF(WC11&gt;0,WC11,"")</f>
        <v/>
      </c>
      <c r="WQ11" s="40" t="str">
        <f>IF(WD11&gt;0,WD11,"")</f>
        <v/>
      </c>
      <c r="WR11" s="40" t="str">
        <f>IF(SUM(WA11:WD11)-WE11&gt;0,SUM(WA11:WD11)-WE11,"")</f>
        <v/>
      </c>
      <c r="WS11" s="40" t="str">
        <f>IF(SUM(WL11,WO11,WR11)&gt;0,SUM(WL11,WO11,WR11),"")</f>
        <v/>
      </c>
      <c r="WT11" s="26">
        <f>IF($CP11="P",CA11,(CA11+AZ11)/2)</f>
        <v>12.475</v>
      </c>
      <c r="WU11" s="26">
        <f>IF($CP11="P",CB11,(CB11+BA11)/2)</f>
        <v>7.2</v>
      </c>
      <c r="WV11" s="26">
        <f>IF($CP11="P",CC11,(CC11+BB11)/2)</f>
        <v>12.324999999999999</v>
      </c>
      <c r="WW11" s="26">
        <f>IF($CP11="P",CD11,(CD11+BC11)/2)</f>
        <v>13.17</v>
      </c>
      <c r="WX11" s="26">
        <f>IF($CP11="P",CE11,(CE11+BD11)/2)</f>
        <v>0</v>
      </c>
      <c r="WY11" s="26">
        <f>IF($CP11="P",CF11,(CF11+BE11)/2)</f>
        <v>9.2249999999999996</v>
      </c>
      <c r="WZ11" s="26">
        <f>IF($CP11="P",CG11,(CG11+BF11)/2)</f>
        <v>5.5750000000000002</v>
      </c>
      <c r="XA11" s="26">
        <f>IF($CP11="P",CH11,(CH11+BG11)/2)</f>
        <v>10.15</v>
      </c>
      <c r="XB11" s="26">
        <f>IF($CP11="P",CI11,(CI11+BH11)/2)</f>
        <v>10.1175</v>
      </c>
      <c r="XC11" s="26">
        <f>IF($CP11="P",CJ11,(CJ11+BI11)/2)</f>
        <v>0</v>
      </c>
      <c r="XD11" s="26">
        <f>IF($CP11="P",CK11,(CK11+BJ11)/2)</f>
        <v>15.85</v>
      </c>
      <c r="XE11" s="26">
        <f>IF($CP11="P",CL11,(CL11+BK11)/2)</f>
        <v>9.2249999999999996</v>
      </c>
      <c r="XF11" s="26">
        <f>IF($CP11="P",CM11,(CM11+BL11)/2)</f>
        <v>15.95</v>
      </c>
      <c r="XG11" s="26">
        <f>IF($CP11="P",CN11,(CN11+BM11)/2)</f>
        <v>16.672499999999999</v>
      </c>
      <c r="XH11" s="26">
        <f>IF($CP11="P",CO11,(CO11+BN11)/2)</f>
        <v>0</v>
      </c>
      <c r="XI11" s="28" t="s">
        <v>53</v>
      </c>
      <c r="XJ11" s="11">
        <f>IF(WV11&gt;0,WV11,"")</f>
        <v>12.324999999999999</v>
      </c>
      <c r="XK11" s="11">
        <f>IF(WW11&gt;0,WW11,"")</f>
        <v>13.17</v>
      </c>
      <c r="XL11" s="11">
        <f>IF(SUM(WT11:WW11)-WX11&gt;0,SUM(WT11:WW11)-WX11,"")</f>
        <v>45.17</v>
      </c>
      <c r="XM11" s="11">
        <f>IF(XA11&gt;0,XA11,"")</f>
        <v>10.15</v>
      </c>
      <c r="XN11" s="11">
        <f>IF(XB11&gt;0,XB11,"")</f>
        <v>10.1175</v>
      </c>
      <c r="XO11" s="11">
        <f>IF(SUM(WY11:XB11)-XC11&gt;0,SUM(WY11:XB11)-XC11,"")</f>
        <v>35.067500000000003</v>
      </c>
      <c r="XP11" s="11">
        <f>IF(MAX(XL11,XO11)&gt;0,MAX(XL11,XO11),"")</f>
        <v>45.17</v>
      </c>
      <c r="XQ11" s="11">
        <f>IF(XF11&gt;0,XF11,"")</f>
        <v>15.95</v>
      </c>
      <c r="XR11" s="11">
        <f>IF(XG11&gt;0,XG11,"")</f>
        <v>16.672499999999999</v>
      </c>
      <c r="XS11" s="11">
        <f>IF(SUM(XD11:XG11)-XH11&gt;0,SUM(XD11:XG11)-XH11,"")</f>
        <v>57.697499999999998</v>
      </c>
      <c r="XT11" s="11">
        <f>IF(SUM(XP11,XS11)&gt;0,SUM(XP11,XS11),"")</f>
        <v>102.86750000000001</v>
      </c>
    </row>
    <row r="12" spans="1:644" x14ac:dyDescent="0.2">
      <c r="A12" s="4" t="str" cm="1">
        <f t="array" ref="A12">IF(AND(H12&lt;&gt;"",H12&lt;&gt;"No DD"),SUMPRODUCT((H$4:H$27&lt;&gt;"")*(H$4:H$27&lt;&gt;"No DD")*(E$4:E$27&gt;E12))+1,IF(H12="No DD",SUMPRODUCT((H$4:H$27="No DD")*(E$4:E$27&gt;E12))+1+SUMPRODUCT((H$4:H$27&lt;&gt;"")*(H$4:H$27&lt;&gt;"No DD")),""))</f>
        <v/>
      </c>
      <c r="B12" s="5" t="s">
        <v>141</v>
      </c>
      <c r="C12" s="4" t="s">
        <v>6</v>
      </c>
      <c r="D12" s="4">
        <v>2005</v>
      </c>
      <c r="E12" s="9">
        <f>SUM(J12:V12)+SUM(J12:T12)*0.0000001+SUM(J12)*0.0000000000001</f>
        <v>225.13002233900525</v>
      </c>
      <c r="F12" s="3" t="str">
        <f>IF(OR(AND(AO12&gt;=AY$29,AO12&lt;&gt;"",AQ12&gt;=AY$33,AQ12&lt;&gt;"",AN12=""),AND(AR12&gt;=AY$29,AR12&lt;&gt;"",AT12&gt;=AY$33,AT12&lt;&gt;"",AN12=""),AND(AV12&gt;=AY$29,AV12&lt;&gt;"",AX12&gt;=AY$33,AX12&lt;&gt;"",AN12=""),AND(BP12&gt;=BZ$29,BP12&lt;&gt;"",BR12&gt;=BZ$33,BR12&lt;&gt;"",BO12=""),AND(BS12&gt;=BZ$29,BS12&lt;&gt;"",BU12&gt;=BZ$33,BU12&lt;&gt;"",BO12=""),AND(BW12&gt;=BZ$29,BW12&lt;&gt;"",BY12&gt;=BZ$33,BY12&lt;&gt;"",BO12=""),AND(CQ12&gt;=DA$29,CQ12&lt;&gt;"",CS12&gt;=DA$33,CS12&lt;&gt;"",CP12=""),AND(CT12&gt;=DA$29,CT12&lt;&gt;"",CV12&gt;=DA$33,CV12&lt;&gt;"",CP12=""),AND(CX12&gt;=DA$29,CX12&lt;&gt;"",CZ12&gt;=DA$33,CZ12&lt;&gt;"",CP12=""),AND(DX12&gt;=EK$29,DX12&lt;&gt;"",DZ12&gt;=EK$33,DZ12&lt;&gt;""),AND(EA12&gt;=EK$29,EA12&lt;&gt;"",EC12&gt;=EK$33,EC12&lt;&gt;""),AND(EE12&gt;=EK$29,EE12&lt;&gt;"",EG12&gt;=EK$33,EG12&lt;&gt;""),AND(EH12&gt;=EK$29,EH12&lt;&gt;"",EJ12&gt;=EK$33,EJ12&lt;&gt;""),AND(FF12&gt;=FS$29,FF12&lt;&gt;"",FH12&gt;=FS$33,FH12&lt;&gt;""),AND(FI12&gt;=FS$29,FI12&lt;&gt;"",FK12&gt;=FS$33,FK12&lt;&gt;""),AND(FM12&gt;=FS$29,FM12&lt;&gt;"",FO12&gt;=FS$33,FO12&lt;&gt;""),AND(FP12&gt;=FS$29,FP12&lt;&gt;"",FR12&gt;=FS$33,FR12&lt;&gt;""),AND(GN12&gt;=HA$29,GN12&lt;&gt;"",GP12&gt;=HA$33,GP12&lt;&gt;""),AND(GQ12&gt;=HA$29,GQ12&lt;&gt;"",GS12&gt;=HA$33,GS12&lt;&gt;""),AND(GU12&gt;=HA$29,GU12&lt;&gt;"",GW12&gt;=HA$33,GW12&lt;&gt;""),AND(GX12&gt;=HA$29,GX12&lt;&gt;"",GZ12&gt;=HA$33,GZ12&lt;&gt;""),AND(HV12&gt;=II$29,HV12&lt;&gt;"",HX12&gt;=II$33,HX12&lt;&gt;""),AND(HY12&gt;=II$29,HY12&lt;&gt;"",IA12&gt;=II$33,IA12&lt;&gt;""),AND(IC12&gt;=II$29,IC12&lt;&gt;"",IE12&gt;=II$33,IE12&lt;&gt;""),AND(IF12&gt;=II$29,IF12&lt;&gt;"",IH12&gt;=II$33,IH12&lt;&gt;""),AND(JD12&gt;=JQ$29,JD12&lt;&gt;"",JF12&gt;=JQ$33,JF12&lt;&gt;""),AND(JG12&gt;=JQ$29,JG12&lt;&gt;"",JI12&gt;=JQ$33,JI12&lt;&gt;""),AND(JK12&gt;=JQ$29,JK12&lt;&gt;"",JM12&gt;=JQ$33,JM12&lt;&gt;""),AND(JN12&gt;=JQ$29,JN12&lt;&gt;"",JP12&gt;=JQ$33,JP12&lt;&gt;""),AND(KL12&gt;=KY$29,KL12&lt;&gt;"",KN12&gt;=KY$33,KN12&lt;&gt;""),AND(KO12&gt;=KY$29,KO12&lt;&gt;"",KQ12&gt;=KY$33,KQ12&lt;&gt;""),AND(KS12&gt;=KY$29,KS12&lt;&gt;"",KU12&gt;=KY$33,KU12&lt;&gt;""),AND(KV12&gt;=KY$29,KV12&lt;&gt;"",KX12&gt;=KY$33,KX12&lt;&gt;""),AND(LT12&gt;=MG$29,LT12&lt;&gt;"",LV12&gt;=MG$33,LV12&lt;&gt;""),AND(LW12&gt;=MG$29,LW12&lt;&gt;"",LY12&gt;=MG$33,LY12&lt;&gt;""),AND(MA12&gt;=MG$29,MA12&lt;&gt;"",MC12&gt;=MG$33,MC12&lt;&gt;""),AND(MD12&gt;=MG$29,MD12&lt;&gt;"",MF12&gt;=MG$33,MF12&lt;&gt;""),AND(NB12&gt;=NO$29,NB12&lt;&gt;"",ND12&gt;=NO$33,ND12&lt;&gt;""),AND(NE12&gt;=NO$29,NE12&lt;&gt;"",NG12&gt;=NO$33,NG12&lt;&gt;""),AND(NI12&gt;=NO$29,NI12&lt;&gt;"",NK12&gt;=NO$33,NK12&lt;&gt;""),AND(NL12&gt;=NO$29,NL12&lt;&gt;"",NN12&gt;=NO$33,NN12&lt;&gt;""),AND(OJ12&gt;=OW$29,OJ12&lt;&gt;"",OL12&gt;=OW$33,OL12&lt;&gt;""),AND(OM12&gt;=OW$29,OM12&lt;&gt;"",OO12&gt;=OW$33,OO12&lt;&gt;""),AND(OQ12&gt;=OW$29,OQ12&lt;&gt;"",OS12&gt;=OW$33,OS12&lt;&gt;""),AND(OT12&gt;=OW$29,OT12&lt;&gt;"",OV12&gt;=OW$33,OV12&lt;&gt;""),AND(PR12&gt;=QE$29,PR12&lt;&gt;"",PT12&gt;=QE$33,PT12&lt;&gt;""),AND(PU12&gt;=QE$29,PU12&lt;&gt;"",PW12&gt;=QE$33,PW12&lt;&gt;""),AND(PY12&gt;=QE$29,PY12&lt;&gt;"",QA12&gt;=QE$33,QA12&lt;&gt;""),AND(QB12&gt;=QE$29,QB12&lt;&gt;"",QD12&gt;=QE$33,QD12&lt;&gt;""),AND(QZ12&gt;=RM$29,QZ12&lt;&gt;"",RB12&gt;=RM$33,RB12&lt;&gt;""),AND(RC12&gt;=RM$29,RC12&lt;&gt;"",RE12&gt;=RM$33,RE12&lt;&gt;""),AND(RG12&gt;=RM$29,RG12&lt;&gt;"",RI12&gt;=RM$33,RI12&lt;&gt;""),AND(RJ12&gt;=RM$29,RJ12&lt;&gt;"",RL12&gt;=RM$33,RL12&lt;&gt;""),AND(SH12&gt;=SU$29,SH12&lt;&gt;"",SJ12&gt;=SU$33,SJ12&lt;&gt;""),AND(SK12&gt;=SU$29,SK12&lt;&gt;"",SM12&gt;=SU$33,SM12&lt;&gt;""),AND(SO12&gt;=SU$29,SO12&lt;&gt;"",SQ12&gt;=SU$33,SQ12&lt;&gt;""),AND(SR12&gt;=SU$29,SR12&lt;&gt;"",ST12&gt;=SU$33,ST12&lt;&gt;""),AND(TP12&gt;=UC$29,TP12&lt;&gt;"",TR12&gt;=UC$33,TR12&lt;&gt;""),AND(TS12&gt;=UC$29,TS12&lt;&gt;"",TU12&gt;=UC$33,TU12&lt;&gt;""),AND(TW12&gt;=UC$29,TW12&lt;&gt;"",TY12&gt;=UC$33,TYY12&lt;&gt;""),AND(TZ12&gt;=UC$29,TZ12&lt;&gt;"",UB12&gt;=UC$33,UB12&lt;&gt;""),AND(UX12&gt;=VK$29,UX12&lt;&gt;"",UZ12&gt;=VK$33,UZ12&lt;&gt;""),AND(VA12&gt;=VK$29,VA12&lt;&gt;"",VC12&gt;=VK$33,VC12&lt;&gt;""),AND(VE12&gt;=VK$29,VE12&lt;&gt;"",VG12&gt;=VK$33,VG12&lt;&gt;""),AND(VH12&gt;=VK$29,VH12&lt;&gt;"",VJ12&gt;=VK$33,VJ12&lt;&gt;""),AND(WF12&gt;=WS$29,WF12&lt;&gt;"",WH12&gt;=WS$33,WH12&lt;&gt;""),AND(WI12&gt;=WS$29,WI12&lt;&gt;"",WK12&gt;=WS$33,WK12&lt;&gt;""),AND(WM12&gt;=WS$29,WM12&lt;&gt;"",WO12&gt;=WS$33,WO12&lt;&gt;""),AND(WP12&gt;=WS$29,WP12&lt;&gt;"",WR12&gt;=WS$33,WR12&lt;&gt;"")),"P","")</f>
        <v/>
      </c>
      <c r="G12" s="3" t="str">
        <f>IF(OR(AND(AQ12&gt;=AY$33,AQ12&lt;&gt;"",AN12=""),AND(AT12&gt;=AY$33,AT12&lt;&gt;"",AN12=""),AND(AX12&gt;=AY$33,AX12&lt;&gt;"",AN12=""),AND(BR12&gt;=BZ$33,BR12&lt;&gt;"",BO12=""),AND(BU12&gt;=BZ$33,BU12&lt;&gt;"",BO12=""),AND(BY12&gt;=BZ$33,BY12&lt;&gt;"",BO12=""),AND(CS12&gt;=DA$33,CS12&lt;&gt;"",CP12=""),AND(CV12&gt;=DA$33,CV12&lt;&gt;"",CP12=""),AND(CZ12&gt;=DA$33,CZ12&lt;&gt;"",CP12=""),AND(DZ12&gt;=EK$33,DZ12&lt;&gt;""),AND(EC12&gt;=EK$33,EC12&lt;&gt;""),AND(EG12&gt;=EK$33,EG12&lt;&gt;""),AND(EJ12&gt;=EK$33,EJ12&lt;&gt;""),AND(FH12&gt;=FS$33,FH12&lt;&gt;""),AND(FK12&gt;=FS$33,FK12&lt;&gt;""),AND(FO12&gt;=FS$33,FO12&lt;&gt;""),AND(FR12&gt;=FS$33,FR12&lt;&gt;""),AND(GP12&gt;=HA$33,GP12&lt;&gt;""),AND(GS12&gt;=HA$33,GS12&lt;&gt;""),AND(GW12&gt;=HA$33,GW12&lt;&gt;""),AND(GZ12&gt;=HA$33,GZ12&lt;&gt;""),AND(HX12&gt;=II$33,HX12&lt;&gt;""),AND(IA12&gt;=II$33,IA12&lt;&gt;""),AND(IE12&gt;=II$33,IE12&lt;&gt;""),AND(IH12&gt;=II$33,IH12&lt;&gt;""),AND(JF12&gt;=JQ$33,JF12&lt;&gt;""),AND(JI12&gt;=JQ$33,JI12&lt;&gt;""),AND(JM12&gt;=JQ$33,JM12&lt;&gt;""),AND(JP12&gt;=JQ$33,JP12&lt;&gt;""),AND(KN12&gt;=KY$33,KN12&lt;&gt;""),AND(KQ12&gt;=KY$33,KQ12&lt;&gt;""),AND(KU12&gt;=KY$33,KU12&lt;&gt;""),AND(KX12&gt;=KY$33,KX12&lt;&gt;""),AND(LV12&gt;=MG$33,LV12&lt;&gt;""),AND(LY12&gt;=MG$33,LY12&lt;&gt;""),AND(MC12&gt;=MG$33,MC12&lt;&gt;""),AND(MF12&gt;=MG$33,MF12&lt;&gt;""),AND(ND12&gt;=NO$33,ND12&lt;&gt;""),AND(NG12&gt;=NO$33,NG12&lt;&gt;""),AND(NK12&gt;=NO$33,NK12&lt;&gt;""),AND(NN12&gt;=NO$33,NN12&lt;&gt;""),AND(OL12&gt;=OW$33,OL12&lt;&gt;""),AND(OO12&gt;=OW$33,OO12&lt;&gt;""),AND(OS12&gt;=OW$33,OS12&lt;&gt;""),AND(OV12&gt;=OW$33,OV12&lt;&gt;""),AND(PT12&gt;=QE$33,PT12&lt;&gt;""),AND(PW12&gt;=QE$33,PW12&lt;&gt;""),AND(QA12&gt;=QE$33,QA12&lt;&gt;""),AND(QD12&gt;=QE$33,QD12&lt;&gt;""),AND(RB12&gt;=RM$33,RB12&lt;&gt;""),AND(RE12&gt;=RM$33,RE12&lt;&gt;""),AND(RI12&gt;=RM$33,RI12&lt;&gt;""),AND(RL12&gt;=RM$33,RL12&lt;&gt;""),AND(SJ12&gt;=SU$33,SJ12&lt;&gt;""),AND(SM12&gt;=SU$33,SM12&lt;&gt;""),AND(SQ12&gt;=SU$33,SQ12&lt;&gt;""),AND(ST12&gt;=SU$33,ST12&lt;&gt;""),AND(TR12&gt;=UC$33,TR12&lt;&gt;""),AND(TU12&gt;=UC$33,TU12&lt;&gt;""),AND(TY12&gt;=UC$33,TYY12&lt;&gt;""),AND(UB12&gt;=UC$33,UB12&lt;&gt;""),AND(UZ12&gt;=VK$33,UZ12&lt;&gt;""),AND(VC12&gt;=VK$33,VC12&lt;&gt;""),AND(VG12&gt;=VK$33,VG12&lt;&gt;""),AND(VJ12&gt;=VK$33,VJ12&lt;&gt;""),AND(WH12&gt;=WS$33,WH12&lt;&gt;""),AND(WK12&gt;=WS$33,WK12&lt;&gt;""),AND(WO12&gt;=WS$33,WO12&lt;&gt;""),AND(WR12&gt;=WS$33,WR12&lt;&gt;"")),"P","")</f>
        <v/>
      </c>
      <c r="H12" s="36" t="str">
        <f>IF(AND(G12="P",F12=""),"No DD",IF(OR(AND(AO12&gt;=AY$32,AO12&lt;&gt;"",AQ12&gt;=AY$36,AQ12&lt;&gt;"",AN12=""),AND(AR12&gt;=AY$32,AR12&lt;&gt;"",AT12&gt;=AY$36,AT12&lt;&gt;"",AN12=""),AND(AV12&gt;=AY$32,AV12&lt;&gt;"",AX12&gt;=AY$36,AX12&lt;&gt;"",AN12=""),AND(BP12&gt;=BZ$32,BP12&lt;&gt;"",BR12&gt;=BZ$36,BR12&lt;&gt;"",BO12=""),AND(BS12&gt;=BZ$32,BS12&lt;&gt;"",BU12&gt;=BZ$36,BU12&lt;&gt;"",BO12=""),AND(BW12&gt;=BZ$32,BW12&lt;&gt;"",BY12&gt;=BZ$36,BY12&lt;&gt;"",BO12=""),AND(CQ12&gt;=DA$32,CQ12&lt;&gt;"",CS12&gt;=DA$36,CS12&lt;&gt;"",CP12=""),AND(CT12&gt;=DA$32,CT12&lt;&gt;"",CV12&gt;=DA$36,CV12&lt;&gt;"",CP12=""),AND(CX12&gt;=DA$32,CX12&lt;&gt;"",CZ12&gt;=DA$36,CZ12&lt;&gt;"",CP12=""),AND(DX12&gt;=EK$32,DX12&lt;&gt;"",DZ12&gt;=EK$36,DZ12&lt;&gt;""),AND(EA12&gt;=EK$32,EA12&lt;&gt;"",EC12&gt;=EK$36,EC12&lt;&gt;""),AND(EE12&gt;=EK$32,EE12&lt;&gt;"",EG12&gt;=EK$36,EG12&lt;&gt;""),AND(EH12&gt;=EK$32,EH12&lt;&gt;"",EJ12&gt;=EK$36,EJ12&lt;&gt;""),AND(FF12&gt;=FS$32,FF12&lt;&gt;"",FH12&gt;=FS$36,FH12&lt;&gt;""),AND(FI12&gt;=FS$32,FI12&lt;&gt;"",FK12&gt;=FS$36,FK12&lt;&gt;""),AND(FM12&gt;=FS$32,FM12&lt;&gt;"",FO12&gt;=FS$36,FO12&lt;&gt;""),AND(FP12&gt;=FS$32,FP12&lt;&gt;"",FR12&gt;=FS$36,FR12&lt;&gt;""),AND(GN12&gt;=HA$32,GN12&lt;&gt;"",GP12&gt;=HA$36,GP12&lt;&gt;""),AND(GQ12&gt;=HA$32,GQ12&lt;&gt;"",GS12&gt;=HA$36,GS12&lt;&gt;""),AND(GU12&gt;=HA$32,GU12&lt;&gt;"",GW12&gt;=HA$36,GW12&lt;&gt;""),AND(GX12&gt;=HA$32,GX12&lt;&gt;"",GZ12&gt;=HA$36,GZ12&lt;&gt;""),AND(HV12&gt;=II$32,HV12&lt;&gt;"",HX12&gt;=II$36,HX12&lt;&gt;""),AND(HY12&gt;=II$32,HY12&lt;&gt;"",IA12&gt;=II$36,IA12&lt;&gt;""),AND(IC12&gt;=II$32,IC12&lt;&gt;"",IE12&gt;=II$36,IE12&lt;&gt;""),AND(IF12&gt;=II$32,IF12&lt;&gt;"",IH12&gt;=II$36,IH12&lt;&gt;""),AND(JD12&gt;=JQ$32,JD12&lt;&gt;"",JF12&gt;=JQ$36,JF12&lt;&gt;""),AND(JG12&gt;=JQ$32,JG12&lt;&gt;"",JI12&gt;=JQ$36,JI12&lt;&gt;""),AND(JK12&gt;=JQ$32,JK12&lt;&gt;"",JM12&gt;=JQ$36,JM12&lt;&gt;""),AND(JN12&gt;=JQ$32,JN12&lt;&gt;"",JP12&gt;=JQ$36,JP12&lt;&gt;""),AND(KL12&gt;=KY$32,KL12&lt;&gt;"",KN12&gt;=KY$36,KN12&lt;&gt;""),AND(KO12&gt;=KY$32,KO12&lt;&gt;"",KQ12&gt;=KY$36,KQ12&lt;&gt;""),AND(KS12&gt;=KY$32,KS12&lt;&gt;"",KU12&gt;=KY$36,KU12&lt;&gt;""),AND(KV12&gt;=KY$32,KV12&lt;&gt;"",KX12&gt;=KY$36,KX12&lt;&gt;""),AND(LT12&gt;=MG$32,LT12&lt;&gt;"",LV12&gt;=MG$36,LV12&lt;&gt;""),AND(LW12&gt;=MG$32,LW12&lt;&gt;"",LY12&gt;=MG$36,LY12&lt;&gt;""),AND(MA12&gt;=MG$32,MA12&lt;&gt;"",MC12&gt;=MG$36,MC12&lt;&gt;""),AND(MD12&gt;=MG$32,MD12&lt;&gt;"",MF12&gt;=MG$36,MF12&lt;&gt;""),AND(NB12&gt;=NO$32,NB12&lt;&gt;"",ND12&gt;=NO$36,ND12&lt;&gt;""),AND(NE12&gt;=NO$32,NE12&lt;&gt;"",NG12&gt;=NO$36,NG12&lt;&gt;""),AND(NI12&gt;=NO$32,NI12&lt;&gt;"",NK12&gt;=NO$36,NK12&lt;&gt;""),AND(NL12&gt;=NO$32,NL12&lt;&gt;"",NN12&gt;=NO$36,NN12&lt;&gt;""),AND(OJ12&gt;=OW$32,OJ12&lt;&gt;"",OL12&gt;=OW$36,OL12&lt;&gt;""),AND(OM12&gt;=OW$32,OM12&lt;&gt;"",OO12&gt;=OW$36,OO12&lt;&gt;""),AND(OQ12&gt;=OW$32,OQ12&lt;&gt;"",OS12&gt;=OW$36,OS12&lt;&gt;""),AND(OT12&gt;=OW$32,OT12&lt;&gt;"",OV12&gt;=OW$36,OV12&lt;&gt;""),AND(PR12&gt;=QE$32,PR12&lt;&gt;"",PT12&gt;=QE$36,PT12&lt;&gt;""),AND(PU12&gt;=QE$32,PU12&lt;&gt;"",PW12&gt;=QE$36,PW12&lt;&gt;""),AND(PY12&gt;=QE$32,PY12&lt;&gt;"",QA12&gt;=QE$36,QA12&lt;&gt;""),AND(QB12&gt;=QE$32,QB12&lt;&gt;"",QD12&gt;=QE$36,QD12&lt;&gt;""),AND(QZ12&gt;=RM$32,QZ12&lt;&gt;"",RB12&gt;=RM$36,RB12&lt;&gt;""),AND(RC12&gt;=RM$32,RC12&lt;&gt;"",RE12&gt;=RM$36,RE12&lt;&gt;""),AND(RG12&gt;=RM$32,RG12&lt;&gt;"",RI12&gt;=RM$36,RI12&lt;&gt;""),AND(RJ12&gt;=RM$32,RJ12&lt;&gt;"",RL12&gt;=RM$36,RL12&lt;&gt;""),AND(SH12&gt;=SU$32,SH12&lt;&gt;"",SJ12&gt;=SU$36,SJ12&lt;&gt;""),AND(SK12&gt;=SU$32,SK12&lt;&gt;"",SM12&gt;=SU$36,SM12&lt;&gt;""),AND(SO12&gt;=SU$32,SO12&lt;&gt;"",SQ12&gt;=SU$36,SQ12&lt;&gt;""),AND(SR12&gt;=SU$32,SR12&lt;&gt;"",ST12&gt;=SU$36,ST12&lt;&gt;""),AND(TP12&gt;=UC$32,TP12&lt;&gt;"",TR12&gt;=UC$36,TR12&lt;&gt;""),AND(TS12&gt;=UC$32,TS12&lt;&gt;"",TU12&gt;=UC$36,TU12&lt;&gt;""),AND(TW12&gt;=UC$32,TW12&lt;&gt;"",TY12&gt;=UC$356,TYY12&lt;&gt;""),AND(TZ12&gt;=UC$32,TZ12&lt;&gt;"",UB12&gt;=UC$36,UB12&lt;&gt;""),AND(UX12&gt;=VK$32,UX12&lt;&gt;"",UZ12&gt;=VK$36,UZ12&lt;&gt;""),AND(VA12&gt;=VK$32,VA12&lt;&gt;"",VC12&gt;=VK$36,VC12&lt;&gt;""),AND(VE12&gt;=VK$32,VE12&lt;&gt;"",VG12&gt;=VK$36,VG12&lt;&gt;""),AND(VH12&gt;=VK$32,VH12&lt;&gt;"",VJ12&gt;=VK$36,VJ12&lt;&gt;""),AND(WF12&gt;=WS$32,WF12&lt;&gt;"",WH12&gt;=WS$36,WH12&lt;&gt;""),AND(WI12&gt;=WS$32,WI12&lt;&gt;"",WK12&gt;=WS$36,WK12&lt;&gt;""),AND(WM12&gt;=WS$32,WM12&lt;&gt;"",WO12&gt;=WS$36,WO12&lt;&gt;""),AND(WP12&gt;=WS$32,WP12&lt;&gt;"",WR12&gt;=WS$36,WR12&lt;&gt;"")),"Merit",IF(OR(AND(AO12&gt;=AY$31,AO12&lt;&gt;"",AQ12&gt;=AY$35,AQ12&lt;&gt;"",AN12=""),AND(AR12&gt;=AY$31,AR12&lt;&gt;"",AT12&gt;=AY$35,AT12&lt;&gt;"",AN12=""),AND(AV12&gt;=AY$31,AV12&lt;&gt;"",AX12&gt;=AY$35,AX12&lt;&gt;"",AN12=""),AND(BP12&gt;=BZ$31,BP12&lt;&gt;"",BR12&gt;=BZ$35,BR12&lt;&gt;"",BO12=""),AND(BS12&gt;=BZ$31,BS12&lt;&gt;"",BU12&gt;=BZ$35,BU12&lt;&gt;"",BO12=""),AND(BW12&gt;=BZ$31,BW12&lt;&gt;"",BY12&gt;=BZ$35,BY12&lt;&gt;"",BO12=""),AND(CQ12&gt;=DA$31,CQ12&lt;&gt;"",CS12&gt;=DA$35,CS12&lt;&gt;"",CP12=""),AND(CT12&gt;=DA$31,CT12&lt;&gt;"",CV12&gt;=DA$35,CV12&lt;&gt;"",CP12=""),AND(CX12&gt;=DA$31,CX12&lt;&gt;"",CZ12&gt;=DA$35,CZ12&lt;&gt;"",CP12=""),AND(DX12&gt;=EK$31,DX12&lt;&gt;"",DZ12&gt;=EK$35,DZ12&lt;&gt;""),AND(EA12&gt;=EK$31,EA12&lt;&gt;"",EC12&gt;=EK$35,EC12&lt;&gt;""),AND(EE12&gt;=EK$31,EE12&lt;&gt;"",EG12&gt;=EK$35,EG12&lt;&gt;""),AND(EH12&gt;=EK$31,EH12&lt;&gt;"",EJ12&gt;=EK$35,EJ12&lt;&gt;""),AND(FF12&gt;=FS$31,FF12&lt;&gt;"",FH12&gt;=FS$35,FH12&lt;&gt;""),AND(FI12&gt;=FS$31,FI12&lt;&gt;"",FK12&gt;=FS$35,FK12&lt;&gt;""),AND(FM12&gt;=FS$31,FM12&lt;&gt;"",FO12&gt;=FS$35,FO12&lt;&gt;""),AND(FP12&gt;=FS$31,FP12&lt;&gt;"",FR12&gt;=FS$35,FR12&lt;&gt;""),AND(GN12&gt;=HA$31,GN12&lt;&gt;"",GP12&gt;=HA$35,GP12&lt;&gt;""),AND(GQ12&gt;=HA$31,GQ12&lt;&gt;"",GS12&gt;=HA$35,GS12&lt;&gt;""),AND(GU12&gt;=HA$31,GU12&lt;&gt;"",GW12&gt;=HA$35,GW12&lt;&gt;""),AND(GX12&gt;=HA$31,GX12&lt;&gt;"",GZ12&gt;=HA$35,GZ12&lt;&gt;""),AND(HV12&gt;=II$31,HV12&lt;&gt;"",HX12&gt;=II$35,HX12&lt;&gt;""),AND(HY12&gt;=II$31,HY12&lt;&gt;"",IA12&gt;=II$35,IA12&lt;&gt;""),AND(IC12&gt;=II$31,IC12&lt;&gt;"",IE12&gt;=II$35,IE12&lt;&gt;""),AND(IF12&gt;=II$31,IF12&lt;&gt;"",IH12&gt;=II$35,IH12&lt;&gt;""),AND(JD12&gt;=JQ$31,JD12&lt;&gt;"",JF12&gt;=JQ$35,JF12&lt;&gt;""),AND(JG12&gt;=JQ$31,JG12&lt;&gt;"",JI12&gt;=JQ$35,JI12&lt;&gt;""),AND(JK12&gt;=JQ$31,JK12&lt;&gt;"",JM12&gt;=JQ$35,JM12&lt;&gt;""),AND(JN12&gt;=JQ$31,JN12&lt;&gt;"",JP12&gt;=JQ$35,JP12&lt;&gt;""),AND(KL12&gt;=KY$31,KL12&lt;&gt;"",KN12&gt;=KY$35,KN12&lt;&gt;""),AND(KO12&gt;=KY$31,KO12&lt;&gt;"",KQ12&gt;=KY$35,KQ12&lt;&gt;""),AND(KS12&gt;=KY$31,KS12&lt;&gt;"",KU12&gt;=KY$35,KU12&lt;&gt;""),AND(KV12&gt;=KY$31,KV12&lt;&gt;"",KX12&gt;=KY$35,KX12&lt;&gt;""),AND(LT12&gt;=MG$31,LT12&lt;&gt;"",LV12&gt;=MG$35,LV12&lt;&gt;""),AND(LW12&gt;=MG$31,LW12&lt;&gt;"",LY12&gt;=MG$35,LY12&lt;&gt;""),AND(MA12&gt;=MG$31,MA12&lt;&gt;"",MC12&gt;=MG$35,MC12&lt;&gt;""),AND(MD12&gt;=MG$31,MD12&lt;&gt;"",MF12&gt;=MG$35,MF12&lt;&gt;""),AND(NB12&gt;=NO$31,NB12&lt;&gt;"",ND12&gt;=NO$35,ND12&lt;&gt;""),AND(NE12&gt;=NO$31,NE12&lt;&gt;"",NG12&gt;=NO$35,NG12&lt;&gt;""),AND(NI12&gt;=NO$31,NI12&lt;&gt;"",NK12&gt;=NO$35,NK12&lt;&gt;""),AND(NL12&gt;=NO$31,NL12&lt;&gt;"",NN12&gt;=NO$35,NN12&lt;&gt;""),AND(OJ12&gt;=OW$31,OJ12&lt;&gt;"",OL12&gt;=OW$35,OL12&lt;&gt;""),AND(OM12&gt;=OW$31,OM12&lt;&gt;"",OO12&gt;=OW$35,OO12&lt;&gt;""),AND(OQ12&gt;=OW$31,OQ12&lt;&gt;"",OS12&gt;=OW$35,OS12&lt;&gt;""),AND(OT12&gt;=OW$31,OT12&lt;&gt;"",OV12&gt;=OW$35,OV12&lt;&gt;""),AND(PR12&gt;=QE$31,PR12&lt;&gt;"",PT12&gt;=QE$35,PT12&lt;&gt;""),AND(PU12&gt;=QE$31,PU12&lt;&gt;"",PW12&gt;=QE$35,PW12&lt;&gt;""),AND(PY12&gt;=QE$31,PY12&lt;&gt;"",QA12&gt;=QE$35,QA12&lt;&gt;""),AND(QB12&gt;=QE$31,QB12&lt;&gt;"",QD12&gt;=QE$35,QD12&lt;&gt;""),AND(QZ12&gt;=RM$31,QZ12&lt;&gt;"",RB12&gt;=RM$35,RB12&lt;&gt;""),AND(RC12&gt;=RM$31,RC12&lt;&gt;"",RE12&gt;=RM$35,RE12&lt;&gt;""),AND(RG12&gt;=RM$31,RG12&lt;&gt;"",RI12&gt;=RM$35,RI12&lt;&gt;""),AND(RJ12&gt;=RM$31,RJ12&lt;&gt;"",RL12&gt;=RM$35,RL12&lt;&gt;""),AND(SH12&gt;=SU$31,SH12&lt;&gt;"",SJ12&gt;=SU$35,SJ12&lt;&gt;""),AND(SK12&gt;=SU$31,SK12&lt;&gt;"",SM12&gt;=SU$35,SM12&lt;&gt;""),AND(SO12&gt;=SU$31,SO12&lt;&gt;"",SQ12&gt;=SU$35,SQ12&lt;&gt;""),AND(SR12&gt;=SU$31,SR12&lt;&gt;"",ST12&gt;=SU$35,ST12&lt;&gt;""),AND(TP12&gt;=UC$31,TP12&lt;&gt;"",TR12&gt;=UC$35,TR12&lt;&gt;""),AND(TS12&gt;=UC$31,TS12&lt;&gt;"",TU12&gt;=UC$35,TU12&lt;&gt;""),AND(TW12&gt;=UC$31,TW12&lt;&gt;"",TY12&gt;=UC$35,TYY12&lt;&gt;""),AND(TZ12&gt;=UC$31,TZ12&lt;&gt;"",UB12&gt;=UC$35,UB12&lt;&gt;""),AND(UX12&gt;=VK$31,UX12&lt;&gt;"",UZ12&gt;=VK$35,UZ12&lt;&gt;""),AND(VA12&gt;=VK$31,VA12&lt;&gt;"",VC12&gt;=VK$35,VC12&lt;&gt;""),AND(VE12&gt;=VK$31,VE12&lt;&gt;"",VG12&gt;=VK$35,VG12&lt;&gt;""),AND(VH12&gt;=VK$31,VH12&lt;&gt;"",VJ12&gt;=VK$35,VJ12&lt;&gt;""),AND(WF12&gt;=WS$31,WF12&lt;&gt;"",WH12&gt;=WS$35,WH12&lt;&gt;""),AND(WI12&gt;=WS$31,WI12&lt;&gt;"",WK12&gt;=WS$35,WK12&lt;&gt;""),AND(WM12&gt;=WS$31,WM12&lt;&gt;"",WO12&gt;=WS$35,WO12&lt;&gt;""),AND(WP12&gt;=WS$31,WP12&lt;&gt;"",WR12&gt;=WS$35,WR12&lt;&gt;"")),"Excellence",IF(I12="P","Worlds Team",IF(F12="P","National Team","")))))</f>
        <v/>
      </c>
      <c r="I12" s="3" t="str">
        <f>IF(OR(AND(AO12&gt;=AY$30,AO12&lt;&gt;"",AQ12&gt;=AY$34,AQ12&lt;&gt;"",AN12=""),AND(AR12&gt;=AY$30,AR12&lt;&gt;"",AT12&gt;=AY$34,AT12&lt;&gt;"",AN12=""),AND(AV12&gt;=AY$30,AV12&lt;&gt;"",AX12&gt;=AY$34,AX12&lt;&gt;"",AN12=""),AND(BP12&gt;=BZ$30,BP12&lt;&gt;"",BR12&gt;=BZ$34,BR12&lt;&gt;"",BO12=""),AND(BS12&gt;=BZ$30,BS12&lt;&gt;"",BU12&gt;=BZ$34,BU12&lt;&gt;"",BO12=""),AND(BW12&gt;=BZ$30,BW12&lt;&gt;"",BY12&gt;=BZ$34,BY12&lt;&gt;"",BO12=""),AND(CQ12&gt;=DA$30,CQ12&lt;&gt;"",CS12&gt;=DA$34,CS12&lt;&gt;"",CP12=""),AND(CT12&gt;=DA$30,CT12&lt;&gt;"",CV12&gt;=DA$34,CV12&lt;&gt;"",CP12=""),AND(CX12&gt;=DA$30,CX12&lt;&gt;"",CZ12&gt;=DA$34,CZ12&lt;&gt;"",CP12=""),AND(DX12&gt;=EK$30,DX12&lt;&gt;"",DZ12&gt;=EK$34,DZ12&lt;&gt;""),AND(EA12&gt;=EK$30,EA12&lt;&gt;"",EC12&gt;=EK$34,EC12&lt;&gt;""),AND(EE12&gt;=EK$30,EE12&lt;&gt;"",EG12&gt;=EK$34,EG12&lt;&gt;""),AND(EH12&gt;=EK$30,EH12&lt;&gt;"",EJ12&gt;=EK$34,EJ12&lt;&gt;""),AND(FF12&gt;=FS$30,FF12&lt;&gt;"",FH12&gt;=FS$34,FH12&lt;&gt;""),AND(FI12&gt;=FS$30,FI12&lt;&gt;"",FK12&gt;=FS$34,FK12&lt;&gt;""),AND(FM12&gt;=FS$30,FM12&lt;&gt;"",FO12&gt;=FS$34,FO12&lt;&gt;""),AND(FP12&gt;=FS$30,FP12&lt;&gt;"",FR12&gt;=FS$34,FR12&lt;&gt;""),AND(GN12&gt;=HA$30,GN12&lt;&gt;"",GP12&gt;=HA$34,GP12&lt;&gt;""),AND(GQ12&gt;=HA$30,GQ12&lt;&gt;"",GS12&gt;=HA$34,GS12&lt;&gt;""),AND(GU12&gt;=HA$30,GU12&lt;&gt;"",GW12&gt;=HA$34,GW12&lt;&gt;""),AND(GX12&gt;=HA$30,GX12&lt;&gt;"",GZ12&gt;=HA$34,GZ12&lt;&gt;""),AND(HV12&gt;=II$30,HV12&lt;&gt;"",HX12&gt;=II$34,HX12&lt;&gt;""),AND(HY12&gt;=II$30,HY12&lt;&gt;"",IA12&gt;=II$34,IA12&lt;&gt;""),AND(IC12&gt;=II$30,IC12&lt;&gt;"",IE12&gt;=II$34,IE12&lt;&gt;""),AND(IF12&gt;=II$30,IF12&lt;&gt;"",IH12&gt;=II$34,IH12&lt;&gt;""),AND(JD12&gt;=JQ$30,JD12&lt;&gt;"",JF12&gt;=JQ$34,JF12&lt;&gt;""),AND(JG12&gt;=JQ$30,JG12&lt;&gt;"",JI12&gt;=JQ$34,JI12&lt;&gt;""),AND(JK12&gt;=JQ$30,JK12&lt;&gt;"",JM12&gt;=JQ$34,JM12&lt;&gt;""),AND(JN12&gt;=JQ$30,JN12&lt;&gt;"",JP12&gt;=JQ$34,JP12&lt;&gt;""),AND(KL12&gt;=KY$30,KL12&lt;&gt;"",KN12&gt;=KY$34,KN12&lt;&gt;""),AND(KO12&gt;=KY$30,KO12&lt;&gt;"",KQ12&gt;=KY$34,KQ12&lt;&gt;""),AND(KS12&gt;=KY$30,KS12&lt;&gt;"",KU12&gt;=KY$34,KU12&lt;&gt;""),AND(KV12&gt;=KY$30,KV12&lt;&gt;"",KX12&gt;=KY$34,KX12&lt;&gt;""),AND(LT12&gt;=MG$30,LT12&lt;&gt;"",LV12&gt;=MG$34,LV12&lt;&gt;""),AND(LW12&gt;=MG$30,LW12&lt;&gt;"",LY12&gt;=MG$34,LY12&lt;&gt;""),AND(MA12&gt;=MG$30,MA12&lt;&gt;"",MC12&gt;=MG$34,MC12&lt;&gt;""),AND(MD12&gt;=MG$30,MD12&lt;&gt;"",MF12&gt;=MG$34,MF12&lt;&gt;""),AND(NB12&gt;=NO$30,NB12&lt;&gt;"",ND12&gt;=NO$34,ND12&lt;&gt;""),AND(NE12&gt;=NO$30,NE12&lt;&gt;"",NG12&gt;=NO$34,NG12&lt;&gt;""),AND(NI12&gt;=NO$30,NI12&lt;&gt;"",NK12&gt;=NO$34,NK12&lt;&gt;""),AND(NL12&gt;=NO$30,NL12&lt;&gt;"",NN12&gt;=NO$34,NN12&lt;&gt;""),AND(OJ12&gt;=OW$30,OJ12&lt;&gt;"",OL12&gt;=OW$34,OL12&lt;&gt;""),AND(OM12&gt;=OW$30,OM12&lt;&gt;"",OO12&gt;=OW$34,OO12&lt;&gt;""),AND(OQ12&gt;=OW$30,OQ12&lt;&gt;"",OS12&gt;=OW$34,OS12&lt;&gt;""),AND(OT12&gt;=OW$30,OT12&lt;&gt;"",OV12&gt;=OW$34,OV12&lt;&gt;""),AND(PR12&gt;=QE$30,PR12&lt;&gt;"",PT12&gt;=QE$34,PT12&lt;&gt;""),AND(PU12&gt;=QE$30,PU12&lt;&gt;"",PW12&gt;=QE$34,PW12&lt;&gt;""),AND(PY12&gt;=QE$30,PY12&lt;&gt;"",QA12&gt;=QE$34,QA12&lt;&gt;""),AND(QB12&gt;=QE$30,QB12&lt;&gt;"",QD12&gt;=QE$34,QD12&lt;&gt;""),AND(QZ12&gt;=RM$30,QZ12&lt;&gt;"",RB12&gt;=RM$34,RB12&lt;&gt;""),AND(RC12&gt;=RM$30,RC12&lt;&gt;"",RE12&gt;=RM$34,RE12&lt;&gt;""),AND(RG12&gt;=RM$30,RG12&lt;&gt;"",RI12&gt;=RM$34,RI12&lt;&gt;""),AND(RJ12&gt;=RM$30,RJ12&lt;&gt;"",RL12&gt;=RM$34,RL12&lt;&gt;""),AND(SH12&gt;=SU$30,SH12&lt;&gt;"",SJ12&gt;=SU$34,SJ12&lt;&gt;""),AND(SK12&gt;=SU$30,SK12&lt;&gt;"",SM12&gt;=SU$34,SM12&lt;&gt;""),AND(SO12&gt;=SU$30,SO12&lt;&gt;"",SQ12&gt;=SU$34,SQ12&lt;&gt;""),AND(SR12&gt;=SU$30,SR12&lt;&gt;"",ST12&gt;=SU$34,ST12&lt;&gt;""),AND(TP12&gt;=UC$30,TP12&lt;&gt;"",TR12&gt;=UC$34,TR12&lt;&gt;""),AND(TS12&gt;=UC$30,TS12&lt;&gt;"",TU12&gt;=UC$34,TU12&lt;&gt;""),AND(TW12&gt;=UC$30,TW12&lt;&gt;"",TY12&gt;=UC$34,TYY12&lt;&gt;""),AND(TZ12&gt;=UC$30,TZ12&lt;&gt;"",UB12&gt;=UC$34,UB12&lt;&gt;""),AND(UX12&gt;=VK$30,UX12&lt;&gt;"",UZ12&gt;=VK$34,UZ12&lt;&gt;""),AND(VA12&gt;=VK$30,VA12&lt;&gt;"",VC12&gt;=VK$34,VC12&lt;&gt;""),AND(VE12&gt;=VK$30,VE12&lt;&gt;"",VG12&gt;=VK$34,VG12&lt;&gt;""),AND(VH12&gt;=VK$30,VH12&lt;&gt;"",VJ12&gt;=VK$34,VJ12&lt;&gt;""),AND(WF12&gt;=WS$30,WF12&lt;&gt;"",WH12&gt;=WS$34,WH12&lt;&gt;""),AND(WI12&gt;=WS$30,WI12&lt;&gt;"",WK12&gt;=WS$34,WK12&lt;&gt;""),AND(WM12&gt;=WS$30,WM12&lt;&gt;"",WO12&gt;=WS$34,WO12&lt;&gt;""),AND(WP12&gt;=WS$30,WP12&lt;&gt;"",WR12&gt;=WS$34,WR12&lt;&gt;"")),"P","")</f>
        <v/>
      </c>
      <c r="J12" s="8">
        <f>IF(COUNT(AQ12,AT12,BR12,BU12,CS12,CV12)&gt;0,LARGE((AQ12,AT12,BR12,BU12,CS12,CV12),1),0)</f>
        <v>52.489999999999995</v>
      </c>
      <c r="K12" s="8" t="str">
        <f>IF(J12="","",IF(OR(J12=CS12,J12=CV12),$CA$1,IF(OR(J12=BR12,J12=BU12),$AZ$1,IF(OR(J12=AQ12,J12=AT12),$Y$1,""))))</f>
        <v>2025 Nationals</v>
      </c>
      <c r="L12" s="8">
        <f>IF(COUNT(AQ12,AT12,BR12,BU12,CS12,CV12)&gt;1,LARGE((AQ12,AT12,BR12,BU12,CS12,CV12),2),0)</f>
        <v>52.05</v>
      </c>
      <c r="M12" s="8" t="str">
        <f>IF(L12="","",IF(OR(L12=CS12,L12=CV12),$CA$1,IF(OR(L12=BR12,L12=BU12),$AZ$1,IF(OR(L12=AQ12,L12=AT12),$Y$1,""))))</f>
        <v>2025 Elite Canada</v>
      </c>
      <c r="N12" s="8">
        <f>IF(COUNT(AQ12,AT12,BR12,BU12,CS12,CV12)&gt;2,LARGE((AQ12,AT12,BR12,BU12,CS12,CV12),3),0)</f>
        <v>50.17</v>
      </c>
      <c r="O12" s="8" t="str">
        <f>IF(N12="","",IF(OR(N12=CS12,N12=CV12),$CA$1,IF(OR(N12=BR12,N12=BU12),$AZ$1,IF(OR(N12=AQ12,N12=AT12),$Y$1,""))))</f>
        <v>2025 3rd Domestic Trial</v>
      </c>
      <c r="P12" s="8">
        <f>IF(MAX(AX12,BY12,CZ12)&gt;0,MAX(AX12,BY12,CZ12),0)</f>
        <v>53.38000000000001</v>
      </c>
      <c r="Q12" s="8" t="str">
        <f>IF(P12="","",IF(P12=CZ12,$CA$1,IF(P12=BY12,$AZ$1,IF(P12=AX12,$Y$1,""))))</f>
        <v>2025 Nationals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,TP12,TS12,TW12,TZ12,UX12,VA12,VE12,VH12,WF12,WI12,WM12,WP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,TP12,TS12,TW12,TZ12,UX12,VA12,VE12,VH12,WF12,WI12,WM12,WP12),0)</f>
        <v>15.3</v>
      </c>
      <c r="S12" s="8" t="str">
        <f>IF(R12=0,"",IF(OR(R12=CQ12,R12=CT12,R12=CX12),$CA$1,IF(OR(R12=BP12,R12=BS12,R12=BW12),$AZ$1,IF(OR(R12=AO12,R12=AR12,R12=AV12),$Y$1,IF(OR(R12=WF12,R12=WI12,R12=WM12,R12=WP12),$VL$1,IF(OR(R12=UX12,R12=VA12,R12=VE12,R12=VH12),$UD$1,IF(OR(R12=TP12,R12=TS12,R12=TW12,R12=TZ12),$SV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)))</f>
        <v>2025 Coimbra Gym Fest (July 6)</v>
      </c>
      <c r="T12" s="8">
        <f>MAX(IF(AND(AO12&lt;&gt;"",AO12&gt;=$AY$29),AP12,0),IF(AND(AR12&lt;&gt;"",AR12&gt;=$AY$29),AS12,0),IF(AND(AV12&lt;&gt;"",AV12&gt;=$AY$29),AW12,0),IF(AND(BP12&lt;&gt;"",BP12&gt;=$BZ$29),BQ12,0),IF(AND(BS12&lt;&gt;"",BS12&gt;=$BZ$29),BT12,0),IF(AND(BW12&lt;&gt;"",BW12&gt;=$BZ$29),BX12,0),IF(AND(CQ12&lt;&gt;"",CQ12&gt;=$DA$29),CR12,0),IF(AND(CT12&lt;&gt;"",CT12&gt;=$DA$29),CU12,0),IF(AND(CX12&lt;&gt;"",CX12&gt;=$DA$29),CY12,0),IF(AND(DX12&lt;&gt;"",DX12&gt;=$EK$29),DY12,0),IF(AND(EA12&lt;&gt;"",EA12&gt;=$EK$29),EB12,0),IF(AND(EE12&lt;&gt;"",EE12&gt;=$EK$29),EF12,0),IF(AND(EH12&lt;&gt;"",EH12&gt;=$EK$29),EI12,0),IF(AND(FF12&lt;&gt;"",FF12&gt;=$FS$29),FG12,0),IF(AND(FI12&lt;&gt;"",FI12&gt;=$FS$29),FJ12,0),IF(AND(FM12&lt;&gt;"",FM12&gt;=$FS$29),FN12,0),IF(AND(FP12&lt;&gt;"",FP12&gt;=$FS$29),FQ12,0),IF(AND(GN12&lt;&gt;"",GN12&gt;=$HA$29),GO12,0),IF(AND(GQ12&lt;&gt;"",GQ12&gt;=$HA$29),GR12,0),IF(AND(GU12&lt;&gt;"",GU12&gt;=$HA$29),GV12,0),IF(AND(GX12&lt;&gt;"",GX12&gt;=$HA$29),GY12,0),IF(AND(HV12&lt;&gt;"",HV12&gt;=$II$29),HW12,0),IF(AND(HY12&lt;&gt;"",HY12&gt;=$II$29),HZ12,0),IF(AND(IC12&lt;&gt;"",IC12&gt;=$II$29),ID12,0),IF(AND(IF12&lt;&gt;"",IF12&gt;=$II$29),IG12,0),IF(AND(JD12&lt;&gt;"",JD12&gt;=$JQ$29),JE12,0),IF(AND(JG12&lt;&gt;"",JG12&gt;=$JQ$29),JH12,0),IF(AND(JK12&lt;&gt;"",JK12&gt;=$JQ$29),JL12,0),IF(AND(JN12&lt;&gt;"",JN12&gt;=$JQ$29),JO12,0),IF(AND(KL12&lt;&gt;"",KL12&gt;=$KY$29),KM12,0),IF(AND(KO12&lt;&gt;"",KO12&gt;=$KY$29),KP12,0),IF(AND(KS12&lt;&gt;"",KS12&gt;=$KY$29),KT12,0),IF(AND(KV12&lt;&gt;"",KV12&gt;=$KY$29),KW12,0),IF(AND(LT12&lt;&gt;"",LT12&gt;=$MG$29),LU12,0),IF(AND(LW12&lt;&gt;"",LW12&gt;=$MG$29),LX12,0),IF(AND(MA12&lt;&gt;"",MA12&gt;=$MG$29),MB12,0),IF(AND(MD12&lt;&gt;"",MD12&gt;=$MG$29),ME12,0),IF(AND(NB12&lt;&gt;"",NB12&gt;=$NO$29),NC12,0),IF(AND(NE12&lt;&gt;"",NE12&gt;=$NO$29),NF12,0),IF(AND(NI12&lt;&gt;"",NI12&gt;=$NO$29),NJ12,0),IF(AND(NL12&lt;&gt;"",NL12&gt;=$NO$29),NM12,0),IF(AND(OJ12&lt;&gt;"",OJ12&gt;=$OW$29),OK12,0),IF(AND(OM12&lt;&gt;"",OM12&gt;=$OW$29),ON12,0),IF(AND(OQ12&lt;&gt;"",OQ12&gt;=$OW$29),OR12,0),IF(AND(OT12&lt;&gt;"",OT12&gt;=$OW$29),OU12,0),IF(AND(PR12&lt;&gt;"",PR12&gt;=$QE$29),PS12,0),IF(AND(PU12&lt;&gt;"",PU12&gt;=$QE$29),PV12,0),IF(AND(PY12&lt;&gt;"",PY12&gt;=$QE$29),PZ12,0),IF(AND(QB12&lt;&gt;"",QB12&gt;=$QE$29),QC12,0),IF(AND(QZ12&lt;&gt;"",QZ12&gt;=$RM$29),RA12,0),IF(AND(RC12&lt;&gt;"",RC12&gt;=$RM$29),RD12,0),IF(AND(RG12&lt;&gt;"",RG12&gt;=$RM$29),RH12,0),IF(AND(RJ12&lt;&gt;"",RJ12&gt;=$RM$29),RK12,0),IF(AND(SH12&lt;&gt;"",SH12&gt;=$SU$29),SI12,0),IF(AND(SK12&lt;&gt;"",SK12&gt;=$SU$29),SL12,0),IF(AND(SO12&lt;&gt;"",SO12&gt;=$SU$29),SP12,0),IF(AND(SR12&lt;&gt;"",SR12&gt;=$SU$29),SS12,0),IF(AND(TP12&lt;&gt;"",TP12&gt;=$UC$29),TQ12,0),IF(AND(TS12&lt;&gt;"",TS12&gt;=$UC$29),TT12,0),IF(AND(TW12&lt;&gt;"",TW12&gt;=$UC$29),TX12,0),IF(AND(TZ12&lt;&gt;"",TZ12&gt;=$UC$29),UA12,0),IF(AND(UX12&lt;&gt;"",UX12&gt;=$VK$29),UY12,0),IF(AND(VA12&lt;&gt;"",VA12&gt;=$VK$29),VB12,0),IF(AND(VE12&lt;&gt;"",VE12&gt;=$VK$29),VF12,0),IF(AND(VH12&lt;&gt;"",VH12&gt;=$VK$29),VI12,0),IF(AND(WF12&lt;&gt;"",WF12&gt;=$WS$29),WG12,0),IF(AND(WI12&lt;&gt;"",WI12&gt;=$WS$29),WJ12,0),IF(AND(WM12&lt;&gt;"",WM12&gt;=$WS$29),WN12,0),IF(AND(WP12&lt;&gt;"",WP12&gt;=$WS$29),WQ12,0),0)</f>
        <v>0</v>
      </c>
      <c r="U12" s="8" t="str">
        <f>IF(T12=0,"",IF(OR(T12=CR12,T12=CU12,T12=CY12),$CA$1,IF(OR(T12=BQ12,T12=BT12,T12=BX12),$AZ$1,IF(OR(T12=AP12,T12=AS12,T12=AW12),$Y$1,IF(OR(T12=WG12,T12=WJ12,T12=WN12,T12=WQ12),$VL$1,IF(OR(T12=UY12,T12=VB12,T12=VF12,T12=VI12),$UD$1,IF(OR(T12=TQ12,T12=TT12,T12=TX12,T12=UA12),$SV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)))</f>
        <v/>
      </c>
      <c r="V12" s="8">
        <f>IF(MAX(DB12,DC12)&gt;0,MAX(DB12,DC12),"")</f>
        <v>1.740000000000002</v>
      </c>
      <c r="W12" s="11" t="str">
        <f>IF(V12="","",IF(V12=DB12,"("&amp;DB$2&amp;")",IF(V12=DC12,"("&amp;DC$2&amp;")")))</f>
        <v>(Prelim)</v>
      </c>
      <c r="X12" s="8" t="str">
        <f>IF(V12="","",IF(V12=DB12,IF(V12+IF(N12="",0,N12)=WL12,$VL$1,IF(V12+IF(N12="",0,N12)=VD12,$UD$1,IF(V12+IF(N12="",0,N12)=TV12,$SV$1,IF(V12+IF(N12="",0,N12)=SN12,$RN$1,IF(V12+IF(N12="",0,N12)=RF12,$QF$1,IF(V12+IF(N12="",0,N12)=PX12,$OX$1,IF(V12+IF(N12="",0,N12)=OP12,$NP$1,IF(V12+IF(N12="",0,N12)=NH12,$MH$1,IF(V12+IF(N12="",0,N12)=LZ12,$KZ$1,IF(V12+IF(N12="",0,N12)=KR12,$JR$1,IF(V12+IF(N12="",0,N12)=JJ12,$IJ$1,IF(V12+IF(N12="",0,N12)=IB12,$HB$1,IF(V12+IF(N12="",0,N12)=GT12,$FT$1,IF(V12+IF(N12="",0,N12)=FL12,$EL$1,IF(V12+IF(N12="",0,N12)=ED12,$DD$1))))))))))))))),IF(V12=DC12,IF(V12+IF(P12="",0,P12)=WO12,$VL$1,IF(V12+IF(P12="",0,P12)=VG12,$UD$1,IF(V12+IF(P12="",0,P12)=TY12,$SV$1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WR12,$VL$1,IF(V12+IF(P12="",0,P12)=VJ12,$UD$1,IF(V12+IF(P12="",0,P12)=UB12,$SV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))))))</f>
        <v>2025 Coimbra Gym Fest (July 6)</v>
      </c>
      <c r="Y12" s="22">
        <v>11.8</v>
      </c>
      <c r="Z12" s="22">
        <v>9.6</v>
      </c>
      <c r="AA12" s="22">
        <v>14.9</v>
      </c>
      <c r="AB12" s="22">
        <v>15.75</v>
      </c>
      <c r="AC12" s="22">
        <v>0</v>
      </c>
      <c r="AD12" s="22">
        <v>2.7</v>
      </c>
      <c r="AE12" s="22">
        <v>1.8</v>
      </c>
      <c r="AF12" s="22">
        <v>3.3</v>
      </c>
      <c r="AG12" s="22">
        <v>3.33</v>
      </c>
      <c r="AH12" s="22">
        <v>0</v>
      </c>
      <c r="AI12" s="22">
        <v>12.3</v>
      </c>
      <c r="AJ12" s="22">
        <v>8.4</v>
      </c>
      <c r="AK12" s="22">
        <v>13.2</v>
      </c>
      <c r="AL12" s="22">
        <v>14.33</v>
      </c>
      <c r="AM12" s="22">
        <v>0</v>
      </c>
      <c r="AN12" s="27"/>
      <c r="AO12" s="38">
        <f>IF(AA12&gt;0,AA12,"")</f>
        <v>14.9</v>
      </c>
      <c r="AP12" s="38">
        <f>IF(AB12&gt;0,AB12,"")</f>
        <v>15.75</v>
      </c>
      <c r="AQ12" s="40">
        <f>IF(SUM(Y12:AB12)-AC12&gt;0,SUM(Y12:AB12)-AC12,"")</f>
        <v>52.05</v>
      </c>
      <c r="AR12" s="40">
        <f>IF(AF12&gt;0,AF12,"")</f>
        <v>3.3</v>
      </c>
      <c r="AS12" s="40">
        <f>IF(AG12&gt;0,AG12,"")</f>
        <v>3.33</v>
      </c>
      <c r="AT12" s="40">
        <f>IF(SUM(AD12:AG12)-AH12&gt;0,SUM(AD12:AG12)-AH12,"")</f>
        <v>11.129999999999999</v>
      </c>
      <c r="AU12" s="40">
        <f>IF(AQ12="","",MAX(AQ12,AT12))</f>
        <v>52.05</v>
      </c>
      <c r="AV12" s="40">
        <f>IF(AK12&gt;0,AK12,"")</f>
        <v>13.2</v>
      </c>
      <c r="AW12" s="40">
        <f>IF(AL12&gt;0,AL12,"")</f>
        <v>14.33</v>
      </c>
      <c r="AX12" s="40">
        <f>IF(SUM(AI12:AL12)-AM12&gt;0,SUM(AI12:AL12)-AM12,"")</f>
        <v>48.230000000000004</v>
      </c>
      <c r="AY12" s="40">
        <f>IF(SUM(AU12,AX12)&gt;0,SUM(AU12,AX12),"")</f>
        <v>100.28</v>
      </c>
      <c r="AZ12" s="26">
        <v>10.1</v>
      </c>
      <c r="BA12" s="26">
        <v>7.7</v>
      </c>
      <c r="BB12" s="26">
        <v>12.6</v>
      </c>
      <c r="BC12" s="26">
        <v>13.81</v>
      </c>
      <c r="BD12" s="26">
        <v>0</v>
      </c>
      <c r="BE12" s="26">
        <v>13.1</v>
      </c>
      <c r="BF12" s="26">
        <v>9</v>
      </c>
      <c r="BG12" s="26">
        <v>14.7</v>
      </c>
      <c r="BH12" s="26">
        <v>15.69</v>
      </c>
      <c r="BI12" s="26">
        <v>0</v>
      </c>
      <c r="BJ12" s="26">
        <v>14.4</v>
      </c>
      <c r="BK12" s="26">
        <v>8.8000000000000007</v>
      </c>
      <c r="BL12" s="26">
        <v>14.7</v>
      </c>
      <c r="BM12" s="26">
        <v>15.48</v>
      </c>
      <c r="BN12" s="26">
        <v>0</v>
      </c>
      <c r="BO12" s="28"/>
      <c r="BP12" s="39">
        <f>IF(BB12&gt;0,BB12,"")</f>
        <v>12.6</v>
      </c>
      <c r="BQ12" s="39">
        <f>IF(BC12&gt;0,BC12,"")</f>
        <v>13.81</v>
      </c>
      <c r="BR12" s="11">
        <f>IF(SUM(AZ12:BC12)-BD12&gt;0,SUM(AZ12:BC12)-BD12,"")</f>
        <v>44.21</v>
      </c>
      <c r="BS12" s="11">
        <f>IF(BG12&gt;0,BG12,"")</f>
        <v>14.7</v>
      </c>
      <c r="BT12" s="11">
        <f>IF(BH12&gt;0,BH12,"")</f>
        <v>15.69</v>
      </c>
      <c r="BU12" s="11">
        <f>IF(SUM(BE12:BH12)-BI12&gt;0,SUM(BE12:BH12)-BI12,"")</f>
        <v>52.489999999999995</v>
      </c>
      <c r="BV12" s="11">
        <f>IF(BR12="","",MAX(BR12,BU12))</f>
        <v>52.489999999999995</v>
      </c>
      <c r="BW12" s="11">
        <f>IF(BL12&gt;0,BL12,"")</f>
        <v>14.7</v>
      </c>
      <c r="BX12" s="11">
        <f>IF(BM12&gt;0,BM12,"")</f>
        <v>15.48</v>
      </c>
      <c r="BY12" s="11">
        <f>IF(SUM(BJ12:BM12)-BN12&gt;0,SUM(BJ12:BM12)-BN12,"")</f>
        <v>53.38000000000001</v>
      </c>
      <c r="BZ12" s="11">
        <f>IF(SUM(BV12,BY12)&gt;0,SUM(BV12,BY12),"")</f>
        <v>105.87</v>
      </c>
      <c r="CA12" s="22">
        <v>11.3</v>
      </c>
      <c r="CB12" s="22">
        <v>9.4</v>
      </c>
      <c r="CC12" s="22">
        <v>14.4</v>
      </c>
      <c r="CD12" s="22">
        <v>15.17</v>
      </c>
      <c r="CE12" s="22">
        <v>0.1</v>
      </c>
      <c r="CF12" s="22">
        <v>1.4</v>
      </c>
      <c r="CG12" s="22">
        <v>1</v>
      </c>
      <c r="CH12" s="22">
        <v>2</v>
      </c>
      <c r="CI12" s="22">
        <v>1.67</v>
      </c>
      <c r="CJ12" s="22">
        <v>0</v>
      </c>
      <c r="CK12" s="22">
        <v>13</v>
      </c>
      <c r="CL12" s="22">
        <v>9</v>
      </c>
      <c r="CM12" s="22">
        <v>14.3</v>
      </c>
      <c r="CN12" s="22">
        <v>14.86</v>
      </c>
      <c r="CO12" s="22">
        <v>0.2</v>
      </c>
      <c r="CP12" s="27"/>
      <c r="CQ12" s="38">
        <f>IF(CC12&gt;0,CC12,"")</f>
        <v>14.4</v>
      </c>
      <c r="CR12" s="38">
        <f>IF(CD12&gt;0,CD12,"")</f>
        <v>15.17</v>
      </c>
      <c r="CS12" s="40">
        <f>IF(SUM(CA12:CD12)-CE12&gt;0,SUM(CA12:CD12)-CE12,"")</f>
        <v>50.17</v>
      </c>
      <c r="CT12" s="40">
        <f>IF(CH12&gt;0,CH12,"")</f>
        <v>2</v>
      </c>
      <c r="CU12" s="40">
        <f>IF(CI12&gt;0,CI12,"")</f>
        <v>1.67</v>
      </c>
      <c r="CV12" s="40">
        <f>IF(SUM(CF12:CI12)-CJ12&gt;0,SUM(CF12:CI12)-CJ12,"")</f>
        <v>6.07</v>
      </c>
      <c r="CW12" s="40">
        <f>IF(CS12="","",MAX(CS12,CV12))</f>
        <v>50.17</v>
      </c>
      <c r="CX12" s="40">
        <f>IF(CM12&gt;0,CM12,"")</f>
        <v>14.3</v>
      </c>
      <c r="CY12" s="40">
        <f>IF(CN12&gt;0,CN12,"")</f>
        <v>14.86</v>
      </c>
      <c r="CZ12" s="40">
        <f>IF(SUM(CK12:CN12)-CO12&gt;0,SUM(CK12:CN12)-CO12,"")</f>
        <v>50.959999999999994</v>
      </c>
      <c r="DA12" s="40">
        <f>IF(SUM(CW12,CZ12)&gt;0,SUM(CW12,CZ12),"")</f>
        <v>101.13</v>
      </c>
      <c r="DB12" s="51">
        <f>IF(MAX(ED12,FL12,GT12,IB12,JJ12,KR12,LZ12,NH12,OP12,PX12,RF12,SN12,TV12,VD12,WL12)-IF(N12="",0,N12)&gt;0.001,MAX(ED12,FL12,GT12,IB12,JJ12,KR12,LZ12,NH12,OP12,PX12,RF12,SN12,TV12,VD12,WL12)-IF(N12="",0,N12),"")</f>
        <v>1.740000000000002</v>
      </c>
      <c r="DC12" s="51" t="str">
        <f>IF(MAX(EG12,EJ12,FO12,FR12,GW12,GZ12,IE12,IH12,JM12,JP12,KU12,KX12,MC12,MF12,NK12,NN12,OS12,OV12,QA12,QD12,RI12,RL12,SQ12,ST12,TY12,UB12,VG12,VJ12,WO12,WR12)-IF(P12="",0,P12)&gt;0.001,MAX(EG12,EJ12,FO12,FR12,GW12,GZ12,IE12,IH12,JM12,JP12,KU12,KX12,MC12,MF12,NK12,NN12,OS12,OV12,QA12,QD12,RI12,RL12,SQ12,ST12,TY12,UB12,VG12,VJ12,WO12,WR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>IF(DF12&gt;0,DF12,"")</f>
        <v/>
      </c>
      <c r="DY12" s="40" t="str">
        <f>IF(DG12&gt;0,DG12,"")</f>
        <v/>
      </c>
      <c r="DZ12" s="40" t="str">
        <f>IF(SUM(DD12:DG12)-DH12&gt;0,SUM(DD12:DG12)-DH12,"")</f>
        <v/>
      </c>
      <c r="EA12" s="40" t="str">
        <f>IF(DK12&gt;0,DK12,"")</f>
        <v/>
      </c>
      <c r="EB12" s="40" t="str">
        <f>IF(DL12&gt;0,DL12,"")</f>
        <v/>
      </c>
      <c r="EC12" s="40" t="str">
        <f>IF(SUM(DI12:DL12)-DM12&gt;0,SUM(DI12:DL12)-DM12,"")</f>
        <v/>
      </c>
      <c r="ED12" s="40" t="str">
        <f>IF(MAX(DZ12,EC12)&gt;0,MAX(DZ12,EC12),"")</f>
        <v/>
      </c>
      <c r="EE12" s="40" t="str">
        <f>IF(DP12&gt;0,DP12,"")</f>
        <v/>
      </c>
      <c r="EF12" s="40" t="str">
        <f>IF(DQ12&gt;0,DQ12,"")</f>
        <v/>
      </c>
      <c r="EG12" s="40" t="str">
        <f>IF(SUM(DN12:DQ12)-DR12&gt;0,SUM(DN12:DQ12)-DR12,"")</f>
        <v/>
      </c>
      <c r="EH12" s="40" t="str">
        <f>IF(DU12&gt;0,DU12,"")</f>
        <v/>
      </c>
      <c r="EI12" s="40" t="str">
        <f>IF(DV12&gt;0,DV12,"")</f>
        <v/>
      </c>
      <c r="EJ12" s="40" t="str">
        <f>IF(SUM(DS12:DV12)-DW12&gt;0,SUM(DS12:DV12)-DW12,"")</f>
        <v/>
      </c>
      <c r="EK12" s="40" t="str">
        <f>IF(SUM(ED12,EG12,EJ12)&gt;0,SUM(ED12,EG12,EJ12),"")</f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IF(SUM(FL12,FO12,FR12)&gt;0,SUM(FL12,FO12,FR12),"")</f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0" t="str">
        <f>IF(FV12&gt;0,FV12,"")</f>
        <v/>
      </c>
      <c r="GO12" s="40" t="str">
        <f>IF(FW12&gt;0,FW12,"")</f>
        <v/>
      </c>
      <c r="GP12" s="40" t="str">
        <f>IF(SUM(FT12:FW12)-FX12&gt;0,SUM(FT12:FW12)-FX12,"")</f>
        <v/>
      </c>
      <c r="GQ12" s="40" t="str">
        <f>IF(GA12&gt;0,GA12,"")</f>
        <v/>
      </c>
      <c r="GR12" s="40" t="str">
        <f>IF(GB12&gt;0,GB12,"")</f>
        <v/>
      </c>
      <c r="GS12" s="40" t="str">
        <f>IF(SUM(FY12:GB12)-GC12&gt;0,SUM(FY12:GB12)-GC12,"")</f>
        <v/>
      </c>
      <c r="GT12" s="40" t="str">
        <f>IF(MAX(GP12,GS12)&gt;0,MAX(GP12,GS12),"")</f>
        <v/>
      </c>
      <c r="GU12" s="40" t="str">
        <f>IF(GF12&gt;0,GF12,"")</f>
        <v/>
      </c>
      <c r="GV12" s="40" t="str">
        <f>IF(GG12&gt;0,GG12,"")</f>
        <v/>
      </c>
      <c r="GW12" s="40" t="str">
        <f>IF(SUM(GD12:GG12)-GH12&gt;0,SUM(GD12:GG12)-GH12,"")</f>
        <v/>
      </c>
      <c r="GX12" s="40" t="str">
        <f>IF(GK12&gt;0,GK12,"")</f>
        <v/>
      </c>
      <c r="GY12" s="40" t="str">
        <f>IF(GL12&gt;0,GL12,"")</f>
        <v/>
      </c>
      <c r="GZ12" s="40" t="str">
        <f>IF(SUM(GI12:GL12)-GM12&gt;0,SUM(GI12:GL12)-GM12,"")</f>
        <v/>
      </c>
      <c r="HA12" s="40" t="str">
        <f>IF(SUM(GT12,GW12,GZ12)&gt;0,SUM(GT12,GW12,GZ12),"")</f>
        <v/>
      </c>
      <c r="HB12" s="18">
        <v>11.3</v>
      </c>
      <c r="HC12" s="18">
        <v>8.8000000000000007</v>
      </c>
      <c r="HD12" s="18">
        <v>14.7</v>
      </c>
      <c r="HE12" s="18">
        <v>15.45</v>
      </c>
      <c r="HF12" s="18">
        <v>0</v>
      </c>
      <c r="HG12" s="18">
        <v>11.9</v>
      </c>
      <c r="HH12" s="18">
        <v>9.1999999999999993</v>
      </c>
      <c r="HI12" s="18">
        <v>15.3</v>
      </c>
      <c r="HJ12" s="18">
        <v>15.51</v>
      </c>
      <c r="HK12" s="18">
        <v>0</v>
      </c>
      <c r="HL12" s="18">
        <v>6.4</v>
      </c>
      <c r="HM12" s="18">
        <v>4.4000000000000004</v>
      </c>
      <c r="HN12" s="18">
        <v>8</v>
      </c>
      <c r="HO12" s="18">
        <v>8.09</v>
      </c>
      <c r="HP12" s="18">
        <v>0.2</v>
      </c>
      <c r="HQ12" s="18"/>
      <c r="HR12" s="18"/>
      <c r="HS12" s="18"/>
      <c r="HT12" s="18"/>
      <c r="HU12" s="18"/>
      <c r="HV12" s="11">
        <f>IF(HD12&gt;0,HD12,"")</f>
        <v>14.7</v>
      </c>
      <c r="HW12" s="11">
        <f>IF(HE12&gt;0,HE12,"")</f>
        <v>15.45</v>
      </c>
      <c r="HX12" s="11">
        <f>IF(SUM(HB12:HE12)-HF12&gt;0,SUM(HB12:HE12)-HF12,"")</f>
        <v>50.25</v>
      </c>
      <c r="HY12" s="11">
        <f>IF(HI12&gt;0,HI12,"")</f>
        <v>15.3</v>
      </c>
      <c r="HZ12" s="11">
        <f>IF(HJ12&gt;0,HJ12,"")</f>
        <v>15.51</v>
      </c>
      <c r="IA12" s="11">
        <f>IF(SUM(HG12:HJ12)-HK12&gt;0,SUM(HG12:HJ12)-HK12,"")</f>
        <v>51.910000000000004</v>
      </c>
      <c r="IB12" s="11">
        <f>IF(MAX(HX12,IA12)&gt;0,MAX(HX12,IA12),"")</f>
        <v>51.910000000000004</v>
      </c>
      <c r="IC12" s="11">
        <f>IF(HN12&gt;0,HN12,"")</f>
        <v>8</v>
      </c>
      <c r="ID12" s="11">
        <f>IF(HO12&gt;0,HO12,"")</f>
        <v>8.09</v>
      </c>
      <c r="IE12" s="11">
        <f>IF(SUM(HL12:HO12)-HP12&gt;0,SUM(HL12:HO12)-HP12,"")</f>
        <v>26.69</v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>
        <f>IF(SUM(IB12,IE12,IH12)&gt;0,SUM(IB12,IE12,IH12),"")</f>
        <v>78.600000000000009</v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 t="str">
        <f>IF(IL12&gt;0,IL12,"")</f>
        <v/>
      </c>
      <c r="JE12" s="40" t="str">
        <f>IF(IM12&gt;0,IM12,"")</f>
        <v/>
      </c>
      <c r="JF12" s="40" t="str">
        <f>IF(SUM(IJ12:IM12)-IN12&gt;0,SUM(IJ12:IM12)-IN12,"")</f>
        <v/>
      </c>
      <c r="JG12" s="40" t="str">
        <f>IF(IQ12&gt;0,IQ12,"")</f>
        <v/>
      </c>
      <c r="JH12" s="40" t="str">
        <f>IF(IR12&gt;0,IR12,"")</f>
        <v/>
      </c>
      <c r="JI12" s="40" t="str">
        <f>IF(SUM(IO12:IR12)-IS12&gt;0,SUM(IO12:IR12)-IS12,"")</f>
        <v/>
      </c>
      <c r="JJ12" s="40" t="str">
        <f>IF(MAX(JF12,JI12)&gt;0,MAX(JF12,JI12),"")</f>
        <v/>
      </c>
      <c r="JK12" s="40" t="str">
        <f>IF(IV12&gt;0,IV12,"")</f>
        <v/>
      </c>
      <c r="JL12" s="40" t="str">
        <f>IF(IW12&gt;0,IW12,"")</f>
        <v/>
      </c>
      <c r="JM12" s="40" t="str">
        <f>IF(SUM(IT12:IW12)-IX12&gt;0,SUM(IT12:IW12)-IX12,"")</f>
        <v/>
      </c>
      <c r="JN12" s="40" t="str">
        <f>IF(JA12&gt;0,JA12,"")</f>
        <v/>
      </c>
      <c r="JO12" s="40" t="str">
        <f>IF(JB12&gt;0,JB12,"")</f>
        <v/>
      </c>
      <c r="JP12" s="40" t="str">
        <f>IF(SUM(IY12:JB12)-JC12&gt;0,SUM(IY12:JB12)-JC12,"")</f>
        <v/>
      </c>
      <c r="JQ12" s="40" t="str">
        <f>IF(SUM(JJ12,JM12,JP12)&gt;0,SUM(JJ12,JM12,JP12),"")</f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IF(SUM(KR12,KU12,KX12)&gt;0,SUM(KR12,KU12,KX12),"")</f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>IF(LB12&gt;0,LB12,"")</f>
        <v/>
      </c>
      <c r="LU12" s="40" t="str">
        <f>IF(LC12&gt;0,LC12,"")</f>
        <v/>
      </c>
      <c r="LV12" s="40" t="str">
        <f>IF(SUM(KZ12:LC12)-LD12&gt;0,SUM(KZ12:LC12)-LD12,"")</f>
        <v/>
      </c>
      <c r="LW12" s="40" t="str">
        <f>IF(LG12&gt;0,LG12,"")</f>
        <v/>
      </c>
      <c r="LX12" s="40" t="str">
        <f>IF(LH12&gt;0,LH12,"")</f>
        <v/>
      </c>
      <c r="LY12" s="40" t="str">
        <f>IF(SUM(LE12:LH12)-LI12&gt;0,SUM(LE12:LH12)-LI12,"")</f>
        <v/>
      </c>
      <c r="LZ12" s="40" t="str">
        <f>IF(MAX(LV12,LY12)&gt;0,MAX(LV12,LY12),"")</f>
        <v/>
      </c>
      <c r="MA12" s="40" t="str">
        <f>IF(LL12&gt;0,LL12,"")</f>
        <v/>
      </c>
      <c r="MB12" s="40" t="str">
        <f>IF(LM12&gt;0,LM12,"")</f>
        <v/>
      </c>
      <c r="MC12" s="40" t="str">
        <f>IF(SUM(LJ12:LM12)-LN12&gt;0,SUM(LJ12:LM12)-LN12,"")</f>
        <v/>
      </c>
      <c r="MD12" s="40" t="str">
        <f>IF(LQ12&gt;0,LQ12,"")</f>
        <v/>
      </c>
      <c r="ME12" s="40" t="str">
        <f>IF(LR12&gt;0,LR12,"")</f>
        <v/>
      </c>
      <c r="MF12" s="40" t="str">
        <f>IF(SUM(LO12:LR12)-LS12&gt;0,SUM(LO12:LR12)-LS12,"")</f>
        <v/>
      </c>
      <c r="MG12" s="40" t="str">
        <f>IF(SUM(LZ12,MC12,MF12)&gt;0,SUM(LZ12,MC12,MF12),"")</f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IF(SUM(NH12,NK12,NN12)&gt;0,SUM(NH12,NK12,NN12),"")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>IF(NR12&gt;0,NR12,"")</f>
        <v/>
      </c>
      <c r="OK12" s="40" t="str">
        <f>IF(NS12&gt;0,NS12,"")</f>
        <v/>
      </c>
      <c r="OL12" s="40" t="str">
        <f>IF(SUM(NP12:NS12)-NT12&gt;0,SUM(NP12:NS12)-NT12,"")</f>
        <v/>
      </c>
      <c r="OM12" s="40" t="str">
        <f>IF(NW12&gt;0,NW12,"")</f>
        <v/>
      </c>
      <c r="ON12" s="40" t="str">
        <f>IF(NX12&gt;0,NX12,"")</f>
        <v/>
      </c>
      <c r="OO12" s="40" t="str">
        <f>IF(SUM(NU12:NX12)-NY12&gt;0,SUM(NU12:NX12)-NY12,"")</f>
        <v/>
      </c>
      <c r="OP12" s="40" t="str">
        <f>IF(MAX(OL12,OO12)&gt;0,MAX(OL12,OO12),"")</f>
        <v/>
      </c>
      <c r="OQ12" s="40" t="str">
        <f>IF(OB12&gt;0,OB12,"")</f>
        <v/>
      </c>
      <c r="OR12" s="40" t="str">
        <f>IF(OC12&gt;0,OC12,"")</f>
        <v/>
      </c>
      <c r="OS12" s="40" t="str">
        <f>IF(SUM(NZ12:OC12)-OD12&gt;0,SUM(NZ12:OC12)-OD12,"")</f>
        <v/>
      </c>
      <c r="OT12" s="40" t="str">
        <f>IF(OG12&gt;0,OG12,"")</f>
        <v/>
      </c>
      <c r="OU12" s="40" t="str">
        <f>IF(OH12&gt;0,OH12,"")</f>
        <v/>
      </c>
      <c r="OV12" s="40" t="str">
        <f>IF(SUM(OE12:OH12)-OI12&gt;0,SUM(OE12:OH12)-OI12,"")</f>
        <v/>
      </c>
      <c r="OW12" s="40" t="str">
        <f>IF(SUM(OP12,OS12,OV12)&gt;0,SUM(OP12,OS12,OV12),"")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IF(SUM(PX12,QA12,QD12)&gt;0,SUM(PX12,QA12,QD12),"")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>IF(QH12&gt;0,QH12,"")</f>
        <v/>
      </c>
      <c r="RA12" s="40" t="str">
        <f>IF(QI12&gt;0,QI12,"")</f>
        <v/>
      </c>
      <c r="RB12" s="40" t="str">
        <f>IF(SUM(QF12:QI12)-QJ12&gt;0,SUM(QF12:QI12)-QJ12,"")</f>
        <v/>
      </c>
      <c r="RC12" s="40" t="str">
        <f>IF(QM12&gt;0,QM12,"")</f>
        <v/>
      </c>
      <c r="RD12" s="40" t="str">
        <f>IF(QN12&gt;0,QN12,"")</f>
        <v/>
      </c>
      <c r="RE12" s="40" t="str">
        <f>IF(SUM(QK12:QN12)-QO12&gt;0,SUM(QK12:QN12)-QO12,"")</f>
        <v/>
      </c>
      <c r="RF12" s="40" t="str">
        <f>IF(MAX(RB12,RE12)&gt;0,MAX(RB12,RE12),"")</f>
        <v/>
      </c>
      <c r="RG12" s="40" t="str">
        <f>IF(QR12&gt;0,QR12,"")</f>
        <v/>
      </c>
      <c r="RH12" s="40" t="str">
        <f>IF(QS12&gt;0,QS12,"")</f>
        <v/>
      </c>
      <c r="RI12" s="40" t="str">
        <f>IF(SUM(QP12:QS12)-QT12&gt;0,SUM(QP12:QS12)-QT12,"")</f>
        <v/>
      </c>
      <c r="RJ12" s="40" t="str">
        <f>IF(QW12&gt;0,QW12,"")</f>
        <v/>
      </c>
      <c r="RK12" s="40" t="str">
        <f>IF(QX12&gt;0,QX12,"")</f>
        <v/>
      </c>
      <c r="RL12" s="40" t="str">
        <f>IF(SUM(QU12:QX12)-QY12&gt;0,SUM(QU12:QX12)-QY12,"")</f>
        <v/>
      </c>
      <c r="RM12" s="40" t="str">
        <f>IF(SUM(RF12,RI12,RL12)&gt;0,SUM(RF12,RI12,RL12),"")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IF(SUM(SN12,SQ12,ST12)&gt;0,SUM(SN12,SQ12,ST12),"")</f>
        <v/>
      </c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17"/>
      <c r="TI12" s="17"/>
      <c r="TJ12" s="17"/>
      <c r="TK12" s="17"/>
      <c r="TL12" s="17"/>
      <c r="TM12" s="17"/>
      <c r="TN12" s="17"/>
      <c r="TO12" s="17"/>
      <c r="TP12" s="40" t="str">
        <f>IF(SX12&gt;0,SX12,"")</f>
        <v/>
      </c>
      <c r="TQ12" s="40" t="str">
        <f>IF(SY12&gt;0,SY12,"")</f>
        <v/>
      </c>
      <c r="TR12" s="40" t="str">
        <f>IF(SUM(SV12:SY12)-SZ12&gt;0,SUM(SV12:SY12)-SZ12,"")</f>
        <v/>
      </c>
      <c r="TS12" s="40" t="str">
        <f>IF(TC12&gt;0,TC12,"")</f>
        <v/>
      </c>
      <c r="TT12" s="40" t="str">
        <f>IF(TD12&gt;0,TD12,"")</f>
        <v/>
      </c>
      <c r="TU12" s="40" t="str">
        <f>IF(SUM(TA12:TD12)-TE12&gt;0,SUM(TA12:TD12)-TE12,"")</f>
        <v/>
      </c>
      <c r="TV12" s="40" t="str">
        <f>IF(MAX(TR12,TU12)&gt;0,MAX(TR12,TU12),"")</f>
        <v/>
      </c>
      <c r="TW12" s="40" t="str">
        <f>IF(TH12&gt;0,TH12,"")</f>
        <v/>
      </c>
      <c r="TX12" s="40" t="str">
        <f>IF(TI12&gt;0,TI12,"")</f>
        <v/>
      </c>
      <c r="TY12" s="40" t="str">
        <f>IF(SUM(TF12:TI12)-TJ12&gt;0,SUM(TF12:TI12)-TJ12,"")</f>
        <v/>
      </c>
      <c r="TZ12" s="40" t="str">
        <f>IF(TM12&gt;0,TM12,"")</f>
        <v/>
      </c>
      <c r="UA12" s="40" t="str">
        <f>IF(TN12&gt;0,TN12,"")</f>
        <v/>
      </c>
      <c r="UB12" s="40" t="str">
        <f>IF(SUM(TK12:TN12)-TO12&gt;0,SUM(TK12:TN12)-TO12,"")</f>
        <v/>
      </c>
      <c r="UC12" s="40" t="str">
        <f>IF(SUM(TV12,TY12,UB12)&gt;0,SUM(TV12,TY12,UB12),"")</f>
        <v/>
      </c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8"/>
      <c r="UQ12" s="18"/>
      <c r="UR12" s="18"/>
      <c r="US12" s="18"/>
      <c r="UT12" s="18"/>
      <c r="UU12" s="18"/>
      <c r="UV12" s="18"/>
      <c r="UW12" s="18"/>
      <c r="UX12" s="11" t="str">
        <f>IF(UF12&gt;0,UF12,"")</f>
        <v/>
      </c>
      <c r="UY12" s="11" t="str">
        <f>IF(UG12&gt;0,UG12,"")</f>
        <v/>
      </c>
      <c r="UZ12" s="11" t="str">
        <f>IF(SUM(UD12:UG12)-UH12&gt;0,SUM(UD12:UG12)-UH12,"")</f>
        <v/>
      </c>
      <c r="VA12" s="11" t="str">
        <f>IF(UK12&gt;0,UK12,"")</f>
        <v/>
      </c>
      <c r="VB12" s="11" t="str">
        <f>IF(UL12&gt;0,UL12,"")</f>
        <v/>
      </c>
      <c r="VC12" s="11" t="str">
        <f>IF(SUM(UI12:UL12)-UM12&gt;0,SUM(UI12:UL12)-UM12,"")</f>
        <v/>
      </c>
      <c r="VD12" s="11" t="str">
        <f>IF(MAX(UZ12,VC12)&gt;0,MAX(UZ12,VC12),"")</f>
        <v/>
      </c>
      <c r="VE12" s="11" t="str">
        <f>IF(UP12&gt;0,UP12,"")</f>
        <v/>
      </c>
      <c r="VF12" s="11" t="str">
        <f>IF(UQ12&gt;0,UQ12,"")</f>
        <v/>
      </c>
      <c r="VG12" s="11" t="str">
        <f>IF(SUM(UN12:UQ12)-UR12&gt;0,SUM(UN12:UQ12)-UR12,"")</f>
        <v/>
      </c>
      <c r="VH12" s="11" t="str">
        <f>IF(UU12&gt;0,UU12,"")</f>
        <v/>
      </c>
      <c r="VI12" s="11" t="str">
        <f>IF(UV12&gt;0,UV12,"")</f>
        <v/>
      </c>
      <c r="VJ12" s="11" t="str">
        <f>IF(SUM(US12:UV12)-UW12&gt;0,SUM(US12:UV12)-UW12,"")</f>
        <v/>
      </c>
      <c r="VK12" s="11" t="str">
        <f>IF(SUM(VD12,VG12,VJ12)&gt;0,SUM(VD12,VG12,VJ12),"")</f>
        <v/>
      </c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17"/>
      <c r="VY12" s="17"/>
      <c r="VZ12" s="17"/>
      <c r="WA12" s="17"/>
      <c r="WB12" s="17"/>
      <c r="WC12" s="17"/>
      <c r="WD12" s="17"/>
      <c r="WE12" s="17"/>
      <c r="WF12" s="40" t="str">
        <f>IF(VN12&gt;0,VN12,"")</f>
        <v/>
      </c>
      <c r="WG12" s="40" t="str">
        <f>IF(VO12&gt;0,VO12,"")</f>
        <v/>
      </c>
      <c r="WH12" s="40" t="str">
        <f>IF(SUM(VL12:VO12)-VP12&gt;0,SUM(VL12:VO12)-VP12,"")</f>
        <v/>
      </c>
      <c r="WI12" s="40" t="str">
        <f>IF(VS12&gt;0,VS12,"")</f>
        <v/>
      </c>
      <c r="WJ12" s="40" t="str">
        <f>IF(VT12&gt;0,VT12,"")</f>
        <v/>
      </c>
      <c r="WK12" s="40" t="str">
        <f>IF(SUM(VQ12:VT12)-VU12&gt;0,SUM(VQ12:VT12)-VU12,"")</f>
        <v/>
      </c>
      <c r="WL12" s="40" t="str">
        <f>IF(MAX(WH12,WK12)&gt;0,MAX(WH12,WK12),"")</f>
        <v/>
      </c>
      <c r="WM12" s="40" t="str">
        <f>IF(VX12&gt;0,VX12,"")</f>
        <v/>
      </c>
      <c r="WN12" s="40" t="str">
        <f>IF(VY12&gt;0,VY12,"")</f>
        <v/>
      </c>
      <c r="WO12" s="40" t="str">
        <f>IF(SUM(VV12:VY12)-VZ12&gt;0,SUM(VV12:VY12)-VZ12,"")</f>
        <v/>
      </c>
      <c r="WP12" s="40" t="str">
        <f>IF(WC12&gt;0,WC12,"")</f>
        <v/>
      </c>
      <c r="WQ12" s="40" t="str">
        <f>IF(WD12&gt;0,WD12,"")</f>
        <v/>
      </c>
      <c r="WR12" s="40" t="str">
        <f>IF(SUM(WA12:WD12)-WE12&gt;0,SUM(WA12:WD12)-WE12,"")</f>
        <v/>
      </c>
      <c r="WS12" s="40" t="str">
        <f>IF(SUM(WL12,WO12,WR12)&gt;0,SUM(WL12,WO12,WR12),"")</f>
        <v/>
      </c>
      <c r="WT12" s="26">
        <f>IF($CP12="P",CA12,(CA12+AZ12)/2)</f>
        <v>10.7</v>
      </c>
      <c r="WU12" s="26">
        <f>IF($CP12="P",CB12,(CB12+BA12)/2)</f>
        <v>8.5500000000000007</v>
      </c>
      <c r="WV12" s="26">
        <f>IF($CP12="P",CC12,(CC12+BB12)/2)</f>
        <v>13.5</v>
      </c>
      <c r="WW12" s="26">
        <f>IF($CP12="P",CD12,(CD12+BC12)/2)</f>
        <v>14.49</v>
      </c>
      <c r="WX12" s="26">
        <f>IF($CP12="P",CE12,(CE12+BD12)/2)</f>
        <v>0.05</v>
      </c>
      <c r="WY12" s="26">
        <f>IF($CP12="P",CF12,(CF12+BE12)/2)</f>
        <v>7.25</v>
      </c>
      <c r="WZ12" s="26">
        <f>IF($CP12="P",CG12,(CG12+BF12)/2)</f>
        <v>5</v>
      </c>
      <c r="XA12" s="26">
        <f>IF($CP12="P",CH12,(CH12+BG12)/2)</f>
        <v>8.35</v>
      </c>
      <c r="XB12" s="26">
        <f>IF($CP12="P",CI12,(CI12+BH12)/2)</f>
        <v>8.68</v>
      </c>
      <c r="XC12" s="26">
        <f>IF($CP12="P",CJ12,(CJ12+BI12)/2)</f>
        <v>0</v>
      </c>
      <c r="XD12" s="26">
        <f>IF($CP12="P",CK12,(CK12+BJ12)/2)</f>
        <v>13.7</v>
      </c>
      <c r="XE12" s="26">
        <f>IF($CP12="P",CL12,(CL12+BK12)/2)</f>
        <v>8.9</v>
      </c>
      <c r="XF12" s="26">
        <f>IF($CP12="P",CM12,(CM12+BL12)/2)</f>
        <v>14.5</v>
      </c>
      <c r="XG12" s="26">
        <f>IF($CP12="P",CN12,(CN12+BM12)/2)</f>
        <v>15.17</v>
      </c>
      <c r="XH12" s="26">
        <f>IF($CP12="P",CO12,(CO12+BN12)/2)</f>
        <v>0.1</v>
      </c>
      <c r="XI12" s="28" t="s">
        <v>53</v>
      </c>
      <c r="XJ12" s="11">
        <f>IF(WV12&gt;0,WV12,"")</f>
        <v>13.5</v>
      </c>
      <c r="XK12" s="11">
        <f>IF(WW12&gt;0,WW12,"")</f>
        <v>14.49</v>
      </c>
      <c r="XL12" s="11">
        <f>IF(SUM(WT12:WW12)-WX12&gt;0,SUM(WT12:WW12)-WX12,"")</f>
        <v>47.190000000000005</v>
      </c>
      <c r="XM12" s="11">
        <f>IF(XA12&gt;0,XA12,"")</f>
        <v>8.35</v>
      </c>
      <c r="XN12" s="11">
        <f>IF(XB12&gt;0,XB12,"")</f>
        <v>8.68</v>
      </c>
      <c r="XO12" s="11">
        <f>IF(SUM(WY12:XB12)-XC12&gt;0,SUM(WY12:XB12)-XC12,"")</f>
        <v>29.28</v>
      </c>
      <c r="XP12" s="11">
        <f>IF(MAX(XL12,XO12)&gt;0,MAX(XL12,XO12),"")</f>
        <v>47.190000000000005</v>
      </c>
      <c r="XQ12" s="11">
        <f>IF(XF12&gt;0,XF12,"")</f>
        <v>14.5</v>
      </c>
      <c r="XR12" s="11">
        <f>IF(XG12&gt;0,XG12,"")</f>
        <v>15.17</v>
      </c>
      <c r="XS12" s="11">
        <f>IF(SUM(XD12:XG12)-XH12&gt;0,SUM(XD12:XG12)-XH12,"")</f>
        <v>52.17</v>
      </c>
      <c r="XT12" s="11">
        <f>IF(SUM(XP12,XS12)&gt;0,SUM(XP12,XS12),"")</f>
        <v>99.360000000000014</v>
      </c>
    </row>
    <row r="13" spans="1:644" x14ac:dyDescent="0.2">
      <c r="A13" s="4" t="str" cm="1">
        <f t="array" ref="A13">IF(AND(H13&lt;&gt;"",H13&lt;&gt;"No DD"),SUMPRODUCT((H$4:H$27&lt;&gt;"")*(H$4:H$27&lt;&gt;"No DD")*(E$4:E$27&gt;E13))+1,IF(H13="No DD",SUMPRODUCT((H$4:H$27="No DD")*(E$4:E$27&gt;E13))+1+SUMPRODUCT((H$4:H$27&lt;&gt;"")*(H$4:H$27&lt;&gt;"No DD")),""))</f>
        <v/>
      </c>
      <c r="B13" s="5" t="s">
        <v>139</v>
      </c>
      <c r="C13" s="4" t="s">
        <v>3</v>
      </c>
      <c r="D13" s="4">
        <v>2005</v>
      </c>
      <c r="E13" s="9">
        <f>SUM(J13:V13)+SUM(J13:T13)*0.0000001+SUM(J13)*0.0000000000001</f>
        <v>219.75002150100514</v>
      </c>
      <c r="F13" s="3" t="str">
        <f>IF(OR(AND(AO13&gt;=AY$29,AO13&lt;&gt;"",AQ13&gt;=AY$33,AQ13&lt;&gt;"",AN13=""),AND(AR13&gt;=AY$29,AR13&lt;&gt;"",AT13&gt;=AY$33,AT13&lt;&gt;"",AN13=""),AND(AV13&gt;=AY$29,AV13&lt;&gt;"",AX13&gt;=AY$33,AX13&lt;&gt;"",AN13=""),AND(BP13&gt;=BZ$29,BP13&lt;&gt;"",BR13&gt;=BZ$33,BR13&lt;&gt;"",BO13=""),AND(BS13&gt;=BZ$29,BS13&lt;&gt;"",BU13&gt;=BZ$33,BU13&lt;&gt;"",BO13=""),AND(BW13&gt;=BZ$29,BW13&lt;&gt;"",BY13&gt;=BZ$33,BY13&lt;&gt;"",BO13=""),AND(CQ13&gt;=DA$29,CQ13&lt;&gt;"",CS13&gt;=DA$33,CS13&lt;&gt;"",CP13=""),AND(CT13&gt;=DA$29,CT13&lt;&gt;"",CV13&gt;=DA$33,CV13&lt;&gt;"",CP13=""),AND(CX13&gt;=DA$29,CX13&lt;&gt;"",CZ13&gt;=DA$33,CZ13&lt;&gt;"",CP13=""),AND(DX13&gt;=EK$29,DX13&lt;&gt;"",DZ13&gt;=EK$33,DZ13&lt;&gt;""),AND(EA13&gt;=EK$29,EA13&lt;&gt;"",EC13&gt;=EK$33,EC13&lt;&gt;""),AND(EE13&gt;=EK$29,EE13&lt;&gt;"",EG13&gt;=EK$33,EG13&lt;&gt;""),AND(EH13&gt;=EK$29,EH13&lt;&gt;"",EJ13&gt;=EK$33,EJ13&lt;&gt;""),AND(FF13&gt;=FS$29,FF13&lt;&gt;"",FH13&gt;=FS$33,FH13&lt;&gt;""),AND(FI13&gt;=FS$29,FI13&lt;&gt;"",FK13&gt;=FS$33,FK13&lt;&gt;""),AND(FM13&gt;=FS$29,FM13&lt;&gt;"",FO13&gt;=FS$33,FO13&lt;&gt;""),AND(FP13&gt;=FS$29,FP13&lt;&gt;"",FR13&gt;=FS$33,FR13&lt;&gt;""),AND(GN13&gt;=HA$29,GN13&lt;&gt;"",GP13&gt;=HA$33,GP13&lt;&gt;""),AND(GQ13&gt;=HA$29,GQ13&lt;&gt;"",GS13&gt;=HA$33,GS13&lt;&gt;""),AND(GU13&gt;=HA$29,GU13&lt;&gt;"",GW13&gt;=HA$33,GW13&lt;&gt;""),AND(GX13&gt;=HA$29,GX13&lt;&gt;"",GZ13&gt;=HA$33,GZ13&lt;&gt;""),AND(HV13&gt;=II$29,HV13&lt;&gt;"",HX13&gt;=II$33,HX13&lt;&gt;""),AND(HY13&gt;=II$29,HY13&lt;&gt;"",IA13&gt;=II$33,IA13&lt;&gt;""),AND(IC13&gt;=II$29,IC13&lt;&gt;"",IE13&gt;=II$33,IE13&lt;&gt;""),AND(IF13&gt;=II$29,IF13&lt;&gt;"",IH13&gt;=II$33,IH13&lt;&gt;""),AND(JD13&gt;=JQ$29,JD13&lt;&gt;"",JF13&gt;=JQ$33,JF13&lt;&gt;""),AND(JG13&gt;=JQ$29,JG13&lt;&gt;"",JI13&gt;=JQ$33,JI13&lt;&gt;""),AND(JK13&gt;=JQ$29,JK13&lt;&gt;"",JM13&gt;=JQ$33,JM13&lt;&gt;""),AND(JN13&gt;=JQ$29,JN13&lt;&gt;"",JP13&gt;=JQ$33,JP13&lt;&gt;""),AND(KL13&gt;=KY$29,KL13&lt;&gt;"",KN13&gt;=KY$33,KN13&lt;&gt;""),AND(KO13&gt;=KY$29,KO13&lt;&gt;"",KQ13&gt;=KY$33,KQ13&lt;&gt;""),AND(KS13&gt;=KY$29,KS13&lt;&gt;"",KU13&gt;=KY$33,KU13&lt;&gt;""),AND(KV13&gt;=KY$29,KV13&lt;&gt;"",KX13&gt;=KY$33,KX13&lt;&gt;""),AND(LT13&gt;=MG$29,LT13&lt;&gt;"",LV13&gt;=MG$33,LV13&lt;&gt;""),AND(LW13&gt;=MG$29,LW13&lt;&gt;"",LY13&gt;=MG$33,LY13&lt;&gt;""),AND(MA13&gt;=MG$29,MA13&lt;&gt;"",MC13&gt;=MG$33,MC13&lt;&gt;""),AND(MD13&gt;=MG$29,MD13&lt;&gt;"",MF13&gt;=MG$33,MF13&lt;&gt;""),AND(NB13&gt;=NO$29,NB13&lt;&gt;"",ND13&gt;=NO$33,ND13&lt;&gt;""),AND(NE13&gt;=NO$29,NE13&lt;&gt;"",NG13&gt;=NO$33,NG13&lt;&gt;""),AND(NI13&gt;=NO$29,NI13&lt;&gt;"",NK13&gt;=NO$33,NK13&lt;&gt;""),AND(NL13&gt;=NO$29,NL13&lt;&gt;"",NN13&gt;=NO$33,NN13&lt;&gt;""),AND(OJ13&gt;=OW$29,OJ13&lt;&gt;"",OL13&gt;=OW$33,OL13&lt;&gt;""),AND(OM13&gt;=OW$29,OM13&lt;&gt;"",OO13&gt;=OW$33,OO13&lt;&gt;""),AND(OQ13&gt;=OW$29,OQ13&lt;&gt;"",OS13&gt;=OW$33,OS13&lt;&gt;""),AND(OT13&gt;=OW$29,OT13&lt;&gt;"",OV13&gt;=OW$33,OV13&lt;&gt;""),AND(PR13&gt;=QE$29,PR13&lt;&gt;"",PT13&gt;=QE$33,PT13&lt;&gt;""),AND(PU13&gt;=QE$29,PU13&lt;&gt;"",PW13&gt;=QE$33,PW13&lt;&gt;""),AND(PY13&gt;=QE$29,PY13&lt;&gt;"",QA13&gt;=QE$33,QA13&lt;&gt;""),AND(QB13&gt;=QE$29,QB13&lt;&gt;"",QD13&gt;=QE$33,QD13&lt;&gt;""),AND(QZ13&gt;=RM$29,QZ13&lt;&gt;"",RB13&gt;=RM$33,RB13&lt;&gt;""),AND(RC13&gt;=RM$29,RC13&lt;&gt;"",RE13&gt;=RM$33,RE13&lt;&gt;""),AND(RG13&gt;=RM$29,RG13&lt;&gt;"",RI13&gt;=RM$33,RI13&lt;&gt;""),AND(RJ13&gt;=RM$29,RJ13&lt;&gt;"",RL13&gt;=RM$33,RL13&lt;&gt;""),AND(SH13&gt;=SU$29,SH13&lt;&gt;"",SJ13&gt;=SU$33,SJ13&lt;&gt;""),AND(SK13&gt;=SU$29,SK13&lt;&gt;"",SM13&gt;=SU$33,SM13&lt;&gt;""),AND(SO13&gt;=SU$29,SO13&lt;&gt;"",SQ13&gt;=SU$33,SQ13&lt;&gt;""),AND(SR13&gt;=SU$29,SR13&lt;&gt;"",ST13&gt;=SU$33,ST13&lt;&gt;""),AND(TP13&gt;=UC$29,TP13&lt;&gt;"",TR13&gt;=UC$33,TR13&lt;&gt;""),AND(TS13&gt;=UC$29,TS13&lt;&gt;"",TU13&gt;=UC$33,TU13&lt;&gt;""),AND(TW13&gt;=UC$29,TW13&lt;&gt;"",TY13&gt;=UC$33,TYY13&lt;&gt;""),AND(TZ13&gt;=UC$29,TZ13&lt;&gt;"",UB13&gt;=UC$33,UB13&lt;&gt;""),AND(UX13&gt;=VK$29,UX13&lt;&gt;"",UZ13&gt;=VK$33,UZ13&lt;&gt;""),AND(VA13&gt;=VK$29,VA13&lt;&gt;"",VC13&gt;=VK$33,VC13&lt;&gt;""),AND(VE13&gt;=VK$29,VE13&lt;&gt;"",VG13&gt;=VK$33,VG13&lt;&gt;""),AND(VH13&gt;=VK$29,VH13&lt;&gt;"",VJ13&gt;=VK$33,VJ13&lt;&gt;""),AND(WF13&gt;=WS$29,WF13&lt;&gt;"",WH13&gt;=WS$33,WH13&lt;&gt;""),AND(WI13&gt;=WS$29,WI13&lt;&gt;"",WK13&gt;=WS$33,WK13&lt;&gt;""),AND(WM13&gt;=WS$29,WM13&lt;&gt;"",WO13&gt;=WS$33,WO13&lt;&gt;""),AND(WP13&gt;=WS$29,WP13&lt;&gt;"",WR13&gt;=WS$33,WR13&lt;&gt;"")),"P","")</f>
        <v/>
      </c>
      <c r="G13" s="3" t="str">
        <f>IF(OR(AND(AQ13&gt;=AY$33,AQ13&lt;&gt;"",AN13=""),AND(AT13&gt;=AY$33,AT13&lt;&gt;"",AN13=""),AND(AX13&gt;=AY$33,AX13&lt;&gt;"",AN13=""),AND(BR13&gt;=BZ$33,BR13&lt;&gt;"",BO13=""),AND(BU13&gt;=BZ$33,BU13&lt;&gt;"",BO13=""),AND(BY13&gt;=BZ$33,BY13&lt;&gt;"",BO13=""),AND(CS13&gt;=DA$33,CS13&lt;&gt;"",CP13=""),AND(CV13&gt;=DA$33,CV13&lt;&gt;"",CP13=""),AND(CZ13&gt;=DA$33,CZ13&lt;&gt;"",CP13=""),AND(DZ13&gt;=EK$33,DZ13&lt;&gt;""),AND(EC13&gt;=EK$33,EC13&lt;&gt;""),AND(EG13&gt;=EK$33,EG13&lt;&gt;""),AND(EJ13&gt;=EK$33,EJ13&lt;&gt;""),AND(FH13&gt;=FS$33,FH13&lt;&gt;""),AND(FK13&gt;=FS$33,FK13&lt;&gt;""),AND(FO13&gt;=FS$33,FO13&lt;&gt;""),AND(FR13&gt;=FS$33,FR13&lt;&gt;""),AND(GP13&gt;=HA$33,GP13&lt;&gt;""),AND(GS13&gt;=HA$33,GS13&lt;&gt;""),AND(GW13&gt;=HA$33,GW13&lt;&gt;""),AND(GZ13&gt;=HA$33,GZ13&lt;&gt;""),AND(HX13&gt;=II$33,HX13&lt;&gt;""),AND(IA13&gt;=II$33,IA13&lt;&gt;""),AND(IE13&gt;=II$33,IE13&lt;&gt;""),AND(IH13&gt;=II$33,IH13&lt;&gt;""),AND(JF13&gt;=JQ$33,JF13&lt;&gt;""),AND(JI13&gt;=JQ$33,JI13&lt;&gt;""),AND(JM13&gt;=JQ$33,JM13&lt;&gt;""),AND(JP13&gt;=JQ$33,JP13&lt;&gt;""),AND(KN13&gt;=KY$33,KN13&lt;&gt;""),AND(KQ13&gt;=KY$33,KQ13&lt;&gt;""),AND(KU13&gt;=KY$33,KU13&lt;&gt;""),AND(KX13&gt;=KY$33,KX13&lt;&gt;""),AND(LV13&gt;=MG$33,LV13&lt;&gt;""),AND(LY13&gt;=MG$33,LY13&lt;&gt;""),AND(MC13&gt;=MG$33,MC13&lt;&gt;""),AND(MF13&gt;=MG$33,MF13&lt;&gt;""),AND(ND13&gt;=NO$33,ND13&lt;&gt;""),AND(NG13&gt;=NO$33,NG13&lt;&gt;""),AND(NK13&gt;=NO$33,NK13&lt;&gt;""),AND(NN13&gt;=NO$33,NN13&lt;&gt;""),AND(OL13&gt;=OW$33,OL13&lt;&gt;""),AND(OO13&gt;=OW$33,OO13&lt;&gt;""),AND(OS13&gt;=OW$33,OS13&lt;&gt;""),AND(OV13&gt;=OW$33,OV13&lt;&gt;""),AND(PT13&gt;=QE$33,PT13&lt;&gt;""),AND(PW13&gt;=QE$33,PW13&lt;&gt;""),AND(QA13&gt;=QE$33,QA13&lt;&gt;""),AND(QD13&gt;=QE$33,QD13&lt;&gt;""),AND(RB13&gt;=RM$33,RB13&lt;&gt;""),AND(RE13&gt;=RM$33,RE13&lt;&gt;""),AND(RI13&gt;=RM$33,RI13&lt;&gt;""),AND(RL13&gt;=RM$33,RL13&lt;&gt;""),AND(SJ13&gt;=SU$33,SJ13&lt;&gt;""),AND(SM13&gt;=SU$33,SM13&lt;&gt;""),AND(SQ13&gt;=SU$33,SQ13&lt;&gt;""),AND(ST13&gt;=SU$33,ST13&lt;&gt;""),AND(TR13&gt;=UC$33,TR13&lt;&gt;""),AND(TU13&gt;=UC$33,TU13&lt;&gt;""),AND(TY13&gt;=UC$33,TYY13&lt;&gt;""),AND(UB13&gt;=UC$33,UB13&lt;&gt;""),AND(UZ13&gt;=VK$33,UZ13&lt;&gt;""),AND(VC13&gt;=VK$33,VC13&lt;&gt;""),AND(VG13&gt;=VK$33,VG13&lt;&gt;""),AND(VJ13&gt;=VK$33,VJ13&lt;&gt;""),AND(WH13&gt;=WS$33,WH13&lt;&gt;""),AND(WK13&gt;=WS$33,WK13&lt;&gt;""),AND(WO13&gt;=WS$33,WO13&lt;&gt;""),AND(WR13&gt;=WS$33,WR13&lt;&gt;"")),"P","")</f>
        <v/>
      </c>
      <c r="H13" s="36" t="str">
        <f>IF(AND(G13="P",F13=""),"No DD",IF(OR(AND(AO13&gt;=AY$32,AO13&lt;&gt;"",AQ13&gt;=AY$36,AQ13&lt;&gt;"",AN13=""),AND(AR13&gt;=AY$32,AR13&lt;&gt;"",AT13&gt;=AY$36,AT13&lt;&gt;"",AN13=""),AND(AV13&gt;=AY$32,AV13&lt;&gt;"",AX13&gt;=AY$36,AX13&lt;&gt;"",AN13=""),AND(BP13&gt;=BZ$32,BP13&lt;&gt;"",BR13&gt;=BZ$36,BR13&lt;&gt;"",BO13=""),AND(BS13&gt;=BZ$32,BS13&lt;&gt;"",BU13&gt;=BZ$36,BU13&lt;&gt;"",BO13=""),AND(BW13&gt;=BZ$32,BW13&lt;&gt;"",BY13&gt;=BZ$36,BY13&lt;&gt;"",BO13=""),AND(CQ13&gt;=DA$32,CQ13&lt;&gt;"",CS13&gt;=DA$36,CS13&lt;&gt;"",CP13=""),AND(CT13&gt;=DA$32,CT13&lt;&gt;"",CV13&gt;=DA$36,CV13&lt;&gt;"",CP13=""),AND(CX13&gt;=DA$32,CX13&lt;&gt;"",CZ13&gt;=DA$36,CZ13&lt;&gt;"",CP13=""),AND(DX13&gt;=EK$32,DX13&lt;&gt;"",DZ13&gt;=EK$36,DZ13&lt;&gt;""),AND(EA13&gt;=EK$32,EA13&lt;&gt;"",EC13&gt;=EK$36,EC13&lt;&gt;""),AND(EE13&gt;=EK$32,EE13&lt;&gt;"",EG13&gt;=EK$36,EG13&lt;&gt;""),AND(EH13&gt;=EK$32,EH13&lt;&gt;"",EJ13&gt;=EK$36,EJ13&lt;&gt;""),AND(FF13&gt;=FS$32,FF13&lt;&gt;"",FH13&gt;=FS$36,FH13&lt;&gt;""),AND(FI13&gt;=FS$32,FI13&lt;&gt;"",FK13&gt;=FS$36,FK13&lt;&gt;""),AND(FM13&gt;=FS$32,FM13&lt;&gt;"",FO13&gt;=FS$36,FO13&lt;&gt;""),AND(FP13&gt;=FS$32,FP13&lt;&gt;"",FR13&gt;=FS$36,FR13&lt;&gt;""),AND(GN13&gt;=HA$32,GN13&lt;&gt;"",GP13&gt;=HA$36,GP13&lt;&gt;""),AND(GQ13&gt;=HA$32,GQ13&lt;&gt;"",GS13&gt;=HA$36,GS13&lt;&gt;""),AND(GU13&gt;=HA$32,GU13&lt;&gt;"",GW13&gt;=HA$36,GW13&lt;&gt;""),AND(GX13&gt;=HA$32,GX13&lt;&gt;"",GZ13&gt;=HA$36,GZ13&lt;&gt;""),AND(HV13&gt;=II$32,HV13&lt;&gt;"",HX13&gt;=II$36,HX13&lt;&gt;""),AND(HY13&gt;=II$32,HY13&lt;&gt;"",IA13&gt;=II$36,IA13&lt;&gt;""),AND(IC13&gt;=II$32,IC13&lt;&gt;"",IE13&gt;=II$36,IE13&lt;&gt;""),AND(IF13&gt;=II$32,IF13&lt;&gt;"",IH13&gt;=II$36,IH13&lt;&gt;""),AND(JD13&gt;=JQ$32,JD13&lt;&gt;"",JF13&gt;=JQ$36,JF13&lt;&gt;""),AND(JG13&gt;=JQ$32,JG13&lt;&gt;"",JI13&gt;=JQ$36,JI13&lt;&gt;""),AND(JK13&gt;=JQ$32,JK13&lt;&gt;"",JM13&gt;=JQ$36,JM13&lt;&gt;""),AND(JN13&gt;=JQ$32,JN13&lt;&gt;"",JP13&gt;=JQ$36,JP13&lt;&gt;""),AND(KL13&gt;=KY$32,KL13&lt;&gt;"",KN13&gt;=KY$36,KN13&lt;&gt;""),AND(KO13&gt;=KY$32,KO13&lt;&gt;"",KQ13&gt;=KY$36,KQ13&lt;&gt;""),AND(KS13&gt;=KY$32,KS13&lt;&gt;"",KU13&gt;=KY$36,KU13&lt;&gt;""),AND(KV13&gt;=KY$32,KV13&lt;&gt;"",KX13&gt;=KY$36,KX13&lt;&gt;""),AND(LT13&gt;=MG$32,LT13&lt;&gt;"",LV13&gt;=MG$36,LV13&lt;&gt;""),AND(LW13&gt;=MG$32,LW13&lt;&gt;"",LY13&gt;=MG$36,LY13&lt;&gt;""),AND(MA13&gt;=MG$32,MA13&lt;&gt;"",MC13&gt;=MG$36,MC13&lt;&gt;""),AND(MD13&gt;=MG$32,MD13&lt;&gt;"",MF13&gt;=MG$36,MF13&lt;&gt;""),AND(NB13&gt;=NO$32,NB13&lt;&gt;"",ND13&gt;=NO$36,ND13&lt;&gt;""),AND(NE13&gt;=NO$32,NE13&lt;&gt;"",NG13&gt;=NO$36,NG13&lt;&gt;""),AND(NI13&gt;=NO$32,NI13&lt;&gt;"",NK13&gt;=NO$36,NK13&lt;&gt;""),AND(NL13&gt;=NO$32,NL13&lt;&gt;"",NN13&gt;=NO$36,NN13&lt;&gt;""),AND(OJ13&gt;=OW$32,OJ13&lt;&gt;"",OL13&gt;=OW$36,OL13&lt;&gt;""),AND(OM13&gt;=OW$32,OM13&lt;&gt;"",OO13&gt;=OW$36,OO13&lt;&gt;""),AND(OQ13&gt;=OW$32,OQ13&lt;&gt;"",OS13&gt;=OW$36,OS13&lt;&gt;""),AND(OT13&gt;=OW$32,OT13&lt;&gt;"",OV13&gt;=OW$36,OV13&lt;&gt;""),AND(PR13&gt;=QE$32,PR13&lt;&gt;"",PT13&gt;=QE$36,PT13&lt;&gt;""),AND(PU13&gt;=QE$32,PU13&lt;&gt;"",PW13&gt;=QE$36,PW13&lt;&gt;""),AND(PY13&gt;=QE$32,PY13&lt;&gt;"",QA13&gt;=QE$36,QA13&lt;&gt;""),AND(QB13&gt;=QE$32,QB13&lt;&gt;"",QD13&gt;=QE$36,QD13&lt;&gt;""),AND(QZ13&gt;=RM$32,QZ13&lt;&gt;"",RB13&gt;=RM$36,RB13&lt;&gt;""),AND(RC13&gt;=RM$32,RC13&lt;&gt;"",RE13&gt;=RM$36,RE13&lt;&gt;""),AND(RG13&gt;=RM$32,RG13&lt;&gt;"",RI13&gt;=RM$36,RI13&lt;&gt;""),AND(RJ13&gt;=RM$32,RJ13&lt;&gt;"",RL13&gt;=RM$36,RL13&lt;&gt;""),AND(SH13&gt;=SU$32,SH13&lt;&gt;"",SJ13&gt;=SU$36,SJ13&lt;&gt;""),AND(SK13&gt;=SU$32,SK13&lt;&gt;"",SM13&gt;=SU$36,SM13&lt;&gt;""),AND(SO13&gt;=SU$32,SO13&lt;&gt;"",SQ13&gt;=SU$36,SQ13&lt;&gt;""),AND(SR13&gt;=SU$32,SR13&lt;&gt;"",ST13&gt;=SU$36,ST13&lt;&gt;""),AND(TP13&gt;=UC$32,TP13&lt;&gt;"",TR13&gt;=UC$36,TR13&lt;&gt;""),AND(TS13&gt;=UC$32,TS13&lt;&gt;"",TU13&gt;=UC$36,TU13&lt;&gt;""),AND(TW13&gt;=UC$32,TW13&lt;&gt;"",TY13&gt;=UC$356,TYY13&lt;&gt;""),AND(TZ13&gt;=UC$32,TZ13&lt;&gt;"",UB13&gt;=UC$36,UB13&lt;&gt;""),AND(UX13&gt;=VK$32,UX13&lt;&gt;"",UZ13&gt;=VK$36,UZ13&lt;&gt;""),AND(VA13&gt;=VK$32,VA13&lt;&gt;"",VC13&gt;=VK$36,VC13&lt;&gt;""),AND(VE13&gt;=VK$32,VE13&lt;&gt;"",VG13&gt;=VK$36,VG13&lt;&gt;""),AND(VH13&gt;=VK$32,VH13&lt;&gt;"",VJ13&gt;=VK$36,VJ13&lt;&gt;""),AND(WF13&gt;=WS$32,WF13&lt;&gt;"",WH13&gt;=WS$36,WH13&lt;&gt;""),AND(WI13&gt;=WS$32,WI13&lt;&gt;"",WK13&gt;=WS$36,WK13&lt;&gt;""),AND(WM13&gt;=WS$32,WM13&lt;&gt;"",WO13&gt;=WS$36,WO13&lt;&gt;""),AND(WP13&gt;=WS$32,WP13&lt;&gt;"",WR13&gt;=WS$36,WR13&lt;&gt;"")),"Merit",IF(OR(AND(AO13&gt;=AY$31,AO13&lt;&gt;"",AQ13&gt;=AY$35,AQ13&lt;&gt;"",AN13=""),AND(AR13&gt;=AY$31,AR13&lt;&gt;"",AT13&gt;=AY$35,AT13&lt;&gt;"",AN13=""),AND(AV13&gt;=AY$31,AV13&lt;&gt;"",AX13&gt;=AY$35,AX13&lt;&gt;"",AN13=""),AND(BP13&gt;=BZ$31,BP13&lt;&gt;"",BR13&gt;=BZ$35,BR13&lt;&gt;"",BO13=""),AND(BS13&gt;=BZ$31,BS13&lt;&gt;"",BU13&gt;=BZ$35,BU13&lt;&gt;"",BO13=""),AND(BW13&gt;=BZ$31,BW13&lt;&gt;"",BY13&gt;=BZ$35,BY13&lt;&gt;"",BO13=""),AND(CQ13&gt;=DA$31,CQ13&lt;&gt;"",CS13&gt;=DA$35,CS13&lt;&gt;"",CP13=""),AND(CT13&gt;=DA$31,CT13&lt;&gt;"",CV13&gt;=DA$35,CV13&lt;&gt;"",CP13=""),AND(CX13&gt;=DA$31,CX13&lt;&gt;"",CZ13&gt;=DA$35,CZ13&lt;&gt;"",CP13=""),AND(DX13&gt;=EK$31,DX13&lt;&gt;"",DZ13&gt;=EK$35,DZ13&lt;&gt;""),AND(EA13&gt;=EK$31,EA13&lt;&gt;"",EC13&gt;=EK$35,EC13&lt;&gt;""),AND(EE13&gt;=EK$31,EE13&lt;&gt;"",EG13&gt;=EK$35,EG13&lt;&gt;""),AND(EH13&gt;=EK$31,EH13&lt;&gt;"",EJ13&gt;=EK$35,EJ13&lt;&gt;""),AND(FF13&gt;=FS$31,FF13&lt;&gt;"",FH13&gt;=FS$35,FH13&lt;&gt;""),AND(FI13&gt;=FS$31,FI13&lt;&gt;"",FK13&gt;=FS$35,FK13&lt;&gt;""),AND(FM13&gt;=FS$31,FM13&lt;&gt;"",FO13&gt;=FS$35,FO13&lt;&gt;""),AND(FP13&gt;=FS$31,FP13&lt;&gt;"",FR13&gt;=FS$35,FR13&lt;&gt;""),AND(GN13&gt;=HA$31,GN13&lt;&gt;"",GP13&gt;=HA$35,GP13&lt;&gt;""),AND(GQ13&gt;=HA$31,GQ13&lt;&gt;"",GS13&gt;=HA$35,GS13&lt;&gt;""),AND(GU13&gt;=HA$31,GU13&lt;&gt;"",GW13&gt;=HA$35,GW13&lt;&gt;""),AND(GX13&gt;=HA$31,GX13&lt;&gt;"",GZ13&gt;=HA$35,GZ13&lt;&gt;""),AND(HV13&gt;=II$31,HV13&lt;&gt;"",HX13&gt;=II$35,HX13&lt;&gt;""),AND(HY13&gt;=II$31,HY13&lt;&gt;"",IA13&gt;=II$35,IA13&lt;&gt;""),AND(IC13&gt;=II$31,IC13&lt;&gt;"",IE13&gt;=II$35,IE13&lt;&gt;""),AND(IF13&gt;=II$31,IF13&lt;&gt;"",IH13&gt;=II$35,IH13&lt;&gt;""),AND(JD13&gt;=JQ$31,JD13&lt;&gt;"",JF13&gt;=JQ$35,JF13&lt;&gt;""),AND(JG13&gt;=JQ$31,JG13&lt;&gt;"",JI13&gt;=JQ$35,JI13&lt;&gt;""),AND(JK13&gt;=JQ$31,JK13&lt;&gt;"",JM13&gt;=JQ$35,JM13&lt;&gt;""),AND(JN13&gt;=JQ$31,JN13&lt;&gt;"",JP13&gt;=JQ$35,JP13&lt;&gt;""),AND(KL13&gt;=KY$31,KL13&lt;&gt;"",KN13&gt;=KY$35,KN13&lt;&gt;""),AND(KO13&gt;=KY$31,KO13&lt;&gt;"",KQ13&gt;=KY$35,KQ13&lt;&gt;""),AND(KS13&gt;=KY$31,KS13&lt;&gt;"",KU13&gt;=KY$35,KU13&lt;&gt;""),AND(KV13&gt;=KY$31,KV13&lt;&gt;"",KX13&gt;=KY$35,KX13&lt;&gt;""),AND(LT13&gt;=MG$31,LT13&lt;&gt;"",LV13&gt;=MG$35,LV13&lt;&gt;""),AND(LW13&gt;=MG$31,LW13&lt;&gt;"",LY13&gt;=MG$35,LY13&lt;&gt;""),AND(MA13&gt;=MG$31,MA13&lt;&gt;"",MC13&gt;=MG$35,MC13&lt;&gt;""),AND(MD13&gt;=MG$31,MD13&lt;&gt;"",MF13&gt;=MG$35,MF13&lt;&gt;""),AND(NB13&gt;=NO$31,NB13&lt;&gt;"",ND13&gt;=NO$35,ND13&lt;&gt;""),AND(NE13&gt;=NO$31,NE13&lt;&gt;"",NG13&gt;=NO$35,NG13&lt;&gt;""),AND(NI13&gt;=NO$31,NI13&lt;&gt;"",NK13&gt;=NO$35,NK13&lt;&gt;""),AND(NL13&gt;=NO$31,NL13&lt;&gt;"",NN13&gt;=NO$35,NN13&lt;&gt;""),AND(OJ13&gt;=OW$31,OJ13&lt;&gt;"",OL13&gt;=OW$35,OL13&lt;&gt;""),AND(OM13&gt;=OW$31,OM13&lt;&gt;"",OO13&gt;=OW$35,OO13&lt;&gt;""),AND(OQ13&gt;=OW$31,OQ13&lt;&gt;"",OS13&gt;=OW$35,OS13&lt;&gt;""),AND(OT13&gt;=OW$31,OT13&lt;&gt;"",OV13&gt;=OW$35,OV13&lt;&gt;""),AND(PR13&gt;=QE$31,PR13&lt;&gt;"",PT13&gt;=QE$35,PT13&lt;&gt;""),AND(PU13&gt;=QE$31,PU13&lt;&gt;"",PW13&gt;=QE$35,PW13&lt;&gt;""),AND(PY13&gt;=QE$31,PY13&lt;&gt;"",QA13&gt;=QE$35,QA13&lt;&gt;""),AND(QB13&gt;=QE$31,QB13&lt;&gt;"",QD13&gt;=QE$35,QD13&lt;&gt;""),AND(QZ13&gt;=RM$31,QZ13&lt;&gt;"",RB13&gt;=RM$35,RB13&lt;&gt;""),AND(RC13&gt;=RM$31,RC13&lt;&gt;"",RE13&gt;=RM$35,RE13&lt;&gt;""),AND(RG13&gt;=RM$31,RG13&lt;&gt;"",RI13&gt;=RM$35,RI13&lt;&gt;""),AND(RJ13&gt;=RM$31,RJ13&lt;&gt;"",RL13&gt;=RM$35,RL13&lt;&gt;""),AND(SH13&gt;=SU$31,SH13&lt;&gt;"",SJ13&gt;=SU$35,SJ13&lt;&gt;""),AND(SK13&gt;=SU$31,SK13&lt;&gt;"",SM13&gt;=SU$35,SM13&lt;&gt;""),AND(SO13&gt;=SU$31,SO13&lt;&gt;"",SQ13&gt;=SU$35,SQ13&lt;&gt;""),AND(SR13&gt;=SU$31,SR13&lt;&gt;"",ST13&gt;=SU$35,ST13&lt;&gt;""),AND(TP13&gt;=UC$31,TP13&lt;&gt;"",TR13&gt;=UC$35,TR13&lt;&gt;""),AND(TS13&gt;=UC$31,TS13&lt;&gt;"",TU13&gt;=UC$35,TU13&lt;&gt;""),AND(TW13&gt;=UC$31,TW13&lt;&gt;"",TY13&gt;=UC$35,TYY13&lt;&gt;""),AND(TZ13&gt;=UC$31,TZ13&lt;&gt;"",UB13&gt;=UC$35,UB13&lt;&gt;""),AND(UX13&gt;=VK$31,UX13&lt;&gt;"",UZ13&gt;=VK$35,UZ13&lt;&gt;""),AND(VA13&gt;=VK$31,VA13&lt;&gt;"",VC13&gt;=VK$35,VC13&lt;&gt;""),AND(VE13&gt;=VK$31,VE13&lt;&gt;"",VG13&gt;=VK$35,VG13&lt;&gt;""),AND(VH13&gt;=VK$31,VH13&lt;&gt;"",VJ13&gt;=VK$35,VJ13&lt;&gt;""),AND(WF13&gt;=WS$31,WF13&lt;&gt;"",WH13&gt;=WS$35,WH13&lt;&gt;""),AND(WI13&gt;=WS$31,WI13&lt;&gt;"",WK13&gt;=WS$35,WK13&lt;&gt;""),AND(WM13&gt;=WS$31,WM13&lt;&gt;"",WO13&gt;=WS$35,WO13&lt;&gt;""),AND(WP13&gt;=WS$31,WP13&lt;&gt;"",WR13&gt;=WS$35,WR13&lt;&gt;"")),"Excellence",IF(I13="P","Worlds Team",IF(F13="P","National Team","")))))</f>
        <v/>
      </c>
      <c r="I13" s="3" t="str">
        <f>IF(OR(AND(AO13&gt;=AY$30,AO13&lt;&gt;"",AQ13&gt;=AY$34,AQ13&lt;&gt;"",AN13=""),AND(AR13&gt;=AY$30,AR13&lt;&gt;"",AT13&gt;=AY$34,AT13&lt;&gt;"",AN13=""),AND(AV13&gt;=AY$30,AV13&lt;&gt;"",AX13&gt;=AY$34,AX13&lt;&gt;"",AN13=""),AND(BP13&gt;=BZ$30,BP13&lt;&gt;"",BR13&gt;=BZ$34,BR13&lt;&gt;"",BO13=""),AND(BS13&gt;=BZ$30,BS13&lt;&gt;"",BU13&gt;=BZ$34,BU13&lt;&gt;"",BO13=""),AND(BW13&gt;=BZ$30,BW13&lt;&gt;"",BY13&gt;=BZ$34,BY13&lt;&gt;"",BO13=""),AND(CQ13&gt;=DA$30,CQ13&lt;&gt;"",CS13&gt;=DA$34,CS13&lt;&gt;"",CP13=""),AND(CT13&gt;=DA$30,CT13&lt;&gt;"",CV13&gt;=DA$34,CV13&lt;&gt;"",CP13=""),AND(CX13&gt;=DA$30,CX13&lt;&gt;"",CZ13&gt;=DA$34,CZ13&lt;&gt;"",CP13=""),AND(DX13&gt;=EK$30,DX13&lt;&gt;"",DZ13&gt;=EK$34,DZ13&lt;&gt;""),AND(EA13&gt;=EK$30,EA13&lt;&gt;"",EC13&gt;=EK$34,EC13&lt;&gt;""),AND(EE13&gt;=EK$30,EE13&lt;&gt;"",EG13&gt;=EK$34,EG13&lt;&gt;""),AND(EH13&gt;=EK$30,EH13&lt;&gt;"",EJ13&gt;=EK$34,EJ13&lt;&gt;""),AND(FF13&gt;=FS$30,FF13&lt;&gt;"",FH13&gt;=FS$34,FH13&lt;&gt;""),AND(FI13&gt;=FS$30,FI13&lt;&gt;"",FK13&gt;=FS$34,FK13&lt;&gt;""),AND(FM13&gt;=FS$30,FM13&lt;&gt;"",FO13&gt;=FS$34,FO13&lt;&gt;""),AND(FP13&gt;=FS$30,FP13&lt;&gt;"",FR13&gt;=FS$34,FR13&lt;&gt;""),AND(GN13&gt;=HA$30,GN13&lt;&gt;"",GP13&gt;=HA$34,GP13&lt;&gt;""),AND(GQ13&gt;=HA$30,GQ13&lt;&gt;"",GS13&gt;=HA$34,GS13&lt;&gt;""),AND(GU13&gt;=HA$30,GU13&lt;&gt;"",GW13&gt;=HA$34,GW13&lt;&gt;""),AND(GX13&gt;=HA$30,GX13&lt;&gt;"",GZ13&gt;=HA$34,GZ13&lt;&gt;""),AND(HV13&gt;=II$30,HV13&lt;&gt;"",HX13&gt;=II$34,HX13&lt;&gt;""),AND(HY13&gt;=II$30,HY13&lt;&gt;"",IA13&gt;=II$34,IA13&lt;&gt;""),AND(IC13&gt;=II$30,IC13&lt;&gt;"",IE13&gt;=II$34,IE13&lt;&gt;""),AND(IF13&gt;=II$30,IF13&lt;&gt;"",IH13&gt;=II$34,IH13&lt;&gt;""),AND(JD13&gt;=JQ$30,JD13&lt;&gt;"",JF13&gt;=JQ$34,JF13&lt;&gt;""),AND(JG13&gt;=JQ$30,JG13&lt;&gt;"",JI13&gt;=JQ$34,JI13&lt;&gt;""),AND(JK13&gt;=JQ$30,JK13&lt;&gt;"",JM13&gt;=JQ$34,JM13&lt;&gt;""),AND(JN13&gt;=JQ$30,JN13&lt;&gt;"",JP13&gt;=JQ$34,JP13&lt;&gt;""),AND(KL13&gt;=KY$30,KL13&lt;&gt;"",KN13&gt;=KY$34,KN13&lt;&gt;""),AND(KO13&gt;=KY$30,KO13&lt;&gt;"",KQ13&gt;=KY$34,KQ13&lt;&gt;""),AND(KS13&gt;=KY$30,KS13&lt;&gt;"",KU13&gt;=KY$34,KU13&lt;&gt;""),AND(KV13&gt;=KY$30,KV13&lt;&gt;"",KX13&gt;=KY$34,KX13&lt;&gt;""),AND(LT13&gt;=MG$30,LT13&lt;&gt;"",LV13&gt;=MG$34,LV13&lt;&gt;""),AND(LW13&gt;=MG$30,LW13&lt;&gt;"",LY13&gt;=MG$34,LY13&lt;&gt;""),AND(MA13&gt;=MG$30,MA13&lt;&gt;"",MC13&gt;=MG$34,MC13&lt;&gt;""),AND(MD13&gt;=MG$30,MD13&lt;&gt;"",MF13&gt;=MG$34,MF13&lt;&gt;""),AND(NB13&gt;=NO$30,NB13&lt;&gt;"",ND13&gt;=NO$34,ND13&lt;&gt;""),AND(NE13&gt;=NO$30,NE13&lt;&gt;"",NG13&gt;=NO$34,NG13&lt;&gt;""),AND(NI13&gt;=NO$30,NI13&lt;&gt;"",NK13&gt;=NO$34,NK13&lt;&gt;""),AND(NL13&gt;=NO$30,NL13&lt;&gt;"",NN13&gt;=NO$34,NN13&lt;&gt;""),AND(OJ13&gt;=OW$30,OJ13&lt;&gt;"",OL13&gt;=OW$34,OL13&lt;&gt;""),AND(OM13&gt;=OW$30,OM13&lt;&gt;"",OO13&gt;=OW$34,OO13&lt;&gt;""),AND(OQ13&gt;=OW$30,OQ13&lt;&gt;"",OS13&gt;=OW$34,OS13&lt;&gt;""),AND(OT13&gt;=OW$30,OT13&lt;&gt;"",OV13&gt;=OW$34,OV13&lt;&gt;""),AND(PR13&gt;=QE$30,PR13&lt;&gt;"",PT13&gt;=QE$34,PT13&lt;&gt;""),AND(PU13&gt;=QE$30,PU13&lt;&gt;"",PW13&gt;=QE$34,PW13&lt;&gt;""),AND(PY13&gt;=QE$30,PY13&lt;&gt;"",QA13&gt;=QE$34,QA13&lt;&gt;""),AND(QB13&gt;=QE$30,QB13&lt;&gt;"",QD13&gt;=QE$34,QD13&lt;&gt;""),AND(QZ13&gt;=RM$30,QZ13&lt;&gt;"",RB13&gt;=RM$34,RB13&lt;&gt;""),AND(RC13&gt;=RM$30,RC13&lt;&gt;"",RE13&gt;=RM$34,RE13&lt;&gt;""),AND(RG13&gt;=RM$30,RG13&lt;&gt;"",RI13&gt;=RM$34,RI13&lt;&gt;""),AND(RJ13&gt;=RM$30,RJ13&lt;&gt;"",RL13&gt;=RM$34,RL13&lt;&gt;""),AND(SH13&gt;=SU$30,SH13&lt;&gt;"",SJ13&gt;=SU$34,SJ13&lt;&gt;""),AND(SK13&gt;=SU$30,SK13&lt;&gt;"",SM13&gt;=SU$34,SM13&lt;&gt;""),AND(SO13&gt;=SU$30,SO13&lt;&gt;"",SQ13&gt;=SU$34,SQ13&lt;&gt;""),AND(SR13&gt;=SU$30,SR13&lt;&gt;"",ST13&gt;=SU$34,ST13&lt;&gt;""),AND(TP13&gt;=UC$30,TP13&lt;&gt;"",TR13&gt;=UC$34,TR13&lt;&gt;""),AND(TS13&gt;=UC$30,TS13&lt;&gt;"",TU13&gt;=UC$34,TU13&lt;&gt;""),AND(TW13&gt;=UC$30,TW13&lt;&gt;"",TY13&gt;=UC$34,TYY13&lt;&gt;""),AND(TZ13&gt;=UC$30,TZ13&lt;&gt;"",UB13&gt;=UC$34,UB13&lt;&gt;""),AND(UX13&gt;=VK$30,UX13&lt;&gt;"",UZ13&gt;=VK$34,UZ13&lt;&gt;""),AND(VA13&gt;=VK$30,VA13&lt;&gt;"",VC13&gt;=VK$34,VC13&lt;&gt;""),AND(VE13&gt;=VK$30,VE13&lt;&gt;"",VG13&gt;=VK$34,VG13&lt;&gt;""),AND(VH13&gt;=VK$30,VH13&lt;&gt;"",VJ13&gt;=VK$34,VJ13&lt;&gt;""),AND(WF13&gt;=WS$30,WF13&lt;&gt;"",WH13&gt;=WS$34,WH13&lt;&gt;""),AND(WI13&gt;=WS$30,WI13&lt;&gt;"",WK13&gt;=WS$34,WK13&lt;&gt;""),AND(WM13&gt;=WS$30,WM13&lt;&gt;"",WO13&gt;=WS$34,WO13&lt;&gt;""),AND(WP13&gt;=WS$30,WP13&lt;&gt;"",WR13&gt;=WS$34,WR13&lt;&gt;"")),"P","")</f>
        <v/>
      </c>
      <c r="J13" s="8">
        <f>IF(COUNT(AQ13,AT13,BR13,BU13,CS13,CV13)&gt;0,LARGE((AQ13,AT13,BR13,BU13,CS13,CV13),1),0)</f>
        <v>51.749999999999993</v>
      </c>
      <c r="K13" s="8" t="str">
        <f>IF(J13="","",IF(OR(J13=CS13,J13=CV13),$CA$1,IF(OR(J13=BR13,J13=BU13),$AZ$1,IF(OR(J13=AQ13,J13=AT13),$Y$1,""))))</f>
        <v>2025 Elite Canada</v>
      </c>
      <c r="L13" s="8">
        <f>IF(COUNT(AQ13,AT13,BR13,BU13,CS13,CV13)&gt;1,LARGE((AQ13,AT13,BR13,BU13,CS13,CV13),2),0)</f>
        <v>51.01</v>
      </c>
      <c r="M13" s="8" t="str">
        <f>IF(L13="","",IF(OR(L13=CS13,L13=CV13),$CA$1,IF(OR(L13=BR13,L13=BU13),$AZ$1,IF(OR(L13=AQ13,L13=AT13),$Y$1,""))))</f>
        <v>2025 Nationals</v>
      </c>
      <c r="N13" s="8">
        <f>IF(COUNT(AQ13,AT13,BR13,BU13,CS13,CV13)&gt;2,LARGE((AQ13,AT13,BR13,BU13,CS13,CV13),3),0)</f>
        <v>47.57</v>
      </c>
      <c r="O13" s="8" t="str">
        <f>IF(N13="","",IF(OR(N13=CS13,N13=CV13),$CA$1,IF(OR(N13=BR13,N13=BU13),$AZ$1,IF(OR(N13=AQ13,N13=AT13),$Y$1,""))))</f>
        <v>2025 Elite Canada</v>
      </c>
      <c r="P13" s="8">
        <f>IF(MAX(AX13,BY13,CZ13)&gt;0,MAX(AX13,BY13,CZ13),0)</f>
        <v>50.58</v>
      </c>
      <c r="Q13" s="8" t="str">
        <f>IF(P13="","",IF(P13=CZ13,$CA$1,IF(P13=BY13,$AZ$1,IF(P13=AX13,$Y$1,""))))</f>
        <v>2025 Nationals</v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,TP13,TS13,TW13,TZ13,UX13,VA13,VE13,VH13,WF13,WI13,WM13,WP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,TP13,TS13,TW13,TZ13,UX13,VA13,VE13,VH13,WF13,WI13,WM13,WP13),0)</f>
        <v>14.1</v>
      </c>
      <c r="S13" s="8" t="str">
        <f>IF(R13=0,"",IF(OR(R13=CQ13,R13=CT13,R13=CX13),$CA$1,IF(OR(R13=BP13,R13=BS13,R13=BW13),$AZ$1,IF(OR(R13=AO13,R13=AR13,R13=AV13),$Y$1,IF(OR(R13=WF13,R13=WI13,R13=WM13,R13=WP13),$VL$1,IF(OR(R13=UX13,R13=VA13,R13=VE13,R13=VH13),$UD$1,IF(OR(R13=TP13,R13=TS13,R13=TW13,R13=TZ13),$SV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)))</f>
        <v>2025 Nationals</v>
      </c>
      <c r="T13" s="8">
        <f>MAX(IF(AND(AO13&lt;&gt;"",AO13&gt;=$AY$29),AP13,0),IF(AND(AR13&lt;&gt;"",AR13&gt;=$AY$29),AS13,0),IF(AND(AV13&lt;&gt;"",AV13&gt;=$AY$29),AW13,0),IF(AND(BP13&lt;&gt;"",BP13&gt;=$BZ$29),BQ13,0),IF(AND(BS13&lt;&gt;"",BS13&gt;=$BZ$29),BT13,0),IF(AND(BW13&lt;&gt;"",BW13&gt;=$BZ$29),BX13,0),IF(AND(CQ13&lt;&gt;"",CQ13&gt;=$DA$29),CR13,0),IF(AND(CT13&lt;&gt;"",CT13&gt;=$DA$29),CU13,0),IF(AND(CX13&lt;&gt;"",CX13&gt;=$DA$29),CY13,0),IF(AND(DX13&lt;&gt;"",DX13&gt;=$EK$29),DY13,0),IF(AND(EA13&lt;&gt;"",EA13&gt;=$EK$29),EB13,0),IF(AND(EE13&lt;&gt;"",EE13&gt;=$EK$29),EF13,0),IF(AND(EH13&lt;&gt;"",EH13&gt;=$EK$29),EI13,0),IF(AND(FF13&lt;&gt;"",FF13&gt;=$FS$29),FG13,0),IF(AND(FI13&lt;&gt;"",FI13&gt;=$FS$29),FJ13,0),IF(AND(FM13&lt;&gt;"",FM13&gt;=$FS$29),FN13,0),IF(AND(FP13&lt;&gt;"",FP13&gt;=$FS$29),FQ13,0),IF(AND(GN13&lt;&gt;"",GN13&gt;=$HA$29),GO13,0),IF(AND(GQ13&lt;&gt;"",GQ13&gt;=$HA$29),GR13,0),IF(AND(GU13&lt;&gt;"",GU13&gt;=$HA$29),GV13,0),IF(AND(GX13&lt;&gt;"",GX13&gt;=$HA$29),GY13,0),IF(AND(HV13&lt;&gt;"",HV13&gt;=$II$29),HW13,0),IF(AND(HY13&lt;&gt;"",HY13&gt;=$II$29),HZ13,0),IF(AND(IC13&lt;&gt;"",IC13&gt;=$II$29),ID13,0),IF(AND(IF13&lt;&gt;"",IF13&gt;=$II$29),IG13,0),IF(AND(JD13&lt;&gt;"",JD13&gt;=$JQ$29),JE13,0),IF(AND(JG13&lt;&gt;"",JG13&gt;=$JQ$29),JH13,0),IF(AND(JK13&lt;&gt;"",JK13&gt;=$JQ$29),JL13,0),IF(AND(JN13&lt;&gt;"",JN13&gt;=$JQ$29),JO13,0),IF(AND(KL13&lt;&gt;"",KL13&gt;=$KY$29),KM13,0),IF(AND(KO13&lt;&gt;"",KO13&gt;=$KY$29),KP13,0),IF(AND(KS13&lt;&gt;"",KS13&gt;=$KY$29),KT13,0),IF(AND(KV13&lt;&gt;"",KV13&gt;=$KY$29),KW13,0),IF(AND(LT13&lt;&gt;"",LT13&gt;=$MG$29),LU13,0),IF(AND(LW13&lt;&gt;"",LW13&gt;=$MG$29),LX13,0),IF(AND(MA13&lt;&gt;"",MA13&gt;=$MG$29),MB13,0),IF(AND(MD13&lt;&gt;"",MD13&gt;=$MG$29),ME13,0),IF(AND(NB13&lt;&gt;"",NB13&gt;=$NO$29),NC13,0),IF(AND(NE13&lt;&gt;"",NE13&gt;=$NO$29),NF13,0),IF(AND(NI13&lt;&gt;"",NI13&gt;=$NO$29),NJ13,0),IF(AND(NL13&lt;&gt;"",NL13&gt;=$NO$29),NM13,0),IF(AND(OJ13&lt;&gt;"",OJ13&gt;=$OW$29),OK13,0),IF(AND(OM13&lt;&gt;"",OM13&gt;=$OW$29),ON13,0),IF(AND(OQ13&lt;&gt;"",OQ13&gt;=$OW$29),OR13,0),IF(AND(OT13&lt;&gt;"",OT13&gt;=$OW$29),OU13,0),IF(AND(PR13&lt;&gt;"",PR13&gt;=$QE$29),PS13,0),IF(AND(PU13&lt;&gt;"",PU13&gt;=$QE$29),PV13,0),IF(AND(PY13&lt;&gt;"",PY13&gt;=$QE$29),PZ13,0),IF(AND(QB13&lt;&gt;"",QB13&gt;=$QE$29),QC13,0),IF(AND(QZ13&lt;&gt;"",QZ13&gt;=$RM$29),RA13,0),IF(AND(RC13&lt;&gt;"",RC13&gt;=$RM$29),RD13,0),IF(AND(RG13&lt;&gt;"",RG13&gt;=$RM$29),RH13,0),IF(AND(RJ13&lt;&gt;"",RJ13&gt;=$RM$29),RK13,0),IF(AND(SH13&lt;&gt;"",SH13&gt;=$SU$29),SI13,0),IF(AND(SK13&lt;&gt;"",SK13&gt;=$SU$29),SL13,0),IF(AND(SO13&lt;&gt;"",SO13&gt;=$SU$29),SP13,0),IF(AND(SR13&lt;&gt;"",SR13&gt;=$SU$29),SS13,0),IF(AND(TP13&lt;&gt;"",TP13&gt;=$UC$29),TQ13,0),IF(AND(TS13&lt;&gt;"",TS13&gt;=$UC$29),TT13,0),IF(AND(TW13&lt;&gt;"",TW13&gt;=$UC$29),TX13,0),IF(AND(TZ13&lt;&gt;"",TZ13&gt;=$UC$29),UA13,0),IF(AND(UX13&lt;&gt;"",UX13&gt;=$VK$29),UY13,0),IF(AND(VA13&lt;&gt;"",VA13&gt;=$VK$29),VB13,0),IF(AND(VE13&lt;&gt;"",VE13&gt;=$VK$29),VF13,0),IF(AND(VH13&lt;&gt;"",VH13&gt;=$VK$29),VI13,0),IF(AND(WF13&lt;&gt;"",WF13&gt;=$WS$29),WG13,0),IF(AND(WI13&lt;&gt;"",WI13&gt;=$WS$29),WJ13,0),IF(AND(WM13&lt;&gt;"",WM13&gt;=$WS$29),WN13,0),IF(AND(WP13&lt;&gt;"",WP13&gt;=$WS$29),WQ13,0),0)</f>
        <v>0</v>
      </c>
      <c r="U13" s="8" t="str">
        <f>IF(T13=0,"",IF(OR(T13=CR13,T13=CU13,T13=CY13),$CA$1,IF(OR(T13=BQ13,T13=BT13,T13=BX13),$AZ$1,IF(OR(T13=AP13,T13=AS13,T13=AW13),$Y$1,IF(OR(T13=WG13,T13=WJ13,T13=WN13,T13=WQ13),$VL$1,IF(OR(T13=UY13,T13=VB13,T13=VF13,T13=VI13),$UD$1,IF(OR(T13=TQ13,T13=TT13,T13=TX13,T13=UA13),$SV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)))</f>
        <v/>
      </c>
      <c r="V13" s="8">
        <f>IF(MAX(DB13,DC13)&gt;0,MAX(DB13,DC13),"")</f>
        <v>4.740000000000002</v>
      </c>
      <c r="W13" s="11" t="str">
        <f>IF(V13="","",IF(V13=DB13,"("&amp;DB$2&amp;")",IF(V13=DC13,"("&amp;DC$2&amp;")")))</f>
        <v>(Prelim)</v>
      </c>
      <c r="X13" s="8" t="str">
        <f>IF(V13="","",IF(V13=DB13,IF(V13+IF(N13="",0,N13)=WL13,$VL$1,IF(V13+IF(N13="",0,N13)=VD13,$UD$1,IF(V13+IF(N13="",0,N13)=TV13,$SV$1,IF(V13+IF(N13="",0,N13)=SN13,$RN$1,IF(V13+IF(N13="",0,N13)=RF13,$QF$1,IF(V13+IF(N13="",0,N13)=PX13,$OX$1,IF(V13+IF(N13="",0,N13)=OP13,$NP$1,IF(V13+IF(N13="",0,N13)=NH13,$MH$1,IF(V13+IF(N13="",0,N13)=LZ13,$KZ$1,IF(V13+IF(N13="",0,N13)=KR13,$JR$1,IF(V13+IF(N13="",0,N13)=JJ13,$IJ$1,IF(V13+IF(N13="",0,N13)=IB13,$HB$1,IF(V13+IF(N13="",0,N13)=GT13,$FT$1,IF(V13+IF(N13="",0,N13)=FL13,$EL$1,IF(V13+IF(N13="",0,N13)=ED13,$DD$1))))))))))))))),IF(V13=DC13,IF(V13+IF(P13="",0,P13)=WO13,$VL$1,IF(V13+IF(P13="",0,P13)=VG13,$UD$1,IF(V13+IF(P13="",0,P13)=TY13,$SV$1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WR13,$VL$1,IF(V13+IF(P13="",0,P13)=VJ13,$UD$1,IF(V13+IF(P13="",0,P13)=UB13,$SV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))))))</f>
        <v>2025 Coimbra Gym Fest (July 6)</v>
      </c>
      <c r="Y13" s="22">
        <v>13.1</v>
      </c>
      <c r="Z13" s="22">
        <v>9</v>
      </c>
      <c r="AA13" s="22">
        <v>12.5</v>
      </c>
      <c r="AB13" s="22">
        <v>15.37</v>
      </c>
      <c r="AC13" s="22">
        <v>2.4</v>
      </c>
      <c r="AD13" s="22">
        <v>14</v>
      </c>
      <c r="AE13" s="22">
        <v>8.9</v>
      </c>
      <c r="AF13" s="22">
        <v>13.9</v>
      </c>
      <c r="AG13" s="22">
        <v>15.55</v>
      </c>
      <c r="AH13" s="22">
        <v>0.6</v>
      </c>
      <c r="AI13" s="22">
        <v>1.6</v>
      </c>
      <c r="AJ13" s="22">
        <v>1</v>
      </c>
      <c r="AK13" s="22">
        <v>2</v>
      </c>
      <c r="AL13" s="22">
        <v>1.72</v>
      </c>
      <c r="AM13" s="22">
        <v>0</v>
      </c>
      <c r="AN13" s="27"/>
      <c r="AO13" s="38">
        <f>IF(AA13&gt;0,AA13,"")</f>
        <v>12.5</v>
      </c>
      <c r="AP13" s="38">
        <f>IF(AB13&gt;0,AB13,"")</f>
        <v>15.37</v>
      </c>
      <c r="AQ13" s="40">
        <f>IF(SUM(Y13:AB13)-AC13&gt;0,SUM(Y13:AB13)-AC13,"")</f>
        <v>47.57</v>
      </c>
      <c r="AR13" s="40">
        <f>IF(AF13&gt;0,AF13,"")</f>
        <v>13.9</v>
      </c>
      <c r="AS13" s="40">
        <f>IF(AG13&gt;0,AG13,"")</f>
        <v>15.55</v>
      </c>
      <c r="AT13" s="40">
        <f>IF(SUM(AD13:AG13)-AH13&gt;0,SUM(AD13:AG13)-AH13,"")</f>
        <v>51.749999999999993</v>
      </c>
      <c r="AU13" s="40">
        <f>IF(AQ13="","",MAX(AQ13,AT13))</f>
        <v>51.749999999999993</v>
      </c>
      <c r="AV13" s="40">
        <f>IF(AK13&gt;0,AK13,"")</f>
        <v>2</v>
      </c>
      <c r="AW13" s="40">
        <f>IF(AL13&gt;0,AL13,"")</f>
        <v>1.72</v>
      </c>
      <c r="AX13" s="40">
        <f>IF(SUM(AI13:AL13)-AM13&gt;0,SUM(AI13:AL13)-AM13,"")</f>
        <v>6.3199999999999994</v>
      </c>
      <c r="AY13" s="40">
        <f>IF(SUM(AU13,AX13)&gt;0,SUM(AU13,AX13),"")</f>
        <v>58.069999999999993</v>
      </c>
      <c r="AZ13" s="26">
        <v>12.8</v>
      </c>
      <c r="BA13" s="26">
        <v>9.1</v>
      </c>
      <c r="BB13" s="26">
        <v>14.1</v>
      </c>
      <c r="BC13" s="26">
        <v>15.41</v>
      </c>
      <c r="BD13" s="26">
        <v>0.4</v>
      </c>
      <c r="BE13" s="26">
        <v>12.3</v>
      </c>
      <c r="BF13" s="26">
        <v>9.5</v>
      </c>
      <c r="BG13" s="26">
        <v>11.1</v>
      </c>
      <c r="BH13" s="26">
        <v>15.73</v>
      </c>
      <c r="BI13" s="26">
        <v>3.4</v>
      </c>
      <c r="BJ13" s="26">
        <v>14.3</v>
      </c>
      <c r="BK13" s="26">
        <v>9</v>
      </c>
      <c r="BL13" s="26">
        <v>13.1</v>
      </c>
      <c r="BM13" s="26">
        <v>15.58</v>
      </c>
      <c r="BN13" s="26">
        <v>1.4</v>
      </c>
      <c r="BO13" s="28"/>
      <c r="BP13" s="39">
        <f>IF(BB13&gt;0,BB13,"")</f>
        <v>14.1</v>
      </c>
      <c r="BQ13" s="39">
        <f>IF(BC13&gt;0,BC13,"")</f>
        <v>15.41</v>
      </c>
      <c r="BR13" s="11">
        <f>IF(SUM(AZ13:BC13)-BD13&gt;0,SUM(AZ13:BC13)-BD13,"")</f>
        <v>51.01</v>
      </c>
      <c r="BS13" s="11">
        <f>IF(BG13&gt;0,BG13,"")</f>
        <v>11.1</v>
      </c>
      <c r="BT13" s="11">
        <f>IF(BH13&gt;0,BH13,"")</f>
        <v>15.73</v>
      </c>
      <c r="BU13" s="11">
        <f>IF(SUM(BE13:BH13)-BI13&gt;0,SUM(BE13:BH13)-BI13,"")</f>
        <v>45.23</v>
      </c>
      <c r="BV13" s="11">
        <f>IF(BR13="","",MAX(BR13,BU13))</f>
        <v>51.01</v>
      </c>
      <c r="BW13" s="11">
        <f>IF(BL13&gt;0,BL13,"")</f>
        <v>13.1</v>
      </c>
      <c r="BX13" s="11">
        <f>IF(BM13&gt;0,BM13,"")</f>
        <v>15.58</v>
      </c>
      <c r="BY13" s="11">
        <f>IF(SUM(BJ13:BM13)-BN13&gt;0,SUM(BJ13:BM13)-BN13,"")</f>
        <v>50.58</v>
      </c>
      <c r="BZ13" s="11">
        <f>IF(SUM(BV13,BY13)&gt;0,SUM(BV13,BY13),"")</f>
        <v>101.59</v>
      </c>
      <c r="CA13" s="22">
        <v>12</v>
      </c>
      <c r="CB13" s="22">
        <v>9.4</v>
      </c>
      <c r="CC13" s="22">
        <v>11.7</v>
      </c>
      <c r="CD13" s="22">
        <v>16.170000000000002</v>
      </c>
      <c r="CE13" s="22">
        <v>4</v>
      </c>
      <c r="CF13" s="22">
        <v>5.6</v>
      </c>
      <c r="CG13" s="22">
        <v>3.8</v>
      </c>
      <c r="CH13" s="22">
        <v>6.3</v>
      </c>
      <c r="CI13" s="22">
        <v>6.78</v>
      </c>
      <c r="CJ13" s="22">
        <v>0</v>
      </c>
      <c r="CK13" s="22"/>
      <c r="CL13" s="22"/>
      <c r="CM13" s="22"/>
      <c r="CN13" s="22"/>
      <c r="CO13" s="22"/>
      <c r="CP13" s="27"/>
      <c r="CQ13" s="38">
        <f>IF(CC13&gt;0,CC13,"")</f>
        <v>11.7</v>
      </c>
      <c r="CR13" s="38">
        <f>IF(CD13&gt;0,CD13,"")</f>
        <v>16.170000000000002</v>
      </c>
      <c r="CS13" s="40">
        <f>IF(SUM(CA13:CD13)-CE13&gt;0,SUM(CA13:CD13)-CE13,"")</f>
        <v>45.269999999999996</v>
      </c>
      <c r="CT13" s="40">
        <f>IF(CH13&gt;0,CH13,"")</f>
        <v>6.3</v>
      </c>
      <c r="CU13" s="40">
        <f>IF(CI13&gt;0,CI13,"")</f>
        <v>6.78</v>
      </c>
      <c r="CV13" s="40">
        <f>IF(SUM(CF13:CI13)-CJ13&gt;0,SUM(CF13:CI13)-CJ13,"")</f>
        <v>22.48</v>
      </c>
      <c r="CW13" s="40">
        <f>IF(CS13="","",MAX(CS13,CV13))</f>
        <v>45.269999999999996</v>
      </c>
      <c r="CX13" s="40" t="str">
        <f>IF(CM13&gt;0,CM13,"")</f>
        <v/>
      </c>
      <c r="CY13" s="40" t="str">
        <f>IF(CN13&gt;0,CN13,"")</f>
        <v/>
      </c>
      <c r="CZ13" s="40" t="str">
        <f>IF(SUM(CK13:CN13)-CO13&gt;0,SUM(CK13:CN13)-CO13,"")</f>
        <v/>
      </c>
      <c r="DA13" s="40">
        <f>IF(SUM(CW13,CZ13)&gt;0,SUM(CW13,CZ13),"")</f>
        <v>45.269999999999996</v>
      </c>
      <c r="DB13" s="51">
        <f>IF(MAX(ED13,FL13,GT13,IB13,JJ13,KR13,LZ13,NH13,OP13,PX13,RF13,SN13,TV13,VD13,WL13)-IF(N13="",0,N13)&gt;0.001,MAX(ED13,FL13,GT13,IB13,JJ13,KR13,LZ13,NH13,OP13,PX13,RF13,SN13,TV13,VD13,WL13)-IF(N13="",0,N13),"")</f>
        <v>4.740000000000002</v>
      </c>
      <c r="DC13" s="51">
        <f>IF(MAX(EG13,EJ13,FO13,FR13,GW13,GZ13,IE13,IH13,JM13,JP13,KU13,KX13,MC13,MF13,NK13,NN13,OS13,OV13,QA13,QD13,RI13,RL13,SQ13,ST13,TY13,UB13,VG13,VJ13,WO13,WR13)-IF(P13="",0,P13)&gt;0.001,MAX(EG13,EJ13,FO13,FR13,GW13,GZ13,IE13,IH13,JM13,JP13,KU13,KX13,MC13,MF13,NK13,NN13,OS13,OV13,QA13,QD13,RI13,RL13,SQ13,ST13,TY13,UB13,VG13,VJ13,WO13,WR13)-IF(P13="",0,P13),"")</f>
        <v>1.6299999999999955</v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>IF(DF13&gt;0,DF13,"")</f>
        <v/>
      </c>
      <c r="DY13" s="40" t="str">
        <f>IF(DG13&gt;0,DG13,"")</f>
        <v/>
      </c>
      <c r="DZ13" s="40" t="str">
        <f>IF(SUM(DD13:DG13)-DH13&gt;0,SUM(DD13:DG13)-DH13,"")</f>
        <v/>
      </c>
      <c r="EA13" s="40" t="str">
        <f>IF(DK13&gt;0,DK13,"")</f>
        <v/>
      </c>
      <c r="EB13" s="40" t="str">
        <f>IF(DL13&gt;0,DL13,"")</f>
        <v/>
      </c>
      <c r="EC13" s="40" t="str">
        <f>IF(SUM(DI13:DL13)-DM13&gt;0,SUM(DI13:DL13)-DM13,"")</f>
        <v/>
      </c>
      <c r="ED13" s="40" t="str">
        <f>IF(MAX(DZ13,EC13)&gt;0,MAX(DZ13,EC13),"")</f>
        <v/>
      </c>
      <c r="EE13" s="40" t="str">
        <f>IF(DP13&gt;0,DP13,"")</f>
        <v/>
      </c>
      <c r="EF13" s="40" t="str">
        <f>IF(DQ13&gt;0,DQ13,"")</f>
        <v/>
      </c>
      <c r="EG13" s="40" t="str">
        <f>IF(SUM(DN13:DQ13)-DR13&gt;0,SUM(DN13:DQ13)-DR13,"")</f>
        <v/>
      </c>
      <c r="EH13" s="40" t="str">
        <f>IF(DU13&gt;0,DU13,"")</f>
        <v/>
      </c>
      <c r="EI13" s="40" t="str">
        <f>IF(DV13&gt;0,DV13,"")</f>
        <v/>
      </c>
      <c r="EJ13" s="40" t="str">
        <f>IF(SUM(DS13:DV13)-DW13&gt;0,SUM(DS13:DV13)-DW13,"")</f>
        <v/>
      </c>
      <c r="EK13" s="40" t="str">
        <f>IF(SUM(ED13,EG13,EJ13)&gt;0,SUM(ED13,EG13,EJ13),"")</f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>IF(EN13&gt;0,EN13,"")</f>
        <v/>
      </c>
      <c r="FG13" s="11" t="str">
        <f>IF(EO13&gt;0,EO13,"")</f>
        <v/>
      </c>
      <c r="FH13" s="11" t="str">
        <f>IF(SUM(EL13:EO13)-EP13&gt;0,SUM(EL13:EO13)-EP13,"")</f>
        <v/>
      </c>
      <c r="FI13" s="11" t="str">
        <f>IF(ES13&gt;0,ES13,"")</f>
        <v/>
      </c>
      <c r="FJ13" s="11" t="str">
        <f>IF(ET13&gt;0,ET13,"")</f>
        <v/>
      </c>
      <c r="FK13" s="11" t="str">
        <f>IF(SUM(EQ13:ET13)-EU13&gt;0,SUM(EQ13:ET13)-EU13,"")</f>
        <v/>
      </c>
      <c r="FL13" s="11" t="str">
        <f>IF(MAX(FH13,FK13)&gt;0,MAX(FH13,FK13),"")</f>
        <v/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 t="str">
        <f>IF(SUM(FL13,FO13,FR13)&gt;0,SUM(FL13,FO13,FR13),"")</f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0" t="str">
        <f>IF(FV13&gt;0,FV13,"")</f>
        <v/>
      </c>
      <c r="GO13" s="40" t="str">
        <f>IF(FW13&gt;0,FW13,"")</f>
        <v/>
      </c>
      <c r="GP13" s="40" t="str">
        <f>IF(SUM(FT13:FW13)-FX13&gt;0,SUM(FT13:FW13)-FX13,"")</f>
        <v/>
      </c>
      <c r="GQ13" s="40" t="str">
        <f>IF(GA13&gt;0,GA13,"")</f>
        <v/>
      </c>
      <c r="GR13" s="40" t="str">
        <f>IF(GB13&gt;0,GB13,"")</f>
        <v/>
      </c>
      <c r="GS13" s="40" t="str">
        <f>IF(SUM(FY13:GB13)-GC13&gt;0,SUM(FY13:GB13)-GC13,"")</f>
        <v/>
      </c>
      <c r="GT13" s="40" t="str">
        <f>IF(MAX(GP13,GS13)&gt;0,MAX(GP13,GS13),"")</f>
        <v/>
      </c>
      <c r="GU13" s="40" t="str">
        <f>IF(GF13&gt;0,GF13,"")</f>
        <v/>
      </c>
      <c r="GV13" s="40" t="str">
        <f>IF(GG13&gt;0,GG13,"")</f>
        <v/>
      </c>
      <c r="GW13" s="40" t="str">
        <f>IF(SUM(GD13:GG13)-GH13&gt;0,SUM(GD13:GG13)-GH13,"")</f>
        <v/>
      </c>
      <c r="GX13" s="40" t="str">
        <f>IF(GK13&gt;0,GK13,"")</f>
        <v/>
      </c>
      <c r="GY13" s="40" t="str">
        <f>IF(GL13&gt;0,GL13,"")</f>
        <v/>
      </c>
      <c r="GZ13" s="40" t="str">
        <f>IF(SUM(GI13:GL13)-GM13&gt;0,SUM(GI13:GL13)-GM13,"")</f>
        <v/>
      </c>
      <c r="HA13" s="40" t="str">
        <f>IF(SUM(GT13,GW13,GZ13)&gt;0,SUM(GT13,GW13,GZ13),"")</f>
        <v/>
      </c>
      <c r="HB13" s="18">
        <v>14</v>
      </c>
      <c r="HC13" s="18">
        <v>9.5</v>
      </c>
      <c r="HD13" s="18">
        <v>12.9</v>
      </c>
      <c r="HE13" s="18">
        <v>15.91</v>
      </c>
      <c r="HF13" s="18">
        <v>0</v>
      </c>
      <c r="HG13" s="18">
        <v>12.7</v>
      </c>
      <c r="HH13" s="18">
        <v>9.4</v>
      </c>
      <c r="HI13" s="18">
        <v>12.9</v>
      </c>
      <c r="HJ13" s="18">
        <v>15.75</v>
      </c>
      <c r="HK13" s="18">
        <v>0</v>
      </c>
      <c r="HL13" s="18">
        <v>13.6</v>
      </c>
      <c r="HM13" s="18">
        <v>9.6999999999999993</v>
      </c>
      <c r="HN13" s="18">
        <v>12.9</v>
      </c>
      <c r="HO13" s="18">
        <v>16.010000000000002</v>
      </c>
      <c r="HP13" s="18">
        <v>0</v>
      </c>
      <c r="HQ13" s="18"/>
      <c r="HR13" s="18"/>
      <c r="HS13" s="18"/>
      <c r="HT13" s="18"/>
      <c r="HU13" s="18"/>
      <c r="HV13" s="11">
        <f>IF(HD13&gt;0,HD13,"")</f>
        <v>12.9</v>
      </c>
      <c r="HW13" s="11">
        <f>IF(HE13&gt;0,HE13,"")</f>
        <v>15.91</v>
      </c>
      <c r="HX13" s="11">
        <f>IF(SUM(HB13:HE13)-HF13&gt;0,SUM(HB13:HE13)-HF13,"")</f>
        <v>52.31</v>
      </c>
      <c r="HY13" s="11">
        <f>IF(HI13&gt;0,HI13,"")</f>
        <v>12.9</v>
      </c>
      <c r="HZ13" s="11">
        <f>IF(HJ13&gt;0,HJ13,"")</f>
        <v>15.75</v>
      </c>
      <c r="IA13" s="11">
        <f>IF(SUM(HG13:HJ13)-HK13&gt;0,SUM(HG13:HJ13)-HK13,"")</f>
        <v>50.75</v>
      </c>
      <c r="IB13" s="11">
        <f>IF(MAX(HX13,IA13)&gt;0,MAX(HX13,IA13),"")</f>
        <v>52.31</v>
      </c>
      <c r="IC13" s="11">
        <f>IF(HN13&gt;0,HN13,"")</f>
        <v>12.9</v>
      </c>
      <c r="ID13" s="11">
        <f>IF(HO13&gt;0,HO13,"")</f>
        <v>16.010000000000002</v>
      </c>
      <c r="IE13" s="11">
        <f>IF(SUM(HL13:HO13)-HP13&gt;0,SUM(HL13:HO13)-HP13,"")</f>
        <v>52.209999999999994</v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>
        <f>IF(SUM(IB13,IE13,IH13)&gt;0,SUM(IB13,IE13,IH13),"")</f>
        <v>104.52</v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0" t="str">
        <f>IF(IL13&gt;0,IL13,"")</f>
        <v/>
      </c>
      <c r="JE13" s="40" t="str">
        <f>IF(IM13&gt;0,IM13,"")</f>
        <v/>
      </c>
      <c r="JF13" s="40" t="str">
        <f>IF(SUM(IJ13:IM13)-IN13&gt;0,SUM(IJ13:IM13)-IN13,"")</f>
        <v/>
      </c>
      <c r="JG13" s="40" t="str">
        <f>IF(IQ13&gt;0,IQ13,"")</f>
        <v/>
      </c>
      <c r="JH13" s="40" t="str">
        <f>IF(IR13&gt;0,IR13,"")</f>
        <v/>
      </c>
      <c r="JI13" s="40" t="str">
        <f>IF(SUM(IO13:IR13)-IS13&gt;0,SUM(IO13:IR13)-IS13,"")</f>
        <v/>
      </c>
      <c r="JJ13" s="40" t="str">
        <f>IF(MAX(JF13,JI13)&gt;0,MAX(JF13,JI13),"")</f>
        <v/>
      </c>
      <c r="JK13" s="40" t="str">
        <f>IF(IV13&gt;0,IV13,"")</f>
        <v/>
      </c>
      <c r="JL13" s="40" t="str">
        <f>IF(IW13&gt;0,IW13,"")</f>
        <v/>
      </c>
      <c r="JM13" s="40" t="str">
        <f>IF(SUM(IT13:IW13)-IX13&gt;0,SUM(IT13:IW13)-IX13,"")</f>
        <v/>
      </c>
      <c r="JN13" s="40" t="str">
        <f>IF(JA13&gt;0,JA13,"")</f>
        <v/>
      </c>
      <c r="JO13" s="40" t="str">
        <f>IF(JB13&gt;0,JB13,"")</f>
        <v/>
      </c>
      <c r="JP13" s="40" t="str">
        <f>IF(SUM(IY13:JB13)-JC13&gt;0,SUM(IY13:JB13)-JC13,"")</f>
        <v/>
      </c>
      <c r="JQ13" s="40" t="str">
        <f>IF(SUM(JJ13,JM13,JP13)&gt;0,SUM(JJ13,JM13,JP13),"")</f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IF(SUM(KR13,KU13,KX13)&gt;0,SUM(KR13,KU13,KX13),"")</f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0" t="str">
        <f>IF(LB13&gt;0,LB13,"")</f>
        <v/>
      </c>
      <c r="LU13" s="40" t="str">
        <f>IF(LC13&gt;0,LC13,"")</f>
        <v/>
      </c>
      <c r="LV13" s="40" t="str">
        <f>IF(SUM(KZ13:LC13)-LD13&gt;0,SUM(KZ13:LC13)-LD13,"")</f>
        <v/>
      </c>
      <c r="LW13" s="40" t="str">
        <f>IF(LG13&gt;0,LG13,"")</f>
        <v/>
      </c>
      <c r="LX13" s="40" t="str">
        <f>IF(LH13&gt;0,LH13,"")</f>
        <v/>
      </c>
      <c r="LY13" s="40" t="str">
        <f>IF(SUM(LE13:LH13)-LI13&gt;0,SUM(LE13:LH13)-LI13,"")</f>
        <v/>
      </c>
      <c r="LZ13" s="40" t="str">
        <f>IF(MAX(LV13,LY13)&gt;0,MAX(LV13,LY13),"")</f>
        <v/>
      </c>
      <c r="MA13" s="40" t="str">
        <f>IF(LL13&gt;0,LL13,"")</f>
        <v/>
      </c>
      <c r="MB13" s="40" t="str">
        <f>IF(LM13&gt;0,LM13,"")</f>
        <v/>
      </c>
      <c r="MC13" s="40" t="str">
        <f>IF(SUM(LJ13:LM13)-LN13&gt;0,SUM(LJ13:LM13)-LN13,"")</f>
        <v/>
      </c>
      <c r="MD13" s="40" t="str">
        <f>IF(LQ13&gt;0,LQ13,"")</f>
        <v/>
      </c>
      <c r="ME13" s="40" t="str">
        <f>IF(LR13&gt;0,LR13,"")</f>
        <v/>
      </c>
      <c r="MF13" s="40" t="str">
        <f>IF(SUM(LO13:LR13)-LS13&gt;0,SUM(LO13:LR13)-LS13,"")</f>
        <v/>
      </c>
      <c r="MG13" s="40" t="str">
        <f>IF(SUM(LZ13,MC13,MF13)&gt;0,SUM(LZ13,MC13,MF13),"")</f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IF(SUM(NH13,NK13,NN13)&gt;0,SUM(NH13,NK13,NN13),"")</f>
        <v/>
      </c>
      <c r="NP13" s="17">
        <v>15.1</v>
      </c>
      <c r="NQ13" s="17">
        <v>9.4</v>
      </c>
      <c r="NR13" s="17">
        <v>3.3</v>
      </c>
      <c r="NS13" s="17">
        <v>16.18</v>
      </c>
      <c r="NT13" s="17">
        <v>0</v>
      </c>
      <c r="NU13" s="17">
        <v>2.8</v>
      </c>
      <c r="NV13" s="17">
        <v>1.8</v>
      </c>
      <c r="NW13" s="17">
        <v>3.3</v>
      </c>
      <c r="NX13" s="17">
        <v>3.38</v>
      </c>
      <c r="NY13" s="17">
        <v>0</v>
      </c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>
        <f>IF(NR13&gt;0,NR13,"")</f>
        <v>3.3</v>
      </c>
      <c r="OK13" s="40">
        <f>IF(NS13&gt;0,NS13,"")</f>
        <v>16.18</v>
      </c>
      <c r="OL13" s="40">
        <f>IF(SUM(NP13:NS13)-NT13&gt;0,SUM(NP13:NS13)-NT13,"")</f>
        <v>43.980000000000004</v>
      </c>
      <c r="OM13" s="40">
        <f>IF(NW13&gt;0,NW13,"")</f>
        <v>3.3</v>
      </c>
      <c r="ON13" s="40">
        <f>IF(NX13&gt;0,NX13,"")</f>
        <v>3.38</v>
      </c>
      <c r="OO13" s="40">
        <f>IF(SUM(NU13:NX13)-NY13&gt;0,SUM(NU13:NX13)-NY13,"")</f>
        <v>11.28</v>
      </c>
      <c r="OP13" s="40">
        <f>IF(MAX(OL13,OO13)&gt;0,MAX(OL13,OO13),"")</f>
        <v>43.980000000000004</v>
      </c>
      <c r="OQ13" s="40" t="str">
        <f>IF(OB13&gt;0,OB13,"")</f>
        <v/>
      </c>
      <c r="OR13" s="40" t="str">
        <f>IF(OC13&gt;0,OC13,"")</f>
        <v/>
      </c>
      <c r="OS13" s="40" t="str">
        <f>IF(SUM(NZ13:OC13)-OD13&gt;0,SUM(NZ13:OC13)-OD13,"")</f>
        <v/>
      </c>
      <c r="OT13" s="40" t="str">
        <f>IF(OG13&gt;0,OG13,"")</f>
        <v/>
      </c>
      <c r="OU13" s="40" t="str">
        <f>IF(OH13&gt;0,OH13,"")</f>
        <v/>
      </c>
      <c r="OV13" s="40" t="str">
        <f>IF(SUM(OE13:OH13)-OI13&gt;0,SUM(OE13:OH13)-OI13,"")</f>
        <v/>
      </c>
      <c r="OW13" s="40">
        <f>IF(SUM(OP13,OS13,OV13)&gt;0,SUM(OP13,OS13,OV13),"")</f>
        <v>43.980000000000004</v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IF(SUM(PX13,QA13,QD13)&gt;0,SUM(PX13,QA13,QD13),"")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>IF(QH13&gt;0,QH13,"")</f>
        <v/>
      </c>
      <c r="RA13" s="40" t="str">
        <f>IF(QI13&gt;0,QI13,"")</f>
        <v/>
      </c>
      <c r="RB13" s="40" t="str">
        <f>IF(SUM(QF13:QI13)-QJ13&gt;0,SUM(QF13:QI13)-QJ13,"")</f>
        <v/>
      </c>
      <c r="RC13" s="40" t="str">
        <f>IF(QM13&gt;0,QM13,"")</f>
        <v/>
      </c>
      <c r="RD13" s="40" t="str">
        <f>IF(QN13&gt;0,QN13,"")</f>
        <v/>
      </c>
      <c r="RE13" s="40" t="str">
        <f>IF(SUM(QK13:QN13)-QO13&gt;0,SUM(QK13:QN13)-QO13,"")</f>
        <v/>
      </c>
      <c r="RF13" s="40" t="str">
        <f>IF(MAX(RB13,RE13)&gt;0,MAX(RB13,RE13),"")</f>
        <v/>
      </c>
      <c r="RG13" s="40" t="str">
        <f>IF(QR13&gt;0,QR13,"")</f>
        <v/>
      </c>
      <c r="RH13" s="40" t="str">
        <f>IF(QS13&gt;0,QS13,"")</f>
        <v/>
      </c>
      <c r="RI13" s="40" t="str">
        <f>IF(SUM(QP13:QS13)-QT13&gt;0,SUM(QP13:QS13)-QT13,"")</f>
        <v/>
      </c>
      <c r="RJ13" s="40" t="str">
        <f>IF(QW13&gt;0,QW13,"")</f>
        <v/>
      </c>
      <c r="RK13" s="40" t="str">
        <f>IF(QX13&gt;0,QX13,"")</f>
        <v/>
      </c>
      <c r="RL13" s="40" t="str">
        <f>IF(SUM(QU13:QX13)-QY13&gt;0,SUM(QU13:QX13)-QY13,"")</f>
        <v/>
      </c>
      <c r="RM13" s="40" t="str">
        <f>IF(SUM(RF13,RI13,RL13)&gt;0,SUM(RF13,RI13,RL13),"")</f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IF(SUM(SN13,SQ13,ST13)&gt;0,SUM(SN13,SQ13,ST13),"")</f>
        <v/>
      </c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17"/>
      <c r="TI13" s="17"/>
      <c r="TJ13" s="17"/>
      <c r="TK13" s="17"/>
      <c r="TL13" s="17"/>
      <c r="TM13" s="17"/>
      <c r="TN13" s="17"/>
      <c r="TO13" s="17"/>
      <c r="TP13" s="40" t="str">
        <f>IF(SX13&gt;0,SX13,"")</f>
        <v/>
      </c>
      <c r="TQ13" s="40" t="str">
        <f>IF(SY13&gt;0,SY13,"")</f>
        <v/>
      </c>
      <c r="TR13" s="40" t="str">
        <f>IF(SUM(SV13:SY13)-SZ13&gt;0,SUM(SV13:SY13)-SZ13,"")</f>
        <v/>
      </c>
      <c r="TS13" s="40" t="str">
        <f>IF(TC13&gt;0,TC13,"")</f>
        <v/>
      </c>
      <c r="TT13" s="40" t="str">
        <f>IF(TD13&gt;0,TD13,"")</f>
        <v/>
      </c>
      <c r="TU13" s="40" t="str">
        <f>IF(SUM(TA13:TD13)-TE13&gt;0,SUM(TA13:TD13)-TE13,"")</f>
        <v/>
      </c>
      <c r="TV13" s="40" t="str">
        <f>IF(MAX(TR13,TU13)&gt;0,MAX(TR13,TU13),"")</f>
        <v/>
      </c>
      <c r="TW13" s="40" t="str">
        <f>IF(TH13&gt;0,TH13,"")</f>
        <v/>
      </c>
      <c r="TX13" s="40" t="str">
        <f>IF(TI13&gt;0,TI13,"")</f>
        <v/>
      </c>
      <c r="TY13" s="40" t="str">
        <f>IF(SUM(TF13:TI13)-TJ13&gt;0,SUM(TF13:TI13)-TJ13,"")</f>
        <v/>
      </c>
      <c r="TZ13" s="40" t="str">
        <f>IF(TM13&gt;0,TM13,"")</f>
        <v/>
      </c>
      <c r="UA13" s="40" t="str">
        <f>IF(TN13&gt;0,TN13,"")</f>
        <v/>
      </c>
      <c r="UB13" s="40" t="str">
        <f>IF(SUM(TK13:TN13)-TO13&gt;0,SUM(TK13:TN13)-TO13,"")</f>
        <v/>
      </c>
      <c r="UC13" s="40" t="str">
        <f>IF(SUM(TV13,TY13,UB13)&gt;0,SUM(TV13,TY13,UB13),"")</f>
        <v/>
      </c>
      <c r="UD13" s="18"/>
      <c r="UE13" s="18"/>
      <c r="UF13" s="18"/>
      <c r="UG13" s="18"/>
      <c r="UH13" s="18"/>
      <c r="UI13" s="18"/>
      <c r="UJ13" s="18"/>
      <c r="UK13" s="18"/>
      <c r="UL13" s="18"/>
      <c r="UM13" s="18"/>
      <c r="UN13" s="18"/>
      <c r="UO13" s="18"/>
      <c r="UP13" s="18"/>
      <c r="UQ13" s="18"/>
      <c r="UR13" s="18"/>
      <c r="US13" s="18"/>
      <c r="UT13" s="18"/>
      <c r="UU13" s="18"/>
      <c r="UV13" s="18"/>
      <c r="UW13" s="18"/>
      <c r="UX13" s="11" t="str">
        <f>IF(UF13&gt;0,UF13,"")</f>
        <v/>
      </c>
      <c r="UY13" s="11" t="str">
        <f>IF(UG13&gt;0,UG13,"")</f>
        <v/>
      </c>
      <c r="UZ13" s="11" t="str">
        <f>IF(SUM(UD13:UG13)-UH13&gt;0,SUM(UD13:UG13)-UH13,"")</f>
        <v/>
      </c>
      <c r="VA13" s="11" t="str">
        <f>IF(UK13&gt;0,UK13,"")</f>
        <v/>
      </c>
      <c r="VB13" s="11" t="str">
        <f>IF(UL13&gt;0,UL13,"")</f>
        <v/>
      </c>
      <c r="VC13" s="11" t="str">
        <f>IF(SUM(UI13:UL13)-UM13&gt;0,SUM(UI13:UL13)-UM13,"")</f>
        <v/>
      </c>
      <c r="VD13" s="11" t="str">
        <f>IF(MAX(UZ13,VC13)&gt;0,MAX(UZ13,VC13),"")</f>
        <v/>
      </c>
      <c r="VE13" s="11" t="str">
        <f>IF(UP13&gt;0,UP13,"")</f>
        <v/>
      </c>
      <c r="VF13" s="11" t="str">
        <f>IF(UQ13&gt;0,UQ13,"")</f>
        <v/>
      </c>
      <c r="VG13" s="11" t="str">
        <f>IF(SUM(UN13:UQ13)-UR13&gt;0,SUM(UN13:UQ13)-UR13,"")</f>
        <v/>
      </c>
      <c r="VH13" s="11" t="str">
        <f>IF(UU13&gt;0,UU13,"")</f>
        <v/>
      </c>
      <c r="VI13" s="11" t="str">
        <f>IF(UV13&gt;0,UV13,"")</f>
        <v/>
      </c>
      <c r="VJ13" s="11" t="str">
        <f>IF(SUM(US13:UV13)-UW13&gt;0,SUM(US13:UV13)-UW13,"")</f>
        <v/>
      </c>
      <c r="VK13" s="11" t="str">
        <f>IF(SUM(VD13,VG13,VJ13)&gt;0,SUM(VD13,VG13,VJ13),"")</f>
        <v/>
      </c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17"/>
      <c r="VY13" s="17"/>
      <c r="VZ13" s="17"/>
      <c r="WA13" s="17"/>
      <c r="WB13" s="17"/>
      <c r="WC13" s="17"/>
      <c r="WD13" s="17"/>
      <c r="WE13" s="17"/>
      <c r="WF13" s="40" t="str">
        <f>IF(VN13&gt;0,VN13,"")</f>
        <v/>
      </c>
      <c r="WG13" s="40" t="str">
        <f>IF(VO13&gt;0,VO13,"")</f>
        <v/>
      </c>
      <c r="WH13" s="40" t="str">
        <f>IF(SUM(VL13:VO13)-VP13&gt;0,SUM(VL13:VO13)-VP13,"")</f>
        <v/>
      </c>
      <c r="WI13" s="40" t="str">
        <f>IF(VS13&gt;0,VS13,"")</f>
        <v/>
      </c>
      <c r="WJ13" s="40" t="str">
        <f>IF(VT13&gt;0,VT13,"")</f>
        <v/>
      </c>
      <c r="WK13" s="40" t="str">
        <f>IF(SUM(VQ13:VT13)-VU13&gt;0,SUM(VQ13:VT13)-VU13,"")</f>
        <v/>
      </c>
      <c r="WL13" s="40" t="str">
        <f>IF(MAX(WH13,WK13)&gt;0,MAX(WH13,WK13),"")</f>
        <v/>
      </c>
      <c r="WM13" s="40" t="str">
        <f>IF(VX13&gt;0,VX13,"")</f>
        <v/>
      </c>
      <c r="WN13" s="40" t="str">
        <f>IF(VY13&gt;0,VY13,"")</f>
        <v/>
      </c>
      <c r="WO13" s="40" t="str">
        <f>IF(SUM(VV13:VY13)-VZ13&gt;0,SUM(VV13:VY13)-VZ13,"")</f>
        <v/>
      </c>
      <c r="WP13" s="40" t="str">
        <f>IF(WC13&gt;0,WC13,"")</f>
        <v/>
      </c>
      <c r="WQ13" s="40" t="str">
        <f>IF(WD13&gt;0,WD13,"")</f>
        <v/>
      </c>
      <c r="WR13" s="40" t="str">
        <f>IF(SUM(WA13:WD13)-WE13&gt;0,SUM(WA13:WD13)-WE13,"")</f>
        <v/>
      </c>
      <c r="WS13" s="40" t="str">
        <f>IF(SUM(WL13,WO13,WR13)&gt;0,SUM(WL13,WO13,WR13),"")</f>
        <v/>
      </c>
      <c r="WT13" s="26">
        <f>IF($CP13="P",CA13,(CA13+AZ13)/2)</f>
        <v>12.4</v>
      </c>
      <c r="WU13" s="26">
        <f>IF($CP13="P",CB13,(CB13+BA13)/2)</f>
        <v>9.25</v>
      </c>
      <c r="WV13" s="26">
        <f>IF($CP13="P",CC13,(CC13+BB13)/2)</f>
        <v>12.899999999999999</v>
      </c>
      <c r="WW13" s="26">
        <f>IF($CP13="P",CD13,(CD13+BC13)/2)</f>
        <v>15.790000000000001</v>
      </c>
      <c r="WX13" s="26">
        <f>IF($CP13="P",CE13,(CE13+BD13)/2)</f>
        <v>2.2000000000000002</v>
      </c>
      <c r="WY13" s="26">
        <f>IF($CP13="P",CF13,(CF13+BE13)/2)</f>
        <v>8.9499999999999993</v>
      </c>
      <c r="WZ13" s="26">
        <f>IF($CP13="P",CG13,(CG13+BF13)/2)</f>
        <v>6.65</v>
      </c>
      <c r="XA13" s="26">
        <f>IF($CP13="P",CH13,(CH13+BG13)/2)</f>
        <v>8.6999999999999993</v>
      </c>
      <c r="XB13" s="26">
        <f>IF($CP13="P",CI13,(CI13+BH13)/2)</f>
        <v>11.255000000000001</v>
      </c>
      <c r="XC13" s="26">
        <f>IF($CP13="P",CJ13,(CJ13+BI13)/2)</f>
        <v>1.7</v>
      </c>
      <c r="XD13" s="26">
        <f>IF($CP13="P",CK13,(CK13+BJ13)/2)</f>
        <v>7.15</v>
      </c>
      <c r="XE13" s="26">
        <f>IF($CP13="P",CL13,(CL13+BK13)/2)</f>
        <v>4.5</v>
      </c>
      <c r="XF13" s="26">
        <f>IF($CP13="P",CM13,(CM13+BL13)/2)</f>
        <v>6.55</v>
      </c>
      <c r="XG13" s="26">
        <f>IF($CP13="P",CN13,(CN13+BM13)/2)</f>
        <v>7.79</v>
      </c>
      <c r="XH13" s="26">
        <f>IF($CP13="P",CO13,(CO13+BN13)/2)</f>
        <v>0.7</v>
      </c>
      <c r="XI13" s="28" t="s">
        <v>53</v>
      </c>
      <c r="XJ13" s="11">
        <f>IF(WV13&gt;0,WV13,"")</f>
        <v>12.899999999999999</v>
      </c>
      <c r="XK13" s="11">
        <f>IF(WW13&gt;0,WW13,"")</f>
        <v>15.790000000000001</v>
      </c>
      <c r="XL13" s="11">
        <f>IF(SUM(WT13:WW13)-WX13&gt;0,SUM(WT13:WW13)-WX13,"")</f>
        <v>48.139999999999993</v>
      </c>
      <c r="XM13" s="11">
        <f>IF(XA13&gt;0,XA13,"")</f>
        <v>8.6999999999999993</v>
      </c>
      <c r="XN13" s="11">
        <f>IF(XB13&gt;0,XB13,"")</f>
        <v>11.255000000000001</v>
      </c>
      <c r="XO13" s="11">
        <f>IF(SUM(WY13:XB13)-XC13&gt;0,SUM(WY13:XB13)-XC13,"")</f>
        <v>33.854999999999997</v>
      </c>
      <c r="XP13" s="11">
        <f>IF(MAX(XL13,XO13)&gt;0,MAX(XL13,XO13),"")</f>
        <v>48.139999999999993</v>
      </c>
      <c r="XQ13" s="11">
        <f>IF(XF13&gt;0,XF13,"")</f>
        <v>6.55</v>
      </c>
      <c r="XR13" s="11">
        <f>IF(XG13&gt;0,XG13,"")</f>
        <v>7.79</v>
      </c>
      <c r="XS13" s="11">
        <f>IF(SUM(XD13:XG13)-XH13&gt;0,SUM(XD13:XG13)-XH13,"")</f>
        <v>25.29</v>
      </c>
      <c r="XT13" s="11">
        <f>IF(SUM(XP13,XS13)&gt;0,SUM(XP13,XS13),"")</f>
        <v>73.429999999999993</v>
      </c>
    </row>
    <row r="14" spans="1:644" x14ac:dyDescent="0.2">
      <c r="A14" s="4" t="str" cm="1">
        <f t="array" ref="A14">IF(AND(H14&lt;&gt;"",H14&lt;&gt;"No DD"),SUMPRODUCT((H$4:H$27&lt;&gt;"")*(H$4:H$27&lt;&gt;"No DD")*(E$4:E$27&gt;E14))+1,IF(H14="No DD",SUMPRODUCT((H$4:H$27="No DD")*(E$4:E$27&gt;E14))+1+SUMPRODUCT((H$4:H$27&lt;&gt;"")*(H$4:H$27&lt;&gt;"No DD")),""))</f>
        <v/>
      </c>
      <c r="B14" s="5" t="s">
        <v>196</v>
      </c>
      <c r="C14" s="4" t="s">
        <v>3</v>
      </c>
      <c r="D14" s="4">
        <v>2007</v>
      </c>
      <c r="E14" s="9">
        <f>SUM(J14:V14)+SUM(J14:T14)*0.0000001+SUM(J14)*0.0000000000001</f>
        <v>219.05002190500525</v>
      </c>
      <c r="F14" s="3" t="str">
        <f>IF(OR(AND(AO14&gt;=AY$29,AO14&lt;&gt;"",AQ14&gt;=AY$33,AQ14&lt;&gt;"",AN14=""),AND(AR14&gt;=AY$29,AR14&lt;&gt;"",AT14&gt;=AY$33,AT14&lt;&gt;"",AN14=""),AND(AV14&gt;=AY$29,AV14&lt;&gt;"",AX14&gt;=AY$33,AX14&lt;&gt;"",AN14=""),AND(BP14&gt;=BZ$29,BP14&lt;&gt;"",BR14&gt;=BZ$33,BR14&lt;&gt;"",BO14=""),AND(BS14&gt;=BZ$29,BS14&lt;&gt;"",BU14&gt;=BZ$33,BU14&lt;&gt;"",BO14=""),AND(BW14&gt;=BZ$29,BW14&lt;&gt;"",BY14&gt;=BZ$33,BY14&lt;&gt;"",BO14=""),AND(CQ14&gt;=DA$29,CQ14&lt;&gt;"",CS14&gt;=DA$33,CS14&lt;&gt;"",CP14=""),AND(CT14&gt;=DA$29,CT14&lt;&gt;"",CV14&gt;=DA$33,CV14&lt;&gt;"",CP14=""),AND(CX14&gt;=DA$29,CX14&lt;&gt;"",CZ14&gt;=DA$33,CZ14&lt;&gt;"",CP14=""),AND(DX14&gt;=EK$29,DX14&lt;&gt;"",DZ14&gt;=EK$33,DZ14&lt;&gt;""),AND(EA14&gt;=EK$29,EA14&lt;&gt;"",EC14&gt;=EK$33,EC14&lt;&gt;""),AND(EE14&gt;=EK$29,EE14&lt;&gt;"",EG14&gt;=EK$33,EG14&lt;&gt;""),AND(EH14&gt;=EK$29,EH14&lt;&gt;"",EJ14&gt;=EK$33,EJ14&lt;&gt;""),AND(FF14&gt;=FS$29,FF14&lt;&gt;"",FH14&gt;=FS$33,FH14&lt;&gt;""),AND(FI14&gt;=FS$29,FI14&lt;&gt;"",FK14&gt;=FS$33,FK14&lt;&gt;""),AND(FM14&gt;=FS$29,FM14&lt;&gt;"",FO14&gt;=FS$33,FO14&lt;&gt;""),AND(FP14&gt;=FS$29,FP14&lt;&gt;"",FR14&gt;=FS$33,FR14&lt;&gt;""),AND(GN14&gt;=HA$29,GN14&lt;&gt;"",GP14&gt;=HA$33,GP14&lt;&gt;""),AND(GQ14&gt;=HA$29,GQ14&lt;&gt;"",GS14&gt;=HA$33,GS14&lt;&gt;""),AND(GU14&gt;=HA$29,GU14&lt;&gt;"",GW14&gt;=HA$33,GW14&lt;&gt;""),AND(GX14&gt;=HA$29,GX14&lt;&gt;"",GZ14&gt;=HA$33,GZ14&lt;&gt;""),AND(HV14&gt;=II$29,HV14&lt;&gt;"",HX14&gt;=II$33,HX14&lt;&gt;""),AND(HY14&gt;=II$29,HY14&lt;&gt;"",IA14&gt;=II$33,IA14&lt;&gt;""),AND(IC14&gt;=II$29,IC14&lt;&gt;"",IE14&gt;=II$33,IE14&lt;&gt;""),AND(IF14&gt;=II$29,IF14&lt;&gt;"",IH14&gt;=II$33,IH14&lt;&gt;""),AND(JD14&gt;=JQ$29,JD14&lt;&gt;"",JF14&gt;=JQ$33,JF14&lt;&gt;""),AND(JG14&gt;=JQ$29,JG14&lt;&gt;"",JI14&gt;=JQ$33,JI14&lt;&gt;""),AND(JK14&gt;=JQ$29,JK14&lt;&gt;"",JM14&gt;=JQ$33,JM14&lt;&gt;""),AND(JN14&gt;=JQ$29,JN14&lt;&gt;"",JP14&gt;=JQ$33,JP14&lt;&gt;""),AND(KL14&gt;=KY$29,KL14&lt;&gt;"",KN14&gt;=KY$33,KN14&lt;&gt;""),AND(KO14&gt;=KY$29,KO14&lt;&gt;"",KQ14&gt;=KY$33,KQ14&lt;&gt;""),AND(KS14&gt;=KY$29,KS14&lt;&gt;"",KU14&gt;=KY$33,KU14&lt;&gt;""),AND(KV14&gt;=KY$29,KV14&lt;&gt;"",KX14&gt;=KY$33,KX14&lt;&gt;""),AND(LT14&gt;=MG$29,LT14&lt;&gt;"",LV14&gt;=MG$33,LV14&lt;&gt;""),AND(LW14&gt;=MG$29,LW14&lt;&gt;"",LY14&gt;=MG$33,LY14&lt;&gt;""),AND(MA14&gt;=MG$29,MA14&lt;&gt;"",MC14&gt;=MG$33,MC14&lt;&gt;""),AND(MD14&gt;=MG$29,MD14&lt;&gt;"",MF14&gt;=MG$33,MF14&lt;&gt;""),AND(NB14&gt;=NO$29,NB14&lt;&gt;"",ND14&gt;=NO$33,ND14&lt;&gt;""),AND(NE14&gt;=NO$29,NE14&lt;&gt;"",NG14&gt;=NO$33,NG14&lt;&gt;""),AND(NI14&gt;=NO$29,NI14&lt;&gt;"",NK14&gt;=NO$33,NK14&lt;&gt;""),AND(NL14&gt;=NO$29,NL14&lt;&gt;"",NN14&gt;=NO$33,NN14&lt;&gt;""),AND(OJ14&gt;=OW$29,OJ14&lt;&gt;"",OL14&gt;=OW$33,OL14&lt;&gt;""),AND(OM14&gt;=OW$29,OM14&lt;&gt;"",OO14&gt;=OW$33,OO14&lt;&gt;""),AND(OQ14&gt;=OW$29,OQ14&lt;&gt;"",OS14&gt;=OW$33,OS14&lt;&gt;""),AND(OT14&gt;=OW$29,OT14&lt;&gt;"",OV14&gt;=OW$33,OV14&lt;&gt;""),AND(PR14&gt;=QE$29,PR14&lt;&gt;"",PT14&gt;=QE$33,PT14&lt;&gt;""),AND(PU14&gt;=QE$29,PU14&lt;&gt;"",PW14&gt;=QE$33,PW14&lt;&gt;""),AND(PY14&gt;=QE$29,PY14&lt;&gt;"",QA14&gt;=QE$33,QA14&lt;&gt;""),AND(QB14&gt;=QE$29,QB14&lt;&gt;"",QD14&gt;=QE$33,QD14&lt;&gt;""),AND(QZ14&gt;=RM$29,QZ14&lt;&gt;"",RB14&gt;=RM$33,RB14&lt;&gt;""),AND(RC14&gt;=RM$29,RC14&lt;&gt;"",RE14&gt;=RM$33,RE14&lt;&gt;""),AND(RG14&gt;=RM$29,RG14&lt;&gt;"",RI14&gt;=RM$33,RI14&lt;&gt;""),AND(RJ14&gt;=RM$29,RJ14&lt;&gt;"",RL14&gt;=RM$33,RL14&lt;&gt;""),AND(SH14&gt;=SU$29,SH14&lt;&gt;"",SJ14&gt;=SU$33,SJ14&lt;&gt;""),AND(SK14&gt;=SU$29,SK14&lt;&gt;"",SM14&gt;=SU$33,SM14&lt;&gt;""),AND(SO14&gt;=SU$29,SO14&lt;&gt;"",SQ14&gt;=SU$33,SQ14&lt;&gt;""),AND(SR14&gt;=SU$29,SR14&lt;&gt;"",ST14&gt;=SU$33,ST14&lt;&gt;""),AND(TP14&gt;=UC$29,TP14&lt;&gt;"",TR14&gt;=UC$33,TR14&lt;&gt;""),AND(TS14&gt;=UC$29,TS14&lt;&gt;"",TU14&gt;=UC$33,TU14&lt;&gt;""),AND(TW14&gt;=UC$29,TW14&lt;&gt;"",TY14&gt;=UC$33,TYY14&lt;&gt;""),AND(TZ14&gt;=UC$29,TZ14&lt;&gt;"",UB14&gt;=UC$33,UB14&lt;&gt;""),AND(UX14&gt;=VK$29,UX14&lt;&gt;"",UZ14&gt;=VK$33,UZ14&lt;&gt;""),AND(VA14&gt;=VK$29,VA14&lt;&gt;"",VC14&gt;=VK$33,VC14&lt;&gt;""),AND(VE14&gt;=VK$29,VE14&lt;&gt;"",VG14&gt;=VK$33,VG14&lt;&gt;""),AND(VH14&gt;=VK$29,VH14&lt;&gt;"",VJ14&gt;=VK$33,VJ14&lt;&gt;""),AND(WF14&gt;=WS$29,WF14&lt;&gt;"",WH14&gt;=WS$33,WH14&lt;&gt;""),AND(WI14&gt;=WS$29,WI14&lt;&gt;"",WK14&gt;=WS$33,WK14&lt;&gt;""),AND(WM14&gt;=WS$29,WM14&lt;&gt;"",WO14&gt;=WS$33,WO14&lt;&gt;""),AND(WP14&gt;=WS$29,WP14&lt;&gt;"",WR14&gt;=WS$33,WR14&lt;&gt;"")),"P","")</f>
        <v/>
      </c>
      <c r="G14" s="3" t="str">
        <f>IF(OR(AND(AQ14&gt;=AY$33,AQ14&lt;&gt;"",AN14=""),AND(AT14&gt;=AY$33,AT14&lt;&gt;"",AN14=""),AND(AX14&gt;=AY$33,AX14&lt;&gt;"",AN14=""),AND(BR14&gt;=BZ$33,BR14&lt;&gt;"",BO14=""),AND(BU14&gt;=BZ$33,BU14&lt;&gt;"",BO14=""),AND(BY14&gt;=BZ$33,BY14&lt;&gt;"",BO14=""),AND(CS14&gt;=DA$33,CS14&lt;&gt;"",CP14=""),AND(CV14&gt;=DA$33,CV14&lt;&gt;"",CP14=""),AND(CZ14&gt;=DA$33,CZ14&lt;&gt;"",CP14=""),AND(DZ14&gt;=EK$33,DZ14&lt;&gt;""),AND(EC14&gt;=EK$33,EC14&lt;&gt;""),AND(EG14&gt;=EK$33,EG14&lt;&gt;""),AND(EJ14&gt;=EK$33,EJ14&lt;&gt;""),AND(FH14&gt;=FS$33,FH14&lt;&gt;""),AND(FK14&gt;=FS$33,FK14&lt;&gt;""),AND(FO14&gt;=FS$33,FO14&lt;&gt;""),AND(FR14&gt;=FS$33,FR14&lt;&gt;""),AND(GP14&gt;=HA$33,GP14&lt;&gt;""),AND(GS14&gt;=HA$33,GS14&lt;&gt;""),AND(GW14&gt;=HA$33,GW14&lt;&gt;""),AND(GZ14&gt;=HA$33,GZ14&lt;&gt;""),AND(HX14&gt;=II$33,HX14&lt;&gt;""),AND(IA14&gt;=II$33,IA14&lt;&gt;""),AND(IE14&gt;=II$33,IE14&lt;&gt;""),AND(IH14&gt;=II$33,IH14&lt;&gt;""),AND(JF14&gt;=JQ$33,JF14&lt;&gt;""),AND(JI14&gt;=JQ$33,JI14&lt;&gt;""),AND(JM14&gt;=JQ$33,JM14&lt;&gt;""),AND(JP14&gt;=JQ$33,JP14&lt;&gt;""),AND(KN14&gt;=KY$33,KN14&lt;&gt;""),AND(KQ14&gt;=KY$33,KQ14&lt;&gt;""),AND(KU14&gt;=KY$33,KU14&lt;&gt;""),AND(KX14&gt;=KY$33,KX14&lt;&gt;""),AND(LV14&gt;=MG$33,LV14&lt;&gt;""),AND(LY14&gt;=MG$33,LY14&lt;&gt;""),AND(MC14&gt;=MG$33,MC14&lt;&gt;""),AND(MF14&gt;=MG$33,MF14&lt;&gt;""),AND(ND14&gt;=NO$33,ND14&lt;&gt;""),AND(NG14&gt;=NO$33,NG14&lt;&gt;""),AND(NK14&gt;=NO$33,NK14&lt;&gt;""),AND(NN14&gt;=NO$33,NN14&lt;&gt;""),AND(OL14&gt;=OW$33,OL14&lt;&gt;""),AND(OO14&gt;=OW$33,OO14&lt;&gt;""),AND(OS14&gt;=OW$33,OS14&lt;&gt;""),AND(OV14&gt;=OW$33,OV14&lt;&gt;""),AND(PT14&gt;=QE$33,PT14&lt;&gt;""),AND(PW14&gt;=QE$33,PW14&lt;&gt;""),AND(QA14&gt;=QE$33,QA14&lt;&gt;""),AND(QD14&gt;=QE$33,QD14&lt;&gt;""),AND(RB14&gt;=RM$33,RB14&lt;&gt;""),AND(RE14&gt;=RM$33,RE14&lt;&gt;""),AND(RI14&gt;=RM$33,RI14&lt;&gt;""),AND(RL14&gt;=RM$33,RL14&lt;&gt;""),AND(SJ14&gt;=SU$33,SJ14&lt;&gt;""),AND(SM14&gt;=SU$33,SM14&lt;&gt;""),AND(SQ14&gt;=SU$33,SQ14&lt;&gt;""),AND(ST14&gt;=SU$33,ST14&lt;&gt;""),AND(TR14&gt;=UC$33,TR14&lt;&gt;""),AND(TU14&gt;=UC$33,TU14&lt;&gt;""),AND(TY14&gt;=UC$33,TYY14&lt;&gt;""),AND(UB14&gt;=UC$33,UB14&lt;&gt;""),AND(UZ14&gt;=VK$33,UZ14&lt;&gt;""),AND(VC14&gt;=VK$33,VC14&lt;&gt;""),AND(VG14&gt;=VK$33,VG14&lt;&gt;""),AND(VJ14&gt;=VK$33,VJ14&lt;&gt;""),AND(WH14&gt;=WS$33,WH14&lt;&gt;""),AND(WK14&gt;=WS$33,WK14&lt;&gt;""),AND(WO14&gt;=WS$33,WO14&lt;&gt;""),AND(WR14&gt;=WS$33,WR14&lt;&gt;"")),"P","")</f>
        <v/>
      </c>
      <c r="H14" s="36" t="str">
        <f>IF(AND(G14="P",F14=""),"No DD",IF(OR(AND(AO14&gt;=AY$32,AO14&lt;&gt;"",AQ14&gt;=AY$36,AQ14&lt;&gt;"",AN14=""),AND(AR14&gt;=AY$32,AR14&lt;&gt;"",AT14&gt;=AY$36,AT14&lt;&gt;"",AN14=""),AND(AV14&gt;=AY$32,AV14&lt;&gt;"",AX14&gt;=AY$36,AX14&lt;&gt;"",AN14=""),AND(BP14&gt;=BZ$32,BP14&lt;&gt;"",BR14&gt;=BZ$36,BR14&lt;&gt;"",BO14=""),AND(BS14&gt;=BZ$32,BS14&lt;&gt;"",BU14&gt;=BZ$36,BU14&lt;&gt;"",BO14=""),AND(BW14&gt;=BZ$32,BW14&lt;&gt;"",BY14&gt;=BZ$36,BY14&lt;&gt;"",BO14=""),AND(CQ14&gt;=DA$32,CQ14&lt;&gt;"",CS14&gt;=DA$36,CS14&lt;&gt;"",CP14=""),AND(CT14&gt;=DA$32,CT14&lt;&gt;"",CV14&gt;=DA$36,CV14&lt;&gt;"",CP14=""),AND(CX14&gt;=DA$32,CX14&lt;&gt;"",CZ14&gt;=DA$36,CZ14&lt;&gt;"",CP14=""),AND(DX14&gt;=EK$32,DX14&lt;&gt;"",DZ14&gt;=EK$36,DZ14&lt;&gt;""),AND(EA14&gt;=EK$32,EA14&lt;&gt;"",EC14&gt;=EK$36,EC14&lt;&gt;""),AND(EE14&gt;=EK$32,EE14&lt;&gt;"",EG14&gt;=EK$36,EG14&lt;&gt;""),AND(EH14&gt;=EK$32,EH14&lt;&gt;"",EJ14&gt;=EK$36,EJ14&lt;&gt;""),AND(FF14&gt;=FS$32,FF14&lt;&gt;"",FH14&gt;=FS$36,FH14&lt;&gt;""),AND(FI14&gt;=FS$32,FI14&lt;&gt;"",FK14&gt;=FS$36,FK14&lt;&gt;""),AND(FM14&gt;=FS$32,FM14&lt;&gt;"",FO14&gt;=FS$36,FO14&lt;&gt;""),AND(FP14&gt;=FS$32,FP14&lt;&gt;"",FR14&gt;=FS$36,FR14&lt;&gt;""),AND(GN14&gt;=HA$32,GN14&lt;&gt;"",GP14&gt;=HA$36,GP14&lt;&gt;""),AND(GQ14&gt;=HA$32,GQ14&lt;&gt;"",GS14&gt;=HA$36,GS14&lt;&gt;""),AND(GU14&gt;=HA$32,GU14&lt;&gt;"",GW14&gt;=HA$36,GW14&lt;&gt;""),AND(GX14&gt;=HA$32,GX14&lt;&gt;"",GZ14&gt;=HA$36,GZ14&lt;&gt;""),AND(HV14&gt;=II$32,HV14&lt;&gt;"",HX14&gt;=II$36,HX14&lt;&gt;""),AND(HY14&gt;=II$32,HY14&lt;&gt;"",IA14&gt;=II$36,IA14&lt;&gt;""),AND(IC14&gt;=II$32,IC14&lt;&gt;"",IE14&gt;=II$36,IE14&lt;&gt;""),AND(IF14&gt;=II$32,IF14&lt;&gt;"",IH14&gt;=II$36,IH14&lt;&gt;""),AND(JD14&gt;=JQ$32,JD14&lt;&gt;"",JF14&gt;=JQ$36,JF14&lt;&gt;""),AND(JG14&gt;=JQ$32,JG14&lt;&gt;"",JI14&gt;=JQ$36,JI14&lt;&gt;""),AND(JK14&gt;=JQ$32,JK14&lt;&gt;"",JM14&gt;=JQ$36,JM14&lt;&gt;""),AND(JN14&gt;=JQ$32,JN14&lt;&gt;"",JP14&gt;=JQ$36,JP14&lt;&gt;""),AND(KL14&gt;=KY$32,KL14&lt;&gt;"",KN14&gt;=KY$36,KN14&lt;&gt;""),AND(KO14&gt;=KY$32,KO14&lt;&gt;"",KQ14&gt;=KY$36,KQ14&lt;&gt;""),AND(KS14&gt;=KY$32,KS14&lt;&gt;"",KU14&gt;=KY$36,KU14&lt;&gt;""),AND(KV14&gt;=KY$32,KV14&lt;&gt;"",KX14&gt;=KY$36,KX14&lt;&gt;""),AND(LT14&gt;=MG$32,LT14&lt;&gt;"",LV14&gt;=MG$36,LV14&lt;&gt;""),AND(LW14&gt;=MG$32,LW14&lt;&gt;"",LY14&gt;=MG$36,LY14&lt;&gt;""),AND(MA14&gt;=MG$32,MA14&lt;&gt;"",MC14&gt;=MG$36,MC14&lt;&gt;""),AND(MD14&gt;=MG$32,MD14&lt;&gt;"",MF14&gt;=MG$36,MF14&lt;&gt;""),AND(NB14&gt;=NO$32,NB14&lt;&gt;"",ND14&gt;=NO$36,ND14&lt;&gt;""),AND(NE14&gt;=NO$32,NE14&lt;&gt;"",NG14&gt;=NO$36,NG14&lt;&gt;""),AND(NI14&gt;=NO$32,NI14&lt;&gt;"",NK14&gt;=NO$36,NK14&lt;&gt;""),AND(NL14&gt;=NO$32,NL14&lt;&gt;"",NN14&gt;=NO$36,NN14&lt;&gt;""),AND(OJ14&gt;=OW$32,OJ14&lt;&gt;"",OL14&gt;=OW$36,OL14&lt;&gt;""),AND(OM14&gt;=OW$32,OM14&lt;&gt;"",OO14&gt;=OW$36,OO14&lt;&gt;""),AND(OQ14&gt;=OW$32,OQ14&lt;&gt;"",OS14&gt;=OW$36,OS14&lt;&gt;""),AND(OT14&gt;=OW$32,OT14&lt;&gt;"",OV14&gt;=OW$36,OV14&lt;&gt;""),AND(PR14&gt;=QE$32,PR14&lt;&gt;"",PT14&gt;=QE$36,PT14&lt;&gt;""),AND(PU14&gt;=QE$32,PU14&lt;&gt;"",PW14&gt;=QE$36,PW14&lt;&gt;""),AND(PY14&gt;=QE$32,PY14&lt;&gt;"",QA14&gt;=QE$36,QA14&lt;&gt;""),AND(QB14&gt;=QE$32,QB14&lt;&gt;"",QD14&gt;=QE$36,QD14&lt;&gt;""),AND(QZ14&gt;=RM$32,QZ14&lt;&gt;"",RB14&gt;=RM$36,RB14&lt;&gt;""),AND(RC14&gt;=RM$32,RC14&lt;&gt;"",RE14&gt;=RM$36,RE14&lt;&gt;""),AND(RG14&gt;=RM$32,RG14&lt;&gt;"",RI14&gt;=RM$36,RI14&lt;&gt;""),AND(RJ14&gt;=RM$32,RJ14&lt;&gt;"",RL14&gt;=RM$36,RL14&lt;&gt;""),AND(SH14&gt;=SU$32,SH14&lt;&gt;"",SJ14&gt;=SU$36,SJ14&lt;&gt;""),AND(SK14&gt;=SU$32,SK14&lt;&gt;"",SM14&gt;=SU$36,SM14&lt;&gt;""),AND(SO14&gt;=SU$32,SO14&lt;&gt;"",SQ14&gt;=SU$36,SQ14&lt;&gt;""),AND(SR14&gt;=SU$32,SR14&lt;&gt;"",ST14&gt;=SU$36,ST14&lt;&gt;""),AND(TP14&gt;=UC$32,TP14&lt;&gt;"",TR14&gt;=UC$36,TR14&lt;&gt;""),AND(TS14&gt;=UC$32,TS14&lt;&gt;"",TU14&gt;=UC$36,TU14&lt;&gt;""),AND(TW14&gt;=UC$32,TW14&lt;&gt;"",TY14&gt;=UC$356,TYY14&lt;&gt;""),AND(TZ14&gt;=UC$32,TZ14&lt;&gt;"",UB14&gt;=UC$36,UB14&lt;&gt;""),AND(UX14&gt;=VK$32,UX14&lt;&gt;"",UZ14&gt;=VK$36,UZ14&lt;&gt;""),AND(VA14&gt;=VK$32,VA14&lt;&gt;"",VC14&gt;=VK$36,VC14&lt;&gt;""),AND(VE14&gt;=VK$32,VE14&lt;&gt;"",VG14&gt;=VK$36,VG14&lt;&gt;""),AND(VH14&gt;=VK$32,VH14&lt;&gt;"",VJ14&gt;=VK$36,VJ14&lt;&gt;""),AND(WF14&gt;=WS$32,WF14&lt;&gt;"",WH14&gt;=WS$36,WH14&lt;&gt;""),AND(WI14&gt;=WS$32,WI14&lt;&gt;"",WK14&gt;=WS$36,WK14&lt;&gt;""),AND(WM14&gt;=WS$32,WM14&lt;&gt;"",WO14&gt;=WS$36,WO14&lt;&gt;""),AND(WP14&gt;=WS$32,WP14&lt;&gt;"",WR14&gt;=WS$36,WR14&lt;&gt;"")),"Merit",IF(OR(AND(AO14&gt;=AY$31,AO14&lt;&gt;"",AQ14&gt;=AY$35,AQ14&lt;&gt;"",AN14=""),AND(AR14&gt;=AY$31,AR14&lt;&gt;"",AT14&gt;=AY$35,AT14&lt;&gt;"",AN14=""),AND(AV14&gt;=AY$31,AV14&lt;&gt;"",AX14&gt;=AY$35,AX14&lt;&gt;"",AN14=""),AND(BP14&gt;=BZ$31,BP14&lt;&gt;"",BR14&gt;=BZ$35,BR14&lt;&gt;"",BO14=""),AND(BS14&gt;=BZ$31,BS14&lt;&gt;"",BU14&gt;=BZ$35,BU14&lt;&gt;"",BO14=""),AND(BW14&gt;=BZ$31,BW14&lt;&gt;"",BY14&gt;=BZ$35,BY14&lt;&gt;"",BO14=""),AND(CQ14&gt;=DA$31,CQ14&lt;&gt;"",CS14&gt;=DA$35,CS14&lt;&gt;"",CP14=""),AND(CT14&gt;=DA$31,CT14&lt;&gt;"",CV14&gt;=DA$35,CV14&lt;&gt;"",CP14=""),AND(CX14&gt;=DA$31,CX14&lt;&gt;"",CZ14&gt;=DA$35,CZ14&lt;&gt;"",CP14=""),AND(DX14&gt;=EK$31,DX14&lt;&gt;"",DZ14&gt;=EK$35,DZ14&lt;&gt;""),AND(EA14&gt;=EK$31,EA14&lt;&gt;"",EC14&gt;=EK$35,EC14&lt;&gt;""),AND(EE14&gt;=EK$31,EE14&lt;&gt;"",EG14&gt;=EK$35,EG14&lt;&gt;""),AND(EH14&gt;=EK$31,EH14&lt;&gt;"",EJ14&gt;=EK$35,EJ14&lt;&gt;""),AND(FF14&gt;=FS$31,FF14&lt;&gt;"",FH14&gt;=FS$35,FH14&lt;&gt;""),AND(FI14&gt;=FS$31,FI14&lt;&gt;"",FK14&gt;=FS$35,FK14&lt;&gt;""),AND(FM14&gt;=FS$31,FM14&lt;&gt;"",FO14&gt;=FS$35,FO14&lt;&gt;""),AND(FP14&gt;=FS$31,FP14&lt;&gt;"",FR14&gt;=FS$35,FR14&lt;&gt;""),AND(GN14&gt;=HA$31,GN14&lt;&gt;"",GP14&gt;=HA$35,GP14&lt;&gt;""),AND(GQ14&gt;=HA$31,GQ14&lt;&gt;"",GS14&gt;=HA$35,GS14&lt;&gt;""),AND(GU14&gt;=HA$31,GU14&lt;&gt;"",GW14&gt;=HA$35,GW14&lt;&gt;""),AND(GX14&gt;=HA$31,GX14&lt;&gt;"",GZ14&gt;=HA$35,GZ14&lt;&gt;""),AND(HV14&gt;=II$31,HV14&lt;&gt;"",HX14&gt;=II$35,HX14&lt;&gt;""),AND(HY14&gt;=II$31,HY14&lt;&gt;"",IA14&gt;=II$35,IA14&lt;&gt;""),AND(IC14&gt;=II$31,IC14&lt;&gt;"",IE14&gt;=II$35,IE14&lt;&gt;""),AND(IF14&gt;=II$31,IF14&lt;&gt;"",IH14&gt;=II$35,IH14&lt;&gt;""),AND(JD14&gt;=JQ$31,JD14&lt;&gt;"",JF14&gt;=JQ$35,JF14&lt;&gt;""),AND(JG14&gt;=JQ$31,JG14&lt;&gt;"",JI14&gt;=JQ$35,JI14&lt;&gt;""),AND(JK14&gt;=JQ$31,JK14&lt;&gt;"",JM14&gt;=JQ$35,JM14&lt;&gt;""),AND(JN14&gt;=JQ$31,JN14&lt;&gt;"",JP14&gt;=JQ$35,JP14&lt;&gt;""),AND(KL14&gt;=KY$31,KL14&lt;&gt;"",KN14&gt;=KY$35,KN14&lt;&gt;""),AND(KO14&gt;=KY$31,KO14&lt;&gt;"",KQ14&gt;=KY$35,KQ14&lt;&gt;""),AND(KS14&gt;=KY$31,KS14&lt;&gt;"",KU14&gt;=KY$35,KU14&lt;&gt;""),AND(KV14&gt;=KY$31,KV14&lt;&gt;"",KX14&gt;=KY$35,KX14&lt;&gt;""),AND(LT14&gt;=MG$31,LT14&lt;&gt;"",LV14&gt;=MG$35,LV14&lt;&gt;""),AND(LW14&gt;=MG$31,LW14&lt;&gt;"",LY14&gt;=MG$35,LY14&lt;&gt;""),AND(MA14&gt;=MG$31,MA14&lt;&gt;"",MC14&gt;=MG$35,MC14&lt;&gt;""),AND(MD14&gt;=MG$31,MD14&lt;&gt;"",MF14&gt;=MG$35,MF14&lt;&gt;""),AND(NB14&gt;=NO$31,NB14&lt;&gt;"",ND14&gt;=NO$35,ND14&lt;&gt;""),AND(NE14&gt;=NO$31,NE14&lt;&gt;"",NG14&gt;=NO$35,NG14&lt;&gt;""),AND(NI14&gt;=NO$31,NI14&lt;&gt;"",NK14&gt;=NO$35,NK14&lt;&gt;""),AND(NL14&gt;=NO$31,NL14&lt;&gt;"",NN14&gt;=NO$35,NN14&lt;&gt;""),AND(OJ14&gt;=OW$31,OJ14&lt;&gt;"",OL14&gt;=OW$35,OL14&lt;&gt;""),AND(OM14&gt;=OW$31,OM14&lt;&gt;"",OO14&gt;=OW$35,OO14&lt;&gt;""),AND(OQ14&gt;=OW$31,OQ14&lt;&gt;"",OS14&gt;=OW$35,OS14&lt;&gt;""),AND(OT14&gt;=OW$31,OT14&lt;&gt;"",OV14&gt;=OW$35,OV14&lt;&gt;""),AND(PR14&gt;=QE$31,PR14&lt;&gt;"",PT14&gt;=QE$35,PT14&lt;&gt;""),AND(PU14&gt;=QE$31,PU14&lt;&gt;"",PW14&gt;=QE$35,PW14&lt;&gt;""),AND(PY14&gt;=QE$31,PY14&lt;&gt;"",QA14&gt;=QE$35,QA14&lt;&gt;""),AND(QB14&gt;=QE$31,QB14&lt;&gt;"",QD14&gt;=QE$35,QD14&lt;&gt;""),AND(QZ14&gt;=RM$31,QZ14&lt;&gt;"",RB14&gt;=RM$35,RB14&lt;&gt;""),AND(RC14&gt;=RM$31,RC14&lt;&gt;"",RE14&gt;=RM$35,RE14&lt;&gt;""),AND(RG14&gt;=RM$31,RG14&lt;&gt;"",RI14&gt;=RM$35,RI14&lt;&gt;""),AND(RJ14&gt;=RM$31,RJ14&lt;&gt;"",RL14&gt;=RM$35,RL14&lt;&gt;""),AND(SH14&gt;=SU$31,SH14&lt;&gt;"",SJ14&gt;=SU$35,SJ14&lt;&gt;""),AND(SK14&gt;=SU$31,SK14&lt;&gt;"",SM14&gt;=SU$35,SM14&lt;&gt;""),AND(SO14&gt;=SU$31,SO14&lt;&gt;"",SQ14&gt;=SU$35,SQ14&lt;&gt;""),AND(SR14&gt;=SU$31,SR14&lt;&gt;"",ST14&gt;=SU$35,ST14&lt;&gt;""),AND(TP14&gt;=UC$31,TP14&lt;&gt;"",TR14&gt;=UC$35,TR14&lt;&gt;""),AND(TS14&gt;=UC$31,TS14&lt;&gt;"",TU14&gt;=UC$35,TU14&lt;&gt;""),AND(TW14&gt;=UC$31,TW14&lt;&gt;"",TY14&gt;=UC$35,TYY14&lt;&gt;""),AND(TZ14&gt;=UC$31,TZ14&lt;&gt;"",UB14&gt;=UC$35,UB14&lt;&gt;""),AND(UX14&gt;=VK$31,UX14&lt;&gt;"",UZ14&gt;=VK$35,UZ14&lt;&gt;""),AND(VA14&gt;=VK$31,VA14&lt;&gt;"",VC14&gt;=VK$35,VC14&lt;&gt;""),AND(VE14&gt;=VK$31,VE14&lt;&gt;"",VG14&gt;=VK$35,VG14&lt;&gt;""),AND(VH14&gt;=VK$31,VH14&lt;&gt;"",VJ14&gt;=VK$35,VJ14&lt;&gt;""),AND(WF14&gt;=WS$31,WF14&lt;&gt;"",WH14&gt;=WS$35,WH14&lt;&gt;""),AND(WI14&gt;=WS$31,WI14&lt;&gt;"",WK14&gt;=WS$35,WK14&lt;&gt;""),AND(WM14&gt;=WS$31,WM14&lt;&gt;"",WO14&gt;=WS$35,WO14&lt;&gt;""),AND(WP14&gt;=WS$31,WP14&lt;&gt;"",WR14&gt;=WS$35,WR14&lt;&gt;"")),"Excellence",IF(I14="P","Worlds Team",IF(F14="P","National Team","")))))</f>
        <v/>
      </c>
      <c r="I14" s="3" t="str">
        <f>IF(OR(AND(AO14&gt;=AY$30,AO14&lt;&gt;"",AQ14&gt;=AY$34,AQ14&lt;&gt;"",AN14=""),AND(AR14&gt;=AY$30,AR14&lt;&gt;"",AT14&gt;=AY$34,AT14&lt;&gt;"",AN14=""),AND(AV14&gt;=AY$30,AV14&lt;&gt;"",AX14&gt;=AY$34,AX14&lt;&gt;"",AN14=""),AND(BP14&gt;=BZ$30,BP14&lt;&gt;"",BR14&gt;=BZ$34,BR14&lt;&gt;"",BO14=""),AND(BS14&gt;=BZ$30,BS14&lt;&gt;"",BU14&gt;=BZ$34,BU14&lt;&gt;"",BO14=""),AND(BW14&gt;=BZ$30,BW14&lt;&gt;"",BY14&gt;=BZ$34,BY14&lt;&gt;"",BO14=""),AND(CQ14&gt;=DA$30,CQ14&lt;&gt;"",CS14&gt;=DA$34,CS14&lt;&gt;"",CP14=""),AND(CT14&gt;=DA$30,CT14&lt;&gt;"",CV14&gt;=DA$34,CV14&lt;&gt;"",CP14=""),AND(CX14&gt;=DA$30,CX14&lt;&gt;"",CZ14&gt;=DA$34,CZ14&lt;&gt;"",CP14=""),AND(DX14&gt;=EK$30,DX14&lt;&gt;"",DZ14&gt;=EK$34,DZ14&lt;&gt;""),AND(EA14&gt;=EK$30,EA14&lt;&gt;"",EC14&gt;=EK$34,EC14&lt;&gt;""),AND(EE14&gt;=EK$30,EE14&lt;&gt;"",EG14&gt;=EK$34,EG14&lt;&gt;""),AND(EH14&gt;=EK$30,EH14&lt;&gt;"",EJ14&gt;=EK$34,EJ14&lt;&gt;""),AND(FF14&gt;=FS$30,FF14&lt;&gt;"",FH14&gt;=FS$34,FH14&lt;&gt;""),AND(FI14&gt;=FS$30,FI14&lt;&gt;"",FK14&gt;=FS$34,FK14&lt;&gt;""),AND(FM14&gt;=FS$30,FM14&lt;&gt;"",FO14&gt;=FS$34,FO14&lt;&gt;""),AND(FP14&gt;=FS$30,FP14&lt;&gt;"",FR14&gt;=FS$34,FR14&lt;&gt;""),AND(GN14&gt;=HA$30,GN14&lt;&gt;"",GP14&gt;=HA$34,GP14&lt;&gt;""),AND(GQ14&gt;=HA$30,GQ14&lt;&gt;"",GS14&gt;=HA$34,GS14&lt;&gt;""),AND(GU14&gt;=HA$30,GU14&lt;&gt;"",GW14&gt;=HA$34,GW14&lt;&gt;""),AND(GX14&gt;=HA$30,GX14&lt;&gt;"",GZ14&gt;=HA$34,GZ14&lt;&gt;""),AND(HV14&gt;=II$30,HV14&lt;&gt;"",HX14&gt;=II$34,HX14&lt;&gt;""),AND(HY14&gt;=II$30,HY14&lt;&gt;"",IA14&gt;=II$34,IA14&lt;&gt;""),AND(IC14&gt;=II$30,IC14&lt;&gt;"",IE14&gt;=II$34,IE14&lt;&gt;""),AND(IF14&gt;=II$30,IF14&lt;&gt;"",IH14&gt;=II$34,IH14&lt;&gt;""),AND(JD14&gt;=JQ$30,JD14&lt;&gt;"",JF14&gt;=JQ$34,JF14&lt;&gt;""),AND(JG14&gt;=JQ$30,JG14&lt;&gt;"",JI14&gt;=JQ$34,JI14&lt;&gt;""),AND(JK14&gt;=JQ$30,JK14&lt;&gt;"",JM14&gt;=JQ$34,JM14&lt;&gt;""),AND(JN14&gt;=JQ$30,JN14&lt;&gt;"",JP14&gt;=JQ$34,JP14&lt;&gt;""),AND(KL14&gt;=KY$30,KL14&lt;&gt;"",KN14&gt;=KY$34,KN14&lt;&gt;""),AND(KO14&gt;=KY$30,KO14&lt;&gt;"",KQ14&gt;=KY$34,KQ14&lt;&gt;""),AND(KS14&gt;=KY$30,KS14&lt;&gt;"",KU14&gt;=KY$34,KU14&lt;&gt;""),AND(KV14&gt;=KY$30,KV14&lt;&gt;"",KX14&gt;=KY$34,KX14&lt;&gt;""),AND(LT14&gt;=MG$30,LT14&lt;&gt;"",LV14&gt;=MG$34,LV14&lt;&gt;""),AND(LW14&gt;=MG$30,LW14&lt;&gt;"",LY14&gt;=MG$34,LY14&lt;&gt;""),AND(MA14&gt;=MG$30,MA14&lt;&gt;"",MC14&gt;=MG$34,MC14&lt;&gt;""),AND(MD14&gt;=MG$30,MD14&lt;&gt;"",MF14&gt;=MG$34,MF14&lt;&gt;""),AND(NB14&gt;=NO$30,NB14&lt;&gt;"",ND14&gt;=NO$34,ND14&lt;&gt;""),AND(NE14&gt;=NO$30,NE14&lt;&gt;"",NG14&gt;=NO$34,NG14&lt;&gt;""),AND(NI14&gt;=NO$30,NI14&lt;&gt;"",NK14&gt;=NO$34,NK14&lt;&gt;""),AND(NL14&gt;=NO$30,NL14&lt;&gt;"",NN14&gt;=NO$34,NN14&lt;&gt;""),AND(OJ14&gt;=OW$30,OJ14&lt;&gt;"",OL14&gt;=OW$34,OL14&lt;&gt;""),AND(OM14&gt;=OW$30,OM14&lt;&gt;"",OO14&gt;=OW$34,OO14&lt;&gt;""),AND(OQ14&gt;=OW$30,OQ14&lt;&gt;"",OS14&gt;=OW$34,OS14&lt;&gt;""),AND(OT14&gt;=OW$30,OT14&lt;&gt;"",OV14&gt;=OW$34,OV14&lt;&gt;""),AND(PR14&gt;=QE$30,PR14&lt;&gt;"",PT14&gt;=QE$34,PT14&lt;&gt;""),AND(PU14&gt;=QE$30,PU14&lt;&gt;"",PW14&gt;=QE$34,PW14&lt;&gt;""),AND(PY14&gt;=QE$30,PY14&lt;&gt;"",QA14&gt;=QE$34,QA14&lt;&gt;""),AND(QB14&gt;=QE$30,QB14&lt;&gt;"",QD14&gt;=QE$34,QD14&lt;&gt;""),AND(QZ14&gt;=RM$30,QZ14&lt;&gt;"",RB14&gt;=RM$34,RB14&lt;&gt;""),AND(RC14&gt;=RM$30,RC14&lt;&gt;"",RE14&gt;=RM$34,RE14&lt;&gt;""),AND(RG14&gt;=RM$30,RG14&lt;&gt;"",RI14&gt;=RM$34,RI14&lt;&gt;""),AND(RJ14&gt;=RM$30,RJ14&lt;&gt;"",RL14&gt;=RM$34,RL14&lt;&gt;""),AND(SH14&gt;=SU$30,SH14&lt;&gt;"",SJ14&gt;=SU$34,SJ14&lt;&gt;""),AND(SK14&gt;=SU$30,SK14&lt;&gt;"",SM14&gt;=SU$34,SM14&lt;&gt;""),AND(SO14&gt;=SU$30,SO14&lt;&gt;"",SQ14&gt;=SU$34,SQ14&lt;&gt;""),AND(SR14&gt;=SU$30,SR14&lt;&gt;"",ST14&gt;=SU$34,ST14&lt;&gt;""),AND(TP14&gt;=UC$30,TP14&lt;&gt;"",TR14&gt;=UC$34,TR14&lt;&gt;""),AND(TS14&gt;=UC$30,TS14&lt;&gt;"",TU14&gt;=UC$34,TU14&lt;&gt;""),AND(TW14&gt;=UC$30,TW14&lt;&gt;"",TY14&gt;=UC$34,TYY14&lt;&gt;""),AND(TZ14&gt;=UC$30,TZ14&lt;&gt;"",UB14&gt;=UC$34,UB14&lt;&gt;""),AND(UX14&gt;=VK$30,UX14&lt;&gt;"",UZ14&gt;=VK$34,UZ14&lt;&gt;""),AND(VA14&gt;=VK$30,VA14&lt;&gt;"",VC14&gt;=VK$34,VC14&lt;&gt;""),AND(VE14&gt;=VK$30,VE14&lt;&gt;"",VG14&gt;=VK$34,VG14&lt;&gt;""),AND(VH14&gt;=VK$30,VH14&lt;&gt;"",VJ14&gt;=VK$34,VJ14&lt;&gt;""),AND(WF14&gt;=WS$30,WF14&lt;&gt;"",WH14&gt;=WS$34,WH14&lt;&gt;""),AND(WI14&gt;=WS$30,WI14&lt;&gt;"",WK14&gt;=WS$34,WK14&lt;&gt;""),AND(WM14&gt;=WS$30,WM14&lt;&gt;"",WO14&gt;=WS$34,WO14&lt;&gt;""),AND(WP14&gt;=WS$30,WP14&lt;&gt;"",WR14&gt;=WS$34,WR14&lt;&gt;"")),"P","")</f>
        <v/>
      </c>
      <c r="J14" s="8">
        <f>IF(COUNT(AQ14,AT14,BR14,BU14,CS14,CV14)&gt;0,LARGE((AQ14,AT14,BR14,BU14,CS14,CV14),1),0)</f>
        <v>52.31</v>
      </c>
      <c r="K14" s="8" t="str">
        <f>IF(J14="","",IF(OR(J14=CS14,J14=CV14),$CA$1,IF(OR(J14=BR14,J14=BU14),$AZ$1,IF(OR(J14=AQ14,J14=AT14),$Y$1,""))))</f>
        <v>2025 3rd Domestic Trial</v>
      </c>
      <c r="L14" s="8">
        <f>IF(COUNT(AQ14,AT14,BR14,BU14,CS14,CV14)&gt;1,LARGE((AQ14,AT14,BR14,BU14,CS14,CV14),2),0)</f>
        <v>50.37</v>
      </c>
      <c r="M14" s="8" t="str">
        <f>IF(L14="","",IF(OR(L14=CS14,L14=CV14),$CA$1,IF(OR(L14=BR14,L14=BU14),$AZ$1,IF(OR(L14=AQ14,L14=AT14),$Y$1,""))))</f>
        <v>2025 Elite Canada</v>
      </c>
      <c r="N14" s="8">
        <f>IF(COUNT(AQ14,AT14,BR14,BU14,CS14,CV14)&gt;2,LARGE((AQ14,AT14,BR14,BU14,CS14,CV14),3),0)</f>
        <v>46.53</v>
      </c>
      <c r="O14" s="8" t="str">
        <f>IF(N14="","",IF(OR(N14=CS14,N14=CV14),$CA$1,IF(OR(N14=BR14,N14=BU14),$AZ$1,IF(OR(N14=AQ14,N14=AT14),$Y$1,""))))</f>
        <v>2025 Elite Canada</v>
      </c>
      <c r="P14" s="8">
        <f>IF(MAX(AX14,BY14,CZ14)&gt;0,MAX(AX14,BY14,CZ14),0)</f>
        <v>54.74</v>
      </c>
      <c r="Q14" s="8" t="str">
        <f>IF(P14="","",IF(P14=CZ14,$CA$1,IF(P14=BY14,$AZ$1,IF(P14=AX14,$Y$1,""))))</f>
        <v>2025 Elite Canada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,TP14,TS14,TW14,TZ14,UX14,VA14,VE14,VH14,WF14,WI14,WM14,WP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,TP14,TS14,TW14,TZ14,UX14,VA14,VE14,VH14,WF14,WI14,WM14,WP14),0)</f>
        <v>15.1</v>
      </c>
      <c r="S14" s="8" t="str">
        <f>IF(R14=0,"",IF(OR(R14=CQ14,R14=CT14,R14=CX14),$CA$1,IF(OR(R14=BP14,R14=BS14,R14=BW14),$AZ$1,IF(OR(R14=AO14,R14=AR14,R14=AV14),$Y$1,IF(OR(R14=WF14,R14=WI14,R14=WM14,R14=WP14),$VL$1,IF(OR(R14=UX14,R14=VA14,R14=VE14,R14=VH14),$UD$1,IF(OR(R14=TP14,R14=TS14,R14=TW14,R14=TZ14),$SV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)))</f>
        <v>2025 Elite Canada</v>
      </c>
      <c r="T14" s="8">
        <f>MAX(IF(AND(AO14&lt;&gt;"",AO14&gt;=$AY$29),AP14,0),IF(AND(AR14&lt;&gt;"",AR14&gt;=$AY$29),AS14,0),IF(AND(AV14&lt;&gt;"",AV14&gt;=$AY$29),AW14,0),IF(AND(BP14&lt;&gt;"",BP14&gt;=$BZ$29),BQ14,0),IF(AND(BS14&lt;&gt;"",BS14&gt;=$BZ$29),BT14,0),IF(AND(BW14&lt;&gt;"",BW14&gt;=$BZ$29),BX14,0),IF(AND(CQ14&lt;&gt;"",CQ14&gt;=$DA$29),CR14,0),IF(AND(CT14&lt;&gt;"",CT14&gt;=$DA$29),CU14,0),IF(AND(CX14&lt;&gt;"",CX14&gt;=$DA$29),CY14,0),IF(AND(DX14&lt;&gt;"",DX14&gt;=$EK$29),DY14,0),IF(AND(EA14&lt;&gt;"",EA14&gt;=$EK$29),EB14,0),IF(AND(EE14&lt;&gt;"",EE14&gt;=$EK$29),EF14,0),IF(AND(EH14&lt;&gt;"",EH14&gt;=$EK$29),EI14,0),IF(AND(FF14&lt;&gt;"",FF14&gt;=$FS$29),FG14,0),IF(AND(FI14&lt;&gt;"",FI14&gt;=$FS$29),FJ14,0),IF(AND(FM14&lt;&gt;"",FM14&gt;=$FS$29),FN14,0),IF(AND(FP14&lt;&gt;"",FP14&gt;=$FS$29),FQ14,0),IF(AND(GN14&lt;&gt;"",GN14&gt;=$HA$29),GO14,0),IF(AND(GQ14&lt;&gt;"",GQ14&gt;=$HA$29),GR14,0),IF(AND(GU14&lt;&gt;"",GU14&gt;=$HA$29),GV14,0),IF(AND(GX14&lt;&gt;"",GX14&gt;=$HA$29),GY14,0),IF(AND(HV14&lt;&gt;"",HV14&gt;=$II$29),HW14,0),IF(AND(HY14&lt;&gt;"",HY14&gt;=$II$29),HZ14,0),IF(AND(IC14&lt;&gt;"",IC14&gt;=$II$29),ID14,0),IF(AND(IF14&lt;&gt;"",IF14&gt;=$II$29),IG14,0),IF(AND(JD14&lt;&gt;"",JD14&gt;=$JQ$29),JE14,0),IF(AND(JG14&lt;&gt;"",JG14&gt;=$JQ$29),JH14,0),IF(AND(JK14&lt;&gt;"",JK14&gt;=$JQ$29),JL14,0),IF(AND(JN14&lt;&gt;"",JN14&gt;=$JQ$29),JO14,0),IF(AND(KL14&lt;&gt;"",KL14&gt;=$KY$29),KM14,0),IF(AND(KO14&lt;&gt;"",KO14&gt;=$KY$29),KP14,0),IF(AND(KS14&lt;&gt;"",KS14&gt;=$KY$29),KT14,0),IF(AND(KV14&lt;&gt;"",KV14&gt;=$KY$29),KW14,0),IF(AND(LT14&lt;&gt;"",LT14&gt;=$MG$29),LU14,0),IF(AND(LW14&lt;&gt;"",LW14&gt;=$MG$29),LX14,0),IF(AND(MA14&lt;&gt;"",MA14&gt;=$MG$29),MB14,0),IF(AND(MD14&lt;&gt;"",MD14&gt;=$MG$29),ME14,0),IF(AND(NB14&lt;&gt;"",NB14&gt;=$NO$29),NC14,0),IF(AND(NE14&lt;&gt;"",NE14&gt;=$NO$29),NF14,0),IF(AND(NI14&lt;&gt;"",NI14&gt;=$NO$29),NJ14,0),IF(AND(NL14&lt;&gt;"",NL14&gt;=$NO$29),NM14,0),IF(AND(OJ14&lt;&gt;"",OJ14&gt;=$OW$29),OK14,0),IF(AND(OM14&lt;&gt;"",OM14&gt;=$OW$29),ON14,0),IF(AND(OQ14&lt;&gt;"",OQ14&gt;=$OW$29),OR14,0),IF(AND(OT14&lt;&gt;"",OT14&gt;=$OW$29),OU14,0),IF(AND(PR14&lt;&gt;"",PR14&gt;=$QE$29),PS14,0),IF(AND(PU14&lt;&gt;"",PU14&gt;=$QE$29),PV14,0),IF(AND(PY14&lt;&gt;"",PY14&gt;=$QE$29),PZ14,0),IF(AND(QB14&lt;&gt;"",QB14&gt;=$QE$29),QC14,0),IF(AND(QZ14&lt;&gt;"",QZ14&gt;=$RM$29),RA14,0),IF(AND(RC14&lt;&gt;"",RC14&gt;=$RM$29),RD14,0),IF(AND(RG14&lt;&gt;"",RG14&gt;=$RM$29),RH14,0),IF(AND(RJ14&lt;&gt;"",RJ14&gt;=$RM$29),RK14,0),IF(AND(SH14&lt;&gt;"",SH14&gt;=$SU$29),SI14,0),IF(AND(SK14&lt;&gt;"",SK14&gt;=$SU$29),SL14,0),IF(AND(SO14&lt;&gt;"",SO14&gt;=$SU$29),SP14,0),IF(AND(SR14&lt;&gt;"",SR14&gt;=$SU$29),SS14,0),IF(AND(TP14&lt;&gt;"",TP14&gt;=$UC$29),TQ14,0),IF(AND(TS14&lt;&gt;"",TS14&gt;=$UC$29),TT14,0),IF(AND(TW14&lt;&gt;"",TW14&gt;=$UC$29),TX14,0),IF(AND(TZ14&lt;&gt;"",TZ14&gt;=$UC$29),UA14,0),IF(AND(UX14&lt;&gt;"",UX14&gt;=$VK$29),UY14,0),IF(AND(VA14&lt;&gt;"",VA14&gt;=$VK$29),VB14,0),IF(AND(VE14&lt;&gt;"",VE14&gt;=$VK$29),VF14,0),IF(AND(VH14&lt;&gt;"",VH14&gt;=$VK$29),VI14,0),IF(AND(WF14&lt;&gt;"",WF14&gt;=$WS$29),WG14,0),IF(AND(WI14&lt;&gt;"",WI14&gt;=$WS$29),WJ14,0),IF(AND(WM14&lt;&gt;"",WM14&gt;=$WS$29),WN14,0),IF(AND(WP14&lt;&gt;"",WP14&gt;=$WS$29),WQ14,0),0)</f>
        <v>0</v>
      </c>
      <c r="U14" s="8" t="str">
        <f>IF(T14=0,"",IF(OR(T14=CR14,T14=CU14,T14=CY14),$CA$1,IF(OR(T14=BQ14,T14=BT14,T14=BX14),$AZ$1,IF(OR(T14=AP14,T14=AS14,T14=AW14),$Y$1,IF(OR(T14=WG14,T14=WJ14,T14=WN14,T14=WQ14),$VL$1,IF(OR(T14=UY14,T14=VB14,T14=VF14,T14=VI14),$UD$1,IF(OR(T14=TQ14,T14=TT14,T14=TX14,T14=UA14),$SV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)))</f>
        <v/>
      </c>
      <c r="V14" s="8" t="str">
        <f>IF(MAX(DB14,DC14)&gt;0,MAX(DB14,DC14),"")</f>
        <v/>
      </c>
      <c r="W14" s="11" t="str">
        <f>IF(V14="","",IF(V14=DB14,"("&amp;DB$2&amp;")",IF(V14=DC14,"("&amp;DC$2&amp;")")))</f>
        <v/>
      </c>
      <c r="X14" s="8" t="str">
        <f>IF(V14="","",IF(V14=DB14,IF(V14+IF(N14="",0,N14)=WL14,$VL$1,IF(V14+IF(N14="",0,N14)=VD14,$UD$1,IF(V14+IF(N14="",0,N14)=TV14,$SV$1,IF(V14+IF(N14="",0,N14)=SN14,$RN$1,IF(V14+IF(N14="",0,N14)=RF14,$QF$1,IF(V14+IF(N14="",0,N14)=PX14,$OX$1,IF(V14+IF(N14="",0,N14)=OP14,$NP$1,IF(V14+IF(N14="",0,N14)=NH14,$MH$1,IF(V14+IF(N14="",0,N14)=LZ14,$KZ$1,IF(V14+IF(N14="",0,N14)=KR14,$JR$1,IF(V14+IF(N14="",0,N14)=JJ14,$IJ$1,IF(V14+IF(N14="",0,N14)=IB14,$HB$1,IF(V14+IF(N14="",0,N14)=GT14,$FT$1,IF(V14+IF(N14="",0,N14)=FL14,$EL$1,IF(V14+IF(N14="",0,N14)=ED14,$DD$1))))))))))))))),IF(V14=DC14,IF(V14+IF(P14="",0,P14)=WO14,$VL$1,IF(V14+IF(P14="",0,P14)=VG14,$UD$1,IF(V14+IF(P14="",0,P14)=TY14,$SV$1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WR14,$VL$1,IF(V14+IF(P14="",0,P14)=VJ14,$UD$1,IF(V14+IF(P14="",0,P14)=UB14,$SV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))))))</f>
        <v/>
      </c>
      <c r="Y14" s="22">
        <v>12.2</v>
      </c>
      <c r="Z14" s="22">
        <v>8.4</v>
      </c>
      <c r="AA14" s="22">
        <v>12.8</v>
      </c>
      <c r="AB14" s="22">
        <v>13.33</v>
      </c>
      <c r="AC14" s="22">
        <v>0.2</v>
      </c>
      <c r="AD14" s="22">
        <v>15.2</v>
      </c>
      <c r="AE14" s="22">
        <v>9.1999999999999993</v>
      </c>
      <c r="AF14" s="22">
        <v>12.6</v>
      </c>
      <c r="AG14" s="22">
        <v>15.27</v>
      </c>
      <c r="AH14" s="22">
        <v>1.9</v>
      </c>
      <c r="AI14" s="22">
        <v>15.3</v>
      </c>
      <c r="AJ14" s="22">
        <v>9.1</v>
      </c>
      <c r="AK14" s="22">
        <v>15.1</v>
      </c>
      <c r="AL14" s="22">
        <v>15.24</v>
      </c>
      <c r="AM14" s="22">
        <v>0</v>
      </c>
      <c r="AN14" s="27"/>
      <c r="AO14" s="38">
        <f>IF(AA14&gt;0,AA14,"")</f>
        <v>12.8</v>
      </c>
      <c r="AP14" s="38">
        <f>IF(AB14&gt;0,AB14,"")</f>
        <v>13.33</v>
      </c>
      <c r="AQ14" s="40">
        <f>IF(SUM(Y14:AB14)-AC14&gt;0,SUM(Y14:AB14)-AC14,"")</f>
        <v>46.53</v>
      </c>
      <c r="AR14" s="40">
        <f>IF(AF14&gt;0,AF14,"")</f>
        <v>12.6</v>
      </c>
      <c r="AS14" s="40">
        <f>IF(AG14&gt;0,AG14,"")</f>
        <v>15.27</v>
      </c>
      <c r="AT14" s="40">
        <f>IF(SUM(AD14:AG14)-AH14&gt;0,SUM(AD14:AG14)-AH14,"")</f>
        <v>50.37</v>
      </c>
      <c r="AU14" s="40">
        <f>IF(AQ14="","",MAX(AQ14,AT14))</f>
        <v>50.37</v>
      </c>
      <c r="AV14" s="40">
        <f>IF(AK14&gt;0,AK14,"")</f>
        <v>15.1</v>
      </c>
      <c r="AW14" s="40">
        <f>IF(AL14&gt;0,AL14,"")</f>
        <v>15.24</v>
      </c>
      <c r="AX14" s="40">
        <f>IF(SUM(AI14:AL14)-AM14&gt;0,SUM(AI14:AL14)-AM14,"")</f>
        <v>54.74</v>
      </c>
      <c r="AY14" s="40">
        <f>IF(SUM(AU14,AX14)&gt;0,SUM(AU14,AX14),"")</f>
        <v>105.11</v>
      </c>
      <c r="AZ14" s="26">
        <v>11.8</v>
      </c>
      <c r="BA14" s="26">
        <v>8.6999999999999993</v>
      </c>
      <c r="BB14" s="26">
        <v>10.5</v>
      </c>
      <c r="BC14" s="26">
        <v>15.53</v>
      </c>
      <c r="BD14" s="26">
        <v>4</v>
      </c>
      <c r="BE14" s="26">
        <v>10.4</v>
      </c>
      <c r="BF14" s="26">
        <v>8.4</v>
      </c>
      <c r="BG14" s="26">
        <v>9.6999999999999993</v>
      </c>
      <c r="BH14" s="26">
        <v>13.32</v>
      </c>
      <c r="BI14" s="26">
        <v>0</v>
      </c>
      <c r="BJ14" s="26"/>
      <c r="BK14" s="26"/>
      <c r="BL14" s="26"/>
      <c r="BM14" s="26"/>
      <c r="BN14" s="26"/>
      <c r="BO14" s="28"/>
      <c r="BP14" s="39">
        <f>IF(BB14&gt;0,BB14,"")</f>
        <v>10.5</v>
      </c>
      <c r="BQ14" s="39">
        <f>IF(BC14&gt;0,BC14,"")</f>
        <v>15.53</v>
      </c>
      <c r="BR14" s="11">
        <f>IF(SUM(AZ14:BC14)-BD14&gt;0,SUM(AZ14:BC14)-BD14,"")</f>
        <v>42.53</v>
      </c>
      <c r="BS14" s="11">
        <f>IF(BG14&gt;0,BG14,"")</f>
        <v>9.6999999999999993</v>
      </c>
      <c r="BT14" s="11">
        <f>IF(BH14&gt;0,BH14,"")</f>
        <v>13.32</v>
      </c>
      <c r="BU14" s="11">
        <f>IF(SUM(BE14:BH14)-BI14&gt;0,SUM(BE14:BH14)-BI14,"")</f>
        <v>41.82</v>
      </c>
      <c r="BV14" s="11">
        <f>IF(BR14="","",MAX(BR14,BU14))</f>
        <v>42.53</v>
      </c>
      <c r="BW14" s="11" t="str">
        <f>IF(BL14&gt;0,BL14,"")</f>
        <v/>
      </c>
      <c r="BX14" s="11" t="str">
        <f>IF(BM14&gt;0,BM14,"")</f>
        <v/>
      </c>
      <c r="BY14" s="11" t="str">
        <f>IF(SUM(BJ14:BM14)-BN14&gt;0,SUM(BJ14:BM14)-BN14,"")</f>
        <v/>
      </c>
      <c r="BZ14" s="11">
        <f>IF(SUM(BV14,BY14)&gt;0,SUM(BV14,BY14),"")</f>
        <v>42.53</v>
      </c>
      <c r="CA14" s="22">
        <v>15.4</v>
      </c>
      <c r="CB14" s="22">
        <v>9</v>
      </c>
      <c r="CC14" s="22">
        <v>13.1</v>
      </c>
      <c r="CD14" s="22">
        <v>16.21</v>
      </c>
      <c r="CE14" s="22">
        <v>1.4</v>
      </c>
      <c r="CF14" s="22">
        <v>1.5</v>
      </c>
      <c r="CG14" s="22">
        <v>1</v>
      </c>
      <c r="CH14" s="22">
        <v>1.7</v>
      </c>
      <c r="CI14" s="22">
        <v>0</v>
      </c>
      <c r="CJ14" s="22">
        <v>0</v>
      </c>
      <c r="CK14" s="22">
        <v>2.7</v>
      </c>
      <c r="CL14" s="22">
        <v>1.7</v>
      </c>
      <c r="CM14" s="22">
        <v>4</v>
      </c>
      <c r="CN14" s="22">
        <v>3.48</v>
      </c>
      <c r="CO14" s="22">
        <v>0</v>
      </c>
      <c r="CP14" s="27"/>
      <c r="CQ14" s="38">
        <f>IF(CC14&gt;0,CC14,"")</f>
        <v>13.1</v>
      </c>
      <c r="CR14" s="38">
        <f>IF(CD14&gt;0,CD14,"")</f>
        <v>16.21</v>
      </c>
      <c r="CS14" s="40">
        <f>IF(SUM(CA14:CD14)-CE14&gt;0,SUM(CA14:CD14)-CE14,"")</f>
        <v>52.31</v>
      </c>
      <c r="CT14" s="40">
        <f>IF(CH14&gt;0,CH14,"")</f>
        <v>1.7</v>
      </c>
      <c r="CU14" s="40" t="str">
        <f>IF(CI14&gt;0,CI14,"")</f>
        <v/>
      </c>
      <c r="CV14" s="40">
        <f>IF(SUM(CF14:CI14)-CJ14&gt;0,SUM(CF14:CI14)-CJ14,"")</f>
        <v>4.2</v>
      </c>
      <c r="CW14" s="40">
        <f>IF(CS14="","",MAX(CS14,CV14))</f>
        <v>52.31</v>
      </c>
      <c r="CX14" s="40">
        <f>IF(CM14&gt;0,CM14,"")</f>
        <v>4</v>
      </c>
      <c r="CY14" s="40">
        <f>IF(CN14&gt;0,CN14,"")</f>
        <v>3.48</v>
      </c>
      <c r="CZ14" s="40">
        <f>IF(SUM(CK14:CN14)-CO14&gt;0,SUM(CK14:CN14)-CO14,"")</f>
        <v>11.88</v>
      </c>
      <c r="DA14" s="40">
        <f>IF(SUM(CW14,CZ14)&gt;0,SUM(CW14,CZ14),"")</f>
        <v>64.19</v>
      </c>
      <c r="DB14" s="51" t="str">
        <f>IF(MAX(ED14,FL14,GT14,IB14,JJ14,KR14,LZ14,NH14,OP14,PX14,RF14,SN14,TV14,VD14,WL14)-IF(N14="",0,N14)&gt;0.001,MAX(ED14,FL14,GT14,IB14,JJ14,KR14,LZ14,NH14,OP14,PX14,RF14,SN14,TV14,VD14,WL14)-IF(N14="",0,N14),"")</f>
        <v/>
      </c>
      <c r="DC14" s="51" t="str">
        <f>IF(MAX(EG14,EJ14,FO14,FR14,GW14,GZ14,IE14,IH14,JM14,JP14,KU14,KX14,MC14,MF14,NK14,NN14,OS14,OV14,QA14,QD14,RI14,RL14,SQ14,ST14,TY14,UB14,VG14,VJ14,WO14,WR14)-IF(P14="",0,P14)&gt;0.001,MAX(EG14,EJ14,FO14,FR14,GW14,GZ14,IE14,IH14,JM14,JP14,KU14,KX14,MC14,MF14,NK14,NN14,OS14,OV14,QA14,QD14,RI14,RL14,SQ14,ST14,TY14,UB14,VG14,VJ14,WO14,WR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>IF(DF14&gt;0,DF14,"")</f>
        <v/>
      </c>
      <c r="DY14" s="40" t="str">
        <f>IF(DG14&gt;0,DG14,"")</f>
        <v/>
      </c>
      <c r="DZ14" s="40" t="str">
        <f>IF(SUM(DD14:DG14)-DH14&gt;0,SUM(DD14:DG14)-DH14,"")</f>
        <v/>
      </c>
      <c r="EA14" s="40" t="str">
        <f>IF(DK14&gt;0,DK14,"")</f>
        <v/>
      </c>
      <c r="EB14" s="40" t="str">
        <f>IF(DL14&gt;0,DL14,"")</f>
        <v/>
      </c>
      <c r="EC14" s="40" t="str">
        <f>IF(SUM(DI14:DL14)-DM14&gt;0,SUM(DI14:DL14)-DM14,"")</f>
        <v/>
      </c>
      <c r="ED14" s="40" t="str">
        <f>IF(MAX(DZ14,EC14)&gt;0,MAX(DZ14,EC14),"")</f>
        <v/>
      </c>
      <c r="EE14" s="40" t="str">
        <f>IF(DP14&gt;0,DP14,"")</f>
        <v/>
      </c>
      <c r="EF14" s="40" t="str">
        <f>IF(DQ14&gt;0,DQ14,"")</f>
        <v/>
      </c>
      <c r="EG14" s="40" t="str">
        <f>IF(SUM(DN14:DQ14)-DR14&gt;0,SUM(DN14:DQ14)-DR14,"")</f>
        <v/>
      </c>
      <c r="EH14" s="40" t="str">
        <f>IF(DU14&gt;0,DU14,"")</f>
        <v/>
      </c>
      <c r="EI14" s="40" t="str">
        <f>IF(DV14&gt;0,DV14,"")</f>
        <v/>
      </c>
      <c r="EJ14" s="40" t="str">
        <f>IF(SUM(DS14:DV14)-DW14&gt;0,SUM(DS14:DV14)-DW14,"")</f>
        <v/>
      </c>
      <c r="EK14" s="40" t="str">
        <f>IF(SUM(ED14,EG14,EJ14)&gt;0,SUM(ED14,EG14,EJ14),"")</f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IF(SUM(FL14,FO14,FR14)&gt;0,SUM(FL14,FO14,FR14),"")</f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>IF(FV14&gt;0,FV14,"")</f>
        <v/>
      </c>
      <c r="GO14" s="40" t="str">
        <f>IF(FW14&gt;0,FW14,"")</f>
        <v/>
      </c>
      <c r="GP14" s="40" t="str">
        <f>IF(SUM(FT14:FW14)-FX14&gt;0,SUM(FT14:FW14)-FX14,"")</f>
        <v/>
      </c>
      <c r="GQ14" s="40" t="str">
        <f>IF(GA14&gt;0,GA14,"")</f>
        <v/>
      </c>
      <c r="GR14" s="40" t="str">
        <f>IF(GB14&gt;0,GB14,"")</f>
        <v/>
      </c>
      <c r="GS14" s="40" t="str">
        <f>IF(SUM(FY14:GB14)-GC14&gt;0,SUM(FY14:GB14)-GC14,"")</f>
        <v/>
      </c>
      <c r="GT14" s="40" t="str">
        <f>IF(MAX(GP14,GS14)&gt;0,MAX(GP14,GS14),"")</f>
        <v/>
      </c>
      <c r="GU14" s="40" t="str">
        <f>IF(GF14&gt;0,GF14,"")</f>
        <v/>
      </c>
      <c r="GV14" s="40" t="str">
        <f>IF(GG14&gt;0,GG14,"")</f>
        <v/>
      </c>
      <c r="GW14" s="40" t="str">
        <f>IF(SUM(GD14:GG14)-GH14&gt;0,SUM(GD14:GG14)-GH14,"")</f>
        <v/>
      </c>
      <c r="GX14" s="40" t="str">
        <f>IF(GK14&gt;0,GK14,"")</f>
        <v/>
      </c>
      <c r="GY14" s="40" t="str">
        <f>IF(GL14&gt;0,GL14,"")</f>
        <v/>
      </c>
      <c r="GZ14" s="40" t="str">
        <f>IF(SUM(GI14:GL14)-GM14&gt;0,SUM(GI14:GL14)-GM14,"")</f>
        <v/>
      </c>
      <c r="HA14" s="40" t="str">
        <f>IF(SUM(GT14,GW14,GZ14)&gt;0,SUM(GT14,GW14,GZ14),"")</f>
        <v/>
      </c>
      <c r="HB14" s="18">
        <v>1.5</v>
      </c>
      <c r="HC14" s="18">
        <v>1</v>
      </c>
      <c r="HD14" s="18">
        <v>2</v>
      </c>
      <c r="HE14" s="18">
        <v>1.65</v>
      </c>
      <c r="HF14" s="18">
        <v>0</v>
      </c>
      <c r="HG14" s="18">
        <v>2.4</v>
      </c>
      <c r="HH14" s="18">
        <v>1.6</v>
      </c>
      <c r="HI14" s="18">
        <v>3.5</v>
      </c>
      <c r="HJ14" s="18">
        <v>3.19</v>
      </c>
      <c r="HK14" s="18">
        <v>0</v>
      </c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>
        <f>IF(HD14&gt;0,HD14,"")</f>
        <v>2</v>
      </c>
      <c r="HW14" s="11">
        <f>IF(HE14&gt;0,HE14,"")</f>
        <v>1.65</v>
      </c>
      <c r="HX14" s="11">
        <f>IF(SUM(HB14:HE14)-HF14&gt;0,SUM(HB14:HE14)-HF14,"")</f>
        <v>6.15</v>
      </c>
      <c r="HY14" s="11">
        <f>IF(HI14&gt;0,HI14,"")</f>
        <v>3.5</v>
      </c>
      <c r="HZ14" s="11">
        <f>IF(HJ14&gt;0,HJ14,"")</f>
        <v>3.19</v>
      </c>
      <c r="IA14" s="11">
        <f>IF(SUM(HG14:HJ14)-HK14&gt;0,SUM(HG14:HJ14)-HK14,"")</f>
        <v>10.69</v>
      </c>
      <c r="IB14" s="11">
        <f>IF(MAX(HX14,IA14)&gt;0,MAX(HX14,IA14),"")</f>
        <v>10.69</v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>
        <f>IF(SUM(IB14,IE14,IH14)&gt;0,SUM(IB14,IE14,IH14),"")</f>
        <v>10.69</v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 t="str">
        <f>IF(IL14&gt;0,IL14,"")</f>
        <v/>
      </c>
      <c r="JE14" s="40" t="str">
        <f>IF(IM14&gt;0,IM14,"")</f>
        <v/>
      </c>
      <c r="JF14" s="40" t="str">
        <f>IF(SUM(IJ14:IM14)-IN14&gt;0,SUM(IJ14:IM14)-IN14,"")</f>
        <v/>
      </c>
      <c r="JG14" s="40" t="str">
        <f>IF(IQ14&gt;0,IQ14,"")</f>
        <v/>
      </c>
      <c r="JH14" s="40" t="str">
        <f>IF(IR14&gt;0,IR14,"")</f>
        <v/>
      </c>
      <c r="JI14" s="40" t="str">
        <f>IF(SUM(IO14:IR14)-IS14&gt;0,SUM(IO14:IR14)-IS14,"")</f>
        <v/>
      </c>
      <c r="JJ14" s="40" t="str">
        <f>IF(MAX(JF14,JI14)&gt;0,MAX(JF14,JI14),"")</f>
        <v/>
      </c>
      <c r="JK14" s="40" t="str">
        <f>IF(IV14&gt;0,IV14,"")</f>
        <v/>
      </c>
      <c r="JL14" s="40" t="str">
        <f>IF(IW14&gt;0,IW14,"")</f>
        <v/>
      </c>
      <c r="JM14" s="40" t="str">
        <f>IF(SUM(IT14:IW14)-IX14&gt;0,SUM(IT14:IW14)-IX14,"")</f>
        <v/>
      </c>
      <c r="JN14" s="40" t="str">
        <f>IF(JA14&gt;0,JA14,"")</f>
        <v/>
      </c>
      <c r="JO14" s="40" t="str">
        <f>IF(JB14&gt;0,JB14,"")</f>
        <v/>
      </c>
      <c r="JP14" s="40" t="str">
        <f>IF(SUM(IY14:JB14)-JC14&gt;0,SUM(IY14:JB14)-JC14,"")</f>
        <v/>
      </c>
      <c r="JQ14" s="40" t="str">
        <f>IF(SUM(JJ14,JM14,JP14)&gt;0,SUM(JJ14,JM14,JP14),"")</f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IF(SUM(KR14,KU14,KX14)&gt;0,SUM(KR14,KU14,KX14),"")</f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0" t="str">
        <f>IF(LB14&gt;0,LB14,"")</f>
        <v/>
      </c>
      <c r="LU14" s="40" t="str">
        <f>IF(LC14&gt;0,LC14,"")</f>
        <v/>
      </c>
      <c r="LV14" s="40" t="str">
        <f>IF(SUM(KZ14:LC14)-LD14&gt;0,SUM(KZ14:LC14)-LD14,"")</f>
        <v/>
      </c>
      <c r="LW14" s="40" t="str">
        <f>IF(LG14&gt;0,LG14,"")</f>
        <v/>
      </c>
      <c r="LX14" s="40" t="str">
        <f>IF(LH14&gt;0,LH14,"")</f>
        <v/>
      </c>
      <c r="LY14" s="40" t="str">
        <f>IF(SUM(LE14:LH14)-LI14&gt;0,SUM(LE14:LH14)-LI14,"")</f>
        <v/>
      </c>
      <c r="LZ14" s="40" t="str">
        <f>IF(MAX(LV14,LY14)&gt;0,MAX(LV14,LY14),"")</f>
        <v/>
      </c>
      <c r="MA14" s="40" t="str">
        <f>IF(LL14&gt;0,LL14,"")</f>
        <v/>
      </c>
      <c r="MB14" s="40" t="str">
        <f>IF(LM14&gt;0,LM14,"")</f>
        <v/>
      </c>
      <c r="MC14" s="40" t="str">
        <f>IF(SUM(LJ14:LM14)-LN14&gt;0,SUM(LJ14:LM14)-LN14,"")</f>
        <v/>
      </c>
      <c r="MD14" s="40" t="str">
        <f>IF(LQ14&gt;0,LQ14,"")</f>
        <v/>
      </c>
      <c r="ME14" s="40" t="str">
        <f>IF(LR14&gt;0,LR14,"")</f>
        <v/>
      </c>
      <c r="MF14" s="40" t="str">
        <f>IF(SUM(LO14:LR14)-LS14&gt;0,SUM(LO14:LR14)-LS14,"")</f>
        <v/>
      </c>
      <c r="MG14" s="40" t="str">
        <f>IF(SUM(LZ14,MC14,MF14)&gt;0,SUM(LZ14,MC14,MF14),"")</f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IF(SUM(NH14,NK14,NN14)&gt;0,SUM(NH14,NK14,NN14),"")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>IF(NR14&gt;0,NR14,"")</f>
        <v/>
      </c>
      <c r="OK14" s="40" t="str">
        <f>IF(NS14&gt;0,NS14,"")</f>
        <v/>
      </c>
      <c r="OL14" s="40" t="str">
        <f>IF(SUM(NP14:NS14)-NT14&gt;0,SUM(NP14:NS14)-NT14,"")</f>
        <v/>
      </c>
      <c r="OM14" s="40" t="str">
        <f>IF(NW14&gt;0,NW14,"")</f>
        <v/>
      </c>
      <c r="ON14" s="40" t="str">
        <f>IF(NX14&gt;0,NX14,"")</f>
        <v/>
      </c>
      <c r="OO14" s="40" t="str">
        <f>IF(SUM(NU14:NX14)-NY14&gt;0,SUM(NU14:NX14)-NY14,"")</f>
        <v/>
      </c>
      <c r="OP14" s="40" t="str">
        <f>IF(MAX(OL14,OO14)&gt;0,MAX(OL14,OO14),"")</f>
        <v/>
      </c>
      <c r="OQ14" s="40" t="str">
        <f>IF(OB14&gt;0,OB14,"")</f>
        <v/>
      </c>
      <c r="OR14" s="40" t="str">
        <f>IF(OC14&gt;0,OC14,"")</f>
        <v/>
      </c>
      <c r="OS14" s="40" t="str">
        <f>IF(SUM(NZ14:OC14)-OD14&gt;0,SUM(NZ14:OC14)-OD14,"")</f>
        <v/>
      </c>
      <c r="OT14" s="40" t="str">
        <f>IF(OG14&gt;0,OG14,"")</f>
        <v/>
      </c>
      <c r="OU14" s="40" t="str">
        <f>IF(OH14&gt;0,OH14,"")</f>
        <v/>
      </c>
      <c r="OV14" s="40" t="str">
        <f>IF(SUM(OE14:OH14)-OI14&gt;0,SUM(OE14:OH14)-OI14,"")</f>
        <v/>
      </c>
      <c r="OW14" s="40" t="str">
        <f>IF(SUM(OP14,OS14,OV14)&gt;0,SUM(OP14,OS14,OV14),"")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IF(SUM(PX14,QA14,QD14)&gt;0,SUM(PX14,QA14,QD14),"")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>IF(QH14&gt;0,QH14,"")</f>
        <v/>
      </c>
      <c r="RA14" s="40" t="str">
        <f>IF(QI14&gt;0,QI14,"")</f>
        <v/>
      </c>
      <c r="RB14" s="40" t="str">
        <f>IF(SUM(QF14:QI14)-QJ14&gt;0,SUM(QF14:QI14)-QJ14,"")</f>
        <v/>
      </c>
      <c r="RC14" s="40" t="str">
        <f>IF(QM14&gt;0,QM14,"")</f>
        <v/>
      </c>
      <c r="RD14" s="40" t="str">
        <f>IF(QN14&gt;0,QN14,"")</f>
        <v/>
      </c>
      <c r="RE14" s="40" t="str">
        <f>IF(SUM(QK14:QN14)-QO14&gt;0,SUM(QK14:QN14)-QO14,"")</f>
        <v/>
      </c>
      <c r="RF14" s="40" t="str">
        <f>IF(MAX(RB14,RE14)&gt;0,MAX(RB14,RE14),"")</f>
        <v/>
      </c>
      <c r="RG14" s="40" t="str">
        <f>IF(QR14&gt;0,QR14,"")</f>
        <v/>
      </c>
      <c r="RH14" s="40" t="str">
        <f>IF(QS14&gt;0,QS14,"")</f>
        <v/>
      </c>
      <c r="RI14" s="40" t="str">
        <f>IF(SUM(QP14:QS14)-QT14&gt;0,SUM(QP14:QS14)-QT14,"")</f>
        <v/>
      </c>
      <c r="RJ14" s="40" t="str">
        <f>IF(QW14&gt;0,QW14,"")</f>
        <v/>
      </c>
      <c r="RK14" s="40" t="str">
        <f>IF(QX14&gt;0,QX14,"")</f>
        <v/>
      </c>
      <c r="RL14" s="40" t="str">
        <f>IF(SUM(QU14:QX14)-QY14&gt;0,SUM(QU14:QX14)-QY14,"")</f>
        <v/>
      </c>
      <c r="RM14" s="40" t="str">
        <f>IF(SUM(RF14,RI14,RL14)&gt;0,SUM(RF14,RI14,RL14),"")</f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IF(SUM(SN14,SQ14,ST14)&gt;0,SUM(SN14,SQ14,ST14),"")</f>
        <v/>
      </c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40" t="str">
        <f>IF(SX14&gt;0,SX14,"")</f>
        <v/>
      </c>
      <c r="TQ14" s="40" t="str">
        <f>IF(SY14&gt;0,SY14,"")</f>
        <v/>
      </c>
      <c r="TR14" s="40" t="str">
        <f>IF(SUM(SV14:SY14)-SZ14&gt;0,SUM(SV14:SY14)-SZ14,"")</f>
        <v/>
      </c>
      <c r="TS14" s="40" t="str">
        <f>IF(TC14&gt;0,TC14,"")</f>
        <v/>
      </c>
      <c r="TT14" s="40" t="str">
        <f>IF(TD14&gt;0,TD14,"")</f>
        <v/>
      </c>
      <c r="TU14" s="40" t="str">
        <f>IF(SUM(TA14:TD14)-TE14&gt;0,SUM(TA14:TD14)-TE14,"")</f>
        <v/>
      </c>
      <c r="TV14" s="40" t="str">
        <f>IF(MAX(TR14,TU14)&gt;0,MAX(TR14,TU14),"")</f>
        <v/>
      </c>
      <c r="TW14" s="40" t="str">
        <f>IF(TH14&gt;0,TH14,"")</f>
        <v/>
      </c>
      <c r="TX14" s="40" t="str">
        <f>IF(TI14&gt;0,TI14,"")</f>
        <v/>
      </c>
      <c r="TY14" s="40" t="str">
        <f>IF(SUM(TF14:TI14)-TJ14&gt;0,SUM(TF14:TI14)-TJ14,"")</f>
        <v/>
      </c>
      <c r="TZ14" s="40" t="str">
        <f>IF(TM14&gt;0,TM14,"")</f>
        <v/>
      </c>
      <c r="UA14" s="40" t="str">
        <f>IF(TN14&gt;0,TN14,"")</f>
        <v/>
      </c>
      <c r="UB14" s="40" t="str">
        <f>IF(SUM(TK14:TN14)-TO14&gt;0,SUM(TK14:TN14)-TO14,"")</f>
        <v/>
      </c>
      <c r="UC14" s="40" t="str">
        <f>IF(SUM(TV14,TY14,UB14)&gt;0,SUM(TV14,TY14,UB14),"")</f>
        <v/>
      </c>
      <c r="UD14" s="18"/>
      <c r="UE14" s="18"/>
      <c r="UF14" s="18"/>
      <c r="UG14" s="18"/>
      <c r="UH14" s="18"/>
      <c r="UI14" s="18"/>
      <c r="UJ14" s="18"/>
      <c r="UK14" s="18"/>
      <c r="UL14" s="18"/>
      <c r="UM14" s="18"/>
      <c r="UN14" s="18"/>
      <c r="UO14" s="18"/>
      <c r="UP14" s="18"/>
      <c r="UQ14" s="18"/>
      <c r="UR14" s="18"/>
      <c r="US14" s="18"/>
      <c r="UT14" s="18"/>
      <c r="UU14" s="18"/>
      <c r="UV14" s="18"/>
      <c r="UW14" s="18"/>
      <c r="UX14" s="11" t="str">
        <f>IF(UF14&gt;0,UF14,"")</f>
        <v/>
      </c>
      <c r="UY14" s="11" t="str">
        <f>IF(UG14&gt;0,UG14,"")</f>
        <v/>
      </c>
      <c r="UZ14" s="11" t="str">
        <f>IF(SUM(UD14:UG14)-UH14&gt;0,SUM(UD14:UG14)-UH14,"")</f>
        <v/>
      </c>
      <c r="VA14" s="11" t="str">
        <f>IF(UK14&gt;0,UK14,"")</f>
        <v/>
      </c>
      <c r="VB14" s="11" t="str">
        <f>IF(UL14&gt;0,UL14,"")</f>
        <v/>
      </c>
      <c r="VC14" s="11" t="str">
        <f>IF(SUM(UI14:UL14)-UM14&gt;0,SUM(UI14:UL14)-UM14,"")</f>
        <v/>
      </c>
      <c r="VD14" s="11" t="str">
        <f>IF(MAX(UZ14,VC14)&gt;0,MAX(UZ14,VC14),"")</f>
        <v/>
      </c>
      <c r="VE14" s="11" t="str">
        <f>IF(UP14&gt;0,UP14,"")</f>
        <v/>
      </c>
      <c r="VF14" s="11" t="str">
        <f>IF(UQ14&gt;0,UQ14,"")</f>
        <v/>
      </c>
      <c r="VG14" s="11" t="str">
        <f>IF(SUM(UN14:UQ14)-UR14&gt;0,SUM(UN14:UQ14)-UR14,"")</f>
        <v/>
      </c>
      <c r="VH14" s="11" t="str">
        <f>IF(UU14&gt;0,UU14,"")</f>
        <v/>
      </c>
      <c r="VI14" s="11" t="str">
        <f>IF(UV14&gt;0,UV14,"")</f>
        <v/>
      </c>
      <c r="VJ14" s="11" t="str">
        <f>IF(SUM(US14:UV14)-UW14&gt;0,SUM(US14:UV14)-UW14,"")</f>
        <v/>
      </c>
      <c r="VK14" s="11" t="str">
        <f>IF(SUM(VD14,VG14,VJ14)&gt;0,SUM(VD14,VG14,VJ14),"")</f>
        <v/>
      </c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40" t="str">
        <f>IF(VN14&gt;0,VN14,"")</f>
        <v/>
      </c>
      <c r="WG14" s="40" t="str">
        <f>IF(VO14&gt;0,VO14,"")</f>
        <v/>
      </c>
      <c r="WH14" s="40" t="str">
        <f>IF(SUM(VL14:VO14)-VP14&gt;0,SUM(VL14:VO14)-VP14,"")</f>
        <v/>
      </c>
      <c r="WI14" s="40" t="str">
        <f>IF(VS14&gt;0,VS14,"")</f>
        <v/>
      </c>
      <c r="WJ14" s="40" t="str">
        <f>IF(VT14&gt;0,VT14,"")</f>
        <v/>
      </c>
      <c r="WK14" s="40" t="str">
        <f>IF(SUM(VQ14:VT14)-VU14&gt;0,SUM(VQ14:VT14)-VU14,"")</f>
        <v/>
      </c>
      <c r="WL14" s="40" t="str">
        <f>IF(MAX(WH14,WK14)&gt;0,MAX(WH14,WK14),"")</f>
        <v/>
      </c>
      <c r="WM14" s="40" t="str">
        <f>IF(VX14&gt;0,VX14,"")</f>
        <v/>
      </c>
      <c r="WN14" s="40" t="str">
        <f>IF(VY14&gt;0,VY14,"")</f>
        <v/>
      </c>
      <c r="WO14" s="40" t="str">
        <f>IF(SUM(VV14:VY14)-VZ14&gt;0,SUM(VV14:VY14)-VZ14,"")</f>
        <v/>
      </c>
      <c r="WP14" s="40" t="str">
        <f>IF(WC14&gt;0,WC14,"")</f>
        <v/>
      </c>
      <c r="WQ14" s="40" t="str">
        <f>IF(WD14&gt;0,WD14,"")</f>
        <v/>
      </c>
      <c r="WR14" s="40" t="str">
        <f>IF(SUM(WA14:WD14)-WE14&gt;0,SUM(WA14:WD14)-WE14,"")</f>
        <v/>
      </c>
      <c r="WS14" s="40" t="str">
        <f>IF(SUM(WL14,WO14,WR14)&gt;0,SUM(WL14,WO14,WR14),"")</f>
        <v/>
      </c>
      <c r="WT14" s="26">
        <f>IF($CP14="P",CA14,(CA14+AZ14)/2)</f>
        <v>13.600000000000001</v>
      </c>
      <c r="WU14" s="26">
        <f>IF($CP14="P",CB14,(CB14+BA14)/2)</f>
        <v>8.85</v>
      </c>
      <c r="WV14" s="26">
        <f>IF($CP14="P",CC14,(CC14+BB14)/2)</f>
        <v>11.8</v>
      </c>
      <c r="WW14" s="26">
        <f>IF($CP14="P",CD14,(CD14+BC14)/2)</f>
        <v>15.870000000000001</v>
      </c>
      <c r="WX14" s="26">
        <f>IF($CP14="P",CE14,(CE14+BD14)/2)</f>
        <v>2.7</v>
      </c>
      <c r="WY14" s="26">
        <f>IF($CP14="P",CF14,(CF14+BE14)/2)</f>
        <v>5.95</v>
      </c>
      <c r="WZ14" s="26">
        <f>IF($CP14="P",CG14,(CG14+BF14)/2)</f>
        <v>4.7</v>
      </c>
      <c r="XA14" s="26">
        <f>IF($CP14="P",CH14,(CH14+BG14)/2)</f>
        <v>5.6999999999999993</v>
      </c>
      <c r="XB14" s="26">
        <f>IF($CP14="P",CI14,(CI14+BH14)/2)</f>
        <v>6.66</v>
      </c>
      <c r="XC14" s="26">
        <f>IF($CP14="P",CJ14,(CJ14+BI14)/2)</f>
        <v>0</v>
      </c>
      <c r="XD14" s="26">
        <f>IF($CP14="P",CK14,(CK14+BJ14)/2)</f>
        <v>1.35</v>
      </c>
      <c r="XE14" s="26">
        <f>IF($CP14="P",CL14,(CL14+BK14)/2)</f>
        <v>0.85</v>
      </c>
      <c r="XF14" s="26">
        <f>IF($CP14="P",CM14,(CM14+BL14)/2)</f>
        <v>2</v>
      </c>
      <c r="XG14" s="26">
        <f>IF($CP14="P",CN14,(CN14+BM14)/2)</f>
        <v>1.74</v>
      </c>
      <c r="XH14" s="26">
        <f>IF($CP14="P",CO14,(CO14+BN14)/2)</f>
        <v>0</v>
      </c>
      <c r="XI14" s="28" t="s">
        <v>53</v>
      </c>
      <c r="XJ14" s="11">
        <f>IF(WV14&gt;0,WV14,"")</f>
        <v>11.8</v>
      </c>
      <c r="XK14" s="11">
        <f>IF(WW14&gt;0,WW14,"")</f>
        <v>15.870000000000001</v>
      </c>
      <c r="XL14" s="11">
        <f>IF(SUM(WT14:WW14)-WX14&gt;0,SUM(WT14:WW14)-WX14,"")</f>
        <v>47.42</v>
      </c>
      <c r="XM14" s="11">
        <f>IF(XA14&gt;0,XA14,"")</f>
        <v>5.6999999999999993</v>
      </c>
      <c r="XN14" s="11">
        <f>IF(XB14&gt;0,XB14,"")</f>
        <v>6.66</v>
      </c>
      <c r="XO14" s="11">
        <f>IF(SUM(WY14:XB14)-XC14&gt;0,SUM(WY14:XB14)-XC14,"")</f>
        <v>23.01</v>
      </c>
      <c r="XP14" s="11">
        <f>IF(MAX(XL14,XO14)&gt;0,MAX(XL14,XO14),"")</f>
        <v>47.42</v>
      </c>
      <c r="XQ14" s="11">
        <f>IF(XF14&gt;0,XF14,"")</f>
        <v>2</v>
      </c>
      <c r="XR14" s="11">
        <f>IF(XG14&gt;0,XG14,"")</f>
        <v>1.74</v>
      </c>
      <c r="XS14" s="11">
        <f>IF(SUM(XD14:XG14)-XH14&gt;0,SUM(XD14:XG14)-XH14,"")</f>
        <v>5.94</v>
      </c>
      <c r="XT14" s="11">
        <f>IF(SUM(XP14,XS14)&gt;0,SUM(XP14,XS14),"")</f>
        <v>53.36</v>
      </c>
    </row>
    <row r="15" spans="1:644" x14ac:dyDescent="0.2">
      <c r="A15" s="4" t="str" cm="1">
        <f t="array" ref="A15">IF(AND(H15&lt;&gt;"",H15&lt;&gt;"No DD"),SUMPRODUCT((H$4:H$27&lt;&gt;"")*(H$4:H$27&lt;&gt;"No DD")*(E$4:E$27&gt;E15))+1,IF(H15="No DD",SUMPRODUCT((H$4:H$27="No DD")*(E$4:E$27&gt;E15))+1+SUMPRODUCT((H$4:H$27&lt;&gt;"")*(H$4:H$27&lt;&gt;"No DD")),""))</f>
        <v/>
      </c>
      <c r="B15" s="5" t="s">
        <v>72</v>
      </c>
      <c r="C15" s="4" t="s">
        <v>71</v>
      </c>
      <c r="D15" s="4">
        <v>2001</v>
      </c>
      <c r="E15" s="9">
        <f>SUM(J15:V15)+SUM(J15:T15)*0.0000001+SUM(J15)*0.0000000000001</f>
        <v>212.0250197630055</v>
      </c>
      <c r="F15" s="3" t="str">
        <f>IF(OR(AND(AO15&gt;=AY$29,AO15&lt;&gt;"",AQ15&gt;=AY$33,AQ15&lt;&gt;"",AN15=""),AND(AR15&gt;=AY$29,AR15&lt;&gt;"",AT15&gt;=AY$33,AT15&lt;&gt;"",AN15=""),AND(AV15&gt;=AY$29,AV15&lt;&gt;"",AX15&gt;=AY$33,AX15&lt;&gt;"",AN15=""),AND(BP15&gt;=BZ$29,BP15&lt;&gt;"",BR15&gt;=BZ$33,BR15&lt;&gt;"",BO15=""),AND(BS15&gt;=BZ$29,BS15&lt;&gt;"",BU15&gt;=BZ$33,BU15&lt;&gt;"",BO15=""),AND(BW15&gt;=BZ$29,BW15&lt;&gt;"",BY15&gt;=BZ$33,BY15&lt;&gt;"",BO15=""),AND(CQ15&gt;=DA$29,CQ15&lt;&gt;"",CS15&gt;=DA$33,CS15&lt;&gt;"",CP15=""),AND(CT15&gt;=DA$29,CT15&lt;&gt;"",CV15&gt;=DA$33,CV15&lt;&gt;"",CP15=""),AND(CX15&gt;=DA$29,CX15&lt;&gt;"",CZ15&gt;=DA$33,CZ15&lt;&gt;"",CP15=""),AND(DX15&gt;=EK$29,DX15&lt;&gt;"",DZ15&gt;=EK$33,DZ15&lt;&gt;""),AND(EA15&gt;=EK$29,EA15&lt;&gt;"",EC15&gt;=EK$33,EC15&lt;&gt;""),AND(EE15&gt;=EK$29,EE15&lt;&gt;"",EG15&gt;=EK$33,EG15&lt;&gt;""),AND(EH15&gt;=EK$29,EH15&lt;&gt;"",EJ15&gt;=EK$33,EJ15&lt;&gt;""),AND(FF15&gt;=FS$29,FF15&lt;&gt;"",FH15&gt;=FS$33,FH15&lt;&gt;""),AND(FI15&gt;=FS$29,FI15&lt;&gt;"",FK15&gt;=FS$33,FK15&lt;&gt;""),AND(FM15&gt;=FS$29,FM15&lt;&gt;"",FO15&gt;=FS$33,FO15&lt;&gt;""),AND(FP15&gt;=FS$29,FP15&lt;&gt;"",FR15&gt;=FS$33,FR15&lt;&gt;""),AND(GN15&gt;=HA$29,GN15&lt;&gt;"",GP15&gt;=HA$33,GP15&lt;&gt;""),AND(GQ15&gt;=HA$29,GQ15&lt;&gt;"",GS15&gt;=HA$33,GS15&lt;&gt;""),AND(GU15&gt;=HA$29,GU15&lt;&gt;"",GW15&gt;=HA$33,GW15&lt;&gt;""),AND(GX15&gt;=HA$29,GX15&lt;&gt;"",GZ15&gt;=HA$33,GZ15&lt;&gt;""),AND(HV15&gt;=II$29,HV15&lt;&gt;"",HX15&gt;=II$33,HX15&lt;&gt;""),AND(HY15&gt;=II$29,HY15&lt;&gt;"",IA15&gt;=II$33,IA15&lt;&gt;""),AND(IC15&gt;=II$29,IC15&lt;&gt;"",IE15&gt;=II$33,IE15&lt;&gt;""),AND(IF15&gt;=II$29,IF15&lt;&gt;"",IH15&gt;=II$33,IH15&lt;&gt;""),AND(JD15&gt;=JQ$29,JD15&lt;&gt;"",JF15&gt;=JQ$33,JF15&lt;&gt;""),AND(JG15&gt;=JQ$29,JG15&lt;&gt;"",JI15&gt;=JQ$33,JI15&lt;&gt;""),AND(JK15&gt;=JQ$29,JK15&lt;&gt;"",JM15&gt;=JQ$33,JM15&lt;&gt;""),AND(JN15&gt;=JQ$29,JN15&lt;&gt;"",JP15&gt;=JQ$33,JP15&lt;&gt;""),AND(KL15&gt;=KY$29,KL15&lt;&gt;"",KN15&gt;=KY$33,KN15&lt;&gt;""),AND(KO15&gt;=KY$29,KO15&lt;&gt;"",KQ15&gt;=KY$33,KQ15&lt;&gt;""),AND(KS15&gt;=KY$29,KS15&lt;&gt;"",KU15&gt;=KY$33,KU15&lt;&gt;""),AND(KV15&gt;=KY$29,KV15&lt;&gt;"",KX15&gt;=KY$33,KX15&lt;&gt;""),AND(LT15&gt;=MG$29,LT15&lt;&gt;"",LV15&gt;=MG$33,LV15&lt;&gt;""),AND(LW15&gt;=MG$29,LW15&lt;&gt;"",LY15&gt;=MG$33,LY15&lt;&gt;""),AND(MA15&gt;=MG$29,MA15&lt;&gt;"",MC15&gt;=MG$33,MC15&lt;&gt;""),AND(MD15&gt;=MG$29,MD15&lt;&gt;"",MF15&gt;=MG$33,MF15&lt;&gt;""),AND(NB15&gt;=NO$29,NB15&lt;&gt;"",ND15&gt;=NO$33,ND15&lt;&gt;""),AND(NE15&gt;=NO$29,NE15&lt;&gt;"",NG15&gt;=NO$33,NG15&lt;&gt;""),AND(NI15&gt;=NO$29,NI15&lt;&gt;"",NK15&gt;=NO$33,NK15&lt;&gt;""),AND(NL15&gt;=NO$29,NL15&lt;&gt;"",NN15&gt;=NO$33,NN15&lt;&gt;""),AND(OJ15&gt;=OW$29,OJ15&lt;&gt;"",OL15&gt;=OW$33,OL15&lt;&gt;""),AND(OM15&gt;=OW$29,OM15&lt;&gt;"",OO15&gt;=OW$33,OO15&lt;&gt;""),AND(OQ15&gt;=OW$29,OQ15&lt;&gt;"",OS15&gt;=OW$33,OS15&lt;&gt;""),AND(OT15&gt;=OW$29,OT15&lt;&gt;"",OV15&gt;=OW$33,OV15&lt;&gt;""),AND(PR15&gt;=QE$29,PR15&lt;&gt;"",PT15&gt;=QE$33,PT15&lt;&gt;""),AND(PU15&gt;=QE$29,PU15&lt;&gt;"",PW15&gt;=QE$33,PW15&lt;&gt;""),AND(PY15&gt;=QE$29,PY15&lt;&gt;"",QA15&gt;=QE$33,QA15&lt;&gt;""),AND(QB15&gt;=QE$29,QB15&lt;&gt;"",QD15&gt;=QE$33,QD15&lt;&gt;""),AND(QZ15&gt;=RM$29,QZ15&lt;&gt;"",RB15&gt;=RM$33,RB15&lt;&gt;""),AND(RC15&gt;=RM$29,RC15&lt;&gt;"",RE15&gt;=RM$33,RE15&lt;&gt;""),AND(RG15&gt;=RM$29,RG15&lt;&gt;"",RI15&gt;=RM$33,RI15&lt;&gt;""),AND(RJ15&gt;=RM$29,RJ15&lt;&gt;"",RL15&gt;=RM$33,RL15&lt;&gt;""),AND(SH15&gt;=SU$29,SH15&lt;&gt;"",SJ15&gt;=SU$33,SJ15&lt;&gt;""),AND(SK15&gt;=SU$29,SK15&lt;&gt;"",SM15&gt;=SU$33,SM15&lt;&gt;""),AND(SO15&gt;=SU$29,SO15&lt;&gt;"",SQ15&gt;=SU$33,SQ15&lt;&gt;""),AND(SR15&gt;=SU$29,SR15&lt;&gt;"",ST15&gt;=SU$33,ST15&lt;&gt;""),AND(TP15&gt;=UC$29,TP15&lt;&gt;"",TR15&gt;=UC$33,TR15&lt;&gt;""),AND(TS15&gt;=UC$29,TS15&lt;&gt;"",TU15&gt;=UC$33,TU15&lt;&gt;""),AND(TW15&gt;=UC$29,TW15&lt;&gt;"",TY15&gt;=UC$33,TYY15&lt;&gt;""),AND(TZ15&gt;=UC$29,TZ15&lt;&gt;"",UB15&gt;=UC$33,UB15&lt;&gt;""),AND(UX15&gt;=VK$29,UX15&lt;&gt;"",UZ15&gt;=VK$33,UZ15&lt;&gt;""),AND(VA15&gt;=VK$29,VA15&lt;&gt;"",VC15&gt;=VK$33,VC15&lt;&gt;""),AND(VE15&gt;=VK$29,VE15&lt;&gt;"",VG15&gt;=VK$33,VG15&lt;&gt;""),AND(VH15&gt;=VK$29,VH15&lt;&gt;"",VJ15&gt;=VK$33,VJ15&lt;&gt;""),AND(WF15&gt;=WS$29,WF15&lt;&gt;"",WH15&gt;=WS$33,WH15&lt;&gt;""),AND(WI15&gt;=WS$29,WI15&lt;&gt;"",WK15&gt;=WS$33,WK15&lt;&gt;""),AND(WM15&gt;=WS$29,WM15&lt;&gt;"",WO15&gt;=WS$33,WO15&lt;&gt;""),AND(WP15&gt;=WS$29,WP15&lt;&gt;"",WR15&gt;=WS$33,WR15&lt;&gt;"")),"P","")</f>
        <v/>
      </c>
      <c r="G15" s="3" t="str">
        <f>IF(OR(AND(AQ15&gt;=AY$33,AQ15&lt;&gt;"",AN15=""),AND(AT15&gt;=AY$33,AT15&lt;&gt;"",AN15=""),AND(AX15&gt;=AY$33,AX15&lt;&gt;"",AN15=""),AND(BR15&gt;=BZ$33,BR15&lt;&gt;"",BO15=""),AND(BU15&gt;=BZ$33,BU15&lt;&gt;"",BO15=""),AND(BY15&gt;=BZ$33,BY15&lt;&gt;"",BO15=""),AND(CS15&gt;=DA$33,CS15&lt;&gt;"",CP15=""),AND(CV15&gt;=DA$33,CV15&lt;&gt;"",CP15=""),AND(CZ15&gt;=DA$33,CZ15&lt;&gt;"",CP15=""),AND(DZ15&gt;=EK$33,DZ15&lt;&gt;""),AND(EC15&gt;=EK$33,EC15&lt;&gt;""),AND(EG15&gt;=EK$33,EG15&lt;&gt;""),AND(EJ15&gt;=EK$33,EJ15&lt;&gt;""),AND(FH15&gt;=FS$33,FH15&lt;&gt;""),AND(FK15&gt;=FS$33,FK15&lt;&gt;""),AND(FO15&gt;=FS$33,FO15&lt;&gt;""),AND(FR15&gt;=FS$33,FR15&lt;&gt;""),AND(GP15&gt;=HA$33,GP15&lt;&gt;""),AND(GS15&gt;=HA$33,GS15&lt;&gt;""),AND(GW15&gt;=HA$33,GW15&lt;&gt;""),AND(GZ15&gt;=HA$33,GZ15&lt;&gt;""),AND(HX15&gt;=II$33,HX15&lt;&gt;""),AND(IA15&gt;=II$33,IA15&lt;&gt;""),AND(IE15&gt;=II$33,IE15&lt;&gt;""),AND(IH15&gt;=II$33,IH15&lt;&gt;""),AND(JF15&gt;=JQ$33,JF15&lt;&gt;""),AND(JI15&gt;=JQ$33,JI15&lt;&gt;""),AND(JM15&gt;=JQ$33,JM15&lt;&gt;""),AND(JP15&gt;=JQ$33,JP15&lt;&gt;""),AND(KN15&gt;=KY$33,KN15&lt;&gt;""),AND(KQ15&gt;=KY$33,KQ15&lt;&gt;""),AND(KU15&gt;=KY$33,KU15&lt;&gt;""),AND(KX15&gt;=KY$33,KX15&lt;&gt;""),AND(LV15&gt;=MG$33,LV15&lt;&gt;""),AND(LY15&gt;=MG$33,LY15&lt;&gt;""),AND(MC15&gt;=MG$33,MC15&lt;&gt;""),AND(MF15&gt;=MG$33,MF15&lt;&gt;""),AND(ND15&gt;=NO$33,ND15&lt;&gt;""),AND(NG15&gt;=NO$33,NG15&lt;&gt;""),AND(NK15&gt;=NO$33,NK15&lt;&gt;""),AND(NN15&gt;=NO$33,NN15&lt;&gt;""),AND(OL15&gt;=OW$33,OL15&lt;&gt;""),AND(OO15&gt;=OW$33,OO15&lt;&gt;""),AND(OS15&gt;=OW$33,OS15&lt;&gt;""),AND(OV15&gt;=OW$33,OV15&lt;&gt;""),AND(PT15&gt;=QE$33,PT15&lt;&gt;""),AND(PW15&gt;=QE$33,PW15&lt;&gt;""),AND(QA15&gt;=QE$33,QA15&lt;&gt;""),AND(QD15&gt;=QE$33,QD15&lt;&gt;""),AND(RB15&gt;=RM$33,RB15&lt;&gt;""),AND(RE15&gt;=RM$33,RE15&lt;&gt;""),AND(RI15&gt;=RM$33,RI15&lt;&gt;""),AND(RL15&gt;=RM$33,RL15&lt;&gt;""),AND(SJ15&gt;=SU$33,SJ15&lt;&gt;""),AND(SM15&gt;=SU$33,SM15&lt;&gt;""),AND(SQ15&gt;=SU$33,SQ15&lt;&gt;""),AND(ST15&gt;=SU$33,ST15&lt;&gt;""),AND(TR15&gt;=UC$33,TR15&lt;&gt;""),AND(TU15&gt;=UC$33,TU15&lt;&gt;""),AND(TY15&gt;=UC$33,TYY15&lt;&gt;""),AND(UB15&gt;=UC$33,UB15&lt;&gt;""),AND(UZ15&gt;=VK$33,UZ15&lt;&gt;""),AND(VC15&gt;=VK$33,VC15&lt;&gt;""),AND(VG15&gt;=VK$33,VG15&lt;&gt;""),AND(VJ15&gt;=VK$33,VJ15&lt;&gt;""),AND(WH15&gt;=WS$33,WH15&lt;&gt;""),AND(WK15&gt;=WS$33,WK15&lt;&gt;""),AND(WO15&gt;=WS$33,WO15&lt;&gt;""),AND(WR15&gt;=WS$33,WR15&lt;&gt;"")),"P","")</f>
        <v/>
      </c>
      <c r="H15" s="36" t="str">
        <f>IF(AND(G15="P",F15=""),"No DD",IF(OR(AND(AO15&gt;=AY$32,AO15&lt;&gt;"",AQ15&gt;=AY$36,AQ15&lt;&gt;"",AN15=""),AND(AR15&gt;=AY$32,AR15&lt;&gt;"",AT15&gt;=AY$36,AT15&lt;&gt;"",AN15=""),AND(AV15&gt;=AY$32,AV15&lt;&gt;"",AX15&gt;=AY$36,AX15&lt;&gt;"",AN15=""),AND(BP15&gt;=BZ$32,BP15&lt;&gt;"",BR15&gt;=BZ$36,BR15&lt;&gt;"",BO15=""),AND(BS15&gt;=BZ$32,BS15&lt;&gt;"",BU15&gt;=BZ$36,BU15&lt;&gt;"",BO15=""),AND(BW15&gt;=BZ$32,BW15&lt;&gt;"",BY15&gt;=BZ$36,BY15&lt;&gt;"",BO15=""),AND(CQ15&gt;=DA$32,CQ15&lt;&gt;"",CS15&gt;=DA$36,CS15&lt;&gt;"",CP15=""),AND(CT15&gt;=DA$32,CT15&lt;&gt;"",CV15&gt;=DA$36,CV15&lt;&gt;"",CP15=""),AND(CX15&gt;=DA$32,CX15&lt;&gt;"",CZ15&gt;=DA$36,CZ15&lt;&gt;"",CP15=""),AND(DX15&gt;=EK$32,DX15&lt;&gt;"",DZ15&gt;=EK$36,DZ15&lt;&gt;""),AND(EA15&gt;=EK$32,EA15&lt;&gt;"",EC15&gt;=EK$36,EC15&lt;&gt;""),AND(EE15&gt;=EK$32,EE15&lt;&gt;"",EG15&gt;=EK$36,EG15&lt;&gt;""),AND(EH15&gt;=EK$32,EH15&lt;&gt;"",EJ15&gt;=EK$36,EJ15&lt;&gt;""),AND(FF15&gt;=FS$32,FF15&lt;&gt;"",FH15&gt;=FS$36,FH15&lt;&gt;""),AND(FI15&gt;=FS$32,FI15&lt;&gt;"",FK15&gt;=FS$36,FK15&lt;&gt;""),AND(FM15&gt;=FS$32,FM15&lt;&gt;"",FO15&gt;=FS$36,FO15&lt;&gt;""),AND(FP15&gt;=FS$32,FP15&lt;&gt;"",FR15&gt;=FS$36,FR15&lt;&gt;""),AND(GN15&gt;=HA$32,GN15&lt;&gt;"",GP15&gt;=HA$36,GP15&lt;&gt;""),AND(GQ15&gt;=HA$32,GQ15&lt;&gt;"",GS15&gt;=HA$36,GS15&lt;&gt;""),AND(GU15&gt;=HA$32,GU15&lt;&gt;"",GW15&gt;=HA$36,GW15&lt;&gt;""),AND(GX15&gt;=HA$32,GX15&lt;&gt;"",GZ15&gt;=HA$36,GZ15&lt;&gt;""),AND(HV15&gt;=II$32,HV15&lt;&gt;"",HX15&gt;=II$36,HX15&lt;&gt;""),AND(HY15&gt;=II$32,HY15&lt;&gt;"",IA15&gt;=II$36,IA15&lt;&gt;""),AND(IC15&gt;=II$32,IC15&lt;&gt;"",IE15&gt;=II$36,IE15&lt;&gt;""),AND(IF15&gt;=II$32,IF15&lt;&gt;"",IH15&gt;=II$36,IH15&lt;&gt;""),AND(JD15&gt;=JQ$32,JD15&lt;&gt;"",JF15&gt;=JQ$36,JF15&lt;&gt;""),AND(JG15&gt;=JQ$32,JG15&lt;&gt;"",JI15&gt;=JQ$36,JI15&lt;&gt;""),AND(JK15&gt;=JQ$32,JK15&lt;&gt;"",JM15&gt;=JQ$36,JM15&lt;&gt;""),AND(JN15&gt;=JQ$32,JN15&lt;&gt;"",JP15&gt;=JQ$36,JP15&lt;&gt;""),AND(KL15&gt;=KY$32,KL15&lt;&gt;"",KN15&gt;=KY$36,KN15&lt;&gt;""),AND(KO15&gt;=KY$32,KO15&lt;&gt;"",KQ15&gt;=KY$36,KQ15&lt;&gt;""),AND(KS15&gt;=KY$32,KS15&lt;&gt;"",KU15&gt;=KY$36,KU15&lt;&gt;""),AND(KV15&gt;=KY$32,KV15&lt;&gt;"",KX15&gt;=KY$36,KX15&lt;&gt;""),AND(LT15&gt;=MG$32,LT15&lt;&gt;"",LV15&gt;=MG$36,LV15&lt;&gt;""),AND(LW15&gt;=MG$32,LW15&lt;&gt;"",LY15&gt;=MG$36,LY15&lt;&gt;""),AND(MA15&gt;=MG$32,MA15&lt;&gt;"",MC15&gt;=MG$36,MC15&lt;&gt;""),AND(MD15&gt;=MG$32,MD15&lt;&gt;"",MF15&gt;=MG$36,MF15&lt;&gt;""),AND(NB15&gt;=NO$32,NB15&lt;&gt;"",ND15&gt;=NO$36,ND15&lt;&gt;""),AND(NE15&gt;=NO$32,NE15&lt;&gt;"",NG15&gt;=NO$36,NG15&lt;&gt;""),AND(NI15&gt;=NO$32,NI15&lt;&gt;"",NK15&gt;=NO$36,NK15&lt;&gt;""),AND(NL15&gt;=NO$32,NL15&lt;&gt;"",NN15&gt;=NO$36,NN15&lt;&gt;""),AND(OJ15&gt;=OW$32,OJ15&lt;&gt;"",OL15&gt;=OW$36,OL15&lt;&gt;""),AND(OM15&gt;=OW$32,OM15&lt;&gt;"",OO15&gt;=OW$36,OO15&lt;&gt;""),AND(OQ15&gt;=OW$32,OQ15&lt;&gt;"",OS15&gt;=OW$36,OS15&lt;&gt;""),AND(OT15&gt;=OW$32,OT15&lt;&gt;"",OV15&gt;=OW$36,OV15&lt;&gt;""),AND(PR15&gt;=QE$32,PR15&lt;&gt;"",PT15&gt;=QE$36,PT15&lt;&gt;""),AND(PU15&gt;=QE$32,PU15&lt;&gt;"",PW15&gt;=QE$36,PW15&lt;&gt;""),AND(PY15&gt;=QE$32,PY15&lt;&gt;"",QA15&gt;=QE$36,QA15&lt;&gt;""),AND(QB15&gt;=QE$32,QB15&lt;&gt;"",QD15&gt;=QE$36,QD15&lt;&gt;""),AND(QZ15&gt;=RM$32,QZ15&lt;&gt;"",RB15&gt;=RM$36,RB15&lt;&gt;""),AND(RC15&gt;=RM$32,RC15&lt;&gt;"",RE15&gt;=RM$36,RE15&lt;&gt;""),AND(RG15&gt;=RM$32,RG15&lt;&gt;"",RI15&gt;=RM$36,RI15&lt;&gt;""),AND(RJ15&gt;=RM$32,RJ15&lt;&gt;"",RL15&gt;=RM$36,RL15&lt;&gt;""),AND(SH15&gt;=SU$32,SH15&lt;&gt;"",SJ15&gt;=SU$36,SJ15&lt;&gt;""),AND(SK15&gt;=SU$32,SK15&lt;&gt;"",SM15&gt;=SU$36,SM15&lt;&gt;""),AND(SO15&gt;=SU$32,SO15&lt;&gt;"",SQ15&gt;=SU$36,SQ15&lt;&gt;""),AND(SR15&gt;=SU$32,SR15&lt;&gt;"",ST15&gt;=SU$36,ST15&lt;&gt;""),AND(TP15&gt;=UC$32,TP15&lt;&gt;"",TR15&gt;=UC$36,TR15&lt;&gt;""),AND(TS15&gt;=UC$32,TS15&lt;&gt;"",TU15&gt;=UC$36,TU15&lt;&gt;""),AND(TW15&gt;=UC$32,TW15&lt;&gt;"",TY15&gt;=UC$356,TYY15&lt;&gt;""),AND(TZ15&gt;=UC$32,TZ15&lt;&gt;"",UB15&gt;=UC$36,UB15&lt;&gt;""),AND(UX15&gt;=VK$32,UX15&lt;&gt;"",UZ15&gt;=VK$36,UZ15&lt;&gt;""),AND(VA15&gt;=VK$32,VA15&lt;&gt;"",VC15&gt;=VK$36,VC15&lt;&gt;""),AND(VE15&gt;=VK$32,VE15&lt;&gt;"",VG15&gt;=VK$36,VG15&lt;&gt;""),AND(VH15&gt;=VK$32,VH15&lt;&gt;"",VJ15&gt;=VK$36,VJ15&lt;&gt;""),AND(WF15&gt;=WS$32,WF15&lt;&gt;"",WH15&gt;=WS$36,WH15&lt;&gt;""),AND(WI15&gt;=WS$32,WI15&lt;&gt;"",WK15&gt;=WS$36,WK15&lt;&gt;""),AND(WM15&gt;=WS$32,WM15&lt;&gt;"",WO15&gt;=WS$36,WO15&lt;&gt;""),AND(WP15&gt;=WS$32,WP15&lt;&gt;"",WR15&gt;=WS$36,WR15&lt;&gt;"")),"Merit",IF(OR(AND(AO15&gt;=AY$31,AO15&lt;&gt;"",AQ15&gt;=AY$35,AQ15&lt;&gt;"",AN15=""),AND(AR15&gt;=AY$31,AR15&lt;&gt;"",AT15&gt;=AY$35,AT15&lt;&gt;"",AN15=""),AND(AV15&gt;=AY$31,AV15&lt;&gt;"",AX15&gt;=AY$35,AX15&lt;&gt;"",AN15=""),AND(BP15&gt;=BZ$31,BP15&lt;&gt;"",BR15&gt;=BZ$35,BR15&lt;&gt;"",BO15=""),AND(BS15&gt;=BZ$31,BS15&lt;&gt;"",BU15&gt;=BZ$35,BU15&lt;&gt;"",BO15=""),AND(BW15&gt;=BZ$31,BW15&lt;&gt;"",BY15&gt;=BZ$35,BY15&lt;&gt;"",BO15=""),AND(CQ15&gt;=DA$31,CQ15&lt;&gt;"",CS15&gt;=DA$35,CS15&lt;&gt;"",CP15=""),AND(CT15&gt;=DA$31,CT15&lt;&gt;"",CV15&gt;=DA$35,CV15&lt;&gt;"",CP15=""),AND(CX15&gt;=DA$31,CX15&lt;&gt;"",CZ15&gt;=DA$35,CZ15&lt;&gt;"",CP15=""),AND(DX15&gt;=EK$31,DX15&lt;&gt;"",DZ15&gt;=EK$35,DZ15&lt;&gt;""),AND(EA15&gt;=EK$31,EA15&lt;&gt;"",EC15&gt;=EK$35,EC15&lt;&gt;""),AND(EE15&gt;=EK$31,EE15&lt;&gt;"",EG15&gt;=EK$35,EG15&lt;&gt;""),AND(EH15&gt;=EK$31,EH15&lt;&gt;"",EJ15&gt;=EK$35,EJ15&lt;&gt;""),AND(FF15&gt;=FS$31,FF15&lt;&gt;"",FH15&gt;=FS$35,FH15&lt;&gt;""),AND(FI15&gt;=FS$31,FI15&lt;&gt;"",FK15&gt;=FS$35,FK15&lt;&gt;""),AND(FM15&gt;=FS$31,FM15&lt;&gt;"",FO15&gt;=FS$35,FO15&lt;&gt;""),AND(FP15&gt;=FS$31,FP15&lt;&gt;"",FR15&gt;=FS$35,FR15&lt;&gt;""),AND(GN15&gt;=HA$31,GN15&lt;&gt;"",GP15&gt;=HA$35,GP15&lt;&gt;""),AND(GQ15&gt;=HA$31,GQ15&lt;&gt;"",GS15&gt;=HA$35,GS15&lt;&gt;""),AND(GU15&gt;=HA$31,GU15&lt;&gt;"",GW15&gt;=HA$35,GW15&lt;&gt;""),AND(GX15&gt;=HA$31,GX15&lt;&gt;"",GZ15&gt;=HA$35,GZ15&lt;&gt;""),AND(HV15&gt;=II$31,HV15&lt;&gt;"",HX15&gt;=II$35,HX15&lt;&gt;""),AND(HY15&gt;=II$31,HY15&lt;&gt;"",IA15&gt;=II$35,IA15&lt;&gt;""),AND(IC15&gt;=II$31,IC15&lt;&gt;"",IE15&gt;=II$35,IE15&lt;&gt;""),AND(IF15&gt;=II$31,IF15&lt;&gt;"",IH15&gt;=II$35,IH15&lt;&gt;""),AND(JD15&gt;=JQ$31,JD15&lt;&gt;"",JF15&gt;=JQ$35,JF15&lt;&gt;""),AND(JG15&gt;=JQ$31,JG15&lt;&gt;"",JI15&gt;=JQ$35,JI15&lt;&gt;""),AND(JK15&gt;=JQ$31,JK15&lt;&gt;"",JM15&gt;=JQ$35,JM15&lt;&gt;""),AND(JN15&gt;=JQ$31,JN15&lt;&gt;"",JP15&gt;=JQ$35,JP15&lt;&gt;""),AND(KL15&gt;=KY$31,KL15&lt;&gt;"",KN15&gt;=KY$35,KN15&lt;&gt;""),AND(KO15&gt;=KY$31,KO15&lt;&gt;"",KQ15&gt;=KY$35,KQ15&lt;&gt;""),AND(KS15&gt;=KY$31,KS15&lt;&gt;"",KU15&gt;=KY$35,KU15&lt;&gt;""),AND(KV15&gt;=KY$31,KV15&lt;&gt;"",KX15&gt;=KY$35,KX15&lt;&gt;""),AND(LT15&gt;=MG$31,LT15&lt;&gt;"",LV15&gt;=MG$35,LV15&lt;&gt;""),AND(LW15&gt;=MG$31,LW15&lt;&gt;"",LY15&gt;=MG$35,LY15&lt;&gt;""),AND(MA15&gt;=MG$31,MA15&lt;&gt;"",MC15&gt;=MG$35,MC15&lt;&gt;""),AND(MD15&gt;=MG$31,MD15&lt;&gt;"",MF15&gt;=MG$35,MF15&lt;&gt;""),AND(NB15&gt;=NO$31,NB15&lt;&gt;"",ND15&gt;=NO$35,ND15&lt;&gt;""),AND(NE15&gt;=NO$31,NE15&lt;&gt;"",NG15&gt;=NO$35,NG15&lt;&gt;""),AND(NI15&gt;=NO$31,NI15&lt;&gt;"",NK15&gt;=NO$35,NK15&lt;&gt;""),AND(NL15&gt;=NO$31,NL15&lt;&gt;"",NN15&gt;=NO$35,NN15&lt;&gt;""),AND(OJ15&gt;=OW$31,OJ15&lt;&gt;"",OL15&gt;=OW$35,OL15&lt;&gt;""),AND(OM15&gt;=OW$31,OM15&lt;&gt;"",OO15&gt;=OW$35,OO15&lt;&gt;""),AND(OQ15&gt;=OW$31,OQ15&lt;&gt;"",OS15&gt;=OW$35,OS15&lt;&gt;""),AND(OT15&gt;=OW$31,OT15&lt;&gt;"",OV15&gt;=OW$35,OV15&lt;&gt;""),AND(PR15&gt;=QE$31,PR15&lt;&gt;"",PT15&gt;=QE$35,PT15&lt;&gt;""),AND(PU15&gt;=QE$31,PU15&lt;&gt;"",PW15&gt;=QE$35,PW15&lt;&gt;""),AND(PY15&gt;=QE$31,PY15&lt;&gt;"",QA15&gt;=QE$35,QA15&lt;&gt;""),AND(QB15&gt;=QE$31,QB15&lt;&gt;"",QD15&gt;=QE$35,QD15&lt;&gt;""),AND(QZ15&gt;=RM$31,QZ15&lt;&gt;"",RB15&gt;=RM$35,RB15&lt;&gt;""),AND(RC15&gt;=RM$31,RC15&lt;&gt;"",RE15&gt;=RM$35,RE15&lt;&gt;""),AND(RG15&gt;=RM$31,RG15&lt;&gt;"",RI15&gt;=RM$35,RI15&lt;&gt;""),AND(RJ15&gt;=RM$31,RJ15&lt;&gt;"",RL15&gt;=RM$35,RL15&lt;&gt;""),AND(SH15&gt;=SU$31,SH15&lt;&gt;"",SJ15&gt;=SU$35,SJ15&lt;&gt;""),AND(SK15&gt;=SU$31,SK15&lt;&gt;"",SM15&gt;=SU$35,SM15&lt;&gt;""),AND(SO15&gt;=SU$31,SO15&lt;&gt;"",SQ15&gt;=SU$35,SQ15&lt;&gt;""),AND(SR15&gt;=SU$31,SR15&lt;&gt;"",ST15&gt;=SU$35,ST15&lt;&gt;""),AND(TP15&gt;=UC$31,TP15&lt;&gt;"",TR15&gt;=UC$35,TR15&lt;&gt;""),AND(TS15&gt;=UC$31,TS15&lt;&gt;"",TU15&gt;=UC$35,TU15&lt;&gt;""),AND(TW15&gt;=UC$31,TW15&lt;&gt;"",TY15&gt;=UC$35,TYY15&lt;&gt;""),AND(TZ15&gt;=UC$31,TZ15&lt;&gt;"",UB15&gt;=UC$35,UB15&lt;&gt;""),AND(UX15&gt;=VK$31,UX15&lt;&gt;"",UZ15&gt;=VK$35,UZ15&lt;&gt;""),AND(VA15&gt;=VK$31,VA15&lt;&gt;"",VC15&gt;=VK$35,VC15&lt;&gt;""),AND(VE15&gt;=VK$31,VE15&lt;&gt;"",VG15&gt;=VK$35,VG15&lt;&gt;""),AND(VH15&gt;=VK$31,VH15&lt;&gt;"",VJ15&gt;=VK$35,VJ15&lt;&gt;""),AND(WF15&gt;=WS$31,WF15&lt;&gt;"",WH15&gt;=WS$35,WH15&lt;&gt;""),AND(WI15&gt;=WS$31,WI15&lt;&gt;"",WK15&gt;=WS$35,WK15&lt;&gt;""),AND(WM15&gt;=WS$31,WM15&lt;&gt;"",WO15&gt;=WS$35,WO15&lt;&gt;""),AND(WP15&gt;=WS$31,WP15&lt;&gt;"",WR15&gt;=WS$35,WR15&lt;&gt;"")),"Excellence",IF(I15="P","Worlds Team",IF(F15="P","National Team","")))))</f>
        <v/>
      </c>
      <c r="I15" s="3" t="str">
        <f>IF(OR(AND(AO15&gt;=AY$30,AO15&lt;&gt;"",AQ15&gt;=AY$34,AQ15&lt;&gt;"",AN15=""),AND(AR15&gt;=AY$30,AR15&lt;&gt;"",AT15&gt;=AY$34,AT15&lt;&gt;"",AN15=""),AND(AV15&gt;=AY$30,AV15&lt;&gt;"",AX15&gt;=AY$34,AX15&lt;&gt;"",AN15=""),AND(BP15&gt;=BZ$30,BP15&lt;&gt;"",BR15&gt;=BZ$34,BR15&lt;&gt;"",BO15=""),AND(BS15&gt;=BZ$30,BS15&lt;&gt;"",BU15&gt;=BZ$34,BU15&lt;&gt;"",BO15=""),AND(BW15&gt;=BZ$30,BW15&lt;&gt;"",BY15&gt;=BZ$34,BY15&lt;&gt;"",BO15=""),AND(CQ15&gt;=DA$30,CQ15&lt;&gt;"",CS15&gt;=DA$34,CS15&lt;&gt;"",CP15=""),AND(CT15&gt;=DA$30,CT15&lt;&gt;"",CV15&gt;=DA$34,CV15&lt;&gt;"",CP15=""),AND(CX15&gt;=DA$30,CX15&lt;&gt;"",CZ15&gt;=DA$34,CZ15&lt;&gt;"",CP15=""),AND(DX15&gt;=EK$30,DX15&lt;&gt;"",DZ15&gt;=EK$34,DZ15&lt;&gt;""),AND(EA15&gt;=EK$30,EA15&lt;&gt;"",EC15&gt;=EK$34,EC15&lt;&gt;""),AND(EE15&gt;=EK$30,EE15&lt;&gt;"",EG15&gt;=EK$34,EG15&lt;&gt;""),AND(EH15&gt;=EK$30,EH15&lt;&gt;"",EJ15&gt;=EK$34,EJ15&lt;&gt;""),AND(FF15&gt;=FS$30,FF15&lt;&gt;"",FH15&gt;=FS$34,FH15&lt;&gt;""),AND(FI15&gt;=FS$30,FI15&lt;&gt;"",FK15&gt;=FS$34,FK15&lt;&gt;""),AND(FM15&gt;=FS$30,FM15&lt;&gt;"",FO15&gt;=FS$34,FO15&lt;&gt;""),AND(FP15&gt;=FS$30,FP15&lt;&gt;"",FR15&gt;=FS$34,FR15&lt;&gt;""),AND(GN15&gt;=HA$30,GN15&lt;&gt;"",GP15&gt;=HA$34,GP15&lt;&gt;""),AND(GQ15&gt;=HA$30,GQ15&lt;&gt;"",GS15&gt;=HA$34,GS15&lt;&gt;""),AND(GU15&gt;=HA$30,GU15&lt;&gt;"",GW15&gt;=HA$34,GW15&lt;&gt;""),AND(GX15&gt;=HA$30,GX15&lt;&gt;"",GZ15&gt;=HA$34,GZ15&lt;&gt;""),AND(HV15&gt;=II$30,HV15&lt;&gt;"",HX15&gt;=II$34,HX15&lt;&gt;""),AND(HY15&gt;=II$30,HY15&lt;&gt;"",IA15&gt;=II$34,IA15&lt;&gt;""),AND(IC15&gt;=II$30,IC15&lt;&gt;"",IE15&gt;=II$34,IE15&lt;&gt;""),AND(IF15&gt;=II$30,IF15&lt;&gt;"",IH15&gt;=II$34,IH15&lt;&gt;""),AND(JD15&gt;=JQ$30,JD15&lt;&gt;"",JF15&gt;=JQ$34,JF15&lt;&gt;""),AND(JG15&gt;=JQ$30,JG15&lt;&gt;"",JI15&gt;=JQ$34,JI15&lt;&gt;""),AND(JK15&gt;=JQ$30,JK15&lt;&gt;"",JM15&gt;=JQ$34,JM15&lt;&gt;""),AND(JN15&gt;=JQ$30,JN15&lt;&gt;"",JP15&gt;=JQ$34,JP15&lt;&gt;""),AND(KL15&gt;=KY$30,KL15&lt;&gt;"",KN15&gt;=KY$34,KN15&lt;&gt;""),AND(KO15&gt;=KY$30,KO15&lt;&gt;"",KQ15&gt;=KY$34,KQ15&lt;&gt;""),AND(KS15&gt;=KY$30,KS15&lt;&gt;"",KU15&gt;=KY$34,KU15&lt;&gt;""),AND(KV15&gt;=KY$30,KV15&lt;&gt;"",KX15&gt;=KY$34,KX15&lt;&gt;""),AND(LT15&gt;=MG$30,LT15&lt;&gt;"",LV15&gt;=MG$34,LV15&lt;&gt;""),AND(LW15&gt;=MG$30,LW15&lt;&gt;"",LY15&gt;=MG$34,LY15&lt;&gt;""),AND(MA15&gt;=MG$30,MA15&lt;&gt;"",MC15&gt;=MG$34,MC15&lt;&gt;""),AND(MD15&gt;=MG$30,MD15&lt;&gt;"",MF15&gt;=MG$34,MF15&lt;&gt;""),AND(NB15&gt;=NO$30,NB15&lt;&gt;"",ND15&gt;=NO$34,ND15&lt;&gt;""),AND(NE15&gt;=NO$30,NE15&lt;&gt;"",NG15&gt;=NO$34,NG15&lt;&gt;""),AND(NI15&gt;=NO$30,NI15&lt;&gt;"",NK15&gt;=NO$34,NK15&lt;&gt;""),AND(NL15&gt;=NO$30,NL15&lt;&gt;"",NN15&gt;=NO$34,NN15&lt;&gt;""),AND(OJ15&gt;=OW$30,OJ15&lt;&gt;"",OL15&gt;=OW$34,OL15&lt;&gt;""),AND(OM15&gt;=OW$30,OM15&lt;&gt;"",OO15&gt;=OW$34,OO15&lt;&gt;""),AND(OQ15&gt;=OW$30,OQ15&lt;&gt;"",OS15&gt;=OW$34,OS15&lt;&gt;""),AND(OT15&gt;=OW$30,OT15&lt;&gt;"",OV15&gt;=OW$34,OV15&lt;&gt;""),AND(PR15&gt;=QE$30,PR15&lt;&gt;"",PT15&gt;=QE$34,PT15&lt;&gt;""),AND(PU15&gt;=QE$30,PU15&lt;&gt;"",PW15&gt;=QE$34,PW15&lt;&gt;""),AND(PY15&gt;=QE$30,PY15&lt;&gt;"",QA15&gt;=QE$34,QA15&lt;&gt;""),AND(QB15&gt;=QE$30,QB15&lt;&gt;"",QD15&gt;=QE$34,QD15&lt;&gt;""),AND(QZ15&gt;=RM$30,QZ15&lt;&gt;"",RB15&gt;=RM$34,RB15&lt;&gt;""),AND(RC15&gt;=RM$30,RC15&lt;&gt;"",RE15&gt;=RM$34,RE15&lt;&gt;""),AND(RG15&gt;=RM$30,RG15&lt;&gt;"",RI15&gt;=RM$34,RI15&lt;&gt;""),AND(RJ15&gt;=RM$30,RJ15&lt;&gt;"",RL15&gt;=RM$34,RL15&lt;&gt;""),AND(SH15&gt;=SU$30,SH15&lt;&gt;"",SJ15&gt;=SU$34,SJ15&lt;&gt;""),AND(SK15&gt;=SU$30,SK15&lt;&gt;"",SM15&gt;=SU$34,SM15&lt;&gt;""),AND(SO15&gt;=SU$30,SO15&lt;&gt;"",SQ15&gt;=SU$34,SQ15&lt;&gt;""),AND(SR15&gt;=SU$30,SR15&lt;&gt;"",ST15&gt;=SU$34,ST15&lt;&gt;""),AND(TP15&gt;=UC$30,TP15&lt;&gt;"",TR15&gt;=UC$34,TR15&lt;&gt;""),AND(TS15&gt;=UC$30,TS15&lt;&gt;"",TU15&gt;=UC$34,TU15&lt;&gt;""),AND(TW15&gt;=UC$30,TW15&lt;&gt;"",TY15&gt;=UC$34,TYY15&lt;&gt;""),AND(TZ15&gt;=UC$30,TZ15&lt;&gt;"",UB15&gt;=UC$34,UB15&lt;&gt;""),AND(UX15&gt;=VK$30,UX15&lt;&gt;"",UZ15&gt;=VK$34,UZ15&lt;&gt;""),AND(VA15&gt;=VK$30,VA15&lt;&gt;"",VC15&gt;=VK$34,VC15&lt;&gt;""),AND(VE15&gt;=VK$30,VE15&lt;&gt;"",VG15&gt;=VK$34,VG15&lt;&gt;""),AND(VH15&gt;=VK$30,VH15&lt;&gt;"",VJ15&gt;=VK$34,VJ15&lt;&gt;""),AND(WF15&gt;=WS$30,WF15&lt;&gt;"",WH15&gt;=WS$34,WH15&lt;&gt;""),AND(WI15&gt;=WS$30,WI15&lt;&gt;"",WK15&gt;=WS$34,WK15&lt;&gt;""),AND(WM15&gt;=WS$30,WM15&lt;&gt;"",WO15&gt;=WS$34,WO15&lt;&gt;""),AND(WP15&gt;=WS$30,WP15&lt;&gt;"",WR15&gt;=WS$34,WR15&lt;&gt;"")),"P","")</f>
        <v/>
      </c>
      <c r="J15" s="8">
        <f>IF(COUNT(AQ15,AT15,BR15,BU15,CS15,CV15)&gt;0,LARGE((AQ15,AT15,BR15,BU15,CS15,CV15),1),0)</f>
        <v>54.72</v>
      </c>
      <c r="K15" s="8" t="str">
        <f>IF(J15="","",IF(OR(J15=CS15,J15=CV15),$CA$1,IF(OR(J15=BR15,J15=BU15),$AZ$1,IF(OR(J15=AQ15,J15=AT15),$Y$1,""))))</f>
        <v>2025 3rd Domestic Trial</v>
      </c>
      <c r="L15" s="8">
        <f>IF(COUNT(AQ15,AT15,BR15,BU15,CS15,CV15)&gt;1,LARGE((AQ15,AT15,BR15,BU15,CS15,CV15),2),0)</f>
        <v>50.87</v>
      </c>
      <c r="M15" s="8" t="str">
        <f>IF(L15="","",IF(OR(L15=CS15,L15=CV15),$CA$1,IF(OR(L15=BR15,L15=BU15),$AZ$1,IF(OR(L15=AQ15,L15=AT15),$Y$1,""))))</f>
        <v>2025 Nationals</v>
      </c>
      <c r="N15" s="8">
        <f>IF(COUNT(AQ15,AT15,BR15,BU15,CS15,CV15)&gt;2,LARGE((AQ15,AT15,BR15,BU15,CS15,CV15),3),0)</f>
        <v>32.379999999999995</v>
      </c>
      <c r="O15" s="8" t="str">
        <f>IF(N15="","",IF(OR(N15=CS15,N15=CV15),$CA$1,IF(OR(N15=BR15,N15=BU15),$AZ$1,IF(OR(N15=AQ15,N15=AT15),$Y$1,""))))</f>
        <v>2025 3rd Domestic Trial</v>
      </c>
      <c r="P15" s="8">
        <f>IF(MAX(AX15,BY15,CZ15)&gt;0,MAX(AX15,BY15,CZ15),0)</f>
        <v>28.74</v>
      </c>
      <c r="Q15" s="8" t="str">
        <f>IF(P15="","",IF(P15=CZ15,$CA$1,IF(P15=BY15,$AZ$1,IF(P15=AX15,$Y$1,""))))</f>
        <v>2025 3rd Domestic Trial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,TP15,TS15,TW15,TZ15,UX15,VA15,VE15,VH15,WF15,WI15,WM15,WP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,TP15,TS15,TW15,TZ15,UX15,VA15,VE15,VH15,WF15,WI15,WM15,WP15),0)</f>
        <v>16</v>
      </c>
      <c r="S15" s="8" t="str">
        <f>IF(R15=0,"",IF(OR(R15=CQ15,R15=CT15,R15=CX15),$CA$1,IF(OR(R15=BP15,R15=BS15,R15=BW15),$AZ$1,IF(OR(R15=AO15,R15=AR15,R15=AV15),$Y$1,IF(OR(R15=WF15,R15=WI15,R15=WM15,R15=WP15),$VL$1,IF(OR(R15=UX15,R15=VA15,R15=VE15,R15=VH15),$UD$1,IF(OR(R15=TP15,R15=TS15,R15=TW15,R15=TZ15),$SV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)))</f>
        <v>2025 3rd Domestic Trial</v>
      </c>
      <c r="T15" s="8">
        <f>MAX(IF(AND(AO15&lt;&gt;"",AO15&gt;=$AY$29),AP15,0),IF(AND(AR15&lt;&gt;"",AR15&gt;=$AY$29),AS15,0),IF(AND(AV15&lt;&gt;"",AV15&gt;=$AY$29),AW15,0),IF(AND(BP15&lt;&gt;"",BP15&gt;=$BZ$29),BQ15,0),IF(AND(BS15&lt;&gt;"",BS15&gt;=$BZ$29),BT15,0),IF(AND(BW15&lt;&gt;"",BW15&gt;=$BZ$29),BX15,0),IF(AND(CQ15&lt;&gt;"",CQ15&gt;=$DA$29),CR15,0),IF(AND(CT15&lt;&gt;"",CT15&gt;=$DA$29),CU15,0),IF(AND(CX15&lt;&gt;"",CX15&gt;=$DA$29),CY15,0),IF(AND(DX15&lt;&gt;"",DX15&gt;=$EK$29),DY15,0),IF(AND(EA15&lt;&gt;"",EA15&gt;=$EK$29),EB15,0),IF(AND(EE15&lt;&gt;"",EE15&gt;=$EK$29),EF15,0),IF(AND(EH15&lt;&gt;"",EH15&gt;=$EK$29),EI15,0),IF(AND(FF15&lt;&gt;"",FF15&gt;=$FS$29),FG15,0),IF(AND(FI15&lt;&gt;"",FI15&gt;=$FS$29),FJ15,0),IF(AND(FM15&lt;&gt;"",FM15&gt;=$FS$29),FN15,0),IF(AND(FP15&lt;&gt;"",FP15&gt;=$FS$29),FQ15,0),IF(AND(GN15&lt;&gt;"",GN15&gt;=$HA$29),GO15,0),IF(AND(GQ15&lt;&gt;"",GQ15&gt;=$HA$29),GR15,0),IF(AND(GU15&lt;&gt;"",GU15&gt;=$HA$29),GV15,0),IF(AND(GX15&lt;&gt;"",GX15&gt;=$HA$29),GY15,0),IF(AND(HV15&lt;&gt;"",HV15&gt;=$II$29),HW15,0),IF(AND(HY15&lt;&gt;"",HY15&gt;=$II$29),HZ15,0),IF(AND(IC15&lt;&gt;"",IC15&gt;=$II$29),ID15,0),IF(AND(IF15&lt;&gt;"",IF15&gt;=$II$29),IG15,0),IF(AND(JD15&lt;&gt;"",JD15&gt;=$JQ$29),JE15,0),IF(AND(JG15&lt;&gt;"",JG15&gt;=$JQ$29),JH15,0),IF(AND(JK15&lt;&gt;"",JK15&gt;=$JQ$29),JL15,0),IF(AND(JN15&lt;&gt;"",JN15&gt;=$JQ$29),JO15,0),IF(AND(KL15&lt;&gt;"",KL15&gt;=$KY$29),KM15,0),IF(AND(KO15&lt;&gt;"",KO15&gt;=$KY$29),KP15,0),IF(AND(KS15&lt;&gt;"",KS15&gt;=$KY$29),KT15,0),IF(AND(KV15&lt;&gt;"",KV15&gt;=$KY$29),KW15,0),IF(AND(LT15&lt;&gt;"",LT15&gt;=$MG$29),LU15,0),IF(AND(LW15&lt;&gt;"",LW15&gt;=$MG$29),LX15,0),IF(AND(MA15&lt;&gt;"",MA15&gt;=$MG$29),MB15,0),IF(AND(MD15&lt;&gt;"",MD15&gt;=$MG$29),ME15,0),IF(AND(NB15&lt;&gt;"",NB15&gt;=$NO$29),NC15,0),IF(AND(NE15&lt;&gt;"",NE15&gt;=$NO$29),NF15,0),IF(AND(NI15&lt;&gt;"",NI15&gt;=$NO$29),NJ15,0),IF(AND(NL15&lt;&gt;"",NL15&gt;=$NO$29),NM15,0),IF(AND(OJ15&lt;&gt;"",OJ15&gt;=$OW$29),OK15,0),IF(AND(OM15&lt;&gt;"",OM15&gt;=$OW$29),ON15,0),IF(AND(OQ15&lt;&gt;"",OQ15&gt;=$OW$29),OR15,0),IF(AND(OT15&lt;&gt;"",OT15&gt;=$OW$29),OU15,0),IF(AND(PR15&lt;&gt;"",PR15&gt;=$QE$29),PS15,0),IF(AND(PU15&lt;&gt;"",PU15&gt;=$QE$29),PV15,0),IF(AND(PY15&lt;&gt;"",PY15&gt;=$QE$29),PZ15,0),IF(AND(QB15&lt;&gt;"",QB15&gt;=$QE$29),QC15,0),IF(AND(QZ15&lt;&gt;"",QZ15&gt;=$RM$29),RA15,0),IF(AND(RC15&lt;&gt;"",RC15&gt;=$RM$29),RD15,0),IF(AND(RG15&lt;&gt;"",RG15&gt;=$RM$29),RH15,0),IF(AND(RJ15&lt;&gt;"",RJ15&gt;=$RM$29),RK15,0),IF(AND(SH15&lt;&gt;"",SH15&gt;=$SU$29),SI15,0),IF(AND(SK15&lt;&gt;"",SK15&gt;=$SU$29),SL15,0),IF(AND(SO15&lt;&gt;"",SO15&gt;=$SU$29),SP15,0),IF(AND(SR15&lt;&gt;"",SR15&gt;=$SU$29),SS15,0),IF(AND(TP15&lt;&gt;"",TP15&gt;=$UC$29),TQ15,0),IF(AND(TS15&lt;&gt;"",TS15&gt;=$UC$29),TT15,0),IF(AND(TW15&lt;&gt;"",TW15&gt;=$UC$29),TX15,0),IF(AND(TZ15&lt;&gt;"",TZ15&gt;=$UC$29),UA15,0),IF(AND(UX15&lt;&gt;"",UX15&gt;=$VK$29),UY15,0),IF(AND(VA15&lt;&gt;"",VA15&gt;=$VK$29),VB15,0),IF(AND(VE15&lt;&gt;"",VE15&gt;=$VK$29),VF15,0),IF(AND(VH15&lt;&gt;"",VH15&gt;=$VK$29),VI15,0),IF(AND(WF15&lt;&gt;"",WF15&gt;=$WS$29),WG15,0),IF(AND(WI15&lt;&gt;"",WI15&gt;=$WS$29),WJ15,0),IF(AND(WM15&lt;&gt;"",WM15&gt;=$WS$29),WN15,0),IF(AND(WP15&lt;&gt;"",WP15&gt;=$WS$29),WQ15,0),0)</f>
        <v>14.92</v>
      </c>
      <c r="U15" s="8" t="str">
        <f>IF(T15=0,"",IF(OR(T15=CR15,T15=CU15,T15=CY15),$CA$1,IF(OR(T15=BQ15,T15=BT15,T15=BX15),$AZ$1,IF(OR(T15=AP15,T15=AS15,T15=AW15),$Y$1,IF(OR(T15=WG15,T15=WJ15,T15=WN15,T15=WQ15),$VL$1,IF(OR(T15=UY15,T15=VB15,T15=VF15,T15=VI15),$UD$1,IF(OR(T15=TQ15,T15=TT15,T15=TX15,T15=UA15),$SV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)))</f>
        <v>2025 3rd Domestic Trial</v>
      </c>
      <c r="V15" s="8">
        <f>IF(MAX(DB15,DC15)&gt;0,MAX(DB15,DC15),"")</f>
        <v>14.395000000000003</v>
      </c>
      <c r="W15" s="11" t="str">
        <f>IF(V15="","",IF(V15=DB15,"("&amp;DB$2&amp;")",IF(V15=DC15,"("&amp;DC$2&amp;")")))</f>
        <v>(Prelim)</v>
      </c>
      <c r="X15" s="8" t="str">
        <f>IF(V15="","",IF(V15=DB15,IF(V15+IF(N15="",0,N15)=WL15,$VL$1,IF(V15+IF(N15="",0,N15)=VD15,$UD$1,IF(V15+IF(N15="",0,N15)=TV15,$SV$1,IF(V15+IF(N15="",0,N15)=SN15,$RN$1,IF(V15+IF(N15="",0,N15)=RF15,$QF$1,IF(V15+IF(N15="",0,N15)=PX15,$OX$1,IF(V15+IF(N15="",0,N15)=OP15,$NP$1,IF(V15+IF(N15="",0,N15)=NH15,$MH$1,IF(V15+IF(N15="",0,N15)=LZ15,$KZ$1,IF(V15+IF(N15="",0,N15)=KR15,$JR$1,IF(V15+IF(N15="",0,N15)=JJ15,$IJ$1,IF(V15+IF(N15="",0,N15)=IB15,$HB$1,IF(V15+IF(N15="",0,N15)=GT15,$FT$1,IF(V15+IF(N15="",0,N15)=FL15,$EL$1,IF(V15+IF(N15="",0,N15)=ED15,$DD$1))))))))))))))),IF(V15=DC15,IF(V15+IF(P15="",0,P15)=WO15,$VL$1,IF(V15+IF(P15="",0,P15)=VG15,$UD$1,IF(V15+IF(P15="",0,P15)=TY15,$SV$1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WR15,$VL$1,IF(V15+IF(P15="",0,P15)=VJ15,$UD$1,IF(V15+IF(P15="",0,P15)=UB15,$SV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))))))</f>
        <v>2025 Pan Am Championships (May 18)</v>
      </c>
      <c r="Y15" s="22">
        <v>3.2</v>
      </c>
      <c r="Z15" s="22">
        <v>1.6</v>
      </c>
      <c r="AA15" s="22">
        <v>3.3</v>
      </c>
      <c r="AB15" s="22">
        <v>3.24</v>
      </c>
      <c r="AC15" s="22">
        <v>0</v>
      </c>
      <c r="AD15" s="22">
        <v>8.1</v>
      </c>
      <c r="AE15" s="22">
        <v>5.3</v>
      </c>
      <c r="AF15" s="22">
        <v>7</v>
      </c>
      <c r="AG15" s="22">
        <v>8.89</v>
      </c>
      <c r="AH15" s="22">
        <v>0</v>
      </c>
      <c r="AI15" s="22"/>
      <c r="AJ15" s="22"/>
      <c r="AK15" s="22"/>
      <c r="AL15" s="22"/>
      <c r="AM15" s="22"/>
      <c r="AN15" s="27"/>
      <c r="AO15" s="38">
        <f>IF(AA15&gt;0,AA15,"")</f>
        <v>3.3</v>
      </c>
      <c r="AP15" s="38">
        <f>IF(AB15&gt;0,AB15,"")</f>
        <v>3.24</v>
      </c>
      <c r="AQ15" s="40">
        <f>IF(SUM(Y15:AB15)-AC15&gt;0,SUM(Y15:AB15)-AC15,"")</f>
        <v>11.340000000000002</v>
      </c>
      <c r="AR15" s="40">
        <f>IF(AF15&gt;0,AF15,"")</f>
        <v>7</v>
      </c>
      <c r="AS15" s="40">
        <f>IF(AG15&gt;0,AG15,"")</f>
        <v>8.89</v>
      </c>
      <c r="AT15" s="40">
        <f>IF(SUM(AD15:AG15)-AH15&gt;0,SUM(AD15:AG15)-AH15,"")</f>
        <v>29.29</v>
      </c>
      <c r="AU15" s="40">
        <f>IF(AQ15="","",MAX(AQ15,AT15))</f>
        <v>29.29</v>
      </c>
      <c r="AV15" s="40" t="str">
        <f>IF(AK15&gt;0,AK15,"")</f>
        <v/>
      </c>
      <c r="AW15" s="40" t="str">
        <f>IF(AL15&gt;0,AL15,"")</f>
        <v/>
      </c>
      <c r="AX15" s="40" t="str">
        <f>IF(SUM(AI15:AL15)-AM15&gt;0,SUM(AI15:AL15)-AM15,"")</f>
        <v/>
      </c>
      <c r="AY15" s="40">
        <f>IF(SUM(AU15,AX15)&gt;0,SUM(AU15,AX15),"")</f>
        <v>29.29</v>
      </c>
      <c r="AZ15" s="26">
        <v>1.8</v>
      </c>
      <c r="BA15" s="26">
        <v>1</v>
      </c>
      <c r="BB15" s="26">
        <v>2</v>
      </c>
      <c r="BC15" s="26">
        <v>1.66</v>
      </c>
      <c r="BD15" s="26">
        <v>0</v>
      </c>
      <c r="BE15" s="26">
        <v>10.9</v>
      </c>
      <c r="BF15" s="26">
        <v>8.9</v>
      </c>
      <c r="BG15" s="26">
        <v>15.6</v>
      </c>
      <c r="BH15" s="26">
        <v>15.47</v>
      </c>
      <c r="BI15" s="26">
        <v>0</v>
      </c>
      <c r="BJ15" s="26">
        <v>3.2</v>
      </c>
      <c r="BK15" s="26">
        <v>2</v>
      </c>
      <c r="BL15" s="26">
        <v>4</v>
      </c>
      <c r="BM15" s="26">
        <v>3.29</v>
      </c>
      <c r="BN15" s="26">
        <v>0</v>
      </c>
      <c r="BO15" s="28"/>
      <c r="BP15" s="39">
        <f>IF(BB15&gt;0,BB15,"")</f>
        <v>2</v>
      </c>
      <c r="BQ15" s="39">
        <f>IF(BC15&gt;0,BC15,"")</f>
        <v>1.66</v>
      </c>
      <c r="BR15" s="11">
        <f>IF(SUM(AZ15:BC15)-BD15&gt;0,SUM(AZ15:BC15)-BD15,"")</f>
        <v>6.46</v>
      </c>
      <c r="BS15" s="11">
        <f>IF(BG15&gt;0,BG15,"")</f>
        <v>15.6</v>
      </c>
      <c r="BT15" s="11">
        <f>IF(BH15&gt;0,BH15,"")</f>
        <v>15.47</v>
      </c>
      <c r="BU15" s="11">
        <f>IF(SUM(BE15:BH15)-BI15&gt;0,SUM(BE15:BH15)-BI15,"")</f>
        <v>50.87</v>
      </c>
      <c r="BV15" s="11">
        <f>IF(BR15="","",MAX(BR15,BU15))</f>
        <v>50.87</v>
      </c>
      <c r="BW15" s="11">
        <f>IF(BL15&gt;0,BL15,"")</f>
        <v>4</v>
      </c>
      <c r="BX15" s="11">
        <f>IF(BM15&gt;0,BM15,"")</f>
        <v>3.29</v>
      </c>
      <c r="BY15" s="11">
        <f>IF(SUM(BJ15:BM15)-BN15&gt;0,SUM(BJ15:BM15)-BN15,"")</f>
        <v>12.489999999999998</v>
      </c>
      <c r="BZ15" s="11">
        <f>IF(SUM(BV15,BY15)&gt;0,SUM(BV15,BY15),"")</f>
        <v>63.36</v>
      </c>
      <c r="CA15" s="22">
        <v>15.2</v>
      </c>
      <c r="CB15" s="22">
        <v>8.6</v>
      </c>
      <c r="CC15" s="22">
        <v>16</v>
      </c>
      <c r="CD15" s="22">
        <v>14.92</v>
      </c>
      <c r="CE15" s="22">
        <v>0</v>
      </c>
      <c r="CF15" s="22">
        <v>8.1</v>
      </c>
      <c r="CG15" s="22">
        <v>5.5</v>
      </c>
      <c r="CH15" s="22">
        <v>9.6</v>
      </c>
      <c r="CI15" s="22">
        <v>9.18</v>
      </c>
      <c r="CJ15" s="22">
        <v>0</v>
      </c>
      <c r="CK15" s="22">
        <v>7.4</v>
      </c>
      <c r="CL15" s="22">
        <v>4.8</v>
      </c>
      <c r="CM15" s="22">
        <v>8.6999999999999993</v>
      </c>
      <c r="CN15" s="22">
        <v>7.84</v>
      </c>
      <c r="CO15" s="22">
        <v>0</v>
      </c>
      <c r="CP15" s="27"/>
      <c r="CQ15" s="38">
        <f>IF(CC15&gt;0,CC15,"")</f>
        <v>16</v>
      </c>
      <c r="CR15" s="38">
        <f>IF(CD15&gt;0,CD15,"")</f>
        <v>14.92</v>
      </c>
      <c r="CS15" s="40">
        <f>IF(SUM(CA15:CD15)-CE15&gt;0,SUM(CA15:CD15)-CE15,"")</f>
        <v>54.72</v>
      </c>
      <c r="CT15" s="40">
        <f>IF(CH15&gt;0,CH15,"")</f>
        <v>9.6</v>
      </c>
      <c r="CU15" s="40">
        <f>IF(CI15&gt;0,CI15,"")</f>
        <v>9.18</v>
      </c>
      <c r="CV15" s="40">
        <f>IF(SUM(CF15:CI15)-CJ15&gt;0,SUM(CF15:CI15)-CJ15,"")</f>
        <v>32.379999999999995</v>
      </c>
      <c r="CW15" s="40">
        <f>IF(CS15="","",MAX(CS15,CV15))</f>
        <v>54.72</v>
      </c>
      <c r="CX15" s="40">
        <f>IF(CM15&gt;0,CM15,"")</f>
        <v>8.6999999999999993</v>
      </c>
      <c r="CY15" s="40">
        <f>IF(CN15&gt;0,CN15,"")</f>
        <v>7.84</v>
      </c>
      <c r="CZ15" s="40">
        <f>IF(SUM(CK15:CN15)-CO15&gt;0,SUM(CK15:CN15)-CO15,"")</f>
        <v>28.74</v>
      </c>
      <c r="DA15" s="40">
        <f>IF(SUM(CW15,CZ15)&gt;0,SUM(CW15,CZ15),"")</f>
        <v>83.46</v>
      </c>
      <c r="DB15" s="51">
        <f>IF(MAX(ED15,FL15,GT15,IB15,JJ15,KR15,LZ15,NH15,OP15,PX15,RF15,SN15,TV15,VD15,WL15)-IF(N15="",0,N15)&gt;0.001,MAX(ED15,FL15,GT15,IB15,JJ15,KR15,LZ15,NH15,OP15,PX15,RF15,SN15,TV15,VD15,WL15)-IF(N15="",0,N15),"")</f>
        <v>14.395000000000003</v>
      </c>
      <c r="DC15" s="51" t="str">
        <f>IF(MAX(EG15,EJ15,FO15,FR15,GW15,GZ15,IE15,IH15,JM15,JP15,KU15,KX15,MC15,MF15,NK15,NN15,OS15,OV15,QA15,QD15,RI15,RL15,SQ15,ST15,TY15,UB15,VG15,VJ15,WO15,WR15)-IF(P15="",0,P15)&gt;0.001,MAX(EG15,EJ15,FO15,FR15,GW15,GZ15,IE15,IH15,JM15,JP15,KU15,KX15,MC15,MF15,NK15,NN15,OS15,OV15,QA15,QD15,RI15,RL15,SQ15,ST15,TY15,UB15,VG15,VJ15,WO15,WR15)-IF(P15="",0,P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>IF(DF15&gt;0,DF15,"")</f>
        <v/>
      </c>
      <c r="DY15" s="40" t="str">
        <f>IF(DG15&gt;0,DG15,"")</f>
        <v/>
      </c>
      <c r="DZ15" s="40" t="str">
        <f>IF(SUM(DD15:DG15)-DH15&gt;0,SUM(DD15:DG15)-DH15,"")</f>
        <v/>
      </c>
      <c r="EA15" s="40" t="str">
        <f>IF(DK15&gt;0,DK15,"")</f>
        <v/>
      </c>
      <c r="EB15" s="40" t="str">
        <f>IF(DL15&gt;0,DL15,"")</f>
        <v/>
      </c>
      <c r="EC15" s="40" t="str">
        <f>IF(SUM(DI15:DL15)-DM15&gt;0,SUM(DI15:DL15)-DM15,"")</f>
        <v/>
      </c>
      <c r="ED15" s="40" t="str">
        <f>IF(MAX(DZ15,EC15)&gt;0,MAX(DZ15,EC15),"")</f>
        <v/>
      </c>
      <c r="EE15" s="40" t="str">
        <f>IF(DP15&gt;0,DP15,"")</f>
        <v/>
      </c>
      <c r="EF15" s="40" t="str">
        <f>IF(DQ15&gt;0,DQ15,"")</f>
        <v/>
      </c>
      <c r="EG15" s="40" t="str">
        <f>IF(SUM(DN15:DQ15)-DR15&gt;0,SUM(DN15:DQ15)-DR15,"")</f>
        <v/>
      </c>
      <c r="EH15" s="40" t="str">
        <f>IF(DU15&gt;0,DU15,"")</f>
        <v/>
      </c>
      <c r="EI15" s="40" t="str">
        <f>IF(DV15&gt;0,DV15,"")</f>
        <v/>
      </c>
      <c r="EJ15" s="40" t="str">
        <f>IF(SUM(DS15:DV15)-DW15&gt;0,SUM(DS15:DV15)-DW15,"")</f>
        <v/>
      </c>
      <c r="EK15" s="40" t="str">
        <f>IF(SUM(ED15,EG15,EJ15)&gt;0,SUM(ED15,EG15,EJ15),"")</f>
        <v/>
      </c>
      <c r="EL15" s="18">
        <v>1.4</v>
      </c>
      <c r="EM15" s="18">
        <v>0.8</v>
      </c>
      <c r="EN15" s="18">
        <v>2</v>
      </c>
      <c r="EO15" s="18">
        <v>1.69</v>
      </c>
      <c r="EP15" s="18">
        <v>0</v>
      </c>
      <c r="EQ15" s="18">
        <v>12.7</v>
      </c>
      <c r="ER15" s="18">
        <v>8</v>
      </c>
      <c r="ES15" s="18">
        <v>12.8</v>
      </c>
      <c r="ET15" s="18">
        <v>13.275</v>
      </c>
      <c r="EU15" s="18">
        <v>0</v>
      </c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>
        <f>IF(EN15&gt;0,EN15,"")</f>
        <v>2</v>
      </c>
      <c r="FG15" s="11">
        <f>IF(EO15&gt;0,EO15,"")</f>
        <v>1.69</v>
      </c>
      <c r="FH15" s="11">
        <f>IF(SUM(EL15:EO15)-EP15&gt;0,SUM(EL15:EO15)-EP15,"")</f>
        <v>5.8900000000000006</v>
      </c>
      <c r="FI15" s="11">
        <f>IF(ES15&gt;0,ES15,"")</f>
        <v>12.8</v>
      </c>
      <c r="FJ15" s="11">
        <f>IF(ET15&gt;0,ET15,"")</f>
        <v>13.275</v>
      </c>
      <c r="FK15" s="11">
        <f>IF(SUM(EQ15:ET15)-EU15&gt;0,SUM(EQ15:ET15)-EU15,"")</f>
        <v>46.774999999999999</v>
      </c>
      <c r="FL15" s="11">
        <f>IF(MAX(FH15,FK15)&gt;0,MAX(FH15,FK15),"")</f>
        <v>46.774999999999999</v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>
        <f>IF(SUM(FL15,FO15,FR15)&gt;0,SUM(FL15,FO15,FR15),"")</f>
        <v>46.774999999999999</v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0" t="str">
        <f>IF(FV15&gt;0,FV15,"")</f>
        <v/>
      </c>
      <c r="GO15" s="40" t="str">
        <f>IF(FW15&gt;0,FW15,"")</f>
        <v/>
      </c>
      <c r="GP15" s="40" t="str">
        <f>IF(SUM(FT15:FW15)-FX15&gt;0,SUM(FT15:FW15)-FX15,"")</f>
        <v/>
      </c>
      <c r="GQ15" s="40" t="str">
        <f>IF(GA15&gt;0,GA15,"")</f>
        <v/>
      </c>
      <c r="GR15" s="40" t="str">
        <f>IF(GB15&gt;0,GB15,"")</f>
        <v/>
      </c>
      <c r="GS15" s="40" t="str">
        <f>IF(SUM(FY15:GB15)-GC15&gt;0,SUM(FY15:GB15)-GC15,"")</f>
        <v/>
      </c>
      <c r="GT15" s="40" t="str">
        <f>IF(MAX(GP15,GS15)&gt;0,MAX(GP15,GS15),"")</f>
        <v/>
      </c>
      <c r="GU15" s="40" t="str">
        <f>IF(GF15&gt;0,GF15,"")</f>
        <v/>
      </c>
      <c r="GV15" s="40" t="str">
        <f>IF(GG15&gt;0,GG15,"")</f>
        <v/>
      </c>
      <c r="GW15" s="40" t="str">
        <f>IF(SUM(GD15:GG15)-GH15&gt;0,SUM(GD15:GG15)-GH15,"")</f>
        <v/>
      </c>
      <c r="GX15" s="40" t="str">
        <f>IF(GK15&gt;0,GK15,"")</f>
        <v/>
      </c>
      <c r="GY15" s="40" t="str">
        <f>IF(GL15&gt;0,GL15,"")</f>
        <v/>
      </c>
      <c r="GZ15" s="40" t="str">
        <f>IF(SUM(GI15:GL15)-GM15&gt;0,SUM(GI15:GL15)-GM15,"")</f>
        <v/>
      </c>
      <c r="HA15" s="40" t="str">
        <f>IF(SUM(GT15,GW15,GZ15)&gt;0,SUM(GT15,GW15,GZ15),"")</f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>IF(HD15&gt;0,HD15,"")</f>
        <v/>
      </c>
      <c r="HW15" s="11" t="str">
        <f>IF(HE15&gt;0,HE15,"")</f>
        <v/>
      </c>
      <c r="HX15" s="11" t="str">
        <f>IF(SUM(HB15:HE15)-HF15&gt;0,SUM(HB15:HE15)-HF15,"")</f>
        <v/>
      </c>
      <c r="HY15" s="11" t="str">
        <f>IF(HI15&gt;0,HI15,"")</f>
        <v/>
      </c>
      <c r="HZ15" s="11" t="str">
        <f>IF(HJ15&gt;0,HJ15,"")</f>
        <v/>
      </c>
      <c r="IA15" s="11" t="str">
        <f>IF(SUM(HG15:HJ15)-HK15&gt;0,SUM(HG15:HJ15)-HK15,"")</f>
        <v/>
      </c>
      <c r="IB15" s="11" t="str">
        <f>IF(MAX(HX15,IA15)&gt;0,MAX(HX15,IA15),"")</f>
        <v/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 t="str">
        <f>IF(HS15&gt;0,HS15,"")</f>
        <v/>
      </c>
      <c r="IG15" s="11" t="str">
        <f>IF(HT15&gt;0,HT15,"")</f>
        <v/>
      </c>
      <c r="IH15" s="11" t="str">
        <f>IF(SUM(HQ15:HT15)-HU15&gt;0,SUM(HQ15:HT15)-HU15,"")</f>
        <v/>
      </c>
      <c r="II15" s="11" t="str">
        <f>IF(SUM(IB15,IE15,IH15)&gt;0,SUM(IB15,IE15,IH15),"")</f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0" t="str">
        <f>IF(IL15&gt;0,IL15,"")</f>
        <v/>
      </c>
      <c r="JE15" s="40" t="str">
        <f>IF(IM15&gt;0,IM15,"")</f>
        <v/>
      </c>
      <c r="JF15" s="40" t="str">
        <f>IF(SUM(IJ15:IM15)-IN15&gt;0,SUM(IJ15:IM15)-IN15,"")</f>
        <v/>
      </c>
      <c r="JG15" s="40" t="str">
        <f>IF(IQ15&gt;0,IQ15,"")</f>
        <v/>
      </c>
      <c r="JH15" s="40" t="str">
        <f>IF(IR15&gt;0,IR15,"")</f>
        <v/>
      </c>
      <c r="JI15" s="40" t="str">
        <f>IF(SUM(IO15:IR15)-IS15&gt;0,SUM(IO15:IR15)-IS15,"")</f>
        <v/>
      </c>
      <c r="JJ15" s="40" t="str">
        <f>IF(MAX(JF15,JI15)&gt;0,MAX(JF15,JI15),"")</f>
        <v/>
      </c>
      <c r="JK15" s="40" t="str">
        <f>IF(IV15&gt;0,IV15,"")</f>
        <v/>
      </c>
      <c r="JL15" s="40" t="str">
        <f>IF(IW15&gt;0,IW15,"")</f>
        <v/>
      </c>
      <c r="JM15" s="40" t="str">
        <f>IF(SUM(IT15:IW15)-IX15&gt;0,SUM(IT15:IW15)-IX15,"")</f>
        <v/>
      </c>
      <c r="JN15" s="40" t="str">
        <f>IF(JA15&gt;0,JA15,"")</f>
        <v/>
      </c>
      <c r="JO15" s="40" t="str">
        <f>IF(JB15&gt;0,JB15,"")</f>
        <v/>
      </c>
      <c r="JP15" s="40" t="str">
        <f>IF(SUM(IY15:JB15)-JC15&gt;0,SUM(IY15:JB15)-JC15,"")</f>
        <v/>
      </c>
      <c r="JQ15" s="40" t="str">
        <f>IF(SUM(JJ15,JM15,JP15)&gt;0,SUM(JJ15,JM15,JP15),"")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IF(SUM(KR15,KU15,KX15)&gt;0,SUM(KR15,KU15,KX15),"")</f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0" t="str">
        <f>IF(LB15&gt;0,LB15,"")</f>
        <v/>
      </c>
      <c r="LU15" s="40" t="str">
        <f>IF(LC15&gt;0,LC15,"")</f>
        <v/>
      </c>
      <c r="LV15" s="40" t="str">
        <f>IF(SUM(KZ15:LC15)-LD15&gt;0,SUM(KZ15:LC15)-LD15,"")</f>
        <v/>
      </c>
      <c r="LW15" s="40" t="str">
        <f>IF(LG15&gt;0,LG15,"")</f>
        <v/>
      </c>
      <c r="LX15" s="40" t="str">
        <f>IF(LH15&gt;0,LH15,"")</f>
        <v/>
      </c>
      <c r="LY15" s="40" t="str">
        <f>IF(SUM(LE15:LH15)-LI15&gt;0,SUM(LE15:LH15)-LI15,"")</f>
        <v/>
      </c>
      <c r="LZ15" s="40" t="str">
        <f>IF(MAX(LV15,LY15)&gt;0,MAX(LV15,LY15),"")</f>
        <v/>
      </c>
      <c r="MA15" s="40" t="str">
        <f>IF(LL15&gt;0,LL15,"")</f>
        <v/>
      </c>
      <c r="MB15" s="40" t="str">
        <f>IF(LM15&gt;0,LM15,"")</f>
        <v/>
      </c>
      <c r="MC15" s="40" t="str">
        <f>IF(SUM(LJ15:LM15)-LN15&gt;0,SUM(LJ15:LM15)-LN15,"")</f>
        <v/>
      </c>
      <c r="MD15" s="40" t="str">
        <f>IF(LQ15&gt;0,LQ15,"")</f>
        <v/>
      </c>
      <c r="ME15" s="40" t="str">
        <f>IF(LR15&gt;0,LR15,"")</f>
        <v/>
      </c>
      <c r="MF15" s="40" t="str">
        <f>IF(SUM(LO15:LR15)-LS15&gt;0,SUM(LO15:LR15)-LS15,"")</f>
        <v/>
      </c>
      <c r="MG15" s="40" t="str">
        <f>IF(SUM(LZ15,MC15,MF15)&gt;0,SUM(LZ15,MC15,MF15),"")</f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IF(SUM(NH15,NK15,NN15)&gt;0,SUM(NH15,NK15,NN15),"")</f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0" t="str">
        <f>IF(NR15&gt;0,NR15,"")</f>
        <v/>
      </c>
      <c r="OK15" s="40" t="str">
        <f>IF(NS15&gt;0,NS15,"")</f>
        <v/>
      </c>
      <c r="OL15" s="40" t="str">
        <f>IF(SUM(NP15:NS15)-NT15&gt;0,SUM(NP15:NS15)-NT15,"")</f>
        <v/>
      </c>
      <c r="OM15" s="40" t="str">
        <f>IF(NW15&gt;0,NW15,"")</f>
        <v/>
      </c>
      <c r="ON15" s="40" t="str">
        <f>IF(NX15&gt;0,NX15,"")</f>
        <v/>
      </c>
      <c r="OO15" s="40" t="str">
        <f>IF(SUM(NU15:NX15)-NY15&gt;0,SUM(NU15:NX15)-NY15,"")</f>
        <v/>
      </c>
      <c r="OP15" s="40" t="str">
        <f>IF(MAX(OL15,OO15)&gt;0,MAX(OL15,OO15),"")</f>
        <v/>
      </c>
      <c r="OQ15" s="40" t="str">
        <f>IF(OB15&gt;0,OB15,"")</f>
        <v/>
      </c>
      <c r="OR15" s="40" t="str">
        <f>IF(OC15&gt;0,OC15,"")</f>
        <v/>
      </c>
      <c r="OS15" s="40" t="str">
        <f>IF(SUM(NZ15:OC15)-OD15&gt;0,SUM(NZ15:OC15)-OD15,"")</f>
        <v/>
      </c>
      <c r="OT15" s="40" t="str">
        <f>IF(OG15&gt;0,OG15,"")</f>
        <v/>
      </c>
      <c r="OU15" s="40" t="str">
        <f>IF(OH15&gt;0,OH15,"")</f>
        <v/>
      </c>
      <c r="OV15" s="40" t="str">
        <f>IF(SUM(OE15:OH15)-OI15&gt;0,SUM(OE15:OH15)-OI15,"")</f>
        <v/>
      </c>
      <c r="OW15" s="40" t="str">
        <f>IF(SUM(OP15,OS15,OV15)&gt;0,SUM(OP15,OS15,OV15),"")</f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IF(SUM(PX15,QA15,QD15)&gt;0,SUM(PX15,QA15,QD15),"")</f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0" t="str">
        <f>IF(QH15&gt;0,QH15,"")</f>
        <v/>
      </c>
      <c r="RA15" s="40" t="str">
        <f>IF(QI15&gt;0,QI15,"")</f>
        <v/>
      </c>
      <c r="RB15" s="40" t="str">
        <f>IF(SUM(QF15:QI15)-QJ15&gt;0,SUM(QF15:QI15)-QJ15,"")</f>
        <v/>
      </c>
      <c r="RC15" s="40" t="str">
        <f>IF(QM15&gt;0,QM15,"")</f>
        <v/>
      </c>
      <c r="RD15" s="40" t="str">
        <f>IF(QN15&gt;0,QN15,"")</f>
        <v/>
      </c>
      <c r="RE15" s="40" t="str">
        <f>IF(SUM(QK15:QN15)-QO15&gt;0,SUM(QK15:QN15)-QO15,"")</f>
        <v/>
      </c>
      <c r="RF15" s="40" t="str">
        <f>IF(MAX(RB15,RE15)&gt;0,MAX(RB15,RE15),"")</f>
        <v/>
      </c>
      <c r="RG15" s="40" t="str">
        <f>IF(QR15&gt;0,QR15,"")</f>
        <v/>
      </c>
      <c r="RH15" s="40" t="str">
        <f>IF(QS15&gt;0,QS15,"")</f>
        <v/>
      </c>
      <c r="RI15" s="40" t="str">
        <f>IF(SUM(QP15:QS15)-QT15&gt;0,SUM(QP15:QS15)-QT15,"")</f>
        <v/>
      </c>
      <c r="RJ15" s="40" t="str">
        <f>IF(QW15&gt;0,QW15,"")</f>
        <v/>
      </c>
      <c r="RK15" s="40" t="str">
        <f>IF(QX15&gt;0,QX15,"")</f>
        <v/>
      </c>
      <c r="RL15" s="40" t="str">
        <f>IF(SUM(QU15:QX15)-QY15&gt;0,SUM(QU15:QX15)-QY15,"")</f>
        <v/>
      </c>
      <c r="RM15" s="40" t="str">
        <f>IF(SUM(RF15,RI15,RL15)&gt;0,SUM(RF15,RI15,RL15),"")</f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>IF(RP15&gt;0,RP15,"")</f>
        <v/>
      </c>
      <c r="SI15" s="11" t="str">
        <f>IF(RQ15&gt;0,RQ15,"")</f>
        <v/>
      </c>
      <c r="SJ15" s="11" t="str">
        <f>IF(SUM(RN15:RQ15)-RR15&gt;0,SUM(RN15:RQ15)-RR15,"")</f>
        <v/>
      </c>
      <c r="SK15" s="11" t="str">
        <f>IF(RU15&gt;0,RU15,"")</f>
        <v/>
      </c>
      <c r="SL15" s="11" t="str">
        <f>IF(RV15&gt;0,RV15,"")</f>
        <v/>
      </c>
      <c r="SM15" s="11" t="str">
        <f>IF(SUM(RS15:RV15)-RW15&gt;0,SUM(RS15:RV15)-RW15,"")</f>
        <v/>
      </c>
      <c r="SN15" s="11" t="str">
        <f>IF(MAX(SJ15,SM15)&gt;0,MAX(SJ15,SM15),"")</f>
        <v/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 t="str">
        <f>IF(SUM(SN15,SQ15,ST15)&gt;0,SUM(SN15,SQ15,ST15),"")</f>
        <v/>
      </c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40" t="str">
        <f>IF(SX15&gt;0,SX15,"")</f>
        <v/>
      </c>
      <c r="TQ15" s="40" t="str">
        <f>IF(SY15&gt;0,SY15,"")</f>
        <v/>
      </c>
      <c r="TR15" s="40" t="str">
        <f>IF(SUM(SV15:SY15)-SZ15&gt;0,SUM(SV15:SY15)-SZ15,"")</f>
        <v/>
      </c>
      <c r="TS15" s="40" t="str">
        <f>IF(TC15&gt;0,TC15,"")</f>
        <v/>
      </c>
      <c r="TT15" s="40" t="str">
        <f>IF(TD15&gt;0,TD15,"")</f>
        <v/>
      </c>
      <c r="TU15" s="40" t="str">
        <f>IF(SUM(TA15:TD15)-TE15&gt;0,SUM(TA15:TD15)-TE15,"")</f>
        <v/>
      </c>
      <c r="TV15" s="40" t="str">
        <f>IF(MAX(TR15,TU15)&gt;0,MAX(TR15,TU15),"")</f>
        <v/>
      </c>
      <c r="TW15" s="40" t="str">
        <f>IF(TH15&gt;0,TH15,"")</f>
        <v/>
      </c>
      <c r="TX15" s="40" t="str">
        <f>IF(TI15&gt;0,TI15,"")</f>
        <v/>
      </c>
      <c r="TY15" s="40" t="str">
        <f>IF(SUM(TF15:TI15)-TJ15&gt;0,SUM(TF15:TI15)-TJ15,"")</f>
        <v/>
      </c>
      <c r="TZ15" s="40" t="str">
        <f>IF(TM15&gt;0,TM15,"")</f>
        <v/>
      </c>
      <c r="UA15" s="40" t="str">
        <f>IF(TN15&gt;0,TN15,"")</f>
        <v/>
      </c>
      <c r="UB15" s="40" t="str">
        <f>IF(SUM(TK15:TN15)-TO15&gt;0,SUM(TK15:TN15)-TO15,"")</f>
        <v/>
      </c>
      <c r="UC15" s="40" t="str">
        <f>IF(SUM(TV15,TY15,UB15)&gt;0,SUM(TV15,TY15,UB15),"")</f>
        <v/>
      </c>
      <c r="UD15" s="18"/>
      <c r="UE15" s="18"/>
      <c r="UF15" s="18"/>
      <c r="UG15" s="18"/>
      <c r="UH15" s="18"/>
      <c r="UI15" s="18"/>
      <c r="UJ15" s="18"/>
      <c r="UK15" s="18"/>
      <c r="UL15" s="18"/>
      <c r="UM15" s="18"/>
      <c r="UN15" s="18"/>
      <c r="UO15" s="18"/>
      <c r="UP15" s="18"/>
      <c r="UQ15" s="18"/>
      <c r="UR15" s="18"/>
      <c r="US15" s="18"/>
      <c r="UT15" s="18"/>
      <c r="UU15" s="18"/>
      <c r="UV15" s="18"/>
      <c r="UW15" s="18"/>
      <c r="UX15" s="11" t="str">
        <f>IF(UF15&gt;0,UF15,"")</f>
        <v/>
      </c>
      <c r="UY15" s="11" t="str">
        <f>IF(UG15&gt;0,UG15,"")</f>
        <v/>
      </c>
      <c r="UZ15" s="11" t="str">
        <f>IF(SUM(UD15:UG15)-UH15&gt;0,SUM(UD15:UG15)-UH15,"")</f>
        <v/>
      </c>
      <c r="VA15" s="11" t="str">
        <f>IF(UK15&gt;0,UK15,"")</f>
        <v/>
      </c>
      <c r="VB15" s="11" t="str">
        <f>IF(UL15&gt;0,UL15,"")</f>
        <v/>
      </c>
      <c r="VC15" s="11" t="str">
        <f>IF(SUM(UI15:UL15)-UM15&gt;0,SUM(UI15:UL15)-UM15,"")</f>
        <v/>
      </c>
      <c r="VD15" s="11" t="str">
        <f>IF(MAX(UZ15,VC15)&gt;0,MAX(UZ15,VC15),"")</f>
        <v/>
      </c>
      <c r="VE15" s="11" t="str">
        <f>IF(UP15&gt;0,UP15,"")</f>
        <v/>
      </c>
      <c r="VF15" s="11" t="str">
        <f>IF(UQ15&gt;0,UQ15,"")</f>
        <v/>
      </c>
      <c r="VG15" s="11" t="str">
        <f>IF(SUM(UN15:UQ15)-UR15&gt;0,SUM(UN15:UQ15)-UR15,"")</f>
        <v/>
      </c>
      <c r="VH15" s="11" t="str">
        <f>IF(UU15&gt;0,UU15,"")</f>
        <v/>
      </c>
      <c r="VI15" s="11" t="str">
        <f>IF(UV15&gt;0,UV15,"")</f>
        <v/>
      </c>
      <c r="VJ15" s="11" t="str">
        <f>IF(SUM(US15:UV15)-UW15&gt;0,SUM(US15:UV15)-UW15,"")</f>
        <v/>
      </c>
      <c r="VK15" s="11" t="str">
        <f>IF(SUM(VD15,VG15,VJ15)&gt;0,SUM(VD15,VG15,VJ15),"")</f>
        <v/>
      </c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40" t="str">
        <f>IF(VN15&gt;0,VN15,"")</f>
        <v/>
      </c>
      <c r="WG15" s="40" t="str">
        <f>IF(VO15&gt;0,VO15,"")</f>
        <v/>
      </c>
      <c r="WH15" s="40" t="str">
        <f>IF(SUM(VL15:VO15)-VP15&gt;0,SUM(VL15:VO15)-VP15,"")</f>
        <v/>
      </c>
      <c r="WI15" s="40" t="str">
        <f>IF(VS15&gt;0,VS15,"")</f>
        <v/>
      </c>
      <c r="WJ15" s="40" t="str">
        <f>IF(VT15&gt;0,VT15,"")</f>
        <v/>
      </c>
      <c r="WK15" s="40" t="str">
        <f>IF(SUM(VQ15:VT15)-VU15&gt;0,SUM(VQ15:VT15)-VU15,"")</f>
        <v/>
      </c>
      <c r="WL15" s="40" t="str">
        <f>IF(MAX(WH15,WK15)&gt;0,MAX(WH15,WK15),"")</f>
        <v/>
      </c>
      <c r="WM15" s="40" t="str">
        <f>IF(VX15&gt;0,VX15,"")</f>
        <v/>
      </c>
      <c r="WN15" s="40" t="str">
        <f>IF(VY15&gt;0,VY15,"")</f>
        <v/>
      </c>
      <c r="WO15" s="40" t="str">
        <f>IF(SUM(VV15:VY15)-VZ15&gt;0,SUM(VV15:VY15)-VZ15,"")</f>
        <v/>
      </c>
      <c r="WP15" s="40" t="str">
        <f>IF(WC15&gt;0,WC15,"")</f>
        <v/>
      </c>
      <c r="WQ15" s="40" t="str">
        <f>IF(WD15&gt;0,WD15,"")</f>
        <v/>
      </c>
      <c r="WR15" s="40" t="str">
        <f>IF(SUM(WA15:WD15)-WE15&gt;0,SUM(WA15:WD15)-WE15,"")</f>
        <v/>
      </c>
      <c r="WS15" s="40" t="str">
        <f>IF(SUM(WL15,WO15,WR15)&gt;0,SUM(WL15,WO15,WR15),"")</f>
        <v/>
      </c>
      <c r="WT15" s="26">
        <f>IF($CP15="P",CA15,(CA15+AZ15)/2)</f>
        <v>8.5</v>
      </c>
      <c r="WU15" s="26">
        <f>IF($CP15="P",CB15,(CB15+BA15)/2)</f>
        <v>4.8</v>
      </c>
      <c r="WV15" s="26">
        <f>IF($CP15="P",CC15,(CC15+BB15)/2)</f>
        <v>9</v>
      </c>
      <c r="WW15" s="26">
        <f>IF($CP15="P",CD15,(CD15+BC15)/2)</f>
        <v>8.2899999999999991</v>
      </c>
      <c r="WX15" s="26">
        <f>IF($CP15="P",CE15,(CE15+BD15)/2)</f>
        <v>0</v>
      </c>
      <c r="WY15" s="26">
        <f>IF($CP15="P",CF15,(CF15+BE15)/2)</f>
        <v>9.5</v>
      </c>
      <c r="WZ15" s="26">
        <f>IF($CP15="P",CG15,(CG15+BF15)/2)</f>
        <v>7.2</v>
      </c>
      <c r="XA15" s="26">
        <f>IF($CP15="P",CH15,(CH15+BG15)/2)</f>
        <v>12.6</v>
      </c>
      <c r="XB15" s="26">
        <f>IF($CP15="P",CI15,(CI15+BH15)/2)</f>
        <v>12.324999999999999</v>
      </c>
      <c r="XC15" s="26">
        <f>IF($CP15="P",CJ15,(CJ15+BI15)/2)</f>
        <v>0</v>
      </c>
      <c r="XD15" s="26">
        <f>IF($CP15="P",CK15,(CK15+BJ15)/2)</f>
        <v>5.3000000000000007</v>
      </c>
      <c r="XE15" s="26">
        <f>IF($CP15="P",CL15,(CL15+BK15)/2)</f>
        <v>3.4</v>
      </c>
      <c r="XF15" s="26">
        <f>IF($CP15="P",CM15,(CM15+BL15)/2)</f>
        <v>6.35</v>
      </c>
      <c r="XG15" s="26">
        <f>IF($CP15="P",CN15,(CN15+BM15)/2)</f>
        <v>5.5649999999999995</v>
      </c>
      <c r="XH15" s="26">
        <f>IF($CP15="P",CO15,(CO15+BN15)/2)</f>
        <v>0</v>
      </c>
      <c r="XI15" s="28" t="s">
        <v>53</v>
      </c>
      <c r="XJ15" s="11">
        <f>IF(WV15&gt;0,WV15,"")</f>
        <v>9</v>
      </c>
      <c r="XK15" s="11">
        <f>IF(WW15&gt;0,WW15,"")</f>
        <v>8.2899999999999991</v>
      </c>
      <c r="XL15" s="11">
        <f>IF(SUM(WT15:WW15)-WX15&gt;0,SUM(WT15:WW15)-WX15,"")</f>
        <v>30.59</v>
      </c>
      <c r="XM15" s="11">
        <f>IF(XA15&gt;0,XA15,"")</f>
        <v>12.6</v>
      </c>
      <c r="XN15" s="11">
        <f>IF(XB15&gt;0,XB15,"")</f>
        <v>12.324999999999999</v>
      </c>
      <c r="XO15" s="11">
        <f>IF(SUM(WY15:XB15)-XC15&gt;0,SUM(WY15:XB15)-XC15,"")</f>
        <v>41.625</v>
      </c>
      <c r="XP15" s="11">
        <f>IF(MAX(XL15,XO15)&gt;0,MAX(XL15,XO15),"")</f>
        <v>41.625</v>
      </c>
      <c r="XQ15" s="11">
        <f>IF(XF15&gt;0,XF15,"")</f>
        <v>6.35</v>
      </c>
      <c r="XR15" s="11">
        <f>IF(XG15&gt;0,XG15,"")</f>
        <v>5.5649999999999995</v>
      </c>
      <c r="XS15" s="11">
        <f>IF(SUM(XD15:XG15)-XH15&gt;0,SUM(XD15:XG15)-XH15,"")</f>
        <v>20.615000000000002</v>
      </c>
      <c r="XT15" s="11">
        <f>IF(SUM(XP15,XS15)&gt;0,SUM(XP15,XS15),"")</f>
        <v>62.24</v>
      </c>
    </row>
    <row r="16" spans="1:644" x14ac:dyDescent="0.2">
      <c r="A16" s="4" t="str" cm="1">
        <f t="array" ref="A16">IF(AND(H16&lt;&gt;"",H16&lt;&gt;"No DD"),SUMPRODUCT((H$4:H$27&lt;&gt;"")*(H$4:H$27&lt;&gt;"No DD")*(E$4:E$27&gt;E16))+1,IF(H16="No DD",SUMPRODUCT((H$4:H$27="No DD")*(E$4:E$27&gt;E16))+1+SUMPRODUCT((H$4:H$27&lt;&gt;"")*(H$4:H$27&lt;&gt;"No DD")),""))</f>
        <v/>
      </c>
      <c r="B16" s="5" t="s">
        <v>122</v>
      </c>
      <c r="C16" s="4" t="s">
        <v>5</v>
      </c>
      <c r="D16" s="4">
        <v>2004</v>
      </c>
      <c r="E16" s="9">
        <f>SUM(J16:V16)+SUM(J16:T16)*0.0000001+SUM(J16)*0.0000000000001</f>
        <v>204.96002049600509</v>
      </c>
      <c r="F16" s="3" t="str">
        <f>IF(OR(AND(AO16&gt;=AY$29,AO16&lt;&gt;"",AQ16&gt;=AY$33,AQ16&lt;&gt;"",AN16=""),AND(AR16&gt;=AY$29,AR16&lt;&gt;"",AT16&gt;=AY$33,AT16&lt;&gt;"",AN16=""),AND(AV16&gt;=AY$29,AV16&lt;&gt;"",AX16&gt;=AY$33,AX16&lt;&gt;"",AN16=""),AND(BP16&gt;=BZ$29,BP16&lt;&gt;"",BR16&gt;=BZ$33,BR16&lt;&gt;"",BO16=""),AND(BS16&gt;=BZ$29,BS16&lt;&gt;"",BU16&gt;=BZ$33,BU16&lt;&gt;"",BO16=""),AND(BW16&gt;=BZ$29,BW16&lt;&gt;"",BY16&gt;=BZ$33,BY16&lt;&gt;"",BO16=""),AND(CQ16&gt;=DA$29,CQ16&lt;&gt;"",CS16&gt;=DA$33,CS16&lt;&gt;"",CP16=""),AND(CT16&gt;=DA$29,CT16&lt;&gt;"",CV16&gt;=DA$33,CV16&lt;&gt;"",CP16=""),AND(CX16&gt;=DA$29,CX16&lt;&gt;"",CZ16&gt;=DA$33,CZ16&lt;&gt;"",CP16=""),AND(DX16&gt;=EK$29,DX16&lt;&gt;"",DZ16&gt;=EK$33,DZ16&lt;&gt;""),AND(EA16&gt;=EK$29,EA16&lt;&gt;"",EC16&gt;=EK$33,EC16&lt;&gt;""),AND(EE16&gt;=EK$29,EE16&lt;&gt;"",EG16&gt;=EK$33,EG16&lt;&gt;""),AND(EH16&gt;=EK$29,EH16&lt;&gt;"",EJ16&gt;=EK$33,EJ16&lt;&gt;""),AND(FF16&gt;=FS$29,FF16&lt;&gt;"",FH16&gt;=FS$33,FH16&lt;&gt;""),AND(FI16&gt;=FS$29,FI16&lt;&gt;"",FK16&gt;=FS$33,FK16&lt;&gt;""),AND(FM16&gt;=FS$29,FM16&lt;&gt;"",FO16&gt;=FS$33,FO16&lt;&gt;""),AND(FP16&gt;=FS$29,FP16&lt;&gt;"",FR16&gt;=FS$33,FR16&lt;&gt;""),AND(GN16&gt;=HA$29,GN16&lt;&gt;"",GP16&gt;=HA$33,GP16&lt;&gt;""),AND(GQ16&gt;=HA$29,GQ16&lt;&gt;"",GS16&gt;=HA$33,GS16&lt;&gt;""),AND(GU16&gt;=HA$29,GU16&lt;&gt;"",GW16&gt;=HA$33,GW16&lt;&gt;""),AND(GX16&gt;=HA$29,GX16&lt;&gt;"",GZ16&gt;=HA$33,GZ16&lt;&gt;""),AND(HV16&gt;=II$29,HV16&lt;&gt;"",HX16&gt;=II$33,HX16&lt;&gt;""),AND(HY16&gt;=II$29,HY16&lt;&gt;"",IA16&gt;=II$33,IA16&lt;&gt;""),AND(IC16&gt;=II$29,IC16&lt;&gt;"",IE16&gt;=II$33,IE16&lt;&gt;""),AND(IF16&gt;=II$29,IF16&lt;&gt;"",IH16&gt;=II$33,IH16&lt;&gt;""),AND(JD16&gt;=JQ$29,JD16&lt;&gt;"",JF16&gt;=JQ$33,JF16&lt;&gt;""),AND(JG16&gt;=JQ$29,JG16&lt;&gt;"",JI16&gt;=JQ$33,JI16&lt;&gt;""),AND(JK16&gt;=JQ$29,JK16&lt;&gt;"",JM16&gt;=JQ$33,JM16&lt;&gt;""),AND(JN16&gt;=JQ$29,JN16&lt;&gt;"",JP16&gt;=JQ$33,JP16&lt;&gt;""),AND(KL16&gt;=KY$29,KL16&lt;&gt;"",KN16&gt;=KY$33,KN16&lt;&gt;""),AND(KO16&gt;=KY$29,KO16&lt;&gt;"",KQ16&gt;=KY$33,KQ16&lt;&gt;""),AND(KS16&gt;=KY$29,KS16&lt;&gt;"",KU16&gt;=KY$33,KU16&lt;&gt;""),AND(KV16&gt;=KY$29,KV16&lt;&gt;"",KX16&gt;=KY$33,KX16&lt;&gt;""),AND(LT16&gt;=MG$29,LT16&lt;&gt;"",LV16&gt;=MG$33,LV16&lt;&gt;""),AND(LW16&gt;=MG$29,LW16&lt;&gt;"",LY16&gt;=MG$33,LY16&lt;&gt;""),AND(MA16&gt;=MG$29,MA16&lt;&gt;"",MC16&gt;=MG$33,MC16&lt;&gt;""),AND(MD16&gt;=MG$29,MD16&lt;&gt;"",MF16&gt;=MG$33,MF16&lt;&gt;""),AND(NB16&gt;=NO$29,NB16&lt;&gt;"",ND16&gt;=NO$33,ND16&lt;&gt;""),AND(NE16&gt;=NO$29,NE16&lt;&gt;"",NG16&gt;=NO$33,NG16&lt;&gt;""),AND(NI16&gt;=NO$29,NI16&lt;&gt;"",NK16&gt;=NO$33,NK16&lt;&gt;""),AND(NL16&gt;=NO$29,NL16&lt;&gt;"",NN16&gt;=NO$33,NN16&lt;&gt;""),AND(OJ16&gt;=OW$29,OJ16&lt;&gt;"",OL16&gt;=OW$33,OL16&lt;&gt;""),AND(OM16&gt;=OW$29,OM16&lt;&gt;"",OO16&gt;=OW$33,OO16&lt;&gt;""),AND(OQ16&gt;=OW$29,OQ16&lt;&gt;"",OS16&gt;=OW$33,OS16&lt;&gt;""),AND(OT16&gt;=OW$29,OT16&lt;&gt;"",OV16&gt;=OW$33,OV16&lt;&gt;""),AND(PR16&gt;=QE$29,PR16&lt;&gt;"",PT16&gt;=QE$33,PT16&lt;&gt;""),AND(PU16&gt;=QE$29,PU16&lt;&gt;"",PW16&gt;=QE$33,PW16&lt;&gt;""),AND(PY16&gt;=QE$29,PY16&lt;&gt;"",QA16&gt;=QE$33,QA16&lt;&gt;""),AND(QB16&gt;=QE$29,QB16&lt;&gt;"",QD16&gt;=QE$33,QD16&lt;&gt;""),AND(QZ16&gt;=RM$29,QZ16&lt;&gt;"",RB16&gt;=RM$33,RB16&lt;&gt;""),AND(RC16&gt;=RM$29,RC16&lt;&gt;"",RE16&gt;=RM$33,RE16&lt;&gt;""),AND(RG16&gt;=RM$29,RG16&lt;&gt;"",RI16&gt;=RM$33,RI16&lt;&gt;""),AND(RJ16&gt;=RM$29,RJ16&lt;&gt;"",RL16&gt;=RM$33,RL16&lt;&gt;""),AND(SH16&gt;=SU$29,SH16&lt;&gt;"",SJ16&gt;=SU$33,SJ16&lt;&gt;""),AND(SK16&gt;=SU$29,SK16&lt;&gt;"",SM16&gt;=SU$33,SM16&lt;&gt;""),AND(SO16&gt;=SU$29,SO16&lt;&gt;"",SQ16&gt;=SU$33,SQ16&lt;&gt;""),AND(SR16&gt;=SU$29,SR16&lt;&gt;"",ST16&gt;=SU$33,ST16&lt;&gt;""),AND(TP16&gt;=UC$29,TP16&lt;&gt;"",TR16&gt;=UC$33,TR16&lt;&gt;""),AND(TS16&gt;=UC$29,TS16&lt;&gt;"",TU16&gt;=UC$33,TU16&lt;&gt;""),AND(TW16&gt;=UC$29,TW16&lt;&gt;"",TY16&gt;=UC$33,TYY16&lt;&gt;""),AND(TZ16&gt;=UC$29,TZ16&lt;&gt;"",UB16&gt;=UC$33,UB16&lt;&gt;""),AND(UX16&gt;=VK$29,UX16&lt;&gt;"",UZ16&gt;=VK$33,UZ16&lt;&gt;""),AND(VA16&gt;=VK$29,VA16&lt;&gt;"",VC16&gt;=VK$33,VC16&lt;&gt;""),AND(VE16&gt;=VK$29,VE16&lt;&gt;"",VG16&gt;=VK$33,VG16&lt;&gt;""),AND(VH16&gt;=VK$29,VH16&lt;&gt;"",VJ16&gt;=VK$33,VJ16&lt;&gt;""),AND(WF16&gt;=WS$29,WF16&lt;&gt;"",WH16&gt;=WS$33,WH16&lt;&gt;""),AND(WI16&gt;=WS$29,WI16&lt;&gt;"",WK16&gt;=WS$33,WK16&lt;&gt;""),AND(WM16&gt;=WS$29,WM16&lt;&gt;"",WO16&gt;=WS$33,WO16&lt;&gt;""),AND(WP16&gt;=WS$29,WP16&lt;&gt;"",WR16&gt;=WS$33,WR16&lt;&gt;"")),"P","")</f>
        <v/>
      </c>
      <c r="G16" s="3" t="str">
        <f>IF(OR(AND(AQ16&gt;=AY$33,AQ16&lt;&gt;"",AN16=""),AND(AT16&gt;=AY$33,AT16&lt;&gt;"",AN16=""),AND(AX16&gt;=AY$33,AX16&lt;&gt;"",AN16=""),AND(BR16&gt;=BZ$33,BR16&lt;&gt;"",BO16=""),AND(BU16&gt;=BZ$33,BU16&lt;&gt;"",BO16=""),AND(BY16&gt;=BZ$33,BY16&lt;&gt;"",BO16=""),AND(CS16&gt;=DA$33,CS16&lt;&gt;"",CP16=""),AND(CV16&gt;=DA$33,CV16&lt;&gt;"",CP16=""),AND(CZ16&gt;=DA$33,CZ16&lt;&gt;"",CP16=""),AND(DZ16&gt;=EK$33,DZ16&lt;&gt;""),AND(EC16&gt;=EK$33,EC16&lt;&gt;""),AND(EG16&gt;=EK$33,EG16&lt;&gt;""),AND(EJ16&gt;=EK$33,EJ16&lt;&gt;""),AND(FH16&gt;=FS$33,FH16&lt;&gt;""),AND(FK16&gt;=FS$33,FK16&lt;&gt;""),AND(FO16&gt;=FS$33,FO16&lt;&gt;""),AND(FR16&gt;=FS$33,FR16&lt;&gt;""),AND(GP16&gt;=HA$33,GP16&lt;&gt;""),AND(GS16&gt;=HA$33,GS16&lt;&gt;""),AND(GW16&gt;=HA$33,GW16&lt;&gt;""),AND(GZ16&gt;=HA$33,GZ16&lt;&gt;""),AND(HX16&gt;=II$33,HX16&lt;&gt;""),AND(IA16&gt;=II$33,IA16&lt;&gt;""),AND(IE16&gt;=II$33,IE16&lt;&gt;""),AND(IH16&gt;=II$33,IH16&lt;&gt;""),AND(JF16&gt;=JQ$33,JF16&lt;&gt;""),AND(JI16&gt;=JQ$33,JI16&lt;&gt;""),AND(JM16&gt;=JQ$33,JM16&lt;&gt;""),AND(JP16&gt;=JQ$33,JP16&lt;&gt;""),AND(KN16&gt;=KY$33,KN16&lt;&gt;""),AND(KQ16&gt;=KY$33,KQ16&lt;&gt;""),AND(KU16&gt;=KY$33,KU16&lt;&gt;""),AND(KX16&gt;=KY$33,KX16&lt;&gt;""),AND(LV16&gt;=MG$33,LV16&lt;&gt;""),AND(LY16&gt;=MG$33,LY16&lt;&gt;""),AND(MC16&gt;=MG$33,MC16&lt;&gt;""),AND(MF16&gt;=MG$33,MF16&lt;&gt;""),AND(ND16&gt;=NO$33,ND16&lt;&gt;""),AND(NG16&gt;=NO$33,NG16&lt;&gt;""),AND(NK16&gt;=NO$33,NK16&lt;&gt;""),AND(NN16&gt;=NO$33,NN16&lt;&gt;""),AND(OL16&gt;=OW$33,OL16&lt;&gt;""),AND(OO16&gt;=OW$33,OO16&lt;&gt;""),AND(OS16&gt;=OW$33,OS16&lt;&gt;""),AND(OV16&gt;=OW$33,OV16&lt;&gt;""),AND(PT16&gt;=QE$33,PT16&lt;&gt;""),AND(PW16&gt;=QE$33,PW16&lt;&gt;""),AND(QA16&gt;=QE$33,QA16&lt;&gt;""),AND(QD16&gt;=QE$33,QD16&lt;&gt;""),AND(RB16&gt;=RM$33,RB16&lt;&gt;""),AND(RE16&gt;=RM$33,RE16&lt;&gt;""),AND(RI16&gt;=RM$33,RI16&lt;&gt;""),AND(RL16&gt;=RM$33,RL16&lt;&gt;""),AND(SJ16&gt;=SU$33,SJ16&lt;&gt;""),AND(SM16&gt;=SU$33,SM16&lt;&gt;""),AND(SQ16&gt;=SU$33,SQ16&lt;&gt;""),AND(ST16&gt;=SU$33,ST16&lt;&gt;""),AND(TR16&gt;=UC$33,TR16&lt;&gt;""),AND(TU16&gt;=UC$33,TU16&lt;&gt;""),AND(TY16&gt;=UC$33,TYY16&lt;&gt;""),AND(UB16&gt;=UC$33,UB16&lt;&gt;""),AND(UZ16&gt;=VK$33,UZ16&lt;&gt;""),AND(VC16&gt;=VK$33,VC16&lt;&gt;""),AND(VG16&gt;=VK$33,VG16&lt;&gt;""),AND(VJ16&gt;=VK$33,VJ16&lt;&gt;""),AND(WH16&gt;=WS$33,WH16&lt;&gt;""),AND(WK16&gt;=WS$33,WK16&lt;&gt;""),AND(WO16&gt;=WS$33,WO16&lt;&gt;""),AND(WR16&gt;=WS$33,WR16&lt;&gt;"")),"P","")</f>
        <v/>
      </c>
      <c r="H16" s="36" t="str">
        <f>IF(AND(G16="P",F16=""),"No DD",IF(OR(AND(AO16&gt;=AY$32,AO16&lt;&gt;"",AQ16&gt;=AY$36,AQ16&lt;&gt;"",AN16=""),AND(AR16&gt;=AY$32,AR16&lt;&gt;"",AT16&gt;=AY$36,AT16&lt;&gt;"",AN16=""),AND(AV16&gt;=AY$32,AV16&lt;&gt;"",AX16&gt;=AY$36,AX16&lt;&gt;"",AN16=""),AND(BP16&gt;=BZ$32,BP16&lt;&gt;"",BR16&gt;=BZ$36,BR16&lt;&gt;"",BO16=""),AND(BS16&gt;=BZ$32,BS16&lt;&gt;"",BU16&gt;=BZ$36,BU16&lt;&gt;"",BO16=""),AND(BW16&gt;=BZ$32,BW16&lt;&gt;"",BY16&gt;=BZ$36,BY16&lt;&gt;"",BO16=""),AND(CQ16&gt;=DA$32,CQ16&lt;&gt;"",CS16&gt;=DA$36,CS16&lt;&gt;"",CP16=""),AND(CT16&gt;=DA$32,CT16&lt;&gt;"",CV16&gt;=DA$36,CV16&lt;&gt;"",CP16=""),AND(CX16&gt;=DA$32,CX16&lt;&gt;"",CZ16&gt;=DA$36,CZ16&lt;&gt;"",CP16=""),AND(DX16&gt;=EK$32,DX16&lt;&gt;"",DZ16&gt;=EK$36,DZ16&lt;&gt;""),AND(EA16&gt;=EK$32,EA16&lt;&gt;"",EC16&gt;=EK$36,EC16&lt;&gt;""),AND(EE16&gt;=EK$32,EE16&lt;&gt;"",EG16&gt;=EK$36,EG16&lt;&gt;""),AND(EH16&gt;=EK$32,EH16&lt;&gt;"",EJ16&gt;=EK$36,EJ16&lt;&gt;""),AND(FF16&gt;=FS$32,FF16&lt;&gt;"",FH16&gt;=FS$36,FH16&lt;&gt;""),AND(FI16&gt;=FS$32,FI16&lt;&gt;"",FK16&gt;=FS$36,FK16&lt;&gt;""),AND(FM16&gt;=FS$32,FM16&lt;&gt;"",FO16&gt;=FS$36,FO16&lt;&gt;""),AND(FP16&gt;=FS$32,FP16&lt;&gt;"",FR16&gt;=FS$36,FR16&lt;&gt;""),AND(GN16&gt;=HA$32,GN16&lt;&gt;"",GP16&gt;=HA$36,GP16&lt;&gt;""),AND(GQ16&gt;=HA$32,GQ16&lt;&gt;"",GS16&gt;=HA$36,GS16&lt;&gt;""),AND(GU16&gt;=HA$32,GU16&lt;&gt;"",GW16&gt;=HA$36,GW16&lt;&gt;""),AND(GX16&gt;=HA$32,GX16&lt;&gt;"",GZ16&gt;=HA$36,GZ16&lt;&gt;""),AND(HV16&gt;=II$32,HV16&lt;&gt;"",HX16&gt;=II$36,HX16&lt;&gt;""),AND(HY16&gt;=II$32,HY16&lt;&gt;"",IA16&gt;=II$36,IA16&lt;&gt;""),AND(IC16&gt;=II$32,IC16&lt;&gt;"",IE16&gt;=II$36,IE16&lt;&gt;""),AND(IF16&gt;=II$32,IF16&lt;&gt;"",IH16&gt;=II$36,IH16&lt;&gt;""),AND(JD16&gt;=JQ$32,JD16&lt;&gt;"",JF16&gt;=JQ$36,JF16&lt;&gt;""),AND(JG16&gt;=JQ$32,JG16&lt;&gt;"",JI16&gt;=JQ$36,JI16&lt;&gt;""),AND(JK16&gt;=JQ$32,JK16&lt;&gt;"",JM16&gt;=JQ$36,JM16&lt;&gt;""),AND(JN16&gt;=JQ$32,JN16&lt;&gt;"",JP16&gt;=JQ$36,JP16&lt;&gt;""),AND(KL16&gt;=KY$32,KL16&lt;&gt;"",KN16&gt;=KY$36,KN16&lt;&gt;""),AND(KO16&gt;=KY$32,KO16&lt;&gt;"",KQ16&gt;=KY$36,KQ16&lt;&gt;""),AND(KS16&gt;=KY$32,KS16&lt;&gt;"",KU16&gt;=KY$36,KU16&lt;&gt;""),AND(KV16&gt;=KY$32,KV16&lt;&gt;"",KX16&gt;=KY$36,KX16&lt;&gt;""),AND(LT16&gt;=MG$32,LT16&lt;&gt;"",LV16&gt;=MG$36,LV16&lt;&gt;""),AND(LW16&gt;=MG$32,LW16&lt;&gt;"",LY16&gt;=MG$36,LY16&lt;&gt;""),AND(MA16&gt;=MG$32,MA16&lt;&gt;"",MC16&gt;=MG$36,MC16&lt;&gt;""),AND(MD16&gt;=MG$32,MD16&lt;&gt;"",MF16&gt;=MG$36,MF16&lt;&gt;""),AND(NB16&gt;=NO$32,NB16&lt;&gt;"",ND16&gt;=NO$36,ND16&lt;&gt;""),AND(NE16&gt;=NO$32,NE16&lt;&gt;"",NG16&gt;=NO$36,NG16&lt;&gt;""),AND(NI16&gt;=NO$32,NI16&lt;&gt;"",NK16&gt;=NO$36,NK16&lt;&gt;""),AND(NL16&gt;=NO$32,NL16&lt;&gt;"",NN16&gt;=NO$36,NN16&lt;&gt;""),AND(OJ16&gt;=OW$32,OJ16&lt;&gt;"",OL16&gt;=OW$36,OL16&lt;&gt;""),AND(OM16&gt;=OW$32,OM16&lt;&gt;"",OO16&gt;=OW$36,OO16&lt;&gt;""),AND(OQ16&gt;=OW$32,OQ16&lt;&gt;"",OS16&gt;=OW$36,OS16&lt;&gt;""),AND(OT16&gt;=OW$32,OT16&lt;&gt;"",OV16&gt;=OW$36,OV16&lt;&gt;""),AND(PR16&gt;=QE$32,PR16&lt;&gt;"",PT16&gt;=QE$36,PT16&lt;&gt;""),AND(PU16&gt;=QE$32,PU16&lt;&gt;"",PW16&gt;=QE$36,PW16&lt;&gt;""),AND(PY16&gt;=QE$32,PY16&lt;&gt;"",QA16&gt;=QE$36,QA16&lt;&gt;""),AND(QB16&gt;=QE$32,QB16&lt;&gt;"",QD16&gt;=QE$36,QD16&lt;&gt;""),AND(QZ16&gt;=RM$32,QZ16&lt;&gt;"",RB16&gt;=RM$36,RB16&lt;&gt;""),AND(RC16&gt;=RM$32,RC16&lt;&gt;"",RE16&gt;=RM$36,RE16&lt;&gt;""),AND(RG16&gt;=RM$32,RG16&lt;&gt;"",RI16&gt;=RM$36,RI16&lt;&gt;""),AND(RJ16&gt;=RM$32,RJ16&lt;&gt;"",RL16&gt;=RM$36,RL16&lt;&gt;""),AND(SH16&gt;=SU$32,SH16&lt;&gt;"",SJ16&gt;=SU$36,SJ16&lt;&gt;""),AND(SK16&gt;=SU$32,SK16&lt;&gt;"",SM16&gt;=SU$36,SM16&lt;&gt;""),AND(SO16&gt;=SU$32,SO16&lt;&gt;"",SQ16&gt;=SU$36,SQ16&lt;&gt;""),AND(SR16&gt;=SU$32,SR16&lt;&gt;"",ST16&gt;=SU$36,ST16&lt;&gt;""),AND(TP16&gt;=UC$32,TP16&lt;&gt;"",TR16&gt;=UC$36,TR16&lt;&gt;""),AND(TS16&gt;=UC$32,TS16&lt;&gt;"",TU16&gt;=UC$36,TU16&lt;&gt;""),AND(TW16&gt;=UC$32,TW16&lt;&gt;"",TY16&gt;=UC$356,TYY16&lt;&gt;""),AND(TZ16&gt;=UC$32,TZ16&lt;&gt;"",UB16&gt;=UC$36,UB16&lt;&gt;""),AND(UX16&gt;=VK$32,UX16&lt;&gt;"",UZ16&gt;=VK$36,UZ16&lt;&gt;""),AND(VA16&gt;=VK$32,VA16&lt;&gt;"",VC16&gt;=VK$36,VC16&lt;&gt;""),AND(VE16&gt;=VK$32,VE16&lt;&gt;"",VG16&gt;=VK$36,VG16&lt;&gt;""),AND(VH16&gt;=VK$32,VH16&lt;&gt;"",VJ16&gt;=VK$36,VJ16&lt;&gt;""),AND(WF16&gt;=WS$32,WF16&lt;&gt;"",WH16&gt;=WS$36,WH16&lt;&gt;""),AND(WI16&gt;=WS$32,WI16&lt;&gt;"",WK16&gt;=WS$36,WK16&lt;&gt;""),AND(WM16&gt;=WS$32,WM16&lt;&gt;"",WO16&gt;=WS$36,WO16&lt;&gt;""),AND(WP16&gt;=WS$32,WP16&lt;&gt;"",WR16&gt;=WS$36,WR16&lt;&gt;"")),"Merit",IF(OR(AND(AO16&gt;=AY$31,AO16&lt;&gt;"",AQ16&gt;=AY$35,AQ16&lt;&gt;"",AN16=""),AND(AR16&gt;=AY$31,AR16&lt;&gt;"",AT16&gt;=AY$35,AT16&lt;&gt;"",AN16=""),AND(AV16&gt;=AY$31,AV16&lt;&gt;"",AX16&gt;=AY$35,AX16&lt;&gt;"",AN16=""),AND(BP16&gt;=BZ$31,BP16&lt;&gt;"",BR16&gt;=BZ$35,BR16&lt;&gt;"",BO16=""),AND(BS16&gt;=BZ$31,BS16&lt;&gt;"",BU16&gt;=BZ$35,BU16&lt;&gt;"",BO16=""),AND(BW16&gt;=BZ$31,BW16&lt;&gt;"",BY16&gt;=BZ$35,BY16&lt;&gt;"",BO16=""),AND(CQ16&gt;=DA$31,CQ16&lt;&gt;"",CS16&gt;=DA$35,CS16&lt;&gt;"",CP16=""),AND(CT16&gt;=DA$31,CT16&lt;&gt;"",CV16&gt;=DA$35,CV16&lt;&gt;"",CP16=""),AND(CX16&gt;=DA$31,CX16&lt;&gt;"",CZ16&gt;=DA$35,CZ16&lt;&gt;"",CP16=""),AND(DX16&gt;=EK$31,DX16&lt;&gt;"",DZ16&gt;=EK$35,DZ16&lt;&gt;""),AND(EA16&gt;=EK$31,EA16&lt;&gt;"",EC16&gt;=EK$35,EC16&lt;&gt;""),AND(EE16&gt;=EK$31,EE16&lt;&gt;"",EG16&gt;=EK$35,EG16&lt;&gt;""),AND(EH16&gt;=EK$31,EH16&lt;&gt;"",EJ16&gt;=EK$35,EJ16&lt;&gt;""),AND(FF16&gt;=FS$31,FF16&lt;&gt;"",FH16&gt;=FS$35,FH16&lt;&gt;""),AND(FI16&gt;=FS$31,FI16&lt;&gt;"",FK16&gt;=FS$35,FK16&lt;&gt;""),AND(FM16&gt;=FS$31,FM16&lt;&gt;"",FO16&gt;=FS$35,FO16&lt;&gt;""),AND(FP16&gt;=FS$31,FP16&lt;&gt;"",FR16&gt;=FS$35,FR16&lt;&gt;""),AND(GN16&gt;=HA$31,GN16&lt;&gt;"",GP16&gt;=HA$35,GP16&lt;&gt;""),AND(GQ16&gt;=HA$31,GQ16&lt;&gt;"",GS16&gt;=HA$35,GS16&lt;&gt;""),AND(GU16&gt;=HA$31,GU16&lt;&gt;"",GW16&gt;=HA$35,GW16&lt;&gt;""),AND(GX16&gt;=HA$31,GX16&lt;&gt;"",GZ16&gt;=HA$35,GZ16&lt;&gt;""),AND(HV16&gt;=II$31,HV16&lt;&gt;"",HX16&gt;=II$35,HX16&lt;&gt;""),AND(HY16&gt;=II$31,HY16&lt;&gt;"",IA16&gt;=II$35,IA16&lt;&gt;""),AND(IC16&gt;=II$31,IC16&lt;&gt;"",IE16&gt;=II$35,IE16&lt;&gt;""),AND(IF16&gt;=II$31,IF16&lt;&gt;"",IH16&gt;=II$35,IH16&lt;&gt;""),AND(JD16&gt;=JQ$31,JD16&lt;&gt;"",JF16&gt;=JQ$35,JF16&lt;&gt;""),AND(JG16&gt;=JQ$31,JG16&lt;&gt;"",JI16&gt;=JQ$35,JI16&lt;&gt;""),AND(JK16&gt;=JQ$31,JK16&lt;&gt;"",JM16&gt;=JQ$35,JM16&lt;&gt;""),AND(JN16&gt;=JQ$31,JN16&lt;&gt;"",JP16&gt;=JQ$35,JP16&lt;&gt;""),AND(KL16&gt;=KY$31,KL16&lt;&gt;"",KN16&gt;=KY$35,KN16&lt;&gt;""),AND(KO16&gt;=KY$31,KO16&lt;&gt;"",KQ16&gt;=KY$35,KQ16&lt;&gt;""),AND(KS16&gt;=KY$31,KS16&lt;&gt;"",KU16&gt;=KY$35,KU16&lt;&gt;""),AND(KV16&gt;=KY$31,KV16&lt;&gt;"",KX16&gt;=KY$35,KX16&lt;&gt;""),AND(LT16&gt;=MG$31,LT16&lt;&gt;"",LV16&gt;=MG$35,LV16&lt;&gt;""),AND(LW16&gt;=MG$31,LW16&lt;&gt;"",LY16&gt;=MG$35,LY16&lt;&gt;""),AND(MA16&gt;=MG$31,MA16&lt;&gt;"",MC16&gt;=MG$35,MC16&lt;&gt;""),AND(MD16&gt;=MG$31,MD16&lt;&gt;"",MF16&gt;=MG$35,MF16&lt;&gt;""),AND(NB16&gt;=NO$31,NB16&lt;&gt;"",ND16&gt;=NO$35,ND16&lt;&gt;""),AND(NE16&gt;=NO$31,NE16&lt;&gt;"",NG16&gt;=NO$35,NG16&lt;&gt;""),AND(NI16&gt;=NO$31,NI16&lt;&gt;"",NK16&gt;=NO$35,NK16&lt;&gt;""),AND(NL16&gt;=NO$31,NL16&lt;&gt;"",NN16&gt;=NO$35,NN16&lt;&gt;""),AND(OJ16&gt;=OW$31,OJ16&lt;&gt;"",OL16&gt;=OW$35,OL16&lt;&gt;""),AND(OM16&gt;=OW$31,OM16&lt;&gt;"",OO16&gt;=OW$35,OO16&lt;&gt;""),AND(OQ16&gt;=OW$31,OQ16&lt;&gt;"",OS16&gt;=OW$35,OS16&lt;&gt;""),AND(OT16&gt;=OW$31,OT16&lt;&gt;"",OV16&gt;=OW$35,OV16&lt;&gt;""),AND(PR16&gt;=QE$31,PR16&lt;&gt;"",PT16&gt;=QE$35,PT16&lt;&gt;""),AND(PU16&gt;=QE$31,PU16&lt;&gt;"",PW16&gt;=QE$35,PW16&lt;&gt;""),AND(PY16&gt;=QE$31,PY16&lt;&gt;"",QA16&gt;=QE$35,QA16&lt;&gt;""),AND(QB16&gt;=QE$31,QB16&lt;&gt;"",QD16&gt;=QE$35,QD16&lt;&gt;""),AND(QZ16&gt;=RM$31,QZ16&lt;&gt;"",RB16&gt;=RM$35,RB16&lt;&gt;""),AND(RC16&gt;=RM$31,RC16&lt;&gt;"",RE16&gt;=RM$35,RE16&lt;&gt;""),AND(RG16&gt;=RM$31,RG16&lt;&gt;"",RI16&gt;=RM$35,RI16&lt;&gt;""),AND(RJ16&gt;=RM$31,RJ16&lt;&gt;"",RL16&gt;=RM$35,RL16&lt;&gt;""),AND(SH16&gt;=SU$31,SH16&lt;&gt;"",SJ16&gt;=SU$35,SJ16&lt;&gt;""),AND(SK16&gt;=SU$31,SK16&lt;&gt;"",SM16&gt;=SU$35,SM16&lt;&gt;""),AND(SO16&gt;=SU$31,SO16&lt;&gt;"",SQ16&gt;=SU$35,SQ16&lt;&gt;""),AND(SR16&gt;=SU$31,SR16&lt;&gt;"",ST16&gt;=SU$35,ST16&lt;&gt;""),AND(TP16&gt;=UC$31,TP16&lt;&gt;"",TR16&gt;=UC$35,TR16&lt;&gt;""),AND(TS16&gt;=UC$31,TS16&lt;&gt;"",TU16&gt;=UC$35,TU16&lt;&gt;""),AND(TW16&gt;=UC$31,TW16&lt;&gt;"",TY16&gt;=UC$35,TYY16&lt;&gt;""),AND(TZ16&gt;=UC$31,TZ16&lt;&gt;"",UB16&gt;=UC$35,UB16&lt;&gt;""),AND(UX16&gt;=VK$31,UX16&lt;&gt;"",UZ16&gt;=VK$35,UZ16&lt;&gt;""),AND(VA16&gt;=VK$31,VA16&lt;&gt;"",VC16&gt;=VK$35,VC16&lt;&gt;""),AND(VE16&gt;=VK$31,VE16&lt;&gt;"",VG16&gt;=VK$35,VG16&lt;&gt;""),AND(VH16&gt;=VK$31,VH16&lt;&gt;"",VJ16&gt;=VK$35,VJ16&lt;&gt;""),AND(WF16&gt;=WS$31,WF16&lt;&gt;"",WH16&gt;=WS$35,WH16&lt;&gt;""),AND(WI16&gt;=WS$31,WI16&lt;&gt;"",WK16&gt;=WS$35,WK16&lt;&gt;""),AND(WM16&gt;=WS$31,WM16&lt;&gt;"",WO16&gt;=WS$35,WO16&lt;&gt;""),AND(WP16&gt;=WS$31,WP16&lt;&gt;"",WR16&gt;=WS$35,WR16&lt;&gt;"")),"Excellence",IF(I16="P","Worlds Team",IF(F16="P","National Team","")))))</f>
        <v/>
      </c>
      <c r="I16" s="3" t="str">
        <f>IF(OR(AND(AO16&gt;=AY$30,AO16&lt;&gt;"",AQ16&gt;=AY$34,AQ16&lt;&gt;"",AN16=""),AND(AR16&gt;=AY$30,AR16&lt;&gt;"",AT16&gt;=AY$34,AT16&lt;&gt;"",AN16=""),AND(AV16&gt;=AY$30,AV16&lt;&gt;"",AX16&gt;=AY$34,AX16&lt;&gt;"",AN16=""),AND(BP16&gt;=BZ$30,BP16&lt;&gt;"",BR16&gt;=BZ$34,BR16&lt;&gt;"",BO16=""),AND(BS16&gt;=BZ$30,BS16&lt;&gt;"",BU16&gt;=BZ$34,BU16&lt;&gt;"",BO16=""),AND(BW16&gt;=BZ$30,BW16&lt;&gt;"",BY16&gt;=BZ$34,BY16&lt;&gt;"",BO16=""),AND(CQ16&gt;=DA$30,CQ16&lt;&gt;"",CS16&gt;=DA$34,CS16&lt;&gt;"",CP16=""),AND(CT16&gt;=DA$30,CT16&lt;&gt;"",CV16&gt;=DA$34,CV16&lt;&gt;"",CP16=""),AND(CX16&gt;=DA$30,CX16&lt;&gt;"",CZ16&gt;=DA$34,CZ16&lt;&gt;"",CP16=""),AND(DX16&gt;=EK$30,DX16&lt;&gt;"",DZ16&gt;=EK$34,DZ16&lt;&gt;""),AND(EA16&gt;=EK$30,EA16&lt;&gt;"",EC16&gt;=EK$34,EC16&lt;&gt;""),AND(EE16&gt;=EK$30,EE16&lt;&gt;"",EG16&gt;=EK$34,EG16&lt;&gt;""),AND(EH16&gt;=EK$30,EH16&lt;&gt;"",EJ16&gt;=EK$34,EJ16&lt;&gt;""),AND(FF16&gt;=FS$30,FF16&lt;&gt;"",FH16&gt;=FS$34,FH16&lt;&gt;""),AND(FI16&gt;=FS$30,FI16&lt;&gt;"",FK16&gt;=FS$34,FK16&lt;&gt;""),AND(FM16&gt;=FS$30,FM16&lt;&gt;"",FO16&gt;=FS$34,FO16&lt;&gt;""),AND(FP16&gt;=FS$30,FP16&lt;&gt;"",FR16&gt;=FS$34,FR16&lt;&gt;""),AND(GN16&gt;=HA$30,GN16&lt;&gt;"",GP16&gt;=HA$34,GP16&lt;&gt;""),AND(GQ16&gt;=HA$30,GQ16&lt;&gt;"",GS16&gt;=HA$34,GS16&lt;&gt;""),AND(GU16&gt;=HA$30,GU16&lt;&gt;"",GW16&gt;=HA$34,GW16&lt;&gt;""),AND(GX16&gt;=HA$30,GX16&lt;&gt;"",GZ16&gt;=HA$34,GZ16&lt;&gt;""),AND(HV16&gt;=II$30,HV16&lt;&gt;"",HX16&gt;=II$34,HX16&lt;&gt;""),AND(HY16&gt;=II$30,HY16&lt;&gt;"",IA16&gt;=II$34,IA16&lt;&gt;""),AND(IC16&gt;=II$30,IC16&lt;&gt;"",IE16&gt;=II$34,IE16&lt;&gt;""),AND(IF16&gt;=II$30,IF16&lt;&gt;"",IH16&gt;=II$34,IH16&lt;&gt;""),AND(JD16&gt;=JQ$30,JD16&lt;&gt;"",JF16&gt;=JQ$34,JF16&lt;&gt;""),AND(JG16&gt;=JQ$30,JG16&lt;&gt;"",JI16&gt;=JQ$34,JI16&lt;&gt;""),AND(JK16&gt;=JQ$30,JK16&lt;&gt;"",JM16&gt;=JQ$34,JM16&lt;&gt;""),AND(JN16&gt;=JQ$30,JN16&lt;&gt;"",JP16&gt;=JQ$34,JP16&lt;&gt;""),AND(KL16&gt;=KY$30,KL16&lt;&gt;"",KN16&gt;=KY$34,KN16&lt;&gt;""),AND(KO16&gt;=KY$30,KO16&lt;&gt;"",KQ16&gt;=KY$34,KQ16&lt;&gt;""),AND(KS16&gt;=KY$30,KS16&lt;&gt;"",KU16&gt;=KY$34,KU16&lt;&gt;""),AND(KV16&gt;=KY$30,KV16&lt;&gt;"",KX16&gt;=KY$34,KX16&lt;&gt;""),AND(LT16&gt;=MG$30,LT16&lt;&gt;"",LV16&gt;=MG$34,LV16&lt;&gt;""),AND(LW16&gt;=MG$30,LW16&lt;&gt;"",LY16&gt;=MG$34,LY16&lt;&gt;""),AND(MA16&gt;=MG$30,MA16&lt;&gt;"",MC16&gt;=MG$34,MC16&lt;&gt;""),AND(MD16&gt;=MG$30,MD16&lt;&gt;"",MF16&gt;=MG$34,MF16&lt;&gt;""),AND(NB16&gt;=NO$30,NB16&lt;&gt;"",ND16&gt;=NO$34,ND16&lt;&gt;""),AND(NE16&gt;=NO$30,NE16&lt;&gt;"",NG16&gt;=NO$34,NG16&lt;&gt;""),AND(NI16&gt;=NO$30,NI16&lt;&gt;"",NK16&gt;=NO$34,NK16&lt;&gt;""),AND(NL16&gt;=NO$30,NL16&lt;&gt;"",NN16&gt;=NO$34,NN16&lt;&gt;""),AND(OJ16&gt;=OW$30,OJ16&lt;&gt;"",OL16&gt;=OW$34,OL16&lt;&gt;""),AND(OM16&gt;=OW$30,OM16&lt;&gt;"",OO16&gt;=OW$34,OO16&lt;&gt;""),AND(OQ16&gt;=OW$30,OQ16&lt;&gt;"",OS16&gt;=OW$34,OS16&lt;&gt;""),AND(OT16&gt;=OW$30,OT16&lt;&gt;"",OV16&gt;=OW$34,OV16&lt;&gt;""),AND(PR16&gt;=QE$30,PR16&lt;&gt;"",PT16&gt;=QE$34,PT16&lt;&gt;""),AND(PU16&gt;=QE$30,PU16&lt;&gt;"",PW16&gt;=QE$34,PW16&lt;&gt;""),AND(PY16&gt;=QE$30,PY16&lt;&gt;"",QA16&gt;=QE$34,QA16&lt;&gt;""),AND(QB16&gt;=QE$30,QB16&lt;&gt;"",QD16&gt;=QE$34,QD16&lt;&gt;""),AND(QZ16&gt;=RM$30,QZ16&lt;&gt;"",RB16&gt;=RM$34,RB16&lt;&gt;""),AND(RC16&gt;=RM$30,RC16&lt;&gt;"",RE16&gt;=RM$34,RE16&lt;&gt;""),AND(RG16&gt;=RM$30,RG16&lt;&gt;"",RI16&gt;=RM$34,RI16&lt;&gt;""),AND(RJ16&gt;=RM$30,RJ16&lt;&gt;"",RL16&gt;=RM$34,RL16&lt;&gt;""),AND(SH16&gt;=SU$30,SH16&lt;&gt;"",SJ16&gt;=SU$34,SJ16&lt;&gt;""),AND(SK16&gt;=SU$30,SK16&lt;&gt;"",SM16&gt;=SU$34,SM16&lt;&gt;""),AND(SO16&gt;=SU$30,SO16&lt;&gt;"",SQ16&gt;=SU$34,SQ16&lt;&gt;""),AND(SR16&gt;=SU$30,SR16&lt;&gt;"",ST16&gt;=SU$34,ST16&lt;&gt;""),AND(TP16&gt;=UC$30,TP16&lt;&gt;"",TR16&gt;=UC$34,TR16&lt;&gt;""),AND(TS16&gt;=UC$30,TS16&lt;&gt;"",TU16&gt;=UC$34,TU16&lt;&gt;""),AND(TW16&gt;=UC$30,TW16&lt;&gt;"",TY16&gt;=UC$34,TYY16&lt;&gt;""),AND(TZ16&gt;=UC$30,TZ16&lt;&gt;"",UB16&gt;=UC$34,UB16&lt;&gt;""),AND(UX16&gt;=VK$30,UX16&lt;&gt;"",UZ16&gt;=VK$34,UZ16&lt;&gt;""),AND(VA16&gt;=VK$30,VA16&lt;&gt;"",VC16&gt;=VK$34,VC16&lt;&gt;""),AND(VE16&gt;=VK$30,VE16&lt;&gt;"",VG16&gt;=VK$34,VG16&lt;&gt;""),AND(VH16&gt;=VK$30,VH16&lt;&gt;"",VJ16&gt;=VK$34,VJ16&lt;&gt;""),AND(WF16&gt;=WS$30,WF16&lt;&gt;"",WH16&gt;=WS$34,WH16&lt;&gt;""),AND(WI16&gt;=WS$30,WI16&lt;&gt;"",WK16&gt;=WS$34,WK16&lt;&gt;""),AND(WM16&gt;=WS$30,WM16&lt;&gt;"",WO16&gt;=WS$34,WO16&lt;&gt;""),AND(WP16&gt;=WS$30,WP16&lt;&gt;"",WR16&gt;=WS$34,WR16&lt;&gt;"")),"P","")</f>
        <v/>
      </c>
      <c r="J16" s="8">
        <f>IF(COUNT(AQ16,AT16,BR16,BU16,CS16,CV16)&gt;0,LARGE((AQ16,AT16,BR16,BU16,CS16,CV16),1),0)</f>
        <v>50.97</v>
      </c>
      <c r="K16" s="8" t="str">
        <f>IF(J16="","",IF(OR(J16=CS16,J16=CV16),$CA$1,IF(OR(J16=BR16,J16=BU16),$AZ$1,IF(OR(J16=AQ16,J16=AT16),$Y$1,""))))</f>
        <v>2025 Elite Canada</v>
      </c>
      <c r="L16" s="8">
        <f>IF(COUNT(AQ16,AT16,BR16,BU16,CS16,CV16)&gt;1,LARGE((AQ16,AT16,BR16,BU16,CS16,CV16),2),0)</f>
        <v>48.97</v>
      </c>
      <c r="M16" s="8" t="str">
        <f>IF(L16="","",IF(OR(L16=CS16,L16=CV16),$CA$1,IF(OR(L16=BR16,L16=BU16),$AZ$1,IF(OR(L16=AQ16,L16=AT16),$Y$1,""))))</f>
        <v>2025 3rd Domestic Trial</v>
      </c>
      <c r="N16" s="8">
        <f>IF(COUNT(AQ16,AT16,BR16,BU16,CS16,CV16)&gt;2,LARGE((AQ16,AT16,BR16,BU16,CS16,CV16),3),0)</f>
        <v>36.21</v>
      </c>
      <c r="O16" s="8" t="str">
        <f>IF(N16="","",IF(OR(N16=CS16,N16=CV16),$CA$1,IF(OR(N16=BR16,N16=BU16),$AZ$1,IF(OR(N16=AQ16,N16=AT16),$Y$1,""))))</f>
        <v>2025 Elite Canada</v>
      </c>
      <c r="P16" s="8">
        <f>IF(MAX(AX16,BY16,CZ16)&gt;0,MAX(AX16,BY16,CZ16),0)</f>
        <v>53.91</v>
      </c>
      <c r="Q16" s="8" t="str">
        <f>IF(P16="","",IF(P16=CZ16,$CA$1,IF(P16=BY16,$AZ$1,IF(P16=AX16,$Y$1,""))))</f>
        <v>2025 Elite Canada</v>
      </c>
      <c r="R16" s="8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,TP16,TS16,TW16,TZ16,UX16,VA16,VE16,VH16,WF16,WI16,WM16,WP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,TP16,TS16,TW16,TZ16,UX16,VA16,VE16,VH16,WF16,WI16,WM16,WP16),0)</f>
        <v>14.9</v>
      </c>
      <c r="S16" s="8" t="str">
        <f>IF(R16=0,"",IF(OR(R16=CQ16,R16=CT16,R16=CX16),$CA$1,IF(OR(R16=BP16,R16=BS16,R16=BW16),$AZ$1,IF(OR(R16=AO16,R16=AR16,R16=AV16),$Y$1,IF(OR(R16=WF16,R16=WI16,R16=WM16,R16=WP16),$VL$1,IF(OR(R16=UX16,R16=VA16,R16=VE16,R16=VH16),$UD$1,IF(OR(R16=TP16,R16=TS16,R16=TW16,R16=TZ16),$SV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)))</f>
        <v>2025 Elite Canada</v>
      </c>
      <c r="T16" s="8">
        <f>MAX(IF(AND(AO16&lt;&gt;"",AO16&gt;=$AY$29),AP16,0),IF(AND(AR16&lt;&gt;"",AR16&gt;=$AY$29),AS16,0),IF(AND(AV16&lt;&gt;"",AV16&gt;=$AY$29),AW16,0),IF(AND(BP16&lt;&gt;"",BP16&gt;=$BZ$29),BQ16,0),IF(AND(BS16&lt;&gt;"",BS16&gt;=$BZ$29),BT16,0),IF(AND(BW16&lt;&gt;"",BW16&gt;=$BZ$29),BX16,0),IF(AND(CQ16&lt;&gt;"",CQ16&gt;=$DA$29),CR16,0),IF(AND(CT16&lt;&gt;"",CT16&gt;=$DA$29),CU16,0),IF(AND(CX16&lt;&gt;"",CX16&gt;=$DA$29),CY16,0),IF(AND(DX16&lt;&gt;"",DX16&gt;=$EK$29),DY16,0),IF(AND(EA16&lt;&gt;"",EA16&gt;=$EK$29),EB16,0),IF(AND(EE16&lt;&gt;"",EE16&gt;=$EK$29),EF16,0),IF(AND(EH16&lt;&gt;"",EH16&gt;=$EK$29),EI16,0),IF(AND(FF16&lt;&gt;"",FF16&gt;=$FS$29),FG16,0),IF(AND(FI16&lt;&gt;"",FI16&gt;=$FS$29),FJ16,0),IF(AND(FM16&lt;&gt;"",FM16&gt;=$FS$29),FN16,0),IF(AND(FP16&lt;&gt;"",FP16&gt;=$FS$29),FQ16,0),IF(AND(GN16&lt;&gt;"",GN16&gt;=$HA$29),GO16,0),IF(AND(GQ16&lt;&gt;"",GQ16&gt;=$HA$29),GR16,0),IF(AND(GU16&lt;&gt;"",GU16&gt;=$HA$29),GV16,0),IF(AND(GX16&lt;&gt;"",GX16&gt;=$HA$29),GY16,0),IF(AND(HV16&lt;&gt;"",HV16&gt;=$II$29),HW16,0),IF(AND(HY16&lt;&gt;"",HY16&gt;=$II$29),HZ16,0),IF(AND(IC16&lt;&gt;"",IC16&gt;=$II$29),ID16,0),IF(AND(IF16&lt;&gt;"",IF16&gt;=$II$29),IG16,0),IF(AND(JD16&lt;&gt;"",JD16&gt;=$JQ$29),JE16,0),IF(AND(JG16&lt;&gt;"",JG16&gt;=$JQ$29),JH16,0),IF(AND(JK16&lt;&gt;"",JK16&gt;=$JQ$29),JL16,0),IF(AND(JN16&lt;&gt;"",JN16&gt;=$JQ$29),JO16,0),IF(AND(KL16&lt;&gt;"",KL16&gt;=$KY$29),KM16,0),IF(AND(KO16&lt;&gt;"",KO16&gt;=$KY$29),KP16,0),IF(AND(KS16&lt;&gt;"",KS16&gt;=$KY$29),KT16,0),IF(AND(KV16&lt;&gt;"",KV16&gt;=$KY$29),KW16,0),IF(AND(LT16&lt;&gt;"",LT16&gt;=$MG$29),LU16,0),IF(AND(LW16&lt;&gt;"",LW16&gt;=$MG$29),LX16,0),IF(AND(MA16&lt;&gt;"",MA16&gt;=$MG$29),MB16,0),IF(AND(MD16&lt;&gt;"",MD16&gt;=$MG$29),ME16,0),IF(AND(NB16&lt;&gt;"",NB16&gt;=$NO$29),NC16,0),IF(AND(NE16&lt;&gt;"",NE16&gt;=$NO$29),NF16,0),IF(AND(NI16&lt;&gt;"",NI16&gt;=$NO$29),NJ16,0),IF(AND(NL16&lt;&gt;"",NL16&gt;=$NO$29),NM16,0),IF(AND(OJ16&lt;&gt;"",OJ16&gt;=$OW$29),OK16,0),IF(AND(OM16&lt;&gt;"",OM16&gt;=$OW$29),ON16,0),IF(AND(OQ16&lt;&gt;"",OQ16&gt;=$OW$29),OR16,0),IF(AND(OT16&lt;&gt;"",OT16&gt;=$OW$29),OU16,0),IF(AND(PR16&lt;&gt;"",PR16&gt;=$QE$29),PS16,0),IF(AND(PU16&lt;&gt;"",PU16&gt;=$QE$29),PV16,0),IF(AND(PY16&lt;&gt;"",PY16&gt;=$QE$29),PZ16,0),IF(AND(QB16&lt;&gt;"",QB16&gt;=$QE$29),QC16,0),IF(AND(QZ16&lt;&gt;"",QZ16&gt;=$RM$29),RA16,0),IF(AND(RC16&lt;&gt;"",RC16&gt;=$RM$29),RD16,0),IF(AND(RG16&lt;&gt;"",RG16&gt;=$RM$29),RH16,0),IF(AND(RJ16&lt;&gt;"",RJ16&gt;=$RM$29),RK16,0),IF(AND(SH16&lt;&gt;"",SH16&gt;=$SU$29),SI16,0),IF(AND(SK16&lt;&gt;"",SK16&gt;=$SU$29),SL16,0),IF(AND(SO16&lt;&gt;"",SO16&gt;=$SU$29),SP16,0),IF(AND(SR16&lt;&gt;"",SR16&gt;=$SU$29),SS16,0),IF(AND(TP16&lt;&gt;"",TP16&gt;=$UC$29),TQ16,0),IF(AND(TS16&lt;&gt;"",TS16&gt;=$UC$29),TT16,0),IF(AND(TW16&lt;&gt;"",TW16&gt;=$UC$29),TX16,0),IF(AND(TZ16&lt;&gt;"",TZ16&gt;=$UC$29),UA16,0),IF(AND(UX16&lt;&gt;"",UX16&gt;=$VK$29),UY16,0),IF(AND(VA16&lt;&gt;"",VA16&gt;=$VK$29),VB16,0),IF(AND(VE16&lt;&gt;"",VE16&gt;=$VK$29),VF16,0),IF(AND(VH16&lt;&gt;"",VH16&gt;=$VK$29),VI16,0),IF(AND(WF16&lt;&gt;"",WF16&gt;=$WS$29),WG16,0),IF(AND(WI16&lt;&gt;"",WI16&gt;=$WS$29),WJ16,0),IF(AND(WM16&lt;&gt;"",WM16&gt;=$WS$29),WN16,0),IF(AND(WP16&lt;&gt;"",WP16&gt;=$WS$29),WQ16,0),0)</f>
        <v>0</v>
      </c>
      <c r="U16" s="8" t="str">
        <f>IF(T16=0,"",IF(OR(T16=CR16,T16=CU16,T16=CY16),$CA$1,IF(OR(T16=BQ16,T16=BT16,T16=BX16),$AZ$1,IF(OR(T16=AP16,T16=AS16,T16=AW16),$Y$1,IF(OR(T16=WG16,T16=WJ16,T16=WN16,T16=WQ16),$VL$1,IF(OR(T16=UY16,T16=VB16,T16=VF16,T16=VI16),$UD$1,IF(OR(T16=TQ16,T16=TT16,T16=TX16,T16=UA16),$SV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)))</f>
        <v/>
      </c>
      <c r="V16" s="8" t="str">
        <f>IF(MAX(DB16,DC16)&gt;0,MAX(DB16,DC16),"")</f>
        <v/>
      </c>
      <c r="W16" s="11" t="str">
        <f>IF(V16="","",IF(V16=DB16,"("&amp;DB$2&amp;")",IF(V16=DC16,"("&amp;DC$2&amp;")")))</f>
        <v/>
      </c>
      <c r="X16" s="8" t="str">
        <f>IF(V16="","",IF(V16=DB16,IF(V16+IF(N16="",0,N16)=WL16,$VL$1,IF(V16+IF(N16="",0,N16)=VD16,$UD$1,IF(V16+IF(N16="",0,N16)=TV16,$SV$1,IF(V16+IF(N16="",0,N16)=SN16,$RN$1,IF(V16+IF(N16="",0,N16)=RF16,$QF$1,IF(V16+IF(N16="",0,N16)=PX16,$OX$1,IF(V16+IF(N16="",0,N16)=OP16,$NP$1,IF(V16+IF(N16="",0,N16)=NH16,$MH$1,IF(V16+IF(N16="",0,N16)=LZ16,$KZ$1,IF(V16+IF(N16="",0,N16)=KR16,$JR$1,IF(V16+IF(N16="",0,N16)=JJ16,$IJ$1,IF(V16+IF(N16="",0,N16)=IB16,$HB$1,IF(V16+IF(N16="",0,N16)=GT16,$FT$1,IF(V16+IF(N16="",0,N16)=FL16,$EL$1,IF(V16+IF(N16="",0,N16)=ED16,$DD$1))))))))))))))),IF(V16=DC16,IF(V16+IF(P16="",0,P16)=WO16,$VL$1,IF(V16+IF(P16="",0,P16)=VG16,$UD$1,IF(V16+IF(P16="",0,P16)=TY16,$SV$1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,IF(V16+IF(P16="",0,P16)=WR16,$VL$1,IF(V16+IF(P16="",0,P16)=VJ16,$UD$1,IF(V16+IF(P16="",0,P16)=UB16,$SV$1,IF(V16+IF(P16="",0,P16)=SQ16,$RN$1,IF(V16+IF(P16="",0,P16)=RI16,$QF$1,IF(V16+IF(P16="",0,P16)=QA16,$OX$1,IF(V16+IF(P16="",0,P16)=OS16,$NP$1,IF(V16+IF(P16="",0,P16)=NK16,$MH$1,IF(V16+IF(P16="",0,P16)=MC16,$KZ$1,IF(V16+IF(P16="",0,P16)=KU16,$JR$1,IF(V16+IF(P16="",0,P16)=JM16,$IJ$1,IF(V16+IF(P16="",0,P16)=IE16,$HB$1,IF(V16+IF(P16="",0,P16)=GW16,$FT$1,IF(V16+IF(P16="",0,P16)=FO16,$EL$1,IF(V16+IF(P16="",0,P16)=EG16,$DD$1)))))))))))))))))))))))))))))))))</f>
        <v/>
      </c>
      <c r="Y16" s="22">
        <v>11.3</v>
      </c>
      <c r="Z16" s="22">
        <v>9.5</v>
      </c>
      <c r="AA16" s="22">
        <v>14.5</v>
      </c>
      <c r="AB16" s="22">
        <v>15.67</v>
      </c>
      <c r="AC16" s="22">
        <v>0</v>
      </c>
      <c r="AD16" s="22">
        <v>8.3000000000000007</v>
      </c>
      <c r="AE16" s="22">
        <v>6.2</v>
      </c>
      <c r="AF16" s="22">
        <v>10.4</v>
      </c>
      <c r="AG16" s="22">
        <v>11.31</v>
      </c>
      <c r="AH16" s="22">
        <v>0</v>
      </c>
      <c r="AI16" s="22">
        <v>12.9</v>
      </c>
      <c r="AJ16" s="22">
        <v>9.6999999999999993</v>
      </c>
      <c r="AK16" s="22">
        <v>14.9</v>
      </c>
      <c r="AL16" s="22">
        <v>16.41</v>
      </c>
      <c r="AM16" s="22">
        <v>0</v>
      </c>
      <c r="AN16" s="27"/>
      <c r="AO16" s="38">
        <f>IF(AA16&gt;0,AA16,"")</f>
        <v>14.5</v>
      </c>
      <c r="AP16" s="38">
        <f>IF(AB16&gt;0,AB16,"")</f>
        <v>15.67</v>
      </c>
      <c r="AQ16" s="40">
        <f>IF(SUM(Y16:AB16)-AC16&gt;0,SUM(Y16:AB16)-AC16,"")</f>
        <v>50.97</v>
      </c>
      <c r="AR16" s="40">
        <f>IF(AF16&gt;0,AF16,"")</f>
        <v>10.4</v>
      </c>
      <c r="AS16" s="40">
        <f>IF(AG16&gt;0,AG16,"")</f>
        <v>11.31</v>
      </c>
      <c r="AT16" s="40">
        <f>IF(SUM(AD16:AG16)-AH16&gt;0,SUM(AD16:AG16)-AH16,"")</f>
        <v>36.21</v>
      </c>
      <c r="AU16" s="40">
        <f>IF(AQ16="","",MAX(AQ16,AT16))</f>
        <v>50.97</v>
      </c>
      <c r="AV16" s="40">
        <f>IF(AK16&gt;0,AK16,"")</f>
        <v>14.9</v>
      </c>
      <c r="AW16" s="40">
        <f>IF(AL16&gt;0,AL16,"")</f>
        <v>16.41</v>
      </c>
      <c r="AX16" s="40">
        <f>IF(SUM(AI16:AL16)-AM16&gt;0,SUM(AI16:AL16)-AM16,"")</f>
        <v>53.91</v>
      </c>
      <c r="AY16" s="40">
        <f>IF(SUM(AU16,AX16)&gt;0,SUM(AU16,AX16),"")</f>
        <v>104.88</v>
      </c>
      <c r="AZ16" s="26">
        <v>2.6</v>
      </c>
      <c r="BA16" s="26">
        <v>1.8</v>
      </c>
      <c r="BB16" s="26">
        <v>3.3</v>
      </c>
      <c r="BC16" s="26">
        <v>3.4</v>
      </c>
      <c r="BD16" s="26">
        <v>0</v>
      </c>
      <c r="BE16" s="26">
        <v>7.9</v>
      </c>
      <c r="BF16" s="26">
        <v>6.5</v>
      </c>
      <c r="BG16" s="26">
        <v>10.6</v>
      </c>
      <c r="BH16" s="26">
        <v>11.15</v>
      </c>
      <c r="BI16" s="26">
        <v>0</v>
      </c>
      <c r="BJ16" s="26"/>
      <c r="BK16" s="26"/>
      <c r="BL16" s="26"/>
      <c r="BM16" s="26"/>
      <c r="BN16" s="26"/>
      <c r="BO16" s="28"/>
      <c r="BP16" s="39">
        <f>IF(BB16&gt;0,BB16,"")</f>
        <v>3.3</v>
      </c>
      <c r="BQ16" s="39">
        <f>IF(BC16&gt;0,BC16,"")</f>
        <v>3.4</v>
      </c>
      <c r="BR16" s="11">
        <f>IF(SUM(AZ16:BC16)-BD16&gt;0,SUM(AZ16:BC16)-BD16,"")</f>
        <v>11.1</v>
      </c>
      <c r="BS16" s="11">
        <f>IF(BG16&gt;0,BG16,"")</f>
        <v>10.6</v>
      </c>
      <c r="BT16" s="11">
        <f>IF(BH16&gt;0,BH16,"")</f>
        <v>11.15</v>
      </c>
      <c r="BU16" s="11">
        <f>IF(SUM(BE16:BH16)-BI16&gt;0,SUM(BE16:BH16)-BI16,"")</f>
        <v>36.15</v>
      </c>
      <c r="BV16" s="11">
        <f>IF(BR16="","",MAX(BR16,BU16))</f>
        <v>36.15</v>
      </c>
      <c r="BW16" s="11" t="str">
        <f>IF(BL16&gt;0,BL16,"")</f>
        <v/>
      </c>
      <c r="BX16" s="11" t="str">
        <f>IF(BM16&gt;0,BM16,"")</f>
        <v/>
      </c>
      <c r="BY16" s="11" t="str">
        <f>IF(SUM(BJ16:BM16)-BN16&gt;0,SUM(BJ16:BM16)-BN16,"")</f>
        <v/>
      </c>
      <c r="BZ16" s="11">
        <f>IF(SUM(BV16,BY16)&gt;0,SUM(BV16,BY16),"")</f>
        <v>36.15</v>
      </c>
      <c r="CA16" s="22">
        <v>11.4</v>
      </c>
      <c r="CB16" s="22">
        <v>8.8000000000000007</v>
      </c>
      <c r="CC16" s="22">
        <v>13.4</v>
      </c>
      <c r="CD16" s="22">
        <v>16.47</v>
      </c>
      <c r="CE16" s="22">
        <v>1.1000000000000001</v>
      </c>
      <c r="CF16" s="22">
        <v>2.2000000000000002</v>
      </c>
      <c r="CG16" s="22">
        <v>1.7</v>
      </c>
      <c r="CH16" s="22">
        <v>4</v>
      </c>
      <c r="CI16" s="22">
        <v>3.57</v>
      </c>
      <c r="CJ16" s="22">
        <v>0.2</v>
      </c>
      <c r="CK16" s="22">
        <v>9.9</v>
      </c>
      <c r="CL16" s="22">
        <v>7.9</v>
      </c>
      <c r="CM16" s="22">
        <v>11.9</v>
      </c>
      <c r="CN16" s="22">
        <v>15.03</v>
      </c>
      <c r="CO16" s="22">
        <v>0</v>
      </c>
      <c r="CP16" s="27"/>
      <c r="CQ16" s="38">
        <f>IF(CC16&gt;0,CC16,"")</f>
        <v>13.4</v>
      </c>
      <c r="CR16" s="38">
        <f>IF(CD16&gt;0,CD16,"")</f>
        <v>16.47</v>
      </c>
      <c r="CS16" s="40">
        <f>IF(SUM(CA16:CD16)-CE16&gt;0,SUM(CA16:CD16)-CE16,"")</f>
        <v>48.97</v>
      </c>
      <c r="CT16" s="40">
        <f>IF(CH16&gt;0,CH16,"")</f>
        <v>4</v>
      </c>
      <c r="CU16" s="40">
        <f>IF(CI16&gt;0,CI16,"")</f>
        <v>3.57</v>
      </c>
      <c r="CV16" s="40">
        <f>IF(SUM(CF16:CI16)-CJ16&gt;0,SUM(CF16:CI16)-CJ16,"")</f>
        <v>11.270000000000001</v>
      </c>
      <c r="CW16" s="40">
        <f>IF(CS16="","",MAX(CS16,CV16))</f>
        <v>48.97</v>
      </c>
      <c r="CX16" s="40">
        <f>IF(CM16&gt;0,CM16,"")</f>
        <v>11.9</v>
      </c>
      <c r="CY16" s="40">
        <f>IF(CN16&gt;0,CN16,"")</f>
        <v>15.03</v>
      </c>
      <c r="CZ16" s="40">
        <f>IF(SUM(CK16:CN16)-CO16&gt;0,SUM(CK16:CN16)-CO16,"")</f>
        <v>44.730000000000004</v>
      </c>
      <c r="DA16" s="40">
        <f>IF(SUM(CW16,CZ16)&gt;0,SUM(CW16,CZ16),"")</f>
        <v>93.7</v>
      </c>
      <c r="DB16" s="51" t="str">
        <f>IF(MAX(ED16,FL16,GT16,IB16,JJ16,KR16,LZ16,NH16,OP16,PX16,RF16,SN16,TV16,VD16,WL16)-IF(N16="",0,N16)&gt;0.001,MAX(ED16,FL16,GT16,IB16,JJ16,KR16,LZ16,NH16,OP16,PX16,RF16,SN16,TV16,VD16,WL16)-IF(N16="",0,N16),"")</f>
        <v/>
      </c>
      <c r="DC16" s="51" t="str">
        <f>IF(MAX(EG16,EJ16,FO16,FR16,GW16,GZ16,IE16,IH16,JM16,JP16,KU16,KX16,MC16,MF16,NK16,NN16,OS16,OV16,QA16,QD16,RI16,RL16,SQ16,ST16,TY16,UB16,VG16,VJ16,WO16,WR16)-IF(P16="",0,P16)&gt;0.001,MAX(EG16,EJ16,FO16,FR16,GW16,GZ16,IE16,IH16,JM16,JP16,KU16,KX16,MC16,MF16,NK16,NN16,OS16,OV16,QA16,QD16,RI16,RL16,SQ16,ST16,TY16,UB16,VG16,VJ16,WO16,WR16)-IF(P16="",0,P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>IF(DF16&gt;0,DF16,"")</f>
        <v/>
      </c>
      <c r="DY16" s="40" t="str">
        <f>IF(DG16&gt;0,DG16,"")</f>
        <v/>
      </c>
      <c r="DZ16" s="40" t="str">
        <f>IF(SUM(DD16:DG16)-DH16&gt;0,SUM(DD16:DG16)-DH16,"")</f>
        <v/>
      </c>
      <c r="EA16" s="40" t="str">
        <f>IF(DK16&gt;0,DK16,"")</f>
        <v/>
      </c>
      <c r="EB16" s="40" t="str">
        <f>IF(DL16&gt;0,DL16,"")</f>
        <v/>
      </c>
      <c r="EC16" s="40" t="str">
        <f>IF(SUM(DI16:DL16)-DM16&gt;0,SUM(DI16:DL16)-DM16,"")</f>
        <v/>
      </c>
      <c r="ED16" s="40" t="str">
        <f>IF(MAX(DZ16,EC16)&gt;0,MAX(DZ16,EC16),"")</f>
        <v/>
      </c>
      <c r="EE16" s="40" t="str">
        <f>IF(DP16&gt;0,DP16,"")</f>
        <v/>
      </c>
      <c r="EF16" s="40" t="str">
        <f>IF(DQ16&gt;0,DQ16,"")</f>
        <v/>
      </c>
      <c r="EG16" s="40" t="str">
        <f>IF(SUM(DN16:DQ16)-DR16&gt;0,SUM(DN16:DQ16)-DR16,"")</f>
        <v/>
      </c>
      <c r="EH16" s="40" t="str">
        <f>IF(DU16&gt;0,DU16,"")</f>
        <v/>
      </c>
      <c r="EI16" s="40" t="str">
        <f>IF(DV16&gt;0,DV16,"")</f>
        <v/>
      </c>
      <c r="EJ16" s="40" t="str">
        <f>IF(SUM(DS16:DV16)-DW16&gt;0,SUM(DS16:DV16)-DW16,"")</f>
        <v/>
      </c>
      <c r="EK16" s="40" t="str">
        <f>IF(SUM(ED16,EG16,EJ16)&gt;0,SUM(ED16,EG16,EJ16),"")</f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>IF(EN16&gt;0,EN16,"")</f>
        <v/>
      </c>
      <c r="FG16" s="11" t="str">
        <f>IF(EO16&gt;0,EO16,"")</f>
        <v/>
      </c>
      <c r="FH16" s="11" t="str">
        <f>IF(SUM(EL16:EO16)-EP16&gt;0,SUM(EL16:EO16)-EP16,"")</f>
        <v/>
      </c>
      <c r="FI16" s="11" t="str">
        <f>IF(ES16&gt;0,ES16,"")</f>
        <v/>
      </c>
      <c r="FJ16" s="11" t="str">
        <f>IF(ET16&gt;0,ET16,"")</f>
        <v/>
      </c>
      <c r="FK16" s="11" t="str">
        <f>IF(SUM(EQ16:ET16)-EU16&gt;0,SUM(EQ16:ET16)-EU16,"")</f>
        <v/>
      </c>
      <c r="FL16" s="11" t="str">
        <f>IF(MAX(FH16,FK16)&gt;0,MAX(FH16,FK16),"")</f>
        <v/>
      </c>
      <c r="FM16" s="11" t="str">
        <f>IF(EX16&gt;0,EX16,"")</f>
        <v/>
      </c>
      <c r="FN16" s="11" t="str">
        <f>IF(EY16&gt;0,EY16,"")</f>
        <v/>
      </c>
      <c r="FO16" s="11" t="str">
        <f>IF(SUM(EV16:EY16)-EZ16&gt;0,SUM(EV16:EY16)-EZ16,"")</f>
        <v/>
      </c>
      <c r="FP16" s="11" t="str">
        <f>IF(FC16&gt;0,FC16,"")</f>
        <v/>
      </c>
      <c r="FQ16" s="11" t="str">
        <f>IF(FD16&gt;0,FD16,"")</f>
        <v/>
      </c>
      <c r="FR16" s="11" t="str">
        <f>IF(SUM(FA16:FD16)-FE16&gt;0,SUM(FA16:FD16)-FE16,"")</f>
        <v/>
      </c>
      <c r="FS16" s="11" t="str">
        <f>IF(SUM(FL16,FO16,FR16)&gt;0,SUM(FL16,FO16,FR16),"")</f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0" t="str">
        <f>IF(FV16&gt;0,FV16,"")</f>
        <v/>
      </c>
      <c r="GO16" s="40" t="str">
        <f>IF(FW16&gt;0,FW16,"")</f>
        <v/>
      </c>
      <c r="GP16" s="40" t="str">
        <f>IF(SUM(FT16:FW16)-FX16&gt;0,SUM(FT16:FW16)-FX16,"")</f>
        <v/>
      </c>
      <c r="GQ16" s="40" t="str">
        <f>IF(GA16&gt;0,GA16,"")</f>
        <v/>
      </c>
      <c r="GR16" s="40" t="str">
        <f>IF(GB16&gt;0,GB16,"")</f>
        <v/>
      </c>
      <c r="GS16" s="40" t="str">
        <f>IF(SUM(FY16:GB16)-GC16&gt;0,SUM(FY16:GB16)-GC16,"")</f>
        <v/>
      </c>
      <c r="GT16" s="40" t="str">
        <f>IF(MAX(GP16,GS16)&gt;0,MAX(GP16,GS16),"")</f>
        <v/>
      </c>
      <c r="GU16" s="40" t="str">
        <f>IF(GF16&gt;0,GF16,"")</f>
        <v/>
      </c>
      <c r="GV16" s="40" t="str">
        <f>IF(GG16&gt;0,GG16,"")</f>
        <v/>
      </c>
      <c r="GW16" s="40" t="str">
        <f>IF(SUM(GD16:GG16)-GH16&gt;0,SUM(GD16:GG16)-GH16,"")</f>
        <v/>
      </c>
      <c r="GX16" s="40" t="str">
        <f>IF(GK16&gt;0,GK16,"")</f>
        <v/>
      </c>
      <c r="GY16" s="40" t="str">
        <f>IF(GL16&gt;0,GL16,"")</f>
        <v/>
      </c>
      <c r="GZ16" s="40" t="str">
        <f>IF(SUM(GI16:GL16)-GM16&gt;0,SUM(GI16:GL16)-GM16,"")</f>
        <v/>
      </c>
      <c r="HA16" s="40" t="str">
        <f>IF(SUM(GT16,GW16,GZ16)&gt;0,SUM(GT16,GW16,GZ16),"")</f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>IF(HD16&gt;0,HD16,"")</f>
        <v/>
      </c>
      <c r="HW16" s="11" t="str">
        <f>IF(HE16&gt;0,HE16,"")</f>
        <v/>
      </c>
      <c r="HX16" s="11" t="str">
        <f>IF(SUM(HB16:HE16)-HF16&gt;0,SUM(HB16:HE16)-HF16,"")</f>
        <v/>
      </c>
      <c r="HY16" s="11" t="str">
        <f>IF(HI16&gt;0,HI16,"")</f>
        <v/>
      </c>
      <c r="HZ16" s="11" t="str">
        <f>IF(HJ16&gt;0,HJ16,"")</f>
        <v/>
      </c>
      <c r="IA16" s="11" t="str">
        <f>IF(SUM(HG16:HJ16)-HK16&gt;0,SUM(HG16:HJ16)-HK16,"")</f>
        <v/>
      </c>
      <c r="IB16" s="11" t="str">
        <f>IF(MAX(HX16,IA16)&gt;0,MAX(HX16,IA16),"")</f>
        <v/>
      </c>
      <c r="IC16" s="11" t="str">
        <f>IF(HN16&gt;0,HN16,"")</f>
        <v/>
      </c>
      <c r="ID16" s="11" t="str">
        <f>IF(HO16&gt;0,HO16,"")</f>
        <v/>
      </c>
      <c r="IE16" s="11" t="str">
        <f>IF(SUM(HL16:HO16)-HP16&gt;0,SUM(HL16:HO16)-HP16,"")</f>
        <v/>
      </c>
      <c r="IF16" s="11" t="str">
        <f>IF(HS16&gt;0,HS16,"")</f>
        <v/>
      </c>
      <c r="IG16" s="11" t="str">
        <f>IF(HT16&gt;0,HT16,"")</f>
        <v/>
      </c>
      <c r="IH16" s="11" t="str">
        <f>IF(SUM(HQ16:HT16)-HU16&gt;0,SUM(HQ16:HT16)-HU16,"")</f>
        <v/>
      </c>
      <c r="II16" s="11" t="str">
        <f>IF(SUM(IB16,IE16,IH16)&gt;0,SUM(IB16,IE16,IH16),"")</f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0" t="str">
        <f>IF(IL16&gt;0,IL16,"")</f>
        <v/>
      </c>
      <c r="JE16" s="40" t="str">
        <f>IF(IM16&gt;0,IM16,"")</f>
        <v/>
      </c>
      <c r="JF16" s="40" t="str">
        <f>IF(SUM(IJ16:IM16)-IN16&gt;0,SUM(IJ16:IM16)-IN16,"")</f>
        <v/>
      </c>
      <c r="JG16" s="40" t="str">
        <f>IF(IQ16&gt;0,IQ16,"")</f>
        <v/>
      </c>
      <c r="JH16" s="40" t="str">
        <f>IF(IR16&gt;0,IR16,"")</f>
        <v/>
      </c>
      <c r="JI16" s="40" t="str">
        <f>IF(SUM(IO16:IR16)-IS16&gt;0,SUM(IO16:IR16)-IS16,"")</f>
        <v/>
      </c>
      <c r="JJ16" s="40" t="str">
        <f>IF(MAX(JF16,JI16)&gt;0,MAX(JF16,JI16),"")</f>
        <v/>
      </c>
      <c r="JK16" s="40" t="str">
        <f>IF(IV16&gt;0,IV16,"")</f>
        <v/>
      </c>
      <c r="JL16" s="40" t="str">
        <f>IF(IW16&gt;0,IW16,"")</f>
        <v/>
      </c>
      <c r="JM16" s="40" t="str">
        <f>IF(SUM(IT16:IW16)-IX16&gt;0,SUM(IT16:IW16)-IX16,"")</f>
        <v/>
      </c>
      <c r="JN16" s="40" t="str">
        <f>IF(JA16&gt;0,JA16,"")</f>
        <v/>
      </c>
      <c r="JO16" s="40" t="str">
        <f>IF(JB16&gt;0,JB16,"")</f>
        <v/>
      </c>
      <c r="JP16" s="40" t="str">
        <f>IF(SUM(IY16:JB16)-JC16&gt;0,SUM(IY16:JB16)-JC16,"")</f>
        <v/>
      </c>
      <c r="JQ16" s="40" t="str">
        <f>IF(SUM(JJ16,JM16,JP16)&gt;0,SUM(JJ16,JM16,JP16),"")</f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>IF(JT16&gt;0,JT16,"")</f>
        <v/>
      </c>
      <c r="KM16" s="11" t="str">
        <f>IF(JU16&gt;0,JU16,"")</f>
        <v/>
      </c>
      <c r="KN16" s="11" t="str">
        <f>IF(SUM(JR16:JU16)-JV16&gt;0,SUM(JR16:JU16)-JV16,"")</f>
        <v/>
      </c>
      <c r="KO16" s="11" t="str">
        <f>IF(JY16&gt;0,JY16,"")</f>
        <v/>
      </c>
      <c r="KP16" s="11" t="str">
        <f>IF(JZ16&gt;0,JZ16,"")</f>
        <v/>
      </c>
      <c r="KQ16" s="11" t="str">
        <f>IF(SUM(JW16:JZ16)-KA16&gt;0,SUM(JW16:JZ16)-KA16,"")</f>
        <v/>
      </c>
      <c r="KR16" s="11" t="str">
        <f>IF(MAX(KN16,KQ16)&gt;0,MAX(KN16,KQ16),"")</f>
        <v/>
      </c>
      <c r="KS16" s="11" t="str">
        <f>IF(KD16&gt;0,KD16,"")</f>
        <v/>
      </c>
      <c r="KT16" s="11" t="str">
        <f>IF(KE16&gt;0,KE16,"")</f>
        <v/>
      </c>
      <c r="KU16" s="11" t="str">
        <f>IF(SUM(KB16:KE16)-KF16&gt;0,SUM(KB16:KE16)-KF16,"")</f>
        <v/>
      </c>
      <c r="KV16" s="11" t="str">
        <f>IF(KI16&gt;0,KI16,"")</f>
        <v/>
      </c>
      <c r="KW16" s="11" t="str">
        <f>IF(KJ16&gt;0,KJ16,"")</f>
        <v/>
      </c>
      <c r="KX16" s="11" t="str">
        <f>IF(SUM(KG16:KJ16)-KK16&gt;0,SUM(KG16:KJ16)-KK16,"")</f>
        <v/>
      </c>
      <c r="KY16" s="11" t="str">
        <f>IF(SUM(KR16,KU16,KX16)&gt;0,SUM(KR16,KU16,KX16),"")</f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0" t="str">
        <f>IF(LB16&gt;0,LB16,"")</f>
        <v/>
      </c>
      <c r="LU16" s="40" t="str">
        <f>IF(LC16&gt;0,LC16,"")</f>
        <v/>
      </c>
      <c r="LV16" s="40" t="str">
        <f>IF(SUM(KZ16:LC16)-LD16&gt;0,SUM(KZ16:LC16)-LD16,"")</f>
        <v/>
      </c>
      <c r="LW16" s="40" t="str">
        <f>IF(LG16&gt;0,LG16,"")</f>
        <v/>
      </c>
      <c r="LX16" s="40" t="str">
        <f>IF(LH16&gt;0,LH16,"")</f>
        <v/>
      </c>
      <c r="LY16" s="40" t="str">
        <f>IF(SUM(LE16:LH16)-LI16&gt;0,SUM(LE16:LH16)-LI16,"")</f>
        <v/>
      </c>
      <c r="LZ16" s="40" t="str">
        <f>IF(MAX(LV16,LY16)&gt;0,MAX(LV16,LY16),"")</f>
        <v/>
      </c>
      <c r="MA16" s="40" t="str">
        <f>IF(LL16&gt;0,LL16,"")</f>
        <v/>
      </c>
      <c r="MB16" s="40" t="str">
        <f>IF(LM16&gt;0,LM16,"")</f>
        <v/>
      </c>
      <c r="MC16" s="40" t="str">
        <f>IF(SUM(LJ16:LM16)-LN16&gt;0,SUM(LJ16:LM16)-LN16,"")</f>
        <v/>
      </c>
      <c r="MD16" s="40" t="str">
        <f>IF(LQ16&gt;0,LQ16,"")</f>
        <v/>
      </c>
      <c r="ME16" s="40" t="str">
        <f>IF(LR16&gt;0,LR16,"")</f>
        <v/>
      </c>
      <c r="MF16" s="40" t="str">
        <f>IF(SUM(LO16:LR16)-LS16&gt;0,SUM(LO16:LR16)-LS16,"")</f>
        <v/>
      </c>
      <c r="MG16" s="40" t="str">
        <f>IF(SUM(LZ16,MC16,MF16)&gt;0,SUM(LZ16,MC16,MF16),"")</f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>IF(MJ16&gt;0,MJ16,"")</f>
        <v/>
      </c>
      <c r="NC16" s="11" t="str">
        <f>IF(MK16&gt;0,MK16,"")</f>
        <v/>
      </c>
      <c r="ND16" s="11" t="str">
        <f>IF(SUM(MH16:MK16)-ML16&gt;0,SUM(MH16:MK16)-ML16,"")</f>
        <v/>
      </c>
      <c r="NE16" s="11" t="str">
        <f>IF(MO16&gt;0,MO16,"")</f>
        <v/>
      </c>
      <c r="NF16" s="11" t="str">
        <f>IF(MP16&gt;0,MP16,"")</f>
        <v/>
      </c>
      <c r="NG16" s="11" t="str">
        <f>IF(SUM(MM16:MP16)-MQ16&gt;0,SUM(MM16:MP16)-MQ16,"")</f>
        <v/>
      </c>
      <c r="NH16" s="11" t="str">
        <f>IF(MAX(ND16,NG16)&gt;0,MAX(ND16,NG16),"")</f>
        <v/>
      </c>
      <c r="NI16" s="11" t="str">
        <f>IF(MT16&gt;0,MT16,"")</f>
        <v/>
      </c>
      <c r="NJ16" s="11" t="str">
        <f>IF(MU16&gt;0,MU16,"")</f>
        <v/>
      </c>
      <c r="NK16" s="11" t="str">
        <f>IF(SUM(MR16:MU16)-MV16&gt;0,SUM(MR16:MU16)-MV16,"")</f>
        <v/>
      </c>
      <c r="NL16" s="11" t="str">
        <f>IF(MY16&gt;0,MY16,"")</f>
        <v/>
      </c>
      <c r="NM16" s="11" t="str">
        <f>IF(MZ16&gt;0,MZ16,"")</f>
        <v/>
      </c>
      <c r="NN16" s="11" t="str">
        <f>IF(SUM(MW16:MZ16)-NA16&gt;0,SUM(MW16:MZ16)-NA16,"")</f>
        <v/>
      </c>
      <c r="NO16" s="11" t="str">
        <f>IF(SUM(NH16,NK16,NN16)&gt;0,SUM(NH16,NK16,NN16),"")</f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0" t="str">
        <f>IF(NR16&gt;0,NR16,"")</f>
        <v/>
      </c>
      <c r="OK16" s="40" t="str">
        <f>IF(NS16&gt;0,NS16,"")</f>
        <v/>
      </c>
      <c r="OL16" s="40" t="str">
        <f>IF(SUM(NP16:NS16)-NT16&gt;0,SUM(NP16:NS16)-NT16,"")</f>
        <v/>
      </c>
      <c r="OM16" s="40" t="str">
        <f>IF(NW16&gt;0,NW16,"")</f>
        <v/>
      </c>
      <c r="ON16" s="40" t="str">
        <f>IF(NX16&gt;0,NX16,"")</f>
        <v/>
      </c>
      <c r="OO16" s="40" t="str">
        <f>IF(SUM(NU16:NX16)-NY16&gt;0,SUM(NU16:NX16)-NY16,"")</f>
        <v/>
      </c>
      <c r="OP16" s="40" t="str">
        <f>IF(MAX(OL16,OO16)&gt;0,MAX(OL16,OO16),"")</f>
        <v/>
      </c>
      <c r="OQ16" s="40" t="str">
        <f>IF(OB16&gt;0,OB16,"")</f>
        <v/>
      </c>
      <c r="OR16" s="40" t="str">
        <f>IF(OC16&gt;0,OC16,"")</f>
        <v/>
      </c>
      <c r="OS16" s="40" t="str">
        <f>IF(SUM(NZ16:OC16)-OD16&gt;0,SUM(NZ16:OC16)-OD16,"")</f>
        <v/>
      </c>
      <c r="OT16" s="40" t="str">
        <f>IF(OG16&gt;0,OG16,"")</f>
        <v/>
      </c>
      <c r="OU16" s="40" t="str">
        <f>IF(OH16&gt;0,OH16,"")</f>
        <v/>
      </c>
      <c r="OV16" s="40" t="str">
        <f>IF(SUM(OE16:OH16)-OI16&gt;0,SUM(OE16:OH16)-OI16,"")</f>
        <v/>
      </c>
      <c r="OW16" s="40" t="str">
        <f>IF(SUM(OP16,OS16,OV16)&gt;0,SUM(OP16,OS16,OV16),"")</f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>IF(OZ16&gt;0,OZ16,"")</f>
        <v/>
      </c>
      <c r="PS16" s="11" t="str">
        <f>IF(PA16&gt;0,PA16,"")</f>
        <v/>
      </c>
      <c r="PT16" s="11" t="str">
        <f>IF(SUM(OX16:PA16)-PB16&gt;0,SUM(OX16:PA16)-PB16,"")</f>
        <v/>
      </c>
      <c r="PU16" s="11" t="str">
        <f>IF(PE16&gt;0,PE16,"")</f>
        <v/>
      </c>
      <c r="PV16" s="11" t="str">
        <f>IF(PF16&gt;0,PF16,"")</f>
        <v/>
      </c>
      <c r="PW16" s="11" t="str">
        <f>IF(SUM(PC16:PF16)-PG16&gt;0,SUM(PC16:PF16)-PG16,"")</f>
        <v/>
      </c>
      <c r="PX16" s="11" t="str">
        <f>IF(MAX(PT16,PW16)&gt;0,MAX(PT16,PW16),"")</f>
        <v/>
      </c>
      <c r="PY16" s="11" t="str">
        <f>IF(PJ16&gt;0,PJ16,"")</f>
        <v/>
      </c>
      <c r="PZ16" s="11" t="str">
        <f>IF(PK16&gt;0,PK16,"")</f>
        <v/>
      </c>
      <c r="QA16" s="11" t="str">
        <f>IF(SUM(PH16:PK16)-PL16&gt;0,SUM(PH16:PK16)-PL16,"")</f>
        <v/>
      </c>
      <c r="QB16" s="11" t="str">
        <f>IF(PO16&gt;0,PO16,"")</f>
        <v/>
      </c>
      <c r="QC16" s="11" t="str">
        <f>IF(PP16&gt;0,PP16,"")</f>
        <v/>
      </c>
      <c r="QD16" s="11" t="str">
        <f>IF(SUM(PM16:PP16)-PQ16&gt;0,SUM(PM16:PP16)-PQ16,"")</f>
        <v/>
      </c>
      <c r="QE16" s="11" t="str">
        <f>IF(SUM(PX16,QA16,QD16)&gt;0,SUM(PX16,QA16,QD16),"")</f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0" t="str">
        <f>IF(QH16&gt;0,QH16,"")</f>
        <v/>
      </c>
      <c r="RA16" s="40" t="str">
        <f>IF(QI16&gt;0,QI16,"")</f>
        <v/>
      </c>
      <c r="RB16" s="40" t="str">
        <f>IF(SUM(QF16:QI16)-QJ16&gt;0,SUM(QF16:QI16)-QJ16,"")</f>
        <v/>
      </c>
      <c r="RC16" s="40" t="str">
        <f>IF(QM16&gt;0,QM16,"")</f>
        <v/>
      </c>
      <c r="RD16" s="40" t="str">
        <f>IF(QN16&gt;0,QN16,"")</f>
        <v/>
      </c>
      <c r="RE16" s="40" t="str">
        <f>IF(SUM(QK16:QN16)-QO16&gt;0,SUM(QK16:QN16)-QO16,"")</f>
        <v/>
      </c>
      <c r="RF16" s="40" t="str">
        <f>IF(MAX(RB16,RE16)&gt;0,MAX(RB16,RE16),"")</f>
        <v/>
      </c>
      <c r="RG16" s="40" t="str">
        <f>IF(QR16&gt;0,QR16,"")</f>
        <v/>
      </c>
      <c r="RH16" s="40" t="str">
        <f>IF(QS16&gt;0,QS16,"")</f>
        <v/>
      </c>
      <c r="RI16" s="40" t="str">
        <f>IF(SUM(QP16:QS16)-QT16&gt;0,SUM(QP16:QS16)-QT16,"")</f>
        <v/>
      </c>
      <c r="RJ16" s="40" t="str">
        <f>IF(QW16&gt;0,QW16,"")</f>
        <v/>
      </c>
      <c r="RK16" s="40" t="str">
        <f>IF(QX16&gt;0,QX16,"")</f>
        <v/>
      </c>
      <c r="RL16" s="40" t="str">
        <f>IF(SUM(QU16:QX16)-QY16&gt;0,SUM(QU16:QX16)-QY16,"")</f>
        <v/>
      </c>
      <c r="RM16" s="40" t="str">
        <f>IF(SUM(RF16,RI16,RL16)&gt;0,SUM(RF16,RI16,RL16),"")</f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>IF(RP16&gt;0,RP16,"")</f>
        <v/>
      </c>
      <c r="SI16" s="11" t="str">
        <f>IF(RQ16&gt;0,RQ16,"")</f>
        <v/>
      </c>
      <c r="SJ16" s="11" t="str">
        <f>IF(SUM(RN16:RQ16)-RR16&gt;0,SUM(RN16:RQ16)-RR16,"")</f>
        <v/>
      </c>
      <c r="SK16" s="11" t="str">
        <f>IF(RU16&gt;0,RU16,"")</f>
        <v/>
      </c>
      <c r="SL16" s="11" t="str">
        <f>IF(RV16&gt;0,RV16,"")</f>
        <v/>
      </c>
      <c r="SM16" s="11" t="str">
        <f>IF(SUM(RS16:RV16)-RW16&gt;0,SUM(RS16:RV16)-RW16,"")</f>
        <v/>
      </c>
      <c r="SN16" s="11" t="str">
        <f>IF(MAX(SJ16,SM16)&gt;0,MAX(SJ16,SM16),"")</f>
        <v/>
      </c>
      <c r="SO16" s="11" t="str">
        <f>IF(RZ16&gt;0,RZ16,"")</f>
        <v/>
      </c>
      <c r="SP16" s="11" t="str">
        <f>IF(SA16&gt;0,SA16,"")</f>
        <v/>
      </c>
      <c r="SQ16" s="11" t="str">
        <f>IF(SUM(RX16:SA16)-SB16&gt;0,SUM(RX16:SA16)-SB16,"")</f>
        <v/>
      </c>
      <c r="SR16" s="11" t="str">
        <f>IF(SE16&gt;0,SE16,"")</f>
        <v/>
      </c>
      <c r="SS16" s="11" t="str">
        <f>IF(SF16&gt;0,SF16,"")</f>
        <v/>
      </c>
      <c r="ST16" s="11" t="str">
        <f>IF(SUM(SC16:SF16)-SG16&gt;0,SUM(SC16:SF16)-SG16,"")</f>
        <v/>
      </c>
      <c r="SU16" s="11" t="str">
        <f>IF(SUM(SN16,SQ16,ST16)&gt;0,SUM(SN16,SQ16,ST16),"")</f>
        <v/>
      </c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17"/>
      <c r="TI16" s="17"/>
      <c r="TJ16" s="17"/>
      <c r="TK16" s="17"/>
      <c r="TL16" s="17"/>
      <c r="TM16" s="17"/>
      <c r="TN16" s="17"/>
      <c r="TO16" s="17"/>
      <c r="TP16" s="40" t="str">
        <f>IF(SX16&gt;0,SX16,"")</f>
        <v/>
      </c>
      <c r="TQ16" s="40" t="str">
        <f>IF(SY16&gt;0,SY16,"")</f>
        <v/>
      </c>
      <c r="TR16" s="40" t="str">
        <f>IF(SUM(SV16:SY16)-SZ16&gt;0,SUM(SV16:SY16)-SZ16,"")</f>
        <v/>
      </c>
      <c r="TS16" s="40" t="str">
        <f>IF(TC16&gt;0,TC16,"")</f>
        <v/>
      </c>
      <c r="TT16" s="40" t="str">
        <f>IF(TD16&gt;0,TD16,"")</f>
        <v/>
      </c>
      <c r="TU16" s="40" t="str">
        <f>IF(SUM(TA16:TD16)-TE16&gt;0,SUM(TA16:TD16)-TE16,"")</f>
        <v/>
      </c>
      <c r="TV16" s="40" t="str">
        <f>IF(MAX(TR16,TU16)&gt;0,MAX(TR16,TU16),"")</f>
        <v/>
      </c>
      <c r="TW16" s="40" t="str">
        <f>IF(TH16&gt;0,TH16,"")</f>
        <v/>
      </c>
      <c r="TX16" s="40" t="str">
        <f>IF(TI16&gt;0,TI16,"")</f>
        <v/>
      </c>
      <c r="TY16" s="40" t="str">
        <f>IF(SUM(TF16:TI16)-TJ16&gt;0,SUM(TF16:TI16)-TJ16,"")</f>
        <v/>
      </c>
      <c r="TZ16" s="40" t="str">
        <f>IF(TM16&gt;0,TM16,"")</f>
        <v/>
      </c>
      <c r="UA16" s="40" t="str">
        <f>IF(TN16&gt;0,TN16,"")</f>
        <v/>
      </c>
      <c r="UB16" s="40" t="str">
        <f>IF(SUM(TK16:TN16)-TO16&gt;0,SUM(TK16:TN16)-TO16,"")</f>
        <v/>
      </c>
      <c r="UC16" s="40" t="str">
        <f>IF(SUM(TV16,TY16,UB16)&gt;0,SUM(TV16,TY16,UB16),"")</f>
        <v/>
      </c>
      <c r="UD16" s="18"/>
      <c r="UE16" s="18"/>
      <c r="UF16" s="18"/>
      <c r="UG16" s="18"/>
      <c r="UH16" s="18"/>
      <c r="UI16" s="18"/>
      <c r="UJ16" s="18"/>
      <c r="UK16" s="18"/>
      <c r="UL16" s="18"/>
      <c r="UM16" s="18"/>
      <c r="UN16" s="18"/>
      <c r="UO16" s="18"/>
      <c r="UP16" s="18"/>
      <c r="UQ16" s="18"/>
      <c r="UR16" s="18"/>
      <c r="US16" s="18"/>
      <c r="UT16" s="18"/>
      <c r="UU16" s="18"/>
      <c r="UV16" s="18"/>
      <c r="UW16" s="18"/>
      <c r="UX16" s="11" t="str">
        <f>IF(UF16&gt;0,UF16,"")</f>
        <v/>
      </c>
      <c r="UY16" s="11" t="str">
        <f>IF(UG16&gt;0,UG16,"")</f>
        <v/>
      </c>
      <c r="UZ16" s="11" t="str">
        <f>IF(SUM(UD16:UG16)-UH16&gt;0,SUM(UD16:UG16)-UH16,"")</f>
        <v/>
      </c>
      <c r="VA16" s="11" t="str">
        <f>IF(UK16&gt;0,UK16,"")</f>
        <v/>
      </c>
      <c r="VB16" s="11" t="str">
        <f>IF(UL16&gt;0,UL16,"")</f>
        <v/>
      </c>
      <c r="VC16" s="11" t="str">
        <f>IF(SUM(UI16:UL16)-UM16&gt;0,SUM(UI16:UL16)-UM16,"")</f>
        <v/>
      </c>
      <c r="VD16" s="11" t="str">
        <f>IF(MAX(UZ16,VC16)&gt;0,MAX(UZ16,VC16),"")</f>
        <v/>
      </c>
      <c r="VE16" s="11" t="str">
        <f>IF(UP16&gt;0,UP16,"")</f>
        <v/>
      </c>
      <c r="VF16" s="11" t="str">
        <f>IF(UQ16&gt;0,UQ16,"")</f>
        <v/>
      </c>
      <c r="VG16" s="11" t="str">
        <f>IF(SUM(UN16:UQ16)-UR16&gt;0,SUM(UN16:UQ16)-UR16,"")</f>
        <v/>
      </c>
      <c r="VH16" s="11" t="str">
        <f>IF(UU16&gt;0,UU16,"")</f>
        <v/>
      </c>
      <c r="VI16" s="11" t="str">
        <f>IF(UV16&gt;0,UV16,"")</f>
        <v/>
      </c>
      <c r="VJ16" s="11" t="str">
        <f>IF(SUM(US16:UV16)-UW16&gt;0,SUM(US16:UV16)-UW16,"")</f>
        <v/>
      </c>
      <c r="VK16" s="11" t="str">
        <f>IF(SUM(VD16,VG16,VJ16)&gt;0,SUM(VD16,VG16,VJ16),"")</f>
        <v/>
      </c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17"/>
      <c r="VY16" s="17"/>
      <c r="VZ16" s="17"/>
      <c r="WA16" s="17"/>
      <c r="WB16" s="17"/>
      <c r="WC16" s="17"/>
      <c r="WD16" s="17"/>
      <c r="WE16" s="17"/>
      <c r="WF16" s="40" t="str">
        <f>IF(VN16&gt;0,VN16,"")</f>
        <v/>
      </c>
      <c r="WG16" s="40" t="str">
        <f>IF(VO16&gt;0,VO16,"")</f>
        <v/>
      </c>
      <c r="WH16" s="40" t="str">
        <f>IF(SUM(VL16:VO16)-VP16&gt;0,SUM(VL16:VO16)-VP16,"")</f>
        <v/>
      </c>
      <c r="WI16" s="40" t="str">
        <f>IF(VS16&gt;0,VS16,"")</f>
        <v/>
      </c>
      <c r="WJ16" s="40" t="str">
        <f>IF(VT16&gt;0,VT16,"")</f>
        <v/>
      </c>
      <c r="WK16" s="40" t="str">
        <f>IF(SUM(VQ16:VT16)-VU16&gt;0,SUM(VQ16:VT16)-VU16,"")</f>
        <v/>
      </c>
      <c r="WL16" s="40" t="str">
        <f>IF(MAX(WH16,WK16)&gt;0,MAX(WH16,WK16),"")</f>
        <v/>
      </c>
      <c r="WM16" s="40" t="str">
        <f>IF(VX16&gt;0,VX16,"")</f>
        <v/>
      </c>
      <c r="WN16" s="40" t="str">
        <f>IF(VY16&gt;0,VY16,"")</f>
        <v/>
      </c>
      <c r="WO16" s="40" t="str">
        <f>IF(SUM(VV16:VY16)-VZ16&gt;0,SUM(VV16:VY16)-VZ16,"")</f>
        <v/>
      </c>
      <c r="WP16" s="40" t="str">
        <f>IF(WC16&gt;0,WC16,"")</f>
        <v/>
      </c>
      <c r="WQ16" s="40" t="str">
        <f>IF(WD16&gt;0,WD16,"")</f>
        <v/>
      </c>
      <c r="WR16" s="40" t="str">
        <f>IF(SUM(WA16:WD16)-WE16&gt;0,SUM(WA16:WD16)-WE16,"")</f>
        <v/>
      </c>
      <c r="WS16" s="40" t="str">
        <f>IF(SUM(WL16,WO16,WR16)&gt;0,SUM(WL16,WO16,WR16),"")</f>
        <v/>
      </c>
      <c r="WT16" s="26">
        <f>IF($CP16="P",CA16,(CA16+AZ16)/2)</f>
        <v>7</v>
      </c>
      <c r="WU16" s="26">
        <f>IF($CP16="P",CB16,(CB16+BA16)/2)</f>
        <v>5.3000000000000007</v>
      </c>
      <c r="WV16" s="26">
        <f>IF($CP16="P",CC16,(CC16+BB16)/2)</f>
        <v>8.35</v>
      </c>
      <c r="WW16" s="26">
        <f>IF($CP16="P",CD16,(CD16+BC16)/2)</f>
        <v>9.9349999999999987</v>
      </c>
      <c r="WX16" s="26">
        <f>IF($CP16="P",CE16,(CE16+BD16)/2)</f>
        <v>0.55000000000000004</v>
      </c>
      <c r="WY16" s="26">
        <f>IF($CP16="P",CF16,(CF16+BE16)/2)</f>
        <v>5.0500000000000007</v>
      </c>
      <c r="WZ16" s="26">
        <f>IF($CP16="P",CG16,(CG16+BF16)/2)</f>
        <v>4.0999999999999996</v>
      </c>
      <c r="XA16" s="26">
        <f>IF($CP16="P",CH16,(CH16+BG16)/2)</f>
        <v>7.3</v>
      </c>
      <c r="XB16" s="26">
        <f>IF($CP16="P",CI16,(CI16+BH16)/2)</f>
        <v>7.36</v>
      </c>
      <c r="XC16" s="26">
        <f>IF($CP16="P",CJ16,(CJ16+BI16)/2)</f>
        <v>0.1</v>
      </c>
      <c r="XD16" s="26">
        <f>IF($CP16="P",CK16,(CK16+BJ16)/2)</f>
        <v>4.95</v>
      </c>
      <c r="XE16" s="26">
        <f>IF($CP16="P",CL16,(CL16+BK16)/2)</f>
        <v>3.95</v>
      </c>
      <c r="XF16" s="26">
        <f>IF($CP16="P",CM16,(CM16+BL16)/2)</f>
        <v>5.95</v>
      </c>
      <c r="XG16" s="26">
        <f>IF($CP16="P",CN16,(CN16+BM16)/2)</f>
        <v>7.5149999999999997</v>
      </c>
      <c r="XH16" s="26">
        <f>IF($CP16="P",CO16,(CO16+BN16)/2)</f>
        <v>0</v>
      </c>
      <c r="XI16" s="28" t="s">
        <v>53</v>
      </c>
      <c r="XJ16" s="11">
        <f>IF(WV16&gt;0,WV16,"")</f>
        <v>8.35</v>
      </c>
      <c r="XK16" s="11">
        <f>IF(WW16&gt;0,WW16,"")</f>
        <v>9.9349999999999987</v>
      </c>
      <c r="XL16" s="11">
        <f>IF(SUM(WT16:WW16)-WX16&gt;0,SUM(WT16:WW16)-WX16,"")</f>
        <v>30.034999999999997</v>
      </c>
      <c r="XM16" s="11">
        <f>IF(XA16&gt;0,XA16,"")</f>
        <v>7.3</v>
      </c>
      <c r="XN16" s="11">
        <f>IF(XB16&gt;0,XB16,"")</f>
        <v>7.36</v>
      </c>
      <c r="XO16" s="11">
        <f>IF(SUM(WY16:XB16)-XC16&gt;0,SUM(WY16:XB16)-XC16,"")</f>
        <v>23.709999999999997</v>
      </c>
      <c r="XP16" s="11">
        <f>IF(MAX(XL16,XO16)&gt;0,MAX(XL16,XO16),"")</f>
        <v>30.034999999999997</v>
      </c>
      <c r="XQ16" s="11">
        <f>IF(XF16&gt;0,XF16,"")</f>
        <v>5.95</v>
      </c>
      <c r="XR16" s="11">
        <f>IF(XG16&gt;0,XG16,"")</f>
        <v>7.5149999999999997</v>
      </c>
      <c r="XS16" s="11">
        <f>IF(SUM(XD16:XG16)-XH16&gt;0,SUM(XD16:XG16)-XH16,"")</f>
        <v>22.365000000000002</v>
      </c>
      <c r="XT16" s="11">
        <f>IF(SUM(XP16,XS16)&gt;0,SUM(XP16,XS16),"")</f>
        <v>52.4</v>
      </c>
    </row>
    <row r="17" spans="1:644" x14ac:dyDescent="0.2">
      <c r="A17" s="4" t="str" cm="1">
        <f t="array" ref="A17">IF(AND(H17&lt;&gt;"",H17&lt;&gt;"No DD"),SUMPRODUCT((H$4:H$27&lt;&gt;"")*(H$4:H$27&lt;&gt;"No DD")*(E$4:E$27&gt;E17))+1,IF(H17="No DD",SUMPRODUCT((H$4:H$27="No DD")*(E$4:E$27&gt;E17))+1+SUMPRODUCT((H$4:H$27&lt;&gt;"")*(H$4:H$27&lt;&gt;"No DD")),""))</f>
        <v/>
      </c>
      <c r="B17" s="5" t="s">
        <v>158</v>
      </c>
      <c r="C17" s="4" t="s">
        <v>5</v>
      </c>
      <c r="D17" s="4">
        <v>2002</v>
      </c>
      <c r="E17" s="9">
        <f>SUM(J17:V17)+SUM(J17:T17)*0.0000001+SUM(J17)*0.0000000000001</f>
        <v>201.0500201050049</v>
      </c>
      <c r="F17" s="3" t="str">
        <f>IF(OR(AND(AO17&gt;=AY$29,AO17&lt;&gt;"",AQ17&gt;=AY$33,AQ17&lt;&gt;"",AN17=""),AND(AR17&gt;=AY$29,AR17&lt;&gt;"",AT17&gt;=AY$33,AT17&lt;&gt;"",AN17=""),AND(AV17&gt;=AY$29,AV17&lt;&gt;"",AX17&gt;=AY$33,AX17&lt;&gt;"",AN17=""),AND(BP17&gt;=BZ$29,BP17&lt;&gt;"",BR17&gt;=BZ$33,BR17&lt;&gt;"",BO17=""),AND(BS17&gt;=BZ$29,BS17&lt;&gt;"",BU17&gt;=BZ$33,BU17&lt;&gt;"",BO17=""),AND(BW17&gt;=BZ$29,BW17&lt;&gt;"",BY17&gt;=BZ$33,BY17&lt;&gt;"",BO17=""),AND(CQ17&gt;=DA$29,CQ17&lt;&gt;"",CS17&gt;=DA$33,CS17&lt;&gt;"",CP17=""),AND(CT17&gt;=DA$29,CT17&lt;&gt;"",CV17&gt;=DA$33,CV17&lt;&gt;"",CP17=""),AND(CX17&gt;=DA$29,CX17&lt;&gt;"",CZ17&gt;=DA$33,CZ17&lt;&gt;"",CP17=""),AND(DX17&gt;=EK$29,DX17&lt;&gt;"",DZ17&gt;=EK$33,DZ17&lt;&gt;""),AND(EA17&gt;=EK$29,EA17&lt;&gt;"",EC17&gt;=EK$33,EC17&lt;&gt;""),AND(EE17&gt;=EK$29,EE17&lt;&gt;"",EG17&gt;=EK$33,EG17&lt;&gt;""),AND(EH17&gt;=EK$29,EH17&lt;&gt;"",EJ17&gt;=EK$33,EJ17&lt;&gt;""),AND(FF17&gt;=FS$29,FF17&lt;&gt;"",FH17&gt;=FS$33,FH17&lt;&gt;""),AND(FI17&gt;=FS$29,FI17&lt;&gt;"",FK17&gt;=FS$33,FK17&lt;&gt;""),AND(FM17&gt;=FS$29,FM17&lt;&gt;"",FO17&gt;=FS$33,FO17&lt;&gt;""),AND(FP17&gt;=FS$29,FP17&lt;&gt;"",FR17&gt;=FS$33,FR17&lt;&gt;""),AND(GN17&gt;=HA$29,GN17&lt;&gt;"",GP17&gt;=HA$33,GP17&lt;&gt;""),AND(GQ17&gt;=HA$29,GQ17&lt;&gt;"",GS17&gt;=HA$33,GS17&lt;&gt;""),AND(GU17&gt;=HA$29,GU17&lt;&gt;"",GW17&gt;=HA$33,GW17&lt;&gt;""),AND(GX17&gt;=HA$29,GX17&lt;&gt;"",GZ17&gt;=HA$33,GZ17&lt;&gt;""),AND(HV17&gt;=II$29,HV17&lt;&gt;"",HX17&gt;=II$33,HX17&lt;&gt;""),AND(HY17&gt;=II$29,HY17&lt;&gt;"",IA17&gt;=II$33,IA17&lt;&gt;""),AND(IC17&gt;=II$29,IC17&lt;&gt;"",IE17&gt;=II$33,IE17&lt;&gt;""),AND(IF17&gt;=II$29,IF17&lt;&gt;"",IH17&gt;=II$33,IH17&lt;&gt;""),AND(JD17&gt;=JQ$29,JD17&lt;&gt;"",JF17&gt;=JQ$33,JF17&lt;&gt;""),AND(JG17&gt;=JQ$29,JG17&lt;&gt;"",JI17&gt;=JQ$33,JI17&lt;&gt;""),AND(JK17&gt;=JQ$29,JK17&lt;&gt;"",JM17&gt;=JQ$33,JM17&lt;&gt;""),AND(JN17&gt;=JQ$29,JN17&lt;&gt;"",JP17&gt;=JQ$33,JP17&lt;&gt;""),AND(KL17&gt;=KY$29,KL17&lt;&gt;"",KN17&gt;=KY$33,KN17&lt;&gt;""),AND(KO17&gt;=KY$29,KO17&lt;&gt;"",KQ17&gt;=KY$33,KQ17&lt;&gt;""),AND(KS17&gt;=KY$29,KS17&lt;&gt;"",KU17&gt;=KY$33,KU17&lt;&gt;""),AND(KV17&gt;=KY$29,KV17&lt;&gt;"",KX17&gt;=KY$33,KX17&lt;&gt;""),AND(LT17&gt;=MG$29,LT17&lt;&gt;"",LV17&gt;=MG$33,LV17&lt;&gt;""),AND(LW17&gt;=MG$29,LW17&lt;&gt;"",LY17&gt;=MG$33,LY17&lt;&gt;""),AND(MA17&gt;=MG$29,MA17&lt;&gt;"",MC17&gt;=MG$33,MC17&lt;&gt;""),AND(MD17&gt;=MG$29,MD17&lt;&gt;"",MF17&gt;=MG$33,MF17&lt;&gt;""),AND(NB17&gt;=NO$29,NB17&lt;&gt;"",ND17&gt;=NO$33,ND17&lt;&gt;""),AND(NE17&gt;=NO$29,NE17&lt;&gt;"",NG17&gt;=NO$33,NG17&lt;&gt;""),AND(NI17&gt;=NO$29,NI17&lt;&gt;"",NK17&gt;=NO$33,NK17&lt;&gt;""),AND(NL17&gt;=NO$29,NL17&lt;&gt;"",NN17&gt;=NO$33,NN17&lt;&gt;""),AND(OJ17&gt;=OW$29,OJ17&lt;&gt;"",OL17&gt;=OW$33,OL17&lt;&gt;""),AND(OM17&gt;=OW$29,OM17&lt;&gt;"",OO17&gt;=OW$33,OO17&lt;&gt;""),AND(OQ17&gt;=OW$29,OQ17&lt;&gt;"",OS17&gt;=OW$33,OS17&lt;&gt;""),AND(OT17&gt;=OW$29,OT17&lt;&gt;"",OV17&gt;=OW$33,OV17&lt;&gt;""),AND(PR17&gt;=QE$29,PR17&lt;&gt;"",PT17&gt;=QE$33,PT17&lt;&gt;""),AND(PU17&gt;=QE$29,PU17&lt;&gt;"",PW17&gt;=QE$33,PW17&lt;&gt;""),AND(PY17&gt;=QE$29,PY17&lt;&gt;"",QA17&gt;=QE$33,QA17&lt;&gt;""),AND(QB17&gt;=QE$29,QB17&lt;&gt;"",QD17&gt;=QE$33,QD17&lt;&gt;""),AND(QZ17&gt;=RM$29,QZ17&lt;&gt;"",RB17&gt;=RM$33,RB17&lt;&gt;""),AND(RC17&gt;=RM$29,RC17&lt;&gt;"",RE17&gt;=RM$33,RE17&lt;&gt;""),AND(RG17&gt;=RM$29,RG17&lt;&gt;"",RI17&gt;=RM$33,RI17&lt;&gt;""),AND(RJ17&gt;=RM$29,RJ17&lt;&gt;"",RL17&gt;=RM$33,RL17&lt;&gt;""),AND(SH17&gt;=SU$29,SH17&lt;&gt;"",SJ17&gt;=SU$33,SJ17&lt;&gt;""),AND(SK17&gt;=SU$29,SK17&lt;&gt;"",SM17&gt;=SU$33,SM17&lt;&gt;""),AND(SO17&gt;=SU$29,SO17&lt;&gt;"",SQ17&gt;=SU$33,SQ17&lt;&gt;""),AND(SR17&gt;=SU$29,SR17&lt;&gt;"",ST17&gt;=SU$33,ST17&lt;&gt;""),AND(TP17&gt;=UC$29,TP17&lt;&gt;"",TR17&gt;=UC$33,TR17&lt;&gt;""),AND(TS17&gt;=UC$29,TS17&lt;&gt;"",TU17&gt;=UC$33,TU17&lt;&gt;""),AND(TW17&gt;=UC$29,TW17&lt;&gt;"",TY17&gt;=UC$33,TYY17&lt;&gt;""),AND(TZ17&gt;=UC$29,TZ17&lt;&gt;"",UB17&gt;=UC$33,UB17&lt;&gt;""),AND(UX17&gt;=VK$29,UX17&lt;&gt;"",UZ17&gt;=VK$33,UZ17&lt;&gt;""),AND(VA17&gt;=VK$29,VA17&lt;&gt;"",VC17&gt;=VK$33,VC17&lt;&gt;""),AND(VE17&gt;=VK$29,VE17&lt;&gt;"",VG17&gt;=VK$33,VG17&lt;&gt;""),AND(VH17&gt;=VK$29,VH17&lt;&gt;"",VJ17&gt;=VK$33,VJ17&lt;&gt;""),AND(WF17&gt;=WS$29,WF17&lt;&gt;"",WH17&gt;=WS$33,WH17&lt;&gt;""),AND(WI17&gt;=WS$29,WI17&lt;&gt;"",WK17&gt;=WS$33,WK17&lt;&gt;""),AND(WM17&gt;=WS$29,WM17&lt;&gt;"",WO17&gt;=WS$33,WO17&lt;&gt;""),AND(WP17&gt;=WS$29,WP17&lt;&gt;"",WR17&gt;=WS$33,WR17&lt;&gt;"")),"P","")</f>
        <v/>
      </c>
      <c r="G17" s="3" t="str">
        <f>IF(OR(AND(AQ17&gt;=AY$33,AQ17&lt;&gt;"",AN17=""),AND(AT17&gt;=AY$33,AT17&lt;&gt;"",AN17=""),AND(AX17&gt;=AY$33,AX17&lt;&gt;"",AN17=""),AND(BR17&gt;=BZ$33,BR17&lt;&gt;"",BO17=""),AND(BU17&gt;=BZ$33,BU17&lt;&gt;"",BO17=""),AND(BY17&gt;=BZ$33,BY17&lt;&gt;"",BO17=""),AND(CS17&gt;=DA$33,CS17&lt;&gt;"",CP17=""),AND(CV17&gt;=DA$33,CV17&lt;&gt;"",CP17=""),AND(CZ17&gt;=DA$33,CZ17&lt;&gt;"",CP17=""),AND(DZ17&gt;=EK$33,DZ17&lt;&gt;""),AND(EC17&gt;=EK$33,EC17&lt;&gt;""),AND(EG17&gt;=EK$33,EG17&lt;&gt;""),AND(EJ17&gt;=EK$33,EJ17&lt;&gt;""),AND(FH17&gt;=FS$33,FH17&lt;&gt;""),AND(FK17&gt;=FS$33,FK17&lt;&gt;""),AND(FO17&gt;=FS$33,FO17&lt;&gt;""),AND(FR17&gt;=FS$33,FR17&lt;&gt;""),AND(GP17&gt;=HA$33,GP17&lt;&gt;""),AND(GS17&gt;=HA$33,GS17&lt;&gt;""),AND(GW17&gt;=HA$33,GW17&lt;&gt;""),AND(GZ17&gt;=HA$33,GZ17&lt;&gt;""),AND(HX17&gt;=II$33,HX17&lt;&gt;""),AND(IA17&gt;=II$33,IA17&lt;&gt;""),AND(IE17&gt;=II$33,IE17&lt;&gt;""),AND(IH17&gt;=II$33,IH17&lt;&gt;""),AND(JF17&gt;=JQ$33,JF17&lt;&gt;""),AND(JI17&gt;=JQ$33,JI17&lt;&gt;""),AND(JM17&gt;=JQ$33,JM17&lt;&gt;""),AND(JP17&gt;=JQ$33,JP17&lt;&gt;""),AND(KN17&gt;=KY$33,KN17&lt;&gt;""),AND(KQ17&gt;=KY$33,KQ17&lt;&gt;""),AND(KU17&gt;=KY$33,KU17&lt;&gt;""),AND(KX17&gt;=KY$33,KX17&lt;&gt;""),AND(LV17&gt;=MG$33,LV17&lt;&gt;""),AND(LY17&gt;=MG$33,LY17&lt;&gt;""),AND(MC17&gt;=MG$33,MC17&lt;&gt;""),AND(MF17&gt;=MG$33,MF17&lt;&gt;""),AND(ND17&gt;=NO$33,ND17&lt;&gt;""),AND(NG17&gt;=NO$33,NG17&lt;&gt;""),AND(NK17&gt;=NO$33,NK17&lt;&gt;""),AND(NN17&gt;=NO$33,NN17&lt;&gt;""),AND(OL17&gt;=OW$33,OL17&lt;&gt;""),AND(OO17&gt;=OW$33,OO17&lt;&gt;""),AND(OS17&gt;=OW$33,OS17&lt;&gt;""),AND(OV17&gt;=OW$33,OV17&lt;&gt;""),AND(PT17&gt;=QE$33,PT17&lt;&gt;""),AND(PW17&gt;=QE$33,PW17&lt;&gt;""),AND(QA17&gt;=QE$33,QA17&lt;&gt;""),AND(QD17&gt;=QE$33,QD17&lt;&gt;""),AND(RB17&gt;=RM$33,RB17&lt;&gt;""),AND(RE17&gt;=RM$33,RE17&lt;&gt;""),AND(RI17&gt;=RM$33,RI17&lt;&gt;""),AND(RL17&gt;=RM$33,RL17&lt;&gt;""),AND(SJ17&gt;=SU$33,SJ17&lt;&gt;""),AND(SM17&gt;=SU$33,SM17&lt;&gt;""),AND(SQ17&gt;=SU$33,SQ17&lt;&gt;""),AND(ST17&gt;=SU$33,ST17&lt;&gt;""),AND(TR17&gt;=UC$33,TR17&lt;&gt;""),AND(TU17&gt;=UC$33,TU17&lt;&gt;""),AND(TY17&gt;=UC$33,TYY17&lt;&gt;""),AND(UB17&gt;=UC$33,UB17&lt;&gt;""),AND(UZ17&gt;=VK$33,UZ17&lt;&gt;""),AND(VC17&gt;=VK$33,VC17&lt;&gt;""),AND(VG17&gt;=VK$33,VG17&lt;&gt;""),AND(VJ17&gt;=VK$33,VJ17&lt;&gt;""),AND(WH17&gt;=WS$33,WH17&lt;&gt;""),AND(WK17&gt;=WS$33,WK17&lt;&gt;""),AND(WO17&gt;=WS$33,WO17&lt;&gt;""),AND(WR17&gt;=WS$33,WR17&lt;&gt;"")),"P","")</f>
        <v/>
      </c>
      <c r="H17" s="36" t="str">
        <f>IF(AND(G17="P",F17=""),"No DD",IF(OR(AND(AO17&gt;=AY$32,AO17&lt;&gt;"",AQ17&gt;=AY$36,AQ17&lt;&gt;"",AN17=""),AND(AR17&gt;=AY$32,AR17&lt;&gt;"",AT17&gt;=AY$36,AT17&lt;&gt;"",AN17=""),AND(AV17&gt;=AY$32,AV17&lt;&gt;"",AX17&gt;=AY$36,AX17&lt;&gt;"",AN17=""),AND(BP17&gt;=BZ$32,BP17&lt;&gt;"",BR17&gt;=BZ$36,BR17&lt;&gt;"",BO17=""),AND(BS17&gt;=BZ$32,BS17&lt;&gt;"",BU17&gt;=BZ$36,BU17&lt;&gt;"",BO17=""),AND(BW17&gt;=BZ$32,BW17&lt;&gt;"",BY17&gt;=BZ$36,BY17&lt;&gt;"",BO17=""),AND(CQ17&gt;=DA$32,CQ17&lt;&gt;"",CS17&gt;=DA$36,CS17&lt;&gt;"",CP17=""),AND(CT17&gt;=DA$32,CT17&lt;&gt;"",CV17&gt;=DA$36,CV17&lt;&gt;"",CP17=""),AND(CX17&gt;=DA$32,CX17&lt;&gt;"",CZ17&gt;=DA$36,CZ17&lt;&gt;"",CP17=""),AND(DX17&gt;=EK$32,DX17&lt;&gt;"",DZ17&gt;=EK$36,DZ17&lt;&gt;""),AND(EA17&gt;=EK$32,EA17&lt;&gt;"",EC17&gt;=EK$36,EC17&lt;&gt;""),AND(EE17&gt;=EK$32,EE17&lt;&gt;"",EG17&gt;=EK$36,EG17&lt;&gt;""),AND(EH17&gt;=EK$32,EH17&lt;&gt;"",EJ17&gt;=EK$36,EJ17&lt;&gt;""),AND(FF17&gt;=FS$32,FF17&lt;&gt;"",FH17&gt;=FS$36,FH17&lt;&gt;""),AND(FI17&gt;=FS$32,FI17&lt;&gt;"",FK17&gt;=FS$36,FK17&lt;&gt;""),AND(FM17&gt;=FS$32,FM17&lt;&gt;"",FO17&gt;=FS$36,FO17&lt;&gt;""),AND(FP17&gt;=FS$32,FP17&lt;&gt;"",FR17&gt;=FS$36,FR17&lt;&gt;""),AND(GN17&gt;=HA$32,GN17&lt;&gt;"",GP17&gt;=HA$36,GP17&lt;&gt;""),AND(GQ17&gt;=HA$32,GQ17&lt;&gt;"",GS17&gt;=HA$36,GS17&lt;&gt;""),AND(GU17&gt;=HA$32,GU17&lt;&gt;"",GW17&gt;=HA$36,GW17&lt;&gt;""),AND(GX17&gt;=HA$32,GX17&lt;&gt;"",GZ17&gt;=HA$36,GZ17&lt;&gt;""),AND(HV17&gt;=II$32,HV17&lt;&gt;"",HX17&gt;=II$36,HX17&lt;&gt;""),AND(HY17&gt;=II$32,HY17&lt;&gt;"",IA17&gt;=II$36,IA17&lt;&gt;""),AND(IC17&gt;=II$32,IC17&lt;&gt;"",IE17&gt;=II$36,IE17&lt;&gt;""),AND(IF17&gt;=II$32,IF17&lt;&gt;"",IH17&gt;=II$36,IH17&lt;&gt;""),AND(JD17&gt;=JQ$32,JD17&lt;&gt;"",JF17&gt;=JQ$36,JF17&lt;&gt;""),AND(JG17&gt;=JQ$32,JG17&lt;&gt;"",JI17&gt;=JQ$36,JI17&lt;&gt;""),AND(JK17&gt;=JQ$32,JK17&lt;&gt;"",JM17&gt;=JQ$36,JM17&lt;&gt;""),AND(JN17&gt;=JQ$32,JN17&lt;&gt;"",JP17&gt;=JQ$36,JP17&lt;&gt;""),AND(KL17&gt;=KY$32,KL17&lt;&gt;"",KN17&gt;=KY$36,KN17&lt;&gt;""),AND(KO17&gt;=KY$32,KO17&lt;&gt;"",KQ17&gt;=KY$36,KQ17&lt;&gt;""),AND(KS17&gt;=KY$32,KS17&lt;&gt;"",KU17&gt;=KY$36,KU17&lt;&gt;""),AND(KV17&gt;=KY$32,KV17&lt;&gt;"",KX17&gt;=KY$36,KX17&lt;&gt;""),AND(LT17&gt;=MG$32,LT17&lt;&gt;"",LV17&gt;=MG$36,LV17&lt;&gt;""),AND(LW17&gt;=MG$32,LW17&lt;&gt;"",LY17&gt;=MG$36,LY17&lt;&gt;""),AND(MA17&gt;=MG$32,MA17&lt;&gt;"",MC17&gt;=MG$36,MC17&lt;&gt;""),AND(MD17&gt;=MG$32,MD17&lt;&gt;"",MF17&gt;=MG$36,MF17&lt;&gt;""),AND(NB17&gt;=NO$32,NB17&lt;&gt;"",ND17&gt;=NO$36,ND17&lt;&gt;""),AND(NE17&gt;=NO$32,NE17&lt;&gt;"",NG17&gt;=NO$36,NG17&lt;&gt;""),AND(NI17&gt;=NO$32,NI17&lt;&gt;"",NK17&gt;=NO$36,NK17&lt;&gt;""),AND(NL17&gt;=NO$32,NL17&lt;&gt;"",NN17&gt;=NO$36,NN17&lt;&gt;""),AND(OJ17&gt;=OW$32,OJ17&lt;&gt;"",OL17&gt;=OW$36,OL17&lt;&gt;""),AND(OM17&gt;=OW$32,OM17&lt;&gt;"",OO17&gt;=OW$36,OO17&lt;&gt;""),AND(OQ17&gt;=OW$32,OQ17&lt;&gt;"",OS17&gt;=OW$36,OS17&lt;&gt;""),AND(OT17&gt;=OW$32,OT17&lt;&gt;"",OV17&gt;=OW$36,OV17&lt;&gt;""),AND(PR17&gt;=QE$32,PR17&lt;&gt;"",PT17&gt;=QE$36,PT17&lt;&gt;""),AND(PU17&gt;=QE$32,PU17&lt;&gt;"",PW17&gt;=QE$36,PW17&lt;&gt;""),AND(PY17&gt;=QE$32,PY17&lt;&gt;"",QA17&gt;=QE$36,QA17&lt;&gt;""),AND(QB17&gt;=QE$32,QB17&lt;&gt;"",QD17&gt;=QE$36,QD17&lt;&gt;""),AND(QZ17&gt;=RM$32,QZ17&lt;&gt;"",RB17&gt;=RM$36,RB17&lt;&gt;""),AND(RC17&gt;=RM$32,RC17&lt;&gt;"",RE17&gt;=RM$36,RE17&lt;&gt;""),AND(RG17&gt;=RM$32,RG17&lt;&gt;"",RI17&gt;=RM$36,RI17&lt;&gt;""),AND(RJ17&gt;=RM$32,RJ17&lt;&gt;"",RL17&gt;=RM$36,RL17&lt;&gt;""),AND(SH17&gt;=SU$32,SH17&lt;&gt;"",SJ17&gt;=SU$36,SJ17&lt;&gt;""),AND(SK17&gt;=SU$32,SK17&lt;&gt;"",SM17&gt;=SU$36,SM17&lt;&gt;""),AND(SO17&gt;=SU$32,SO17&lt;&gt;"",SQ17&gt;=SU$36,SQ17&lt;&gt;""),AND(SR17&gt;=SU$32,SR17&lt;&gt;"",ST17&gt;=SU$36,ST17&lt;&gt;""),AND(TP17&gt;=UC$32,TP17&lt;&gt;"",TR17&gt;=UC$36,TR17&lt;&gt;""),AND(TS17&gt;=UC$32,TS17&lt;&gt;"",TU17&gt;=UC$36,TU17&lt;&gt;""),AND(TW17&gt;=UC$32,TW17&lt;&gt;"",TY17&gt;=UC$356,TYY17&lt;&gt;""),AND(TZ17&gt;=UC$32,TZ17&lt;&gt;"",UB17&gt;=UC$36,UB17&lt;&gt;""),AND(UX17&gt;=VK$32,UX17&lt;&gt;"",UZ17&gt;=VK$36,UZ17&lt;&gt;""),AND(VA17&gt;=VK$32,VA17&lt;&gt;"",VC17&gt;=VK$36,VC17&lt;&gt;""),AND(VE17&gt;=VK$32,VE17&lt;&gt;"",VG17&gt;=VK$36,VG17&lt;&gt;""),AND(VH17&gt;=VK$32,VH17&lt;&gt;"",VJ17&gt;=VK$36,VJ17&lt;&gt;""),AND(WF17&gt;=WS$32,WF17&lt;&gt;"",WH17&gt;=WS$36,WH17&lt;&gt;""),AND(WI17&gt;=WS$32,WI17&lt;&gt;"",WK17&gt;=WS$36,WK17&lt;&gt;""),AND(WM17&gt;=WS$32,WM17&lt;&gt;"",WO17&gt;=WS$36,WO17&lt;&gt;""),AND(WP17&gt;=WS$32,WP17&lt;&gt;"",WR17&gt;=WS$36,WR17&lt;&gt;"")),"Merit",IF(OR(AND(AO17&gt;=AY$31,AO17&lt;&gt;"",AQ17&gt;=AY$35,AQ17&lt;&gt;"",AN17=""),AND(AR17&gt;=AY$31,AR17&lt;&gt;"",AT17&gt;=AY$35,AT17&lt;&gt;"",AN17=""),AND(AV17&gt;=AY$31,AV17&lt;&gt;"",AX17&gt;=AY$35,AX17&lt;&gt;"",AN17=""),AND(BP17&gt;=BZ$31,BP17&lt;&gt;"",BR17&gt;=BZ$35,BR17&lt;&gt;"",BO17=""),AND(BS17&gt;=BZ$31,BS17&lt;&gt;"",BU17&gt;=BZ$35,BU17&lt;&gt;"",BO17=""),AND(BW17&gt;=BZ$31,BW17&lt;&gt;"",BY17&gt;=BZ$35,BY17&lt;&gt;"",BO17=""),AND(CQ17&gt;=DA$31,CQ17&lt;&gt;"",CS17&gt;=DA$35,CS17&lt;&gt;"",CP17=""),AND(CT17&gt;=DA$31,CT17&lt;&gt;"",CV17&gt;=DA$35,CV17&lt;&gt;"",CP17=""),AND(CX17&gt;=DA$31,CX17&lt;&gt;"",CZ17&gt;=DA$35,CZ17&lt;&gt;"",CP17=""),AND(DX17&gt;=EK$31,DX17&lt;&gt;"",DZ17&gt;=EK$35,DZ17&lt;&gt;""),AND(EA17&gt;=EK$31,EA17&lt;&gt;"",EC17&gt;=EK$35,EC17&lt;&gt;""),AND(EE17&gt;=EK$31,EE17&lt;&gt;"",EG17&gt;=EK$35,EG17&lt;&gt;""),AND(EH17&gt;=EK$31,EH17&lt;&gt;"",EJ17&gt;=EK$35,EJ17&lt;&gt;""),AND(FF17&gt;=FS$31,FF17&lt;&gt;"",FH17&gt;=FS$35,FH17&lt;&gt;""),AND(FI17&gt;=FS$31,FI17&lt;&gt;"",FK17&gt;=FS$35,FK17&lt;&gt;""),AND(FM17&gt;=FS$31,FM17&lt;&gt;"",FO17&gt;=FS$35,FO17&lt;&gt;""),AND(FP17&gt;=FS$31,FP17&lt;&gt;"",FR17&gt;=FS$35,FR17&lt;&gt;""),AND(GN17&gt;=HA$31,GN17&lt;&gt;"",GP17&gt;=HA$35,GP17&lt;&gt;""),AND(GQ17&gt;=HA$31,GQ17&lt;&gt;"",GS17&gt;=HA$35,GS17&lt;&gt;""),AND(GU17&gt;=HA$31,GU17&lt;&gt;"",GW17&gt;=HA$35,GW17&lt;&gt;""),AND(GX17&gt;=HA$31,GX17&lt;&gt;"",GZ17&gt;=HA$35,GZ17&lt;&gt;""),AND(HV17&gt;=II$31,HV17&lt;&gt;"",HX17&gt;=II$35,HX17&lt;&gt;""),AND(HY17&gt;=II$31,HY17&lt;&gt;"",IA17&gt;=II$35,IA17&lt;&gt;""),AND(IC17&gt;=II$31,IC17&lt;&gt;"",IE17&gt;=II$35,IE17&lt;&gt;""),AND(IF17&gt;=II$31,IF17&lt;&gt;"",IH17&gt;=II$35,IH17&lt;&gt;""),AND(JD17&gt;=JQ$31,JD17&lt;&gt;"",JF17&gt;=JQ$35,JF17&lt;&gt;""),AND(JG17&gt;=JQ$31,JG17&lt;&gt;"",JI17&gt;=JQ$35,JI17&lt;&gt;""),AND(JK17&gt;=JQ$31,JK17&lt;&gt;"",JM17&gt;=JQ$35,JM17&lt;&gt;""),AND(JN17&gt;=JQ$31,JN17&lt;&gt;"",JP17&gt;=JQ$35,JP17&lt;&gt;""),AND(KL17&gt;=KY$31,KL17&lt;&gt;"",KN17&gt;=KY$35,KN17&lt;&gt;""),AND(KO17&gt;=KY$31,KO17&lt;&gt;"",KQ17&gt;=KY$35,KQ17&lt;&gt;""),AND(KS17&gt;=KY$31,KS17&lt;&gt;"",KU17&gt;=KY$35,KU17&lt;&gt;""),AND(KV17&gt;=KY$31,KV17&lt;&gt;"",KX17&gt;=KY$35,KX17&lt;&gt;""),AND(LT17&gt;=MG$31,LT17&lt;&gt;"",LV17&gt;=MG$35,LV17&lt;&gt;""),AND(LW17&gt;=MG$31,LW17&lt;&gt;"",LY17&gt;=MG$35,LY17&lt;&gt;""),AND(MA17&gt;=MG$31,MA17&lt;&gt;"",MC17&gt;=MG$35,MC17&lt;&gt;""),AND(MD17&gt;=MG$31,MD17&lt;&gt;"",MF17&gt;=MG$35,MF17&lt;&gt;""),AND(NB17&gt;=NO$31,NB17&lt;&gt;"",ND17&gt;=NO$35,ND17&lt;&gt;""),AND(NE17&gt;=NO$31,NE17&lt;&gt;"",NG17&gt;=NO$35,NG17&lt;&gt;""),AND(NI17&gt;=NO$31,NI17&lt;&gt;"",NK17&gt;=NO$35,NK17&lt;&gt;""),AND(NL17&gt;=NO$31,NL17&lt;&gt;"",NN17&gt;=NO$35,NN17&lt;&gt;""),AND(OJ17&gt;=OW$31,OJ17&lt;&gt;"",OL17&gt;=OW$35,OL17&lt;&gt;""),AND(OM17&gt;=OW$31,OM17&lt;&gt;"",OO17&gt;=OW$35,OO17&lt;&gt;""),AND(OQ17&gt;=OW$31,OQ17&lt;&gt;"",OS17&gt;=OW$35,OS17&lt;&gt;""),AND(OT17&gt;=OW$31,OT17&lt;&gt;"",OV17&gt;=OW$35,OV17&lt;&gt;""),AND(PR17&gt;=QE$31,PR17&lt;&gt;"",PT17&gt;=QE$35,PT17&lt;&gt;""),AND(PU17&gt;=QE$31,PU17&lt;&gt;"",PW17&gt;=QE$35,PW17&lt;&gt;""),AND(PY17&gt;=QE$31,PY17&lt;&gt;"",QA17&gt;=QE$35,QA17&lt;&gt;""),AND(QB17&gt;=QE$31,QB17&lt;&gt;"",QD17&gt;=QE$35,QD17&lt;&gt;""),AND(QZ17&gt;=RM$31,QZ17&lt;&gt;"",RB17&gt;=RM$35,RB17&lt;&gt;""),AND(RC17&gt;=RM$31,RC17&lt;&gt;"",RE17&gt;=RM$35,RE17&lt;&gt;""),AND(RG17&gt;=RM$31,RG17&lt;&gt;"",RI17&gt;=RM$35,RI17&lt;&gt;""),AND(RJ17&gt;=RM$31,RJ17&lt;&gt;"",RL17&gt;=RM$35,RL17&lt;&gt;""),AND(SH17&gt;=SU$31,SH17&lt;&gt;"",SJ17&gt;=SU$35,SJ17&lt;&gt;""),AND(SK17&gt;=SU$31,SK17&lt;&gt;"",SM17&gt;=SU$35,SM17&lt;&gt;""),AND(SO17&gt;=SU$31,SO17&lt;&gt;"",SQ17&gt;=SU$35,SQ17&lt;&gt;""),AND(SR17&gt;=SU$31,SR17&lt;&gt;"",ST17&gt;=SU$35,ST17&lt;&gt;""),AND(TP17&gt;=UC$31,TP17&lt;&gt;"",TR17&gt;=UC$35,TR17&lt;&gt;""),AND(TS17&gt;=UC$31,TS17&lt;&gt;"",TU17&gt;=UC$35,TU17&lt;&gt;""),AND(TW17&gt;=UC$31,TW17&lt;&gt;"",TY17&gt;=UC$35,TYY17&lt;&gt;""),AND(TZ17&gt;=UC$31,TZ17&lt;&gt;"",UB17&gt;=UC$35,UB17&lt;&gt;""),AND(UX17&gt;=VK$31,UX17&lt;&gt;"",UZ17&gt;=VK$35,UZ17&lt;&gt;""),AND(VA17&gt;=VK$31,VA17&lt;&gt;"",VC17&gt;=VK$35,VC17&lt;&gt;""),AND(VE17&gt;=VK$31,VE17&lt;&gt;"",VG17&gt;=VK$35,VG17&lt;&gt;""),AND(VH17&gt;=VK$31,VH17&lt;&gt;"",VJ17&gt;=VK$35,VJ17&lt;&gt;""),AND(WF17&gt;=WS$31,WF17&lt;&gt;"",WH17&gt;=WS$35,WH17&lt;&gt;""),AND(WI17&gt;=WS$31,WI17&lt;&gt;"",WK17&gt;=WS$35,WK17&lt;&gt;""),AND(WM17&gt;=WS$31,WM17&lt;&gt;"",WO17&gt;=WS$35,WO17&lt;&gt;""),AND(WP17&gt;=WS$31,WP17&lt;&gt;"",WR17&gt;=WS$35,WR17&lt;&gt;"")),"Excellence",IF(I17="P","Worlds Team",IF(F17="P","National Team","")))))</f>
        <v/>
      </c>
      <c r="I17" s="3" t="str">
        <f>IF(OR(AND(AO17&gt;=AY$30,AO17&lt;&gt;"",AQ17&gt;=AY$34,AQ17&lt;&gt;"",AN17=""),AND(AR17&gt;=AY$30,AR17&lt;&gt;"",AT17&gt;=AY$34,AT17&lt;&gt;"",AN17=""),AND(AV17&gt;=AY$30,AV17&lt;&gt;"",AX17&gt;=AY$34,AX17&lt;&gt;"",AN17=""),AND(BP17&gt;=BZ$30,BP17&lt;&gt;"",BR17&gt;=BZ$34,BR17&lt;&gt;"",BO17=""),AND(BS17&gt;=BZ$30,BS17&lt;&gt;"",BU17&gt;=BZ$34,BU17&lt;&gt;"",BO17=""),AND(BW17&gt;=BZ$30,BW17&lt;&gt;"",BY17&gt;=BZ$34,BY17&lt;&gt;"",BO17=""),AND(CQ17&gt;=DA$30,CQ17&lt;&gt;"",CS17&gt;=DA$34,CS17&lt;&gt;"",CP17=""),AND(CT17&gt;=DA$30,CT17&lt;&gt;"",CV17&gt;=DA$34,CV17&lt;&gt;"",CP17=""),AND(CX17&gt;=DA$30,CX17&lt;&gt;"",CZ17&gt;=DA$34,CZ17&lt;&gt;"",CP17=""),AND(DX17&gt;=EK$30,DX17&lt;&gt;"",DZ17&gt;=EK$34,DZ17&lt;&gt;""),AND(EA17&gt;=EK$30,EA17&lt;&gt;"",EC17&gt;=EK$34,EC17&lt;&gt;""),AND(EE17&gt;=EK$30,EE17&lt;&gt;"",EG17&gt;=EK$34,EG17&lt;&gt;""),AND(EH17&gt;=EK$30,EH17&lt;&gt;"",EJ17&gt;=EK$34,EJ17&lt;&gt;""),AND(FF17&gt;=FS$30,FF17&lt;&gt;"",FH17&gt;=FS$34,FH17&lt;&gt;""),AND(FI17&gt;=FS$30,FI17&lt;&gt;"",FK17&gt;=FS$34,FK17&lt;&gt;""),AND(FM17&gt;=FS$30,FM17&lt;&gt;"",FO17&gt;=FS$34,FO17&lt;&gt;""),AND(FP17&gt;=FS$30,FP17&lt;&gt;"",FR17&gt;=FS$34,FR17&lt;&gt;""),AND(GN17&gt;=HA$30,GN17&lt;&gt;"",GP17&gt;=HA$34,GP17&lt;&gt;""),AND(GQ17&gt;=HA$30,GQ17&lt;&gt;"",GS17&gt;=HA$34,GS17&lt;&gt;""),AND(GU17&gt;=HA$30,GU17&lt;&gt;"",GW17&gt;=HA$34,GW17&lt;&gt;""),AND(GX17&gt;=HA$30,GX17&lt;&gt;"",GZ17&gt;=HA$34,GZ17&lt;&gt;""),AND(HV17&gt;=II$30,HV17&lt;&gt;"",HX17&gt;=II$34,HX17&lt;&gt;""),AND(HY17&gt;=II$30,HY17&lt;&gt;"",IA17&gt;=II$34,IA17&lt;&gt;""),AND(IC17&gt;=II$30,IC17&lt;&gt;"",IE17&gt;=II$34,IE17&lt;&gt;""),AND(IF17&gt;=II$30,IF17&lt;&gt;"",IH17&gt;=II$34,IH17&lt;&gt;""),AND(JD17&gt;=JQ$30,JD17&lt;&gt;"",JF17&gt;=JQ$34,JF17&lt;&gt;""),AND(JG17&gt;=JQ$30,JG17&lt;&gt;"",JI17&gt;=JQ$34,JI17&lt;&gt;""),AND(JK17&gt;=JQ$30,JK17&lt;&gt;"",JM17&gt;=JQ$34,JM17&lt;&gt;""),AND(JN17&gt;=JQ$30,JN17&lt;&gt;"",JP17&gt;=JQ$34,JP17&lt;&gt;""),AND(KL17&gt;=KY$30,KL17&lt;&gt;"",KN17&gt;=KY$34,KN17&lt;&gt;""),AND(KO17&gt;=KY$30,KO17&lt;&gt;"",KQ17&gt;=KY$34,KQ17&lt;&gt;""),AND(KS17&gt;=KY$30,KS17&lt;&gt;"",KU17&gt;=KY$34,KU17&lt;&gt;""),AND(KV17&gt;=KY$30,KV17&lt;&gt;"",KX17&gt;=KY$34,KX17&lt;&gt;""),AND(LT17&gt;=MG$30,LT17&lt;&gt;"",LV17&gt;=MG$34,LV17&lt;&gt;""),AND(LW17&gt;=MG$30,LW17&lt;&gt;"",LY17&gt;=MG$34,LY17&lt;&gt;""),AND(MA17&gt;=MG$30,MA17&lt;&gt;"",MC17&gt;=MG$34,MC17&lt;&gt;""),AND(MD17&gt;=MG$30,MD17&lt;&gt;"",MF17&gt;=MG$34,MF17&lt;&gt;""),AND(NB17&gt;=NO$30,NB17&lt;&gt;"",ND17&gt;=NO$34,ND17&lt;&gt;""),AND(NE17&gt;=NO$30,NE17&lt;&gt;"",NG17&gt;=NO$34,NG17&lt;&gt;""),AND(NI17&gt;=NO$30,NI17&lt;&gt;"",NK17&gt;=NO$34,NK17&lt;&gt;""),AND(NL17&gt;=NO$30,NL17&lt;&gt;"",NN17&gt;=NO$34,NN17&lt;&gt;""),AND(OJ17&gt;=OW$30,OJ17&lt;&gt;"",OL17&gt;=OW$34,OL17&lt;&gt;""),AND(OM17&gt;=OW$30,OM17&lt;&gt;"",OO17&gt;=OW$34,OO17&lt;&gt;""),AND(OQ17&gt;=OW$30,OQ17&lt;&gt;"",OS17&gt;=OW$34,OS17&lt;&gt;""),AND(OT17&gt;=OW$30,OT17&lt;&gt;"",OV17&gt;=OW$34,OV17&lt;&gt;""),AND(PR17&gt;=QE$30,PR17&lt;&gt;"",PT17&gt;=QE$34,PT17&lt;&gt;""),AND(PU17&gt;=QE$30,PU17&lt;&gt;"",PW17&gt;=QE$34,PW17&lt;&gt;""),AND(PY17&gt;=QE$30,PY17&lt;&gt;"",QA17&gt;=QE$34,QA17&lt;&gt;""),AND(QB17&gt;=QE$30,QB17&lt;&gt;"",QD17&gt;=QE$34,QD17&lt;&gt;""),AND(QZ17&gt;=RM$30,QZ17&lt;&gt;"",RB17&gt;=RM$34,RB17&lt;&gt;""),AND(RC17&gt;=RM$30,RC17&lt;&gt;"",RE17&gt;=RM$34,RE17&lt;&gt;""),AND(RG17&gt;=RM$30,RG17&lt;&gt;"",RI17&gt;=RM$34,RI17&lt;&gt;""),AND(RJ17&gt;=RM$30,RJ17&lt;&gt;"",RL17&gt;=RM$34,RL17&lt;&gt;""),AND(SH17&gt;=SU$30,SH17&lt;&gt;"",SJ17&gt;=SU$34,SJ17&lt;&gt;""),AND(SK17&gt;=SU$30,SK17&lt;&gt;"",SM17&gt;=SU$34,SM17&lt;&gt;""),AND(SO17&gt;=SU$30,SO17&lt;&gt;"",SQ17&gt;=SU$34,SQ17&lt;&gt;""),AND(SR17&gt;=SU$30,SR17&lt;&gt;"",ST17&gt;=SU$34,ST17&lt;&gt;""),AND(TP17&gt;=UC$30,TP17&lt;&gt;"",TR17&gt;=UC$34,TR17&lt;&gt;""),AND(TS17&gt;=UC$30,TS17&lt;&gt;"",TU17&gt;=UC$34,TU17&lt;&gt;""),AND(TW17&gt;=UC$30,TW17&lt;&gt;"",TY17&gt;=UC$34,TYY17&lt;&gt;""),AND(TZ17&gt;=UC$30,TZ17&lt;&gt;"",UB17&gt;=UC$34,UB17&lt;&gt;""),AND(UX17&gt;=VK$30,UX17&lt;&gt;"",UZ17&gt;=VK$34,UZ17&lt;&gt;""),AND(VA17&gt;=VK$30,VA17&lt;&gt;"",VC17&gt;=VK$34,VC17&lt;&gt;""),AND(VE17&gt;=VK$30,VE17&lt;&gt;"",VG17&gt;=VK$34,VG17&lt;&gt;""),AND(VH17&gt;=VK$30,VH17&lt;&gt;"",VJ17&gt;=VK$34,VJ17&lt;&gt;""),AND(WF17&gt;=WS$30,WF17&lt;&gt;"",WH17&gt;=WS$34,WH17&lt;&gt;""),AND(WI17&gt;=WS$30,WI17&lt;&gt;"",WK17&gt;=WS$34,WK17&lt;&gt;""),AND(WM17&gt;=WS$30,WM17&lt;&gt;"",WO17&gt;=WS$34,WO17&lt;&gt;""),AND(WP17&gt;=WS$30,WP17&lt;&gt;"",WR17&gt;=WS$34,WR17&lt;&gt;"")),"P","")</f>
        <v/>
      </c>
      <c r="J17" s="8">
        <f>IF(COUNT(AQ17,AT17,BR17,BU17,CS17,CV17)&gt;0,LARGE((AQ17,AT17,BR17,BU17,CS17,CV17),1),0)</f>
        <v>49.419999999999987</v>
      </c>
      <c r="K17" s="8" t="str">
        <f>IF(J17="","",IF(OR(J17=CS17,J17=CV17),$CA$1,IF(OR(J17=BR17,J17=BU17),$AZ$1,IF(OR(J17=AQ17,J17=AT17),$Y$1,""))))</f>
        <v>2025 Elite Canada</v>
      </c>
      <c r="L17" s="8">
        <f>IF(COUNT(AQ17,AT17,BR17,BU17,CS17,CV17)&gt;1,LARGE((AQ17,AT17,BR17,BU17,CS17,CV17),2),0)</f>
        <v>47.339999999999996</v>
      </c>
      <c r="M17" s="8" t="str">
        <f>IF(L17="","",IF(OR(L17=CS17,L17=CV17),$CA$1,IF(OR(L17=BR17,L17=BU17),$AZ$1,IF(OR(L17=AQ17,L17=AT17),$Y$1,""))))</f>
        <v>2025 3rd Domestic Trial</v>
      </c>
      <c r="N17" s="8">
        <f>IF(COUNT(AQ17,AT17,BR17,BU17,CS17,CV17)&gt;2,LARGE((AQ17,AT17,BR17,BU17,CS17,CV17),3),0)</f>
        <v>46.82</v>
      </c>
      <c r="O17" s="8" t="str">
        <f>IF(N17="","",IF(OR(N17=CS17,N17=CV17),$CA$1,IF(OR(N17=BR17,N17=BU17),$AZ$1,IF(OR(N17=AQ17,N17=AT17),$Y$1,""))))</f>
        <v>2025 Nationals</v>
      </c>
      <c r="P17" s="8">
        <f>IF(MAX(AX17,BY17,CZ17)&gt;0,MAX(AX17,BY17,CZ17),0)</f>
        <v>42.769999999999996</v>
      </c>
      <c r="Q17" s="8" t="str">
        <f>IF(P17="","",IF(P17=CZ17,$CA$1,IF(P17=BY17,$AZ$1,IF(P17=AX17,$Y$1,""))))</f>
        <v>2025 Elite Canada</v>
      </c>
      <c r="R17" s="8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,TP17,TS17,TW17,TZ17,UX17,VA17,VE17,VH17,WF17,WI17,WM17,WP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,TP17,TS17,TW17,TZ17,UX17,VA17,VE17,VH17,WF17,WI17,WM17,WP17),0)</f>
        <v>14.7</v>
      </c>
      <c r="S17" s="8" t="str">
        <f>IF(R17=0,"",IF(OR(R17=CQ17,R17=CT17,R17=CX17),$CA$1,IF(OR(R17=BP17,R17=BS17,R17=BW17),$AZ$1,IF(OR(R17=AO17,R17=AR17,R17=AV17),$Y$1,IF(OR(R17=WF17,R17=WI17,R17=WM17,R17=WP17),$VL$1,IF(OR(R17=UX17,R17=VA17,R17=VE17,R17=VH17),$UD$1,IF(OR(R17=TP17,R17=TS17,R17=TW17,R17=TZ17),$SV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)))</f>
        <v>2025 Elite Canada</v>
      </c>
      <c r="T17" s="8">
        <f>MAX(IF(AND(AO17&lt;&gt;"",AO17&gt;=$AY$29),AP17,0),IF(AND(AR17&lt;&gt;"",AR17&gt;=$AY$29),AS17,0),IF(AND(AV17&lt;&gt;"",AV17&gt;=$AY$29),AW17,0),IF(AND(BP17&lt;&gt;"",BP17&gt;=$BZ$29),BQ17,0),IF(AND(BS17&lt;&gt;"",BS17&gt;=$BZ$29),BT17,0),IF(AND(BW17&lt;&gt;"",BW17&gt;=$BZ$29),BX17,0),IF(AND(CQ17&lt;&gt;"",CQ17&gt;=$DA$29),CR17,0),IF(AND(CT17&lt;&gt;"",CT17&gt;=$DA$29),CU17,0),IF(AND(CX17&lt;&gt;"",CX17&gt;=$DA$29),CY17,0),IF(AND(DX17&lt;&gt;"",DX17&gt;=$EK$29),DY17,0),IF(AND(EA17&lt;&gt;"",EA17&gt;=$EK$29),EB17,0),IF(AND(EE17&lt;&gt;"",EE17&gt;=$EK$29),EF17,0),IF(AND(EH17&lt;&gt;"",EH17&gt;=$EK$29),EI17,0),IF(AND(FF17&lt;&gt;"",FF17&gt;=$FS$29),FG17,0),IF(AND(FI17&lt;&gt;"",FI17&gt;=$FS$29),FJ17,0),IF(AND(FM17&lt;&gt;"",FM17&gt;=$FS$29),FN17,0),IF(AND(FP17&lt;&gt;"",FP17&gt;=$FS$29),FQ17,0),IF(AND(GN17&lt;&gt;"",GN17&gt;=$HA$29),GO17,0),IF(AND(GQ17&lt;&gt;"",GQ17&gt;=$HA$29),GR17,0),IF(AND(GU17&lt;&gt;"",GU17&gt;=$HA$29),GV17,0),IF(AND(GX17&lt;&gt;"",GX17&gt;=$HA$29),GY17,0),IF(AND(HV17&lt;&gt;"",HV17&gt;=$II$29),HW17,0),IF(AND(HY17&lt;&gt;"",HY17&gt;=$II$29),HZ17,0),IF(AND(IC17&lt;&gt;"",IC17&gt;=$II$29),ID17,0),IF(AND(IF17&lt;&gt;"",IF17&gt;=$II$29),IG17,0),IF(AND(JD17&lt;&gt;"",JD17&gt;=$JQ$29),JE17,0),IF(AND(JG17&lt;&gt;"",JG17&gt;=$JQ$29),JH17,0),IF(AND(JK17&lt;&gt;"",JK17&gt;=$JQ$29),JL17,0),IF(AND(JN17&lt;&gt;"",JN17&gt;=$JQ$29),JO17,0),IF(AND(KL17&lt;&gt;"",KL17&gt;=$KY$29),KM17,0),IF(AND(KO17&lt;&gt;"",KO17&gt;=$KY$29),KP17,0),IF(AND(KS17&lt;&gt;"",KS17&gt;=$KY$29),KT17,0),IF(AND(KV17&lt;&gt;"",KV17&gt;=$KY$29),KW17,0),IF(AND(LT17&lt;&gt;"",LT17&gt;=$MG$29),LU17,0),IF(AND(LW17&lt;&gt;"",LW17&gt;=$MG$29),LX17,0),IF(AND(MA17&lt;&gt;"",MA17&gt;=$MG$29),MB17,0),IF(AND(MD17&lt;&gt;"",MD17&gt;=$MG$29),ME17,0),IF(AND(NB17&lt;&gt;"",NB17&gt;=$NO$29),NC17,0),IF(AND(NE17&lt;&gt;"",NE17&gt;=$NO$29),NF17,0),IF(AND(NI17&lt;&gt;"",NI17&gt;=$NO$29),NJ17,0),IF(AND(NL17&lt;&gt;"",NL17&gt;=$NO$29),NM17,0),IF(AND(OJ17&lt;&gt;"",OJ17&gt;=$OW$29),OK17,0),IF(AND(OM17&lt;&gt;"",OM17&gt;=$OW$29),ON17,0),IF(AND(OQ17&lt;&gt;"",OQ17&gt;=$OW$29),OR17,0),IF(AND(OT17&lt;&gt;"",OT17&gt;=$OW$29),OU17,0),IF(AND(PR17&lt;&gt;"",PR17&gt;=$QE$29),PS17,0),IF(AND(PU17&lt;&gt;"",PU17&gt;=$QE$29),PV17,0),IF(AND(PY17&lt;&gt;"",PY17&gt;=$QE$29),PZ17,0),IF(AND(QB17&lt;&gt;"",QB17&gt;=$QE$29),QC17,0),IF(AND(QZ17&lt;&gt;"",QZ17&gt;=$RM$29),RA17,0),IF(AND(RC17&lt;&gt;"",RC17&gt;=$RM$29),RD17,0),IF(AND(RG17&lt;&gt;"",RG17&gt;=$RM$29),RH17,0),IF(AND(RJ17&lt;&gt;"",RJ17&gt;=$RM$29),RK17,0),IF(AND(SH17&lt;&gt;"",SH17&gt;=$SU$29),SI17,0),IF(AND(SK17&lt;&gt;"",SK17&gt;=$SU$29),SL17,0),IF(AND(SO17&lt;&gt;"",SO17&gt;=$SU$29),SP17,0),IF(AND(SR17&lt;&gt;"",SR17&gt;=$SU$29),SS17,0),IF(AND(TP17&lt;&gt;"",TP17&gt;=$UC$29),TQ17,0),IF(AND(TS17&lt;&gt;"",TS17&gt;=$UC$29),TT17,0),IF(AND(TW17&lt;&gt;"",TW17&gt;=$UC$29),TX17,0),IF(AND(TZ17&lt;&gt;"",TZ17&gt;=$UC$29),UA17,0),IF(AND(UX17&lt;&gt;"",UX17&gt;=$VK$29),UY17,0),IF(AND(VA17&lt;&gt;"",VA17&gt;=$VK$29),VB17,0),IF(AND(VE17&lt;&gt;"",VE17&gt;=$VK$29),VF17,0),IF(AND(VH17&lt;&gt;"",VH17&gt;=$VK$29),VI17,0),IF(AND(WF17&lt;&gt;"",WF17&gt;=$WS$29),WG17,0),IF(AND(WI17&lt;&gt;"",WI17&gt;=$WS$29),WJ17,0),IF(AND(WM17&lt;&gt;"",WM17&gt;=$WS$29),WN17,0),IF(AND(WP17&lt;&gt;"",WP17&gt;=$WS$29),WQ17,0),0)</f>
        <v>0</v>
      </c>
      <c r="U17" s="8" t="str">
        <f>IF(T17=0,"",IF(OR(T17=CR17,T17=CU17,T17=CY17),$CA$1,IF(OR(T17=BQ17,T17=BT17,T17=BX17),$AZ$1,IF(OR(T17=AP17,T17=AS17,T17=AW17),$Y$1,IF(OR(T17=WG17,T17=WJ17,T17=WN17,T17=WQ17),$VL$1,IF(OR(T17=UY17,T17=VB17,T17=VF17,T17=VI17),$UD$1,IF(OR(T17=TQ17,T17=TT17,T17=TX17,T17=UA17),$SV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)))</f>
        <v/>
      </c>
      <c r="V17" s="8" t="str">
        <f>IF(MAX(DB17,DC17)&gt;0,MAX(DB17,DC17),"")</f>
        <v/>
      </c>
      <c r="W17" s="11" t="str">
        <f>IF(V17="","",IF(V17=DB17,"("&amp;DB$2&amp;")",IF(V17=DC17,"("&amp;DC$2&amp;")")))</f>
        <v/>
      </c>
      <c r="X17" s="8" t="str">
        <f>IF(V17="","",IF(V17=DB17,IF(V17+IF(N17="",0,N17)=WL17,$VL$1,IF(V17+IF(N17="",0,N17)=VD17,$UD$1,IF(V17+IF(N17="",0,N17)=TV17,$SV$1,IF(V17+IF(N17="",0,N17)=SN17,$RN$1,IF(V17+IF(N17="",0,N17)=RF17,$QF$1,IF(V17+IF(N17="",0,N17)=PX17,$OX$1,IF(V17+IF(N17="",0,N17)=OP17,$NP$1,IF(V17+IF(N17="",0,N17)=NH17,$MH$1,IF(V17+IF(N17="",0,N17)=LZ17,$KZ$1,IF(V17+IF(N17="",0,N17)=KR17,$JR$1,IF(V17+IF(N17="",0,N17)=JJ17,$IJ$1,IF(V17+IF(N17="",0,N17)=IB17,$HB$1,IF(V17+IF(N17="",0,N17)=GT17,$FT$1,IF(V17+IF(N17="",0,N17)=FL17,$EL$1,IF(V17+IF(N17="",0,N17)=ED17,$DD$1))))))))))))))),IF(V17=DC17,IF(V17+IF(P17="",0,P17)=WO17,$VL$1,IF(V17+IF(P17="",0,P17)=VG17,$UD$1,IF(V17+IF(P17="",0,P17)=TY17,$SV$1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,IF(V17+IF(P17="",0,P17)=WR17,$VL$1,IF(V17+IF(P17="",0,P17)=VJ17,$UD$1,IF(V17+IF(P17="",0,P17)=UB17,$SV$1,IF(V17+IF(P17="",0,P17)=SQ17,$RN$1,IF(V17+IF(P17="",0,P17)=RI17,$QF$1,IF(V17+IF(P17="",0,P17)=QA17,$OX$1,IF(V17+IF(P17="",0,P17)=OS17,$NP$1,IF(V17+IF(P17="",0,P17)=NK17,$MH$1,IF(V17+IF(P17="",0,P17)=MC17,$KZ$1,IF(V17+IF(P17="",0,P17)=KU17,$JR$1,IF(V17+IF(P17="",0,P17)=JM17,$IJ$1,IF(V17+IF(P17="",0,P17)=IE17,$HB$1,IF(V17+IF(P17="",0,P17)=GW17,$FT$1,IF(V17+IF(P17="",0,P17)=FO17,$EL$1,IF(V17+IF(P17="",0,P17)=EG17,$DD$1)))))))))))))))))))))))))))))))))</f>
        <v/>
      </c>
      <c r="Y17" s="22">
        <v>6.7</v>
      </c>
      <c r="Z17" s="22">
        <v>4.5999999999999996</v>
      </c>
      <c r="AA17" s="22">
        <v>7.6</v>
      </c>
      <c r="AB17" s="22">
        <v>7.67</v>
      </c>
      <c r="AC17" s="22">
        <v>0</v>
      </c>
      <c r="AD17" s="22">
        <v>10.7</v>
      </c>
      <c r="AE17" s="22">
        <v>9.1999999999999993</v>
      </c>
      <c r="AF17" s="22">
        <v>14.7</v>
      </c>
      <c r="AG17" s="22">
        <v>15.02</v>
      </c>
      <c r="AH17" s="22">
        <v>0.2</v>
      </c>
      <c r="AI17" s="22">
        <v>12.2</v>
      </c>
      <c r="AJ17" s="22">
        <v>8.8000000000000007</v>
      </c>
      <c r="AK17" s="22">
        <v>10.8</v>
      </c>
      <c r="AL17" s="22">
        <v>14.67</v>
      </c>
      <c r="AM17" s="22">
        <v>3.7</v>
      </c>
      <c r="AN17" s="27"/>
      <c r="AO17" s="38">
        <f>IF(AA17&gt;0,AA17,"")</f>
        <v>7.6</v>
      </c>
      <c r="AP17" s="38">
        <f>IF(AB17&gt;0,AB17,"")</f>
        <v>7.67</v>
      </c>
      <c r="AQ17" s="40">
        <f>IF(SUM(Y17:AB17)-AC17&gt;0,SUM(Y17:AB17)-AC17,"")</f>
        <v>26.57</v>
      </c>
      <c r="AR17" s="40">
        <f>IF(AF17&gt;0,AF17,"")</f>
        <v>14.7</v>
      </c>
      <c r="AS17" s="40">
        <f>IF(AG17&gt;0,AG17,"")</f>
        <v>15.02</v>
      </c>
      <c r="AT17" s="40">
        <f>IF(SUM(AD17:AG17)-AH17&gt;0,SUM(AD17:AG17)-AH17,"")</f>
        <v>49.419999999999987</v>
      </c>
      <c r="AU17" s="40">
        <f>IF(AQ17="","",MAX(AQ17,AT17))</f>
        <v>49.419999999999987</v>
      </c>
      <c r="AV17" s="40">
        <f>IF(AK17&gt;0,AK17,"")</f>
        <v>10.8</v>
      </c>
      <c r="AW17" s="40">
        <f>IF(AL17&gt;0,AL17,"")</f>
        <v>14.67</v>
      </c>
      <c r="AX17" s="40">
        <f>IF(SUM(AI17:AL17)-AM17&gt;0,SUM(AI17:AL17)-AM17,"")</f>
        <v>42.769999999999996</v>
      </c>
      <c r="AY17" s="40">
        <f>IF(SUM(AU17,AX17)&gt;0,SUM(AU17,AX17),"")</f>
        <v>92.189999999999984</v>
      </c>
      <c r="AZ17" s="26">
        <v>10.9</v>
      </c>
      <c r="BA17" s="26">
        <v>9.4</v>
      </c>
      <c r="BB17" s="26">
        <v>13.2</v>
      </c>
      <c r="BC17" s="26">
        <v>14.62</v>
      </c>
      <c r="BD17" s="26">
        <v>1.3</v>
      </c>
      <c r="BE17" s="26">
        <v>10.1</v>
      </c>
      <c r="BF17" s="26">
        <v>8</v>
      </c>
      <c r="BG17" s="26">
        <v>10.8</v>
      </c>
      <c r="BH17" s="26">
        <v>12.93</v>
      </c>
      <c r="BI17" s="26">
        <v>0</v>
      </c>
      <c r="BJ17" s="26"/>
      <c r="BK17" s="26"/>
      <c r="BL17" s="26"/>
      <c r="BM17" s="26"/>
      <c r="BN17" s="26"/>
      <c r="BO17" s="28"/>
      <c r="BP17" s="39">
        <f>IF(BB17&gt;0,BB17,"")</f>
        <v>13.2</v>
      </c>
      <c r="BQ17" s="39">
        <f>IF(BC17&gt;0,BC17,"")</f>
        <v>14.62</v>
      </c>
      <c r="BR17" s="11">
        <f>IF(SUM(AZ17:BC17)-BD17&gt;0,SUM(AZ17:BC17)-BD17,"")</f>
        <v>46.82</v>
      </c>
      <c r="BS17" s="11">
        <f>IF(BG17&gt;0,BG17,"")</f>
        <v>10.8</v>
      </c>
      <c r="BT17" s="11">
        <f>IF(BH17&gt;0,BH17,"")</f>
        <v>12.93</v>
      </c>
      <c r="BU17" s="11">
        <f>IF(SUM(BE17:BH17)-BI17&gt;0,SUM(BE17:BH17)-BI17,"")</f>
        <v>41.83</v>
      </c>
      <c r="BV17" s="11">
        <f>IF(BR17="","",MAX(BR17,BU17))</f>
        <v>46.82</v>
      </c>
      <c r="BW17" s="11" t="str">
        <f>IF(BL17&gt;0,BL17,"")</f>
        <v/>
      </c>
      <c r="BX17" s="11" t="str">
        <f>IF(BM17&gt;0,BM17,"")</f>
        <v/>
      </c>
      <c r="BY17" s="11" t="str">
        <f>IF(SUM(BJ17:BM17)-BN17&gt;0,SUM(BJ17:BM17)-BN17,"")</f>
        <v/>
      </c>
      <c r="BZ17" s="11">
        <f>IF(SUM(BV17,BY17)&gt;0,SUM(BV17,BY17),"")</f>
        <v>46.82</v>
      </c>
      <c r="CA17" s="22">
        <v>12.4</v>
      </c>
      <c r="CB17" s="22">
        <v>7.9</v>
      </c>
      <c r="CC17" s="22">
        <v>12.5</v>
      </c>
      <c r="CD17" s="22">
        <v>14.54</v>
      </c>
      <c r="CE17" s="22">
        <v>0</v>
      </c>
      <c r="CF17" s="22">
        <v>8.6</v>
      </c>
      <c r="CG17" s="22">
        <v>5.7</v>
      </c>
      <c r="CH17" s="22">
        <v>8.6999999999999993</v>
      </c>
      <c r="CI17" s="22">
        <v>11.81</v>
      </c>
      <c r="CJ17" s="22">
        <v>0</v>
      </c>
      <c r="CK17" s="22"/>
      <c r="CL17" s="22"/>
      <c r="CM17" s="22"/>
      <c r="CN17" s="22"/>
      <c r="CO17" s="22"/>
      <c r="CP17" s="27"/>
      <c r="CQ17" s="38">
        <f>IF(CC17&gt;0,CC17,"")</f>
        <v>12.5</v>
      </c>
      <c r="CR17" s="38">
        <f>IF(CD17&gt;0,CD17,"")</f>
        <v>14.54</v>
      </c>
      <c r="CS17" s="40">
        <f>IF(SUM(CA17:CD17)-CE17&gt;0,SUM(CA17:CD17)-CE17,"")</f>
        <v>47.339999999999996</v>
      </c>
      <c r="CT17" s="40">
        <f>IF(CH17&gt;0,CH17,"")</f>
        <v>8.6999999999999993</v>
      </c>
      <c r="CU17" s="40">
        <f>IF(CI17&gt;0,CI17,"")</f>
        <v>11.81</v>
      </c>
      <c r="CV17" s="40">
        <f>IF(SUM(CF17:CI17)-CJ17&gt;0,SUM(CF17:CI17)-CJ17,"")</f>
        <v>34.81</v>
      </c>
      <c r="CW17" s="40">
        <f>IF(CS17="","",MAX(CS17,CV17))</f>
        <v>47.339999999999996</v>
      </c>
      <c r="CX17" s="40" t="str">
        <f>IF(CM17&gt;0,CM17,"")</f>
        <v/>
      </c>
      <c r="CY17" s="40" t="str">
        <f>IF(CN17&gt;0,CN17,"")</f>
        <v/>
      </c>
      <c r="CZ17" s="40" t="str">
        <f>IF(SUM(CK17:CN17)-CO17&gt;0,SUM(CK17:CN17)-CO17,"")</f>
        <v/>
      </c>
      <c r="DA17" s="40">
        <f>IF(SUM(CW17,CZ17)&gt;0,SUM(CW17,CZ17),"")</f>
        <v>47.339999999999996</v>
      </c>
      <c r="DB17" s="51" t="str">
        <f>IF(MAX(ED17,FL17,GT17,IB17,JJ17,KR17,LZ17,NH17,OP17,PX17,RF17,SN17,TV17,VD17,WL17)-IF(N17="",0,N17)&gt;0.001,MAX(ED17,FL17,GT17,IB17,JJ17,KR17,LZ17,NH17,OP17,PX17,RF17,SN17,TV17,VD17,WL17)-IF(N17="",0,N17),"")</f>
        <v/>
      </c>
      <c r="DC17" s="51" t="str">
        <f>IF(MAX(EG17,EJ17,FO17,FR17,GW17,GZ17,IE17,IH17,JM17,JP17,KU17,KX17,MC17,MF17,NK17,NN17,OS17,OV17,QA17,QD17,RI17,RL17,SQ17,ST17,TY17,UB17,VG17,VJ17,WO17,WR17)-IF(P17="",0,P17)&gt;0.001,MAX(EG17,EJ17,FO17,FR17,GW17,GZ17,IE17,IH17,JM17,JP17,KU17,KX17,MC17,MF17,NK17,NN17,OS17,OV17,QA17,QD17,RI17,RL17,SQ17,ST17,TY17,UB17,VG17,VJ17,WO17,WR17)-IF(P17="",0,P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>IF(DF17&gt;0,DF17,"")</f>
        <v/>
      </c>
      <c r="DY17" s="40" t="str">
        <f>IF(DG17&gt;0,DG17,"")</f>
        <v/>
      </c>
      <c r="DZ17" s="40" t="str">
        <f>IF(SUM(DD17:DG17)-DH17&gt;0,SUM(DD17:DG17)-DH17,"")</f>
        <v/>
      </c>
      <c r="EA17" s="40" t="str">
        <f>IF(DK17&gt;0,DK17,"")</f>
        <v/>
      </c>
      <c r="EB17" s="40" t="str">
        <f>IF(DL17&gt;0,DL17,"")</f>
        <v/>
      </c>
      <c r="EC17" s="40" t="str">
        <f>IF(SUM(DI17:DL17)-DM17&gt;0,SUM(DI17:DL17)-DM17,"")</f>
        <v/>
      </c>
      <c r="ED17" s="40" t="str">
        <f>IF(MAX(DZ17,EC17)&gt;0,MAX(DZ17,EC17),"")</f>
        <v/>
      </c>
      <c r="EE17" s="40" t="str">
        <f>IF(DP17&gt;0,DP17,"")</f>
        <v/>
      </c>
      <c r="EF17" s="40" t="str">
        <f>IF(DQ17&gt;0,DQ17,"")</f>
        <v/>
      </c>
      <c r="EG17" s="40" t="str">
        <f>IF(SUM(DN17:DQ17)-DR17&gt;0,SUM(DN17:DQ17)-DR17,"")</f>
        <v/>
      </c>
      <c r="EH17" s="40" t="str">
        <f>IF(DU17&gt;0,DU17,"")</f>
        <v/>
      </c>
      <c r="EI17" s="40" t="str">
        <f>IF(DV17&gt;0,DV17,"")</f>
        <v/>
      </c>
      <c r="EJ17" s="40" t="str">
        <f>IF(SUM(DS17:DV17)-DW17&gt;0,SUM(DS17:DV17)-DW17,"")</f>
        <v/>
      </c>
      <c r="EK17" s="40" t="str">
        <f>IF(SUM(ED17,EG17,EJ17)&gt;0,SUM(ED17,EG17,EJ17),"")</f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>IF(EN17&gt;0,EN17,"")</f>
        <v/>
      </c>
      <c r="FG17" s="11" t="str">
        <f>IF(EO17&gt;0,EO17,"")</f>
        <v/>
      </c>
      <c r="FH17" s="11" t="str">
        <f>IF(SUM(EL17:EO17)-EP17&gt;0,SUM(EL17:EO17)-EP17,"")</f>
        <v/>
      </c>
      <c r="FI17" s="11" t="str">
        <f>IF(ES17&gt;0,ES17,"")</f>
        <v/>
      </c>
      <c r="FJ17" s="11" t="str">
        <f>IF(ET17&gt;0,ET17,"")</f>
        <v/>
      </c>
      <c r="FK17" s="11" t="str">
        <f>IF(SUM(EQ17:ET17)-EU17&gt;0,SUM(EQ17:ET17)-EU17,"")</f>
        <v/>
      </c>
      <c r="FL17" s="11" t="str">
        <f>IF(MAX(FH17,FK17)&gt;0,MAX(FH17,FK17),"")</f>
        <v/>
      </c>
      <c r="FM17" s="11" t="str">
        <f>IF(EX17&gt;0,EX17,"")</f>
        <v/>
      </c>
      <c r="FN17" s="11" t="str">
        <f>IF(EY17&gt;0,EY17,"")</f>
        <v/>
      </c>
      <c r="FO17" s="11" t="str">
        <f>IF(SUM(EV17:EY17)-EZ17&gt;0,SUM(EV17:EY17)-EZ17,"")</f>
        <v/>
      </c>
      <c r="FP17" s="11" t="str">
        <f>IF(FC17&gt;0,FC17,"")</f>
        <v/>
      </c>
      <c r="FQ17" s="11" t="str">
        <f>IF(FD17&gt;0,FD17,"")</f>
        <v/>
      </c>
      <c r="FR17" s="11" t="str">
        <f>IF(SUM(FA17:FD17)-FE17&gt;0,SUM(FA17:FD17)-FE17,"")</f>
        <v/>
      </c>
      <c r="FS17" s="11" t="str">
        <f>IF(SUM(FL17,FO17,FR17)&gt;0,SUM(FL17,FO17,FR17),"")</f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0" t="str">
        <f>IF(FV17&gt;0,FV17,"")</f>
        <v/>
      </c>
      <c r="GO17" s="40" t="str">
        <f>IF(FW17&gt;0,FW17,"")</f>
        <v/>
      </c>
      <c r="GP17" s="40" t="str">
        <f>IF(SUM(FT17:FW17)-FX17&gt;0,SUM(FT17:FW17)-FX17,"")</f>
        <v/>
      </c>
      <c r="GQ17" s="40" t="str">
        <f>IF(GA17&gt;0,GA17,"")</f>
        <v/>
      </c>
      <c r="GR17" s="40" t="str">
        <f>IF(GB17&gt;0,GB17,"")</f>
        <v/>
      </c>
      <c r="GS17" s="40" t="str">
        <f>IF(SUM(FY17:GB17)-GC17&gt;0,SUM(FY17:GB17)-GC17,"")</f>
        <v/>
      </c>
      <c r="GT17" s="40" t="str">
        <f>IF(MAX(GP17,GS17)&gt;0,MAX(GP17,GS17),"")</f>
        <v/>
      </c>
      <c r="GU17" s="40" t="str">
        <f>IF(GF17&gt;0,GF17,"")</f>
        <v/>
      </c>
      <c r="GV17" s="40" t="str">
        <f>IF(GG17&gt;0,GG17,"")</f>
        <v/>
      </c>
      <c r="GW17" s="40" t="str">
        <f>IF(SUM(GD17:GG17)-GH17&gt;0,SUM(GD17:GG17)-GH17,"")</f>
        <v/>
      </c>
      <c r="GX17" s="40" t="str">
        <f>IF(GK17&gt;0,GK17,"")</f>
        <v/>
      </c>
      <c r="GY17" s="40" t="str">
        <f>IF(GL17&gt;0,GL17,"")</f>
        <v/>
      </c>
      <c r="GZ17" s="40" t="str">
        <f>IF(SUM(GI17:GL17)-GM17&gt;0,SUM(GI17:GL17)-GM17,"")</f>
        <v/>
      </c>
      <c r="HA17" s="40" t="str">
        <f>IF(SUM(GT17,GW17,GZ17)&gt;0,SUM(GT17,GW17,GZ17),"")</f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>IF(HD17&gt;0,HD17,"")</f>
        <v/>
      </c>
      <c r="HW17" s="11" t="str">
        <f>IF(HE17&gt;0,HE17,"")</f>
        <v/>
      </c>
      <c r="HX17" s="11" t="str">
        <f>IF(SUM(HB17:HE17)-HF17&gt;0,SUM(HB17:HE17)-HF17,"")</f>
        <v/>
      </c>
      <c r="HY17" s="11" t="str">
        <f>IF(HI17&gt;0,HI17,"")</f>
        <v/>
      </c>
      <c r="HZ17" s="11" t="str">
        <f>IF(HJ17&gt;0,HJ17,"")</f>
        <v/>
      </c>
      <c r="IA17" s="11" t="str">
        <f>IF(SUM(HG17:HJ17)-HK17&gt;0,SUM(HG17:HJ17)-HK17,"")</f>
        <v/>
      </c>
      <c r="IB17" s="11" t="str">
        <f>IF(MAX(HX17,IA17)&gt;0,MAX(HX17,IA17),"")</f>
        <v/>
      </c>
      <c r="IC17" s="11" t="str">
        <f>IF(HN17&gt;0,HN17,"")</f>
        <v/>
      </c>
      <c r="ID17" s="11" t="str">
        <f>IF(HO17&gt;0,HO17,"")</f>
        <v/>
      </c>
      <c r="IE17" s="11" t="str">
        <f>IF(SUM(HL17:HO17)-HP17&gt;0,SUM(HL17:HO17)-HP17,"")</f>
        <v/>
      </c>
      <c r="IF17" s="11" t="str">
        <f>IF(HS17&gt;0,HS17,"")</f>
        <v/>
      </c>
      <c r="IG17" s="11" t="str">
        <f>IF(HT17&gt;0,HT17,"")</f>
        <v/>
      </c>
      <c r="IH17" s="11" t="str">
        <f>IF(SUM(HQ17:HT17)-HU17&gt;0,SUM(HQ17:HT17)-HU17,"")</f>
        <v/>
      </c>
      <c r="II17" s="11" t="str">
        <f>IF(SUM(IB17,IE17,IH17)&gt;0,SUM(IB17,IE17,IH17),"")</f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0" t="str">
        <f>IF(IL17&gt;0,IL17,"")</f>
        <v/>
      </c>
      <c r="JE17" s="40" t="str">
        <f>IF(IM17&gt;0,IM17,"")</f>
        <v/>
      </c>
      <c r="JF17" s="40" t="str">
        <f>IF(SUM(IJ17:IM17)-IN17&gt;0,SUM(IJ17:IM17)-IN17,"")</f>
        <v/>
      </c>
      <c r="JG17" s="40" t="str">
        <f>IF(IQ17&gt;0,IQ17,"")</f>
        <v/>
      </c>
      <c r="JH17" s="40" t="str">
        <f>IF(IR17&gt;0,IR17,"")</f>
        <v/>
      </c>
      <c r="JI17" s="40" t="str">
        <f>IF(SUM(IO17:IR17)-IS17&gt;0,SUM(IO17:IR17)-IS17,"")</f>
        <v/>
      </c>
      <c r="JJ17" s="40" t="str">
        <f>IF(MAX(JF17,JI17)&gt;0,MAX(JF17,JI17),"")</f>
        <v/>
      </c>
      <c r="JK17" s="40" t="str">
        <f>IF(IV17&gt;0,IV17,"")</f>
        <v/>
      </c>
      <c r="JL17" s="40" t="str">
        <f>IF(IW17&gt;0,IW17,"")</f>
        <v/>
      </c>
      <c r="JM17" s="40" t="str">
        <f>IF(SUM(IT17:IW17)-IX17&gt;0,SUM(IT17:IW17)-IX17,"")</f>
        <v/>
      </c>
      <c r="JN17" s="40" t="str">
        <f>IF(JA17&gt;0,JA17,"")</f>
        <v/>
      </c>
      <c r="JO17" s="40" t="str">
        <f>IF(JB17&gt;0,JB17,"")</f>
        <v/>
      </c>
      <c r="JP17" s="40" t="str">
        <f>IF(SUM(IY17:JB17)-JC17&gt;0,SUM(IY17:JB17)-JC17,"")</f>
        <v/>
      </c>
      <c r="JQ17" s="40" t="str">
        <f>IF(SUM(JJ17,JM17,JP17)&gt;0,SUM(JJ17,JM17,JP17),"")</f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>IF(JT17&gt;0,JT17,"")</f>
        <v/>
      </c>
      <c r="KM17" s="11" t="str">
        <f>IF(JU17&gt;0,JU17,"")</f>
        <v/>
      </c>
      <c r="KN17" s="11" t="str">
        <f>IF(SUM(JR17:JU17)-JV17&gt;0,SUM(JR17:JU17)-JV17,"")</f>
        <v/>
      </c>
      <c r="KO17" s="11" t="str">
        <f>IF(JY17&gt;0,JY17,"")</f>
        <v/>
      </c>
      <c r="KP17" s="11" t="str">
        <f>IF(JZ17&gt;0,JZ17,"")</f>
        <v/>
      </c>
      <c r="KQ17" s="11" t="str">
        <f>IF(SUM(JW17:JZ17)-KA17&gt;0,SUM(JW17:JZ17)-KA17,"")</f>
        <v/>
      </c>
      <c r="KR17" s="11" t="str">
        <f>IF(MAX(KN17,KQ17)&gt;0,MAX(KN17,KQ17),"")</f>
        <v/>
      </c>
      <c r="KS17" s="11" t="str">
        <f>IF(KD17&gt;0,KD17,"")</f>
        <v/>
      </c>
      <c r="KT17" s="11" t="str">
        <f>IF(KE17&gt;0,KE17,"")</f>
        <v/>
      </c>
      <c r="KU17" s="11" t="str">
        <f>IF(SUM(KB17:KE17)-KF17&gt;0,SUM(KB17:KE17)-KF17,"")</f>
        <v/>
      </c>
      <c r="KV17" s="11" t="str">
        <f>IF(KI17&gt;0,KI17,"")</f>
        <v/>
      </c>
      <c r="KW17" s="11" t="str">
        <f>IF(KJ17&gt;0,KJ17,"")</f>
        <v/>
      </c>
      <c r="KX17" s="11" t="str">
        <f>IF(SUM(KG17:KJ17)-KK17&gt;0,SUM(KG17:KJ17)-KK17,"")</f>
        <v/>
      </c>
      <c r="KY17" s="11" t="str">
        <f>IF(SUM(KR17,KU17,KX17)&gt;0,SUM(KR17,KU17,KX17),"")</f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0" t="str">
        <f>IF(LB17&gt;0,LB17,"")</f>
        <v/>
      </c>
      <c r="LU17" s="40" t="str">
        <f>IF(LC17&gt;0,LC17,"")</f>
        <v/>
      </c>
      <c r="LV17" s="40" t="str">
        <f>IF(SUM(KZ17:LC17)-LD17&gt;0,SUM(KZ17:LC17)-LD17,"")</f>
        <v/>
      </c>
      <c r="LW17" s="40" t="str">
        <f>IF(LG17&gt;0,LG17,"")</f>
        <v/>
      </c>
      <c r="LX17" s="40" t="str">
        <f>IF(LH17&gt;0,LH17,"")</f>
        <v/>
      </c>
      <c r="LY17" s="40" t="str">
        <f>IF(SUM(LE17:LH17)-LI17&gt;0,SUM(LE17:LH17)-LI17,"")</f>
        <v/>
      </c>
      <c r="LZ17" s="40" t="str">
        <f>IF(MAX(LV17,LY17)&gt;0,MAX(LV17,LY17),"")</f>
        <v/>
      </c>
      <c r="MA17" s="40" t="str">
        <f>IF(LL17&gt;0,LL17,"")</f>
        <v/>
      </c>
      <c r="MB17" s="40" t="str">
        <f>IF(LM17&gt;0,LM17,"")</f>
        <v/>
      </c>
      <c r="MC17" s="40" t="str">
        <f>IF(SUM(LJ17:LM17)-LN17&gt;0,SUM(LJ17:LM17)-LN17,"")</f>
        <v/>
      </c>
      <c r="MD17" s="40" t="str">
        <f>IF(LQ17&gt;0,LQ17,"")</f>
        <v/>
      </c>
      <c r="ME17" s="40" t="str">
        <f>IF(LR17&gt;0,LR17,"")</f>
        <v/>
      </c>
      <c r="MF17" s="40" t="str">
        <f>IF(SUM(LO17:LR17)-LS17&gt;0,SUM(LO17:LR17)-LS17,"")</f>
        <v/>
      </c>
      <c r="MG17" s="40" t="str">
        <f>IF(SUM(LZ17,MC17,MF17)&gt;0,SUM(LZ17,MC17,MF17),"")</f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>IF(MJ17&gt;0,MJ17,"")</f>
        <v/>
      </c>
      <c r="NC17" s="11" t="str">
        <f>IF(MK17&gt;0,MK17,"")</f>
        <v/>
      </c>
      <c r="ND17" s="11" t="str">
        <f>IF(SUM(MH17:MK17)-ML17&gt;0,SUM(MH17:MK17)-ML17,"")</f>
        <v/>
      </c>
      <c r="NE17" s="11" t="str">
        <f>IF(MO17&gt;0,MO17,"")</f>
        <v/>
      </c>
      <c r="NF17" s="11" t="str">
        <f>IF(MP17&gt;0,MP17,"")</f>
        <v/>
      </c>
      <c r="NG17" s="11" t="str">
        <f>IF(SUM(MM17:MP17)-MQ17&gt;0,SUM(MM17:MP17)-MQ17,"")</f>
        <v/>
      </c>
      <c r="NH17" s="11" t="str">
        <f>IF(MAX(ND17,NG17)&gt;0,MAX(ND17,NG17),"")</f>
        <v/>
      </c>
      <c r="NI17" s="11" t="str">
        <f>IF(MT17&gt;0,MT17,"")</f>
        <v/>
      </c>
      <c r="NJ17" s="11" t="str">
        <f>IF(MU17&gt;0,MU17,"")</f>
        <v/>
      </c>
      <c r="NK17" s="11" t="str">
        <f>IF(SUM(MR17:MU17)-MV17&gt;0,SUM(MR17:MU17)-MV17,"")</f>
        <v/>
      </c>
      <c r="NL17" s="11" t="str">
        <f>IF(MY17&gt;0,MY17,"")</f>
        <v/>
      </c>
      <c r="NM17" s="11" t="str">
        <f>IF(MZ17&gt;0,MZ17,"")</f>
        <v/>
      </c>
      <c r="NN17" s="11" t="str">
        <f>IF(SUM(MW17:MZ17)-NA17&gt;0,SUM(MW17:MZ17)-NA17,"")</f>
        <v/>
      </c>
      <c r="NO17" s="11" t="str">
        <f>IF(SUM(NH17,NK17,NN17)&gt;0,SUM(NH17,NK17,NN17),"")</f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0" t="str">
        <f>IF(NR17&gt;0,NR17,"")</f>
        <v/>
      </c>
      <c r="OK17" s="40" t="str">
        <f>IF(NS17&gt;0,NS17,"")</f>
        <v/>
      </c>
      <c r="OL17" s="40" t="str">
        <f>IF(SUM(NP17:NS17)-NT17&gt;0,SUM(NP17:NS17)-NT17,"")</f>
        <v/>
      </c>
      <c r="OM17" s="40" t="str">
        <f>IF(NW17&gt;0,NW17,"")</f>
        <v/>
      </c>
      <c r="ON17" s="40" t="str">
        <f>IF(NX17&gt;0,NX17,"")</f>
        <v/>
      </c>
      <c r="OO17" s="40" t="str">
        <f>IF(SUM(NU17:NX17)-NY17&gt;0,SUM(NU17:NX17)-NY17,"")</f>
        <v/>
      </c>
      <c r="OP17" s="40" t="str">
        <f>IF(MAX(OL17,OO17)&gt;0,MAX(OL17,OO17),"")</f>
        <v/>
      </c>
      <c r="OQ17" s="40" t="str">
        <f>IF(OB17&gt;0,OB17,"")</f>
        <v/>
      </c>
      <c r="OR17" s="40" t="str">
        <f>IF(OC17&gt;0,OC17,"")</f>
        <v/>
      </c>
      <c r="OS17" s="40" t="str">
        <f>IF(SUM(NZ17:OC17)-OD17&gt;0,SUM(NZ17:OC17)-OD17,"")</f>
        <v/>
      </c>
      <c r="OT17" s="40" t="str">
        <f>IF(OG17&gt;0,OG17,"")</f>
        <v/>
      </c>
      <c r="OU17" s="40" t="str">
        <f>IF(OH17&gt;0,OH17,"")</f>
        <v/>
      </c>
      <c r="OV17" s="40" t="str">
        <f>IF(SUM(OE17:OH17)-OI17&gt;0,SUM(OE17:OH17)-OI17,"")</f>
        <v/>
      </c>
      <c r="OW17" s="40" t="str">
        <f>IF(SUM(OP17,OS17,OV17)&gt;0,SUM(OP17,OS17,OV17),"")</f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>IF(OZ17&gt;0,OZ17,"")</f>
        <v/>
      </c>
      <c r="PS17" s="11" t="str">
        <f>IF(PA17&gt;0,PA17,"")</f>
        <v/>
      </c>
      <c r="PT17" s="11" t="str">
        <f>IF(SUM(OX17:PA17)-PB17&gt;0,SUM(OX17:PA17)-PB17,"")</f>
        <v/>
      </c>
      <c r="PU17" s="11" t="str">
        <f>IF(PE17&gt;0,PE17,"")</f>
        <v/>
      </c>
      <c r="PV17" s="11" t="str">
        <f>IF(PF17&gt;0,PF17,"")</f>
        <v/>
      </c>
      <c r="PW17" s="11" t="str">
        <f>IF(SUM(PC17:PF17)-PG17&gt;0,SUM(PC17:PF17)-PG17,"")</f>
        <v/>
      </c>
      <c r="PX17" s="11" t="str">
        <f>IF(MAX(PT17,PW17)&gt;0,MAX(PT17,PW17),"")</f>
        <v/>
      </c>
      <c r="PY17" s="11" t="str">
        <f>IF(PJ17&gt;0,PJ17,"")</f>
        <v/>
      </c>
      <c r="PZ17" s="11" t="str">
        <f>IF(PK17&gt;0,PK17,"")</f>
        <v/>
      </c>
      <c r="QA17" s="11" t="str">
        <f>IF(SUM(PH17:PK17)-PL17&gt;0,SUM(PH17:PK17)-PL17,"")</f>
        <v/>
      </c>
      <c r="QB17" s="11" t="str">
        <f>IF(PO17&gt;0,PO17,"")</f>
        <v/>
      </c>
      <c r="QC17" s="11" t="str">
        <f>IF(PP17&gt;0,PP17,"")</f>
        <v/>
      </c>
      <c r="QD17" s="11" t="str">
        <f>IF(SUM(PM17:PP17)-PQ17&gt;0,SUM(PM17:PP17)-PQ17,"")</f>
        <v/>
      </c>
      <c r="QE17" s="11" t="str">
        <f>IF(SUM(PX17,QA17,QD17)&gt;0,SUM(PX17,QA17,QD17),"")</f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0" t="str">
        <f>IF(QH17&gt;0,QH17,"")</f>
        <v/>
      </c>
      <c r="RA17" s="40" t="str">
        <f>IF(QI17&gt;0,QI17,"")</f>
        <v/>
      </c>
      <c r="RB17" s="40" t="str">
        <f>IF(SUM(QF17:QI17)-QJ17&gt;0,SUM(QF17:QI17)-QJ17,"")</f>
        <v/>
      </c>
      <c r="RC17" s="40" t="str">
        <f>IF(QM17&gt;0,QM17,"")</f>
        <v/>
      </c>
      <c r="RD17" s="40" t="str">
        <f>IF(QN17&gt;0,QN17,"")</f>
        <v/>
      </c>
      <c r="RE17" s="40" t="str">
        <f>IF(SUM(QK17:QN17)-QO17&gt;0,SUM(QK17:QN17)-QO17,"")</f>
        <v/>
      </c>
      <c r="RF17" s="40" t="str">
        <f>IF(MAX(RB17,RE17)&gt;0,MAX(RB17,RE17),"")</f>
        <v/>
      </c>
      <c r="RG17" s="40" t="str">
        <f>IF(QR17&gt;0,QR17,"")</f>
        <v/>
      </c>
      <c r="RH17" s="40" t="str">
        <f>IF(QS17&gt;0,QS17,"")</f>
        <v/>
      </c>
      <c r="RI17" s="40" t="str">
        <f>IF(SUM(QP17:QS17)-QT17&gt;0,SUM(QP17:QS17)-QT17,"")</f>
        <v/>
      </c>
      <c r="RJ17" s="40" t="str">
        <f>IF(QW17&gt;0,QW17,"")</f>
        <v/>
      </c>
      <c r="RK17" s="40" t="str">
        <f>IF(QX17&gt;0,QX17,"")</f>
        <v/>
      </c>
      <c r="RL17" s="40" t="str">
        <f>IF(SUM(QU17:QX17)-QY17&gt;0,SUM(QU17:QX17)-QY17,"")</f>
        <v/>
      </c>
      <c r="RM17" s="40" t="str">
        <f>IF(SUM(RF17,RI17,RL17)&gt;0,SUM(RF17,RI17,RL17),"")</f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>IF(RP17&gt;0,RP17,"")</f>
        <v/>
      </c>
      <c r="SI17" s="11" t="str">
        <f>IF(RQ17&gt;0,RQ17,"")</f>
        <v/>
      </c>
      <c r="SJ17" s="11" t="str">
        <f>IF(SUM(RN17:RQ17)-RR17&gt;0,SUM(RN17:RQ17)-RR17,"")</f>
        <v/>
      </c>
      <c r="SK17" s="11" t="str">
        <f>IF(RU17&gt;0,RU17,"")</f>
        <v/>
      </c>
      <c r="SL17" s="11" t="str">
        <f>IF(RV17&gt;0,RV17,"")</f>
        <v/>
      </c>
      <c r="SM17" s="11" t="str">
        <f>IF(SUM(RS17:RV17)-RW17&gt;0,SUM(RS17:RV17)-RW17,"")</f>
        <v/>
      </c>
      <c r="SN17" s="11" t="str">
        <f>IF(MAX(SJ17,SM17)&gt;0,MAX(SJ17,SM17),"")</f>
        <v/>
      </c>
      <c r="SO17" s="11" t="str">
        <f>IF(RZ17&gt;0,RZ17,"")</f>
        <v/>
      </c>
      <c r="SP17" s="11" t="str">
        <f>IF(SA17&gt;0,SA17,"")</f>
        <v/>
      </c>
      <c r="SQ17" s="11" t="str">
        <f>IF(SUM(RX17:SA17)-SB17&gt;0,SUM(RX17:SA17)-SB17,"")</f>
        <v/>
      </c>
      <c r="SR17" s="11" t="str">
        <f>IF(SE17&gt;0,SE17,"")</f>
        <v/>
      </c>
      <c r="SS17" s="11" t="str">
        <f>IF(SF17&gt;0,SF17,"")</f>
        <v/>
      </c>
      <c r="ST17" s="11" t="str">
        <f>IF(SUM(SC17:SF17)-SG17&gt;0,SUM(SC17:SF17)-SG17,"")</f>
        <v/>
      </c>
      <c r="SU17" s="11" t="str">
        <f>IF(SUM(SN17,SQ17,ST17)&gt;0,SUM(SN17,SQ17,ST17),"")</f>
        <v/>
      </c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17"/>
      <c r="TI17" s="17"/>
      <c r="TJ17" s="17"/>
      <c r="TK17" s="17"/>
      <c r="TL17" s="17"/>
      <c r="TM17" s="17"/>
      <c r="TN17" s="17"/>
      <c r="TO17" s="17"/>
      <c r="TP17" s="40" t="str">
        <f>IF(SX17&gt;0,SX17,"")</f>
        <v/>
      </c>
      <c r="TQ17" s="40" t="str">
        <f>IF(SY17&gt;0,SY17,"")</f>
        <v/>
      </c>
      <c r="TR17" s="40" t="str">
        <f>IF(SUM(SV17:SY17)-SZ17&gt;0,SUM(SV17:SY17)-SZ17,"")</f>
        <v/>
      </c>
      <c r="TS17" s="40" t="str">
        <f>IF(TC17&gt;0,TC17,"")</f>
        <v/>
      </c>
      <c r="TT17" s="40" t="str">
        <f>IF(TD17&gt;0,TD17,"")</f>
        <v/>
      </c>
      <c r="TU17" s="40" t="str">
        <f>IF(SUM(TA17:TD17)-TE17&gt;0,SUM(TA17:TD17)-TE17,"")</f>
        <v/>
      </c>
      <c r="TV17" s="40" t="str">
        <f>IF(MAX(TR17,TU17)&gt;0,MAX(TR17,TU17),"")</f>
        <v/>
      </c>
      <c r="TW17" s="40" t="str">
        <f>IF(TH17&gt;0,TH17,"")</f>
        <v/>
      </c>
      <c r="TX17" s="40" t="str">
        <f>IF(TI17&gt;0,TI17,"")</f>
        <v/>
      </c>
      <c r="TY17" s="40" t="str">
        <f>IF(SUM(TF17:TI17)-TJ17&gt;0,SUM(TF17:TI17)-TJ17,"")</f>
        <v/>
      </c>
      <c r="TZ17" s="40" t="str">
        <f>IF(TM17&gt;0,TM17,"")</f>
        <v/>
      </c>
      <c r="UA17" s="40" t="str">
        <f>IF(TN17&gt;0,TN17,"")</f>
        <v/>
      </c>
      <c r="UB17" s="40" t="str">
        <f>IF(SUM(TK17:TN17)-TO17&gt;0,SUM(TK17:TN17)-TO17,"")</f>
        <v/>
      </c>
      <c r="UC17" s="40" t="str">
        <f>IF(SUM(TV17,TY17,UB17)&gt;0,SUM(TV17,TY17,UB17),"")</f>
        <v/>
      </c>
      <c r="UD17" s="18"/>
      <c r="UE17" s="18"/>
      <c r="UF17" s="18"/>
      <c r="UG17" s="18"/>
      <c r="UH17" s="18"/>
      <c r="UI17" s="18"/>
      <c r="UJ17" s="18"/>
      <c r="UK17" s="18"/>
      <c r="UL17" s="18"/>
      <c r="UM17" s="18"/>
      <c r="UN17" s="18"/>
      <c r="UO17" s="18"/>
      <c r="UP17" s="18"/>
      <c r="UQ17" s="18"/>
      <c r="UR17" s="18"/>
      <c r="US17" s="18"/>
      <c r="UT17" s="18"/>
      <c r="UU17" s="18"/>
      <c r="UV17" s="18"/>
      <c r="UW17" s="18"/>
      <c r="UX17" s="11" t="str">
        <f>IF(UF17&gt;0,UF17,"")</f>
        <v/>
      </c>
      <c r="UY17" s="11" t="str">
        <f>IF(UG17&gt;0,UG17,"")</f>
        <v/>
      </c>
      <c r="UZ17" s="11" t="str">
        <f>IF(SUM(UD17:UG17)-UH17&gt;0,SUM(UD17:UG17)-UH17,"")</f>
        <v/>
      </c>
      <c r="VA17" s="11" t="str">
        <f>IF(UK17&gt;0,UK17,"")</f>
        <v/>
      </c>
      <c r="VB17" s="11" t="str">
        <f>IF(UL17&gt;0,UL17,"")</f>
        <v/>
      </c>
      <c r="VC17" s="11" t="str">
        <f>IF(SUM(UI17:UL17)-UM17&gt;0,SUM(UI17:UL17)-UM17,"")</f>
        <v/>
      </c>
      <c r="VD17" s="11" t="str">
        <f>IF(MAX(UZ17,VC17)&gt;0,MAX(UZ17,VC17),"")</f>
        <v/>
      </c>
      <c r="VE17" s="11" t="str">
        <f>IF(UP17&gt;0,UP17,"")</f>
        <v/>
      </c>
      <c r="VF17" s="11" t="str">
        <f>IF(UQ17&gt;0,UQ17,"")</f>
        <v/>
      </c>
      <c r="VG17" s="11" t="str">
        <f>IF(SUM(UN17:UQ17)-UR17&gt;0,SUM(UN17:UQ17)-UR17,"")</f>
        <v/>
      </c>
      <c r="VH17" s="11" t="str">
        <f>IF(UU17&gt;0,UU17,"")</f>
        <v/>
      </c>
      <c r="VI17" s="11" t="str">
        <f>IF(UV17&gt;0,UV17,"")</f>
        <v/>
      </c>
      <c r="VJ17" s="11" t="str">
        <f>IF(SUM(US17:UV17)-UW17&gt;0,SUM(US17:UV17)-UW17,"")</f>
        <v/>
      </c>
      <c r="VK17" s="11" t="str">
        <f>IF(SUM(VD17,VG17,VJ17)&gt;0,SUM(VD17,VG17,VJ17),"")</f>
        <v/>
      </c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17"/>
      <c r="VY17" s="17"/>
      <c r="VZ17" s="17"/>
      <c r="WA17" s="17"/>
      <c r="WB17" s="17"/>
      <c r="WC17" s="17"/>
      <c r="WD17" s="17"/>
      <c r="WE17" s="17"/>
      <c r="WF17" s="40" t="str">
        <f>IF(VN17&gt;0,VN17,"")</f>
        <v/>
      </c>
      <c r="WG17" s="40" t="str">
        <f>IF(VO17&gt;0,VO17,"")</f>
        <v/>
      </c>
      <c r="WH17" s="40" t="str">
        <f>IF(SUM(VL17:VO17)-VP17&gt;0,SUM(VL17:VO17)-VP17,"")</f>
        <v/>
      </c>
      <c r="WI17" s="40" t="str">
        <f>IF(VS17&gt;0,VS17,"")</f>
        <v/>
      </c>
      <c r="WJ17" s="40" t="str">
        <f>IF(VT17&gt;0,VT17,"")</f>
        <v/>
      </c>
      <c r="WK17" s="40" t="str">
        <f>IF(SUM(VQ17:VT17)-VU17&gt;0,SUM(VQ17:VT17)-VU17,"")</f>
        <v/>
      </c>
      <c r="WL17" s="40" t="str">
        <f>IF(MAX(WH17,WK17)&gt;0,MAX(WH17,WK17),"")</f>
        <v/>
      </c>
      <c r="WM17" s="40" t="str">
        <f>IF(VX17&gt;0,VX17,"")</f>
        <v/>
      </c>
      <c r="WN17" s="40" t="str">
        <f>IF(VY17&gt;0,VY17,"")</f>
        <v/>
      </c>
      <c r="WO17" s="40" t="str">
        <f>IF(SUM(VV17:VY17)-VZ17&gt;0,SUM(VV17:VY17)-VZ17,"")</f>
        <v/>
      </c>
      <c r="WP17" s="40" t="str">
        <f>IF(WC17&gt;0,WC17,"")</f>
        <v/>
      </c>
      <c r="WQ17" s="40" t="str">
        <f>IF(WD17&gt;0,WD17,"")</f>
        <v/>
      </c>
      <c r="WR17" s="40" t="str">
        <f>IF(SUM(WA17:WD17)-WE17&gt;0,SUM(WA17:WD17)-WE17,"")</f>
        <v/>
      </c>
      <c r="WS17" s="40" t="str">
        <f>IF(SUM(WL17,WO17,WR17)&gt;0,SUM(WL17,WO17,WR17),"")</f>
        <v/>
      </c>
      <c r="WT17" s="26">
        <f>IF($CP17="P",CA17,(CA17+AZ17)/2)</f>
        <v>11.65</v>
      </c>
      <c r="WU17" s="26">
        <f>IF($CP17="P",CB17,(CB17+BA17)/2)</f>
        <v>8.65</v>
      </c>
      <c r="WV17" s="26">
        <f>IF($CP17="P",CC17,(CC17+BB17)/2)</f>
        <v>12.85</v>
      </c>
      <c r="WW17" s="26">
        <f>IF($CP17="P",CD17,(CD17+BC17)/2)</f>
        <v>14.579999999999998</v>
      </c>
      <c r="WX17" s="26">
        <f>IF($CP17="P",CE17,(CE17+BD17)/2)</f>
        <v>0.65</v>
      </c>
      <c r="WY17" s="26">
        <f>IF($CP17="P",CF17,(CF17+BE17)/2)</f>
        <v>9.35</v>
      </c>
      <c r="WZ17" s="26">
        <f>IF($CP17="P",CG17,(CG17+BF17)/2)</f>
        <v>6.85</v>
      </c>
      <c r="XA17" s="26">
        <f>IF($CP17="P",CH17,(CH17+BG17)/2)</f>
        <v>9.75</v>
      </c>
      <c r="XB17" s="26">
        <f>IF($CP17="P",CI17,(CI17+BH17)/2)</f>
        <v>12.370000000000001</v>
      </c>
      <c r="XC17" s="26">
        <f>IF($CP17="P",CJ17,(CJ17+BI17)/2)</f>
        <v>0</v>
      </c>
      <c r="XD17" s="26">
        <f>IF($CP17="P",CK17,(CK17+BJ17)/2)</f>
        <v>0</v>
      </c>
      <c r="XE17" s="26">
        <f>IF($CP17="P",CL17,(CL17+BK17)/2)</f>
        <v>0</v>
      </c>
      <c r="XF17" s="26">
        <f>IF($CP17="P",CM17,(CM17+BL17)/2)</f>
        <v>0</v>
      </c>
      <c r="XG17" s="26">
        <f>IF($CP17="P",CN17,(CN17+BM17)/2)</f>
        <v>0</v>
      </c>
      <c r="XH17" s="26">
        <f>IF($CP17="P",CO17,(CO17+BN17)/2)</f>
        <v>0</v>
      </c>
      <c r="XI17" s="28" t="s">
        <v>53</v>
      </c>
      <c r="XJ17" s="11">
        <f>IF(WV17&gt;0,WV17,"")</f>
        <v>12.85</v>
      </c>
      <c r="XK17" s="11">
        <f>IF(WW17&gt;0,WW17,"")</f>
        <v>14.579999999999998</v>
      </c>
      <c r="XL17" s="11">
        <f>IF(SUM(WT17:WW17)-WX17&gt;0,SUM(WT17:WW17)-WX17,"")</f>
        <v>47.08</v>
      </c>
      <c r="XM17" s="11">
        <f>IF(XA17&gt;0,XA17,"")</f>
        <v>9.75</v>
      </c>
      <c r="XN17" s="11">
        <f>IF(XB17&gt;0,XB17,"")</f>
        <v>12.370000000000001</v>
      </c>
      <c r="XO17" s="11">
        <f>IF(SUM(WY17:XB17)-XC17&gt;0,SUM(WY17:XB17)-XC17,"")</f>
        <v>38.32</v>
      </c>
      <c r="XP17" s="11">
        <f>IF(MAX(XL17,XO17)&gt;0,MAX(XL17,XO17),"")</f>
        <v>47.08</v>
      </c>
      <c r="XQ17" s="11" t="str">
        <f>IF(XF17&gt;0,XF17,"")</f>
        <v/>
      </c>
      <c r="XR17" s="11" t="str">
        <f>IF(XG17&gt;0,XG17,"")</f>
        <v/>
      </c>
      <c r="XS17" s="11" t="str">
        <f>IF(SUM(XD17:XG17)-XH17&gt;0,SUM(XD17:XG17)-XH17,"")</f>
        <v/>
      </c>
      <c r="XT17" s="11">
        <f>IF(SUM(XP17,XS17)&gt;0,SUM(XP17,XS17),"")</f>
        <v>47.08</v>
      </c>
    </row>
    <row r="18" spans="1:644" x14ac:dyDescent="0.2">
      <c r="A18" s="4" t="str" cm="1">
        <f t="array" ref="A18">IF(AND(H18&lt;&gt;"",H18&lt;&gt;"No DD"),SUMPRODUCT((H$4:H$27&lt;&gt;"")*(H$4:H$27&lt;&gt;"No DD")*(E$4:E$27&gt;E18))+1,IF(H18="No DD",SUMPRODUCT((H$4:H$27="No DD")*(E$4:E$27&gt;E18))+1+SUMPRODUCT((H$4:H$27&lt;&gt;"")*(H$4:H$27&lt;&gt;"No DD")),""))</f>
        <v/>
      </c>
      <c r="B18" s="5" t="s">
        <v>197</v>
      </c>
      <c r="C18" s="4" t="s">
        <v>5</v>
      </c>
      <c r="D18" s="4">
        <v>2007</v>
      </c>
      <c r="E18" s="9">
        <f>SUM(J18:V18)+SUM(J18:T18)*0.0000001+SUM(J18)*0.0000000000001</f>
        <v>165.2700165270052</v>
      </c>
      <c r="F18" s="3" t="str">
        <f>IF(OR(AND(AO18&gt;=AY$29,AO18&lt;&gt;"",AQ18&gt;=AY$33,AQ18&lt;&gt;"",AN18=""),AND(AR18&gt;=AY$29,AR18&lt;&gt;"",AT18&gt;=AY$33,AT18&lt;&gt;"",AN18=""),AND(AV18&gt;=AY$29,AV18&lt;&gt;"",AX18&gt;=AY$33,AX18&lt;&gt;"",AN18=""),AND(BP18&gt;=BZ$29,BP18&lt;&gt;"",BR18&gt;=BZ$33,BR18&lt;&gt;"",BO18=""),AND(BS18&gt;=BZ$29,BS18&lt;&gt;"",BU18&gt;=BZ$33,BU18&lt;&gt;"",BO18=""),AND(BW18&gt;=BZ$29,BW18&lt;&gt;"",BY18&gt;=BZ$33,BY18&lt;&gt;"",BO18=""),AND(CQ18&gt;=DA$29,CQ18&lt;&gt;"",CS18&gt;=DA$33,CS18&lt;&gt;"",CP18=""),AND(CT18&gt;=DA$29,CT18&lt;&gt;"",CV18&gt;=DA$33,CV18&lt;&gt;"",CP18=""),AND(CX18&gt;=DA$29,CX18&lt;&gt;"",CZ18&gt;=DA$33,CZ18&lt;&gt;"",CP18=""),AND(DX18&gt;=EK$29,DX18&lt;&gt;"",DZ18&gt;=EK$33,DZ18&lt;&gt;""),AND(EA18&gt;=EK$29,EA18&lt;&gt;"",EC18&gt;=EK$33,EC18&lt;&gt;""),AND(EE18&gt;=EK$29,EE18&lt;&gt;"",EG18&gt;=EK$33,EG18&lt;&gt;""),AND(EH18&gt;=EK$29,EH18&lt;&gt;"",EJ18&gt;=EK$33,EJ18&lt;&gt;""),AND(FF18&gt;=FS$29,FF18&lt;&gt;"",FH18&gt;=FS$33,FH18&lt;&gt;""),AND(FI18&gt;=FS$29,FI18&lt;&gt;"",FK18&gt;=FS$33,FK18&lt;&gt;""),AND(FM18&gt;=FS$29,FM18&lt;&gt;"",FO18&gt;=FS$33,FO18&lt;&gt;""),AND(FP18&gt;=FS$29,FP18&lt;&gt;"",FR18&gt;=FS$33,FR18&lt;&gt;""),AND(GN18&gt;=HA$29,GN18&lt;&gt;"",GP18&gt;=HA$33,GP18&lt;&gt;""),AND(GQ18&gt;=HA$29,GQ18&lt;&gt;"",GS18&gt;=HA$33,GS18&lt;&gt;""),AND(GU18&gt;=HA$29,GU18&lt;&gt;"",GW18&gt;=HA$33,GW18&lt;&gt;""),AND(GX18&gt;=HA$29,GX18&lt;&gt;"",GZ18&gt;=HA$33,GZ18&lt;&gt;""),AND(HV18&gt;=II$29,HV18&lt;&gt;"",HX18&gt;=II$33,HX18&lt;&gt;""),AND(HY18&gt;=II$29,HY18&lt;&gt;"",IA18&gt;=II$33,IA18&lt;&gt;""),AND(IC18&gt;=II$29,IC18&lt;&gt;"",IE18&gt;=II$33,IE18&lt;&gt;""),AND(IF18&gt;=II$29,IF18&lt;&gt;"",IH18&gt;=II$33,IH18&lt;&gt;""),AND(JD18&gt;=JQ$29,JD18&lt;&gt;"",JF18&gt;=JQ$33,JF18&lt;&gt;""),AND(JG18&gt;=JQ$29,JG18&lt;&gt;"",JI18&gt;=JQ$33,JI18&lt;&gt;""),AND(JK18&gt;=JQ$29,JK18&lt;&gt;"",JM18&gt;=JQ$33,JM18&lt;&gt;""),AND(JN18&gt;=JQ$29,JN18&lt;&gt;"",JP18&gt;=JQ$33,JP18&lt;&gt;""),AND(KL18&gt;=KY$29,KL18&lt;&gt;"",KN18&gt;=KY$33,KN18&lt;&gt;""),AND(KO18&gt;=KY$29,KO18&lt;&gt;"",KQ18&gt;=KY$33,KQ18&lt;&gt;""),AND(KS18&gt;=KY$29,KS18&lt;&gt;"",KU18&gt;=KY$33,KU18&lt;&gt;""),AND(KV18&gt;=KY$29,KV18&lt;&gt;"",KX18&gt;=KY$33,KX18&lt;&gt;""),AND(LT18&gt;=MG$29,LT18&lt;&gt;"",LV18&gt;=MG$33,LV18&lt;&gt;""),AND(LW18&gt;=MG$29,LW18&lt;&gt;"",LY18&gt;=MG$33,LY18&lt;&gt;""),AND(MA18&gt;=MG$29,MA18&lt;&gt;"",MC18&gt;=MG$33,MC18&lt;&gt;""),AND(MD18&gt;=MG$29,MD18&lt;&gt;"",MF18&gt;=MG$33,MF18&lt;&gt;""),AND(NB18&gt;=NO$29,NB18&lt;&gt;"",ND18&gt;=NO$33,ND18&lt;&gt;""),AND(NE18&gt;=NO$29,NE18&lt;&gt;"",NG18&gt;=NO$33,NG18&lt;&gt;""),AND(NI18&gt;=NO$29,NI18&lt;&gt;"",NK18&gt;=NO$33,NK18&lt;&gt;""),AND(NL18&gt;=NO$29,NL18&lt;&gt;"",NN18&gt;=NO$33,NN18&lt;&gt;""),AND(OJ18&gt;=OW$29,OJ18&lt;&gt;"",OL18&gt;=OW$33,OL18&lt;&gt;""),AND(OM18&gt;=OW$29,OM18&lt;&gt;"",OO18&gt;=OW$33,OO18&lt;&gt;""),AND(OQ18&gt;=OW$29,OQ18&lt;&gt;"",OS18&gt;=OW$33,OS18&lt;&gt;""),AND(OT18&gt;=OW$29,OT18&lt;&gt;"",OV18&gt;=OW$33,OV18&lt;&gt;""),AND(PR18&gt;=QE$29,PR18&lt;&gt;"",PT18&gt;=QE$33,PT18&lt;&gt;""),AND(PU18&gt;=QE$29,PU18&lt;&gt;"",PW18&gt;=QE$33,PW18&lt;&gt;""),AND(PY18&gt;=QE$29,PY18&lt;&gt;"",QA18&gt;=QE$33,QA18&lt;&gt;""),AND(QB18&gt;=QE$29,QB18&lt;&gt;"",QD18&gt;=QE$33,QD18&lt;&gt;""),AND(QZ18&gt;=RM$29,QZ18&lt;&gt;"",RB18&gt;=RM$33,RB18&lt;&gt;""),AND(RC18&gt;=RM$29,RC18&lt;&gt;"",RE18&gt;=RM$33,RE18&lt;&gt;""),AND(RG18&gt;=RM$29,RG18&lt;&gt;"",RI18&gt;=RM$33,RI18&lt;&gt;""),AND(RJ18&gt;=RM$29,RJ18&lt;&gt;"",RL18&gt;=RM$33,RL18&lt;&gt;""),AND(SH18&gt;=SU$29,SH18&lt;&gt;"",SJ18&gt;=SU$33,SJ18&lt;&gt;""),AND(SK18&gt;=SU$29,SK18&lt;&gt;"",SM18&gt;=SU$33,SM18&lt;&gt;""),AND(SO18&gt;=SU$29,SO18&lt;&gt;"",SQ18&gt;=SU$33,SQ18&lt;&gt;""),AND(SR18&gt;=SU$29,SR18&lt;&gt;"",ST18&gt;=SU$33,ST18&lt;&gt;""),AND(TP18&gt;=UC$29,TP18&lt;&gt;"",TR18&gt;=UC$33,TR18&lt;&gt;""),AND(TS18&gt;=UC$29,TS18&lt;&gt;"",TU18&gt;=UC$33,TU18&lt;&gt;""),AND(TW18&gt;=UC$29,TW18&lt;&gt;"",TY18&gt;=UC$33,TYY18&lt;&gt;""),AND(TZ18&gt;=UC$29,TZ18&lt;&gt;"",UB18&gt;=UC$33,UB18&lt;&gt;""),AND(UX18&gt;=VK$29,UX18&lt;&gt;"",UZ18&gt;=VK$33,UZ18&lt;&gt;""),AND(VA18&gt;=VK$29,VA18&lt;&gt;"",VC18&gt;=VK$33,VC18&lt;&gt;""),AND(VE18&gt;=VK$29,VE18&lt;&gt;"",VG18&gt;=VK$33,VG18&lt;&gt;""),AND(VH18&gt;=VK$29,VH18&lt;&gt;"",VJ18&gt;=VK$33,VJ18&lt;&gt;""),AND(WF18&gt;=WS$29,WF18&lt;&gt;"",WH18&gt;=WS$33,WH18&lt;&gt;""),AND(WI18&gt;=WS$29,WI18&lt;&gt;"",WK18&gt;=WS$33,WK18&lt;&gt;""),AND(WM18&gt;=WS$29,WM18&lt;&gt;"",WO18&gt;=WS$33,WO18&lt;&gt;""),AND(WP18&gt;=WS$29,WP18&lt;&gt;"",WR18&gt;=WS$33,WR18&lt;&gt;"")),"P","")</f>
        <v/>
      </c>
      <c r="G18" s="3" t="str">
        <f>IF(OR(AND(AQ18&gt;=AY$33,AQ18&lt;&gt;"",AN18=""),AND(AT18&gt;=AY$33,AT18&lt;&gt;"",AN18=""),AND(AX18&gt;=AY$33,AX18&lt;&gt;"",AN18=""),AND(BR18&gt;=BZ$33,BR18&lt;&gt;"",BO18=""),AND(BU18&gt;=BZ$33,BU18&lt;&gt;"",BO18=""),AND(BY18&gt;=BZ$33,BY18&lt;&gt;"",BO18=""),AND(CS18&gt;=DA$33,CS18&lt;&gt;"",CP18=""),AND(CV18&gt;=DA$33,CV18&lt;&gt;"",CP18=""),AND(CZ18&gt;=DA$33,CZ18&lt;&gt;"",CP18=""),AND(DZ18&gt;=EK$33,DZ18&lt;&gt;""),AND(EC18&gt;=EK$33,EC18&lt;&gt;""),AND(EG18&gt;=EK$33,EG18&lt;&gt;""),AND(EJ18&gt;=EK$33,EJ18&lt;&gt;""),AND(FH18&gt;=FS$33,FH18&lt;&gt;""),AND(FK18&gt;=FS$33,FK18&lt;&gt;""),AND(FO18&gt;=FS$33,FO18&lt;&gt;""),AND(FR18&gt;=FS$33,FR18&lt;&gt;""),AND(GP18&gt;=HA$33,GP18&lt;&gt;""),AND(GS18&gt;=HA$33,GS18&lt;&gt;""),AND(GW18&gt;=HA$33,GW18&lt;&gt;""),AND(GZ18&gt;=HA$33,GZ18&lt;&gt;""),AND(HX18&gt;=II$33,HX18&lt;&gt;""),AND(IA18&gt;=II$33,IA18&lt;&gt;""),AND(IE18&gt;=II$33,IE18&lt;&gt;""),AND(IH18&gt;=II$33,IH18&lt;&gt;""),AND(JF18&gt;=JQ$33,JF18&lt;&gt;""),AND(JI18&gt;=JQ$33,JI18&lt;&gt;""),AND(JM18&gt;=JQ$33,JM18&lt;&gt;""),AND(JP18&gt;=JQ$33,JP18&lt;&gt;""),AND(KN18&gt;=KY$33,KN18&lt;&gt;""),AND(KQ18&gt;=KY$33,KQ18&lt;&gt;""),AND(KU18&gt;=KY$33,KU18&lt;&gt;""),AND(KX18&gt;=KY$33,KX18&lt;&gt;""),AND(LV18&gt;=MG$33,LV18&lt;&gt;""),AND(LY18&gt;=MG$33,LY18&lt;&gt;""),AND(MC18&gt;=MG$33,MC18&lt;&gt;""),AND(MF18&gt;=MG$33,MF18&lt;&gt;""),AND(ND18&gt;=NO$33,ND18&lt;&gt;""),AND(NG18&gt;=NO$33,NG18&lt;&gt;""),AND(NK18&gt;=NO$33,NK18&lt;&gt;""),AND(NN18&gt;=NO$33,NN18&lt;&gt;""),AND(OL18&gt;=OW$33,OL18&lt;&gt;""),AND(OO18&gt;=OW$33,OO18&lt;&gt;""),AND(OS18&gt;=OW$33,OS18&lt;&gt;""),AND(OV18&gt;=OW$33,OV18&lt;&gt;""),AND(PT18&gt;=QE$33,PT18&lt;&gt;""),AND(PW18&gt;=QE$33,PW18&lt;&gt;""),AND(QA18&gt;=QE$33,QA18&lt;&gt;""),AND(QD18&gt;=QE$33,QD18&lt;&gt;""),AND(RB18&gt;=RM$33,RB18&lt;&gt;""),AND(RE18&gt;=RM$33,RE18&lt;&gt;""),AND(RI18&gt;=RM$33,RI18&lt;&gt;""),AND(RL18&gt;=RM$33,RL18&lt;&gt;""),AND(SJ18&gt;=SU$33,SJ18&lt;&gt;""),AND(SM18&gt;=SU$33,SM18&lt;&gt;""),AND(SQ18&gt;=SU$33,SQ18&lt;&gt;""),AND(ST18&gt;=SU$33,ST18&lt;&gt;""),AND(TR18&gt;=UC$33,TR18&lt;&gt;""),AND(TU18&gt;=UC$33,TU18&lt;&gt;""),AND(TY18&gt;=UC$33,TYY18&lt;&gt;""),AND(UB18&gt;=UC$33,UB18&lt;&gt;""),AND(UZ18&gt;=VK$33,UZ18&lt;&gt;""),AND(VC18&gt;=VK$33,VC18&lt;&gt;""),AND(VG18&gt;=VK$33,VG18&lt;&gt;""),AND(VJ18&gt;=VK$33,VJ18&lt;&gt;""),AND(WH18&gt;=WS$33,WH18&lt;&gt;""),AND(WK18&gt;=WS$33,WK18&lt;&gt;""),AND(WO18&gt;=WS$33,WO18&lt;&gt;""),AND(WR18&gt;=WS$33,WR18&lt;&gt;"")),"P","")</f>
        <v/>
      </c>
      <c r="H18" s="36" t="str">
        <f>IF(AND(G18="P",F18=""),"No DD",IF(OR(AND(AO18&gt;=AY$32,AO18&lt;&gt;"",AQ18&gt;=AY$36,AQ18&lt;&gt;"",AN18=""),AND(AR18&gt;=AY$32,AR18&lt;&gt;"",AT18&gt;=AY$36,AT18&lt;&gt;"",AN18=""),AND(AV18&gt;=AY$32,AV18&lt;&gt;"",AX18&gt;=AY$36,AX18&lt;&gt;"",AN18=""),AND(BP18&gt;=BZ$32,BP18&lt;&gt;"",BR18&gt;=BZ$36,BR18&lt;&gt;"",BO18=""),AND(BS18&gt;=BZ$32,BS18&lt;&gt;"",BU18&gt;=BZ$36,BU18&lt;&gt;"",BO18=""),AND(BW18&gt;=BZ$32,BW18&lt;&gt;"",BY18&gt;=BZ$36,BY18&lt;&gt;"",BO18=""),AND(CQ18&gt;=DA$32,CQ18&lt;&gt;"",CS18&gt;=DA$36,CS18&lt;&gt;"",CP18=""),AND(CT18&gt;=DA$32,CT18&lt;&gt;"",CV18&gt;=DA$36,CV18&lt;&gt;"",CP18=""),AND(CX18&gt;=DA$32,CX18&lt;&gt;"",CZ18&gt;=DA$36,CZ18&lt;&gt;"",CP18=""),AND(DX18&gt;=EK$32,DX18&lt;&gt;"",DZ18&gt;=EK$36,DZ18&lt;&gt;""),AND(EA18&gt;=EK$32,EA18&lt;&gt;"",EC18&gt;=EK$36,EC18&lt;&gt;""),AND(EE18&gt;=EK$32,EE18&lt;&gt;"",EG18&gt;=EK$36,EG18&lt;&gt;""),AND(EH18&gt;=EK$32,EH18&lt;&gt;"",EJ18&gt;=EK$36,EJ18&lt;&gt;""),AND(FF18&gt;=FS$32,FF18&lt;&gt;"",FH18&gt;=FS$36,FH18&lt;&gt;""),AND(FI18&gt;=FS$32,FI18&lt;&gt;"",FK18&gt;=FS$36,FK18&lt;&gt;""),AND(FM18&gt;=FS$32,FM18&lt;&gt;"",FO18&gt;=FS$36,FO18&lt;&gt;""),AND(FP18&gt;=FS$32,FP18&lt;&gt;"",FR18&gt;=FS$36,FR18&lt;&gt;""),AND(GN18&gt;=HA$32,GN18&lt;&gt;"",GP18&gt;=HA$36,GP18&lt;&gt;""),AND(GQ18&gt;=HA$32,GQ18&lt;&gt;"",GS18&gt;=HA$36,GS18&lt;&gt;""),AND(GU18&gt;=HA$32,GU18&lt;&gt;"",GW18&gt;=HA$36,GW18&lt;&gt;""),AND(GX18&gt;=HA$32,GX18&lt;&gt;"",GZ18&gt;=HA$36,GZ18&lt;&gt;""),AND(HV18&gt;=II$32,HV18&lt;&gt;"",HX18&gt;=II$36,HX18&lt;&gt;""),AND(HY18&gt;=II$32,HY18&lt;&gt;"",IA18&gt;=II$36,IA18&lt;&gt;""),AND(IC18&gt;=II$32,IC18&lt;&gt;"",IE18&gt;=II$36,IE18&lt;&gt;""),AND(IF18&gt;=II$32,IF18&lt;&gt;"",IH18&gt;=II$36,IH18&lt;&gt;""),AND(JD18&gt;=JQ$32,JD18&lt;&gt;"",JF18&gt;=JQ$36,JF18&lt;&gt;""),AND(JG18&gt;=JQ$32,JG18&lt;&gt;"",JI18&gt;=JQ$36,JI18&lt;&gt;""),AND(JK18&gt;=JQ$32,JK18&lt;&gt;"",JM18&gt;=JQ$36,JM18&lt;&gt;""),AND(JN18&gt;=JQ$32,JN18&lt;&gt;"",JP18&gt;=JQ$36,JP18&lt;&gt;""),AND(KL18&gt;=KY$32,KL18&lt;&gt;"",KN18&gt;=KY$36,KN18&lt;&gt;""),AND(KO18&gt;=KY$32,KO18&lt;&gt;"",KQ18&gt;=KY$36,KQ18&lt;&gt;""),AND(KS18&gt;=KY$32,KS18&lt;&gt;"",KU18&gt;=KY$36,KU18&lt;&gt;""),AND(KV18&gt;=KY$32,KV18&lt;&gt;"",KX18&gt;=KY$36,KX18&lt;&gt;""),AND(LT18&gt;=MG$32,LT18&lt;&gt;"",LV18&gt;=MG$36,LV18&lt;&gt;""),AND(LW18&gt;=MG$32,LW18&lt;&gt;"",LY18&gt;=MG$36,LY18&lt;&gt;""),AND(MA18&gt;=MG$32,MA18&lt;&gt;"",MC18&gt;=MG$36,MC18&lt;&gt;""),AND(MD18&gt;=MG$32,MD18&lt;&gt;"",MF18&gt;=MG$36,MF18&lt;&gt;""),AND(NB18&gt;=NO$32,NB18&lt;&gt;"",ND18&gt;=NO$36,ND18&lt;&gt;""),AND(NE18&gt;=NO$32,NE18&lt;&gt;"",NG18&gt;=NO$36,NG18&lt;&gt;""),AND(NI18&gt;=NO$32,NI18&lt;&gt;"",NK18&gt;=NO$36,NK18&lt;&gt;""),AND(NL18&gt;=NO$32,NL18&lt;&gt;"",NN18&gt;=NO$36,NN18&lt;&gt;""),AND(OJ18&gt;=OW$32,OJ18&lt;&gt;"",OL18&gt;=OW$36,OL18&lt;&gt;""),AND(OM18&gt;=OW$32,OM18&lt;&gt;"",OO18&gt;=OW$36,OO18&lt;&gt;""),AND(OQ18&gt;=OW$32,OQ18&lt;&gt;"",OS18&gt;=OW$36,OS18&lt;&gt;""),AND(OT18&gt;=OW$32,OT18&lt;&gt;"",OV18&gt;=OW$36,OV18&lt;&gt;""),AND(PR18&gt;=QE$32,PR18&lt;&gt;"",PT18&gt;=QE$36,PT18&lt;&gt;""),AND(PU18&gt;=QE$32,PU18&lt;&gt;"",PW18&gt;=QE$36,PW18&lt;&gt;""),AND(PY18&gt;=QE$32,PY18&lt;&gt;"",QA18&gt;=QE$36,QA18&lt;&gt;""),AND(QB18&gt;=QE$32,QB18&lt;&gt;"",QD18&gt;=QE$36,QD18&lt;&gt;""),AND(QZ18&gt;=RM$32,QZ18&lt;&gt;"",RB18&gt;=RM$36,RB18&lt;&gt;""),AND(RC18&gt;=RM$32,RC18&lt;&gt;"",RE18&gt;=RM$36,RE18&lt;&gt;""),AND(RG18&gt;=RM$32,RG18&lt;&gt;"",RI18&gt;=RM$36,RI18&lt;&gt;""),AND(RJ18&gt;=RM$32,RJ18&lt;&gt;"",RL18&gt;=RM$36,RL18&lt;&gt;""),AND(SH18&gt;=SU$32,SH18&lt;&gt;"",SJ18&gt;=SU$36,SJ18&lt;&gt;""),AND(SK18&gt;=SU$32,SK18&lt;&gt;"",SM18&gt;=SU$36,SM18&lt;&gt;""),AND(SO18&gt;=SU$32,SO18&lt;&gt;"",SQ18&gt;=SU$36,SQ18&lt;&gt;""),AND(SR18&gt;=SU$32,SR18&lt;&gt;"",ST18&gt;=SU$36,ST18&lt;&gt;""),AND(TP18&gt;=UC$32,TP18&lt;&gt;"",TR18&gt;=UC$36,TR18&lt;&gt;""),AND(TS18&gt;=UC$32,TS18&lt;&gt;"",TU18&gt;=UC$36,TU18&lt;&gt;""),AND(TW18&gt;=UC$32,TW18&lt;&gt;"",TY18&gt;=UC$356,TYY18&lt;&gt;""),AND(TZ18&gt;=UC$32,TZ18&lt;&gt;"",UB18&gt;=UC$36,UB18&lt;&gt;""),AND(UX18&gt;=VK$32,UX18&lt;&gt;"",UZ18&gt;=VK$36,UZ18&lt;&gt;""),AND(VA18&gt;=VK$32,VA18&lt;&gt;"",VC18&gt;=VK$36,VC18&lt;&gt;""),AND(VE18&gt;=VK$32,VE18&lt;&gt;"",VG18&gt;=VK$36,VG18&lt;&gt;""),AND(VH18&gt;=VK$32,VH18&lt;&gt;"",VJ18&gt;=VK$36,VJ18&lt;&gt;""),AND(WF18&gt;=WS$32,WF18&lt;&gt;"",WH18&gt;=WS$36,WH18&lt;&gt;""),AND(WI18&gt;=WS$32,WI18&lt;&gt;"",WK18&gt;=WS$36,WK18&lt;&gt;""),AND(WM18&gt;=WS$32,WM18&lt;&gt;"",WO18&gt;=WS$36,WO18&lt;&gt;""),AND(WP18&gt;=WS$32,WP18&lt;&gt;"",WR18&gt;=WS$36,WR18&lt;&gt;"")),"Merit",IF(OR(AND(AO18&gt;=AY$31,AO18&lt;&gt;"",AQ18&gt;=AY$35,AQ18&lt;&gt;"",AN18=""),AND(AR18&gt;=AY$31,AR18&lt;&gt;"",AT18&gt;=AY$35,AT18&lt;&gt;"",AN18=""),AND(AV18&gt;=AY$31,AV18&lt;&gt;"",AX18&gt;=AY$35,AX18&lt;&gt;"",AN18=""),AND(BP18&gt;=BZ$31,BP18&lt;&gt;"",BR18&gt;=BZ$35,BR18&lt;&gt;"",BO18=""),AND(BS18&gt;=BZ$31,BS18&lt;&gt;"",BU18&gt;=BZ$35,BU18&lt;&gt;"",BO18=""),AND(BW18&gt;=BZ$31,BW18&lt;&gt;"",BY18&gt;=BZ$35,BY18&lt;&gt;"",BO18=""),AND(CQ18&gt;=DA$31,CQ18&lt;&gt;"",CS18&gt;=DA$35,CS18&lt;&gt;"",CP18=""),AND(CT18&gt;=DA$31,CT18&lt;&gt;"",CV18&gt;=DA$35,CV18&lt;&gt;"",CP18=""),AND(CX18&gt;=DA$31,CX18&lt;&gt;"",CZ18&gt;=DA$35,CZ18&lt;&gt;"",CP18=""),AND(DX18&gt;=EK$31,DX18&lt;&gt;"",DZ18&gt;=EK$35,DZ18&lt;&gt;""),AND(EA18&gt;=EK$31,EA18&lt;&gt;"",EC18&gt;=EK$35,EC18&lt;&gt;""),AND(EE18&gt;=EK$31,EE18&lt;&gt;"",EG18&gt;=EK$35,EG18&lt;&gt;""),AND(EH18&gt;=EK$31,EH18&lt;&gt;"",EJ18&gt;=EK$35,EJ18&lt;&gt;""),AND(FF18&gt;=FS$31,FF18&lt;&gt;"",FH18&gt;=FS$35,FH18&lt;&gt;""),AND(FI18&gt;=FS$31,FI18&lt;&gt;"",FK18&gt;=FS$35,FK18&lt;&gt;""),AND(FM18&gt;=FS$31,FM18&lt;&gt;"",FO18&gt;=FS$35,FO18&lt;&gt;""),AND(FP18&gt;=FS$31,FP18&lt;&gt;"",FR18&gt;=FS$35,FR18&lt;&gt;""),AND(GN18&gt;=HA$31,GN18&lt;&gt;"",GP18&gt;=HA$35,GP18&lt;&gt;""),AND(GQ18&gt;=HA$31,GQ18&lt;&gt;"",GS18&gt;=HA$35,GS18&lt;&gt;""),AND(GU18&gt;=HA$31,GU18&lt;&gt;"",GW18&gt;=HA$35,GW18&lt;&gt;""),AND(GX18&gt;=HA$31,GX18&lt;&gt;"",GZ18&gt;=HA$35,GZ18&lt;&gt;""),AND(HV18&gt;=II$31,HV18&lt;&gt;"",HX18&gt;=II$35,HX18&lt;&gt;""),AND(HY18&gt;=II$31,HY18&lt;&gt;"",IA18&gt;=II$35,IA18&lt;&gt;""),AND(IC18&gt;=II$31,IC18&lt;&gt;"",IE18&gt;=II$35,IE18&lt;&gt;""),AND(IF18&gt;=II$31,IF18&lt;&gt;"",IH18&gt;=II$35,IH18&lt;&gt;""),AND(JD18&gt;=JQ$31,JD18&lt;&gt;"",JF18&gt;=JQ$35,JF18&lt;&gt;""),AND(JG18&gt;=JQ$31,JG18&lt;&gt;"",JI18&gt;=JQ$35,JI18&lt;&gt;""),AND(JK18&gt;=JQ$31,JK18&lt;&gt;"",JM18&gt;=JQ$35,JM18&lt;&gt;""),AND(JN18&gt;=JQ$31,JN18&lt;&gt;"",JP18&gt;=JQ$35,JP18&lt;&gt;""),AND(KL18&gt;=KY$31,KL18&lt;&gt;"",KN18&gt;=KY$35,KN18&lt;&gt;""),AND(KO18&gt;=KY$31,KO18&lt;&gt;"",KQ18&gt;=KY$35,KQ18&lt;&gt;""),AND(KS18&gt;=KY$31,KS18&lt;&gt;"",KU18&gt;=KY$35,KU18&lt;&gt;""),AND(KV18&gt;=KY$31,KV18&lt;&gt;"",KX18&gt;=KY$35,KX18&lt;&gt;""),AND(LT18&gt;=MG$31,LT18&lt;&gt;"",LV18&gt;=MG$35,LV18&lt;&gt;""),AND(LW18&gt;=MG$31,LW18&lt;&gt;"",LY18&gt;=MG$35,LY18&lt;&gt;""),AND(MA18&gt;=MG$31,MA18&lt;&gt;"",MC18&gt;=MG$35,MC18&lt;&gt;""),AND(MD18&gt;=MG$31,MD18&lt;&gt;"",MF18&gt;=MG$35,MF18&lt;&gt;""),AND(NB18&gt;=NO$31,NB18&lt;&gt;"",ND18&gt;=NO$35,ND18&lt;&gt;""),AND(NE18&gt;=NO$31,NE18&lt;&gt;"",NG18&gt;=NO$35,NG18&lt;&gt;""),AND(NI18&gt;=NO$31,NI18&lt;&gt;"",NK18&gt;=NO$35,NK18&lt;&gt;""),AND(NL18&gt;=NO$31,NL18&lt;&gt;"",NN18&gt;=NO$35,NN18&lt;&gt;""),AND(OJ18&gt;=OW$31,OJ18&lt;&gt;"",OL18&gt;=OW$35,OL18&lt;&gt;""),AND(OM18&gt;=OW$31,OM18&lt;&gt;"",OO18&gt;=OW$35,OO18&lt;&gt;""),AND(OQ18&gt;=OW$31,OQ18&lt;&gt;"",OS18&gt;=OW$35,OS18&lt;&gt;""),AND(OT18&gt;=OW$31,OT18&lt;&gt;"",OV18&gt;=OW$35,OV18&lt;&gt;""),AND(PR18&gt;=QE$31,PR18&lt;&gt;"",PT18&gt;=QE$35,PT18&lt;&gt;""),AND(PU18&gt;=QE$31,PU18&lt;&gt;"",PW18&gt;=QE$35,PW18&lt;&gt;""),AND(PY18&gt;=QE$31,PY18&lt;&gt;"",QA18&gt;=QE$35,QA18&lt;&gt;""),AND(QB18&gt;=QE$31,QB18&lt;&gt;"",QD18&gt;=QE$35,QD18&lt;&gt;""),AND(QZ18&gt;=RM$31,QZ18&lt;&gt;"",RB18&gt;=RM$35,RB18&lt;&gt;""),AND(RC18&gt;=RM$31,RC18&lt;&gt;"",RE18&gt;=RM$35,RE18&lt;&gt;""),AND(RG18&gt;=RM$31,RG18&lt;&gt;"",RI18&gt;=RM$35,RI18&lt;&gt;""),AND(RJ18&gt;=RM$31,RJ18&lt;&gt;"",RL18&gt;=RM$35,RL18&lt;&gt;""),AND(SH18&gt;=SU$31,SH18&lt;&gt;"",SJ18&gt;=SU$35,SJ18&lt;&gt;""),AND(SK18&gt;=SU$31,SK18&lt;&gt;"",SM18&gt;=SU$35,SM18&lt;&gt;""),AND(SO18&gt;=SU$31,SO18&lt;&gt;"",SQ18&gt;=SU$35,SQ18&lt;&gt;""),AND(SR18&gt;=SU$31,SR18&lt;&gt;"",ST18&gt;=SU$35,ST18&lt;&gt;""),AND(TP18&gt;=UC$31,TP18&lt;&gt;"",TR18&gt;=UC$35,TR18&lt;&gt;""),AND(TS18&gt;=UC$31,TS18&lt;&gt;"",TU18&gt;=UC$35,TU18&lt;&gt;""),AND(TW18&gt;=UC$31,TW18&lt;&gt;"",TY18&gt;=UC$35,TYY18&lt;&gt;""),AND(TZ18&gt;=UC$31,TZ18&lt;&gt;"",UB18&gt;=UC$35,UB18&lt;&gt;""),AND(UX18&gt;=VK$31,UX18&lt;&gt;"",UZ18&gt;=VK$35,UZ18&lt;&gt;""),AND(VA18&gt;=VK$31,VA18&lt;&gt;"",VC18&gt;=VK$35,VC18&lt;&gt;""),AND(VE18&gt;=VK$31,VE18&lt;&gt;"",VG18&gt;=VK$35,VG18&lt;&gt;""),AND(VH18&gt;=VK$31,VH18&lt;&gt;"",VJ18&gt;=VK$35,VJ18&lt;&gt;""),AND(WF18&gt;=WS$31,WF18&lt;&gt;"",WH18&gt;=WS$35,WH18&lt;&gt;""),AND(WI18&gt;=WS$31,WI18&lt;&gt;"",WK18&gt;=WS$35,WK18&lt;&gt;""),AND(WM18&gt;=WS$31,WM18&lt;&gt;"",WO18&gt;=WS$35,WO18&lt;&gt;""),AND(WP18&gt;=WS$31,WP18&lt;&gt;"",WR18&gt;=WS$35,WR18&lt;&gt;"")),"Excellence",IF(I18="P","Worlds Team",IF(F18="P","National Team","")))))</f>
        <v/>
      </c>
      <c r="I18" s="3" t="str">
        <f>IF(OR(AND(AO18&gt;=AY$30,AO18&lt;&gt;"",AQ18&gt;=AY$34,AQ18&lt;&gt;"",AN18=""),AND(AR18&gt;=AY$30,AR18&lt;&gt;"",AT18&gt;=AY$34,AT18&lt;&gt;"",AN18=""),AND(AV18&gt;=AY$30,AV18&lt;&gt;"",AX18&gt;=AY$34,AX18&lt;&gt;"",AN18=""),AND(BP18&gt;=BZ$30,BP18&lt;&gt;"",BR18&gt;=BZ$34,BR18&lt;&gt;"",BO18=""),AND(BS18&gt;=BZ$30,BS18&lt;&gt;"",BU18&gt;=BZ$34,BU18&lt;&gt;"",BO18=""),AND(BW18&gt;=BZ$30,BW18&lt;&gt;"",BY18&gt;=BZ$34,BY18&lt;&gt;"",BO18=""),AND(CQ18&gt;=DA$30,CQ18&lt;&gt;"",CS18&gt;=DA$34,CS18&lt;&gt;"",CP18=""),AND(CT18&gt;=DA$30,CT18&lt;&gt;"",CV18&gt;=DA$34,CV18&lt;&gt;"",CP18=""),AND(CX18&gt;=DA$30,CX18&lt;&gt;"",CZ18&gt;=DA$34,CZ18&lt;&gt;"",CP18=""),AND(DX18&gt;=EK$30,DX18&lt;&gt;"",DZ18&gt;=EK$34,DZ18&lt;&gt;""),AND(EA18&gt;=EK$30,EA18&lt;&gt;"",EC18&gt;=EK$34,EC18&lt;&gt;""),AND(EE18&gt;=EK$30,EE18&lt;&gt;"",EG18&gt;=EK$34,EG18&lt;&gt;""),AND(EH18&gt;=EK$30,EH18&lt;&gt;"",EJ18&gt;=EK$34,EJ18&lt;&gt;""),AND(FF18&gt;=FS$30,FF18&lt;&gt;"",FH18&gt;=FS$34,FH18&lt;&gt;""),AND(FI18&gt;=FS$30,FI18&lt;&gt;"",FK18&gt;=FS$34,FK18&lt;&gt;""),AND(FM18&gt;=FS$30,FM18&lt;&gt;"",FO18&gt;=FS$34,FO18&lt;&gt;""),AND(FP18&gt;=FS$30,FP18&lt;&gt;"",FR18&gt;=FS$34,FR18&lt;&gt;""),AND(GN18&gt;=HA$30,GN18&lt;&gt;"",GP18&gt;=HA$34,GP18&lt;&gt;""),AND(GQ18&gt;=HA$30,GQ18&lt;&gt;"",GS18&gt;=HA$34,GS18&lt;&gt;""),AND(GU18&gt;=HA$30,GU18&lt;&gt;"",GW18&gt;=HA$34,GW18&lt;&gt;""),AND(GX18&gt;=HA$30,GX18&lt;&gt;"",GZ18&gt;=HA$34,GZ18&lt;&gt;""),AND(HV18&gt;=II$30,HV18&lt;&gt;"",HX18&gt;=II$34,HX18&lt;&gt;""),AND(HY18&gt;=II$30,HY18&lt;&gt;"",IA18&gt;=II$34,IA18&lt;&gt;""),AND(IC18&gt;=II$30,IC18&lt;&gt;"",IE18&gt;=II$34,IE18&lt;&gt;""),AND(IF18&gt;=II$30,IF18&lt;&gt;"",IH18&gt;=II$34,IH18&lt;&gt;""),AND(JD18&gt;=JQ$30,JD18&lt;&gt;"",JF18&gt;=JQ$34,JF18&lt;&gt;""),AND(JG18&gt;=JQ$30,JG18&lt;&gt;"",JI18&gt;=JQ$34,JI18&lt;&gt;""),AND(JK18&gt;=JQ$30,JK18&lt;&gt;"",JM18&gt;=JQ$34,JM18&lt;&gt;""),AND(JN18&gt;=JQ$30,JN18&lt;&gt;"",JP18&gt;=JQ$34,JP18&lt;&gt;""),AND(KL18&gt;=KY$30,KL18&lt;&gt;"",KN18&gt;=KY$34,KN18&lt;&gt;""),AND(KO18&gt;=KY$30,KO18&lt;&gt;"",KQ18&gt;=KY$34,KQ18&lt;&gt;""),AND(KS18&gt;=KY$30,KS18&lt;&gt;"",KU18&gt;=KY$34,KU18&lt;&gt;""),AND(KV18&gt;=KY$30,KV18&lt;&gt;"",KX18&gt;=KY$34,KX18&lt;&gt;""),AND(LT18&gt;=MG$30,LT18&lt;&gt;"",LV18&gt;=MG$34,LV18&lt;&gt;""),AND(LW18&gt;=MG$30,LW18&lt;&gt;"",LY18&gt;=MG$34,LY18&lt;&gt;""),AND(MA18&gt;=MG$30,MA18&lt;&gt;"",MC18&gt;=MG$34,MC18&lt;&gt;""),AND(MD18&gt;=MG$30,MD18&lt;&gt;"",MF18&gt;=MG$34,MF18&lt;&gt;""),AND(NB18&gt;=NO$30,NB18&lt;&gt;"",ND18&gt;=NO$34,ND18&lt;&gt;""),AND(NE18&gt;=NO$30,NE18&lt;&gt;"",NG18&gt;=NO$34,NG18&lt;&gt;""),AND(NI18&gt;=NO$30,NI18&lt;&gt;"",NK18&gt;=NO$34,NK18&lt;&gt;""),AND(NL18&gt;=NO$30,NL18&lt;&gt;"",NN18&gt;=NO$34,NN18&lt;&gt;""),AND(OJ18&gt;=OW$30,OJ18&lt;&gt;"",OL18&gt;=OW$34,OL18&lt;&gt;""),AND(OM18&gt;=OW$30,OM18&lt;&gt;"",OO18&gt;=OW$34,OO18&lt;&gt;""),AND(OQ18&gt;=OW$30,OQ18&lt;&gt;"",OS18&gt;=OW$34,OS18&lt;&gt;""),AND(OT18&gt;=OW$30,OT18&lt;&gt;"",OV18&gt;=OW$34,OV18&lt;&gt;""),AND(PR18&gt;=QE$30,PR18&lt;&gt;"",PT18&gt;=QE$34,PT18&lt;&gt;""),AND(PU18&gt;=QE$30,PU18&lt;&gt;"",PW18&gt;=QE$34,PW18&lt;&gt;""),AND(PY18&gt;=QE$30,PY18&lt;&gt;"",QA18&gt;=QE$34,QA18&lt;&gt;""),AND(QB18&gt;=QE$30,QB18&lt;&gt;"",QD18&gt;=QE$34,QD18&lt;&gt;""),AND(QZ18&gt;=RM$30,QZ18&lt;&gt;"",RB18&gt;=RM$34,RB18&lt;&gt;""),AND(RC18&gt;=RM$30,RC18&lt;&gt;"",RE18&gt;=RM$34,RE18&lt;&gt;""),AND(RG18&gt;=RM$30,RG18&lt;&gt;"",RI18&gt;=RM$34,RI18&lt;&gt;""),AND(RJ18&gt;=RM$30,RJ18&lt;&gt;"",RL18&gt;=RM$34,RL18&lt;&gt;""),AND(SH18&gt;=SU$30,SH18&lt;&gt;"",SJ18&gt;=SU$34,SJ18&lt;&gt;""),AND(SK18&gt;=SU$30,SK18&lt;&gt;"",SM18&gt;=SU$34,SM18&lt;&gt;""),AND(SO18&gt;=SU$30,SO18&lt;&gt;"",SQ18&gt;=SU$34,SQ18&lt;&gt;""),AND(SR18&gt;=SU$30,SR18&lt;&gt;"",ST18&gt;=SU$34,ST18&lt;&gt;""),AND(TP18&gt;=UC$30,TP18&lt;&gt;"",TR18&gt;=UC$34,TR18&lt;&gt;""),AND(TS18&gt;=UC$30,TS18&lt;&gt;"",TU18&gt;=UC$34,TU18&lt;&gt;""),AND(TW18&gt;=UC$30,TW18&lt;&gt;"",TY18&gt;=UC$34,TYY18&lt;&gt;""),AND(TZ18&gt;=UC$30,TZ18&lt;&gt;"",UB18&gt;=UC$34,UB18&lt;&gt;""),AND(UX18&gt;=VK$30,UX18&lt;&gt;"",UZ18&gt;=VK$34,UZ18&lt;&gt;""),AND(VA18&gt;=VK$30,VA18&lt;&gt;"",VC18&gt;=VK$34,VC18&lt;&gt;""),AND(VE18&gt;=VK$30,VE18&lt;&gt;"",VG18&gt;=VK$34,VG18&lt;&gt;""),AND(VH18&gt;=VK$30,VH18&lt;&gt;"",VJ18&gt;=VK$34,VJ18&lt;&gt;""),AND(WF18&gt;=WS$30,WF18&lt;&gt;"",WH18&gt;=WS$34,WH18&lt;&gt;""),AND(WI18&gt;=WS$30,WI18&lt;&gt;"",WK18&gt;=WS$34,WK18&lt;&gt;""),AND(WM18&gt;=WS$30,WM18&lt;&gt;"",WO18&gt;=WS$34,WO18&lt;&gt;""),AND(WP18&gt;=WS$30,WP18&lt;&gt;"",WR18&gt;=WS$34,WR18&lt;&gt;"")),"P","")</f>
        <v/>
      </c>
      <c r="J18" s="8">
        <f>IF(COUNT(AQ18,AT18,BR18,BU18,CS18,CV18)&gt;0,LARGE((AQ18,AT18,BR18,BU18,CS18,CV18),1),0)</f>
        <v>51.67</v>
      </c>
      <c r="K18" s="8" t="str">
        <f>IF(J18="","",IF(OR(J18=CS18,J18=CV18),$CA$1,IF(OR(J18=BR18,J18=BU18),$AZ$1,IF(OR(J18=AQ18,J18=AT18),$Y$1,""))))</f>
        <v>2025 Nationals</v>
      </c>
      <c r="L18" s="8">
        <f>IF(COUNT(AQ18,AT18,BR18,BU18,CS18,CV18)&gt;1,LARGE((AQ18,AT18,BR18,BU18,CS18,CV18),2),0)</f>
        <v>49.86</v>
      </c>
      <c r="M18" s="8" t="str">
        <f>IF(L18="","",IF(OR(L18=CS18,L18=CV18),$CA$1,IF(OR(L18=BR18,L18=BU18),$AZ$1,IF(OR(L18=AQ18,L18=AT18),$Y$1,""))))</f>
        <v>2025 Nationals</v>
      </c>
      <c r="N18" s="8">
        <f>IF(COUNT(AQ18,AT18,BR18,BU18,CS18,CV18)&gt;2,LARGE((AQ18,AT18,BR18,BU18,CS18,CV18),3),0)</f>
        <v>43.16</v>
      </c>
      <c r="O18" s="8" t="str">
        <f>IF(N18="","",IF(OR(N18=CS18,N18=CV18),$CA$1,IF(OR(N18=BR18,N18=BU18),$AZ$1,IF(OR(N18=AQ18,N18=AT18),$Y$1,""))))</f>
        <v>2025 Elite Canada</v>
      </c>
      <c r="P18" s="8">
        <f>IF(MAX(AX18,BY18,CZ18)&gt;0,MAX(AX18,BY18,CZ18),0)</f>
        <v>5.68</v>
      </c>
      <c r="Q18" s="8" t="str">
        <f>IF(P18="","",IF(P18=CZ18,$CA$1,IF(P18=BY18,$AZ$1,IF(P18=AX18,$Y$1,""))))</f>
        <v>2025 Nationals</v>
      </c>
      <c r="R18" s="8">
        <f>IF(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,TP18,TS18,TW18,TZ18,UX18,VA18,VE18,VH18,WF18,WI18,WM18,WP18)&gt;0,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,TP18,TS18,TW18,TZ18,UX18,VA18,VE18,VH18,WF18,WI18,WM18,WP18),0)</f>
        <v>14.9</v>
      </c>
      <c r="S18" s="8" t="str">
        <f>IF(R18=0,"",IF(OR(R18=CQ18,R18=CT18,R18=CX18),$CA$1,IF(OR(R18=BP18,R18=BS18,R18=BW18),$AZ$1,IF(OR(R18=AO18,R18=AR18,R18=AV18),$Y$1,IF(OR(R18=WF18,R18=WI18,R18=WM18,R18=WP18),$VL$1,IF(OR(R18=UX18,R18=VA18,R18=VE18,R18=VH18),$UD$1,IF(OR(R18=TP18,R18=TS18,R18=TW18,R18=TZ18),$SV$1,IF(OR(R18=SH18,R18=SK18,R18=SO18,R18=SR18),$RN$1,IF(OR(R18=QZ18,R18=RC18,R18=RG18,R18=RJ18),$QF$1,IF(OR(R18=PR18,R18=PU18,R18=PY18,R18=QB18),$OX$1,IF(OR(R18=OJ18,R18=OM18,R18=OQ18,R18=OT18),$NP$1,IF(OR(R18=NB18,R18=NE18,R18=NI18,R18=NL18),$MH$1,IF(OR(R18=LT18,R18=LW18,R18=MA18,R18=MD18),$KZ$1,IF(OR(R18=KL18,R18=KO18,R18=KS18,R18=KV18),$JR$1,IF(OR(R18=JD18,R18=JG18,R18=JK18,R18=JN18),$IJ$1,IF(OR(R18=HV18,R18=HY18,R18=IC18,R18=IF18),$HB$1,IF(OR(R18=GN18,R18=GQ18,R18=GU18,R18=GX18),$FT$1,IF(OR(R18=FF18,R18=FI18,R18=FM18,R18=FP18),$EL$1,IF(OR(R18=DX18,R18=EA18,R18=EE18,R18=EH18),$DD$1,"")))))))))))))))))))</f>
        <v>2025 Nationals</v>
      </c>
      <c r="T18" s="8">
        <f>MAX(IF(AND(AO18&lt;&gt;"",AO18&gt;=$AY$29),AP18,0),IF(AND(AR18&lt;&gt;"",AR18&gt;=$AY$29),AS18,0),IF(AND(AV18&lt;&gt;"",AV18&gt;=$AY$29),AW18,0),IF(AND(BP18&lt;&gt;"",BP18&gt;=$BZ$29),BQ18,0),IF(AND(BS18&lt;&gt;"",BS18&gt;=$BZ$29),BT18,0),IF(AND(BW18&lt;&gt;"",BW18&gt;=$BZ$29),BX18,0),IF(AND(CQ18&lt;&gt;"",CQ18&gt;=$DA$29),CR18,0),IF(AND(CT18&lt;&gt;"",CT18&gt;=$DA$29),CU18,0),IF(AND(CX18&lt;&gt;"",CX18&gt;=$DA$29),CY18,0),IF(AND(DX18&lt;&gt;"",DX18&gt;=$EK$29),DY18,0),IF(AND(EA18&lt;&gt;"",EA18&gt;=$EK$29),EB18,0),IF(AND(EE18&lt;&gt;"",EE18&gt;=$EK$29),EF18,0),IF(AND(EH18&lt;&gt;"",EH18&gt;=$EK$29),EI18,0),IF(AND(FF18&lt;&gt;"",FF18&gt;=$FS$29),FG18,0),IF(AND(FI18&lt;&gt;"",FI18&gt;=$FS$29),FJ18,0),IF(AND(FM18&lt;&gt;"",FM18&gt;=$FS$29),FN18,0),IF(AND(FP18&lt;&gt;"",FP18&gt;=$FS$29),FQ18,0),IF(AND(GN18&lt;&gt;"",GN18&gt;=$HA$29),GO18,0),IF(AND(GQ18&lt;&gt;"",GQ18&gt;=$HA$29),GR18,0),IF(AND(GU18&lt;&gt;"",GU18&gt;=$HA$29),GV18,0),IF(AND(GX18&lt;&gt;"",GX18&gt;=$HA$29),GY18,0),IF(AND(HV18&lt;&gt;"",HV18&gt;=$II$29),HW18,0),IF(AND(HY18&lt;&gt;"",HY18&gt;=$II$29),HZ18,0),IF(AND(IC18&lt;&gt;"",IC18&gt;=$II$29),ID18,0),IF(AND(IF18&lt;&gt;"",IF18&gt;=$II$29),IG18,0),IF(AND(JD18&lt;&gt;"",JD18&gt;=$JQ$29),JE18,0),IF(AND(JG18&lt;&gt;"",JG18&gt;=$JQ$29),JH18,0),IF(AND(JK18&lt;&gt;"",JK18&gt;=$JQ$29),JL18,0),IF(AND(JN18&lt;&gt;"",JN18&gt;=$JQ$29),JO18,0),IF(AND(KL18&lt;&gt;"",KL18&gt;=$KY$29),KM18,0),IF(AND(KO18&lt;&gt;"",KO18&gt;=$KY$29),KP18,0),IF(AND(KS18&lt;&gt;"",KS18&gt;=$KY$29),KT18,0),IF(AND(KV18&lt;&gt;"",KV18&gt;=$KY$29),KW18,0),IF(AND(LT18&lt;&gt;"",LT18&gt;=$MG$29),LU18,0),IF(AND(LW18&lt;&gt;"",LW18&gt;=$MG$29),LX18,0),IF(AND(MA18&lt;&gt;"",MA18&gt;=$MG$29),MB18,0),IF(AND(MD18&lt;&gt;"",MD18&gt;=$MG$29),ME18,0),IF(AND(NB18&lt;&gt;"",NB18&gt;=$NO$29),NC18,0),IF(AND(NE18&lt;&gt;"",NE18&gt;=$NO$29),NF18,0),IF(AND(NI18&lt;&gt;"",NI18&gt;=$NO$29),NJ18,0),IF(AND(NL18&lt;&gt;"",NL18&gt;=$NO$29),NM18,0),IF(AND(OJ18&lt;&gt;"",OJ18&gt;=$OW$29),OK18,0),IF(AND(OM18&lt;&gt;"",OM18&gt;=$OW$29),ON18,0),IF(AND(OQ18&lt;&gt;"",OQ18&gt;=$OW$29),OR18,0),IF(AND(OT18&lt;&gt;"",OT18&gt;=$OW$29),OU18,0),IF(AND(PR18&lt;&gt;"",PR18&gt;=$QE$29),PS18,0),IF(AND(PU18&lt;&gt;"",PU18&gt;=$QE$29),PV18,0),IF(AND(PY18&lt;&gt;"",PY18&gt;=$QE$29),PZ18,0),IF(AND(QB18&lt;&gt;"",QB18&gt;=$QE$29),QC18,0),IF(AND(QZ18&lt;&gt;"",QZ18&gt;=$RM$29),RA18,0),IF(AND(RC18&lt;&gt;"",RC18&gt;=$RM$29),RD18,0),IF(AND(RG18&lt;&gt;"",RG18&gt;=$RM$29),RH18,0),IF(AND(RJ18&lt;&gt;"",RJ18&gt;=$RM$29),RK18,0),IF(AND(SH18&lt;&gt;"",SH18&gt;=$SU$29),SI18,0),IF(AND(SK18&lt;&gt;"",SK18&gt;=$SU$29),SL18,0),IF(AND(SO18&lt;&gt;"",SO18&gt;=$SU$29),SP18,0),IF(AND(SR18&lt;&gt;"",SR18&gt;=$SU$29),SS18,0),IF(AND(TP18&lt;&gt;"",TP18&gt;=$UC$29),TQ18,0),IF(AND(TS18&lt;&gt;"",TS18&gt;=$UC$29),TT18,0),IF(AND(TW18&lt;&gt;"",TW18&gt;=$UC$29),TX18,0),IF(AND(TZ18&lt;&gt;"",TZ18&gt;=$UC$29),UA18,0),IF(AND(UX18&lt;&gt;"",UX18&gt;=$VK$29),UY18,0),IF(AND(VA18&lt;&gt;"",VA18&gt;=$VK$29),VB18,0),IF(AND(VE18&lt;&gt;"",VE18&gt;=$VK$29),VF18,0),IF(AND(VH18&lt;&gt;"",VH18&gt;=$VK$29),VI18,0),IF(AND(WF18&lt;&gt;"",WF18&gt;=$WS$29),WG18,0),IF(AND(WI18&lt;&gt;"",WI18&gt;=$WS$29),WJ18,0),IF(AND(WM18&lt;&gt;"",WM18&gt;=$WS$29),WN18,0),IF(AND(WP18&lt;&gt;"",WP18&gt;=$WS$29),WQ18,0),0)</f>
        <v>0</v>
      </c>
      <c r="U18" s="8" t="str">
        <f>IF(T18=0,"",IF(OR(T18=CR18,T18=CU18,T18=CY18),$CA$1,IF(OR(T18=BQ18,T18=BT18,T18=BX18),$AZ$1,IF(OR(T18=AP18,T18=AS18,T18=AW18),$Y$1,IF(OR(T18=WG18,T18=WJ18,T18=WN18,T18=WQ18),$VL$1,IF(OR(T18=UY18,T18=VB18,T18=VF18,T18=VI18),$UD$1,IF(OR(T18=TQ18,T18=TT18,T18=TX18,T18=UA18),$SV$1,IF(OR(T18=SI18,T18=SL18,T18=SP18,T18=SS18),$RN$1,IF(OR(T18=RA18,T18=RD18,T18=RH18,T18=RK18),$QF$1,IF(OR(T18=PS18,T18=PV18,T18=PZ18,T18=QC18),$OX$1,IF(OR(T18=OK18,T18=ON18,T18=OR18,T18=OU18),$NP$1,IF(OR(T18=NC18,T18=NF18,T18=NJ18,T18=NM18),$MH$1,IF(OR(T18=LU18,T18=LX18,T18=MB18,T18=ME18),$KZ$1,IF(OR(T18=KM18,T18=KP18,T18=KT18,T18=KW18),$JR$1,IF(OR(T18=JE18,T18=JH18,T18=JL18,T18=JO18),$IJ$1,IF(OR(T18=HW18,T18=HZ18,T18=ID18,T18=IG18),$HB$1,IF(OR(T18=GO18,T18=GR18,T18=GV18,T18=GY18),$FT$1,IF(OR(T18=FG18,T18=FJ18,T18=FN18,T18=FQ18),$EL$1,IF(OR(T18=DY18,T18=EB18,T18=EF18,T18=EI18),$DD$1,"")))))))))))))))))))</f>
        <v/>
      </c>
      <c r="V18" s="8" t="str">
        <f>IF(MAX(DB18,DC18)&gt;0,MAX(DB18,DC18),"")</f>
        <v/>
      </c>
      <c r="W18" s="11" t="str">
        <f>IF(V18="","",IF(V18=DB18,"("&amp;DB$2&amp;")",IF(V18=DC18,"("&amp;DC$2&amp;")")))</f>
        <v/>
      </c>
      <c r="X18" s="8" t="str">
        <f>IF(V18="","",IF(V18=DB18,IF(V18+IF(N18="",0,N18)=WL18,$VL$1,IF(V18+IF(N18="",0,N18)=VD18,$UD$1,IF(V18+IF(N18="",0,N18)=TV18,$SV$1,IF(V18+IF(N18="",0,N18)=SN18,$RN$1,IF(V18+IF(N18="",0,N18)=RF18,$QF$1,IF(V18+IF(N18="",0,N18)=PX18,$OX$1,IF(V18+IF(N18="",0,N18)=OP18,$NP$1,IF(V18+IF(N18="",0,N18)=NH18,$MH$1,IF(V18+IF(N18="",0,N18)=LZ18,$KZ$1,IF(V18+IF(N18="",0,N18)=KR18,$JR$1,IF(V18+IF(N18="",0,N18)=JJ18,$IJ$1,IF(V18+IF(N18="",0,N18)=IB18,$HB$1,IF(V18+IF(N18="",0,N18)=GT18,$FT$1,IF(V18+IF(N18="",0,N18)=FL18,$EL$1,IF(V18+IF(N18="",0,N18)=ED18,$DD$1))))))))))))))),IF(V18=DC18,IF(V18+IF(P18="",0,P18)=WO18,$VL$1,IF(V18+IF(P18="",0,P18)=VG18,$UD$1,IF(V18+IF(P18="",0,P18)=TY18,$SV$1,IF(V18+IF(P18="",0,P18)=ST18,$RN$1,IF(V18+IF(P18="",0,P18)=RL18,$QF$1,IF(V18+IF(P18="",0,P18)=QD18,$OX$1,IF(V18+IF(P18="",0,P18)=OV18,$NP$1,IF(V18+IF(P18="",0,P18)=NN18,$MH$1,IF(V18+IF(P18="",0,P18)=MF18,$KZ$1,IF(V18+IF(P18="",0,P18)=KX18,$JR$1,IF(V18+IF(P18="",0,P18)=JP18,$IJ$1,IF(V18+IF(P18="",0,P18)=IH18,$HB$1,IF(V18+IF(P18="",0,P18)=GZ18,$FT$1,IF(V18+IF(P18="",0,P18)=FR18,$EL$1,IF(V18+IF(P18="",0,P18)=EJ18,$DD$1,IF(V18+IF(P18="",0,P18)=WR18,$VL$1,IF(V18+IF(P18="",0,P18)=VJ18,$UD$1,IF(V18+IF(P18="",0,P18)=UB18,$SV$1,IF(V18+IF(P18="",0,P18)=SQ18,$RN$1,IF(V18+IF(P18="",0,P18)=RI18,$QF$1,IF(V18+IF(P18="",0,P18)=QA18,$OX$1,IF(V18+IF(P18="",0,P18)=OS18,$NP$1,IF(V18+IF(P18="",0,P18)=NK18,$MH$1,IF(V18+IF(P18="",0,P18)=MC18,$KZ$1,IF(V18+IF(P18="",0,P18)=KU18,$JR$1,IF(V18+IF(P18="",0,P18)=JM18,$IJ$1,IF(V18+IF(P18="",0,P18)=IE18,$HB$1,IF(V18+IF(P18="",0,P18)=GW18,$FT$1,IF(V18+IF(P18="",0,P18)=FO18,$EL$1,IF(V18+IF(P18="",0,P18)=EG18,$DD$1)))))))))))))))))))))))))))))))))</f>
        <v/>
      </c>
      <c r="Y18" s="22">
        <v>11.3</v>
      </c>
      <c r="Z18" s="22">
        <v>7.7</v>
      </c>
      <c r="AA18" s="22">
        <v>11.7</v>
      </c>
      <c r="AB18" s="22">
        <v>12.46</v>
      </c>
      <c r="AC18" s="22">
        <v>0</v>
      </c>
      <c r="AD18" s="22">
        <v>2.8</v>
      </c>
      <c r="AE18" s="22">
        <v>1.7</v>
      </c>
      <c r="AF18" s="22">
        <v>3.3</v>
      </c>
      <c r="AG18" s="22">
        <v>3.3</v>
      </c>
      <c r="AH18" s="22">
        <v>0</v>
      </c>
      <c r="AI18" s="22"/>
      <c r="AJ18" s="22"/>
      <c r="AK18" s="22"/>
      <c r="AL18" s="22"/>
      <c r="AM18" s="22"/>
      <c r="AN18" s="27"/>
      <c r="AO18" s="38">
        <f>IF(AA18&gt;0,AA18,"")</f>
        <v>11.7</v>
      </c>
      <c r="AP18" s="38">
        <f>IF(AB18&gt;0,AB18,"")</f>
        <v>12.46</v>
      </c>
      <c r="AQ18" s="40">
        <f>IF(SUM(Y18:AB18)-AC18&gt;0,SUM(Y18:AB18)-AC18,"")</f>
        <v>43.16</v>
      </c>
      <c r="AR18" s="40">
        <f>IF(AF18&gt;0,AF18,"")</f>
        <v>3.3</v>
      </c>
      <c r="AS18" s="40">
        <f>IF(AG18&gt;0,AG18,"")</f>
        <v>3.3</v>
      </c>
      <c r="AT18" s="40">
        <f>IF(SUM(AD18:AG18)-AH18&gt;0,SUM(AD18:AG18)-AH18,"")</f>
        <v>11.1</v>
      </c>
      <c r="AU18" s="40">
        <f>IF(AQ18="","",MAX(AQ18,AT18))</f>
        <v>43.16</v>
      </c>
      <c r="AV18" s="40" t="str">
        <f>IF(AK18&gt;0,AK18,"")</f>
        <v/>
      </c>
      <c r="AW18" s="40" t="str">
        <f>IF(AL18&gt;0,AL18,"")</f>
        <v/>
      </c>
      <c r="AX18" s="40" t="str">
        <f>IF(SUM(AI18:AL18)-AM18&gt;0,SUM(AI18:AL18)-AM18,"")</f>
        <v/>
      </c>
      <c r="AY18" s="40">
        <f>IF(SUM(AU18,AX18)&gt;0,SUM(AU18,AX18),"")</f>
        <v>43.16</v>
      </c>
      <c r="AZ18" s="26">
        <v>12.1</v>
      </c>
      <c r="BA18" s="26">
        <v>9.1</v>
      </c>
      <c r="BB18" s="26">
        <v>14.9</v>
      </c>
      <c r="BC18" s="26">
        <v>15.57</v>
      </c>
      <c r="BD18" s="26">
        <v>0</v>
      </c>
      <c r="BE18" s="26">
        <v>12.1</v>
      </c>
      <c r="BF18" s="26">
        <v>8.6999999999999993</v>
      </c>
      <c r="BG18" s="26">
        <v>14</v>
      </c>
      <c r="BH18" s="26">
        <v>15.56</v>
      </c>
      <c r="BI18" s="26">
        <v>0.5</v>
      </c>
      <c r="BJ18" s="26">
        <v>1.2</v>
      </c>
      <c r="BK18" s="26">
        <v>1</v>
      </c>
      <c r="BL18" s="26">
        <v>2</v>
      </c>
      <c r="BM18" s="26">
        <v>1.68</v>
      </c>
      <c r="BN18" s="26">
        <v>0.2</v>
      </c>
      <c r="BO18" s="28"/>
      <c r="BP18" s="39">
        <f>IF(BB18&gt;0,BB18,"")</f>
        <v>14.9</v>
      </c>
      <c r="BQ18" s="39">
        <f>IF(BC18&gt;0,BC18,"")</f>
        <v>15.57</v>
      </c>
      <c r="BR18" s="11">
        <f>IF(SUM(AZ18:BC18)-BD18&gt;0,SUM(AZ18:BC18)-BD18,"")</f>
        <v>51.67</v>
      </c>
      <c r="BS18" s="11">
        <f>IF(BG18&gt;0,BG18,"")</f>
        <v>14</v>
      </c>
      <c r="BT18" s="11">
        <f>IF(BH18&gt;0,BH18,"")</f>
        <v>15.56</v>
      </c>
      <c r="BU18" s="11">
        <f>IF(SUM(BE18:BH18)-BI18&gt;0,SUM(BE18:BH18)-BI18,"")</f>
        <v>49.86</v>
      </c>
      <c r="BV18" s="11">
        <f>IF(BR18="","",MAX(BR18,BU18))</f>
        <v>51.67</v>
      </c>
      <c r="BW18" s="11">
        <f>IF(BL18&gt;0,BL18,"")</f>
        <v>2</v>
      </c>
      <c r="BX18" s="11">
        <f>IF(BM18&gt;0,BM18,"")</f>
        <v>1.68</v>
      </c>
      <c r="BY18" s="11">
        <f>IF(SUM(BJ18:BM18)-BN18&gt;0,SUM(BJ18:BM18)-BN18,"")</f>
        <v>5.68</v>
      </c>
      <c r="BZ18" s="11">
        <f>IF(SUM(BV18,BY18)&gt;0,SUM(BV18,BY18),"")</f>
        <v>57.35</v>
      </c>
      <c r="CA18" s="22">
        <v>4.5999999999999996</v>
      </c>
      <c r="CB18" s="22">
        <v>2.9</v>
      </c>
      <c r="CC18" s="22">
        <v>5.2</v>
      </c>
      <c r="CD18" s="22">
        <v>5.0599999999999996</v>
      </c>
      <c r="CE18" s="22">
        <v>0</v>
      </c>
      <c r="CF18" s="22">
        <v>9.6999999999999993</v>
      </c>
      <c r="CG18" s="22">
        <v>6.4</v>
      </c>
      <c r="CH18" s="22">
        <v>10.6</v>
      </c>
      <c r="CI18" s="22">
        <v>11.69</v>
      </c>
      <c r="CJ18" s="22">
        <v>0</v>
      </c>
      <c r="CK18" s="22"/>
      <c r="CL18" s="22"/>
      <c r="CM18" s="22"/>
      <c r="CN18" s="22"/>
      <c r="CO18" s="22"/>
      <c r="CP18" s="27"/>
      <c r="CQ18" s="38">
        <f>IF(CC18&gt;0,CC18,"")</f>
        <v>5.2</v>
      </c>
      <c r="CR18" s="38">
        <f>IF(CD18&gt;0,CD18,"")</f>
        <v>5.0599999999999996</v>
      </c>
      <c r="CS18" s="40">
        <f>IF(SUM(CA18:CD18)-CE18&gt;0,SUM(CA18:CD18)-CE18,"")</f>
        <v>17.759999999999998</v>
      </c>
      <c r="CT18" s="40">
        <f>IF(CH18&gt;0,CH18,"")</f>
        <v>10.6</v>
      </c>
      <c r="CU18" s="40">
        <f>IF(CI18&gt;0,CI18,"")</f>
        <v>11.69</v>
      </c>
      <c r="CV18" s="40">
        <f>IF(SUM(CF18:CI18)-CJ18&gt;0,SUM(CF18:CI18)-CJ18,"")</f>
        <v>38.39</v>
      </c>
      <c r="CW18" s="40">
        <f>IF(CS18="","",MAX(CS18,CV18))</f>
        <v>38.39</v>
      </c>
      <c r="CX18" s="40" t="str">
        <f>IF(CM18&gt;0,CM18,"")</f>
        <v/>
      </c>
      <c r="CY18" s="40" t="str">
        <f>IF(CN18&gt;0,CN18,"")</f>
        <v/>
      </c>
      <c r="CZ18" s="40" t="str">
        <f>IF(SUM(CK18:CN18)-CO18&gt;0,SUM(CK18:CN18)-CO18,"")</f>
        <v/>
      </c>
      <c r="DA18" s="40">
        <f>IF(SUM(CW18,CZ18)&gt;0,SUM(CW18,CZ18),"")</f>
        <v>38.39</v>
      </c>
      <c r="DB18" s="51" t="str">
        <f>IF(MAX(ED18,FL18,GT18,IB18,JJ18,KR18,LZ18,NH18,OP18,PX18,RF18,SN18,TV18,VD18,WL18)-IF(N18="",0,N18)&gt;0.001,MAX(ED18,FL18,GT18,IB18,JJ18,KR18,LZ18,NH18,OP18,PX18,RF18,SN18,TV18,VD18,WL18)-IF(N18="",0,N18),"")</f>
        <v/>
      </c>
      <c r="DC18" s="51" t="str">
        <f>IF(MAX(EG18,EJ18,FO18,FR18,GW18,GZ18,IE18,IH18,JM18,JP18,KU18,KX18,MC18,MF18,NK18,NN18,OS18,OV18,QA18,QD18,RI18,RL18,SQ18,ST18,TY18,UB18,VG18,VJ18,WO18,WR18)-IF(P18="",0,P18)&gt;0.001,MAX(EG18,EJ18,FO18,FR18,GW18,GZ18,IE18,IH18,JM18,JP18,KU18,KX18,MC18,MF18,NK18,NN18,OS18,OV18,QA18,QD18,RI18,RL18,SQ18,ST18,TY18,UB18,VG18,VJ18,WO18,WR18)-IF(P18="",0,P18),"")</f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>IF(DF18&gt;0,DF18,"")</f>
        <v/>
      </c>
      <c r="DY18" s="40" t="str">
        <f>IF(DG18&gt;0,DG18,"")</f>
        <v/>
      </c>
      <c r="DZ18" s="40" t="str">
        <f>IF(SUM(DD18:DG18)-DH18&gt;0,SUM(DD18:DG18)-DH18,"")</f>
        <v/>
      </c>
      <c r="EA18" s="40" t="str">
        <f>IF(DK18&gt;0,DK18,"")</f>
        <v/>
      </c>
      <c r="EB18" s="40" t="str">
        <f>IF(DL18&gt;0,DL18,"")</f>
        <v/>
      </c>
      <c r="EC18" s="40" t="str">
        <f>IF(SUM(DI18:DL18)-DM18&gt;0,SUM(DI18:DL18)-DM18,"")</f>
        <v/>
      </c>
      <c r="ED18" s="40" t="str">
        <f>IF(MAX(DZ18,EC18)&gt;0,MAX(DZ18,EC18),"")</f>
        <v/>
      </c>
      <c r="EE18" s="40" t="str">
        <f>IF(DP18&gt;0,DP18,"")</f>
        <v/>
      </c>
      <c r="EF18" s="40" t="str">
        <f>IF(DQ18&gt;0,DQ18,"")</f>
        <v/>
      </c>
      <c r="EG18" s="40" t="str">
        <f>IF(SUM(DN18:DQ18)-DR18&gt;0,SUM(DN18:DQ18)-DR18,"")</f>
        <v/>
      </c>
      <c r="EH18" s="40" t="str">
        <f>IF(DU18&gt;0,DU18,"")</f>
        <v/>
      </c>
      <c r="EI18" s="40" t="str">
        <f>IF(DV18&gt;0,DV18,"")</f>
        <v/>
      </c>
      <c r="EJ18" s="40" t="str">
        <f>IF(SUM(DS18:DV18)-DW18&gt;0,SUM(DS18:DV18)-DW18,"")</f>
        <v/>
      </c>
      <c r="EK18" s="40" t="str">
        <f>IF(SUM(ED18,EG18,EJ18)&gt;0,SUM(ED18,EG18,EJ18),"")</f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>IF(EN18&gt;0,EN18,"")</f>
        <v/>
      </c>
      <c r="FG18" s="11" t="str">
        <f>IF(EO18&gt;0,EO18,"")</f>
        <v/>
      </c>
      <c r="FH18" s="11" t="str">
        <f>IF(SUM(EL18:EO18)-EP18&gt;0,SUM(EL18:EO18)-EP18,"")</f>
        <v/>
      </c>
      <c r="FI18" s="11" t="str">
        <f>IF(ES18&gt;0,ES18,"")</f>
        <v/>
      </c>
      <c r="FJ18" s="11" t="str">
        <f>IF(ET18&gt;0,ET18,"")</f>
        <v/>
      </c>
      <c r="FK18" s="11" t="str">
        <f>IF(SUM(EQ18:ET18)-EU18&gt;0,SUM(EQ18:ET18)-EU18,"")</f>
        <v/>
      </c>
      <c r="FL18" s="11" t="str">
        <f>IF(MAX(FH18,FK18)&gt;0,MAX(FH18,FK18),"")</f>
        <v/>
      </c>
      <c r="FM18" s="11" t="str">
        <f>IF(EX18&gt;0,EX18,"")</f>
        <v/>
      </c>
      <c r="FN18" s="11" t="str">
        <f>IF(EY18&gt;0,EY18,"")</f>
        <v/>
      </c>
      <c r="FO18" s="11" t="str">
        <f>IF(SUM(EV18:EY18)-EZ18&gt;0,SUM(EV18:EY18)-EZ18,"")</f>
        <v/>
      </c>
      <c r="FP18" s="11" t="str">
        <f>IF(FC18&gt;0,FC18,"")</f>
        <v/>
      </c>
      <c r="FQ18" s="11" t="str">
        <f>IF(FD18&gt;0,FD18,"")</f>
        <v/>
      </c>
      <c r="FR18" s="11" t="str">
        <f>IF(SUM(FA18:FD18)-FE18&gt;0,SUM(FA18:FD18)-FE18,"")</f>
        <v/>
      </c>
      <c r="FS18" s="11" t="str">
        <f>IF(SUM(FL18,FO18,FR18)&gt;0,SUM(FL18,FO18,FR18),"")</f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0" t="str">
        <f>IF(FV18&gt;0,FV18,"")</f>
        <v/>
      </c>
      <c r="GO18" s="40" t="str">
        <f>IF(FW18&gt;0,FW18,"")</f>
        <v/>
      </c>
      <c r="GP18" s="40" t="str">
        <f>IF(SUM(FT18:FW18)-FX18&gt;0,SUM(FT18:FW18)-FX18,"")</f>
        <v/>
      </c>
      <c r="GQ18" s="40" t="str">
        <f>IF(GA18&gt;0,GA18,"")</f>
        <v/>
      </c>
      <c r="GR18" s="40" t="str">
        <f>IF(GB18&gt;0,GB18,"")</f>
        <v/>
      </c>
      <c r="GS18" s="40" t="str">
        <f>IF(SUM(FY18:GB18)-GC18&gt;0,SUM(FY18:GB18)-GC18,"")</f>
        <v/>
      </c>
      <c r="GT18" s="40" t="str">
        <f>IF(MAX(GP18,GS18)&gt;0,MAX(GP18,GS18),"")</f>
        <v/>
      </c>
      <c r="GU18" s="40" t="str">
        <f>IF(GF18&gt;0,GF18,"")</f>
        <v/>
      </c>
      <c r="GV18" s="40" t="str">
        <f>IF(GG18&gt;0,GG18,"")</f>
        <v/>
      </c>
      <c r="GW18" s="40" t="str">
        <f>IF(SUM(GD18:GG18)-GH18&gt;0,SUM(GD18:GG18)-GH18,"")</f>
        <v/>
      </c>
      <c r="GX18" s="40" t="str">
        <f>IF(GK18&gt;0,GK18,"")</f>
        <v/>
      </c>
      <c r="GY18" s="40" t="str">
        <f>IF(GL18&gt;0,GL18,"")</f>
        <v/>
      </c>
      <c r="GZ18" s="40" t="str">
        <f>IF(SUM(GI18:GL18)-GM18&gt;0,SUM(GI18:GL18)-GM18,"")</f>
        <v/>
      </c>
      <c r="HA18" s="40" t="str">
        <f>IF(SUM(GT18,GW18,GZ18)&gt;0,SUM(GT18,GW18,GZ18),"")</f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>IF(HD18&gt;0,HD18,"")</f>
        <v/>
      </c>
      <c r="HW18" s="11" t="str">
        <f>IF(HE18&gt;0,HE18,"")</f>
        <v/>
      </c>
      <c r="HX18" s="11" t="str">
        <f>IF(SUM(HB18:HE18)-HF18&gt;0,SUM(HB18:HE18)-HF18,"")</f>
        <v/>
      </c>
      <c r="HY18" s="11" t="str">
        <f>IF(HI18&gt;0,HI18,"")</f>
        <v/>
      </c>
      <c r="HZ18" s="11" t="str">
        <f>IF(HJ18&gt;0,HJ18,"")</f>
        <v/>
      </c>
      <c r="IA18" s="11" t="str">
        <f>IF(SUM(HG18:HJ18)-HK18&gt;0,SUM(HG18:HJ18)-HK18,"")</f>
        <v/>
      </c>
      <c r="IB18" s="11" t="str">
        <f>IF(MAX(HX18,IA18)&gt;0,MAX(HX18,IA18),"")</f>
        <v/>
      </c>
      <c r="IC18" s="11" t="str">
        <f>IF(HN18&gt;0,HN18,"")</f>
        <v/>
      </c>
      <c r="ID18" s="11" t="str">
        <f>IF(HO18&gt;0,HO18,"")</f>
        <v/>
      </c>
      <c r="IE18" s="11" t="str">
        <f>IF(SUM(HL18:HO18)-HP18&gt;0,SUM(HL18:HO18)-HP18,"")</f>
        <v/>
      </c>
      <c r="IF18" s="11" t="str">
        <f>IF(HS18&gt;0,HS18,"")</f>
        <v/>
      </c>
      <c r="IG18" s="11" t="str">
        <f>IF(HT18&gt;0,HT18,"")</f>
        <v/>
      </c>
      <c r="IH18" s="11" t="str">
        <f>IF(SUM(HQ18:HT18)-HU18&gt;0,SUM(HQ18:HT18)-HU18,"")</f>
        <v/>
      </c>
      <c r="II18" s="11" t="str">
        <f>IF(SUM(IB18,IE18,IH18)&gt;0,SUM(IB18,IE18,IH18),"")</f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0" t="str">
        <f>IF(IL18&gt;0,IL18,"")</f>
        <v/>
      </c>
      <c r="JE18" s="40" t="str">
        <f>IF(IM18&gt;0,IM18,"")</f>
        <v/>
      </c>
      <c r="JF18" s="40" t="str">
        <f>IF(SUM(IJ18:IM18)-IN18&gt;0,SUM(IJ18:IM18)-IN18,"")</f>
        <v/>
      </c>
      <c r="JG18" s="40" t="str">
        <f>IF(IQ18&gt;0,IQ18,"")</f>
        <v/>
      </c>
      <c r="JH18" s="40" t="str">
        <f>IF(IR18&gt;0,IR18,"")</f>
        <v/>
      </c>
      <c r="JI18" s="40" t="str">
        <f>IF(SUM(IO18:IR18)-IS18&gt;0,SUM(IO18:IR18)-IS18,"")</f>
        <v/>
      </c>
      <c r="JJ18" s="40" t="str">
        <f>IF(MAX(JF18,JI18)&gt;0,MAX(JF18,JI18),"")</f>
        <v/>
      </c>
      <c r="JK18" s="40" t="str">
        <f>IF(IV18&gt;0,IV18,"")</f>
        <v/>
      </c>
      <c r="JL18" s="40" t="str">
        <f>IF(IW18&gt;0,IW18,"")</f>
        <v/>
      </c>
      <c r="JM18" s="40" t="str">
        <f>IF(SUM(IT18:IW18)-IX18&gt;0,SUM(IT18:IW18)-IX18,"")</f>
        <v/>
      </c>
      <c r="JN18" s="40" t="str">
        <f>IF(JA18&gt;0,JA18,"")</f>
        <v/>
      </c>
      <c r="JO18" s="40" t="str">
        <f>IF(JB18&gt;0,JB18,"")</f>
        <v/>
      </c>
      <c r="JP18" s="40" t="str">
        <f>IF(SUM(IY18:JB18)-JC18&gt;0,SUM(IY18:JB18)-JC18,"")</f>
        <v/>
      </c>
      <c r="JQ18" s="40" t="str">
        <f>IF(SUM(JJ18,JM18,JP18)&gt;0,SUM(JJ18,JM18,JP18),"")</f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>IF(JT18&gt;0,JT18,"")</f>
        <v/>
      </c>
      <c r="KM18" s="11" t="str">
        <f>IF(JU18&gt;0,JU18,"")</f>
        <v/>
      </c>
      <c r="KN18" s="11" t="str">
        <f>IF(SUM(JR18:JU18)-JV18&gt;0,SUM(JR18:JU18)-JV18,"")</f>
        <v/>
      </c>
      <c r="KO18" s="11" t="str">
        <f>IF(JY18&gt;0,JY18,"")</f>
        <v/>
      </c>
      <c r="KP18" s="11" t="str">
        <f>IF(JZ18&gt;0,JZ18,"")</f>
        <v/>
      </c>
      <c r="KQ18" s="11" t="str">
        <f>IF(SUM(JW18:JZ18)-KA18&gt;0,SUM(JW18:JZ18)-KA18,"")</f>
        <v/>
      </c>
      <c r="KR18" s="11" t="str">
        <f>IF(MAX(KN18,KQ18)&gt;0,MAX(KN18,KQ18),"")</f>
        <v/>
      </c>
      <c r="KS18" s="11" t="str">
        <f>IF(KD18&gt;0,KD18,"")</f>
        <v/>
      </c>
      <c r="KT18" s="11" t="str">
        <f>IF(KE18&gt;0,KE18,"")</f>
        <v/>
      </c>
      <c r="KU18" s="11" t="str">
        <f>IF(SUM(KB18:KE18)-KF18&gt;0,SUM(KB18:KE18)-KF18,"")</f>
        <v/>
      </c>
      <c r="KV18" s="11" t="str">
        <f>IF(KI18&gt;0,KI18,"")</f>
        <v/>
      </c>
      <c r="KW18" s="11" t="str">
        <f>IF(KJ18&gt;0,KJ18,"")</f>
        <v/>
      </c>
      <c r="KX18" s="11" t="str">
        <f>IF(SUM(KG18:KJ18)-KK18&gt;0,SUM(KG18:KJ18)-KK18,"")</f>
        <v/>
      </c>
      <c r="KY18" s="11" t="str">
        <f>IF(SUM(KR18,KU18,KX18)&gt;0,SUM(KR18,KU18,KX18),"")</f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0" t="str">
        <f>IF(LB18&gt;0,LB18,"")</f>
        <v/>
      </c>
      <c r="LU18" s="40" t="str">
        <f>IF(LC18&gt;0,LC18,"")</f>
        <v/>
      </c>
      <c r="LV18" s="40" t="str">
        <f>IF(SUM(KZ18:LC18)-LD18&gt;0,SUM(KZ18:LC18)-LD18,"")</f>
        <v/>
      </c>
      <c r="LW18" s="40" t="str">
        <f>IF(LG18&gt;0,LG18,"")</f>
        <v/>
      </c>
      <c r="LX18" s="40" t="str">
        <f>IF(LH18&gt;0,LH18,"")</f>
        <v/>
      </c>
      <c r="LY18" s="40" t="str">
        <f>IF(SUM(LE18:LH18)-LI18&gt;0,SUM(LE18:LH18)-LI18,"")</f>
        <v/>
      </c>
      <c r="LZ18" s="40" t="str">
        <f>IF(MAX(LV18,LY18)&gt;0,MAX(LV18,LY18),"")</f>
        <v/>
      </c>
      <c r="MA18" s="40" t="str">
        <f>IF(LL18&gt;0,LL18,"")</f>
        <v/>
      </c>
      <c r="MB18" s="40" t="str">
        <f>IF(LM18&gt;0,LM18,"")</f>
        <v/>
      </c>
      <c r="MC18" s="40" t="str">
        <f>IF(SUM(LJ18:LM18)-LN18&gt;0,SUM(LJ18:LM18)-LN18,"")</f>
        <v/>
      </c>
      <c r="MD18" s="40" t="str">
        <f>IF(LQ18&gt;0,LQ18,"")</f>
        <v/>
      </c>
      <c r="ME18" s="40" t="str">
        <f>IF(LR18&gt;0,LR18,"")</f>
        <v/>
      </c>
      <c r="MF18" s="40" t="str">
        <f>IF(SUM(LO18:LR18)-LS18&gt;0,SUM(LO18:LR18)-LS18,"")</f>
        <v/>
      </c>
      <c r="MG18" s="40" t="str">
        <f>IF(SUM(LZ18,MC18,MF18)&gt;0,SUM(LZ18,MC18,MF18),"")</f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>IF(MJ18&gt;0,MJ18,"")</f>
        <v/>
      </c>
      <c r="NC18" s="11" t="str">
        <f>IF(MK18&gt;0,MK18,"")</f>
        <v/>
      </c>
      <c r="ND18" s="11" t="str">
        <f>IF(SUM(MH18:MK18)-ML18&gt;0,SUM(MH18:MK18)-ML18,"")</f>
        <v/>
      </c>
      <c r="NE18" s="11" t="str">
        <f>IF(MO18&gt;0,MO18,"")</f>
        <v/>
      </c>
      <c r="NF18" s="11" t="str">
        <f>IF(MP18&gt;0,MP18,"")</f>
        <v/>
      </c>
      <c r="NG18" s="11" t="str">
        <f>IF(SUM(MM18:MP18)-MQ18&gt;0,SUM(MM18:MP18)-MQ18,"")</f>
        <v/>
      </c>
      <c r="NH18" s="11" t="str">
        <f>IF(MAX(ND18,NG18)&gt;0,MAX(ND18,NG18),"")</f>
        <v/>
      </c>
      <c r="NI18" s="11" t="str">
        <f>IF(MT18&gt;0,MT18,"")</f>
        <v/>
      </c>
      <c r="NJ18" s="11" t="str">
        <f>IF(MU18&gt;0,MU18,"")</f>
        <v/>
      </c>
      <c r="NK18" s="11" t="str">
        <f>IF(SUM(MR18:MU18)-MV18&gt;0,SUM(MR18:MU18)-MV18,"")</f>
        <v/>
      </c>
      <c r="NL18" s="11" t="str">
        <f>IF(MY18&gt;0,MY18,"")</f>
        <v/>
      </c>
      <c r="NM18" s="11" t="str">
        <f>IF(MZ18&gt;0,MZ18,"")</f>
        <v/>
      </c>
      <c r="NN18" s="11" t="str">
        <f>IF(SUM(MW18:MZ18)-NA18&gt;0,SUM(MW18:MZ18)-NA18,"")</f>
        <v/>
      </c>
      <c r="NO18" s="11" t="str">
        <f>IF(SUM(NH18,NK18,NN18)&gt;0,SUM(NH18,NK18,NN18),"")</f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0" t="str">
        <f>IF(NR18&gt;0,NR18,"")</f>
        <v/>
      </c>
      <c r="OK18" s="40" t="str">
        <f>IF(NS18&gt;0,NS18,"")</f>
        <v/>
      </c>
      <c r="OL18" s="40" t="str">
        <f>IF(SUM(NP18:NS18)-NT18&gt;0,SUM(NP18:NS18)-NT18,"")</f>
        <v/>
      </c>
      <c r="OM18" s="40" t="str">
        <f>IF(NW18&gt;0,NW18,"")</f>
        <v/>
      </c>
      <c r="ON18" s="40" t="str">
        <f>IF(NX18&gt;0,NX18,"")</f>
        <v/>
      </c>
      <c r="OO18" s="40" t="str">
        <f>IF(SUM(NU18:NX18)-NY18&gt;0,SUM(NU18:NX18)-NY18,"")</f>
        <v/>
      </c>
      <c r="OP18" s="40" t="str">
        <f>IF(MAX(OL18,OO18)&gt;0,MAX(OL18,OO18),"")</f>
        <v/>
      </c>
      <c r="OQ18" s="40" t="str">
        <f>IF(OB18&gt;0,OB18,"")</f>
        <v/>
      </c>
      <c r="OR18" s="40" t="str">
        <f>IF(OC18&gt;0,OC18,"")</f>
        <v/>
      </c>
      <c r="OS18" s="40" t="str">
        <f>IF(SUM(NZ18:OC18)-OD18&gt;0,SUM(NZ18:OC18)-OD18,"")</f>
        <v/>
      </c>
      <c r="OT18" s="40" t="str">
        <f>IF(OG18&gt;0,OG18,"")</f>
        <v/>
      </c>
      <c r="OU18" s="40" t="str">
        <f>IF(OH18&gt;0,OH18,"")</f>
        <v/>
      </c>
      <c r="OV18" s="40" t="str">
        <f>IF(SUM(OE18:OH18)-OI18&gt;0,SUM(OE18:OH18)-OI18,"")</f>
        <v/>
      </c>
      <c r="OW18" s="40" t="str">
        <f>IF(SUM(OP18,OS18,OV18)&gt;0,SUM(OP18,OS18,OV18),"")</f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>IF(OZ18&gt;0,OZ18,"")</f>
        <v/>
      </c>
      <c r="PS18" s="11" t="str">
        <f>IF(PA18&gt;0,PA18,"")</f>
        <v/>
      </c>
      <c r="PT18" s="11" t="str">
        <f>IF(SUM(OX18:PA18)-PB18&gt;0,SUM(OX18:PA18)-PB18,"")</f>
        <v/>
      </c>
      <c r="PU18" s="11" t="str">
        <f>IF(PE18&gt;0,PE18,"")</f>
        <v/>
      </c>
      <c r="PV18" s="11" t="str">
        <f>IF(PF18&gt;0,PF18,"")</f>
        <v/>
      </c>
      <c r="PW18" s="11" t="str">
        <f>IF(SUM(PC18:PF18)-PG18&gt;0,SUM(PC18:PF18)-PG18,"")</f>
        <v/>
      </c>
      <c r="PX18" s="11" t="str">
        <f>IF(MAX(PT18,PW18)&gt;0,MAX(PT18,PW18),"")</f>
        <v/>
      </c>
      <c r="PY18" s="11" t="str">
        <f>IF(PJ18&gt;0,PJ18,"")</f>
        <v/>
      </c>
      <c r="PZ18" s="11" t="str">
        <f>IF(PK18&gt;0,PK18,"")</f>
        <v/>
      </c>
      <c r="QA18" s="11" t="str">
        <f>IF(SUM(PH18:PK18)-PL18&gt;0,SUM(PH18:PK18)-PL18,"")</f>
        <v/>
      </c>
      <c r="QB18" s="11" t="str">
        <f>IF(PO18&gt;0,PO18,"")</f>
        <v/>
      </c>
      <c r="QC18" s="11" t="str">
        <f>IF(PP18&gt;0,PP18,"")</f>
        <v/>
      </c>
      <c r="QD18" s="11" t="str">
        <f>IF(SUM(PM18:PP18)-PQ18&gt;0,SUM(PM18:PP18)-PQ18,"")</f>
        <v/>
      </c>
      <c r="QE18" s="11" t="str">
        <f>IF(SUM(PX18,QA18,QD18)&gt;0,SUM(PX18,QA18,QD18),"")</f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0" t="str">
        <f>IF(QH18&gt;0,QH18,"")</f>
        <v/>
      </c>
      <c r="RA18" s="40" t="str">
        <f>IF(QI18&gt;0,QI18,"")</f>
        <v/>
      </c>
      <c r="RB18" s="40" t="str">
        <f>IF(SUM(QF18:QI18)-QJ18&gt;0,SUM(QF18:QI18)-QJ18,"")</f>
        <v/>
      </c>
      <c r="RC18" s="40" t="str">
        <f>IF(QM18&gt;0,QM18,"")</f>
        <v/>
      </c>
      <c r="RD18" s="40" t="str">
        <f>IF(QN18&gt;0,QN18,"")</f>
        <v/>
      </c>
      <c r="RE18" s="40" t="str">
        <f>IF(SUM(QK18:QN18)-QO18&gt;0,SUM(QK18:QN18)-QO18,"")</f>
        <v/>
      </c>
      <c r="RF18" s="40" t="str">
        <f>IF(MAX(RB18,RE18)&gt;0,MAX(RB18,RE18),"")</f>
        <v/>
      </c>
      <c r="RG18" s="40" t="str">
        <f>IF(QR18&gt;0,QR18,"")</f>
        <v/>
      </c>
      <c r="RH18" s="40" t="str">
        <f>IF(QS18&gt;0,QS18,"")</f>
        <v/>
      </c>
      <c r="RI18" s="40" t="str">
        <f>IF(SUM(QP18:QS18)-QT18&gt;0,SUM(QP18:QS18)-QT18,"")</f>
        <v/>
      </c>
      <c r="RJ18" s="40" t="str">
        <f>IF(QW18&gt;0,QW18,"")</f>
        <v/>
      </c>
      <c r="RK18" s="40" t="str">
        <f>IF(QX18&gt;0,QX18,"")</f>
        <v/>
      </c>
      <c r="RL18" s="40" t="str">
        <f>IF(SUM(QU18:QX18)-QY18&gt;0,SUM(QU18:QX18)-QY18,"")</f>
        <v/>
      </c>
      <c r="RM18" s="40" t="str">
        <f>IF(SUM(RF18,RI18,RL18)&gt;0,SUM(RF18,RI18,RL18),"")</f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>IF(RP18&gt;0,RP18,"")</f>
        <v/>
      </c>
      <c r="SI18" s="11" t="str">
        <f>IF(RQ18&gt;0,RQ18,"")</f>
        <v/>
      </c>
      <c r="SJ18" s="11" t="str">
        <f>IF(SUM(RN18:RQ18)-RR18&gt;0,SUM(RN18:RQ18)-RR18,"")</f>
        <v/>
      </c>
      <c r="SK18" s="11" t="str">
        <f>IF(RU18&gt;0,RU18,"")</f>
        <v/>
      </c>
      <c r="SL18" s="11" t="str">
        <f>IF(RV18&gt;0,RV18,"")</f>
        <v/>
      </c>
      <c r="SM18" s="11" t="str">
        <f>IF(SUM(RS18:RV18)-RW18&gt;0,SUM(RS18:RV18)-RW18,"")</f>
        <v/>
      </c>
      <c r="SN18" s="11" t="str">
        <f>IF(MAX(SJ18,SM18)&gt;0,MAX(SJ18,SM18),"")</f>
        <v/>
      </c>
      <c r="SO18" s="11" t="str">
        <f>IF(RZ18&gt;0,RZ18,"")</f>
        <v/>
      </c>
      <c r="SP18" s="11" t="str">
        <f>IF(SA18&gt;0,SA18,"")</f>
        <v/>
      </c>
      <c r="SQ18" s="11" t="str">
        <f>IF(SUM(RX18:SA18)-SB18&gt;0,SUM(RX18:SA18)-SB18,"")</f>
        <v/>
      </c>
      <c r="SR18" s="11" t="str">
        <f>IF(SE18&gt;0,SE18,"")</f>
        <v/>
      </c>
      <c r="SS18" s="11" t="str">
        <f>IF(SF18&gt;0,SF18,"")</f>
        <v/>
      </c>
      <c r="ST18" s="11" t="str">
        <f>IF(SUM(SC18:SF18)-SG18&gt;0,SUM(SC18:SF18)-SG18,"")</f>
        <v/>
      </c>
      <c r="SU18" s="11" t="str">
        <f>IF(SUM(SN18,SQ18,ST18)&gt;0,SUM(SN18,SQ18,ST18),"")</f>
        <v/>
      </c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17"/>
      <c r="TI18" s="17"/>
      <c r="TJ18" s="17"/>
      <c r="TK18" s="17"/>
      <c r="TL18" s="17"/>
      <c r="TM18" s="17"/>
      <c r="TN18" s="17"/>
      <c r="TO18" s="17"/>
      <c r="TP18" s="40" t="str">
        <f>IF(SX18&gt;0,SX18,"")</f>
        <v/>
      </c>
      <c r="TQ18" s="40" t="str">
        <f>IF(SY18&gt;0,SY18,"")</f>
        <v/>
      </c>
      <c r="TR18" s="40" t="str">
        <f>IF(SUM(SV18:SY18)-SZ18&gt;0,SUM(SV18:SY18)-SZ18,"")</f>
        <v/>
      </c>
      <c r="TS18" s="40" t="str">
        <f>IF(TC18&gt;0,TC18,"")</f>
        <v/>
      </c>
      <c r="TT18" s="40" t="str">
        <f>IF(TD18&gt;0,TD18,"")</f>
        <v/>
      </c>
      <c r="TU18" s="40" t="str">
        <f>IF(SUM(TA18:TD18)-TE18&gt;0,SUM(TA18:TD18)-TE18,"")</f>
        <v/>
      </c>
      <c r="TV18" s="40" t="str">
        <f>IF(MAX(TR18,TU18)&gt;0,MAX(TR18,TU18),"")</f>
        <v/>
      </c>
      <c r="TW18" s="40" t="str">
        <f>IF(TH18&gt;0,TH18,"")</f>
        <v/>
      </c>
      <c r="TX18" s="40" t="str">
        <f>IF(TI18&gt;0,TI18,"")</f>
        <v/>
      </c>
      <c r="TY18" s="40" t="str">
        <f>IF(SUM(TF18:TI18)-TJ18&gt;0,SUM(TF18:TI18)-TJ18,"")</f>
        <v/>
      </c>
      <c r="TZ18" s="40" t="str">
        <f>IF(TM18&gt;0,TM18,"")</f>
        <v/>
      </c>
      <c r="UA18" s="40" t="str">
        <f>IF(TN18&gt;0,TN18,"")</f>
        <v/>
      </c>
      <c r="UB18" s="40" t="str">
        <f>IF(SUM(TK18:TN18)-TO18&gt;0,SUM(TK18:TN18)-TO18,"")</f>
        <v/>
      </c>
      <c r="UC18" s="40" t="str">
        <f>IF(SUM(TV18,TY18,UB18)&gt;0,SUM(TV18,TY18,UB18),"")</f>
        <v/>
      </c>
      <c r="UD18" s="18"/>
      <c r="UE18" s="18"/>
      <c r="UF18" s="18"/>
      <c r="UG18" s="18"/>
      <c r="UH18" s="18"/>
      <c r="UI18" s="18"/>
      <c r="UJ18" s="18"/>
      <c r="UK18" s="18"/>
      <c r="UL18" s="18"/>
      <c r="UM18" s="18"/>
      <c r="UN18" s="18"/>
      <c r="UO18" s="18"/>
      <c r="UP18" s="18"/>
      <c r="UQ18" s="18"/>
      <c r="UR18" s="18"/>
      <c r="US18" s="18"/>
      <c r="UT18" s="18"/>
      <c r="UU18" s="18"/>
      <c r="UV18" s="18"/>
      <c r="UW18" s="18"/>
      <c r="UX18" s="11" t="str">
        <f>IF(UF18&gt;0,UF18,"")</f>
        <v/>
      </c>
      <c r="UY18" s="11" t="str">
        <f>IF(UG18&gt;0,UG18,"")</f>
        <v/>
      </c>
      <c r="UZ18" s="11" t="str">
        <f>IF(SUM(UD18:UG18)-UH18&gt;0,SUM(UD18:UG18)-UH18,"")</f>
        <v/>
      </c>
      <c r="VA18" s="11" t="str">
        <f>IF(UK18&gt;0,UK18,"")</f>
        <v/>
      </c>
      <c r="VB18" s="11" t="str">
        <f>IF(UL18&gt;0,UL18,"")</f>
        <v/>
      </c>
      <c r="VC18" s="11" t="str">
        <f>IF(SUM(UI18:UL18)-UM18&gt;0,SUM(UI18:UL18)-UM18,"")</f>
        <v/>
      </c>
      <c r="VD18" s="11" t="str">
        <f>IF(MAX(UZ18,VC18)&gt;0,MAX(UZ18,VC18),"")</f>
        <v/>
      </c>
      <c r="VE18" s="11" t="str">
        <f>IF(UP18&gt;0,UP18,"")</f>
        <v/>
      </c>
      <c r="VF18" s="11" t="str">
        <f>IF(UQ18&gt;0,UQ18,"")</f>
        <v/>
      </c>
      <c r="VG18" s="11" t="str">
        <f>IF(SUM(UN18:UQ18)-UR18&gt;0,SUM(UN18:UQ18)-UR18,"")</f>
        <v/>
      </c>
      <c r="VH18" s="11" t="str">
        <f>IF(UU18&gt;0,UU18,"")</f>
        <v/>
      </c>
      <c r="VI18" s="11" t="str">
        <f>IF(UV18&gt;0,UV18,"")</f>
        <v/>
      </c>
      <c r="VJ18" s="11" t="str">
        <f>IF(SUM(US18:UV18)-UW18&gt;0,SUM(US18:UV18)-UW18,"")</f>
        <v/>
      </c>
      <c r="VK18" s="11" t="str">
        <f>IF(SUM(VD18,VG18,VJ18)&gt;0,SUM(VD18,VG18,VJ18),"")</f>
        <v/>
      </c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17"/>
      <c r="VY18" s="17"/>
      <c r="VZ18" s="17"/>
      <c r="WA18" s="17"/>
      <c r="WB18" s="17"/>
      <c r="WC18" s="17"/>
      <c r="WD18" s="17"/>
      <c r="WE18" s="17"/>
      <c r="WF18" s="40" t="str">
        <f>IF(VN18&gt;0,VN18,"")</f>
        <v/>
      </c>
      <c r="WG18" s="40" t="str">
        <f>IF(VO18&gt;0,VO18,"")</f>
        <v/>
      </c>
      <c r="WH18" s="40" t="str">
        <f>IF(SUM(VL18:VO18)-VP18&gt;0,SUM(VL18:VO18)-VP18,"")</f>
        <v/>
      </c>
      <c r="WI18" s="40" t="str">
        <f>IF(VS18&gt;0,VS18,"")</f>
        <v/>
      </c>
      <c r="WJ18" s="40" t="str">
        <f>IF(VT18&gt;0,VT18,"")</f>
        <v/>
      </c>
      <c r="WK18" s="40" t="str">
        <f>IF(SUM(VQ18:VT18)-VU18&gt;0,SUM(VQ18:VT18)-VU18,"")</f>
        <v/>
      </c>
      <c r="WL18" s="40" t="str">
        <f>IF(MAX(WH18,WK18)&gt;0,MAX(WH18,WK18),"")</f>
        <v/>
      </c>
      <c r="WM18" s="40" t="str">
        <f>IF(VX18&gt;0,VX18,"")</f>
        <v/>
      </c>
      <c r="WN18" s="40" t="str">
        <f>IF(VY18&gt;0,VY18,"")</f>
        <v/>
      </c>
      <c r="WO18" s="40" t="str">
        <f>IF(SUM(VV18:VY18)-VZ18&gt;0,SUM(VV18:VY18)-VZ18,"")</f>
        <v/>
      </c>
      <c r="WP18" s="40" t="str">
        <f>IF(WC18&gt;0,WC18,"")</f>
        <v/>
      </c>
      <c r="WQ18" s="40" t="str">
        <f>IF(WD18&gt;0,WD18,"")</f>
        <v/>
      </c>
      <c r="WR18" s="40" t="str">
        <f>IF(SUM(WA18:WD18)-WE18&gt;0,SUM(WA18:WD18)-WE18,"")</f>
        <v/>
      </c>
      <c r="WS18" s="40" t="str">
        <f>IF(SUM(WL18,WO18,WR18)&gt;0,SUM(WL18,WO18,WR18),"")</f>
        <v/>
      </c>
      <c r="WT18" s="26">
        <f>IF($CP18="P",CA18,(CA18+AZ18)/2)</f>
        <v>8.35</v>
      </c>
      <c r="WU18" s="26">
        <f>IF($CP18="P",CB18,(CB18+BA18)/2)</f>
        <v>6</v>
      </c>
      <c r="WV18" s="26">
        <f>IF($CP18="P",CC18,(CC18+BB18)/2)</f>
        <v>10.050000000000001</v>
      </c>
      <c r="WW18" s="26">
        <f>IF($CP18="P",CD18,(CD18+BC18)/2)</f>
        <v>10.315</v>
      </c>
      <c r="WX18" s="26">
        <f>IF($CP18="P",CE18,(CE18+BD18)/2)</f>
        <v>0</v>
      </c>
      <c r="WY18" s="26">
        <f>IF($CP18="P",CF18,(CF18+BE18)/2)</f>
        <v>10.899999999999999</v>
      </c>
      <c r="WZ18" s="26">
        <f>IF($CP18="P",CG18,(CG18+BF18)/2)</f>
        <v>7.55</v>
      </c>
      <c r="XA18" s="26">
        <f>IF($CP18="P",CH18,(CH18+BG18)/2)</f>
        <v>12.3</v>
      </c>
      <c r="XB18" s="26">
        <f>IF($CP18="P",CI18,(CI18+BH18)/2)</f>
        <v>13.625</v>
      </c>
      <c r="XC18" s="26">
        <f>IF($CP18="P",CJ18,(CJ18+BI18)/2)</f>
        <v>0.25</v>
      </c>
      <c r="XD18" s="26">
        <f>IF($CP18="P",CK18,(CK18+BJ18)/2)</f>
        <v>0.6</v>
      </c>
      <c r="XE18" s="26">
        <f>IF($CP18="P",CL18,(CL18+BK18)/2)</f>
        <v>0.5</v>
      </c>
      <c r="XF18" s="26">
        <f>IF($CP18="P",CM18,(CM18+BL18)/2)</f>
        <v>1</v>
      </c>
      <c r="XG18" s="26">
        <f>IF($CP18="P",CN18,(CN18+BM18)/2)</f>
        <v>0.84</v>
      </c>
      <c r="XH18" s="26">
        <f>IF($CP18="P",CO18,(CO18+BN18)/2)</f>
        <v>0.1</v>
      </c>
      <c r="XI18" s="28" t="s">
        <v>53</v>
      </c>
      <c r="XJ18" s="11">
        <f>IF(WV18&gt;0,WV18,"")</f>
        <v>10.050000000000001</v>
      </c>
      <c r="XK18" s="11">
        <f>IF(WW18&gt;0,WW18,"")</f>
        <v>10.315</v>
      </c>
      <c r="XL18" s="11">
        <f>IF(SUM(WT18:WW18)-WX18&gt;0,SUM(WT18:WW18)-WX18,"")</f>
        <v>34.714999999999996</v>
      </c>
      <c r="XM18" s="11">
        <f>IF(XA18&gt;0,XA18,"")</f>
        <v>12.3</v>
      </c>
      <c r="XN18" s="11">
        <f>IF(XB18&gt;0,XB18,"")</f>
        <v>13.625</v>
      </c>
      <c r="XO18" s="11">
        <f>IF(SUM(WY18:XB18)-XC18&gt;0,SUM(WY18:XB18)-XC18,"")</f>
        <v>44.125</v>
      </c>
      <c r="XP18" s="11">
        <f>IF(MAX(XL18,XO18)&gt;0,MAX(XL18,XO18),"")</f>
        <v>44.125</v>
      </c>
      <c r="XQ18" s="11">
        <f>IF(XF18&gt;0,XF18,"")</f>
        <v>1</v>
      </c>
      <c r="XR18" s="11">
        <f>IF(XG18&gt;0,XG18,"")</f>
        <v>0.84</v>
      </c>
      <c r="XS18" s="11">
        <f>IF(SUM(XD18:XG18)-XH18&gt;0,SUM(XD18:XG18)-XH18,"")</f>
        <v>2.84</v>
      </c>
      <c r="XT18" s="11">
        <f>IF(SUM(XP18,XS18)&gt;0,SUM(XP18,XS18),"")</f>
        <v>46.965000000000003</v>
      </c>
    </row>
    <row r="19" spans="1:644" x14ac:dyDescent="0.2">
      <c r="A19" s="4" t="str" cm="1">
        <f t="array" ref="A19">IF(AND(H19&lt;&gt;"",H19&lt;&gt;"No DD"),SUMPRODUCT((H$4:H$27&lt;&gt;"")*(H$4:H$27&lt;&gt;"No DD")*(E$4:E$27&gt;E19))+1,IF(H19="No DD",SUMPRODUCT((H$4:H$27="No DD")*(E$4:E$27&gt;E19))+1+SUMPRODUCT((H$4:H$27&lt;&gt;"")*(H$4:H$27&lt;&gt;"No DD")),""))</f>
        <v/>
      </c>
      <c r="B19" s="5" t="s">
        <v>144</v>
      </c>
      <c r="C19" s="4" t="s">
        <v>7</v>
      </c>
      <c r="D19" s="4">
        <v>2006</v>
      </c>
      <c r="E19" s="9">
        <f>SUM(J19:V19)+SUM(J19:T19)*0.0000001+SUM(J19)*0.0000000000001</f>
        <v>158.40001413800502</v>
      </c>
      <c r="F19" s="3" t="str">
        <f>IF(OR(AND(AO19&gt;=AY$29,AO19&lt;&gt;"",AQ19&gt;=AY$33,AQ19&lt;&gt;"",AN19=""),AND(AR19&gt;=AY$29,AR19&lt;&gt;"",AT19&gt;=AY$33,AT19&lt;&gt;"",AN19=""),AND(AV19&gt;=AY$29,AV19&lt;&gt;"",AX19&gt;=AY$33,AX19&lt;&gt;"",AN19=""),AND(BP19&gt;=BZ$29,BP19&lt;&gt;"",BR19&gt;=BZ$33,BR19&lt;&gt;"",BO19=""),AND(BS19&gt;=BZ$29,BS19&lt;&gt;"",BU19&gt;=BZ$33,BU19&lt;&gt;"",BO19=""),AND(BW19&gt;=BZ$29,BW19&lt;&gt;"",BY19&gt;=BZ$33,BY19&lt;&gt;"",BO19=""),AND(CQ19&gt;=DA$29,CQ19&lt;&gt;"",CS19&gt;=DA$33,CS19&lt;&gt;"",CP19=""),AND(CT19&gt;=DA$29,CT19&lt;&gt;"",CV19&gt;=DA$33,CV19&lt;&gt;"",CP19=""),AND(CX19&gt;=DA$29,CX19&lt;&gt;"",CZ19&gt;=DA$33,CZ19&lt;&gt;"",CP19=""),AND(DX19&gt;=EK$29,DX19&lt;&gt;"",DZ19&gt;=EK$33,DZ19&lt;&gt;""),AND(EA19&gt;=EK$29,EA19&lt;&gt;"",EC19&gt;=EK$33,EC19&lt;&gt;""),AND(EE19&gt;=EK$29,EE19&lt;&gt;"",EG19&gt;=EK$33,EG19&lt;&gt;""),AND(EH19&gt;=EK$29,EH19&lt;&gt;"",EJ19&gt;=EK$33,EJ19&lt;&gt;""),AND(FF19&gt;=FS$29,FF19&lt;&gt;"",FH19&gt;=FS$33,FH19&lt;&gt;""),AND(FI19&gt;=FS$29,FI19&lt;&gt;"",FK19&gt;=FS$33,FK19&lt;&gt;""),AND(FM19&gt;=FS$29,FM19&lt;&gt;"",FO19&gt;=FS$33,FO19&lt;&gt;""),AND(FP19&gt;=FS$29,FP19&lt;&gt;"",FR19&gt;=FS$33,FR19&lt;&gt;""),AND(GN19&gt;=HA$29,GN19&lt;&gt;"",GP19&gt;=HA$33,GP19&lt;&gt;""),AND(GQ19&gt;=HA$29,GQ19&lt;&gt;"",GS19&gt;=HA$33,GS19&lt;&gt;""),AND(GU19&gt;=HA$29,GU19&lt;&gt;"",GW19&gt;=HA$33,GW19&lt;&gt;""),AND(GX19&gt;=HA$29,GX19&lt;&gt;"",GZ19&gt;=HA$33,GZ19&lt;&gt;""),AND(HV19&gt;=II$29,HV19&lt;&gt;"",HX19&gt;=II$33,HX19&lt;&gt;""),AND(HY19&gt;=II$29,HY19&lt;&gt;"",IA19&gt;=II$33,IA19&lt;&gt;""),AND(IC19&gt;=II$29,IC19&lt;&gt;"",IE19&gt;=II$33,IE19&lt;&gt;""),AND(IF19&gt;=II$29,IF19&lt;&gt;"",IH19&gt;=II$33,IH19&lt;&gt;""),AND(JD19&gt;=JQ$29,JD19&lt;&gt;"",JF19&gt;=JQ$33,JF19&lt;&gt;""),AND(JG19&gt;=JQ$29,JG19&lt;&gt;"",JI19&gt;=JQ$33,JI19&lt;&gt;""),AND(JK19&gt;=JQ$29,JK19&lt;&gt;"",JM19&gt;=JQ$33,JM19&lt;&gt;""),AND(JN19&gt;=JQ$29,JN19&lt;&gt;"",JP19&gt;=JQ$33,JP19&lt;&gt;""),AND(KL19&gt;=KY$29,KL19&lt;&gt;"",KN19&gt;=KY$33,KN19&lt;&gt;""),AND(KO19&gt;=KY$29,KO19&lt;&gt;"",KQ19&gt;=KY$33,KQ19&lt;&gt;""),AND(KS19&gt;=KY$29,KS19&lt;&gt;"",KU19&gt;=KY$33,KU19&lt;&gt;""),AND(KV19&gt;=KY$29,KV19&lt;&gt;"",KX19&gt;=KY$33,KX19&lt;&gt;""),AND(LT19&gt;=MG$29,LT19&lt;&gt;"",LV19&gt;=MG$33,LV19&lt;&gt;""),AND(LW19&gt;=MG$29,LW19&lt;&gt;"",LY19&gt;=MG$33,LY19&lt;&gt;""),AND(MA19&gt;=MG$29,MA19&lt;&gt;"",MC19&gt;=MG$33,MC19&lt;&gt;""),AND(MD19&gt;=MG$29,MD19&lt;&gt;"",MF19&gt;=MG$33,MF19&lt;&gt;""),AND(NB19&gt;=NO$29,NB19&lt;&gt;"",ND19&gt;=NO$33,ND19&lt;&gt;""),AND(NE19&gt;=NO$29,NE19&lt;&gt;"",NG19&gt;=NO$33,NG19&lt;&gt;""),AND(NI19&gt;=NO$29,NI19&lt;&gt;"",NK19&gt;=NO$33,NK19&lt;&gt;""),AND(NL19&gt;=NO$29,NL19&lt;&gt;"",NN19&gt;=NO$33,NN19&lt;&gt;""),AND(OJ19&gt;=OW$29,OJ19&lt;&gt;"",OL19&gt;=OW$33,OL19&lt;&gt;""),AND(OM19&gt;=OW$29,OM19&lt;&gt;"",OO19&gt;=OW$33,OO19&lt;&gt;""),AND(OQ19&gt;=OW$29,OQ19&lt;&gt;"",OS19&gt;=OW$33,OS19&lt;&gt;""),AND(OT19&gt;=OW$29,OT19&lt;&gt;"",OV19&gt;=OW$33,OV19&lt;&gt;""),AND(PR19&gt;=QE$29,PR19&lt;&gt;"",PT19&gt;=QE$33,PT19&lt;&gt;""),AND(PU19&gt;=QE$29,PU19&lt;&gt;"",PW19&gt;=QE$33,PW19&lt;&gt;""),AND(PY19&gt;=QE$29,PY19&lt;&gt;"",QA19&gt;=QE$33,QA19&lt;&gt;""),AND(QB19&gt;=QE$29,QB19&lt;&gt;"",QD19&gt;=QE$33,QD19&lt;&gt;""),AND(QZ19&gt;=RM$29,QZ19&lt;&gt;"",RB19&gt;=RM$33,RB19&lt;&gt;""),AND(RC19&gt;=RM$29,RC19&lt;&gt;"",RE19&gt;=RM$33,RE19&lt;&gt;""),AND(RG19&gt;=RM$29,RG19&lt;&gt;"",RI19&gt;=RM$33,RI19&lt;&gt;""),AND(RJ19&gt;=RM$29,RJ19&lt;&gt;"",RL19&gt;=RM$33,RL19&lt;&gt;""),AND(SH19&gt;=SU$29,SH19&lt;&gt;"",SJ19&gt;=SU$33,SJ19&lt;&gt;""),AND(SK19&gt;=SU$29,SK19&lt;&gt;"",SM19&gt;=SU$33,SM19&lt;&gt;""),AND(SO19&gt;=SU$29,SO19&lt;&gt;"",SQ19&gt;=SU$33,SQ19&lt;&gt;""),AND(SR19&gt;=SU$29,SR19&lt;&gt;"",ST19&gt;=SU$33,ST19&lt;&gt;""),AND(TP19&gt;=UC$29,TP19&lt;&gt;"",TR19&gt;=UC$33,TR19&lt;&gt;""),AND(TS19&gt;=UC$29,TS19&lt;&gt;"",TU19&gt;=UC$33,TU19&lt;&gt;""),AND(TW19&gt;=UC$29,TW19&lt;&gt;"",TY19&gt;=UC$33,TYY19&lt;&gt;""),AND(TZ19&gt;=UC$29,TZ19&lt;&gt;"",UB19&gt;=UC$33,UB19&lt;&gt;""),AND(UX19&gt;=VK$29,UX19&lt;&gt;"",UZ19&gt;=VK$33,UZ19&lt;&gt;""),AND(VA19&gt;=VK$29,VA19&lt;&gt;"",VC19&gt;=VK$33,VC19&lt;&gt;""),AND(VE19&gt;=VK$29,VE19&lt;&gt;"",VG19&gt;=VK$33,VG19&lt;&gt;""),AND(VH19&gt;=VK$29,VH19&lt;&gt;"",VJ19&gt;=VK$33,VJ19&lt;&gt;""),AND(WF19&gt;=WS$29,WF19&lt;&gt;"",WH19&gt;=WS$33,WH19&lt;&gt;""),AND(WI19&gt;=WS$29,WI19&lt;&gt;"",WK19&gt;=WS$33,WK19&lt;&gt;""),AND(WM19&gt;=WS$29,WM19&lt;&gt;"",WO19&gt;=WS$33,WO19&lt;&gt;""),AND(WP19&gt;=WS$29,WP19&lt;&gt;"",WR19&gt;=WS$33,WR19&lt;&gt;"")),"P","")</f>
        <v/>
      </c>
      <c r="G19" s="3" t="str">
        <f>IF(OR(AND(AQ19&gt;=AY$33,AQ19&lt;&gt;"",AN19=""),AND(AT19&gt;=AY$33,AT19&lt;&gt;"",AN19=""),AND(AX19&gt;=AY$33,AX19&lt;&gt;"",AN19=""),AND(BR19&gt;=BZ$33,BR19&lt;&gt;"",BO19=""),AND(BU19&gt;=BZ$33,BU19&lt;&gt;"",BO19=""),AND(BY19&gt;=BZ$33,BY19&lt;&gt;"",BO19=""),AND(CS19&gt;=DA$33,CS19&lt;&gt;"",CP19=""),AND(CV19&gt;=DA$33,CV19&lt;&gt;"",CP19=""),AND(CZ19&gt;=DA$33,CZ19&lt;&gt;"",CP19=""),AND(DZ19&gt;=EK$33,DZ19&lt;&gt;""),AND(EC19&gt;=EK$33,EC19&lt;&gt;""),AND(EG19&gt;=EK$33,EG19&lt;&gt;""),AND(EJ19&gt;=EK$33,EJ19&lt;&gt;""),AND(FH19&gt;=FS$33,FH19&lt;&gt;""),AND(FK19&gt;=FS$33,FK19&lt;&gt;""),AND(FO19&gt;=FS$33,FO19&lt;&gt;""),AND(FR19&gt;=FS$33,FR19&lt;&gt;""),AND(GP19&gt;=HA$33,GP19&lt;&gt;""),AND(GS19&gt;=HA$33,GS19&lt;&gt;""),AND(GW19&gt;=HA$33,GW19&lt;&gt;""),AND(GZ19&gt;=HA$33,GZ19&lt;&gt;""),AND(HX19&gt;=II$33,HX19&lt;&gt;""),AND(IA19&gt;=II$33,IA19&lt;&gt;""),AND(IE19&gt;=II$33,IE19&lt;&gt;""),AND(IH19&gt;=II$33,IH19&lt;&gt;""),AND(JF19&gt;=JQ$33,JF19&lt;&gt;""),AND(JI19&gt;=JQ$33,JI19&lt;&gt;""),AND(JM19&gt;=JQ$33,JM19&lt;&gt;""),AND(JP19&gt;=JQ$33,JP19&lt;&gt;""),AND(KN19&gt;=KY$33,KN19&lt;&gt;""),AND(KQ19&gt;=KY$33,KQ19&lt;&gt;""),AND(KU19&gt;=KY$33,KU19&lt;&gt;""),AND(KX19&gt;=KY$33,KX19&lt;&gt;""),AND(LV19&gt;=MG$33,LV19&lt;&gt;""),AND(LY19&gt;=MG$33,LY19&lt;&gt;""),AND(MC19&gt;=MG$33,MC19&lt;&gt;""),AND(MF19&gt;=MG$33,MF19&lt;&gt;""),AND(ND19&gt;=NO$33,ND19&lt;&gt;""),AND(NG19&gt;=NO$33,NG19&lt;&gt;""),AND(NK19&gt;=NO$33,NK19&lt;&gt;""),AND(NN19&gt;=NO$33,NN19&lt;&gt;""),AND(OL19&gt;=OW$33,OL19&lt;&gt;""),AND(OO19&gt;=OW$33,OO19&lt;&gt;""),AND(OS19&gt;=OW$33,OS19&lt;&gt;""),AND(OV19&gt;=OW$33,OV19&lt;&gt;""),AND(PT19&gt;=QE$33,PT19&lt;&gt;""),AND(PW19&gt;=QE$33,PW19&lt;&gt;""),AND(QA19&gt;=QE$33,QA19&lt;&gt;""),AND(QD19&gt;=QE$33,QD19&lt;&gt;""),AND(RB19&gt;=RM$33,RB19&lt;&gt;""),AND(RE19&gt;=RM$33,RE19&lt;&gt;""),AND(RI19&gt;=RM$33,RI19&lt;&gt;""),AND(RL19&gt;=RM$33,RL19&lt;&gt;""),AND(SJ19&gt;=SU$33,SJ19&lt;&gt;""),AND(SM19&gt;=SU$33,SM19&lt;&gt;""),AND(SQ19&gt;=SU$33,SQ19&lt;&gt;""),AND(ST19&gt;=SU$33,ST19&lt;&gt;""),AND(TR19&gt;=UC$33,TR19&lt;&gt;""),AND(TU19&gt;=UC$33,TU19&lt;&gt;""),AND(TY19&gt;=UC$33,TYY19&lt;&gt;""),AND(UB19&gt;=UC$33,UB19&lt;&gt;""),AND(UZ19&gt;=VK$33,UZ19&lt;&gt;""),AND(VC19&gt;=VK$33,VC19&lt;&gt;""),AND(VG19&gt;=VK$33,VG19&lt;&gt;""),AND(VJ19&gt;=VK$33,VJ19&lt;&gt;""),AND(WH19&gt;=WS$33,WH19&lt;&gt;""),AND(WK19&gt;=WS$33,WK19&lt;&gt;""),AND(WO19&gt;=WS$33,WO19&lt;&gt;""),AND(WR19&gt;=WS$33,WR19&lt;&gt;"")),"P","")</f>
        <v/>
      </c>
      <c r="H19" s="36" t="str">
        <f>IF(AND(G19="P",F19=""),"No DD",IF(OR(AND(AO19&gt;=AY$32,AO19&lt;&gt;"",AQ19&gt;=AY$36,AQ19&lt;&gt;"",AN19=""),AND(AR19&gt;=AY$32,AR19&lt;&gt;"",AT19&gt;=AY$36,AT19&lt;&gt;"",AN19=""),AND(AV19&gt;=AY$32,AV19&lt;&gt;"",AX19&gt;=AY$36,AX19&lt;&gt;"",AN19=""),AND(BP19&gt;=BZ$32,BP19&lt;&gt;"",BR19&gt;=BZ$36,BR19&lt;&gt;"",BO19=""),AND(BS19&gt;=BZ$32,BS19&lt;&gt;"",BU19&gt;=BZ$36,BU19&lt;&gt;"",BO19=""),AND(BW19&gt;=BZ$32,BW19&lt;&gt;"",BY19&gt;=BZ$36,BY19&lt;&gt;"",BO19=""),AND(CQ19&gt;=DA$32,CQ19&lt;&gt;"",CS19&gt;=DA$36,CS19&lt;&gt;"",CP19=""),AND(CT19&gt;=DA$32,CT19&lt;&gt;"",CV19&gt;=DA$36,CV19&lt;&gt;"",CP19=""),AND(CX19&gt;=DA$32,CX19&lt;&gt;"",CZ19&gt;=DA$36,CZ19&lt;&gt;"",CP19=""),AND(DX19&gt;=EK$32,DX19&lt;&gt;"",DZ19&gt;=EK$36,DZ19&lt;&gt;""),AND(EA19&gt;=EK$32,EA19&lt;&gt;"",EC19&gt;=EK$36,EC19&lt;&gt;""),AND(EE19&gt;=EK$32,EE19&lt;&gt;"",EG19&gt;=EK$36,EG19&lt;&gt;""),AND(EH19&gt;=EK$32,EH19&lt;&gt;"",EJ19&gt;=EK$36,EJ19&lt;&gt;""),AND(FF19&gt;=FS$32,FF19&lt;&gt;"",FH19&gt;=FS$36,FH19&lt;&gt;""),AND(FI19&gt;=FS$32,FI19&lt;&gt;"",FK19&gt;=FS$36,FK19&lt;&gt;""),AND(FM19&gt;=FS$32,FM19&lt;&gt;"",FO19&gt;=FS$36,FO19&lt;&gt;""),AND(FP19&gt;=FS$32,FP19&lt;&gt;"",FR19&gt;=FS$36,FR19&lt;&gt;""),AND(GN19&gt;=HA$32,GN19&lt;&gt;"",GP19&gt;=HA$36,GP19&lt;&gt;""),AND(GQ19&gt;=HA$32,GQ19&lt;&gt;"",GS19&gt;=HA$36,GS19&lt;&gt;""),AND(GU19&gt;=HA$32,GU19&lt;&gt;"",GW19&gt;=HA$36,GW19&lt;&gt;""),AND(GX19&gt;=HA$32,GX19&lt;&gt;"",GZ19&gt;=HA$36,GZ19&lt;&gt;""),AND(HV19&gt;=II$32,HV19&lt;&gt;"",HX19&gt;=II$36,HX19&lt;&gt;""),AND(HY19&gt;=II$32,HY19&lt;&gt;"",IA19&gt;=II$36,IA19&lt;&gt;""),AND(IC19&gt;=II$32,IC19&lt;&gt;"",IE19&gt;=II$36,IE19&lt;&gt;""),AND(IF19&gt;=II$32,IF19&lt;&gt;"",IH19&gt;=II$36,IH19&lt;&gt;""),AND(JD19&gt;=JQ$32,JD19&lt;&gt;"",JF19&gt;=JQ$36,JF19&lt;&gt;""),AND(JG19&gt;=JQ$32,JG19&lt;&gt;"",JI19&gt;=JQ$36,JI19&lt;&gt;""),AND(JK19&gt;=JQ$32,JK19&lt;&gt;"",JM19&gt;=JQ$36,JM19&lt;&gt;""),AND(JN19&gt;=JQ$32,JN19&lt;&gt;"",JP19&gt;=JQ$36,JP19&lt;&gt;""),AND(KL19&gt;=KY$32,KL19&lt;&gt;"",KN19&gt;=KY$36,KN19&lt;&gt;""),AND(KO19&gt;=KY$32,KO19&lt;&gt;"",KQ19&gt;=KY$36,KQ19&lt;&gt;""),AND(KS19&gt;=KY$32,KS19&lt;&gt;"",KU19&gt;=KY$36,KU19&lt;&gt;""),AND(KV19&gt;=KY$32,KV19&lt;&gt;"",KX19&gt;=KY$36,KX19&lt;&gt;""),AND(LT19&gt;=MG$32,LT19&lt;&gt;"",LV19&gt;=MG$36,LV19&lt;&gt;""),AND(LW19&gt;=MG$32,LW19&lt;&gt;"",LY19&gt;=MG$36,LY19&lt;&gt;""),AND(MA19&gt;=MG$32,MA19&lt;&gt;"",MC19&gt;=MG$36,MC19&lt;&gt;""),AND(MD19&gt;=MG$32,MD19&lt;&gt;"",MF19&gt;=MG$36,MF19&lt;&gt;""),AND(NB19&gt;=NO$32,NB19&lt;&gt;"",ND19&gt;=NO$36,ND19&lt;&gt;""),AND(NE19&gt;=NO$32,NE19&lt;&gt;"",NG19&gt;=NO$36,NG19&lt;&gt;""),AND(NI19&gt;=NO$32,NI19&lt;&gt;"",NK19&gt;=NO$36,NK19&lt;&gt;""),AND(NL19&gt;=NO$32,NL19&lt;&gt;"",NN19&gt;=NO$36,NN19&lt;&gt;""),AND(OJ19&gt;=OW$32,OJ19&lt;&gt;"",OL19&gt;=OW$36,OL19&lt;&gt;""),AND(OM19&gt;=OW$32,OM19&lt;&gt;"",OO19&gt;=OW$36,OO19&lt;&gt;""),AND(OQ19&gt;=OW$32,OQ19&lt;&gt;"",OS19&gt;=OW$36,OS19&lt;&gt;""),AND(OT19&gt;=OW$32,OT19&lt;&gt;"",OV19&gt;=OW$36,OV19&lt;&gt;""),AND(PR19&gt;=QE$32,PR19&lt;&gt;"",PT19&gt;=QE$36,PT19&lt;&gt;""),AND(PU19&gt;=QE$32,PU19&lt;&gt;"",PW19&gt;=QE$36,PW19&lt;&gt;""),AND(PY19&gt;=QE$32,PY19&lt;&gt;"",QA19&gt;=QE$36,QA19&lt;&gt;""),AND(QB19&gt;=QE$32,QB19&lt;&gt;"",QD19&gt;=QE$36,QD19&lt;&gt;""),AND(QZ19&gt;=RM$32,QZ19&lt;&gt;"",RB19&gt;=RM$36,RB19&lt;&gt;""),AND(RC19&gt;=RM$32,RC19&lt;&gt;"",RE19&gt;=RM$36,RE19&lt;&gt;""),AND(RG19&gt;=RM$32,RG19&lt;&gt;"",RI19&gt;=RM$36,RI19&lt;&gt;""),AND(RJ19&gt;=RM$32,RJ19&lt;&gt;"",RL19&gt;=RM$36,RL19&lt;&gt;""),AND(SH19&gt;=SU$32,SH19&lt;&gt;"",SJ19&gt;=SU$36,SJ19&lt;&gt;""),AND(SK19&gt;=SU$32,SK19&lt;&gt;"",SM19&gt;=SU$36,SM19&lt;&gt;""),AND(SO19&gt;=SU$32,SO19&lt;&gt;"",SQ19&gt;=SU$36,SQ19&lt;&gt;""),AND(SR19&gt;=SU$32,SR19&lt;&gt;"",ST19&gt;=SU$36,ST19&lt;&gt;""),AND(TP19&gt;=UC$32,TP19&lt;&gt;"",TR19&gt;=UC$36,TR19&lt;&gt;""),AND(TS19&gt;=UC$32,TS19&lt;&gt;"",TU19&gt;=UC$36,TU19&lt;&gt;""),AND(TW19&gt;=UC$32,TW19&lt;&gt;"",TY19&gt;=UC$356,TYY19&lt;&gt;""),AND(TZ19&gt;=UC$32,TZ19&lt;&gt;"",UB19&gt;=UC$36,UB19&lt;&gt;""),AND(UX19&gt;=VK$32,UX19&lt;&gt;"",UZ19&gt;=VK$36,UZ19&lt;&gt;""),AND(VA19&gt;=VK$32,VA19&lt;&gt;"",VC19&gt;=VK$36,VC19&lt;&gt;""),AND(VE19&gt;=VK$32,VE19&lt;&gt;"",VG19&gt;=VK$36,VG19&lt;&gt;""),AND(VH19&gt;=VK$32,VH19&lt;&gt;"",VJ19&gt;=VK$36,VJ19&lt;&gt;""),AND(WF19&gt;=WS$32,WF19&lt;&gt;"",WH19&gt;=WS$36,WH19&lt;&gt;""),AND(WI19&gt;=WS$32,WI19&lt;&gt;"",WK19&gt;=WS$36,WK19&lt;&gt;""),AND(WM19&gt;=WS$32,WM19&lt;&gt;"",WO19&gt;=WS$36,WO19&lt;&gt;""),AND(WP19&gt;=WS$32,WP19&lt;&gt;"",WR19&gt;=WS$36,WR19&lt;&gt;"")),"Merit",IF(OR(AND(AO19&gt;=AY$31,AO19&lt;&gt;"",AQ19&gt;=AY$35,AQ19&lt;&gt;"",AN19=""),AND(AR19&gt;=AY$31,AR19&lt;&gt;"",AT19&gt;=AY$35,AT19&lt;&gt;"",AN19=""),AND(AV19&gt;=AY$31,AV19&lt;&gt;"",AX19&gt;=AY$35,AX19&lt;&gt;"",AN19=""),AND(BP19&gt;=BZ$31,BP19&lt;&gt;"",BR19&gt;=BZ$35,BR19&lt;&gt;"",BO19=""),AND(BS19&gt;=BZ$31,BS19&lt;&gt;"",BU19&gt;=BZ$35,BU19&lt;&gt;"",BO19=""),AND(BW19&gt;=BZ$31,BW19&lt;&gt;"",BY19&gt;=BZ$35,BY19&lt;&gt;"",BO19=""),AND(CQ19&gt;=DA$31,CQ19&lt;&gt;"",CS19&gt;=DA$35,CS19&lt;&gt;"",CP19=""),AND(CT19&gt;=DA$31,CT19&lt;&gt;"",CV19&gt;=DA$35,CV19&lt;&gt;"",CP19=""),AND(CX19&gt;=DA$31,CX19&lt;&gt;"",CZ19&gt;=DA$35,CZ19&lt;&gt;"",CP19=""),AND(DX19&gt;=EK$31,DX19&lt;&gt;"",DZ19&gt;=EK$35,DZ19&lt;&gt;""),AND(EA19&gt;=EK$31,EA19&lt;&gt;"",EC19&gt;=EK$35,EC19&lt;&gt;""),AND(EE19&gt;=EK$31,EE19&lt;&gt;"",EG19&gt;=EK$35,EG19&lt;&gt;""),AND(EH19&gt;=EK$31,EH19&lt;&gt;"",EJ19&gt;=EK$35,EJ19&lt;&gt;""),AND(FF19&gt;=FS$31,FF19&lt;&gt;"",FH19&gt;=FS$35,FH19&lt;&gt;""),AND(FI19&gt;=FS$31,FI19&lt;&gt;"",FK19&gt;=FS$35,FK19&lt;&gt;""),AND(FM19&gt;=FS$31,FM19&lt;&gt;"",FO19&gt;=FS$35,FO19&lt;&gt;""),AND(FP19&gt;=FS$31,FP19&lt;&gt;"",FR19&gt;=FS$35,FR19&lt;&gt;""),AND(GN19&gt;=HA$31,GN19&lt;&gt;"",GP19&gt;=HA$35,GP19&lt;&gt;""),AND(GQ19&gt;=HA$31,GQ19&lt;&gt;"",GS19&gt;=HA$35,GS19&lt;&gt;""),AND(GU19&gt;=HA$31,GU19&lt;&gt;"",GW19&gt;=HA$35,GW19&lt;&gt;""),AND(GX19&gt;=HA$31,GX19&lt;&gt;"",GZ19&gt;=HA$35,GZ19&lt;&gt;""),AND(HV19&gt;=II$31,HV19&lt;&gt;"",HX19&gt;=II$35,HX19&lt;&gt;""),AND(HY19&gt;=II$31,HY19&lt;&gt;"",IA19&gt;=II$35,IA19&lt;&gt;""),AND(IC19&gt;=II$31,IC19&lt;&gt;"",IE19&gt;=II$35,IE19&lt;&gt;""),AND(IF19&gt;=II$31,IF19&lt;&gt;"",IH19&gt;=II$35,IH19&lt;&gt;""),AND(JD19&gt;=JQ$31,JD19&lt;&gt;"",JF19&gt;=JQ$35,JF19&lt;&gt;""),AND(JG19&gt;=JQ$31,JG19&lt;&gt;"",JI19&gt;=JQ$35,JI19&lt;&gt;""),AND(JK19&gt;=JQ$31,JK19&lt;&gt;"",JM19&gt;=JQ$35,JM19&lt;&gt;""),AND(JN19&gt;=JQ$31,JN19&lt;&gt;"",JP19&gt;=JQ$35,JP19&lt;&gt;""),AND(KL19&gt;=KY$31,KL19&lt;&gt;"",KN19&gt;=KY$35,KN19&lt;&gt;""),AND(KO19&gt;=KY$31,KO19&lt;&gt;"",KQ19&gt;=KY$35,KQ19&lt;&gt;""),AND(KS19&gt;=KY$31,KS19&lt;&gt;"",KU19&gt;=KY$35,KU19&lt;&gt;""),AND(KV19&gt;=KY$31,KV19&lt;&gt;"",KX19&gt;=KY$35,KX19&lt;&gt;""),AND(LT19&gt;=MG$31,LT19&lt;&gt;"",LV19&gt;=MG$35,LV19&lt;&gt;""),AND(LW19&gt;=MG$31,LW19&lt;&gt;"",LY19&gt;=MG$35,LY19&lt;&gt;""),AND(MA19&gt;=MG$31,MA19&lt;&gt;"",MC19&gt;=MG$35,MC19&lt;&gt;""),AND(MD19&gt;=MG$31,MD19&lt;&gt;"",MF19&gt;=MG$35,MF19&lt;&gt;""),AND(NB19&gt;=NO$31,NB19&lt;&gt;"",ND19&gt;=NO$35,ND19&lt;&gt;""),AND(NE19&gt;=NO$31,NE19&lt;&gt;"",NG19&gt;=NO$35,NG19&lt;&gt;""),AND(NI19&gt;=NO$31,NI19&lt;&gt;"",NK19&gt;=NO$35,NK19&lt;&gt;""),AND(NL19&gt;=NO$31,NL19&lt;&gt;"",NN19&gt;=NO$35,NN19&lt;&gt;""),AND(OJ19&gt;=OW$31,OJ19&lt;&gt;"",OL19&gt;=OW$35,OL19&lt;&gt;""),AND(OM19&gt;=OW$31,OM19&lt;&gt;"",OO19&gt;=OW$35,OO19&lt;&gt;""),AND(OQ19&gt;=OW$31,OQ19&lt;&gt;"",OS19&gt;=OW$35,OS19&lt;&gt;""),AND(OT19&gt;=OW$31,OT19&lt;&gt;"",OV19&gt;=OW$35,OV19&lt;&gt;""),AND(PR19&gt;=QE$31,PR19&lt;&gt;"",PT19&gt;=QE$35,PT19&lt;&gt;""),AND(PU19&gt;=QE$31,PU19&lt;&gt;"",PW19&gt;=QE$35,PW19&lt;&gt;""),AND(PY19&gt;=QE$31,PY19&lt;&gt;"",QA19&gt;=QE$35,QA19&lt;&gt;""),AND(QB19&gt;=QE$31,QB19&lt;&gt;"",QD19&gt;=QE$35,QD19&lt;&gt;""),AND(QZ19&gt;=RM$31,QZ19&lt;&gt;"",RB19&gt;=RM$35,RB19&lt;&gt;""),AND(RC19&gt;=RM$31,RC19&lt;&gt;"",RE19&gt;=RM$35,RE19&lt;&gt;""),AND(RG19&gt;=RM$31,RG19&lt;&gt;"",RI19&gt;=RM$35,RI19&lt;&gt;""),AND(RJ19&gt;=RM$31,RJ19&lt;&gt;"",RL19&gt;=RM$35,RL19&lt;&gt;""),AND(SH19&gt;=SU$31,SH19&lt;&gt;"",SJ19&gt;=SU$35,SJ19&lt;&gt;""),AND(SK19&gt;=SU$31,SK19&lt;&gt;"",SM19&gt;=SU$35,SM19&lt;&gt;""),AND(SO19&gt;=SU$31,SO19&lt;&gt;"",SQ19&gt;=SU$35,SQ19&lt;&gt;""),AND(SR19&gt;=SU$31,SR19&lt;&gt;"",ST19&gt;=SU$35,ST19&lt;&gt;""),AND(TP19&gt;=UC$31,TP19&lt;&gt;"",TR19&gt;=UC$35,TR19&lt;&gt;""),AND(TS19&gt;=UC$31,TS19&lt;&gt;"",TU19&gt;=UC$35,TU19&lt;&gt;""),AND(TW19&gt;=UC$31,TW19&lt;&gt;"",TY19&gt;=UC$35,TYY19&lt;&gt;""),AND(TZ19&gt;=UC$31,TZ19&lt;&gt;"",UB19&gt;=UC$35,UB19&lt;&gt;""),AND(UX19&gt;=VK$31,UX19&lt;&gt;"",UZ19&gt;=VK$35,UZ19&lt;&gt;""),AND(VA19&gt;=VK$31,VA19&lt;&gt;"",VC19&gt;=VK$35,VC19&lt;&gt;""),AND(VE19&gt;=VK$31,VE19&lt;&gt;"",VG19&gt;=VK$35,VG19&lt;&gt;""),AND(VH19&gt;=VK$31,VH19&lt;&gt;"",VJ19&gt;=VK$35,VJ19&lt;&gt;""),AND(WF19&gt;=WS$31,WF19&lt;&gt;"",WH19&gt;=WS$35,WH19&lt;&gt;""),AND(WI19&gt;=WS$31,WI19&lt;&gt;"",WK19&gt;=WS$35,WK19&lt;&gt;""),AND(WM19&gt;=WS$31,WM19&lt;&gt;"",WO19&gt;=WS$35,WO19&lt;&gt;""),AND(WP19&gt;=WS$31,WP19&lt;&gt;"",WR19&gt;=WS$35,WR19&lt;&gt;"")),"Excellence",IF(I19="P","Worlds Team",IF(F19="P","National Team","")))))</f>
        <v/>
      </c>
      <c r="I19" s="3" t="str">
        <f>IF(OR(AND(AO19&gt;=AY$30,AO19&lt;&gt;"",AQ19&gt;=AY$34,AQ19&lt;&gt;"",AN19=""),AND(AR19&gt;=AY$30,AR19&lt;&gt;"",AT19&gt;=AY$34,AT19&lt;&gt;"",AN19=""),AND(AV19&gt;=AY$30,AV19&lt;&gt;"",AX19&gt;=AY$34,AX19&lt;&gt;"",AN19=""),AND(BP19&gt;=BZ$30,BP19&lt;&gt;"",BR19&gt;=BZ$34,BR19&lt;&gt;"",BO19=""),AND(BS19&gt;=BZ$30,BS19&lt;&gt;"",BU19&gt;=BZ$34,BU19&lt;&gt;"",BO19=""),AND(BW19&gt;=BZ$30,BW19&lt;&gt;"",BY19&gt;=BZ$34,BY19&lt;&gt;"",BO19=""),AND(CQ19&gt;=DA$30,CQ19&lt;&gt;"",CS19&gt;=DA$34,CS19&lt;&gt;"",CP19=""),AND(CT19&gt;=DA$30,CT19&lt;&gt;"",CV19&gt;=DA$34,CV19&lt;&gt;"",CP19=""),AND(CX19&gt;=DA$30,CX19&lt;&gt;"",CZ19&gt;=DA$34,CZ19&lt;&gt;"",CP19=""),AND(DX19&gt;=EK$30,DX19&lt;&gt;"",DZ19&gt;=EK$34,DZ19&lt;&gt;""),AND(EA19&gt;=EK$30,EA19&lt;&gt;"",EC19&gt;=EK$34,EC19&lt;&gt;""),AND(EE19&gt;=EK$30,EE19&lt;&gt;"",EG19&gt;=EK$34,EG19&lt;&gt;""),AND(EH19&gt;=EK$30,EH19&lt;&gt;"",EJ19&gt;=EK$34,EJ19&lt;&gt;""),AND(FF19&gt;=FS$30,FF19&lt;&gt;"",FH19&gt;=FS$34,FH19&lt;&gt;""),AND(FI19&gt;=FS$30,FI19&lt;&gt;"",FK19&gt;=FS$34,FK19&lt;&gt;""),AND(FM19&gt;=FS$30,FM19&lt;&gt;"",FO19&gt;=FS$34,FO19&lt;&gt;""),AND(FP19&gt;=FS$30,FP19&lt;&gt;"",FR19&gt;=FS$34,FR19&lt;&gt;""),AND(GN19&gt;=HA$30,GN19&lt;&gt;"",GP19&gt;=HA$34,GP19&lt;&gt;""),AND(GQ19&gt;=HA$30,GQ19&lt;&gt;"",GS19&gt;=HA$34,GS19&lt;&gt;""),AND(GU19&gt;=HA$30,GU19&lt;&gt;"",GW19&gt;=HA$34,GW19&lt;&gt;""),AND(GX19&gt;=HA$30,GX19&lt;&gt;"",GZ19&gt;=HA$34,GZ19&lt;&gt;""),AND(HV19&gt;=II$30,HV19&lt;&gt;"",HX19&gt;=II$34,HX19&lt;&gt;""),AND(HY19&gt;=II$30,HY19&lt;&gt;"",IA19&gt;=II$34,IA19&lt;&gt;""),AND(IC19&gt;=II$30,IC19&lt;&gt;"",IE19&gt;=II$34,IE19&lt;&gt;""),AND(IF19&gt;=II$30,IF19&lt;&gt;"",IH19&gt;=II$34,IH19&lt;&gt;""),AND(JD19&gt;=JQ$30,JD19&lt;&gt;"",JF19&gt;=JQ$34,JF19&lt;&gt;""),AND(JG19&gt;=JQ$30,JG19&lt;&gt;"",JI19&gt;=JQ$34,JI19&lt;&gt;""),AND(JK19&gt;=JQ$30,JK19&lt;&gt;"",JM19&gt;=JQ$34,JM19&lt;&gt;""),AND(JN19&gt;=JQ$30,JN19&lt;&gt;"",JP19&gt;=JQ$34,JP19&lt;&gt;""),AND(KL19&gt;=KY$30,KL19&lt;&gt;"",KN19&gt;=KY$34,KN19&lt;&gt;""),AND(KO19&gt;=KY$30,KO19&lt;&gt;"",KQ19&gt;=KY$34,KQ19&lt;&gt;""),AND(KS19&gt;=KY$30,KS19&lt;&gt;"",KU19&gt;=KY$34,KU19&lt;&gt;""),AND(KV19&gt;=KY$30,KV19&lt;&gt;"",KX19&gt;=KY$34,KX19&lt;&gt;""),AND(LT19&gt;=MG$30,LT19&lt;&gt;"",LV19&gt;=MG$34,LV19&lt;&gt;""),AND(LW19&gt;=MG$30,LW19&lt;&gt;"",LY19&gt;=MG$34,LY19&lt;&gt;""),AND(MA19&gt;=MG$30,MA19&lt;&gt;"",MC19&gt;=MG$34,MC19&lt;&gt;""),AND(MD19&gt;=MG$30,MD19&lt;&gt;"",MF19&gt;=MG$34,MF19&lt;&gt;""),AND(NB19&gt;=NO$30,NB19&lt;&gt;"",ND19&gt;=NO$34,ND19&lt;&gt;""),AND(NE19&gt;=NO$30,NE19&lt;&gt;"",NG19&gt;=NO$34,NG19&lt;&gt;""),AND(NI19&gt;=NO$30,NI19&lt;&gt;"",NK19&gt;=NO$34,NK19&lt;&gt;""),AND(NL19&gt;=NO$30,NL19&lt;&gt;"",NN19&gt;=NO$34,NN19&lt;&gt;""),AND(OJ19&gt;=OW$30,OJ19&lt;&gt;"",OL19&gt;=OW$34,OL19&lt;&gt;""),AND(OM19&gt;=OW$30,OM19&lt;&gt;"",OO19&gt;=OW$34,OO19&lt;&gt;""),AND(OQ19&gt;=OW$30,OQ19&lt;&gt;"",OS19&gt;=OW$34,OS19&lt;&gt;""),AND(OT19&gt;=OW$30,OT19&lt;&gt;"",OV19&gt;=OW$34,OV19&lt;&gt;""),AND(PR19&gt;=QE$30,PR19&lt;&gt;"",PT19&gt;=QE$34,PT19&lt;&gt;""),AND(PU19&gt;=QE$30,PU19&lt;&gt;"",PW19&gt;=QE$34,PW19&lt;&gt;""),AND(PY19&gt;=QE$30,PY19&lt;&gt;"",QA19&gt;=QE$34,QA19&lt;&gt;""),AND(QB19&gt;=QE$30,QB19&lt;&gt;"",QD19&gt;=QE$34,QD19&lt;&gt;""),AND(QZ19&gt;=RM$30,QZ19&lt;&gt;"",RB19&gt;=RM$34,RB19&lt;&gt;""),AND(RC19&gt;=RM$30,RC19&lt;&gt;"",RE19&gt;=RM$34,RE19&lt;&gt;""),AND(RG19&gt;=RM$30,RG19&lt;&gt;"",RI19&gt;=RM$34,RI19&lt;&gt;""),AND(RJ19&gt;=RM$30,RJ19&lt;&gt;"",RL19&gt;=RM$34,RL19&lt;&gt;""),AND(SH19&gt;=SU$30,SH19&lt;&gt;"",SJ19&gt;=SU$34,SJ19&lt;&gt;""),AND(SK19&gt;=SU$30,SK19&lt;&gt;"",SM19&gt;=SU$34,SM19&lt;&gt;""),AND(SO19&gt;=SU$30,SO19&lt;&gt;"",SQ19&gt;=SU$34,SQ19&lt;&gt;""),AND(SR19&gt;=SU$30,SR19&lt;&gt;"",ST19&gt;=SU$34,ST19&lt;&gt;""),AND(TP19&gt;=UC$30,TP19&lt;&gt;"",TR19&gt;=UC$34,TR19&lt;&gt;""),AND(TS19&gt;=UC$30,TS19&lt;&gt;"",TU19&gt;=UC$34,TU19&lt;&gt;""),AND(TW19&gt;=UC$30,TW19&lt;&gt;"",TY19&gt;=UC$34,TYY19&lt;&gt;""),AND(TZ19&gt;=UC$30,TZ19&lt;&gt;"",UB19&gt;=UC$34,UB19&lt;&gt;""),AND(UX19&gt;=VK$30,UX19&lt;&gt;"",UZ19&gt;=VK$34,UZ19&lt;&gt;""),AND(VA19&gt;=VK$30,VA19&lt;&gt;"",VC19&gt;=VK$34,VC19&lt;&gt;""),AND(VE19&gt;=VK$30,VE19&lt;&gt;"",VG19&gt;=VK$34,VG19&lt;&gt;""),AND(VH19&gt;=VK$30,VH19&lt;&gt;"",VJ19&gt;=VK$34,VJ19&lt;&gt;""),AND(WF19&gt;=WS$30,WF19&lt;&gt;"",WH19&gt;=WS$34,WH19&lt;&gt;""),AND(WI19&gt;=WS$30,WI19&lt;&gt;"",WK19&gt;=WS$34,WK19&lt;&gt;""),AND(WM19&gt;=WS$30,WM19&lt;&gt;"",WO19&gt;=WS$34,WO19&lt;&gt;""),AND(WP19&gt;=WS$30,WP19&lt;&gt;"",WR19&gt;=WS$34,WR19&lt;&gt;"")),"P","")</f>
        <v/>
      </c>
      <c r="J19" s="8">
        <f>IF(COUNT(AQ19,AT19,BR19,BU19,CS19,CV19)&gt;0,LARGE((AQ19,AT19,BR19,BU19,CS19,CV19),1),0)</f>
        <v>50.3</v>
      </c>
      <c r="K19" s="8" t="str">
        <f>IF(J19="","",IF(OR(J19=CS19,J19=CV19),$CA$1,IF(OR(J19=BR19,J19=BU19),$AZ$1,IF(OR(J19=AQ19,J19=AT19),$Y$1,""))))</f>
        <v>2025 Nationals</v>
      </c>
      <c r="L19" s="8">
        <f>IF(COUNT(AQ19,AT19,BR19,BU19,CS19,CV19)&gt;1,LARGE((AQ19,AT19,BR19,BU19,CS19,CV19),2),0)</f>
        <v>40.43</v>
      </c>
      <c r="M19" s="8" t="str">
        <f>IF(L19="","",IF(OR(L19=CS19,L19=CV19),$CA$1,IF(OR(L19=BR19,L19=BU19),$AZ$1,IF(OR(L19=AQ19,L19=AT19),$Y$1,""))))</f>
        <v>2025 Nationals</v>
      </c>
      <c r="N19" s="8">
        <f>IF(COUNT(AQ19,AT19,BR19,BU19,CS19,CV19)&gt;2,LARGE((AQ19,AT19,BR19,BU19,CS19,CV19),3),0)</f>
        <v>35.85</v>
      </c>
      <c r="O19" s="8" t="str">
        <f>IF(N19="","",IF(OR(N19=CS19,N19=CV19),$CA$1,IF(OR(N19=BR19,N19=BU19),$AZ$1,IF(OR(N19=AQ19,N19=AT19),$Y$1,""))))</f>
        <v>2025 Elite Canada</v>
      </c>
      <c r="P19" s="8">
        <f>IF(MAX(AX19,BY19,CZ19)&gt;0,MAX(AX19,BY19,CZ19),0)</f>
        <v>0</v>
      </c>
      <c r="Q19" s="8" t="str">
        <f>IF(P19="","",IF(P19=CZ19,$CA$1,IF(P19=BY19,$AZ$1,IF(P19=AX19,$Y$1,""))))</f>
        <v/>
      </c>
      <c r="R19" s="8">
        <f>IF(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,TP19,TS19,TW19,TZ19,UX19,VA19,VE19,VH19,WF19,WI19,WM19,WP19)&gt;0,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,TP19,TS19,TW19,TZ19,UX19,VA19,VE19,VH19,WF19,WI19,WM19,WP19),0)</f>
        <v>14.8</v>
      </c>
      <c r="S19" s="8" t="str">
        <f>IF(R19=0,"",IF(OR(R19=CQ19,R19=CT19,R19=CX19),$CA$1,IF(OR(R19=BP19,R19=BS19,R19=BW19),$AZ$1,IF(OR(R19=AO19,R19=AR19,R19=AV19),$Y$1,IF(OR(R19=WF19,R19=WI19,R19=WM19,R19=WP19),$VL$1,IF(OR(R19=UX19,R19=VA19,R19=VE19,R19=VH19),$UD$1,IF(OR(R19=TP19,R19=TS19,R19=TW19,R19=TZ19),$SV$1,IF(OR(R19=SH19,R19=SK19,R19=SO19,R19=SR19),$RN$1,IF(OR(R19=QZ19,R19=RC19,R19=RG19,R19=RJ19),$QF$1,IF(OR(R19=PR19,R19=PU19,R19=PY19,R19=QB19),$OX$1,IF(OR(R19=OJ19,R19=OM19,R19=OQ19,R19=OT19),$NP$1,IF(OR(R19=NB19,R19=NE19,R19=NI19,R19=NL19),$MH$1,IF(OR(R19=LT19,R19=LW19,R19=MA19,R19=MD19),$KZ$1,IF(OR(R19=KL19,R19=KO19,R19=KS19,R19=KV19),$JR$1,IF(OR(R19=JD19,R19=JG19,R19=JK19,R19=JN19),$IJ$1,IF(OR(R19=HV19,R19=HY19,R19=IC19,R19=IF19),$HB$1,IF(OR(R19=GN19,R19=GQ19,R19=GU19,R19=GX19),$FT$1,IF(OR(R19=FF19,R19=FI19,R19=FM19,R19=FP19),$EL$1,IF(OR(R19=DX19,R19=EA19,R19=EE19,R19=EH19),$DD$1,"")))))))))))))))))))</f>
        <v>2025 World Cup ITA (April 5)</v>
      </c>
      <c r="T19" s="8">
        <f>MAX(IF(AND(AO19&lt;&gt;"",AO19&gt;=$AY$29),AP19,0),IF(AND(AR19&lt;&gt;"",AR19&gt;=$AY$29),AS19,0),IF(AND(AV19&lt;&gt;"",AV19&gt;=$AY$29),AW19,0),IF(AND(BP19&lt;&gt;"",BP19&gt;=$BZ$29),BQ19,0),IF(AND(BS19&lt;&gt;"",BS19&gt;=$BZ$29),BT19,0),IF(AND(BW19&lt;&gt;"",BW19&gt;=$BZ$29),BX19,0),IF(AND(CQ19&lt;&gt;"",CQ19&gt;=$DA$29),CR19,0),IF(AND(CT19&lt;&gt;"",CT19&gt;=$DA$29),CU19,0),IF(AND(CX19&lt;&gt;"",CX19&gt;=$DA$29),CY19,0),IF(AND(DX19&lt;&gt;"",DX19&gt;=$EK$29),DY19,0),IF(AND(EA19&lt;&gt;"",EA19&gt;=$EK$29),EB19,0),IF(AND(EE19&lt;&gt;"",EE19&gt;=$EK$29),EF19,0),IF(AND(EH19&lt;&gt;"",EH19&gt;=$EK$29),EI19,0),IF(AND(FF19&lt;&gt;"",FF19&gt;=$FS$29),FG19,0),IF(AND(FI19&lt;&gt;"",FI19&gt;=$FS$29),FJ19,0),IF(AND(FM19&lt;&gt;"",FM19&gt;=$FS$29),FN19,0),IF(AND(FP19&lt;&gt;"",FP19&gt;=$FS$29),FQ19,0),IF(AND(GN19&lt;&gt;"",GN19&gt;=$HA$29),GO19,0),IF(AND(GQ19&lt;&gt;"",GQ19&gt;=$HA$29),GR19,0),IF(AND(GU19&lt;&gt;"",GU19&gt;=$HA$29),GV19,0),IF(AND(GX19&lt;&gt;"",GX19&gt;=$HA$29),GY19,0),IF(AND(HV19&lt;&gt;"",HV19&gt;=$II$29),HW19,0),IF(AND(HY19&lt;&gt;"",HY19&gt;=$II$29),HZ19,0),IF(AND(IC19&lt;&gt;"",IC19&gt;=$II$29),ID19,0),IF(AND(IF19&lt;&gt;"",IF19&gt;=$II$29),IG19,0),IF(AND(JD19&lt;&gt;"",JD19&gt;=$JQ$29),JE19,0),IF(AND(JG19&lt;&gt;"",JG19&gt;=$JQ$29),JH19,0),IF(AND(JK19&lt;&gt;"",JK19&gt;=$JQ$29),JL19,0),IF(AND(JN19&lt;&gt;"",JN19&gt;=$JQ$29),JO19,0),IF(AND(KL19&lt;&gt;"",KL19&gt;=$KY$29),KM19,0),IF(AND(KO19&lt;&gt;"",KO19&gt;=$KY$29),KP19,0),IF(AND(KS19&lt;&gt;"",KS19&gt;=$KY$29),KT19,0),IF(AND(KV19&lt;&gt;"",KV19&gt;=$KY$29),KW19,0),IF(AND(LT19&lt;&gt;"",LT19&gt;=$MG$29),LU19,0),IF(AND(LW19&lt;&gt;"",LW19&gt;=$MG$29),LX19,0),IF(AND(MA19&lt;&gt;"",MA19&gt;=$MG$29),MB19,0),IF(AND(MD19&lt;&gt;"",MD19&gt;=$MG$29),ME19,0),IF(AND(NB19&lt;&gt;"",NB19&gt;=$NO$29),NC19,0),IF(AND(NE19&lt;&gt;"",NE19&gt;=$NO$29),NF19,0),IF(AND(NI19&lt;&gt;"",NI19&gt;=$NO$29),NJ19,0),IF(AND(NL19&lt;&gt;"",NL19&gt;=$NO$29),NM19,0),IF(AND(OJ19&lt;&gt;"",OJ19&gt;=$OW$29),OK19,0),IF(AND(OM19&lt;&gt;"",OM19&gt;=$OW$29),ON19,0),IF(AND(OQ19&lt;&gt;"",OQ19&gt;=$OW$29),OR19,0),IF(AND(OT19&lt;&gt;"",OT19&gt;=$OW$29),OU19,0),IF(AND(PR19&lt;&gt;"",PR19&gt;=$QE$29),PS19,0),IF(AND(PU19&lt;&gt;"",PU19&gt;=$QE$29),PV19,0),IF(AND(PY19&lt;&gt;"",PY19&gt;=$QE$29),PZ19,0),IF(AND(QB19&lt;&gt;"",QB19&gt;=$QE$29),QC19,0),IF(AND(QZ19&lt;&gt;"",QZ19&gt;=$RM$29),RA19,0),IF(AND(RC19&lt;&gt;"",RC19&gt;=$RM$29),RD19,0),IF(AND(RG19&lt;&gt;"",RG19&gt;=$RM$29),RH19,0),IF(AND(RJ19&lt;&gt;"",RJ19&gt;=$RM$29),RK19,0),IF(AND(SH19&lt;&gt;"",SH19&gt;=$SU$29),SI19,0),IF(AND(SK19&lt;&gt;"",SK19&gt;=$SU$29),SL19,0),IF(AND(SO19&lt;&gt;"",SO19&gt;=$SU$29),SP19,0),IF(AND(SR19&lt;&gt;"",SR19&gt;=$SU$29),SS19,0),IF(AND(TP19&lt;&gt;"",TP19&gt;=$UC$29),TQ19,0),IF(AND(TS19&lt;&gt;"",TS19&gt;=$UC$29),TT19,0),IF(AND(TW19&lt;&gt;"",TW19&gt;=$UC$29),TX19,0),IF(AND(TZ19&lt;&gt;"",TZ19&gt;=$UC$29),UA19,0),IF(AND(UX19&lt;&gt;"",UX19&gt;=$VK$29),UY19,0),IF(AND(VA19&lt;&gt;"",VA19&gt;=$VK$29),VB19,0),IF(AND(VE19&lt;&gt;"",VE19&gt;=$VK$29),VF19,0),IF(AND(VH19&lt;&gt;"",VH19&gt;=$VK$29),VI19,0),IF(AND(WF19&lt;&gt;"",WF19&gt;=$WS$29),WG19,0),IF(AND(WI19&lt;&gt;"",WI19&gt;=$WS$29),WJ19,0),IF(AND(WM19&lt;&gt;"",WM19&gt;=$WS$29),WN19,0),IF(AND(WP19&lt;&gt;"",WP19&gt;=$WS$29),WQ19,0),0)</f>
        <v>0</v>
      </c>
      <c r="U19" s="8" t="str">
        <f>IF(T19=0,"",IF(OR(T19=CR19,T19=CU19,T19=CY19),$CA$1,IF(OR(T19=BQ19,T19=BT19,T19=BX19),$AZ$1,IF(OR(T19=AP19,T19=AS19,T19=AW19),$Y$1,IF(OR(T19=WG19,T19=WJ19,T19=WN19,T19=WQ19),$VL$1,IF(OR(T19=UY19,T19=VB19,T19=VF19,T19=VI19),$UD$1,IF(OR(T19=TQ19,T19=TT19,T19=TX19,T19=UA19),$SV$1,IF(OR(T19=SI19,T19=SL19,T19=SP19,T19=SS19),$RN$1,IF(OR(T19=RA19,T19=RD19,T19=RH19,T19=RK19),$QF$1,IF(OR(T19=PS19,T19=PV19,T19=PZ19,T19=QC19),$OX$1,IF(OR(T19=OK19,T19=ON19,T19=OR19,T19=OU19),$NP$1,IF(OR(T19=NC19,T19=NF19,T19=NJ19,T19=NM19),$MH$1,IF(OR(T19=LU19,T19=LX19,T19=MB19,T19=ME19),$KZ$1,IF(OR(T19=KM19,T19=KP19,T19=KT19,T19=KW19),$JR$1,IF(OR(T19=JE19,T19=JH19,T19=JL19,T19=JO19),$IJ$1,IF(OR(T19=HW19,T19=HZ19,T19=ID19,T19=IG19),$HB$1,IF(OR(T19=GO19,T19=GR19,T19=GV19,T19=GY19),$FT$1,IF(OR(T19=FG19,T19=FJ19,T19=FN19,T19=FQ19),$EL$1,IF(OR(T19=DY19,T19=EB19,T19=EF19,T19=EI19),$DD$1,"")))))))))))))))))))</f>
        <v/>
      </c>
      <c r="V19" s="8">
        <f>IF(MAX(DB19,DC19)&gt;0,MAX(DB19,DC19),"")</f>
        <v>17.019999999999996</v>
      </c>
      <c r="W19" s="11" t="str">
        <f>IF(V19="","",IF(V19=DB19,"("&amp;DB$2&amp;")",IF(V19=DC19,"("&amp;DC$2&amp;")")))</f>
        <v>(Prelim)</v>
      </c>
      <c r="X19" s="8" t="str">
        <f>IF(V19="","",IF(V19=DB19,IF(V19+IF(N19="",0,N19)=WL19,$VL$1,IF(V19+IF(N19="",0,N19)=VD19,$UD$1,IF(V19+IF(N19="",0,N19)=TV19,$SV$1,IF(V19+IF(N19="",0,N19)=SN19,$RN$1,IF(V19+IF(N19="",0,N19)=RF19,$QF$1,IF(V19+IF(N19="",0,N19)=PX19,$OX$1,IF(V19+IF(N19="",0,N19)=OP19,$NP$1,IF(V19+IF(N19="",0,N19)=NH19,$MH$1,IF(V19+IF(N19="",0,N19)=LZ19,$KZ$1,IF(V19+IF(N19="",0,N19)=KR19,$JR$1,IF(V19+IF(N19="",0,N19)=JJ19,$IJ$1,IF(V19+IF(N19="",0,N19)=IB19,$HB$1,IF(V19+IF(N19="",0,N19)=GT19,$FT$1,IF(V19+IF(N19="",0,N19)=FL19,$EL$1,IF(V19+IF(N19="",0,N19)=ED19,$DD$1))))))))))))))),IF(V19=DC19,IF(V19+IF(P19="",0,P19)=WO19,$VL$1,IF(V19+IF(P19="",0,P19)=VG19,$UD$1,IF(V19+IF(P19="",0,P19)=TY19,$SV$1,IF(V19+IF(P19="",0,P19)=ST19,$RN$1,IF(V19+IF(P19="",0,P19)=RL19,$QF$1,IF(V19+IF(P19="",0,P19)=QD19,$OX$1,IF(V19+IF(P19="",0,P19)=OV19,$NP$1,IF(V19+IF(P19="",0,P19)=NN19,$MH$1,IF(V19+IF(P19="",0,P19)=MF19,$KZ$1,IF(V19+IF(P19="",0,P19)=KX19,$JR$1,IF(V19+IF(P19="",0,P19)=JP19,$IJ$1,IF(V19+IF(P19="",0,P19)=IH19,$HB$1,IF(V19+IF(P19="",0,P19)=GZ19,$FT$1,IF(V19+IF(P19="",0,P19)=FR19,$EL$1,IF(V19+IF(P19="",0,P19)=EJ19,$DD$1,IF(V19+IF(P19="",0,P19)=WR19,$VL$1,IF(V19+IF(P19="",0,P19)=VJ19,$UD$1,IF(V19+IF(P19="",0,P19)=UB19,$SV$1,IF(V19+IF(P19="",0,P19)=SQ19,$RN$1,IF(V19+IF(P19="",0,P19)=RI19,$QF$1,IF(V19+IF(P19="",0,P19)=QA19,$OX$1,IF(V19+IF(P19="",0,P19)=OS19,$NP$1,IF(V19+IF(P19="",0,P19)=NK19,$MH$1,IF(V19+IF(P19="",0,P19)=MC19,$KZ$1,IF(V19+IF(P19="",0,P19)=KU19,$JR$1,IF(V19+IF(P19="",0,P19)=JM19,$IJ$1,IF(V19+IF(P19="",0,P19)=IE19,$HB$1,IF(V19+IF(P19="",0,P19)=GW19,$FT$1,IF(V19+IF(P19="",0,P19)=FO19,$EL$1,IF(V19+IF(P19="",0,P19)=EG19,$DD$1)))))))))))))))))))))))))))))))))</f>
        <v>2025 World Cup ITA (April 5)</v>
      </c>
      <c r="Y19" s="22">
        <v>1.6</v>
      </c>
      <c r="Z19" s="22">
        <v>1</v>
      </c>
      <c r="AA19" s="22">
        <v>2</v>
      </c>
      <c r="AB19" s="22">
        <v>1.72</v>
      </c>
      <c r="AC19" s="22">
        <v>0</v>
      </c>
      <c r="AD19" s="22">
        <v>9.8000000000000007</v>
      </c>
      <c r="AE19" s="22">
        <v>5.9</v>
      </c>
      <c r="AF19" s="22">
        <v>9</v>
      </c>
      <c r="AG19" s="22">
        <v>11.15</v>
      </c>
      <c r="AH19" s="22">
        <v>0</v>
      </c>
      <c r="AI19" s="22"/>
      <c r="AJ19" s="22"/>
      <c r="AK19" s="22"/>
      <c r="AL19" s="22"/>
      <c r="AM19" s="22"/>
      <c r="AN19" s="27"/>
      <c r="AO19" s="38">
        <f>IF(AA19&gt;0,AA19,"")</f>
        <v>2</v>
      </c>
      <c r="AP19" s="38">
        <f>IF(AB19&gt;0,AB19,"")</f>
        <v>1.72</v>
      </c>
      <c r="AQ19" s="40">
        <f>IF(SUM(Y19:AB19)-AC19&gt;0,SUM(Y19:AB19)-AC19,"")</f>
        <v>6.3199999999999994</v>
      </c>
      <c r="AR19" s="40">
        <f>IF(AF19&gt;0,AF19,"")</f>
        <v>9</v>
      </c>
      <c r="AS19" s="40">
        <f>IF(AG19&gt;0,AG19,"")</f>
        <v>11.15</v>
      </c>
      <c r="AT19" s="40">
        <f>IF(SUM(AD19:AG19)-AH19&gt;0,SUM(AD19:AG19)-AH19,"")</f>
        <v>35.85</v>
      </c>
      <c r="AU19" s="40">
        <f>IF(AQ19="","",MAX(AQ19,AT19))</f>
        <v>35.85</v>
      </c>
      <c r="AV19" s="40" t="str">
        <f>IF(AK19&gt;0,AK19,"")</f>
        <v/>
      </c>
      <c r="AW19" s="40" t="str">
        <f>IF(AL19&gt;0,AL19,"")</f>
        <v/>
      </c>
      <c r="AX19" s="40" t="str">
        <f>IF(SUM(AI19:AL19)-AM19&gt;0,SUM(AI19:AL19)-AM19,"")</f>
        <v/>
      </c>
      <c r="AY19" s="40">
        <f>IF(SUM(AU19,AX19)&gt;0,SUM(AU19,AX19),"")</f>
        <v>35.85</v>
      </c>
      <c r="AZ19" s="26">
        <v>12</v>
      </c>
      <c r="BA19" s="26">
        <v>6.3</v>
      </c>
      <c r="BB19" s="26">
        <v>11</v>
      </c>
      <c r="BC19" s="26">
        <v>11.13</v>
      </c>
      <c r="BD19" s="26">
        <v>0</v>
      </c>
      <c r="BE19" s="26">
        <v>14.7</v>
      </c>
      <c r="BF19" s="26">
        <v>7.6</v>
      </c>
      <c r="BG19" s="26">
        <v>13.8</v>
      </c>
      <c r="BH19" s="26">
        <v>14.2</v>
      </c>
      <c r="BI19" s="26">
        <v>0</v>
      </c>
      <c r="BJ19" s="26"/>
      <c r="BK19" s="26"/>
      <c r="BL19" s="26"/>
      <c r="BM19" s="26"/>
      <c r="BN19" s="26"/>
      <c r="BO19" s="28"/>
      <c r="BP19" s="39">
        <f>IF(BB19&gt;0,BB19,"")</f>
        <v>11</v>
      </c>
      <c r="BQ19" s="39">
        <f>IF(BC19&gt;0,BC19,"")</f>
        <v>11.13</v>
      </c>
      <c r="BR19" s="11">
        <f>IF(SUM(AZ19:BC19)-BD19&gt;0,SUM(AZ19:BC19)-BD19,"")</f>
        <v>40.43</v>
      </c>
      <c r="BS19" s="11">
        <f>IF(BG19&gt;0,BG19,"")</f>
        <v>13.8</v>
      </c>
      <c r="BT19" s="11">
        <f>IF(BH19&gt;0,BH19,"")</f>
        <v>14.2</v>
      </c>
      <c r="BU19" s="11">
        <f>IF(SUM(BE19:BH19)-BI19&gt;0,SUM(BE19:BH19)-BI19,"")</f>
        <v>50.3</v>
      </c>
      <c r="BV19" s="11">
        <f>IF(BR19="","",MAX(BR19,BU19))</f>
        <v>50.3</v>
      </c>
      <c r="BW19" s="11" t="str">
        <f>IF(BL19&gt;0,BL19,"")</f>
        <v/>
      </c>
      <c r="BX19" s="11" t="str">
        <f>IF(BM19&gt;0,BM19,"")</f>
        <v/>
      </c>
      <c r="BY19" s="11" t="str">
        <f>IF(SUM(BJ19:BM19)-BN19&gt;0,SUM(BJ19:BM19)-BN19,"")</f>
        <v/>
      </c>
      <c r="BZ19" s="11">
        <f>IF(SUM(BV19,BY19)&gt;0,SUM(BV19,BY19),"")</f>
        <v>50.3</v>
      </c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7"/>
      <c r="CQ19" s="38" t="str">
        <f>IF(CC19&gt;0,CC19,"")</f>
        <v/>
      </c>
      <c r="CR19" s="38" t="str">
        <f>IF(CD19&gt;0,CD19,"")</f>
        <v/>
      </c>
      <c r="CS19" s="40" t="str">
        <f>IF(SUM(CA19:CD19)-CE19&gt;0,SUM(CA19:CD19)-CE19,"")</f>
        <v/>
      </c>
      <c r="CT19" s="40" t="str">
        <f>IF(CH19&gt;0,CH19,"")</f>
        <v/>
      </c>
      <c r="CU19" s="40" t="str">
        <f>IF(CI19&gt;0,CI19,"")</f>
        <v/>
      </c>
      <c r="CV19" s="40" t="str">
        <f>IF(SUM(CF19:CI19)-CJ19&gt;0,SUM(CF19:CI19)-CJ19,"")</f>
        <v/>
      </c>
      <c r="CW19" s="40" t="str">
        <f>IF(CS19="","",MAX(CS19,CV19))</f>
        <v/>
      </c>
      <c r="CX19" s="40" t="str">
        <f>IF(CM19&gt;0,CM19,"")</f>
        <v/>
      </c>
      <c r="CY19" s="40" t="str">
        <f>IF(CN19&gt;0,CN19,"")</f>
        <v/>
      </c>
      <c r="CZ19" s="40" t="str">
        <f>IF(SUM(CK19:CN19)-CO19&gt;0,SUM(CK19:CN19)-CO19,"")</f>
        <v/>
      </c>
      <c r="DA19" s="40" t="str">
        <f>IF(SUM(CW19,CZ19)&gt;0,SUM(CW19,CZ19),"")</f>
        <v/>
      </c>
      <c r="DB19" s="51">
        <f>IF(MAX(ED19,FL19,GT19,IB19,JJ19,KR19,LZ19,NH19,OP19,PX19,RF19,SN19,TV19,VD19,WL19)-IF(N19="",0,N19)&gt;0.001,MAX(ED19,FL19,GT19,IB19,JJ19,KR19,LZ19,NH19,OP19,PX19,RF19,SN19,TV19,VD19,WL19)-IF(N19="",0,N19),"")</f>
        <v>17.019999999999996</v>
      </c>
      <c r="DC19" s="51" t="str">
        <f>IF(MAX(EG19,EJ19,FO19,FR19,GW19,GZ19,IE19,IH19,JM19,JP19,KU19,KX19,MC19,MF19,NK19,NN19,OS19,OV19,QA19,QD19,RI19,RL19,SQ19,ST19,TY19,UB19,VG19,VJ19,WO19,WR19)-IF(P19="",0,P19)&gt;0.001,MAX(EG19,EJ19,FO19,FR19,GW19,GZ19,IE19,IH19,JM19,JP19,KU19,KX19,MC19,MF19,NK19,NN19,OS19,OV19,QA19,QD19,RI19,RL19,SQ19,ST19,TY19,UB19,VG19,VJ19,WO19,WR19)-IF(P19="",0,P19),"")</f>
        <v/>
      </c>
      <c r="DD19" s="17">
        <v>14.3</v>
      </c>
      <c r="DE19" s="17">
        <v>8.6999999999999993</v>
      </c>
      <c r="DF19" s="17">
        <v>14.8</v>
      </c>
      <c r="DG19" s="17">
        <v>15.07</v>
      </c>
      <c r="DH19" s="17">
        <v>0</v>
      </c>
      <c r="DI19" s="17">
        <v>13.8</v>
      </c>
      <c r="DJ19" s="17">
        <v>8.6999999999999993</v>
      </c>
      <c r="DK19" s="17">
        <v>14.4</v>
      </c>
      <c r="DL19" s="17">
        <v>15.35</v>
      </c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>
        <f>IF(DF19&gt;0,DF19,"")</f>
        <v>14.8</v>
      </c>
      <c r="DY19" s="40">
        <f>IF(DG19&gt;0,DG19,"")</f>
        <v>15.07</v>
      </c>
      <c r="DZ19" s="40">
        <f>IF(SUM(DD19:DG19)-DH19&gt;0,SUM(DD19:DG19)-DH19,"")</f>
        <v>52.87</v>
      </c>
      <c r="EA19" s="40">
        <f>IF(DK19&gt;0,DK19,"")</f>
        <v>14.4</v>
      </c>
      <c r="EB19" s="40">
        <f>IF(DL19&gt;0,DL19,"")</f>
        <v>15.35</v>
      </c>
      <c r="EC19" s="40">
        <f>IF(SUM(DI19:DL19)-DM19&gt;0,SUM(DI19:DL19)-DM19,"")</f>
        <v>52.25</v>
      </c>
      <c r="ED19" s="40">
        <f>IF(MAX(DZ19,EC19)&gt;0,MAX(DZ19,EC19),"")</f>
        <v>52.87</v>
      </c>
      <c r="EE19" s="40" t="str">
        <f>IF(DP19&gt;0,DP19,"")</f>
        <v/>
      </c>
      <c r="EF19" s="40" t="str">
        <f>IF(DQ19&gt;0,DQ19,"")</f>
        <v/>
      </c>
      <c r="EG19" s="40" t="str">
        <f>IF(SUM(DN19:DQ19)-DR19&gt;0,SUM(DN19:DQ19)-DR19,"")</f>
        <v/>
      </c>
      <c r="EH19" s="40" t="str">
        <f>IF(DU19&gt;0,DU19,"")</f>
        <v/>
      </c>
      <c r="EI19" s="40" t="str">
        <f>IF(DV19&gt;0,DV19,"")</f>
        <v/>
      </c>
      <c r="EJ19" s="40" t="str">
        <f>IF(SUM(DS19:DV19)-DW19&gt;0,SUM(DS19:DV19)-DW19,"")</f>
        <v/>
      </c>
      <c r="EK19" s="40">
        <f>IF(SUM(ED19,EG19,EJ19)&gt;0,SUM(ED19,EG19,EJ19),"")</f>
        <v>52.87</v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>IF(EN19&gt;0,EN19,"")</f>
        <v/>
      </c>
      <c r="FG19" s="11" t="str">
        <f>IF(EO19&gt;0,EO19,"")</f>
        <v/>
      </c>
      <c r="FH19" s="11" t="str">
        <f>IF(SUM(EL19:EO19)-EP19&gt;0,SUM(EL19:EO19)-EP19,"")</f>
        <v/>
      </c>
      <c r="FI19" s="11" t="str">
        <f>IF(ES19&gt;0,ES19,"")</f>
        <v/>
      </c>
      <c r="FJ19" s="11" t="str">
        <f>IF(ET19&gt;0,ET19,"")</f>
        <v/>
      </c>
      <c r="FK19" s="11" t="str">
        <f>IF(SUM(EQ19:ET19)-EU19&gt;0,SUM(EQ19:ET19)-EU19,"")</f>
        <v/>
      </c>
      <c r="FL19" s="11" t="str">
        <f>IF(MAX(FH19,FK19)&gt;0,MAX(FH19,FK19),"")</f>
        <v/>
      </c>
      <c r="FM19" s="11" t="str">
        <f>IF(EX19&gt;0,EX19,"")</f>
        <v/>
      </c>
      <c r="FN19" s="11" t="str">
        <f>IF(EY19&gt;0,EY19,"")</f>
        <v/>
      </c>
      <c r="FO19" s="11" t="str">
        <f>IF(SUM(EV19:EY19)-EZ19&gt;0,SUM(EV19:EY19)-EZ19,"")</f>
        <v/>
      </c>
      <c r="FP19" s="11" t="str">
        <f>IF(FC19&gt;0,FC19,"")</f>
        <v/>
      </c>
      <c r="FQ19" s="11" t="str">
        <f>IF(FD19&gt;0,FD19,"")</f>
        <v/>
      </c>
      <c r="FR19" s="11" t="str">
        <f>IF(SUM(FA19:FD19)-FE19&gt;0,SUM(FA19:FD19)-FE19,"")</f>
        <v/>
      </c>
      <c r="FS19" s="11" t="str">
        <f>IF(SUM(FL19,FO19,FR19)&gt;0,SUM(FL19,FO19,FR19),"")</f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0" t="str">
        <f>IF(FV19&gt;0,FV19,"")</f>
        <v/>
      </c>
      <c r="GO19" s="40" t="str">
        <f>IF(FW19&gt;0,FW19,"")</f>
        <v/>
      </c>
      <c r="GP19" s="40" t="str">
        <f>IF(SUM(FT19:FW19)-FX19&gt;0,SUM(FT19:FW19)-FX19,"")</f>
        <v/>
      </c>
      <c r="GQ19" s="40" t="str">
        <f>IF(GA19&gt;0,GA19,"")</f>
        <v/>
      </c>
      <c r="GR19" s="40" t="str">
        <f>IF(GB19&gt;0,GB19,"")</f>
        <v/>
      </c>
      <c r="GS19" s="40" t="str">
        <f>IF(SUM(FY19:GB19)-GC19&gt;0,SUM(FY19:GB19)-GC19,"")</f>
        <v/>
      </c>
      <c r="GT19" s="40" t="str">
        <f>IF(MAX(GP19,GS19)&gt;0,MAX(GP19,GS19),"")</f>
        <v/>
      </c>
      <c r="GU19" s="40" t="str">
        <f>IF(GF19&gt;0,GF19,"")</f>
        <v/>
      </c>
      <c r="GV19" s="40" t="str">
        <f>IF(GG19&gt;0,GG19,"")</f>
        <v/>
      </c>
      <c r="GW19" s="40" t="str">
        <f>IF(SUM(GD19:GG19)-GH19&gt;0,SUM(GD19:GG19)-GH19,"")</f>
        <v/>
      </c>
      <c r="GX19" s="40" t="str">
        <f>IF(GK19&gt;0,GK19,"")</f>
        <v/>
      </c>
      <c r="GY19" s="40" t="str">
        <f>IF(GL19&gt;0,GL19,"")</f>
        <v/>
      </c>
      <c r="GZ19" s="40" t="str">
        <f>IF(SUM(GI19:GL19)-GM19&gt;0,SUM(GI19:GL19)-GM19,"")</f>
        <v/>
      </c>
      <c r="HA19" s="40" t="str">
        <f>IF(SUM(GT19,GW19,GZ19)&gt;0,SUM(GT19,GW19,GZ19),"")</f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>IF(HD19&gt;0,HD19,"")</f>
        <v/>
      </c>
      <c r="HW19" s="11" t="str">
        <f>IF(HE19&gt;0,HE19,"")</f>
        <v/>
      </c>
      <c r="HX19" s="11" t="str">
        <f>IF(SUM(HB19:HE19)-HF19&gt;0,SUM(HB19:HE19)-HF19,"")</f>
        <v/>
      </c>
      <c r="HY19" s="11" t="str">
        <f>IF(HI19&gt;0,HI19,"")</f>
        <v/>
      </c>
      <c r="HZ19" s="11" t="str">
        <f>IF(HJ19&gt;0,HJ19,"")</f>
        <v/>
      </c>
      <c r="IA19" s="11" t="str">
        <f>IF(SUM(HG19:HJ19)-HK19&gt;0,SUM(HG19:HJ19)-HK19,"")</f>
        <v/>
      </c>
      <c r="IB19" s="11" t="str">
        <f>IF(MAX(HX19,IA19)&gt;0,MAX(HX19,IA19),"")</f>
        <v/>
      </c>
      <c r="IC19" s="11" t="str">
        <f>IF(HN19&gt;0,HN19,"")</f>
        <v/>
      </c>
      <c r="ID19" s="11" t="str">
        <f>IF(HO19&gt;0,HO19,"")</f>
        <v/>
      </c>
      <c r="IE19" s="11" t="str">
        <f>IF(SUM(HL19:HO19)-HP19&gt;0,SUM(HL19:HO19)-HP19,"")</f>
        <v/>
      </c>
      <c r="IF19" s="11" t="str">
        <f>IF(HS19&gt;0,HS19,"")</f>
        <v/>
      </c>
      <c r="IG19" s="11" t="str">
        <f>IF(HT19&gt;0,HT19,"")</f>
        <v/>
      </c>
      <c r="IH19" s="11" t="str">
        <f>IF(SUM(HQ19:HT19)-HU19&gt;0,SUM(HQ19:HT19)-HU19,"")</f>
        <v/>
      </c>
      <c r="II19" s="11" t="str">
        <f>IF(SUM(IB19,IE19,IH19)&gt;0,SUM(IB19,IE19,IH19),"")</f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0" t="str">
        <f>IF(IL19&gt;0,IL19,"")</f>
        <v/>
      </c>
      <c r="JE19" s="40" t="str">
        <f>IF(IM19&gt;0,IM19,"")</f>
        <v/>
      </c>
      <c r="JF19" s="40" t="str">
        <f>IF(SUM(IJ19:IM19)-IN19&gt;0,SUM(IJ19:IM19)-IN19,"")</f>
        <v/>
      </c>
      <c r="JG19" s="40" t="str">
        <f>IF(IQ19&gt;0,IQ19,"")</f>
        <v/>
      </c>
      <c r="JH19" s="40" t="str">
        <f>IF(IR19&gt;0,IR19,"")</f>
        <v/>
      </c>
      <c r="JI19" s="40" t="str">
        <f>IF(SUM(IO19:IR19)-IS19&gt;0,SUM(IO19:IR19)-IS19,"")</f>
        <v/>
      </c>
      <c r="JJ19" s="40" t="str">
        <f>IF(MAX(JF19,JI19)&gt;0,MAX(JF19,JI19),"")</f>
        <v/>
      </c>
      <c r="JK19" s="40" t="str">
        <f>IF(IV19&gt;0,IV19,"")</f>
        <v/>
      </c>
      <c r="JL19" s="40" t="str">
        <f>IF(IW19&gt;0,IW19,"")</f>
        <v/>
      </c>
      <c r="JM19" s="40" t="str">
        <f>IF(SUM(IT19:IW19)-IX19&gt;0,SUM(IT19:IW19)-IX19,"")</f>
        <v/>
      </c>
      <c r="JN19" s="40" t="str">
        <f>IF(JA19&gt;0,JA19,"")</f>
        <v/>
      </c>
      <c r="JO19" s="40" t="str">
        <f>IF(JB19&gt;0,JB19,"")</f>
        <v/>
      </c>
      <c r="JP19" s="40" t="str">
        <f>IF(SUM(IY19:JB19)-JC19&gt;0,SUM(IY19:JB19)-JC19,"")</f>
        <v/>
      </c>
      <c r="JQ19" s="40" t="str">
        <f>IF(SUM(JJ19,JM19,JP19)&gt;0,SUM(JJ19,JM19,JP19),"")</f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>IF(JT19&gt;0,JT19,"")</f>
        <v/>
      </c>
      <c r="KM19" s="11" t="str">
        <f>IF(JU19&gt;0,JU19,"")</f>
        <v/>
      </c>
      <c r="KN19" s="11" t="str">
        <f>IF(SUM(JR19:JU19)-JV19&gt;0,SUM(JR19:JU19)-JV19,"")</f>
        <v/>
      </c>
      <c r="KO19" s="11" t="str">
        <f>IF(JY19&gt;0,JY19,"")</f>
        <v/>
      </c>
      <c r="KP19" s="11" t="str">
        <f>IF(JZ19&gt;0,JZ19,"")</f>
        <v/>
      </c>
      <c r="KQ19" s="11" t="str">
        <f>IF(SUM(JW19:JZ19)-KA19&gt;0,SUM(JW19:JZ19)-KA19,"")</f>
        <v/>
      </c>
      <c r="KR19" s="11" t="str">
        <f>IF(MAX(KN19,KQ19)&gt;0,MAX(KN19,KQ19),"")</f>
        <v/>
      </c>
      <c r="KS19" s="11" t="str">
        <f>IF(KD19&gt;0,KD19,"")</f>
        <v/>
      </c>
      <c r="KT19" s="11" t="str">
        <f>IF(KE19&gt;0,KE19,"")</f>
        <v/>
      </c>
      <c r="KU19" s="11" t="str">
        <f>IF(SUM(KB19:KE19)-KF19&gt;0,SUM(KB19:KE19)-KF19,"")</f>
        <v/>
      </c>
      <c r="KV19" s="11" t="str">
        <f>IF(KI19&gt;0,KI19,"")</f>
        <v/>
      </c>
      <c r="KW19" s="11" t="str">
        <f>IF(KJ19&gt;0,KJ19,"")</f>
        <v/>
      </c>
      <c r="KX19" s="11" t="str">
        <f>IF(SUM(KG19:KJ19)-KK19&gt;0,SUM(KG19:KJ19)-KK19,"")</f>
        <v/>
      </c>
      <c r="KY19" s="11" t="str">
        <f>IF(SUM(KR19,KU19,KX19)&gt;0,SUM(KR19,KU19,KX19),"")</f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0" t="str">
        <f>IF(LB19&gt;0,LB19,"")</f>
        <v/>
      </c>
      <c r="LU19" s="40" t="str">
        <f>IF(LC19&gt;0,LC19,"")</f>
        <v/>
      </c>
      <c r="LV19" s="40" t="str">
        <f>IF(SUM(KZ19:LC19)-LD19&gt;0,SUM(KZ19:LC19)-LD19,"")</f>
        <v/>
      </c>
      <c r="LW19" s="40" t="str">
        <f>IF(LG19&gt;0,LG19,"")</f>
        <v/>
      </c>
      <c r="LX19" s="40" t="str">
        <f>IF(LH19&gt;0,LH19,"")</f>
        <v/>
      </c>
      <c r="LY19" s="40" t="str">
        <f>IF(SUM(LE19:LH19)-LI19&gt;0,SUM(LE19:LH19)-LI19,"")</f>
        <v/>
      </c>
      <c r="LZ19" s="40" t="str">
        <f>IF(MAX(LV19,LY19)&gt;0,MAX(LV19,LY19),"")</f>
        <v/>
      </c>
      <c r="MA19" s="40" t="str">
        <f>IF(LL19&gt;0,LL19,"")</f>
        <v/>
      </c>
      <c r="MB19" s="40" t="str">
        <f>IF(LM19&gt;0,LM19,"")</f>
        <v/>
      </c>
      <c r="MC19" s="40" t="str">
        <f>IF(SUM(LJ19:LM19)-LN19&gt;0,SUM(LJ19:LM19)-LN19,"")</f>
        <v/>
      </c>
      <c r="MD19" s="40" t="str">
        <f>IF(LQ19&gt;0,LQ19,"")</f>
        <v/>
      </c>
      <c r="ME19" s="40" t="str">
        <f>IF(LR19&gt;0,LR19,"")</f>
        <v/>
      </c>
      <c r="MF19" s="40" t="str">
        <f>IF(SUM(LO19:LR19)-LS19&gt;0,SUM(LO19:LR19)-LS19,"")</f>
        <v/>
      </c>
      <c r="MG19" s="40" t="str">
        <f>IF(SUM(LZ19,MC19,MF19)&gt;0,SUM(LZ19,MC19,MF19),"")</f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>IF(MJ19&gt;0,MJ19,"")</f>
        <v/>
      </c>
      <c r="NC19" s="11" t="str">
        <f>IF(MK19&gt;0,MK19,"")</f>
        <v/>
      </c>
      <c r="ND19" s="11" t="str">
        <f>IF(SUM(MH19:MK19)-ML19&gt;0,SUM(MH19:MK19)-ML19,"")</f>
        <v/>
      </c>
      <c r="NE19" s="11" t="str">
        <f>IF(MO19&gt;0,MO19,"")</f>
        <v/>
      </c>
      <c r="NF19" s="11" t="str">
        <f>IF(MP19&gt;0,MP19,"")</f>
        <v/>
      </c>
      <c r="NG19" s="11" t="str">
        <f>IF(SUM(MM19:MP19)-MQ19&gt;0,SUM(MM19:MP19)-MQ19,"")</f>
        <v/>
      </c>
      <c r="NH19" s="11" t="str">
        <f>IF(MAX(ND19,NG19)&gt;0,MAX(ND19,NG19),"")</f>
        <v/>
      </c>
      <c r="NI19" s="11" t="str">
        <f>IF(MT19&gt;0,MT19,"")</f>
        <v/>
      </c>
      <c r="NJ19" s="11" t="str">
        <f>IF(MU19&gt;0,MU19,"")</f>
        <v/>
      </c>
      <c r="NK19" s="11" t="str">
        <f>IF(SUM(MR19:MU19)-MV19&gt;0,SUM(MR19:MU19)-MV19,"")</f>
        <v/>
      </c>
      <c r="NL19" s="11" t="str">
        <f>IF(MY19&gt;0,MY19,"")</f>
        <v/>
      </c>
      <c r="NM19" s="11" t="str">
        <f>IF(MZ19&gt;0,MZ19,"")</f>
        <v/>
      </c>
      <c r="NN19" s="11" t="str">
        <f>IF(SUM(MW19:MZ19)-NA19&gt;0,SUM(MW19:MZ19)-NA19,"")</f>
        <v/>
      </c>
      <c r="NO19" s="11" t="str">
        <f>IF(SUM(NH19,NK19,NN19)&gt;0,SUM(NH19,NK19,NN19),"")</f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0" t="str">
        <f>IF(NR19&gt;0,NR19,"")</f>
        <v/>
      </c>
      <c r="OK19" s="40" t="str">
        <f>IF(NS19&gt;0,NS19,"")</f>
        <v/>
      </c>
      <c r="OL19" s="40" t="str">
        <f>IF(SUM(NP19:NS19)-NT19&gt;0,SUM(NP19:NS19)-NT19,"")</f>
        <v/>
      </c>
      <c r="OM19" s="40" t="str">
        <f>IF(NW19&gt;0,NW19,"")</f>
        <v/>
      </c>
      <c r="ON19" s="40" t="str">
        <f>IF(NX19&gt;0,NX19,"")</f>
        <v/>
      </c>
      <c r="OO19" s="40" t="str">
        <f>IF(SUM(NU19:NX19)-NY19&gt;0,SUM(NU19:NX19)-NY19,"")</f>
        <v/>
      </c>
      <c r="OP19" s="40" t="str">
        <f>IF(MAX(OL19,OO19)&gt;0,MAX(OL19,OO19),"")</f>
        <v/>
      </c>
      <c r="OQ19" s="40" t="str">
        <f>IF(OB19&gt;0,OB19,"")</f>
        <v/>
      </c>
      <c r="OR19" s="40" t="str">
        <f>IF(OC19&gt;0,OC19,"")</f>
        <v/>
      </c>
      <c r="OS19" s="40" t="str">
        <f>IF(SUM(NZ19:OC19)-OD19&gt;0,SUM(NZ19:OC19)-OD19,"")</f>
        <v/>
      </c>
      <c r="OT19" s="40" t="str">
        <f>IF(OG19&gt;0,OG19,"")</f>
        <v/>
      </c>
      <c r="OU19" s="40" t="str">
        <f>IF(OH19&gt;0,OH19,"")</f>
        <v/>
      </c>
      <c r="OV19" s="40" t="str">
        <f>IF(SUM(OE19:OH19)-OI19&gt;0,SUM(OE19:OH19)-OI19,"")</f>
        <v/>
      </c>
      <c r="OW19" s="40" t="str">
        <f>IF(SUM(OP19,OS19,OV19)&gt;0,SUM(OP19,OS19,OV19),"")</f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>IF(OZ19&gt;0,OZ19,"")</f>
        <v/>
      </c>
      <c r="PS19" s="11" t="str">
        <f>IF(PA19&gt;0,PA19,"")</f>
        <v/>
      </c>
      <c r="PT19" s="11" t="str">
        <f>IF(SUM(OX19:PA19)-PB19&gt;0,SUM(OX19:PA19)-PB19,"")</f>
        <v/>
      </c>
      <c r="PU19" s="11" t="str">
        <f>IF(PE19&gt;0,PE19,"")</f>
        <v/>
      </c>
      <c r="PV19" s="11" t="str">
        <f>IF(PF19&gt;0,PF19,"")</f>
        <v/>
      </c>
      <c r="PW19" s="11" t="str">
        <f>IF(SUM(PC19:PF19)-PG19&gt;0,SUM(PC19:PF19)-PG19,"")</f>
        <v/>
      </c>
      <c r="PX19" s="11" t="str">
        <f>IF(MAX(PT19,PW19)&gt;0,MAX(PT19,PW19),"")</f>
        <v/>
      </c>
      <c r="PY19" s="11" t="str">
        <f>IF(PJ19&gt;0,PJ19,"")</f>
        <v/>
      </c>
      <c r="PZ19" s="11" t="str">
        <f>IF(PK19&gt;0,PK19,"")</f>
        <v/>
      </c>
      <c r="QA19" s="11" t="str">
        <f>IF(SUM(PH19:PK19)-PL19&gt;0,SUM(PH19:PK19)-PL19,"")</f>
        <v/>
      </c>
      <c r="QB19" s="11" t="str">
        <f>IF(PO19&gt;0,PO19,"")</f>
        <v/>
      </c>
      <c r="QC19" s="11" t="str">
        <f>IF(PP19&gt;0,PP19,"")</f>
        <v/>
      </c>
      <c r="QD19" s="11" t="str">
        <f>IF(SUM(PM19:PP19)-PQ19&gt;0,SUM(PM19:PP19)-PQ19,"")</f>
        <v/>
      </c>
      <c r="QE19" s="11" t="str">
        <f>IF(SUM(PX19,QA19,QD19)&gt;0,SUM(PX19,QA19,QD19),"")</f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0" t="str">
        <f>IF(QH19&gt;0,QH19,"")</f>
        <v/>
      </c>
      <c r="RA19" s="40" t="str">
        <f>IF(QI19&gt;0,QI19,"")</f>
        <v/>
      </c>
      <c r="RB19" s="40" t="str">
        <f>IF(SUM(QF19:QI19)-QJ19&gt;0,SUM(QF19:QI19)-QJ19,"")</f>
        <v/>
      </c>
      <c r="RC19" s="40" t="str">
        <f>IF(QM19&gt;0,QM19,"")</f>
        <v/>
      </c>
      <c r="RD19" s="40" t="str">
        <f>IF(QN19&gt;0,QN19,"")</f>
        <v/>
      </c>
      <c r="RE19" s="40" t="str">
        <f>IF(SUM(QK19:QN19)-QO19&gt;0,SUM(QK19:QN19)-QO19,"")</f>
        <v/>
      </c>
      <c r="RF19" s="40" t="str">
        <f>IF(MAX(RB19,RE19)&gt;0,MAX(RB19,RE19),"")</f>
        <v/>
      </c>
      <c r="RG19" s="40" t="str">
        <f>IF(QR19&gt;0,QR19,"")</f>
        <v/>
      </c>
      <c r="RH19" s="40" t="str">
        <f>IF(QS19&gt;0,QS19,"")</f>
        <v/>
      </c>
      <c r="RI19" s="40" t="str">
        <f>IF(SUM(QP19:QS19)-QT19&gt;0,SUM(QP19:QS19)-QT19,"")</f>
        <v/>
      </c>
      <c r="RJ19" s="40" t="str">
        <f>IF(QW19&gt;0,QW19,"")</f>
        <v/>
      </c>
      <c r="RK19" s="40" t="str">
        <f>IF(QX19&gt;0,QX19,"")</f>
        <v/>
      </c>
      <c r="RL19" s="40" t="str">
        <f>IF(SUM(QU19:QX19)-QY19&gt;0,SUM(QU19:QX19)-QY19,"")</f>
        <v/>
      </c>
      <c r="RM19" s="40" t="str">
        <f>IF(SUM(RF19,RI19,RL19)&gt;0,SUM(RF19,RI19,RL19),"")</f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>IF(RP19&gt;0,RP19,"")</f>
        <v/>
      </c>
      <c r="SI19" s="11" t="str">
        <f>IF(RQ19&gt;0,RQ19,"")</f>
        <v/>
      </c>
      <c r="SJ19" s="11" t="str">
        <f>IF(SUM(RN19:RQ19)-RR19&gt;0,SUM(RN19:RQ19)-RR19,"")</f>
        <v/>
      </c>
      <c r="SK19" s="11" t="str">
        <f>IF(RU19&gt;0,RU19,"")</f>
        <v/>
      </c>
      <c r="SL19" s="11" t="str">
        <f>IF(RV19&gt;0,RV19,"")</f>
        <v/>
      </c>
      <c r="SM19" s="11" t="str">
        <f>IF(SUM(RS19:RV19)-RW19&gt;0,SUM(RS19:RV19)-RW19,"")</f>
        <v/>
      </c>
      <c r="SN19" s="11" t="str">
        <f>IF(MAX(SJ19,SM19)&gt;0,MAX(SJ19,SM19),"")</f>
        <v/>
      </c>
      <c r="SO19" s="11" t="str">
        <f>IF(RZ19&gt;0,RZ19,"")</f>
        <v/>
      </c>
      <c r="SP19" s="11" t="str">
        <f>IF(SA19&gt;0,SA19,"")</f>
        <v/>
      </c>
      <c r="SQ19" s="11" t="str">
        <f>IF(SUM(RX19:SA19)-SB19&gt;0,SUM(RX19:SA19)-SB19,"")</f>
        <v/>
      </c>
      <c r="SR19" s="11" t="str">
        <f>IF(SE19&gt;0,SE19,"")</f>
        <v/>
      </c>
      <c r="SS19" s="11" t="str">
        <f>IF(SF19&gt;0,SF19,"")</f>
        <v/>
      </c>
      <c r="ST19" s="11" t="str">
        <f>IF(SUM(SC19:SF19)-SG19&gt;0,SUM(SC19:SF19)-SG19,"")</f>
        <v/>
      </c>
      <c r="SU19" s="11" t="str">
        <f>IF(SUM(SN19,SQ19,ST19)&gt;0,SUM(SN19,SQ19,ST19),"")</f>
        <v/>
      </c>
      <c r="SV19" s="17"/>
      <c r="SW19" s="17"/>
      <c r="SX19" s="17"/>
      <c r="SY19" s="17"/>
      <c r="SZ19" s="17"/>
      <c r="TA19" s="17"/>
      <c r="TB19" s="17"/>
      <c r="TC19" s="17"/>
      <c r="TD19" s="17"/>
      <c r="TE19" s="17"/>
      <c r="TF19" s="17"/>
      <c r="TG19" s="17"/>
      <c r="TH19" s="17"/>
      <c r="TI19" s="17"/>
      <c r="TJ19" s="17"/>
      <c r="TK19" s="17"/>
      <c r="TL19" s="17"/>
      <c r="TM19" s="17"/>
      <c r="TN19" s="17"/>
      <c r="TO19" s="17"/>
      <c r="TP19" s="40" t="str">
        <f>IF(SX19&gt;0,SX19,"")</f>
        <v/>
      </c>
      <c r="TQ19" s="40" t="str">
        <f>IF(SY19&gt;0,SY19,"")</f>
        <v/>
      </c>
      <c r="TR19" s="40" t="str">
        <f>IF(SUM(SV19:SY19)-SZ19&gt;0,SUM(SV19:SY19)-SZ19,"")</f>
        <v/>
      </c>
      <c r="TS19" s="40" t="str">
        <f>IF(TC19&gt;0,TC19,"")</f>
        <v/>
      </c>
      <c r="TT19" s="40" t="str">
        <f>IF(TD19&gt;0,TD19,"")</f>
        <v/>
      </c>
      <c r="TU19" s="40" t="str">
        <f>IF(SUM(TA19:TD19)-TE19&gt;0,SUM(TA19:TD19)-TE19,"")</f>
        <v/>
      </c>
      <c r="TV19" s="40" t="str">
        <f>IF(MAX(TR19,TU19)&gt;0,MAX(TR19,TU19),"")</f>
        <v/>
      </c>
      <c r="TW19" s="40" t="str">
        <f>IF(TH19&gt;0,TH19,"")</f>
        <v/>
      </c>
      <c r="TX19" s="40" t="str">
        <f>IF(TI19&gt;0,TI19,"")</f>
        <v/>
      </c>
      <c r="TY19" s="40" t="str">
        <f>IF(SUM(TF19:TI19)-TJ19&gt;0,SUM(TF19:TI19)-TJ19,"")</f>
        <v/>
      </c>
      <c r="TZ19" s="40" t="str">
        <f>IF(TM19&gt;0,TM19,"")</f>
        <v/>
      </c>
      <c r="UA19" s="40" t="str">
        <f>IF(TN19&gt;0,TN19,"")</f>
        <v/>
      </c>
      <c r="UB19" s="40" t="str">
        <f>IF(SUM(TK19:TN19)-TO19&gt;0,SUM(TK19:TN19)-TO19,"")</f>
        <v/>
      </c>
      <c r="UC19" s="40" t="str">
        <f>IF(SUM(TV19,TY19,UB19)&gt;0,SUM(TV19,TY19,UB19),"")</f>
        <v/>
      </c>
      <c r="UD19" s="18"/>
      <c r="UE19" s="18"/>
      <c r="UF19" s="18"/>
      <c r="UG19" s="18"/>
      <c r="UH19" s="18"/>
      <c r="UI19" s="18"/>
      <c r="UJ19" s="18"/>
      <c r="UK19" s="18"/>
      <c r="UL19" s="18"/>
      <c r="UM19" s="18"/>
      <c r="UN19" s="18"/>
      <c r="UO19" s="18"/>
      <c r="UP19" s="18"/>
      <c r="UQ19" s="18"/>
      <c r="UR19" s="18"/>
      <c r="US19" s="18"/>
      <c r="UT19" s="18"/>
      <c r="UU19" s="18"/>
      <c r="UV19" s="18"/>
      <c r="UW19" s="18"/>
      <c r="UX19" s="11" t="str">
        <f>IF(UF19&gt;0,UF19,"")</f>
        <v/>
      </c>
      <c r="UY19" s="11" t="str">
        <f>IF(UG19&gt;0,UG19,"")</f>
        <v/>
      </c>
      <c r="UZ19" s="11" t="str">
        <f>IF(SUM(UD19:UG19)-UH19&gt;0,SUM(UD19:UG19)-UH19,"")</f>
        <v/>
      </c>
      <c r="VA19" s="11" t="str">
        <f>IF(UK19&gt;0,UK19,"")</f>
        <v/>
      </c>
      <c r="VB19" s="11" t="str">
        <f>IF(UL19&gt;0,UL19,"")</f>
        <v/>
      </c>
      <c r="VC19" s="11" t="str">
        <f>IF(SUM(UI19:UL19)-UM19&gt;0,SUM(UI19:UL19)-UM19,"")</f>
        <v/>
      </c>
      <c r="VD19" s="11" t="str">
        <f>IF(MAX(UZ19,VC19)&gt;0,MAX(UZ19,VC19),"")</f>
        <v/>
      </c>
      <c r="VE19" s="11" t="str">
        <f>IF(UP19&gt;0,UP19,"")</f>
        <v/>
      </c>
      <c r="VF19" s="11" t="str">
        <f>IF(UQ19&gt;0,UQ19,"")</f>
        <v/>
      </c>
      <c r="VG19" s="11" t="str">
        <f>IF(SUM(UN19:UQ19)-UR19&gt;0,SUM(UN19:UQ19)-UR19,"")</f>
        <v/>
      </c>
      <c r="VH19" s="11" t="str">
        <f>IF(UU19&gt;0,UU19,"")</f>
        <v/>
      </c>
      <c r="VI19" s="11" t="str">
        <f>IF(UV19&gt;0,UV19,"")</f>
        <v/>
      </c>
      <c r="VJ19" s="11" t="str">
        <f>IF(SUM(US19:UV19)-UW19&gt;0,SUM(US19:UV19)-UW19,"")</f>
        <v/>
      </c>
      <c r="VK19" s="11" t="str">
        <f>IF(SUM(VD19,VG19,VJ19)&gt;0,SUM(VD19,VG19,VJ19),"")</f>
        <v/>
      </c>
      <c r="VL19" s="17"/>
      <c r="VM19" s="17"/>
      <c r="VN19" s="17"/>
      <c r="VO19" s="17"/>
      <c r="VP19" s="17"/>
      <c r="VQ19" s="17"/>
      <c r="VR19" s="17"/>
      <c r="VS19" s="17"/>
      <c r="VT19" s="17"/>
      <c r="VU19" s="17"/>
      <c r="VV19" s="17"/>
      <c r="VW19" s="17"/>
      <c r="VX19" s="17"/>
      <c r="VY19" s="17"/>
      <c r="VZ19" s="17"/>
      <c r="WA19" s="17"/>
      <c r="WB19" s="17"/>
      <c r="WC19" s="17"/>
      <c r="WD19" s="17"/>
      <c r="WE19" s="17"/>
      <c r="WF19" s="40" t="str">
        <f>IF(VN19&gt;0,VN19,"")</f>
        <v/>
      </c>
      <c r="WG19" s="40" t="str">
        <f>IF(VO19&gt;0,VO19,"")</f>
        <v/>
      </c>
      <c r="WH19" s="40" t="str">
        <f>IF(SUM(VL19:VO19)-VP19&gt;0,SUM(VL19:VO19)-VP19,"")</f>
        <v/>
      </c>
      <c r="WI19" s="40" t="str">
        <f>IF(VS19&gt;0,VS19,"")</f>
        <v/>
      </c>
      <c r="WJ19" s="40" t="str">
        <f>IF(VT19&gt;0,VT19,"")</f>
        <v/>
      </c>
      <c r="WK19" s="40" t="str">
        <f>IF(SUM(VQ19:VT19)-VU19&gt;0,SUM(VQ19:VT19)-VU19,"")</f>
        <v/>
      </c>
      <c r="WL19" s="40" t="str">
        <f>IF(MAX(WH19,WK19)&gt;0,MAX(WH19,WK19),"")</f>
        <v/>
      </c>
      <c r="WM19" s="40" t="str">
        <f>IF(VX19&gt;0,VX19,"")</f>
        <v/>
      </c>
      <c r="WN19" s="40" t="str">
        <f>IF(VY19&gt;0,VY19,"")</f>
        <v/>
      </c>
      <c r="WO19" s="40" t="str">
        <f>IF(SUM(VV19:VY19)-VZ19&gt;0,SUM(VV19:VY19)-VZ19,"")</f>
        <v/>
      </c>
      <c r="WP19" s="40" t="str">
        <f>IF(WC19&gt;0,WC19,"")</f>
        <v/>
      </c>
      <c r="WQ19" s="40" t="str">
        <f>IF(WD19&gt;0,WD19,"")</f>
        <v/>
      </c>
      <c r="WR19" s="40" t="str">
        <f>IF(SUM(WA19:WD19)-WE19&gt;0,SUM(WA19:WD19)-WE19,"")</f>
        <v/>
      </c>
      <c r="WS19" s="40" t="str">
        <f>IF(SUM(WL19,WO19,WR19)&gt;0,SUM(WL19,WO19,WR19),"")</f>
        <v/>
      </c>
      <c r="WT19" s="26">
        <f>IF($CP19="P",CA19,(CA19+AZ19)/2)</f>
        <v>6</v>
      </c>
      <c r="WU19" s="26">
        <f>IF($CP19="P",CB19,(CB19+BA19)/2)</f>
        <v>3.15</v>
      </c>
      <c r="WV19" s="26">
        <f>IF($CP19="P",CC19,(CC19+BB19)/2)</f>
        <v>5.5</v>
      </c>
      <c r="WW19" s="26">
        <f>IF($CP19="P",CD19,(CD19+BC19)/2)</f>
        <v>5.5650000000000004</v>
      </c>
      <c r="WX19" s="26">
        <f>IF($CP19="P",CE19,(CE19+BD19)/2)</f>
        <v>0</v>
      </c>
      <c r="WY19" s="26">
        <f>IF($CP19="P",CF19,(CF19+BE19)/2)</f>
        <v>7.35</v>
      </c>
      <c r="WZ19" s="26">
        <f>IF($CP19="P",CG19,(CG19+BF19)/2)</f>
        <v>3.8</v>
      </c>
      <c r="XA19" s="26">
        <f>IF($CP19="P",CH19,(CH19+BG19)/2)</f>
        <v>6.9</v>
      </c>
      <c r="XB19" s="26">
        <f>IF($CP19="P",CI19,(CI19+BH19)/2)</f>
        <v>7.1</v>
      </c>
      <c r="XC19" s="26">
        <f>IF($CP19="P",CJ19,(CJ19+BI19)/2)</f>
        <v>0</v>
      </c>
      <c r="XD19" s="26">
        <f>IF($CP19="P",CK19,(CK19+BJ19)/2)</f>
        <v>0</v>
      </c>
      <c r="XE19" s="26">
        <f>IF($CP19="P",CL19,(CL19+BK19)/2)</f>
        <v>0</v>
      </c>
      <c r="XF19" s="26">
        <f>IF($CP19="P",CM19,(CM19+BL19)/2)</f>
        <v>0</v>
      </c>
      <c r="XG19" s="26">
        <f>IF($CP19="P",CN19,(CN19+BM19)/2)</f>
        <v>0</v>
      </c>
      <c r="XH19" s="26">
        <f>IF($CP19="P",CO19,(CO19+BN19)/2)</f>
        <v>0</v>
      </c>
      <c r="XI19" s="28" t="s">
        <v>53</v>
      </c>
      <c r="XJ19" s="11">
        <f>IF(WV19&gt;0,WV19,"")</f>
        <v>5.5</v>
      </c>
      <c r="XK19" s="11">
        <f>IF(WW19&gt;0,WW19,"")</f>
        <v>5.5650000000000004</v>
      </c>
      <c r="XL19" s="11">
        <f>IF(SUM(WT19:WW19)-WX19&gt;0,SUM(WT19:WW19)-WX19,"")</f>
        <v>20.215</v>
      </c>
      <c r="XM19" s="11">
        <f>IF(XA19&gt;0,XA19,"")</f>
        <v>6.9</v>
      </c>
      <c r="XN19" s="11">
        <f>IF(XB19&gt;0,XB19,"")</f>
        <v>7.1</v>
      </c>
      <c r="XO19" s="11">
        <f>IF(SUM(WY19:XB19)-XC19&gt;0,SUM(WY19:XB19)-XC19,"")</f>
        <v>25.15</v>
      </c>
      <c r="XP19" s="11">
        <f>IF(MAX(XL19,XO19)&gt;0,MAX(XL19,XO19),"")</f>
        <v>25.15</v>
      </c>
      <c r="XQ19" s="11" t="str">
        <f>IF(XF19&gt;0,XF19,"")</f>
        <v/>
      </c>
      <c r="XR19" s="11" t="str">
        <f>IF(XG19&gt;0,XG19,"")</f>
        <v/>
      </c>
      <c r="XS19" s="11" t="str">
        <f>IF(SUM(XD19:XG19)-XH19&gt;0,SUM(XD19:XG19)-XH19,"")</f>
        <v/>
      </c>
      <c r="XT19" s="11">
        <f>IF(SUM(XP19,XS19)&gt;0,SUM(XP19,XS19),"")</f>
        <v>25.15</v>
      </c>
    </row>
    <row r="20" spans="1:644" x14ac:dyDescent="0.2">
      <c r="A20" s="4" t="str" cm="1">
        <f t="array" ref="A20">IF(AND(H20&lt;&gt;"",H20&lt;&gt;"No DD"),SUMPRODUCT((H$4:H$27&lt;&gt;"")*(H$4:H$27&lt;&gt;"No DD")*(E$4:E$27&gt;E20))+1,IF(H20="No DD",SUMPRODUCT((H$4:H$27="No DD")*(E$4:E$27&gt;E20))+1+SUMPRODUCT((H$4:H$27&lt;&gt;"")*(H$4:H$27&lt;&gt;"No DD")),""))</f>
        <v/>
      </c>
      <c r="B20" s="5" t="s">
        <v>150</v>
      </c>
      <c r="C20" s="4" t="s">
        <v>3</v>
      </c>
      <c r="D20" s="4">
        <v>2005</v>
      </c>
      <c r="E20" s="9">
        <f>SUM(J20:V20)+SUM(J20:T20)*0.0000001+SUM(J20)*0.0000000000001</f>
        <v>158.05001580500527</v>
      </c>
      <c r="F20" s="3" t="str">
        <f>IF(OR(AND(AO20&gt;=AY$29,AO20&lt;&gt;"",AQ20&gt;=AY$33,AQ20&lt;&gt;"",AN20=""),AND(AR20&gt;=AY$29,AR20&lt;&gt;"",AT20&gt;=AY$33,AT20&lt;&gt;"",AN20=""),AND(AV20&gt;=AY$29,AV20&lt;&gt;"",AX20&gt;=AY$33,AX20&lt;&gt;"",AN20=""),AND(BP20&gt;=BZ$29,BP20&lt;&gt;"",BR20&gt;=BZ$33,BR20&lt;&gt;"",BO20=""),AND(BS20&gt;=BZ$29,BS20&lt;&gt;"",BU20&gt;=BZ$33,BU20&lt;&gt;"",BO20=""),AND(BW20&gt;=BZ$29,BW20&lt;&gt;"",BY20&gt;=BZ$33,BY20&lt;&gt;"",BO20=""),AND(CQ20&gt;=DA$29,CQ20&lt;&gt;"",CS20&gt;=DA$33,CS20&lt;&gt;"",CP20=""),AND(CT20&gt;=DA$29,CT20&lt;&gt;"",CV20&gt;=DA$33,CV20&lt;&gt;"",CP20=""),AND(CX20&gt;=DA$29,CX20&lt;&gt;"",CZ20&gt;=DA$33,CZ20&lt;&gt;"",CP20=""),AND(DX20&gt;=EK$29,DX20&lt;&gt;"",DZ20&gt;=EK$33,DZ20&lt;&gt;""),AND(EA20&gt;=EK$29,EA20&lt;&gt;"",EC20&gt;=EK$33,EC20&lt;&gt;""),AND(EE20&gt;=EK$29,EE20&lt;&gt;"",EG20&gt;=EK$33,EG20&lt;&gt;""),AND(EH20&gt;=EK$29,EH20&lt;&gt;"",EJ20&gt;=EK$33,EJ20&lt;&gt;""),AND(FF20&gt;=FS$29,FF20&lt;&gt;"",FH20&gt;=FS$33,FH20&lt;&gt;""),AND(FI20&gt;=FS$29,FI20&lt;&gt;"",FK20&gt;=FS$33,FK20&lt;&gt;""),AND(FM20&gt;=FS$29,FM20&lt;&gt;"",FO20&gt;=FS$33,FO20&lt;&gt;""),AND(FP20&gt;=FS$29,FP20&lt;&gt;"",FR20&gt;=FS$33,FR20&lt;&gt;""),AND(GN20&gt;=HA$29,GN20&lt;&gt;"",GP20&gt;=HA$33,GP20&lt;&gt;""),AND(GQ20&gt;=HA$29,GQ20&lt;&gt;"",GS20&gt;=HA$33,GS20&lt;&gt;""),AND(GU20&gt;=HA$29,GU20&lt;&gt;"",GW20&gt;=HA$33,GW20&lt;&gt;""),AND(GX20&gt;=HA$29,GX20&lt;&gt;"",GZ20&gt;=HA$33,GZ20&lt;&gt;""),AND(HV20&gt;=II$29,HV20&lt;&gt;"",HX20&gt;=II$33,HX20&lt;&gt;""),AND(HY20&gt;=II$29,HY20&lt;&gt;"",IA20&gt;=II$33,IA20&lt;&gt;""),AND(IC20&gt;=II$29,IC20&lt;&gt;"",IE20&gt;=II$33,IE20&lt;&gt;""),AND(IF20&gt;=II$29,IF20&lt;&gt;"",IH20&gt;=II$33,IH20&lt;&gt;""),AND(JD20&gt;=JQ$29,JD20&lt;&gt;"",JF20&gt;=JQ$33,JF20&lt;&gt;""),AND(JG20&gt;=JQ$29,JG20&lt;&gt;"",JI20&gt;=JQ$33,JI20&lt;&gt;""),AND(JK20&gt;=JQ$29,JK20&lt;&gt;"",JM20&gt;=JQ$33,JM20&lt;&gt;""),AND(JN20&gt;=JQ$29,JN20&lt;&gt;"",JP20&gt;=JQ$33,JP20&lt;&gt;""),AND(KL20&gt;=KY$29,KL20&lt;&gt;"",KN20&gt;=KY$33,KN20&lt;&gt;""),AND(KO20&gt;=KY$29,KO20&lt;&gt;"",KQ20&gt;=KY$33,KQ20&lt;&gt;""),AND(KS20&gt;=KY$29,KS20&lt;&gt;"",KU20&gt;=KY$33,KU20&lt;&gt;""),AND(KV20&gt;=KY$29,KV20&lt;&gt;"",KX20&gt;=KY$33,KX20&lt;&gt;""),AND(LT20&gt;=MG$29,LT20&lt;&gt;"",LV20&gt;=MG$33,LV20&lt;&gt;""),AND(LW20&gt;=MG$29,LW20&lt;&gt;"",LY20&gt;=MG$33,LY20&lt;&gt;""),AND(MA20&gt;=MG$29,MA20&lt;&gt;"",MC20&gt;=MG$33,MC20&lt;&gt;""),AND(MD20&gt;=MG$29,MD20&lt;&gt;"",MF20&gt;=MG$33,MF20&lt;&gt;""),AND(NB20&gt;=NO$29,NB20&lt;&gt;"",ND20&gt;=NO$33,ND20&lt;&gt;""),AND(NE20&gt;=NO$29,NE20&lt;&gt;"",NG20&gt;=NO$33,NG20&lt;&gt;""),AND(NI20&gt;=NO$29,NI20&lt;&gt;"",NK20&gt;=NO$33,NK20&lt;&gt;""),AND(NL20&gt;=NO$29,NL20&lt;&gt;"",NN20&gt;=NO$33,NN20&lt;&gt;""),AND(OJ20&gt;=OW$29,OJ20&lt;&gt;"",OL20&gt;=OW$33,OL20&lt;&gt;""),AND(OM20&gt;=OW$29,OM20&lt;&gt;"",OO20&gt;=OW$33,OO20&lt;&gt;""),AND(OQ20&gt;=OW$29,OQ20&lt;&gt;"",OS20&gt;=OW$33,OS20&lt;&gt;""),AND(OT20&gt;=OW$29,OT20&lt;&gt;"",OV20&gt;=OW$33,OV20&lt;&gt;""),AND(PR20&gt;=QE$29,PR20&lt;&gt;"",PT20&gt;=QE$33,PT20&lt;&gt;""),AND(PU20&gt;=QE$29,PU20&lt;&gt;"",PW20&gt;=QE$33,PW20&lt;&gt;""),AND(PY20&gt;=QE$29,PY20&lt;&gt;"",QA20&gt;=QE$33,QA20&lt;&gt;""),AND(QB20&gt;=QE$29,QB20&lt;&gt;"",QD20&gt;=QE$33,QD20&lt;&gt;""),AND(QZ20&gt;=RM$29,QZ20&lt;&gt;"",RB20&gt;=RM$33,RB20&lt;&gt;""),AND(RC20&gt;=RM$29,RC20&lt;&gt;"",RE20&gt;=RM$33,RE20&lt;&gt;""),AND(RG20&gt;=RM$29,RG20&lt;&gt;"",RI20&gt;=RM$33,RI20&lt;&gt;""),AND(RJ20&gt;=RM$29,RJ20&lt;&gt;"",RL20&gt;=RM$33,RL20&lt;&gt;""),AND(SH20&gt;=SU$29,SH20&lt;&gt;"",SJ20&gt;=SU$33,SJ20&lt;&gt;""),AND(SK20&gt;=SU$29,SK20&lt;&gt;"",SM20&gt;=SU$33,SM20&lt;&gt;""),AND(SO20&gt;=SU$29,SO20&lt;&gt;"",SQ20&gt;=SU$33,SQ20&lt;&gt;""),AND(SR20&gt;=SU$29,SR20&lt;&gt;"",ST20&gt;=SU$33,ST20&lt;&gt;""),AND(TP20&gt;=UC$29,TP20&lt;&gt;"",TR20&gt;=UC$33,TR20&lt;&gt;""),AND(TS20&gt;=UC$29,TS20&lt;&gt;"",TU20&gt;=UC$33,TU20&lt;&gt;""),AND(TW20&gt;=UC$29,TW20&lt;&gt;"",TY20&gt;=UC$33,TYY20&lt;&gt;""),AND(TZ20&gt;=UC$29,TZ20&lt;&gt;"",UB20&gt;=UC$33,UB20&lt;&gt;""),AND(UX20&gt;=VK$29,UX20&lt;&gt;"",UZ20&gt;=VK$33,UZ20&lt;&gt;""),AND(VA20&gt;=VK$29,VA20&lt;&gt;"",VC20&gt;=VK$33,VC20&lt;&gt;""),AND(VE20&gt;=VK$29,VE20&lt;&gt;"",VG20&gt;=VK$33,VG20&lt;&gt;""),AND(VH20&gt;=VK$29,VH20&lt;&gt;"",VJ20&gt;=VK$33,VJ20&lt;&gt;""),AND(WF20&gt;=WS$29,WF20&lt;&gt;"",WH20&gt;=WS$33,WH20&lt;&gt;""),AND(WI20&gt;=WS$29,WI20&lt;&gt;"",WK20&gt;=WS$33,WK20&lt;&gt;""),AND(WM20&gt;=WS$29,WM20&lt;&gt;"",WO20&gt;=WS$33,WO20&lt;&gt;""),AND(WP20&gt;=WS$29,WP20&lt;&gt;"",WR20&gt;=WS$33,WR20&lt;&gt;"")),"P","")</f>
        <v/>
      </c>
      <c r="G20" s="3" t="str">
        <f>IF(OR(AND(AQ20&gt;=AY$33,AQ20&lt;&gt;"",AN20=""),AND(AT20&gt;=AY$33,AT20&lt;&gt;"",AN20=""),AND(AX20&gt;=AY$33,AX20&lt;&gt;"",AN20=""),AND(BR20&gt;=BZ$33,BR20&lt;&gt;"",BO20=""),AND(BU20&gt;=BZ$33,BU20&lt;&gt;"",BO20=""),AND(BY20&gt;=BZ$33,BY20&lt;&gt;"",BO20=""),AND(CS20&gt;=DA$33,CS20&lt;&gt;"",CP20=""),AND(CV20&gt;=DA$33,CV20&lt;&gt;"",CP20=""),AND(CZ20&gt;=DA$33,CZ20&lt;&gt;"",CP20=""),AND(DZ20&gt;=EK$33,DZ20&lt;&gt;""),AND(EC20&gt;=EK$33,EC20&lt;&gt;""),AND(EG20&gt;=EK$33,EG20&lt;&gt;""),AND(EJ20&gt;=EK$33,EJ20&lt;&gt;""),AND(FH20&gt;=FS$33,FH20&lt;&gt;""),AND(FK20&gt;=FS$33,FK20&lt;&gt;""),AND(FO20&gt;=FS$33,FO20&lt;&gt;""),AND(FR20&gt;=FS$33,FR20&lt;&gt;""),AND(GP20&gt;=HA$33,GP20&lt;&gt;""),AND(GS20&gt;=HA$33,GS20&lt;&gt;""),AND(GW20&gt;=HA$33,GW20&lt;&gt;""),AND(GZ20&gt;=HA$33,GZ20&lt;&gt;""),AND(HX20&gt;=II$33,HX20&lt;&gt;""),AND(IA20&gt;=II$33,IA20&lt;&gt;""),AND(IE20&gt;=II$33,IE20&lt;&gt;""),AND(IH20&gt;=II$33,IH20&lt;&gt;""),AND(JF20&gt;=JQ$33,JF20&lt;&gt;""),AND(JI20&gt;=JQ$33,JI20&lt;&gt;""),AND(JM20&gt;=JQ$33,JM20&lt;&gt;""),AND(JP20&gt;=JQ$33,JP20&lt;&gt;""),AND(KN20&gt;=KY$33,KN20&lt;&gt;""),AND(KQ20&gt;=KY$33,KQ20&lt;&gt;""),AND(KU20&gt;=KY$33,KU20&lt;&gt;""),AND(KX20&gt;=KY$33,KX20&lt;&gt;""),AND(LV20&gt;=MG$33,LV20&lt;&gt;""),AND(LY20&gt;=MG$33,LY20&lt;&gt;""),AND(MC20&gt;=MG$33,MC20&lt;&gt;""),AND(MF20&gt;=MG$33,MF20&lt;&gt;""),AND(ND20&gt;=NO$33,ND20&lt;&gt;""),AND(NG20&gt;=NO$33,NG20&lt;&gt;""),AND(NK20&gt;=NO$33,NK20&lt;&gt;""),AND(NN20&gt;=NO$33,NN20&lt;&gt;""),AND(OL20&gt;=OW$33,OL20&lt;&gt;""),AND(OO20&gt;=OW$33,OO20&lt;&gt;""),AND(OS20&gt;=OW$33,OS20&lt;&gt;""),AND(OV20&gt;=OW$33,OV20&lt;&gt;""),AND(PT20&gt;=QE$33,PT20&lt;&gt;""),AND(PW20&gt;=QE$33,PW20&lt;&gt;""),AND(QA20&gt;=QE$33,QA20&lt;&gt;""),AND(QD20&gt;=QE$33,QD20&lt;&gt;""),AND(RB20&gt;=RM$33,RB20&lt;&gt;""),AND(RE20&gt;=RM$33,RE20&lt;&gt;""),AND(RI20&gt;=RM$33,RI20&lt;&gt;""),AND(RL20&gt;=RM$33,RL20&lt;&gt;""),AND(SJ20&gt;=SU$33,SJ20&lt;&gt;""),AND(SM20&gt;=SU$33,SM20&lt;&gt;""),AND(SQ20&gt;=SU$33,SQ20&lt;&gt;""),AND(ST20&gt;=SU$33,ST20&lt;&gt;""),AND(TR20&gt;=UC$33,TR20&lt;&gt;""),AND(TU20&gt;=UC$33,TU20&lt;&gt;""),AND(TY20&gt;=UC$33,TYY20&lt;&gt;""),AND(UB20&gt;=UC$33,UB20&lt;&gt;""),AND(UZ20&gt;=VK$33,UZ20&lt;&gt;""),AND(VC20&gt;=VK$33,VC20&lt;&gt;""),AND(VG20&gt;=VK$33,VG20&lt;&gt;""),AND(VJ20&gt;=VK$33,VJ20&lt;&gt;""),AND(WH20&gt;=WS$33,WH20&lt;&gt;""),AND(WK20&gt;=WS$33,WK20&lt;&gt;""),AND(WO20&gt;=WS$33,WO20&lt;&gt;""),AND(WR20&gt;=WS$33,WR20&lt;&gt;"")),"P","")</f>
        <v/>
      </c>
      <c r="H20" s="36" t="str">
        <f>IF(AND(G20="P",F20=""),"No DD",IF(OR(AND(AO20&gt;=AY$32,AO20&lt;&gt;"",AQ20&gt;=AY$36,AQ20&lt;&gt;"",AN20=""),AND(AR20&gt;=AY$32,AR20&lt;&gt;"",AT20&gt;=AY$36,AT20&lt;&gt;"",AN20=""),AND(AV20&gt;=AY$32,AV20&lt;&gt;"",AX20&gt;=AY$36,AX20&lt;&gt;"",AN20=""),AND(BP20&gt;=BZ$32,BP20&lt;&gt;"",BR20&gt;=BZ$36,BR20&lt;&gt;"",BO20=""),AND(BS20&gt;=BZ$32,BS20&lt;&gt;"",BU20&gt;=BZ$36,BU20&lt;&gt;"",BO20=""),AND(BW20&gt;=BZ$32,BW20&lt;&gt;"",BY20&gt;=BZ$36,BY20&lt;&gt;"",BO20=""),AND(CQ20&gt;=DA$32,CQ20&lt;&gt;"",CS20&gt;=DA$36,CS20&lt;&gt;"",CP20=""),AND(CT20&gt;=DA$32,CT20&lt;&gt;"",CV20&gt;=DA$36,CV20&lt;&gt;"",CP20=""),AND(CX20&gt;=DA$32,CX20&lt;&gt;"",CZ20&gt;=DA$36,CZ20&lt;&gt;"",CP20=""),AND(DX20&gt;=EK$32,DX20&lt;&gt;"",DZ20&gt;=EK$36,DZ20&lt;&gt;""),AND(EA20&gt;=EK$32,EA20&lt;&gt;"",EC20&gt;=EK$36,EC20&lt;&gt;""),AND(EE20&gt;=EK$32,EE20&lt;&gt;"",EG20&gt;=EK$36,EG20&lt;&gt;""),AND(EH20&gt;=EK$32,EH20&lt;&gt;"",EJ20&gt;=EK$36,EJ20&lt;&gt;""),AND(FF20&gt;=FS$32,FF20&lt;&gt;"",FH20&gt;=FS$36,FH20&lt;&gt;""),AND(FI20&gt;=FS$32,FI20&lt;&gt;"",FK20&gt;=FS$36,FK20&lt;&gt;""),AND(FM20&gt;=FS$32,FM20&lt;&gt;"",FO20&gt;=FS$36,FO20&lt;&gt;""),AND(FP20&gt;=FS$32,FP20&lt;&gt;"",FR20&gt;=FS$36,FR20&lt;&gt;""),AND(GN20&gt;=HA$32,GN20&lt;&gt;"",GP20&gt;=HA$36,GP20&lt;&gt;""),AND(GQ20&gt;=HA$32,GQ20&lt;&gt;"",GS20&gt;=HA$36,GS20&lt;&gt;""),AND(GU20&gt;=HA$32,GU20&lt;&gt;"",GW20&gt;=HA$36,GW20&lt;&gt;""),AND(GX20&gt;=HA$32,GX20&lt;&gt;"",GZ20&gt;=HA$36,GZ20&lt;&gt;""),AND(HV20&gt;=II$32,HV20&lt;&gt;"",HX20&gt;=II$36,HX20&lt;&gt;""),AND(HY20&gt;=II$32,HY20&lt;&gt;"",IA20&gt;=II$36,IA20&lt;&gt;""),AND(IC20&gt;=II$32,IC20&lt;&gt;"",IE20&gt;=II$36,IE20&lt;&gt;""),AND(IF20&gt;=II$32,IF20&lt;&gt;"",IH20&gt;=II$36,IH20&lt;&gt;""),AND(JD20&gt;=JQ$32,JD20&lt;&gt;"",JF20&gt;=JQ$36,JF20&lt;&gt;""),AND(JG20&gt;=JQ$32,JG20&lt;&gt;"",JI20&gt;=JQ$36,JI20&lt;&gt;""),AND(JK20&gt;=JQ$32,JK20&lt;&gt;"",JM20&gt;=JQ$36,JM20&lt;&gt;""),AND(JN20&gt;=JQ$32,JN20&lt;&gt;"",JP20&gt;=JQ$36,JP20&lt;&gt;""),AND(KL20&gt;=KY$32,KL20&lt;&gt;"",KN20&gt;=KY$36,KN20&lt;&gt;""),AND(KO20&gt;=KY$32,KO20&lt;&gt;"",KQ20&gt;=KY$36,KQ20&lt;&gt;""),AND(KS20&gt;=KY$32,KS20&lt;&gt;"",KU20&gt;=KY$36,KU20&lt;&gt;""),AND(KV20&gt;=KY$32,KV20&lt;&gt;"",KX20&gt;=KY$36,KX20&lt;&gt;""),AND(LT20&gt;=MG$32,LT20&lt;&gt;"",LV20&gt;=MG$36,LV20&lt;&gt;""),AND(LW20&gt;=MG$32,LW20&lt;&gt;"",LY20&gt;=MG$36,LY20&lt;&gt;""),AND(MA20&gt;=MG$32,MA20&lt;&gt;"",MC20&gt;=MG$36,MC20&lt;&gt;""),AND(MD20&gt;=MG$32,MD20&lt;&gt;"",MF20&gt;=MG$36,MF20&lt;&gt;""),AND(NB20&gt;=NO$32,NB20&lt;&gt;"",ND20&gt;=NO$36,ND20&lt;&gt;""),AND(NE20&gt;=NO$32,NE20&lt;&gt;"",NG20&gt;=NO$36,NG20&lt;&gt;""),AND(NI20&gt;=NO$32,NI20&lt;&gt;"",NK20&gt;=NO$36,NK20&lt;&gt;""),AND(NL20&gt;=NO$32,NL20&lt;&gt;"",NN20&gt;=NO$36,NN20&lt;&gt;""),AND(OJ20&gt;=OW$32,OJ20&lt;&gt;"",OL20&gt;=OW$36,OL20&lt;&gt;""),AND(OM20&gt;=OW$32,OM20&lt;&gt;"",OO20&gt;=OW$36,OO20&lt;&gt;""),AND(OQ20&gt;=OW$32,OQ20&lt;&gt;"",OS20&gt;=OW$36,OS20&lt;&gt;""),AND(OT20&gt;=OW$32,OT20&lt;&gt;"",OV20&gt;=OW$36,OV20&lt;&gt;""),AND(PR20&gt;=QE$32,PR20&lt;&gt;"",PT20&gt;=QE$36,PT20&lt;&gt;""),AND(PU20&gt;=QE$32,PU20&lt;&gt;"",PW20&gt;=QE$36,PW20&lt;&gt;""),AND(PY20&gt;=QE$32,PY20&lt;&gt;"",QA20&gt;=QE$36,QA20&lt;&gt;""),AND(QB20&gt;=QE$32,QB20&lt;&gt;"",QD20&gt;=QE$36,QD20&lt;&gt;""),AND(QZ20&gt;=RM$32,QZ20&lt;&gt;"",RB20&gt;=RM$36,RB20&lt;&gt;""),AND(RC20&gt;=RM$32,RC20&lt;&gt;"",RE20&gt;=RM$36,RE20&lt;&gt;""),AND(RG20&gt;=RM$32,RG20&lt;&gt;"",RI20&gt;=RM$36,RI20&lt;&gt;""),AND(RJ20&gt;=RM$32,RJ20&lt;&gt;"",RL20&gt;=RM$36,RL20&lt;&gt;""),AND(SH20&gt;=SU$32,SH20&lt;&gt;"",SJ20&gt;=SU$36,SJ20&lt;&gt;""),AND(SK20&gt;=SU$32,SK20&lt;&gt;"",SM20&gt;=SU$36,SM20&lt;&gt;""),AND(SO20&gt;=SU$32,SO20&lt;&gt;"",SQ20&gt;=SU$36,SQ20&lt;&gt;""),AND(SR20&gt;=SU$32,SR20&lt;&gt;"",ST20&gt;=SU$36,ST20&lt;&gt;""),AND(TP20&gt;=UC$32,TP20&lt;&gt;"",TR20&gt;=UC$36,TR20&lt;&gt;""),AND(TS20&gt;=UC$32,TS20&lt;&gt;"",TU20&gt;=UC$36,TU20&lt;&gt;""),AND(TW20&gt;=UC$32,TW20&lt;&gt;"",TY20&gt;=UC$356,TYY20&lt;&gt;""),AND(TZ20&gt;=UC$32,TZ20&lt;&gt;"",UB20&gt;=UC$36,UB20&lt;&gt;""),AND(UX20&gt;=VK$32,UX20&lt;&gt;"",UZ20&gt;=VK$36,UZ20&lt;&gt;""),AND(VA20&gt;=VK$32,VA20&lt;&gt;"",VC20&gt;=VK$36,VC20&lt;&gt;""),AND(VE20&gt;=VK$32,VE20&lt;&gt;"",VG20&gt;=VK$36,VG20&lt;&gt;""),AND(VH20&gt;=VK$32,VH20&lt;&gt;"",VJ20&gt;=VK$36,VJ20&lt;&gt;""),AND(WF20&gt;=WS$32,WF20&lt;&gt;"",WH20&gt;=WS$36,WH20&lt;&gt;""),AND(WI20&gt;=WS$32,WI20&lt;&gt;"",WK20&gt;=WS$36,WK20&lt;&gt;""),AND(WM20&gt;=WS$32,WM20&lt;&gt;"",WO20&gt;=WS$36,WO20&lt;&gt;""),AND(WP20&gt;=WS$32,WP20&lt;&gt;"",WR20&gt;=WS$36,WR20&lt;&gt;"")),"Merit",IF(OR(AND(AO20&gt;=AY$31,AO20&lt;&gt;"",AQ20&gt;=AY$35,AQ20&lt;&gt;"",AN20=""),AND(AR20&gt;=AY$31,AR20&lt;&gt;"",AT20&gt;=AY$35,AT20&lt;&gt;"",AN20=""),AND(AV20&gt;=AY$31,AV20&lt;&gt;"",AX20&gt;=AY$35,AX20&lt;&gt;"",AN20=""),AND(BP20&gt;=BZ$31,BP20&lt;&gt;"",BR20&gt;=BZ$35,BR20&lt;&gt;"",BO20=""),AND(BS20&gt;=BZ$31,BS20&lt;&gt;"",BU20&gt;=BZ$35,BU20&lt;&gt;"",BO20=""),AND(BW20&gt;=BZ$31,BW20&lt;&gt;"",BY20&gt;=BZ$35,BY20&lt;&gt;"",BO20=""),AND(CQ20&gt;=DA$31,CQ20&lt;&gt;"",CS20&gt;=DA$35,CS20&lt;&gt;"",CP20=""),AND(CT20&gt;=DA$31,CT20&lt;&gt;"",CV20&gt;=DA$35,CV20&lt;&gt;"",CP20=""),AND(CX20&gt;=DA$31,CX20&lt;&gt;"",CZ20&gt;=DA$35,CZ20&lt;&gt;"",CP20=""),AND(DX20&gt;=EK$31,DX20&lt;&gt;"",DZ20&gt;=EK$35,DZ20&lt;&gt;""),AND(EA20&gt;=EK$31,EA20&lt;&gt;"",EC20&gt;=EK$35,EC20&lt;&gt;""),AND(EE20&gt;=EK$31,EE20&lt;&gt;"",EG20&gt;=EK$35,EG20&lt;&gt;""),AND(EH20&gt;=EK$31,EH20&lt;&gt;"",EJ20&gt;=EK$35,EJ20&lt;&gt;""),AND(FF20&gt;=FS$31,FF20&lt;&gt;"",FH20&gt;=FS$35,FH20&lt;&gt;""),AND(FI20&gt;=FS$31,FI20&lt;&gt;"",FK20&gt;=FS$35,FK20&lt;&gt;""),AND(FM20&gt;=FS$31,FM20&lt;&gt;"",FO20&gt;=FS$35,FO20&lt;&gt;""),AND(FP20&gt;=FS$31,FP20&lt;&gt;"",FR20&gt;=FS$35,FR20&lt;&gt;""),AND(GN20&gt;=HA$31,GN20&lt;&gt;"",GP20&gt;=HA$35,GP20&lt;&gt;""),AND(GQ20&gt;=HA$31,GQ20&lt;&gt;"",GS20&gt;=HA$35,GS20&lt;&gt;""),AND(GU20&gt;=HA$31,GU20&lt;&gt;"",GW20&gt;=HA$35,GW20&lt;&gt;""),AND(GX20&gt;=HA$31,GX20&lt;&gt;"",GZ20&gt;=HA$35,GZ20&lt;&gt;""),AND(HV20&gt;=II$31,HV20&lt;&gt;"",HX20&gt;=II$35,HX20&lt;&gt;""),AND(HY20&gt;=II$31,HY20&lt;&gt;"",IA20&gt;=II$35,IA20&lt;&gt;""),AND(IC20&gt;=II$31,IC20&lt;&gt;"",IE20&gt;=II$35,IE20&lt;&gt;""),AND(IF20&gt;=II$31,IF20&lt;&gt;"",IH20&gt;=II$35,IH20&lt;&gt;""),AND(JD20&gt;=JQ$31,JD20&lt;&gt;"",JF20&gt;=JQ$35,JF20&lt;&gt;""),AND(JG20&gt;=JQ$31,JG20&lt;&gt;"",JI20&gt;=JQ$35,JI20&lt;&gt;""),AND(JK20&gt;=JQ$31,JK20&lt;&gt;"",JM20&gt;=JQ$35,JM20&lt;&gt;""),AND(JN20&gt;=JQ$31,JN20&lt;&gt;"",JP20&gt;=JQ$35,JP20&lt;&gt;""),AND(KL20&gt;=KY$31,KL20&lt;&gt;"",KN20&gt;=KY$35,KN20&lt;&gt;""),AND(KO20&gt;=KY$31,KO20&lt;&gt;"",KQ20&gt;=KY$35,KQ20&lt;&gt;""),AND(KS20&gt;=KY$31,KS20&lt;&gt;"",KU20&gt;=KY$35,KU20&lt;&gt;""),AND(KV20&gt;=KY$31,KV20&lt;&gt;"",KX20&gt;=KY$35,KX20&lt;&gt;""),AND(LT20&gt;=MG$31,LT20&lt;&gt;"",LV20&gt;=MG$35,LV20&lt;&gt;""),AND(LW20&gt;=MG$31,LW20&lt;&gt;"",LY20&gt;=MG$35,LY20&lt;&gt;""),AND(MA20&gt;=MG$31,MA20&lt;&gt;"",MC20&gt;=MG$35,MC20&lt;&gt;""),AND(MD20&gt;=MG$31,MD20&lt;&gt;"",MF20&gt;=MG$35,MF20&lt;&gt;""),AND(NB20&gt;=NO$31,NB20&lt;&gt;"",ND20&gt;=NO$35,ND20&lt;&gt;""),AND(NE20&gt;=NO$31,NE20&lt;&gt;"",NG20&gt;=NO$35,NG20&lt;&gt;""),AND(NI20&gt;=NO$31,NI20&lt;&gt;"",NK20&gt;=NO$35,NK20&lt;&gt;""),AND(NL20&gt;=NO$31,NL20&lt;&gt;"",NN20&gt;=NO$35,NN20&lt;&gt;""),AND(OJ20&gt;=OW$31,OJ20&lt;&gt;"",OL20&gt;=OW$35,OL20&lt;&gt;""),AND(OM20&gt;=OW$31,OM20&lt;&gt;"",OO20&gt;=OW$35,OO20&lt;&gt;""),AND(OQ20&gt;=OW$31,OQ20&lt;&gt;"",OS20&gt;=OW$35,OS20&lt;&gt;""),AND(OT20&gt;=OW$31,OT20&lt;&gt;"",OV20&gt;=OW$35,OV20&lt;&gt;""),AND(PR20&gt;=QE$31,PR20&lt;&gt;"",PT20&gt;=QE$35,PT20&lt;&gt;""),AND(PU20&gt;=QE$31,PU20&lt;&gt;"",PW20&gt;=QE$35,PW20&lt;&gt;""),AND(PY20&gt;=QE$31,PY20&lt;&gt;"",QA20&gt;=QE$35,QA20&lt;&gt;""),AND(QB20&gt;=QE$31,QB20&lt;&gt;"",QD20&gt;=QE$35,QD20&lt;&gt;""),AND(QZ20&gt;=RM$31,QZ20&lt;&gt;"",RB20&gt;=RM$35,RB20&lt;&gt;""),AND(RC20&gt;=RM$31,RC20&lt;&gt;"",RE20&gt;=RM$35,RE20&lt;&gt;""),AND(RG20&gt;=RM$31,RG20&lt;&gt;"",RI20&gt;=RM$35,RI20&lt;&gt;""),AND(RJ20&gt;=RM$31,RJ20&lt;&gt;"",RL20&gt;=RM$35,RL20&lt;&gt;""),AND(SH20&gt;=SU$31,SH20&lt;&gt;"",SJ20&gt;=SU$35,SJ20&lt;&gt;""),AND(SK20&gt;=SU$31,SK20&lt;&gt;"",SM20&gt;=SU$35,SM20&lt;&gt;""),AND(SO20&gt;=SU$31,SO20&lt;&gt;"",SQ20&gt;=SU$35,SQ20&lt;&gt;""),AND(SR20&gt;=SU$31,SR20&lt;&gt;"",ST20&gt;=SU$35,ST20&lt;&gt;""),AND(TP20&gt;=UC$31,TP20&lt;&gt;"",TR20&gt;=UC$35,TR20&lt;&gt;""),AND(TS20&gt;=UC$31,TS20&lt;&gt;"",TU20&gt;=UC$35,TU20&lt;&gt;""),AND(TW20&gt;=UC$31,TW20&lt;&gt;"",TY20&gt;=UC$35,TYY20&lt;&gt;""),AND(TZ20&gt;=UC$31,TZ20&lt;&gt;"",UB20&gt;=UC$35,UB20&lt;&gt;""),AND(UX20&gt;=VK$31,UX20&lt;&gt;"",UZ20&gt;=VK$35,UZ20&lt;&gt;""),AND(VA20&gt;=VK$31,VA20&lt;&gt;"",VC20&gt;=VK$35,VC20&lt;&gt;""),AND(VE20&gt;=VK$31,VE20&lt;&gt;"",VG20&gt;=VK$35,VG20&lt;&gt;""),AND(VH20&gt;=VK$31,VH20&lt;&gt;"",VJ20&gt;=VK$35,VJ20&lt;&gt;""),AND(WF20&gt;=WS$31,WF20&lt;&gt;"",WH20&gt;=WS$35,WH20&lt;&gt;""),AND(WI20&gt;=WS$31,WI20&lt;&gt;"",WK20&gt;=WS$35,WK20&lt;&gt;""),AND(WM20&gt;=WS$31,WM20&lt;&gt;"",WO20&gt;=WS$35,WO20&lt;&gt;""),AND(WP20&gt;=WS$31,WP20&lt;&gt;"",WR20&gt;=WS$35,WR20&lt;&gt;"")),"Excellence",IF(I20="P","Worlds Team",IF(F20="P","National Team","")))))</f>
        <v/>
      </c>
      <c r="I20" s="3" t="str">
        <f>IF(OR(AND(AO20&gt;=AY$30,AO20&lt;&gt;"",AQ20&gt;=AY$34,AQ20&lt;&gt;"",AN20=""),AND(AR20&gt;=AY$30,AR20&lt;&gt;"",AT20&gt;=AY$34,AT20&lt;&gt;"",AN20=""),AND(AV20&gt;=AY$30,AV20&lt;&gt;"",AX20&gt;=AY$34,AX20&lt;&gt;"",AN20=""),AND(BP20&gt;=BZ$30,BP20&lt;&gt;"",BR20&gt;=BZ$34,BR20&lt;&gt;"",BO20=""),AND(BS20&gt;=BZ$30,BS20&lt;&gt;"",BU20&gt;=BZ$34,BU20&lt;&gt;"",BO20=""),AND(BW20&gt;=BZ$30,BW20&lt;&gt;"",BY20&gt;=BZ$34,BY20&lt;&gt;"",BO20=""),AND(CQ20&gt;=DA$30,CQ20&lt;&gt;"",CS20&gt;=DA$34,CS20&lt;&gt;"",CP20=""),AND(CT20&gt;=DA$30,CT20&lt;&gt;"",CV20&gt;=DA$34,CV20&lt;&gt;"",CP20=""),AND(CX20&gt;=DA$30,CX20&lt;&gt;"",CZ20&gt;=DA$34,CZ20&lt;&gt;"",CP20=""),AND(DX20&gt;=EK$30,DX20&lt;&gt;"",DZ20&gt;=EK$34,DZ20&lt;&gt;""),AND(EA20&gt;=EK$30,EA20&lt;&gt;"",EC20&gt;=EK$34,EC20&lt;&gt;""),AND(EE20&gt;=EK$30,EE20&lt;&gt;"",EG20&gt;=EK$34,EG20&lt;&gt;""),AND(EH20&gt;=EK$30,EH20&lt;&gt;"",EJ20&gt;=EK$34,EJ20&lt;&gt;""),AND(FF20&gt;=FS$30,FF20&lt;&gt;"",FH20&gt;=FS$34,FH20&lt;&gt;""),AND(FI20&gt;=FS$30,FI20&lt;&gt;"",FK20&gt;=FS$34,FK20&lt;&gt;""),AND(FM20&gt;=FS$30,FM20&lt;&gt;"",FO20&gt;=FS$34,FO20&lt;&gt;""),AND(FP20&gt;=FS$30,FP20&lt;&gt;"",FR20&gt;=FS$34,FR20&lt;&gt;""),AND(GN20&gt;=HA$30,GN20&lt;&gt;"",GP20&gt;=HA$34,GP20&lt;&gt;""),AND(GQ20&gt;=HA$30,GQ20&lt;&gt;"",GS20&gt;=HA$34,GS20&lt;&gt;""),AND(GU20&gt;=HA$30,GU20&lt;&gt;"",GW20&gt;=HA$34,GW20&lt;&gt;""),AND(GX20&gt;=HA$30,GX20&lt;&gt;"",GZ20&gt;=HA$34,GZ20&lt;&gt;""),AND(HV20&gt;=II$30,HV20&lt;&gt;"",HX20&gt;=II$34,HX20&lt;&gt;""),AND(HY20&gt;=II$30,HY20&lt;&gt;"",IA20&gt;=II$34,IA20&lt;&gt;""),AND(IC20&gt;=II$30,IC20&lt;&gt;"",IE20&gt;=II$34,IE20&lt;&gt;""),AND(IF20&gt;=II$30,IF20&lt;&gt;"",IH20&gt;=II$34,IH20&lt;&gt;""),AND(JD20&gt;=JQ$30,JD20&lt;&gt;"",JF20&gt;=JQ$34,JF20&lt;&gt;""),AND(JG20&gt;=JQ$30,JG20&lt;&gt;"",JI20&gt;=JQ$34,JI20&lt;&gt;""),AND(JK20&gt;=JQ$30,JK20&lt;&gt;"",JM20&gt;=JQ$34,JM20&lt;&gt;""),AND(JN20&gt;=JQ$30,JN20&lt;&gt;"",JP20&gt;=JQ$34,JP20&lt;&gt;""),AND(KL20&gt;=KY$30,KL20&lt;&gt;"",KN20&gt;=KY$34,KN20&lt;&gt;""),AND(KO20&gt;=KY$30,KO20&lt;&gt;"",KQ20&gt;=KY$34,KQ20&lt;&gt;""),AND(KS20&gt;=KY$30,KS20&lt;&gt;"",KU20&gt;=KY$34,KU20&lt;&gt;""),AND(KV20&gt;=KY$30,KV20&lt;&gt;"",KX20&gt;=KY$34,KX20&lt;&gt;""),AND(LT20&gt;=MG$30,LT20&lt;&gt;"",LV20&gt;=MG$34,LV20&lt;&gt;""),AND(LW20&gt;=MG$30,LW20&lt;&gt;"",LY20&gt;=MG$34,LY20&lt;&gt;""),AND(MA20&gt;=MG$30,MA20&lt;&gt;"",MC20&gt;=MG$34,MC20&lt;&gt;""),AND(MD20&gt;=MG$30,MD20&lt;&gt;"",MF20&gt;=MG$34,MF20&lt;&gt;""),AND(NB20&gt;=NO$30,NB20&lt;&gt;"",ND20&gt;=NO$34,ND20&lt;&gt;""),AND(NE20&gt;=NO$30,NE20&lt;&gt;"",NG20&gt;=NO$34,NG20&lt;&gt;""),AND(NI20&gt;=NO$30,NI20&lt;&gt;"",NK20&gt;=NO$34,NK20&lt;&gt;""),AND(NL20&gt;=NO$30,NL20&lt;&gt;"",NN20&gt;=NO$34,NN20&lt;&gt;""),AND(OJ20&gt;=OW$30,OJ20&lt;&gt;"",OL20&gt;=OW$34,OL20&lt;&gt;""),AND(OM20&gt;=OW$30,OM20&lt;&gt;"",OO20&gt;=OW$34,OO20&lt;&gt;""),AND(OQ20&gt;=OW$30,OQ20&lt;&gt;"",OS20&gt;=OW$34,OS20&lt;&gt;""),AND(OT20&gt;=OW$30,OT20&lt;&gt;"",OV20&gt;=OW$34,OV20&lt;&gt;""),AND(PR20&gt;=QE$30,PR20&lt;&gt;"",PT20&gt;=QE$34,PT20&lt;&gt;""),AND(PU20&gt;=QE$30,PU20&lt;&gt;"",PW20&gt;=QE$34,PW20&lt;&gt;""),AND(PY20&gt;=QE$30,PY20&lt;&gt;"",QA20&gt;=QE$34,QA20&lt;&gt;""),AND(QB20&gt;=QE$30,QB20&lt;&gt;"",QD20&gt;=QE$34,QD20&lt;&gt;""),AND(QZ20&gt;=RM$30,QZ20&lt;&gt;"",RB20&gt;=RM$34,RB20&lt;&gt;""),AND(RC20&gt;=RM$30,RC20&lt;&gt;"",RE20&gt;=RM$34,RE20&lt;&gt;""),AND(RG20&gt;=RM$30,RG20&lt;&gt;"",RI20&gt;=RM$34,RI20&lt;&gt;""),AND(RJ20&gt;=RM$30,RJ20&lt;&gt;"",RL20&gt;=RM$34,RL20&lt;&gt;""),AND(SH20&gt;=SU$30,SH20&lt;&gt;"",SJ20&gt;=SU$34,SJ20&lt;&gt;""),AND(SK20&gt;=SU$30,SK20&lt;&gt;"",SM20&gt;=SU$34,SM20&lt;&gt;""),AND(SO20&gt;=SU$30,SO20&lt;&gt;"",SQ20&gt;=SU$34,SQ20&lt;&gt;""),AND(SR20&gt;=SU$30,SR20&lt;&gt;"",ST20&gt;=SU$34,ST20&lt;&gt;""),AND(TP20&gt;=UC$30,TP20&lt;&gt;"",TR20&gt;=UC$34,TR20&lt;&gt;""),AND(TS20&gt;=UC$30,TS20&lt;&gt;"",TU20&gt;=UC$34,TU20&lt;&gt;""),AND(TW20&gt;=UC$30,TW20&lt;&gt;"",TY20&gt;=UC$34,TYY20&lt;&gt;""),AND(TZ20&gt;=UC$30,TZ20&lt;&gt;"",UB20&gt;=UC$34,UB20&lt;&gt;""),AND(UX20&gt;=VK$30,UX20&lt;&gt;"",UZ20&gt;=VK$34,UZ20&lt;&gt;""),AND(VA20&gt;=VK$30,VA20&lt;&gt;"",VC20&gt;=VK$34,VC20&lt;&gt;""),AND(VE20&gt;=VK$30,VE20&lt;&gt;"",VG20&gt;=VK$34,VG20&lt;&gt;""),AND(VH20&gt;=VK$30,VH20&lt;&gt;"",VJ20&gt;=VK$34,VJ20&lt;&gt;""),AND(WF20&gt;=WS$30,WF20&lt;&gt;"",WH20&gt;=WS$34,WH20&lt;&gt;""),AND(WI20&gt;=WS$30,WI20&lt;&gt;"",WK20&gt;=WS$34,WK20&lt;&gt;""),AND(WM20&gt;=WS$30,WM20&lt;&gt;"",WO20&gt;=WS$34,WO20&lt;&gt;""),AND(WP20&gt;=WS$30,WP20&lt;&gt;"",WR20&gt;=WS$34,WR20&lt;&gt;"")),"P","")</f>
        <v/>
      </c>
      <c r="J20" s="8">
        <f>IF(COUNT(AQ20,AT20,BR20,BU20,CS20,CV20)&gt;0,LARGE((AQ20,AT20,BR20,BU20,CS20,CV20),1),0)</f>
        <v>52.61</v>
      </c>
      <c r="K20" s="8" t="str">
        <f>IF(J20="","",IF(OR(J20=CS20,J20=CV20),$CA$1,IF(OR(J20=BR20,J20=BU20),$AZ$1,IF(OR(J20=AQ20,J20=AT20),$Y$1,""))))</f>
        <v>2025 Nationals</v>
      </c>
      <c r="L20" s="8">
        <f>IF(COUNT(AQ20,AT20,BR20,BU20,CS20,CV20)&gt;1,LARGE((AQ20,AT20,BR20,BU20,CS20,CV20),2),0)</f>
        <v>21.73</v>
      </c>
      <c r="M20" s="8" t="str">
        <f>IF(L20="","",IF(OR(L20=CS20,L20=CV20),$CA$1,IF(OR(L20=BR20,L20=BU20),$AZ$1,IF(OR(L20=AQ20,L20=AT20),$Y$1,""))))</f>
        <v>2025 Elite Canada</v>
      </c>
      <c r="N20" s="8">
        <f>IF(COUNT(AQ20,AT20,BR20,BU20,CS20,CV20)&gt;2,LARGE((AQ20,AT20,BR20,BU20,CS20,CV20),3),0)</f>
        <v>16.260000000000002</v>
      </c>
      <c r="O20" s="8" t="str">
        <f>IF(N20="","",IF(OR(N20=CS20,N20=CV20),$CA$1,IF(OR(N20=BR20,N20=BU20),$AZ$1,IF(OR(N20=AQ20,N20=AT20),$Y$1,""))))</f>
        <v>2025 Elite Canada</v>
      </c>
      <c r="P20" s="8">
        <f>IF(MAX(AX20,BY20,CZ20)&gt;0,MAX(AX20,BY20,CZ20),0)</f>
        <v>52.850000000000009</v>
      </c>
      <c r="Q20" s="8" t="str">
        <f>IF(P20="","",IF(P20=CZ20,$CA$1,IF(P20=BY20,$AZ$1,IF(P20=AX20,$Y$1,""))))</f>
        <v>2025 Nationals</v>
      </c>
      <c r="R20" s="8">
        <f>IF(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,TP20,TS20,TW20,TZ20,UX20,VA20,VE20,VH20,WF20,WI20,WM20,WP20)&gt;0,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,TP20,TS20,TW20,TZ20,UX20,VA20,VE20,VH20,WF20,WI20,WM20,WP20),0)</f>
        <v>14.6</v>
      </c>
      <c r="S20" s="8" t="str">
        <f>IF(R20=0,"",IF(OR(R20=CQ20,R20=CT20,R20=CX20),$CA$1,IF(OR(R20=BP20,R20=BS20,R20=BW20),$AZ$1,IF(OR(R20=AO20,R20=AR20,R20=AV20),$Y$1,IF(OR(R20=WF20,R20=WI20,R20=WM20,R20=WP20),$VL$1,IF(OR(R20=UX20,R20=VA20,R20=VE20,R20=VH20),$UD$1,IF(OR(R20=TP20,R20=TS20,R20=TW20,R20=TZ20),$SV$1,IF(OR(R20=SH20,R20=SK20,R20=SO20,R20=SR20),$RN$1,IF(OR(R20=QZ20,R20=RC20,R20=RG20,R20=RJ20),$QF$1,IF(OR(R20=PR20,R20=PU20,R20=PY20,R20=QB20),$OX$1,IF(OR(R20=OJ20,R20=OM20,R20=OQ20,R20=OT20),$NP$1,IF(OR(R20=NB20,R20=NE20,R20=NI20,R20=NL20),$MH$1,IF(OR(R20=LT20,R20=LW20,R20=MA20,R20=MD20),$KZ$1,IF(OR(R20=KL20,R20=KO20,R20=KS20,R20=KV20),$JR$1,IF(OR(R20=JD20,R20=JG20,R20=JK20,R20=JN20),$IJ$1,IF(OR(R20=HV20,R20=HY20,R20=IC20,R20=IF20),$HB$1,IF(OR(R20=GN20,R20=GQ20,R20=GU20,R20=GX20),$FT$1,IF(OR(R20=FF20,R20=FI20,R20=FM20,R20=FP20),$EL$1,IF(OR(R20=DX20,R20=EA20,R20=EE20,R20=EH20),$DD$1,"")))))))))))))))))))</f>
        <v>2025 Nationals</v>
      </c>
      <c r="T20" s="8">
        <f>MAX(IF(AND(AO20&lt;&gt;"",AO20&gt;=$AY$29),AP20,0),IF(AND(AR20&lt;&gt;"",AR20&gt;=$AY$29),AS20,0),IF(AND(AV20&lt;&gt;"",AV20&gt;=$AY$29),AW20,0),IF(AND(BP20&lt;&gt;"",BP20&gt;=$BZ$29),BQ20,0),IF(AND(BS20&lt;&gt;"",BS20&gt;=$BZ$29),BT20,0),IF(AND(BW20&lt;&gt;"",BW20&gt;=$BZ$29),BX20,0),IF(AND(CQ20&lt;&gt;"",CQ20&gt;=$DA$29),CR20,0),IF(AND(CT20&lt;&gt;"",CT20&gt;=$DA$29),CU20,0),IF(AND(CX20&lt;&gt;"",CX20&gt;=$DA$29),CY20,0),IF(AND(DX20&lt;&gt;"",DX20&gt;=$EK$29),DY20,0),IF(AND(EA20&lt;&gt;"",EA20&gt;=$EK$29),EB20,0),IF(AND(EE20&lt;&gt;"",EE20&gt;=$EK$29),EF20,0),IF(AND(EH20&lt;&gt;"",EH20&gt;=$EK$29),EI20,0),IF(AND(FF20&lt;&gt;"",FF20&gt;=$FS$29),FG20,0),IF(AND(FI20&lt;&gt;"",FI20&gt;=$FS$29),FJ20,0),IF(AND(FM20&lt;&gt;"",FM20&gt;=$FS$29),FN20,0),IF(AND(FP20&lt;&gt;"",FP20&gt;=$FS$29),FQ20,0),IF(AND(GN20&lt;&gt;"",GN20&gt;=$HA$29),GO20,0),IF(AND(GQ20&lt;&gt;"",GQ20&gt;=$HA$29),GR20,0),IF(AND(GU20&lt;&gt;"",GU20&gt;=$HA$29),GV20,0),IF(AND(GX20&lt;&gt;"",GX20&gt;=$HA$29),GY20,0),IF(AND(HV20&lt;&gt;"",HV20&gt;=$II$29),HW20,0),IF(AND(HY20&lt;&gt;"",HY20&gt;=$II$29),HZ20,0),IF(AND(IC20&lt;&gt;"",IC20&gt;=$II$29),ID20,0),IF(AND(IF20&lt;&gt;"",IF20&gt;=$II$29),IG20,0),IF(AND(JD20&lt;&gt;"",JD20&gt;=$JQ$29),JE20,0),IF(AND(JG20&lt;&gt;"",JG20&gt;=$JQ$29),JH20,0),IF(AND(JK20&lt;&gt;"",JK20&gt;=$JQ$29),JL20,0),IF(AND(JN20&lt;&gt;"",JN20&gt;=$JQ$29),JO20,0),IF(AND(KL20&lt;&gt;"",KL20&gt;=$KY$29),KM20,0),IF(AND(KO20&lt;&gt;"",KO20&gt;=$KY$29),KP20,0),IF(AND(KS20&lt;&gt;"",KS20&gt;=$KY$29),KT20,0),IF(AND(KV20&lt;&gt;"",KV20&gt;=$KY$29),KW20,0),IF(AND(LT20&lt;&gt;"",LT20&gt;=$MG$29),LU20,0),IF(AND(LW20&lt;&gt;"",LW20&gt;=$MG$29),LX20,0),IF(AND(MA20&lt;&gt;"",MA20&gt;=$MG$29),MB20,0),IF(AND(MD20&lt;&gt;"",MD20&gt;=$MG$29),ME20,0),IF(AND(NB20&lt;&gt;"",NB20&gt;=$NO$29),NC20,0),IF(AND(NE20&lt;&gt;"",NE20&gt;=$NO$29),NF20,0),IF(AND(NI20&lt;&gt;"",NI20&gt;=$NO$29),NJ20,0),IF(AND(NL20&lt;&gt;"",NL20&gt;=$NO$29),NM20,0),IF(AND(OJ20&lt;&gt;"",OJ20&gt;=$OW$29),OK20,0),IF(AND(OM20&lt;&gt;"",OM20&gt;=$OW$29),ON20,0),IF(AND(OQ20&lt;&gt;"",OQ20&gt;=$OW$29),OR20,0),IF(AND(OT20&lt;&gt;"",OT20&gt;=$OW$29),OU20,0),IF(AND(PR20&lt;&gt;"",PR20&gt;=$QE$29),PS20,0),IF(AND(PU20&lt;&gt;"",PU20&gt;=$QE$29),PV20,0),IF(AND(PY20&lt;&gt;"",PY20&gt;=$QE$29),PZ20,0),IF(AND(QB20&lt;&gt;"",QB20&gt;=$QE$29),QC20,0),IF(AND(QZ20&lt;&gt;"",QZ20&gt;=$RM$29),RA20,0),IF(AND(RC20&lt;&gt;"",RC20&gt;=$RM$29),RD20,0),IF(AND(RG20&lt;&gt;"",RG20&gt;=$RM$29),RH20,0),IF(AND(RJ20&lt;&gt;"",RJ20&gt;=$RM$29),RK20,0),IF(AND(SH20&lt;&gt;"",SH20&gt;=$SU$29),SI20,0),IF(AND(SK20&lt;&gt;"",SK20&gt;=$SU$29),SL20,0),IF(AND(SO20&lt;&gt;"",SO20&gt;=$SU$29),SP20,0),IF(AND(SR20&lt;&gt;"",SR20&gt;=$SU$29),SS20,0),IF(AND(TP20&lt;&gt;"",TP20&gt;=$UC$29),TQ20,0),IF(AND(TS20&lt;&gt;"",TS20&gt;=$UC$29),TT20,0),IF(AND(TW20&lt;&gt;"",TW20&gt;=$UC$29),TX20,0),IF(AND(TZ20&lt;&gt;"",TZ20&gt;=$UC$29),UA20,0),IF(AND(UX20&lt;&gt;"",UX20&gt;=$VK$29),UY20,0),IF(AND(VA20&lt;&gt;"",VA20&gt;=$VK$29),VB20,0),IF(AND(VE20&lt;&gt;"",VE20&gt;=$VK$29),VF20,0),IF(AND(VH20&lt;&gt;"",VH20&gt;=$VK$29),VI20,0),IF(AND(WF20&lt;&gt;"",WF20&gt;=$WS$29),WG20,0),IF(AND(WI20&lt;&gt;"",WI20&gt;=$WS$29),WJ20,0),IF(AND(WM20&lt;&gt;"",WM20&gt;=$WS$29),WN20,0),IF(AND(WP20&lt;&gt;"",WP20&gt;=$WS$29),WQ20,0),0)</f>
        <v>0</v>
      </c>
      <c r="U20" s="8" t="str">
        <f>IF(T20=0,"",IF(OR(T20=CR20,T20=CU20,T20=CY20),$CA$1,IF(OR(T20=BQ20,T20=BT20,T20=BX20),$AZ$1,IF(OR(T20=AP20,T20=AS20,T20=AW20),$Y$1,IF(OR(T20=WG20,T20=WJ20,T20=WN20,T20=WQ20),$VL$1,IF(OR(T20=UY20,T20=VB20,T20=VF20,T20=VI20),$UD$1,IF(OR(T20=TQ20,T20=TT20,T20=TX20,T20=UA20),$SV$1,IF(OR(T20=SI20,T20=SL20,T20=SP20,T20=SS20),$RN$1,IF(OR(T20=RA20,T20=RD20,T20=RH20,T20=RK20),$QF$1,IF(OR(T20=PS20,T20=PV20,T20=PZ20,T20=QC20),$OX$1,IF(OR(T20=OK20,T20=ON20,T20=OR20,T20=OU20),$NP$1,IF(OR(T20=NC20,T20=NF20,T20=NJ20,T20=NM20),$MH$1,IF(OR(T20=LU20,T20=LX20,T20=MB20,T20=ME20),$KZ$1,IF(OR(T20=KM20,T20=KP20,T20=KT20,T20=KW20),$JR$1,IF(OR(T20=JE20,T20=JH20,T20=JL20,T20=JO20),$IJ$1,IF(OR(T20=HW20,T20=HZ20,T20=ID20,T20=IG20),$HB$1,IF(OR(T20=GO20,T20=GR20,T20=GV20,T20=GY20),$FT$1,IF(OR(T20=FG20,T20=FJ20,T20=FN20,T20=FQ20),$EL$1,IF(OR(T20=DY20,T20=EB20,T20=EF20,T20=EI20),$DD$1,"")))))))))))))))))))</f>
        <v/>
      </c>
      <c r="V20" s="8" t="str">
        <f>IF(MAX(DB20,DC20)&gt;0,MAX(DB20,DC20),"")</f>
        <v/>
      </c>
      <c r="W20" s="11" t="str">
        <f>IF(V20="","",IF(V20=DB20,"("&amp;DB$2&amp;")",IF(V20=DC20,"("&amp;DC$2&amp;")")))</f>
        <v/>
      </c>
      <c r="X20" s="8" t="str">
        <f>IF(V20="","",IF(V20=DB20,IF(V20+IF(N20="",0,N20)=WL20,$VL$1,IF(V20+IF(N20="",0,N20)=VD20,$UD$1,IF(V20+IF(N20="",0,N20)=TV20,$SV$1,IF(V20+IF(N20="",0,N20)=SN20,$RN$1,IF(V20+IF(N20="",0,N20)=RF20,$QF$1,IF(V20+IF(N20="",0,N20)=PX20,$OX$1,IF(V20+IF(N20="",0,N20)=OP20,$NP$1,IF(V20+IF(N20="",0,N20)=NH20,$MH$1,IF(V20+IF(N20="",0,N20)=LZ20,$KZ$1,IF(V20+IF(N20="",0,N20)=KR20,$JR$1,IF(V20+IF(N20="",0,N20)=JJ20,$IJ$1,IF(V20+IF(N20="",0,N20)=IB20,$HB$1,IF(V20+IF(N20="",0,N20)=GT20,$FT$1,IF(V20+IF(N20="",0,N20)=FL20,$EL$1,IF(V20+IF(N20="",0,N20)=ED20,$DD$1))))))))))))))),IF(V20=DC20,IF(V20+IF(P20="",0,P20)=WO20,$VL$1,IF(V20+IF(P20="",0,P20)=VG20,$UD$1,IF(V20+IF(P20="",0,P20)=TY20,$SV$1,IF(V20+IF(P20="",0,P20)=ST20,$RN$1,IF(V20+IF(P20="",0,P20)=RL20,$QF$1,IF(V20+IF(P20="",0,P20)=QD20,$OX$1,IF(V20+IF(P20="",0,P20)=OV20,$NP$1,IF(V20+IF(P20="",0,P20)=NN20,$MH$1,IF(V20+IF(P20="",0,P20)=MF20,$KZ$1,IF(V20+IF(P20="",0,P20)=KX20,$JR$1,IF(V20+IF(P20="",0,P20)=JP20,$IJ$1,IF(V20+IF(P20="",0,P20)=IH20,$HB$1,IF(V20+IF(P20="",0,P20)=GZ20,$FT$1,IF(V20+IF(P20="",0,P20)=FR20,$EL$1,IF(V20+IF(P20="",0,P20)=EJ20,$DD$1,IF(V20+IF(P20="",0,P20)=WR20,$VL$1,IF(V20+IF(P20="",0,P20)=VJ20,$UD$1,IF(V20+IF(P20="",0,P20)=UB20,$SV$1,IF(V20+IF(P20="",0,P20)=SQ20,$RN$1,IF(V20+IF(P20="",0,P20)=RI20,$QF$1,IF(V20+IF(P20="",0,P20)=QA20,$OX$1,IF(V20+IF(P20="",0,P20)=OS20,$NP$1,IF(V20+IF(P20="",0,P20)=NK20,$MH$1,IF(V20+IF(P20="",0,P20)=MC20,$KZ$1,IF(V20+IF(P20="",0,P20)=KU20,$JR$1,IF(V20+IF(P20="",0,P20)=JM20,$IJ$1,IF(V20+IF(P20="",0,P20)=IE20,$HB$1,IF(V20+IF(P20="",0,P20)=GW20,$FT$1,IF(V20+IF(P20="",0,P20)=FO20,$EL$1,IF(V20+IF(P20="",0,P20)=EG20,$DD$1)))))))))))))))))))))))))))))))))</f>
        <v/>
      </c>
      <c r="Y20" s="22">
        <v>4.2</v>
      </c>
      <c r="Z20" s="22">
        <v>2.7</v>
      </c>
      <c r="AA20" s="22">
        <v>4.7</v>
      </c>
      <c r="AB20" s="22">
        <v>4.66</v>
      </c>
      <c r="AC20" s="22">
        <v>0</v>
      </c>
      <c r="AD20" s="22">
        <v>5.6</v>
      </c>
      <c r="AE20" s="22">
        <v>3.4</v>
      </c>
      <c r="AF20" s="22">
        <v>6.4</v>
      </c>
      <c r="AG20" s="22">
        <v>6.33</v>
      </c>
      <c r="AH20" s="22">
        <v>0</v>
      </c>
      <c r="AI20" s="22"/>
      <c r="AJ20" s="22"/>
      <c r="AK20" s="22"/>
      <c r="AL20" s="22"/>
      <c r="AM20" s="22"/>
      <c r="AN20" s="27"/>
      <c r="AO20" s="38">
        <f>IF(AA20&gt;0,AA20,"")</f>
        <v>4.7</v>
      </c>
      <c r="AP20" s="38">
        <f>IF(AB20&gt;0,AB20,"")</f>
        <v>4.66</v>
      </c>
      <c r="AQ20" s="40">
        <f>IF(SUM(Y20:AB20)-AC20&gt;0,SUM(Y20:AB20)-AC20,"")</f>
        <v>16.260000000000002</v>
      </c>
      <c r="AR20" s="40">
        <f>IF(AF20&gt;0,AF20,"")</f>
        <v>6.4</v>
      </c>
      <c r="AS20" s="40">
        <f>IF(AG20&gt;0,AG20,"")</f>
        <v>6.33</v>
      </c>
      <c r="AT20" s="40">
        <f>IF(SUM(AD20:AG20)-AH20&gt;0,SUM(AD20:AG20)-AH20,"")</f>
        <v>21.73</v>
      </c>
      <c r="AU20" s="40">
        <f>IF(AQ20="","",MAX(AQ20,AT20))</f>
        <v>21.73</v>
      </c>
      <c r="AV20" s="40" t="str">
        <f>IF(AK20&gt;0,AK20,"")</f>
        <v/>
      </c>
      <c r="AW20" s="40" t="str">
        <f>IF(AL20&gt;0,AL20,"")</f>
        <v/>
      </c>
      <c r="AX20" s="40" t="str">
        <f>IF(SUM(AI20:AL20)-AM20&gt;0,SUM(AI20:AL20)-AM20,"")</f>
        <v/>
      </c>
      <c r="AY20" s="40">
        <f>IF(SUM(AU20,AX20)&gt;0,SUM(AU20,AX20),"")</f>
        <v>21.73</v>
      </c>
      <c r="AZ20" s="26">
        <v>13.5</v>
      </c>
      <c r="BA20" s="26">
        <v>9.5</v>
      </c>
      <c r="BB20" s="26">
        <v>14.6</v>
      </c>
      <c r="BC20" s="26">
        <v>15.01</v>
      </c>
      <c r="BD20" s="26">
        <v>0</v>
      </c>
      <c r="BE20" s="26">
        <v>1.3</v>
      </c>
      <c r="BF20" s="26">
        <v>0.9</v>
      </c>
      <c r="BG20" s="26">
        <v>2</v>
      </c>
      <c r="BH20" s="26">
        <v>1.64</v>
      </c>
      <c r="BI20" s="26">
        <v>0</v>
      </c>
      <c r="BJ20" s="26">
        <v>13.9</v>
      </c>
      <c r="BK20" s="26">
        <v>9.3000000000000007</v>
      </c>
      <c r="BL20" s="26">
        <v>14.6</v>
      </c>
      <c r="BM20" s="26">
        <v>15.05</v>
      </c>
      <c r="BN20" s="26">
        <v>0</v>
      </c>
      <c r="BO20" s="28"/>
      <c r="BP20" s="39">
        <f>IF(BB20&gt;0,BB20,"")</f>
        <v>14.6</v>
      </c>
      <c r="BQ20" s="39">
        <f>IF(BC20&gt;0,BC20,"")</f>
        <v>15.01</v>
      </c>
      <c r="BR20" s="11">
        <f>IF(SUM(AZ20:BC20)-BD20&gt;0,SUM(AZ20:BC20)-BD20,"")</f>
        <v>52.61</v>
      </c>
      <c r="BS20" s="11">
        <f>IF(BG20&gt;0,BG20,"")</f>
        <v>2</v>
      </c>
      <c r="BT20" s="11">
        <f>IF(BH20&gt;0,BH20,"")</f>
        <v>1.64</v>
      </c>
      <c r="BU20" s="11">
        <f>IF(SUM(BE20:BH20)-BI20&gt;0,SUM(BE20:BH20)-BI20,"")</f>
        <v>5.84</v>
      </c>
      <c r="BV20" s="11">
        <f>IF(BR20="","",MAX(BR20,BU20))</f>
        <v>52.61</v>
      </c>
      <c r="BW20" s="11">
        <f>IF(BL20&gt;0,BL20,"")</f>
        <v>14.6</v>
      </c>
      <c r="BX20" s="11">
        <f>IF(BM20&gt;0,BM20,"")</f>
        <v>15.05</v>
      </c>
      <c r="BY20" s="11">
        <f>IF(SUM(BJ20:BM20)-BN20&gt;0,SUM(BJ20:BM20)-BN20,"")</f>
        <v>52.850000000000009</v>
      </c>
      <c r="BZ20" s="11">
        <f>IF(SUM(BV20,BY20)&gt;0,SUM(BV20,BY20),"")</f>
        <v>105.46000000000001</v>
      </c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7"/>
      <c r="CQ20" s="38" t="str">
        <f>IF(CC20&gt;0,CC20,"")</f>
        <v/>
      </c>
      <c r="CR20" s="38" t="str">
        <f>IF(CD20&gt;0,CD20,"")</f>
        <v/>
      </c>
      <c r="CS20" s="40" t="str">
        <f>IF(SUM(CA20:CD20)-CE20&gt;0,SUM(CA20:CD20)-CE20,"")</f>
        <v/>
      </c>
      <c r="CT20" s="40" t="str">
        <f>IF(CH20&gt;0,CH20,"")</f>
        <v/>
      </c>
      <c r="CU20" s="40" t="str">
        <f>IF(CI20&gt;0,CI20,"")</f>
        <v/>
      </c>
      <c r="CV20" s="40" t="str">
        <f>IF(SUM(CF20:CI20)-CJ20&gt;0,SUM(CF20:CI20)-CJ20,"")</f>
        <v/>
      </c>
      <c r="CW20" s="40" t="str">
        <f>IF(CS20="","",MAX(CS20,CV20))</f>
        <v/>
      </c>
      <c r="CX20" s="40" t="str">
        <f>IF(CM20&gt;0,CM20,"")</f>
        <v/>
      </c>
      <c r="CY20" s="40" t="str">
        <f>IF(CN20&gt;0,CN20,"")</f>
        <v/>
      </c>
      <c r="CZ20" s="40" t="str">
        <f>IF(SUM(CK20:CN20)-CO20&gt;0,SUM(CK20:CN20)-CO20,"")</f>
        <v/>
      </c>
      <c r="DA20" s="40" t="str">
        <f>IF(SUM(CW20,CZ20)&gt;0,SUM(CW20,CZ20),"")</f>
        <v/>
      </c>
      <c r="DB20" s="51" t="str">
        <f>IF(MAX(ED20,FL20,GT20,IB20,JJ20,KR20,LZ20,NH20,OP20,PX20,RF20,SN20,TV20,VD20,WL20)-IF(N20="",0,N20)&gt;0.001,MAX(ED20,FL20,GT20,IB20,JJ20,KR20,LZ20,NH20,OP20,PX20,RF20,SN20,TV20,VD20,WL20)-IF(N20="",0,N20),"")</f>
        <v/>
      </c>
      <c r="DC20" s="51" t="str">
        <f>IF(MAX(EG20,EJ20,FO20,FR20,GW20,GZ20,IE20,IH20,JM20,JP20,KU20,KX20,MC20,MF20,NK20,NN20,OS20,OV20,QA20,QD20,RI20,RL20,SQ20,ST20,TY20,UB20,VG20,VJ20,WO20,WR20)-IF(P20="",0,P20)&gt;0.001,MAX(EG20,EJ20,FO20,FR20,GW20,GZ20,IE20,IH20,JM20,JP20,KU20,KX20,MC20,MF20,NK20,NN20,OS20,OV20,QA20,QD20,RI20,RL20,SQ20,ST20,TY20,UB20,VG20,VJ20,WO20,WR20)-IF(P20="",0,P20),"")</f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>IF(DF20&gt;0,DF20,"")</f>
        <v/>
      </c>
      <c r="DY20" s="40" t="str">
        <f>IF(DG20&gt;0,DG20,"")</f>
        <v/>
      </c>
      <c r="DZ20" s="40" t="str">
        <f>IF(SUM(DD20:DG20)-DH20&gt;0,SUM(DD20:DG20)-DH20,"")</f>
        <v/>
      </c>
      <c r="EA20" s="40" t="str">
        <f>IF(DK20&gt;0,DK20,"")</f>
        <v/>
      </c>
      <c r="EB20" s="40" t="str">
        <f>IF(DL20&gt;0,DL20,"")</f>
        <v/>
      </c>
      <c r="EC20" s="40" t="str">
        <f>IF(SUM(DI20:DL20)-DM20&gt;0,SUM(DI20:DL20)-DM20,"")</f>
        <v/>
      </c>
      <c r="ED20" s="40" t="str">
        <f>IF(MAX(DZ20,EC20)&gt;0,MAX(DZ20,EC20),"")</f>
        <v/>
      </c>
      <c r="EE20" s="40" t="str">
        <f>IF(DP20&gt;0,DP20,"")</f>
        <v/>
      </c>
      <c r="EF20" s="40" t="str">
        <f>IF(DQ20&gt;0,DQ20,"")</f>
        <v/>
      </c>
      <c r="EG20" s="40" t="str">
        <f>IF(SUM(DN20:DQ20)-DR20&gt;0,SUM(DN20:DQ20)-DR20,"")</f>
        <v/>
      </c>
      <c r="EH20" s="40" t="str">
        <f>IF(DU20&gt;0,DU20,"")</f>
        <v/>
      </c>
      <c r="EI20" s="40" t="str">
        <f>IF(DV20&gt;0,DV20,"")</f>
        <v/>
      </c>
      <c r="EJ20" s="40" t="str">
        <f>IF(SUM(DS20:DV20)-DW20&gt;0,SUM(DS20:DV20)-DW20,"")</f>
        <v/>
      </c>
      <c r="EK20" s="40" t="str">
        <f>IF(SUM(ED20,EG20,EJ20)&gt;0,SUM(ED20,EG20,EJ20),"")</f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>IF(EN20&gt;0,EN20,"")</f>
        <v/>
      </c>
      <c r="FG20" s="11" t="str">
        <f>IF(EO20&gt;0,EO20,"")</f>
        <v/>
      </c>
      <c r="FH20" s="11" t="str">
        <f>IF(SUM(EL20:EO20)-EP20&gt;0,SUM(EL20:EO20)-EP20,"")</f>
        <v/>
      </c>
      <c r="FI20" s="11" t="str">
        <f>IF(ES20&gt;0,ES20,"")</f>
        <v/>
      </c>
      <c r="FJ20" s="11" t="str">
        <f>IF(ET20&gt;0,ET20,"")</f>
        <v/>
      </c>
      <c r="FK20" s="11" t="str">
        <f>IF(SUM(EQ20:ET20)-EU20&gt;0,SUM(EQ20:ET20)-EU20,"")</f>
        <v/>
      </c>
      <c r="FL20" s="11" t="str">
        <f>IF(MAX(FH20,FK20)&gt;0,MAX(FH20,FK20),"")</f>
        <v/>
      </c>
      <c r="FM20" s="11" t="str">
        <f>IF(EX20&gt;0,EX20,"")</f>
        <v/>
      </c>
      <c r="FN20" s="11" t="str">
        <f>IF(EY20&gt;0,EY20,"")</f>
        <v/>
      </c>
      <c r="FO20" s="11" t="str">
        <f>IF(SUM(EV20:EY20)-EZ20&gt;0,SUM(EV20:EY20)-EZ20,"")</f>
        <v/>
      </c>
      <c r="FP20" s="11" t="str">
        <f>IF(FC20&gt;0,FC20,"")</f>
        <v/>
      </c>
      <c r="FQ20" s="11" t="str">
        <f>IF(FD20&gt;0,FD20,"")</f>
        <v/>
      </c>
      <c r="FR20" s="11" t="str">
        <f>IF(SUM(FA20:FD20)-FE20&gt;0,SUM(FA20:FD20)-FE20,"")</f>
        <v/>
      </c>
      <c r="FS20" s="11" t="str">
        <f>IF(SUM(FL20,FO20,FR20)&gt;0,SUM(FL20,FO20,FR20),"")</f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0" t="str">
        <f>IF(FV20&gt;0,FV20,"")</f>
        <v/>
      </c>
      <c r="GO20" s="40" t="str">
        <f>IF(FW20&gt;0,FW20,"")</f>
        <v/>
      </c>
      <c r="GP20" s="40" t="str">
        <f>IF(SUM(FT20:FW20)-FX20&gt;0,SUM(FT20:FW20)-FX20,"")</f>
        <v/>
      </c>
      <c r="GQ20" s="40" t="str">
        <f>IF(GA20&gt;0,GA20,"")</f>
        <v/>
      </c>
      <c r="GR20" s="40" t="str">
        <f>IF(GB20&gt;0,GB20,"")</f>
        <v/>
      </c>
      <c r="GS20" s="40" t="str">
        <f>IF(SUM(FY20:GB20)-GC20&gt;0,SUM(FY20:GB20)-GC20,"")</f>
        <v/>
      </c>
      <c r="GT20" s="40" t="str">
        <f>IF(MAX(GP20,GS20)&gt;0,MAX(GP20,GS20),"")</f>
        <v/>
      </c>
      <c r="GU20" s="40" t="str">
        <f>IF(GF20&gt;0,GF20,"")</f>
        <v/>
      </c>
      <c r="GV20" s="40" t="str">
        <f>IF(GG20&gt;0,GG20,"")</f>
        <v/>
      </c>
      <c r="GW20" s="40" t="str">
        <f>IF(SUM(GD20:GG20)-GH20&gt;0,SUM(GD20:GG20)-GH20,"")</f>
        <v/>
      </c>
      <c r="GX20" s="40" t="str">
        <f>IF(GK20&gt;0,GK20,"")</f>
        <v/>
      </c>
      <c r="GY20" s="40" t="str">
        <f>IF(GL20&gt;0,GL20,"")</f>
        <v/>
      </c>
      <c r="GZ20" s="40" t="str">
        <f>IF(SUM(GI20:GL20)-GM20&gt;0,SUM(GI20:GL20)-GM20,"")</f>
        <v/>
      </c>
      <c r="HA20" s="40" t="str">
        <f>IF(SUM(GT20,GW20,GZ20)&gt;0,SUM(GT20,GW20,GZ20),"")</f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>IF(HD20&gt;0,HD20,"")</f>
        <v/>
      </c>
      <c r="HW20" s="11" t="str">
        <f>IF(HE20&gt;0,HE20,"")</f>
        <v/>
      </c>
      <c r="HX20" s="11" t="str">
        <f>IF(SUM(HB20:HE20)-HF20&gt;0,SUM(HB20:HE20)-HF20,"")</f>
        <v/>
      </c>
      <c r="HY20" s="11" t="str">
        <f>IF(HI20&gt;0,HI20,"")</f>
        <v/>
      </c>
      <c r="HZ20" s="11" t="str">
        <f>IF(HJ20&gt;0,HJ20,"")</f>
        <v/>
      </c>
      <c r="IA20" s="11" t="str">
        <f>IF(SUM(HG20:HJ20)-HK20&gt;0,SUM(HG20:HJ20)-HK20,"")</f>
        <v/>
      </c>
      <c r="IB20" s="11" t="str">
        <f>IF(MAX(HX20,IA20)&gt;0,MAX(HX20,IA20),"")</f>
        <v/>
      </c>
      <c r="IC20" s="11" t="str">
        <f>IF(HN20&gt;0,HN20,"")</f>
        <v/>
      </c>
      <c r="ID20" s="11" t="str">
        <f>IF(HO20&gt;0,HO20,"")</f>
        <v/>
      </c>
      <c r="IE20" s="11" t="str">
        <f>IF(SUM(HL20:HO20)-HP20&gt;0,SUM(HL20:HO20)-HP20,"")</f>
        <v/>
      </c>
      <c r="IF20" s="11" t="str">
        <f>IF(HS20&gt;0,HS20,"")</f>
        <v/>
      </c>
      <c r="IG20" s="11" t="str">
        <f>IF(HT20&gt;0,HT20,"")</f>
        <v/>
      </c>
      <c r="IH20" s="11" t="str">
        <f>IF(SUM(HQ20:HT20)-HU20&gt;0,SUM(HQ20:HT20)-HU20,"")</f>
        <v/>
      </c>
      <c r="II20" s="11" t="str">
        <f>IF(SUM(IB20,IE20,IH20)&gt;0,SUM(IB20,IE20,IH20),"")</f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0" t="str">
        <f>IF(IL20&gt;0,IL20,"")</f>
        <v/>
      </c>
      <c r="JE20" s="40" t="str">
        <f>IF(IM20&gt;0,IM20,"")</f>
        <v/>
      </c>
      <c r="JF20" s="40" t="str">
        <f>IF(SUM(IJ20:IM20)-IN20&gt;0,SUM(IJ20:IM20)-IN20,"")</f>
        <v/>
      </c>
      <c r="JG20" s="40" t="str">
        <f>IF(IQ20&gt;0,IQ20,"")</f>
        <v/>
      </c>
      <c r="JH20" s="40" t="str">
        <f>IF(IR20&gt;0,IR20,"")</f>
        <v/>
      </c>
      <c r="JI20" s="40" t="str">
        <f>IF(SUM(IO20:IR20)-IS20&gt;0,SUM(IO20:IR20)-IS20,"")</f>
        <v/>
      </c>
      <c r="JJ20" s="40" t="str">
        <f>IF(MAX(JF20,JI20)&gt;0,MAX(JF20,JI20),"")</f>
        <v/>
      </c>
      <c r="JK20" s="40" t="str">
        <f>IF(IV20&gt;0,IV20,"")</f>
        <v/>
      </c>
      <c r="JL20" s="40" t="str">
        <f>IF(IW20&gt;0,IW20,"")</f>
        <v/>
      </c>
      <c r="JM20" s="40" t="str">
        <f>IF(SUM(IT20:IW20)-IX20&gt;0,SUM(IT20:IW20)-IX20,"")</f>
        <v/>
      </c>
      <c r="JN20" s="40" t="str">
        <f>IF(JA20&gt;0,JA20,"")</f>
        <v/>
      </c>
      <c r="JO20" s="40" t="str">
        <f>IF(JB20&gt;0,JB20,"")</f>
        <v/>
      </c>
      <c r="JP20" s="40" t="str">
        <f>IF(SUM(IY20:JB20)-JC20&gt;0,SUM(IY20:JB20)-JC20,"")</f>
        <v/>
      </c>
      <c r="JQ20" s="40" t="str">
        <f>IF(SUM(JJ20,JM20,JP20)&gt;0,SUM(JJ20,JM20,JP20),"")</f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>IF(JT20&gt;0,JT20,"")</f>
        <v/>
      </c>
      <c r="KM20" s="11" t="str">
        <f>IF(JU20&gt;0,JU20,"")</f>
        <v/>
      </c>
      <c r="KN20" s="11" t="str">
        <f>IF(SUM(JR20:JU20)-JV20&gt;0,SUM(JR20:JU20)-JV20,"")</f>
        <v/>
      </c>
      <c r="KO20" s="11" t="str">
        <f>IF(JY20&gt;0,JY20,"")</f>
        <v/>
      </c>
      <c r="KP20" s="11" t="str">
        <f>IF(JZ20&gt;0,JZ20,"")</f>
        <v/>
      </c>
      <c r="KQ20" s="11" t="str">
        <f>IF(SUM(JW20:JZ20)-KA20&gt;0,SUM(JW20:JZ20)-KA20,"")</f>
        <v/>
      </c>
      <c r="KR20" s="11" t="str">
        <f>IF(MAX(KN20,KQ20)&gt;0,MAX(KN20,KQ20),"")</f>
        <v/>
      </c>
      <c r="KS20" s="11" t="str">
        <f>IF(KD20&gt;0,KD20,"")</f>
        <v/>
      </c>
      <c r="KT20" s="11" t="str">
        <f>IF(KE20&gt;0,KE20,"")</f>
        <v/>
      </c>
      <c r="KU20" s="11" t="str">
        <f>IF(SUM(KB20:KE20)-KF20&gt;0,SUM(KB20:KE20)-KF20,"")</f>
        <v/>
      </c>
      <c r="KV20" s="11" t="str">
        <f>IF(KI20&gt;0,KI20,"")</f>
        <v/>
      </c>
      <c r="KW20" s="11" t="str">
        <f>IF(KJ20&gt;0,KJ20,"")</f>
        <v/>
      </c>
      <c r="KX20" s="11" t="str">
        <f>IF(SUM(KG20:KJ20)-KK20&gt;0,SUM(KG20:KJ20)-KK20,"")</f>
        <v/>
      </c>
      <c r="KY20" s="11" t="str">
        <f>IF(SUM(KR20,KU20,KX20)&gt;0,SUM(KR20,KU20,KX20),"")</f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0" t="str">
        <f>IF(LB20&gt;0,LB20,"")</f>
        <v/>
      </c>
      <c r="LU20" s="40" t="str">
        <f>IF(LC20&gt;0,LC20,"")</f>
        <v/>
      </c>
      <c r="LV20" s="40" t="str">
        <f>IF(SUM(KZ20:LC20)-LD20&gt;0,SUM(KZ20:LC20)-LD20,"")</f>
        <v/>
      </c>
      <c r="LW20" s="40" t="str">
        <f>IF(LG20&gt;0,LG20,"")</f>
        <v/>
      </c>
      <c r="LX20" s="40" t="str">
        <f>IF(LH20&gt;0,LH20,"")</f>
        <v/>
      </c>
      <c r="LY20" s="40" t="str">
        <f>IF(SUM(LE20:LH20)-LI20&gt;0,SUM(LE20:LH20)-LI20,"")</f>
        <v/>
      </c>
      <c r="LZ20" s="40" t="str">
        <f>IF(MAX(LV20,LY20)&gt;0,MAX(LV20,LY20),"")</f>
        <v/>
      </c>
      <c r="MA20" s="40" t="str">
        <f>IF(LL20&gt;0,LL20,"")</f>
        <v/>
      </c>
      <c r="MB20" s="40" t="str">
        <f>IF(LM20&gt;0,LM20,"")</f>
        <v/>
      </c>
      <c r="MC20" s="40" t="str">
        <f>IF(SUM(LJ20:LM20)-LN20&gt;0,SUM(LJ20:LM20)-LN20,"")</f>
        <v/>
      </c>
      <c r="MD20" s="40" t="str">
        <f>IF(LQ20&gt;0,LQ20,"")</f>
        <v/>
      </c>
      <c r="ME20" s="40" t="str">
        <f>IF(LR20&gt;0,LR20,"")</f>
        <v/>
      </c>
      <c r="MF20" s="40" t="str">
        <f>IF(SUM(LO20:LR20)-LS20&gt;0,SUM(LO20:LR20)-LS20,"")</f>
        <v/>
      </c>
      <c r="MG20" s="40" t="str">
        <f>IF(SUM(LZ20,MC20,MF20)&gt;0,SUM(LZ20,MC20,MF20),"")</f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>IF(MJ20&gt;0,MJ20,"")</f>
        <v/>
      </c>
      <c r="NC20" s="11" t="str">
        <f>IF(MK20&gt;0,MK20,"")</f>
        <v/>
      </c>
      <c r="ND20" s="11" t="str">
        <f>IF(SUM(MH20:MK20)-ML20&gt;0,SUM(MH20:MK20)-ML20,"")</f>
        <v/>
      </c>
      <c r="NE20" s="11" t="str">
        <f>IF(MO20&gt;0,MO20,"")</f>
        <v/>
      </c>
      <c r="NF20" s="11" t="str">
        <f>IF(MP20&gt;0,MP20,"")</f>
        <v/>
      </c>
      <c r="NG20" s="11" t="str">
        <f>IF(SUM(MM20:MP20)-MQ20&gt;0,SUM(MM20:MP20)-MQ20,"")</f>
        <v/>
      </c>
      <c r="NH20" s="11" t="str">
        <f>IF(MAX(ND20,NG20)&gt;0,MAX(ND20,NG20),"")</f>
        <v/>
      </c>
      <c r="NI20" s="11" t="str">
        <f>IF(MT20&gt;0,MT20,"")</f>
        <v/>
      </c>
      <c r="NJ20" s="11" t="str">
        <f>IF(MU20&gt;0,MU20,"")</f>
        <v/>
      </c>
      <c r="NK20" s="11" t="str">
        <f>IF(SUM(MR20:MU20)-MV20&gt;0,SUM(MR20:MU20)-MV20,"")</f>
        <v/>
      </c>
      <c r="NL20" s="11" t="str">
        <f>IF(MY20&gt;0,MY20,"")</f>
        <v/>
      </c>
      <c r="NM20" s="11" t="str">
        <f>IF(MZ20&gt;0,MZ20,"")</f>
        <v/>
      </c>
      <c r="NN20" s="11" t="str">
        <f>IF(SUM(MW20:MZ20)-NA20&gt;0,SUM(MW20:MZ20)-NA20,"")</f>
        <v/>
      </c>
      <c r="NO20" s="11" t="str">
        <f>IF(SUM(NH20,NK20,NN20)&gt;0,SUM(NH20,NK20,NN20),"")</f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0" t="str">
        <f>IF(NR20&gt;0,NR20,"")</f>
        <v/>
      </c>
      <c r="OK20" s="40" t="str">
        <f>IF(NS20&gt;0,NS20,"")</f>
        <v/>
      </c>
      <c r="OL20" s="40" t="str">
        <f>IF(SUM(NP20:NS20)-NT20&gt;0,SUM(NP20:NS20)-NT20,"")</f>
        <v/>
      </c>
      <c r="OM20" s="40" t="str">
        <f>IF(NW20&gt;0,NW20,"")</f>
        <v/>
      </c>
      <c r="ON20" s="40" t="str">
        <f>IF(NX20&gt;0,NX20,"")</f>
        <v/>
      </c>
      <c r="OO20" s="40" t="str">
        <f>IF(SUM(NU20:NX20)-NY20&gt;0,SUM(NU20:NX20)-NY20,"")</f>
        <v/>
      </c>
      <c r="OP20" s="40" t="str">
        <f>IF(MAX(OL20,OO20)&gt;0,MAX(OL20,OO20),"")</f>
        <v/>
      </c>
      <c r="OQ20" s="40" t="str">
        <f>IF(OB20&gt;0,OB20,"")</f>
        <v/>
      </c>
      <c r="OR20" s="40" t="str">
        <f>IF(OC20&gt;0,OC20,"")</f>
        <v/>
      </c>
      <c r="OS20" s="40" t="str">
        <f>IF(SUM(NZ20:OC20)-OD20&gt;0,SUM(NZ20:OC20)-OD20,"")</f>
        <v/>
      </c>
      <c r="OT20" s="40" t="str">
        <f>IF(OG20&gt;0,OG20,"")</f>
        <v/>
      </c>
      <c r="OU20" s="40" t="str">
        <f>IF(OH20&gt;0,OH20,"")</f>
        <v/>
      </c>
      <c r="OV20" s="40" t="str">
        <f>IF(SUM(OE20:OH20)-OI20&gt;0,SUM(OE20:OH20)-OI20,"")</f>
        <v/>
      </c>
      <c r="OW20" s="40" t="str">
        <f>IF(SUM(OP20,OS20,OV20)&gt;0,SUM(OP20,OS20,OV20),"")</f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>IF(OZ20&gt;0,OZ20,"")</f>
        <v/>
      </c>
      <c r="PS20" s="11" t="str">
        <f>IF(PA20&gt;0,PA20,"")</f>
        <v/>
      </c>
      <c r="PT20" s="11" t="str">
        <f>IF(SUM(OX20:PA20)-PB20&gt;0,SUM(OX20:PA20)-PB20,"")</f>
        <v/>
      </c>
      <c r="PU20" s="11" t="str">
        <f>IF(PE20&gt;0,PE20,"")</f>
        <v/>
      </c>
      <c r="PV20" s="11" t="str">
        <f>IF(PF20&gt;0,PF20,"")</f>
        <v/>
      </c>
      <c r="PW20" s="11" t="str">
        <f>IF(SUM(PC20:PF20)-PG20&gt;0,SUM(PC20:PF20)-PG20,"")</f>
        <v/>
      </c>
      <c r="PX20" s="11" t="str">
        <f>IF(MAX(PT20,PW20)&gt;0,MAX(PT20,PW20),"")</f>
        <v/>
      </c>
      <c r="PY20" s="11" t="str">
        <f>IF(PJ20&gt;0,PJ20,"")</f>
        <v/>
      </c>
      <c r="PZ20" s="11" t="str">
        <f>IF(PK20&gt;0,PK20,"")</f>
        <v/>
      </c>
      <c r="QA20" s="11" t="str">
        <f>IF(SUM(PH20:PK20)-PL20&gt;0,SUM(PH20:PK20)-PL20,"")</f>
        <v/>
      </c>
      <c r="QB20" s="11" t="str">
        <f>IF(PO20&gt;0,PO20,"")</f>
        <v/>
      </c>
      <c r="QC20" s="11" t="str">
        <f>IF(PP20&gt;0,PP20,"")</f>
        <v/>
      </c>
      <c r="QD20" s="11" t="str">
        <f>IF(SUM(PM20:PP20)-PQ20&gt;0,SUM(PM20:PP20)-PQ20,"")</f>
        <v/>
      </c>
      <c r="QE20" s="11" t="str">
        <f>IF(SUM(PX20,QA20,QD20)&gt;0,SUM(PX20,QA20,QD20),"")</f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0" t="str">
        <f>IF(QH20&gt;0,QH20,"")</f>
        <v/>
      </c>
      <c r="RA20" s="40" t="str">
        <f>IF(QI20&gt;0,QI20,"")</f>
        <v/>
      </c>
      <c r="RB20" s="40" t="str">
        <f>IF(SUM(QF20:QI20)-QJ20&gt;0,SUM(QF20:QI20)-QJ20,"")</f>
        <v/>
      </c>
      <c r="RC20" s="40" t="str">
        <f>IF(QM20&gt;0,QM20,"")</f>
        <v/>
      </c>
      <c r="RD20" s="40" t="str">
        <f>IF(QN20&gt;0,QN20,"")</f>
        <v/>
      </c>
      <c r="RE20" s="40" t="str">
        <f>IF(SUM(QK20:QN20)-QO20&gt;0,SUM(QK20:QN20)-QO20,"")</f>
        <v/>
      </c>
      <c r="RF20" s="40" t="str">
        <f>IF(MAX(RB20,RE20)&gt;0,MAX(RB20,RE20),"")</f>
        <v/>
      </c>
      <c r="RG20" s="40" t="str">
        <f>IF(QR20&gt;0,QR20,"")</f>
        <v/>
      </c>
      <c r="RH20" s="40" t="str">
        <f>IF(QS20&gt;0,QS20,"")</f>
        <v/>
      </c>
      <c r="RI20" s="40" t="str">
        <f>IF(SUM(QP20:QS20)-QT20&gt;0,SUM(QP20:QS20)-QT20,"")</f>
        <v/>
      </c>
      <c r="RJ20" s="40" t="str">
        <f>IF(QW20&gt;0,QW20,"")</f>
        <v/>
      </c>
      <c r="RK20" s="40" t="str">
        <f>IF(QX20&gt;0,QX20,"")</f>
        <v/>
      </c>
      <c r="RL20" s="40" t="str">
        <f>IF(SUM(QU20:QX20)-QY20&gt;0,SUM(QU20:QX20)-QY20,"")</f>
        <v/>
      </c>
      <c r="RM20" s="40" t="str">
        <f>IF(SUM(RF20,RI20,RL20)&gt;0,SUM(RF20,RI20,RL20),"")</f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>IF(RP20&gt;0,RP20,"")</f>
        <v/>
      </c>
      <c r="SI20" s="11" t="str">
        <f>IF(RQ20&gt;0,RQ20,"")</f>
        <v/>
      </c>
      <c r="SJ20" s="11" t="str">
        <f>IF(SUM(RN20:RQ20)-RR20&gt;0,SUM(RN20:RQ20)-RR20,"")</f>
        <v/>
      </c>
      <c r="SK20" s="11" t="str">
        <f>IF(RU20&gt;0,RU20,"")</f>
        <v/>
      </c>
      <c r="SL20" s="11" t="str">
        <f>IF(RV20&gt;0,RV20,"")</f>
        <v/>
      </c>
      <c r="SM20" s="11" t="str">
        <f>IF(SUM(RS20:RV20)-RW20&gt;0,SUM(RS20:RV20)-RW20,"")</f>
        <v/>
      </c>
      <c r="SN20" s="11" t="str">
        <f>IF(MAX(SJ20,SM20)&gt;0,MAX(SJ20,SM20),"")</f>
        <v/>
      </c>
      <c r="SO20" s="11" t="str">
        <f>IF(RZ20&gt;0,RZ20,"")</f>
        <v/>
      </c>
      <c r="SP20" s="11" t="str">
        <f>IF(SA20&gt;0,SA20,"")</f>
        <v/>
      </c>
      <c r="SQ20" s="11" t="str">
        <f>IF(SUM(RX20:SA20)-SB20&gt;0,SUM(RX20:SA20)-SB20,"")</f>
        <v/>
      </c>
      <c r="SR20" s="11" t="str">
        <f>IF(SE20&gt;0,SE20,"")</f>
        <v/>
      </c>
      <c r="SS20" s="11" t="str">
        <f>IF(SF20&gt;0,SF20,"")</f>
        <v/>
      </c>
      <c r="ST20" s="11" t="str">
        <f>IF(SUM(SC20:SF20)-SG20&gt;0,SUM(SC20:SF20)-SG20,"")</f>
        <v/>
      </c>
      <c r="SU20" s="11" t="str">
        <f>IF(SUM(SN20,SQ20,ST20)&gt;0,SUM(SN20,SQ20,ST20),"")</f>
        <v/>
      </c>
      <c r="SV20" s="17"/>
      <c r="SW20" s="17"/>
      <c r="SX20" s="17"/>
      <c r="SY20" s="17"/>
      <c r="SZ20" s="17"/>
      <c r="TA20" s="17"/>
      <c r="TB20" s="17"/>
      <c r="TC20" s="17"/>
      <c r="TD20" s="17"/>
      <c r="TE20" s="17"/>
      <c r="TF20" s="17"/>
      <c r="TG20" s="17"/>
      <c r="TH20" s="17"/>
      <c r="TI20" s="17"/>
      <c r="TJ20" s="17"/>
      <c r="TK20" s="17"/>
      <c r="TL20" s="17"/>
      <c r="TM20" s="17"/>
      <c r="TN20" s="17"/>
      <c r="TO20" s="17"/>
      <c r="TP20" s="40" t="str">
        <f>IF(SX20&gt;0,SX20,"")</f>
        <v/>
      </c>
      <c r="TQ20" s="40" t="str">
        <f>IF(SY20&gt;0,SY20,"")</f>
        <v/>
      </c>
      <c r="TR20" s="40" t="str">
        <f>IF(SUM(SV20:SY20)-SZ20&gt;0,SUM(SV20:SY20)-SZ20,"")</f>
        <v/>
      </c>
      <c r="TS20" s="40" t="str">
        <f>IF(TC20&gt;0,TC20,"")</f>
        <v/>
      </c>
      <c r="TT20" s="40" t="str">
        <f>IF(TD20&gt;0,TD20,"")</f>
        <v/>
      </c>
      <c r="TU20" s="40" t="str">
        <f>IF(SUM(TA20:TD20)-TE20&gt;0,SUM(TA20:TD20)-TE20,"")</f>
        <v/>
      </c>
      <c r="TV20" s="40" t="str">
        <f>IF(MAX(TR20,TU20)&gt;0,MAX(TR20,TU20),"")</f>
        <v/>
      </c>
      <c r="TW20" s="40" t="str">
        <f>IF(TH20&gt;0,TH20,"")</f>
        <v/>
      </c>
      <c r="TX20" s="40" t="str">
        <f>IF(TI20&gt;0,TI20,"")</f>
        <v/>
      </c>
      <c r="TY20" s="40" t="str">
        <f>IF(SUM(TF20:TI20)-TJ20&gt;0,SUM(TF20:TI20)-TJ20,"")</f>
        <v/>
      </c>
      <c r="TZ20" s="40" t="str">
        <f>IF(TM20&gt;0,TM20,"")</f>
        <v/>
      </c>
      <c r="UA20" s="40" t="str">
        <f>IF(TN20&gt;0,TN20,"")</f>
        <v/>
      </c>
      <c r="UB20" s="40" t="str">
        <f>IF(SUM(TK20:TN20)-TO20&gt;0,SUM(TK20:TN20)-TO20,"")</f>
        <v/>
      </c>
      <c r="UC20" s="40" t="str">
        <f>IF(SUM(TV20,TY20,UB20)&gt;0,SUM(TV20,TY20,UB20),"")</f>
        <v/>
      </c>
      <c r="UD20" s="18"/>
      <c r="UE20" s="18"/>
      <c r="UF20" s="18"/>
      <c r="UG20" s="18"/>
      <c r="UH20" s="18"/>
      <c r="UI20" s="18"/>
      <c r="UJ20" s="18"/>
      <c r="UK20" s="18"/>
      <c r="UL20" s="18"/>
      <c r="UM20" s="18"/>
      <c r="UN20" s="18"/>
      <c r="UO20" s="18"/>
      <c r="UP20" s="18"/>
      <c r="UQ20" s="18"/>
      <c r="UR20" s="18"/>
      <c r="US20" s="18"/>
      <c r="UT20" s="18"/>
      <c r="UU20" s="18"/>
      <c r="UV20" s="18"/>
      <c r="UW20" s="18"/>
      <c r="UX20" s="11" t="str">
        <f>IF(UF20&gt;0,UF20,"")</f>
        <v/>
      </c>
      <c r="UY20" s="11" t="str">
        <f>IF(UG20&gt;0,UG20,"")</f>
        <v/>
      </c>
      <c r="UZ20" s="11" t="str">
        <f>IF(SUM(UD20:UG20)-UH20&gt;0,SUM(UD20:UG20)-UH20,"")</f>
        <v/>
      </c>
      <c r="VA20" s="11" t="str">
        <f>IF(UK20&gt;0,UK20,"")</f>
        <v/>
      </c>
      <c r="VB20" s="11" t="str">
        <f>IF(UL20&gt;0,UL20,"")</f>
        <v/>
      </c>
      <c r="VC20" s="11" t="str">
        <f>IF(SUM(UI20:UL20)-UM20&gt;0,SUM(UI20:UL20)-UM20,"")</f>
        <v/>
      </c>
      <c r="VD20" s="11" t="str">
        <f>IF(MAX(UZ20,VC20)&gt;0,MAX(UZ20,VC20),"")</f>
        <v/>
      </c>
      <c r="VE20" s="11" t="str">
        <f>IF(UP20&gt;0,UP20,"")</f>
        <v/>
      </c>
      <c r="VF20" s="11" t="str">
        <f>IF(UQ20&gt;0,UQ20,"")</f>
        <v/>
      </c>
      <c r="VG20" s="11" t="str">
        <f>IF(SUM(UN20:UQ20)-UR20&gt;0,SUM(UN20:UQ20)-UR20,"")</f>
        <v/>
      </c>
      <c r="VH20" s="11" t="str">
        <f>IF(UU20&gt;0,UU20,"")</f>
        <v/>
      </c>
      <c r="VI20" s="11" t="str">
        <f>IF(UV20&gt;0,UV20,"")</f>
        <v/>
      </c>
      <c r="VJ20" s="11" t="str">
        <f>IF(SUM(US20:UV20)-UW20&gt;0,SUM(US20:UV20)-UW20,"")</f>
        <v/>
      </c>
      <c r="VK20" s="11" t="str">
        <f>IF(SUM(VD20,VG20,VJ20)&gt;0,SUM(VD20,VG20,VJ20),"")</f>
        <v/>
      </c>
      <c r="VL20" s="17"/>
      <c r="VM20" s="17"/>
      <c r="VN20" s="17"/>
      <c r="VO20" s="17"/>
      <c r="VP20" s="17"/>
      <c r="VQ20" s="17"/>
      <c r="VR20" s="17"/>
      <c r="VS20" s="17"/>
      <c r="VT20" s="17"/>
      <c r="VU20" s="17"/>
      <c r="VV20" s="17"/>
      <c r="VW20" s="17"/>
      <c r="VX20" s="17"/>
      <c r="VY20" s="17"/>
      <c r="VZ20" s="17"/>
      <c r="WA20" s="17"/>
      <c r="WB20" s="17"/>
      <c r="WC20" s="17"/>
      <c r="WD20" s="17"/>
      <c r="WE20" s="17"/>
      <c r="WF20" s="40" t="str">
        <f>IF(VN20&gt;0,VN20,"")</f>
        <v/>
      </c>
      <c r="WG20" s="40" t="str">
        <f>IF(VO20&gt;0,VO20,"")</f>
        <v/>
      </c>
      <c r="WH20" s="40" t="str">
        <f>IF(SUM(VL20:VO20)-VP20&gt;0,SUM(VL20:VO20)-VP20,"")</f>
        <v/>
      </c>
      <c r="WI20" s="40" t="str">
        <f>IF(VS20&gt;0,VS20,"")</f>
        <v/>
      </c>
      <c r="WJ20" s="40" t="str">
        <f>IF(VT20&gt;0,VT20,"")</f>
        <v/>
      </c>
      <c r="WK20" s="40" t="str">
        <f>IF(SUM(VQ20:VT20)-VU20&gt;0,SUM(VQ20:VT20)-VU20,"")</f>
        <v/>
      </c>
      <c r="WL20" s="40" t="str">
        <f>IF(MAX(WH20,WK20)&gt;0,MAX(WH20,WK20),"")</f>
        <v/>
      </c>
      <c r="WM20" s="40" t="str">
        <f>IF(VX20&gt;0,VX20,"")</f>
        <v/>
      </c>
      <c r="WN20" s="40" t="str">
        <f>IF(VY20&gt;0,VY20,"")</f>
        <v/>
      </c>
      <c r="WO20" s="40" t="str">
        <f>IF(SUM(VV20:VY20)-VZ20&gt;0,SUM(VV20:VY20)-VZ20,"")</f>
        <v/>
      </c>
      <c r="WP20" s="40" t="str">
        <f>IF(WC20&gt;0,WC20,"")</f>
        <v/>
      </c>
      <c r="WQ20" s="40" t="str">
        <f>IF(WD20&gt;0,WD20,"")</f>
        <v/>
      </c>
      <c r="WR20" s="40" t="str">
        <f>IF(SUM(WA20:WD20)-WE20&gt;0,SUM(WA20:WD20)-WE20,"")</f>
        <v/>
      </c>
      <c r="WS20" s="40" t="str">
        <f>IF(SUM(WL20,WO20,WR20)&gt;0,SUM(WL20,WO20,WR20),"")</f>
        <v/>
      </c>
      <c r="WT20" s="26">
        <f>IF($CP20="P",CA20,(CA20+AZ20)/2)</f>
        <v>6.75</v>
      </c>
      <c r="WU20" s="26">
        <f>IF($CP20="P",CB20,(CB20+BA20)/2)</f>
        <v>4.75</v>
      </c>
      <c r="WV20" s="26">
        <f>IF($CP20="P",CC20,(CC20+BB20)/2)</f>
        <v>7.3</v>
      </c>
      <c r="WW20" s="26">
        <f>IF($CP20="P",CD20,(CD20+BC20)/2)</f>
        <v>7.5049999999999999</v>
      </c>
      <c r="WX20" s="26">
        <f>IF($CP20="P",CE20,(CE20+BD20)/2)</f>
        <v>0</v>
      </c>
      <c r="WY20" s="26">
        <f>IF($CP20="P",CF20,(CF20+BE20)/2)</f>
        <v>0.65</v>
      </c>
      <c r="WZ20" s="26">
        <f>IF($CP20="P",CG20,(CG20+BF20)/2)</f>
        <v>0.45</v>
      </c>
      <c r="XA20" s="26">
        <f>IF($CP20="P",CH20,(CH20+BG20)/2)</f>
        <v>1</v>
      </c>
      <c r="XB20" s="26">
        <f>IF($CP20="P",CI20,(CI20+BH20)/2)</f>
        <v>0.82</v>
      </c>
      <c r="XC20" s="26">
        <f>IF($CP20="P",CJ20,(CJ20+BI20)/2)</f>
        <v>0</v>
      </c>
      <c r="XD20" s="26">
        <f>IF($CP20="P",CK20,(CK20+BJ20)/2)</f>
        <v>6.95</v>
      </c>
      <c r="XE20" s="26">
        <f>IF($CP20="P",CL20,(CL20+BK20)/2)</f>
        <v>4.6500000000000004</v>
      </c>
      <c r="XF20" s="26">
        <f>IF($CP20="P",CM20,(CM20+BL20)/2)</f>
        <v>7.3</v>
      </c>
      <c r="XG20" s="26">
        <f>IF($CP20="P",CN20,(CN20+BM20)/2)</f>
        <v>7.5250000000000004</v>
      </c>
      <c r="XH20" s="26">
        <f>IF($CP20="P",CO20,(CO20+BN20)/2)</f>
        <v>0</v>
      </c>
      <c r="XI20" s="28" t="s">
        <v>53</v>
      </c>
      <c r="XJ20" s="11">
        <f>IF(WV20&gt;0,WV20,"")</f>
        <v>7.3</v>
      </c>
      <c r="XK20" s="11">
        <f>IF(WW20&gt;0,WW20,"")</f>
        <v>7.5049999999999999</v>
      </c>
      <c r="XL20" s="11">
        <f>IF(SUM(WT20:WW20)-WX20&gt;0,SUM(WT20:WW20)-WX20,"")</f>
        <v>26.305</v>
      </c>
      <c r="XM20" s="11">
        <f>IF(XA20&gt;0,XA20,"")</f>
        <v>1</v>
      </c>
      <c r="XN20" s="11">
        <f>IF(XB20&gt;0,XB20,"")</f>
        <v>0.82</v>
      </c>
      <c r="XO20" s="11">
        <f>IF(SUM(WY20:XB20)-XC20&gt;0,SUM(WY20:XB20)-XC20,"")</f>
        <v>2.92</v>
      </c>
      <c r="XP20" s="11">
        <f>IF(MAX(XL20,XO20)&gt;0,MAX(XL20,XO20),"")</f>
        <v>26.305</v>
      </c>
      <c r="XQ20" s="11">
        <f>IF(XF20&gt;0,XF20,"")</f>
        <v>7.3</v>
      </c>
      <c r="XR20" s="11">
        <f>IF(XG20&gt;0,XG20,"")</f>
        <v>7.5250000000000004</v>
      </c>
      <c r="XS20" s="11">
        <f>IF(SUM(XD20:XG20)-XH20&gt;0,SUM(XD20:XG20)-XH20,"")</f>
        <v>26.425000000000004</v>
      </c>
      <c r="XT20" s="11">
        <f>IF(SUM(XP20,XS20)&gt;0,SUM(XP20,XS20),"")</f>
        <v>52.730000000000004</v>
      </c>
    </row>
    <row r="21" spans="1:644" x14ac:dyDescent="0.2">
      <c r="A21" s="4" t="str" cm="1">
        <f t="array" ref="A21">IF(AND(H21&lt;&gt;"",H21&lt;&gt;"No DD"),SUMPRODUCT((H$4:H$27&lt;&gt;"")*(H$4:H$27&lt;&gt;"No DD")*(E$4:E$27&gt;E21))+1,IF(H21="No DD",SUMPRODUCT((H$4:H$27="No DD")*(E$4:E$27&gt;E21))+1+SUMPRODUCT((H$4:H$27&lt;&gt;"")*(H$4:H$27&lt;&gt;"No DD")),""))</f>
        <v/>
      </c>
      <c r="B21" s="5" t="s">
        <v>59</v>
      </c>
      <c r="C21" s="4" t="s">
        <v>7</v>
      </c>
      <c r="D21" s="4">
        <v>2001</v>
      </c>
      <c r="E21" s="9">
        <f>SUM(J21:V21)+SUM(J21:T21)*0.0000001+SUM(J21)*0.0000000000001</f>
        <v>136.13001361300326</v>
      </c>
      <c r="F21" s="3" t="str">
        <f>IF(OR(AND(AO21&gt;=AY$29,AO21&lt;&gt;"",AQ21&gt;=AY$33,AQ21&lt;&gt;"",AN21=""),AND(AR21&gt;=AY$29,AR21&lt;&gt;"",AT21&gt;=AY$33,AT21&lt;&gt;"",AN21=""),AND(AV21&gt;=AY$29,AV21&lt;&gt;"",AX21&gt;=AY$33,AX21&lt;&gt;"",AN21=""),AND(BP21&gt;=BZ$29,BP21&lt;&gt;"",BR21&gt;=BZ$33,BR21&lt;&gt;"",BO21=""),AND(BS21&gt;=BZ$29,BS21&lt;&gt;"",BU21&gt;=BZ$33,BU21&lt;&gt;"",BO21=""),AND(BW21&gt;=BZ$29,BW21&lt;&gt;"",BY21&gt;=BZ$33,BY21&lt;&gt;"",BO21=""),AND(CQ21&gt;=DA$29,CQ21&lt;&gt;"",CS21&gt;=DA$33,CS21&lt;&gt;"",CP21=""),AND(CT21&gt;=DA$29,CT21&lt;&gt;"",CV21&gt;=DA$33,CV21&lt;&gt;"",CP21=""),AND(CX21&gt;=DA$29,CX21&lt;&gt;"",CZ21&gt;=DA$33,CZ21&lt;&gt;"",CP21=""),AND(DX21&gt;=EK$29,DX21&lt;&gt;"",DZ21&gt;=EK$33,DZ21&lt;&gt;""),AND(EA21&gt;=EK$29,EA21&lt;&gt;"",EC21&gt;=EK$33,EC21&lt;&gt;""),AND(EE21&gt;=EK$29,EE21&lt;&gt;"",EG21&gt;=EK$33,EG21&lt;&gt;""),AND(EH21&gt;=EK$29,EH21&lt;&gt;"",EJ21&gt;=EK$33,EJ21&lt;&gt;""),AND(FF21&gt;=FS$29,FF21&lt;&gt;"",FH21&gt;=FS$33,FH21&lt;&gt;""),AND(FI21&gt;=FS$29,FI21&lt;&gt;"",FK21&gt;=FS$33,FK21&lt;&gt;""),AND(FM21&gt;=FS$29,FM21&lt;&gt;"",FO21&gt;=FS$33,FO21&lt;&gt;""),AND(FP21&gt;=FS$29,FP21&lt;&gt;"",FR21&gt;=FS$33,FR21&lt;&gt;""),AND(GN21&gt;=HA$29,GN21&lt;&gt;"",GP21&gt;=HA$33,GP21&lt;&gt;""),AND(GQ21&gt;=HA$29,GQ21&lt;&gt;"",GS21&gt;=HA$33,GS21&lt;&gt;""),AND(GU21&gt;=HA$29,GU21&lt;&gt;"",GW21&gt;=HA$33,GW21&lt;&gt;""),AND(GX21&gt;=HA$29,GX21&lt;&gt;"",GZ21&gt;=HA$33,GZ21&lt;&gt;""),AND(HV21&gt;=II$29,HV21&lt;&gt;"",HX21&gt;=II$33,HX21&lt;&gt;""),AND(HY21&gt;=II$29,HY21&lt;&gt;"",IA21&gt;=II$33,IA21&lt;&gt;""),AND(IC21&gt;=II$29,IC21&lt;&gt;"",IE21&gt;=II$33,IE21&lt;&gt;""),AND(IF21&gt;=II$29,IF21&lt;&gt;"",IH21&gt;=II$33,IH21&lt;&gt;""),AND(JD21&gt;=JQ$29,JD21&lt;&gt;"",JF21&gt;=JQ$33,JF21&lt;&gt;""),AND(JG21&gt;=JQ$29,JG21&lt;&gt;"",JI21&gt;=JQ$33,JI21&lt;&gt;""),AND(JK21&gt;=JQ$29,JK21&lt;&gt;"",JM21&gt;=JQ$33,JM21&lt;&gt;""),AND(JN21&gt;=JQ$29,JN21&lt;&gt;"",JP21&gt;=JQ$33,JP21&lt;&gt;""),AND(KL21&gt;=KY$29,KL21&lt;&gt;"",KN21&gt;=KY$33,KN21&lt;&gt;""),AND(KO21&gt;=KY$29,KO21&lt;&gt;"",KQ21&gt;=KY$33,KQ21&lt;&gt;""),AND(KS21&gt;=KY$29,KS21&lt;&gt;"",KU21&gt;=KY$33,KU21&lt;&gt;""),AND(KV21&gt;=KY$29,KV21&lt;&gt;"",KX21&gt;=KY$33,KX21&lt;&gt;""),AND(LT21&gt;=MG$29,LT21&lt;&gt;"",LV21&gt;=MG$33,LV21&lt;&gt;""),AND(LW21&gt;=MG$29,LW21&lt;&gt;"",LY21&gt;=MG$33,LY21&lt;&gt;""),AND(MA21&gt;=MG$29,MA21&lt;&gt;"",MC21&gt;=MG$33,MC21&lt;&gt;""),AND(MD21&gt;=MG$29,MD21&lt;&gt;"",MF21&gt;=MG$33,MF21&lt;&gt;""),AND(NB21&gt;=NO$29,NB21&lt;&gt;"",ND21&gt;=NO$33,ND21&lt;&gt;""),AND(NE21&gt;=NO$29,NE21&lt;&gt;"",NG21&gt;=NO$33,NG21&lt;&gt;""),AND(NI21&gt;=NO$29,NI21&lt;&gt;"",NK21&gt;=NO$33,NK21&lt;&gt;""),AND(NL21&gt;=NO$29,NL21&lt;&gt;"",NN21&gt;=NO$33,NN21&lt;&gt;""),AND(OJ21&gt;=OW$29,OJ21&lt;&gt;"",OL21&gt;=OW$33,OL21&lt;&gt;""),AND(OM21&gt;=OW$29,OM21&lt;&gt;"",OO21&gt;=OW$33,OO21&lt;&gt;""),AND(OQ21&gt;=OW$29,OQ21&lt;&gt;"",OS21&gt;=OW$33,OS21&lt;&gt;""),AND(OT21&gt;=OW$29,OT21&lt;&gt;"",OV21&gt;=OW$33,OV21&lt;&gt;""),AND(PR21&gt;=QE$29,PR21&lt;&gt;"",PT21&gt;=QE$33,PT21&lt;&gt;""),AND(PU21&gt;=QE$29,PU21&lt;&gt;"",PW21&gt;=QE$33,PW21&lt;&gt;""),AND(PY21&gt;=QE$29,PY21&lt;&gt;"",QA21&gt;=QE$33,QA21&lt;&gt;""),AND(QB21&gt;=QE$29,QB21&lt;&gt;"",QD21&gt;=QE$33,QD21&lt;&gt;""),AND(QZ21&gt;=RM$29,QZ21&lt;&gt;"",RB21&gt;=RM$33,RB21&lt;&gt;""),AND(RC21&gt;=RM$29,RC21&lt;&gt;"",RE21&gt;=RM$33,RE21&lt;&gt;""),AND(RG21&gt;=RM$29,RG21&lt;&gt;"",RI21&gt;=RM$33,RI21&lt;&gt;""),AND(RJ21&gt;=RM$29,RJ21&lt;&gt;"",RL21&gt;=RM$33,RL21&lt;&gt;""),AND(SH21&gt;=SU$29,SH21&lt;&gt;"",SJ21&gt;=SU$33,SJ21&lt;&gt;""),AND(SK21&gt;=SU$29,SK21&lt;&gt;"",SM21&gt;=SU$33,SM21&lt;&gt;""),AND(SO21&gt;=SU$29,SO21&lt;&gt;"",SQ21&gt;=SU$33,SQ21&lt;&gt;""),AND(SR21&gt;=SU$29,SR21&lt;&gt;"",ST21&gt;=SU$33,ST21&lt;&gt;""),AND(TP21&gt;=UC$29,TP21&lt;&gt;"",TR21&gt;=UC$33,TR21&lt;&gt;""),AND(TS21&gt;=UC$29,TS21&lt;&gt;"",TU21&gt;=UC$33,TU21&lt;&gt;""),AND(TW21&gt;=UC$29,TW21&lt;&gt;"",TY21&gt;=UC$33,TYY21&lt;&gt;""),AND(TZ21&gt;=UC$29,TZ21&lt;&gt;"",UB21&gt;=UC$33,UB21&lt;&gt;""),AND(UX21&gt;=VK$29,UX21&lt;&gt;"",UZ21&gt;=VK$33,UZ21&lt;&gt;""),AND(VA21&gt;=VK$29,VA21&lt;&gt;"",VC21&gt;=VK$33,VC21&lt;&gt;""),AND(VE21&gt;=VK$29,VE21&lt;&gt;"",VG21&gt;=VK$33,VG21&lt;&gt;""),AND(VH21&gt;=VK$29,VH21&lt;&gt;"",VJ21&gt;=VK$33,VJ21&lt;&gt;""),AND(WF21&gt;=WS$29,WF21&lt;&gt;"",WH21&gt;=WS$33,WH21&lt;&gt;""),AND(WI21&gt;=WS$29,WI21&lt;&gt;"",WK21&gt;=WS$33,WK21&lt;&gt;""),AND(WM21&gt;=WS$29,WM21&lt;&gt;"",WO21&gt;=WS$33,WO21&lt;&gt;""),AND(WP21&gt;=WS$29,WP21&lt;&gt;"",WR21&gt;=WS$33,WR21&lt;&gt;"")),"P","")</f>
        <v/>
      </c>
      <c r="G21" s="3" t="str">
        <f>IF(OR(AND(AQ21&gt;=AY$33,AQ21&lt;&gt;"",AN21=""),AND(AT21&gt;=AY$33,AT21&lt;&gt;"",AN21=""),AND(AX21&gt;=AY$33,AX21&lt;&gt;"",AN21=""),AND(BR21&gt;=BZ$33,BR21&lt;&gt;"",BO21=""),AND(BU21&gt;=BZ$33,BU21&lt;&gt;"",BO21=""),AND(BY21&gt;=BZ$33,BY21&lt;&gt;"",BO21=""),AND(CS21&gt;=DA$33,CS21&lt;&gt;"",CP21=""),AND(CV21&gt;=DA$33,CV21&lt;&gt;"",CP21=""),AND(CZ21&gt;=DA$33,CZ21&lt;&gt;"",CP21=""),AND(DZ21&gt;=EK$33,DZ21&lt;&gt;""),AND(EC21&gt;=EK$33,EC21&lt;&gt;""),AND(EG21&gt;=EK$33,EG21&lt;&gt;""),AND(EJ21&gt;=EK$33,EJ21&lt;&gt;""),AND(FH21&gt;=FS$33,FH21&lt;&gt;""),AND(FK21&gt;=FS$33,FK21&lt;&gt;""),AND(FO21&gt;=FS$33,FO21&lt;&gt;""),AND(FR21&gt;=FS$33,FR21&lt;&gt;""),AND(GP21&gt;=HA$33,GP21&lt;&gt;""),AND(GS21&gt;=HA$33,GS21&lt;&gt;""),AND(GW21&gt;=HA$33,GW21&lt;&gt;""),AND(GZ21&gt;=HA$33,GZ21&lt;&gt;""),AND(HX21&gt;=II$33,HX21&lt;&gt;""),AND(IA21&gt;=II$33,IA21&lt;&gt;""),AND(IE21&gt;=II$33,IE21&lt;&gt;""),AND(IH21&gt;=II$33,IH21&lt;&gt;""),AND(JF21&gt;=JQ$33,JF21&lt;&gt;""),AND(JI21&gt;=JQ$33,JI21&lt;&gt;""),AND(JM21&gt;=JQ$33,JM21&lt;&gt;""),AND(JP21&gt;=JQ$33,JP21&lt;&gt;""),AND(KN21&gt;=KY$33,KN21&lt;&gt;""),AND(KQ21&gt;=KY$33,KQ21&lt;&gt;""),AND(KU21&gt;=KY$33,KU21&lt;&gt;""),AND(KX21&gt;=KY$33,KX21&lt;&gt;""),AND(LV21&gt;=MG$33,LV21&lt;&gt;""),AND(LY21&gt;=MG$33,LY21&lt;&gt;""),AND(MC21&gt;=MG$33,MC21&lt;&gt;""),AND(MF21&gt;=MG$33,MF21&lt;&gt;""),AND(ND21&gt;=NO$33,ND21&lt;&gt;""),AND(NG21&gt;=NO$33,NG21&lt;&gt;""),AND(NK21&gt;=NO$33,NK21&lt;&gt;""),AND(NN21&gt;=NO$33,NN21&lt;&gt;""),AND(OL21&gt;=OW$33,OL21&lt;&gt;""),AND(OO21&gt;=OW$33,OO21&lt;&gt;""),AND(OS21&gt;=OW$33,OS21&lt;&gt;""),AND(OV21&gt;=OW$33,OV21&lt;&gt;""),AND(PT21&gt;=QE$33,PT21&lt;&gt;""),AND(PW21&gt;=QE$33,PW21&lt;&gt;""),AND(QA21&gt;=QE$33,QA21&lt;&gt;""),AND(QD21&gt;=QE$33,QD21&lt;&gt;""),AND(RB21&gt;=RM$33,RB21&lt;&gt;""),AND(RE21&gt;=RM$33,RE21&lt;&gt;""),AND(RI21&gt;=RM$33,RI21&lt;&gt;""),AND(RL21&gt;=RM$33,RL21&lt;&gt;""),AND(SJ21&gt;=SU$33,SJ21&lt;&gt;""),AND(SM21&gt;=SU$33,SM21&lt;&gt;""),AND(SQ21&gt;=SU$33,SQ21&lt;&gt;""),AND(ST21&gt;=SU$33,ST21&lt;&gt;""),AND(TR21&gt;=UC$33,TR21&lt;&gt;""),AND(TU21&gt;=UC$33,TU21&lt;&gt;""),AND(TY21&gt;=UC$33,TYY21&lt;&gt;""),AND(UB21&gt;=UC$33,UB21&lt;&gt;""),AND(UZ21&gt;=VK$33,UZ21&lt;&gt;""),AND(VC21&gt;=VK$33,VC21&lt;&gt;""),AND(VG21&gt;=VK$33,VG21&lt;&gt;""),AND(VJ21&gt;=VK$33,VJ21&lt;&gt;""),AND(WH21&gt;=WS$33,WH21&lt;&gt;""),AND(WK21&gt;=WS$33,WK21&lt;&gt;""),AND(WO21&gt;=WS$33,WO21&lt;&gt;""),AND(WR21&gt;=WS$33,WR21&lt;&gt;"")),"P","")</f>
        <v/>
      </c>
      <c r="H21" s="36" t="str">
        <f>IF(AND(G21="P",F21=""),"No DD",IF(OR(AND(AO21&gt;=AY$32,AO21&lt;&gt;"",AQ21&gt;=AY$36,AQ21&lt;&gt;"",AN21=""),AND(AR21&gt;=AY$32,AR21&lt;&gt;"",AT21&gt;=AY$36,AT21&lt;&gt;"",AN21=""),AND(AV21&gt;=AY$32,AV21&lt;&gt;"",AX21&gt;=AY$36,AX21&lt;&gt;"",AN21=""),AND(BP21&gt;=BZ$32,BP21&lt;&gt;"",BR21&gt;=BZ$36,BR21&lt;&gt;"",BO21=""),AND(BS21&gt;=BZ$32,BS21&lt;&gt;"",BU21&gt;=BZ$36,BU21&lt;&gt;"",BO21=""),AND(BW21&gt;=BZ$32,BW21&lt;&gt;"",BY21&gt;=BZ$36,BY21&lt;&gt;"",BO21=""),AND(CQ21&gt;=DA$32,CQ21&lt;&gt;"",CS21&gt;=DA$36,CS21&lt;&gt;"",CP21=""),AND(CT21&gt;=DA$32,CT21&lt;&gt;"",CV21&gt;=DA$36,CV21&lt;&gt;"",CP21=""),AND(CX21&gt;=DA$32,CX21&lt;&gt;"",CZ21&gt;=DA$36,CZ21&lt;&gt;"",CP21=""),AND(DX21&gt;=EK$32,DX21&lt;&gt;"",DZ21&gt;=EK$36,DZ21&lt;&gt;""),AND(EA21&gt;=EK$32,EA21&lt;&gt;"",EC21&gt;=EK$36,EC21&lt;&gt;""),AND(EE21&gt;=EK$32,EE21&lt;&gt;"",EG21&gt;=EK$36,EG21&lt;&gt;""),AND(EH21&gt;=EK$32,EH21&lt;&gt;"",EJ21&gt;=EK$36,EJ21&lt;&gt;""),AND(FF21&gt;=FS$32,FF21&lt;&gt;"",FH21&gt;=FS$36,FH21&lt;&gt;""),AND(FI21&gt;=FS$32,FI21&lt;&gt;"",FK21&gt;=FS$36,FK21&lt;&gt;""),AND(FM21&gt;=FS$32,FM21&lt;&gt;"",FO21&gt;=FS$36,FO21&lt;&gt;""),AND(FP21&gt;=FS$32,FP21&lt;&gt;"",FR21&gt;=FS$36,FR21&lt;&gt;""),AND(GN21&gt;=HA$32,GN21&lt;&gt;"",GP21&gt;=HA$36,GP21&lt;&gt;""),AND(GQ21&gt;=HA$32,GQ21&lt;&gt;"",GS21&gt;=HA$36,GS21&lt;&gt;""),AND(GU21&gt;=HA$32,GU21&lt;&gt;"",GW21&gt;=HA$36,GW21&lt;&gt;""),AND(GX21&gt;=HA$32,GX21&lt;&gt;"",GZ21&gt;=HA$36,GZ21&lt;&gt;""),AND(HV21&gt;=II$32,HV21&lt;&gt;"",HX21&gt;=II$36,HX21&lt;&gt;""),AND(HY21&gt;=II$32,HY21&lt;&gt;"",IA21&gt;=II$36,IA21&lt;&gt;""),AND(IC21&gt;=II$32,IC21&lt;&gt;"",IE21&gt;=II$36,IE21&lt;&gt;""),AND(IF21&gt;=II$32,IF21&lt;&gt;"",IH21&gt;=II$36,IH21&lt;&gt;""),AND(JD21&gt;=JQ$32,JD21&lt;&gt;"",JF21&gt;=JQ$36,JF21&lt;&gt;""),AND(JG21&gt;=JQ$32,JG21&lt;&gt;"",JI21&gt;=JQ$36,JI21&lt;&gt;""),AND(JK21&gt;=JQ$32,JK21&lt;&gt;"",JM21&gt;=JQ$36,JM21&lt;&gt;""),AND(JN21&gt;=JQ$32,JN21&lt;&gt;"",JP21&gt;=JQ$36,JP21&lt;&gt;""),AND(KL21&gt;=KY$32,KL21&lt;&gt;"",KN21&gt;=KY$36,KN21&lt;&gt;""),AND(KO21&gt;=KY$32,KO21&lt;&gt;"",KQ21&gt;=KY$36,KQ21&lt;&gt;""),AND(KS21&gt;=KY$32,KS21&lt;&gt;"",KU21&gt;=KY$36,KU21&lt;&gt;""),AND(KV21&gt;=KY$32,KV21&lt;&gt;"",KX21&gt;=KY$36,KX21&lt;&gt;""),AND(LT21&gt;=MG$32,LT21&lt;&gt;"",LV21&gt;=MG$36,LV21&lt;&gt;""),AND(LW21&gt;=MG$32,LW21&lt;&gt;"",LY21&gt;=MG$36,LY21&lt;&gt;""),AND(MA21&gt;=MG$32,MA21&lt;&gt;"",MC21&gt;=MG$36,MC21&lt;&gt;""),AND(MD21&gt;=MG$32,MD21&lt;&gt;"",MF21&gt;=MG$36,MF21&lt;&gt;""),AND(NB21&gt;=NO$32,NB21&lt;&gt;"",ND21&gt;=NO$36,ND21&lt;&gt;""),AND(NE21&gt;=NO$32,NE21&lt;&gt;"",NG21&gt;=NO$36,NG21&lt;&gt;""),AND(NI21&gt;=NO$32,NI21&lt;&gt;"",NK21&gt;=NO$36,NK21&lt;&gt;""),AND(NL21&gt;=NO$32,NL21&lt;&gt;"",NN21&gt;=NO$36,NN21&lt;&gt;""),AND(OJ21&gt;=OW$32,OJ21&lt;&gt;"",OL21&gt;=OW$36,OL21&lt;&gt;""),AND(OM21&gt;=OW$32,OM21&lt;&gt;"",OO21&gt;=OW$36,OO21&lt;&gt;""),AND(OQ21&gt;=OW$32,OQ21&lt;&gt;"",OS21&gt;=OW$36,OS21&lt;&gt;""),AND(OT21&gt;=OW$32,OT21&lt;&gt;"",OV21&gt;=OW$36,OV21&lt;&gt;""),AND(PR21&gt;=QE$32,PR21&lt;&gt;"",PT21&gt;=QE$36,PT21&lt;&gt;""),AND(PU21&gt;=QE$32,PU21&lt;&gt;"",PW21&gt;=QE$36,PW21&lt;&gt;""),AND(PY21&gt;=QE$32,PY21&lt;&gt;"",QA21&gt;=QE$36,QA21&lt;&gt;""),AND(QB21&gt;=QE$32,QB21&lt;&gt;"",QD21&gt;=QE$36,QD21&lt;&gt;""),AND(QZ21&gt;=RM$32,QZ21&lt;&gt;"",RB21&gt;=RM$36,RB21&lt;&gt;""),AND(RC21&gt;=RM$32,RC21&lt;&gt;"",RE21&gt;=RM$36,RE21&lt;&gt;""),AND(RG21&gt;=RM$32,RG21&lt;&gt;"",RI21&gt;=RM$36,RI21&lt;&gt;""),AND(RJ21&gt;=RM$32,RJ21&lt;&gt;"",RL21&gt;=RM$36,RL21&lt;&gt;""),AND(SH21&gt;=SU$32,SH21&lt;&gt;"",SJ21&gt;=SU$36,SJ21&lt;&gt;""),AND(SK21&gt;=SU$32,SK21&lt;&gt;"",SM21&gt;=SU$36,SM21&lt;&gt;""),AND(SO21&gt;=SU$32,SO21&lt;&gt;"",SQ21&gt;=SU$36,SQ21&lt;&gt;""),AND(SR21&gt;=SU$32,SR21&lt;&gt;"",ST21&gt;=SU$36,ST21&lt;&gt;""),AND(TP21&gt;=UC$32,TP21&lt;&gt;"",TR21&gt;=UC$36,TR21&lt;&gt;""),AND(TS21&gt;=UC$32,TS21&lt;&gt;"",TU21&gt;=UC$36,TU21&lt;&gt;""),AND(TW21&gt;=UC$32,TW21&lt;&gt;"",TY21&gt;=UC$356,TYY21&lt;&gt;""),AND(TZ21&gt;=UC$32,TZ21&lt;&gt;"",UB21&gt;=UC$36,UB21&lt;&gt;""),AND(UX21&gt;=VK$32,UX21&lt;&gt;"",UZ21&gt;=VK$36,UZ21&lt;&gt;""),AND(VA21&gt;=VK$32,VA21&lt;&gt;"",VC21&gt;=VK$36,VC21&lt;&gt;""),AND(VE21&gt;=VK$32,VE21&lt;&gt;"",VG21&gt;=VK$36,VG21&lt;&gt;""),AND(VH21&gt;=VK$32,VH21&lt;&gt;"",VJ21&gt;=VK$36,VJ21&lt;&gt;""),AND(WF21&gt;=WS$32,WF21&lt;&gt;"",WH21&gt;=WS$36,WH21&lt;&gt;""),AND(WI21&gt;=WS$32,WI21&lt;&gt;"",WK21&gt;=WS$36,WK21&lt;&gt;""),AND(WM21&gt;=WS$32,WM21&lt;&gt;"",WO21&gt;=WS$36,WO21&lt;&gt;""),AND(WP21&gt;=WS$32,WP21&lt;&gt;"",WR21&gt;=WS$36,WR21&lt;&gt;"")),"Merit",IF(OR(AND(AO21&gt;=AY$31,AO21&lt;&gt;"",AQ21&gt;=AY$35,AQ21&lt;&gt;"",AN21=""),AND(AR21&gt;=AY$31,AR21&lt;&gt;"",AT21&gt;=AY$35,AT21&lt;&gt;"",AN21=""),AND(AV21&gt;=AY$31,AV21&lt;&gt;"",AX21&gt;=AY$35,AX21&lt;&gt;"",AN21=""),AND(BP21&gt;=BZ$31,BP21&lt;&gt;"",BR21&gt;=BZ$35,BR21&lt;&gt;"",BO21=""),AND(BS21&gt;=BZ$31,BS21&lt;&gt;"",BU21&gt;=BZ$35,BU21&lt;&gt;"",BO21=""),AND(BW21&gt;=BZ$31,BW21&lt;&gt;"",BY21&gt;=BZ$35,BY21&lt;&gt;"",BO21=""),AND(CQ21&gt;=DA$31,CQ21&lt;&gt;"",CS21&gt;=DA$35,CS21&lt;&gt;"",CP21=""),AND(CT21&gt;=DA$31,CT21&lt;&gt;"",CV21&gt;=DA$35,CV21&lt;&gt;"",CP21=""),AND(CX21&gt;=DA$31,CX21&lt;&gt;"",CZ21&gt;=DA$35,CZ21&lt;&gt;"",CP21=""),AND(DX21&gt;=EK$31,DX21&lt;&gt;"",DZ21&gt;=EK$35,DZ21&lt;&gt;""),AND(EA21&gt;=EK$31,EA21&lt;&gt;"",EC21&gt;=EK$35,EC21&lt;&gt;""),AND(EE21&gt;=EK$31,EE21&lt;&gt;"",EG21&gt;=EK$35,EG21&lt;&gt;""),AND(EH21&gt;=EK$31,EH21&lt;&gt;"",EJ21&gt;=EK$35,EJ21&lt;&gt;""),AND(FF21&gt;=FS$31,FF21&lt;&gt;"",FH21&gt;=FS$35,FH21&lt;&gt;""),AND(FI21&gt;=FS$31,FI21&lt;&gt;"",FK21&gt;=FS$35,FK21&lt;&gt;""),AND(FM21&gt;=FS$31,FM21&lt;&gt;"",FO21&gt;=FS$35,FO21&lt;&gt;""),AND(FP21&gt;=FS$31,FP21&lt;&gt;"",FR21&gt;=FS$35,FR21&lt;&gt;""),AND(GN21&gt;=HA$31,GN21&lt;&gt;"",GP21&gt;=HA$35,GP21&lt;&gt;""),AND(GQ21&gt;=HA$31,GQ21&lt;&gt;"",GS21&gt;=HA$35,GS21&lt;&gt;""),AND(GU21&gt;=HA$31,GU21&lt;&gt;"",GW21&gt;=HA$35,GW21&lt;&gt;""),AND(GX21&gt;=HA$31,GX21&lt;&gt;"",GZ21&gt;=HA$35,GZ21&lt;&gt;""),AND(HV21&gt;=II$31,HV21&lt;&gt;"",HX21&gt;=II$35,HX21&lt;&gt;""),AND(HY21&gt;=II$31,HY21&lt;&gt;"",IA21&gt;=II$35,IA21&lt;&gt;""),AND(IC21&gt;=II$31,IC21&lt;&gt;"",IE21&gt;=II$35,IE21&lt;&gt;""),AND(IF21&gt;=II$31,IF21&lt;&gt;"",IH21&gt;=II$35,IH21&lt;&gt;""),AND(JD21&gt;=JQ$31,JD21&lt;&gt;"",JF21&gt;=JQ$35,JF21&lt;&gt;""),AND(JG21&gt;=JQ$31,JG21&lt;&gt;"",JI21&gt;=JQ$35,JI21&lt;&gt;""),AND(JK21&gt;=JQ$31,JK21&lt;&gt;"",JM21&gt;=JQ$35,JM21&lt;&gt;""),AND(JN21&gt;=JQ$31,JN21&lt;&gt;"",JP21&gt;=JQ$35,JP21&lt;&gt;""),AND(KL21&gt;=KY$31,KL21&lt;&gt;"",KN21&gt;=KY$35,KN21&lt;&gt;""),AND(KO21&gt;=KY$31,KO21&lt;&gt;"",KQ21&gt;=KY$35,KQ21&lt;&gt;""),AND(KS21&gt;=KY$31,KS21&lt;&gt;"",KU21&gt;=KY$35,KU21&lt;&gt;""),AND(KV21&gt;=KY$31,KV21&lt;&gt;"",KX21&gt;=KY$35,KX21&lt;&gt;""),AND(LT21&gt;=MG$31,LT21&lt;&gt;"",LV21&gt;=MG$35,LV21&lt;&gt;""),AND(LW21&gt;=MG$31,LW21&lt;&gt;"",LY21&gt;=MG$35,LY21&lt;&gt;""),AND(MA21&gt;=MG$31,MA21&lt;&gt;"",MC21&gt;=MG$35,MC21&lt;&gt;""),AND(MD21&gt;=MG$31,MD21&lt;&gt;"",MF21&gt;=MG$35,MF21&lt;&gt;""),AND(NB21&gt;=NO$31,NB21&lt;&gt;"",ND21&gt;=NO$35,ND21&lt;&gt;""),AND(NE21&gt;=NO$31,NE21&lt;&gt;"",NG21&gt;=NO$35,NG21&lt;&gt;""),AND(NI21&gt;=NO$31,NI21&lt;&gt;"",NK21&gt;=NO$35,NK21&lt;&gt;""),AND(NL21&gt;=NO$31,NL21&lt;&gt;"",NN21&gt;=NO$35,NN21&lt;&gt;""),AND(OJ21&gt;=OW$31,OJ21&lt;&gt;"",OL21&gt;=OW$35,OL21&lt;&gt;""),AND(OM21&gt;=OW$31,OM21&lt;&gt;"",OO21&gt;=OW$35,OO21&lt;&gt;""),AND(OQ21&gt;=OW$31,OQ21&lt;&gt;"",OS21&gt;=OW$35,OS21&lt;&gt;""),AND(OT21&gt;=OW$31,OT21&lt;&gt;"",OV21&gt;=OW$35,OV21&lt;&gt;""),AND(PR21&gt;=QE$31,PR21&lt;&gt;"",PT21&gt;=QE$35,PT21&lt;&gt;""),AND(PU21&gt;=QE$31,PU21&lt;&gt;"",PW21&gt;=QE$35,PW21&lt;&gt;""),AND(PY21&gt;=QE$31,PY21&lt;&gt;"",QA21&gt;=QE$35,QA21&lt;&gt;""),AND(QB21&gt;=QE$31,QB21&lt;&gt;"",QD21&gt;=QE$35,QD21&lt;&gt;""),AND(QZ21&gt;=RM$31,QZ21&lt;&gt;"",RB21&gt;=RM$35,RB21&lt;&gt;""),AND(RC21&gt;=RM$31,RC21&lt;&gt;"",RE21&gt;=RM$35,RE21&lt;&gt;""),AND(RG21&gt;=RM$31,RG21&lt;&gt;"",RI21&gt;=RM$35,RI21&lt;&gt;""),AND(RJ21&gt;=RM$31,RJ21&lt;&gt;"",RL21&gt;=RM$35,RL21&lt;&gt;""),AND(SH21&gt;=SU$31,SH21&lt;&gt;"",SJ21&gt;=SU$35,SJ21&lt;&gt;""),AND(SK21&gt;=SU$31,SK21&lt;&gt;"",SM21&gt;=SU$35,SM21&lt;&gt;""),AND(SO21&gt;=SU$31,SO21&lt;&gt;"",SQ21&gt;=SU$35,SQ21&lt;&gt;""),AND(SR21&gt;=SU$31,SR21&lt;&gt;"",ST21&gt;=SU$35,ST21&lt;&gt;""),AND(TP21&gt;=UC$31,TP21&lt;&gt;"",TR21&gt;=UC$35,TR21&lt;&gt;""),AND(TS21&gt;=UC$31,TS21&lt;&gt;"",TU21&gt;=UC$35,TU21&lt;&gt;""),AND(TW21&gt;=UC$31,TW21&lt;&gt;"",TY21&gt;=UC$35,TYY21&lt;&gt;""),AND(TZ21&gt;=UC$31,TZ21&lt;&gt;"",UB21&gt;=UC$35,UB21&lt;&gt;""),AND(UX21&gt;=VK$31,UX21&lt;&gt;"",UZ21&gt;=VK$35,UZ21&lt;&gt;""),AND(VA21&gt;=VK$31,VA21&lt;&gt;"",VC21&gt;=VK$35,VC21&lt;&gt;""),AND(VE21&gt;=VK$31,VE21&lt;&gt;"",VG21&gt;=VK$35,VG21&lt;&gt;""),AND(VH21&gt;=VK$31,VH21&lt;&gt;"",VJ21&gt;=VK$35,VJ21&lt;&gt;""),AND(WF21&gt;=WS$31,WF21&lt;&gt;"",WH21&gt;=WS$35,WH21&lt;&gt;""),AND(WI21&gt;=WS$31,WI21&lt;&gt;"",WK21&gt;=WS$35,WK21&lt;&gt;""),AND(WM21&gt;=WS$31,WM21&lt;&gt;"",WO21&gt;=WS$35,WO21&lt;&gt;""),AND(WP21&gt;=WS$31,WP21&lt;&gt;"",WR21&gt;=WS$35,WR21&lt;&gt;"")),"Excellence",IF(I21="P","Worlds Team",IF(F21="P","National Team","")))))</f>
        <v/>
      </c>
      <c r="I21" s="3" t="str">
        <f>IF(OR(AND(AO21&gt;=AY$30,AO21&lt;&gt;"",AQ21&gt;=AY$34,AQ21&lt;&gt;"",AN21=""),AND(AR21&gt;=AY$30,AR21&lt;&gt;"",AT21&gt;=AY$34,AT21&lt;&gt;"",AN21=""),AND(AV21&gt;=AY$30,AV21&lt;&gt;"",AX21&gt;=AY$34,AX21&lt;&gt;"",AN21=""),AND(BP21&gt;=BZ$30,BP21&lt;&gt;"",BR21&gt;=BZ$34,BR21&lt;&gt;"",BO21=""),AND(BS21&gt;=BZ$30,BS21&lt;&gt;"",BU21&gt;=BZ$34,BU21&lt;&gt;"",BO21=""),AND(BW21&gt;=BZ$30,BW21&lt;&gt;"",BY21&gt;=BZ$34,BY21&lt;&gt;"",BO21=""),AND(CQ21&gt;=DA$30,CQ21&lt;&gt;"",CS21&gt;=DA$34,CS21&lt;&gt;"",CP21=""),AND(CT21&gt;=DA$30,CT21&lt;&gt;"",CV21&gt;=DA$34,CV21&lt;&gt;"",CP21=""),AND(CX21&gt;=DA$30,CX21&lt;&gt;"",CZ21&gt;=DA$34,CZ21&lt;&gt;"",CP21=""),AND(DX21&gt;=EK$30,DX21&lt;&gt;"",DZ21&gt;=EK$34,DZ21&lt;&gt;""),AND(EA21&gt;=EK$30,EA21&lt;&gt;"",EC21&gt;=EK$34,EC21&lt;&gt;""),AND(EE21&gt;=EK$30,EE21&lt;&gt;"",EG21&gt;=EK$34,EG21&lt;&gt;""),AND(EH21&gt;=EK$30,EH21&lt;&gt;"",EJ21&gt;=EK$34,EJ21&lt;&gt;""),AND(FF21&gt;=FS$30,FF21&lt;&gt;"",FH21&gt;=FS$34,FH21&lt;&gt;""),AND(FI21&gt;=FS$30,FI21&lt;&gt;"",FK21&gt;=FS$34,FK21&lt;&gt;""),AND(FM21&gt;=FS$30,FM21&lt;&gt;"",FO21&gt;=FS$34,FO21&lt;&gt;""),AND(FP21&gt;=FS$30,FP21&lt;&gt;"",FR21&gt;=FS$34,FR21&lt;&gt;""),AND(GN21&gt;=HA$30,GN21&lt;&gt;"",GP21&gt;=HA$34,GP21&lt;&gt;""),AND(GQ21&gt;=HA$30,GQ21&lt;&gt;"",GS21&gt;=HA$34,GS21&lt;&gt;""),AND(GU21&gt;=HA$30,GU21&lt;&gt;"",GW21&gt;=HA$34,GW21&lt;&gt;""),AND(GX21&gt;=HA$30,GX21&lt;&gt;"",GZ21&gt;=HA$34,GZ21&lt;&gt;""),AND(HV21&gt;=II$30,HV21&lt;&gt;"",HX21&gt;=II$34,HX21&lt;&gt;""),AND(HY21&gt;=II$30,HY21&lt;&gt;"",IA21&gt;=II$34,IA21&lt;&gt;""),AND(IC21&gt;=II$30,IC21&lt;&gt;"",IE21&gt;=II$34,IE21&lt;&gt;""),AND(IF21&gt;=II$30,IF21&lt;&gt;"",IH21&gt;=II$34,IH21&lt;&gt;""),AND(JD21&gt;=JQ$30,JD21&lt;&gt;"",JF21&gt;=JQ$34,JF21&lt;&gt;""),AND(JG21&gt;=JQ$30,JG21&lt;&gt;"",JI21&gt;=JQ$34,JI21&lt;&gt;""),AND(JK21&gt;=JQ$30,JK21&lt;&gt;"",JM21&gt;=JQ$34,JM21&lt;&gt;""),AND(JN21&gt;=JQ$30,JN21&lt;&gt;"",JP21&gt;=JQ$34,JP21&lt;&gt;""),AND(KL21&gt;=KY$30,KL21&lt;&gt;"",KN21&gt;=KY$34,KN21&lt;&gt;""),AND(KO21&gt;=KY$30,KO21&lt;&gt;"",KQ21&gt;=KY$34,KQ21&lt;&gt;""),AND(KS21&gt;=KY$30,KS21&lt;&gt;"",KU21&gt;=KY$34,KU21&lt;&gt;""),AND(KV21&gt;=KY$30,KV21&lt;&gt;"",KX21&gt;=KY$34,KX21&lt;&gt;""),AND(LT21&gt;=MG$30,LT21&lt;&gt;"",LV21&gt;=MG$34,LV21&lt;&gt;""),AND(LW21&gt;=MG$30,LW21&lt;&gt;"",LY21&gt;=MG$34,LY21&lt;&gt;""),AND(MA21&gt;=MG$30,MA21&lt;&gt;"",MC21&gt;=MG$34,MC21&lt;&gt;""),AND(MD21&gt;=MG$30,MD21&lt;&gt;"",MF21&gt;=MG$34,MF21&lt;&gt;""),AND(NB21&gt;=NO$30,NB21&lt;&gt;"",ND21&gt;=NO$34,ND21&lt;&gt;""),AND(NE21&gt;=NO$30,NE21&lt;&gt;"",NG21&gt;=NO$34,NG21&lt;&gt;""),AND(NI21&gt;=NO$30,NI21&lt;&gt;"",NK21&gt;=NO$34,NK21&lt;&gt;""),AND(NL21&gt;=NO$30,NL21&lt;&gt;"",NN21&gt;=NO$34,NN21&lt;&gt;""),AND(OJ21&gt;=OW$30,OJ21&lt;&gt;"",OL21&gt;=OW$34,OL21&lt;&gt;""),AND(OM21&gt;=OW$30,OM21&lt;&gt;"",OO21&gt;=OW$34,OO21&lt;&gt;""),AND(OQ21&gt;=OW$30,OQ21&lt;&gt;"",OS21&gt;=OW$34,OS21&lt;&gt;""),AND(OT21&gt;=OW$30,OT21&lt;&gt;"",OV21&gt;=OW$34,OV21&lt;&gt;""),AND(PR21&gt;=QE$30,PR21&lt;&gt;"",PT21&gt;=QE$34,PT21&lt;&gt;""),AND(PU21&gt;=QE$30,PU21&lt;&gt;"",PW21&gt;=QE$34,PW21&lt;&gt;""),AND(PY21&gt;=QE$30,PY21&lt;&gt;"",QA21&gt;=QE$34,QA21&lt;&gt;""),AND(QB21&gt;=QE$30,QB21&lt;&gt;"",QD21&gt;=QE$34,QD21&lt;&gt;""),AND(QZ21&gt;=RM$30,QZ21&lt;&gt;"",RB21&gt;=RM$34,RB21&lt;&gt;""),AND(RC21&gt;=RM$30,RC21&lt;&gt;"",RE21&gt;=RM$34,RE21&lt;&gt;""),AND(RG21&gt;=RM$30,RG21&lt;&gt;"",RI21&gt;=RM$34,RI21&lt;&gt;""),AND(RJ21&gt;=RM$30,RJ21&lt;&gt;"",RL21&gt;=RM$34,RL21&lt;&gt;""),AND(SH21&gt;=SU$30,SH21&lt;&gt;"",SJ21&gt;=SU$34,SJ21&lt;&gt;""),AND(SK21&gt;=SU$30,SK21&lt;&gt;"",SM21&gt;=SU$34,SM21&lt;&gt;""),AND(SO21&gt;=SU$30,SO21&lt;&gt;"",SQ21&gt;=SU$34,SQ21&lt;&gt;""),AND(SR21&gt;=SU$30,SR21&lt;&gt;"",ST21&gt;=SU$34,ST21&lt;&gt;""),AND(TP21&gt;=UC$30,TP21&lt;&gt;"",TR21&gt;=UC$34,TR21&lt;&gt;""),AND(TS21&gt;=UC$30,TS21&lt;&gt;"",TU21&gt;=UC$34,TU21&lt;&gt;""),AND(TW21&gt;=UC$30,TW21&lt;&gt;"",TY21&gt;=UC$34,TYY21&lt;&gt;""),AND(TZ21&gt;=UC$30,TZ21&lt;&gt;"",UB21&gt;=UC$34,UB21&lt;&gt;""),AND(UX21&gt;=VK$30,UX21&lt;&gt;"",UZ21&gt;=VK$34,UZ21&lt;&gt;""),AND(VA21&gt;=VK$30,VA21&lt;&gt;"",VC21&gt;=VK$34,VC21&lt;&gt;""),AND(VE21&gt;=VK$30,VE21&lt;&gt;"",VG21&gt;=VK$34,VG21&lt;&gt;""),AND(VH21&gt;=VK$30,VH21&lt;&gt;"",VJ21&gt;=VK$34,VJ21&lt;&gt;""),AND(WF21&gt;=WS$30,WF21&lt;&gt;"",WH21&gt;=WS$34,WH21&lt;&gt;""),AND(WI21&gt;=WS$30,WI21&lt;&gt;"",WK21&gt;=WS$34,WK21&lt;&gt;""),AND(WM21&gt;=WS$30,WM21&lt;&gt;"",WO21&gt;=WS$34,WO21&lt;&gt;""),AND(WP21&gt;=WS$30,WP21&lt;&gt;"",WR21&gt;=WS$34,WR21&lt;&gt;"")),"P","")</f>
        <v/>
      </c>
      <c r="J21" s="8">
        <f>IF(COUNT(AQ21,AT21,BR21,BU21,CS21,CV21)&gt;0,LARGE((AQ21,AT21,BR21,BU21,CS21,CV21),1),0)</f>
        <v>32.664999999999999</v>
      </c>
      <c r="K21" s="8" t="str">
        <f>IF(J21="","",IF(OR(J21=CS21,J21=CV21),$CA$1,IF(OR(J21=BR21,J21=BU21),$AZ$1,IF(OR(J21=AQ21,J21=AT21),$Y$1,""))))</f>
        <v>2025 3rd Domestic Trial</v>
      </c>
      <c r="L21" s="8">
        <f>IF(COUNT(AQ21,AT21,BR21,BU21,CS21,CV21)&gt;1,LARGE((AQ21,AT21,BR21,BU21,CS21,CV21),2),0)</f>
        <v>32.664999999999999</v>
      </c>
      <c r="M21" s="8" t="str">
        <f>IF(L21="","",IF(OR(L21=CS21,L21=CV21),$CA$1,IF(OR(L21=BR21,L21=BU21),$AZ$1,IF(OR(L21=AQ21,L21=AT21),$Y$1,""))))</f>
        <v>2025 3rd Domestic Trial</v>
      </c>
      <c r="N21" s="8">
        <f>IF(COUNT(AQ21,AT21,BR21,BU21,CS21,CV21)&gt;2,LARGE((AQ21,AT21,BR21,BU21,CS21,CV21),3),0)</f>
        <v>32.664999999999999</v>
      </c>
      <c r="O21" s="8" t="str">
        <f>IF(N21="","",IF(OR(N21=CS21,N21=CV21),$CA$1,IF(OR(N21=BR21,N21=BU21),$AZ$1,IF(OR(N21=AQ21,N21=AT21),$Y$1,""))))</f>
        <v>2025 3rd Domestic Trial</v>
      </c>
      <c r="P21" s="8">
        <f>IF(MAX(AX21,BY21,CZ21)&gt;0,MAX(AX21,BY21,CZ21),0)</f>
        <v>28.884999999999998</v>
      </c>
      <c r="Q21" s="8" t="str">
        <f>IF(P21="","",IF(P21=CZ21,$CA$1,IF(P21=BY21,$AZ$1,IF(P21=AX21,$Y$1,""))))</f>
        <v>2025 3rd Domestic Trial</v>
      </c>
      <c r="R21" s="8">
        <f>IF(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,TP21,TS21,TW21,TZ21,UX21,VA21,VE21,VH21,WF21,WI21,WM21,WP21)&gt;0,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,TP21,TS21,TW21,TZ21,UX21,VA21,VE21,VH21,WF21,WI21,WM21,WP21),0)</f>
        <v>9.25</v>
      </c>
      <c r="S21" s="8" t="str">
        <f>IF(R21=0,"",IF(OR(R21=CQ21,R21=CT21,R21=CX21),$CA$1,IF(OR(R21=BP21,R21=BS21,R21=BW21),$AZ$1,IF(OR(R21=AO21,R21=AR21,R21=AV21),$Y$1,IF(OR(R21=WF21,R21=WI21,R21=WM21,R21=WP21),$VL$1,IF(OR(R21=UX21,R21=VA21,R21=VE21,R21=VH21),$UD$1,IF(OR(R21=TP21,R21=TS21,R21=TW21,R21=TZ21),$SV$1,IF(OR(R21=SH21,R21=SK21,R21=SO21,R21=SR21),$RN$1,IF(OR(R21=QZ21,R21=RC21,R21=RG21,R21=RJ21),$QF$1,IF(OR(R21=PR21,R21=PU21,R21=PY21,R21=QB21),$OX$1,IF(OR(R21=OJ21,R21=OM21,R21=OQ21,R21=OT21),$NP$1,IF(OR(R21=NB21,R21=NE21,R21=NI21,R21=NL21),$MH$1,IF(OR(R21=LT21,R21=LW21,R21=MA21,R21=MD21),$KZ$1,IF(OR(R21=KL21,R21=KO21,R21=KS21,R21=KV21),$JR$1,IF(OR(R21=JD21,R21=JG21,R21=JK21,R21=JN21),$IJ$1,IF(OR(R21=HV21,R21=HY21,R21=IC21,R21=IF21),$HB$1,IF(OR(R21=GN21,R21=GQ21,R21=GU21,R21=GX21),$FT$1,IF(OR(R21=FF21,R21=FI21,R21=FM21,R21=FP21),$EL$1,IF(OR(R21=DX21,R21=EA21,R21=EE21,R21=EH21),$DD$1,"")))))))))))))))))))</f>
        <v>2025 3rd Domestic Trial</v>
      </c>
      <c r="T21" s="8">
        <f>MAX(IF(AND(AO21&lt;&gt;"",AO21&gt;=$AY$29),AP21,0),IF(AND(AR21&lt;&gt;"",AR21&gt;=$AY$29),AS21,0),IF(AND(AV21&lt;&gt;"",AV21&gt;=$AY$29),AW21,0),IF(AND(BP21&lt;&gt;"",BP21&gt;=$BZ$29),BQ21,0),IF(AND(BS21&lt;&gt;"",BS21&gt;=$BZ$29),BT21,0),IF(AND(BW21&lt;&gt;"",BW21&gt;=$BZ$29),BX21,0),IF(AND(CQ21&lt;&gt;"",CQ21&gt;=$DA$29),CR21,0),IF(AND(CT21&lt;&gt;"",CT21&gt;=$DA$29),CU21,0),IF(AND(CX21&lt;&gt;"",CX21&gt;=$DA$29),CY21,0),IF(AND(DX21&lt;&gt;"",DX21&gt;=$EK$29),DY21,0),IF(AND(EA21&lt;&gt;"",EA21&gt;=$EK$29),EB21,0),IF(AND(EE21&lt;&gt;"",EE21&gt;=$EK$29),EF21,0),IF(AND(EH21&lt;&gt;"",EH21&gt;=$EK$29),EI21,0),IF(AND(FF21&lt;&gt;"",FF21&gt;=$FS$29),FG21,0),IF(AND(FI21&lt;&gt;"",FI21&gt;=$FS$29),FJ21,0),IF(AND(FM21&lt;&gt;"",FM21&gt;=$FS$29),FN21,0),IF(AND(FP21&lt;&gt;"",FP21&gt;=$FS$29),FQ21,0),IF(AND(GN21&lt;&gt;"",GN21&gt;=$HA$29),GO21,0),IF(AND(GQ21&lt;&gt;"",GQ21&gt;=$HA$29),GR21,0),IF(AND(GU21&lt;&gt;"",GU21&gt;=$HA$29),GV21,0),IF(AND(GX21&lt;&gt;"",GX21&gt;=$HA$29),GY21,0),IF(AND(HV21&lt;&gt;"",HV21&gt;=$II$29),HW21,0),IF(AND(HY21&lt;&gt;"",HY21&gt;=$II$29),HZ21,0),IF(AND(IC21&lt;&gt;"",IC21&gt;=$II$29),ID21,0),IF(AND(IF21&lt;&gt;"",IF21&gt;=$II$29),IG21,0),IF(AND(JD21&lt;&gt;"",JD21&gt;=$JQ$29),JE21,0),IF(AND(JG21&lt;&gt;"",JG21&gt;=$JQ$29),JH21,0),IF(AND(JK21&lt;&gt;"",JK21&gt;=$JQ$29),JL21,0),IF(AND(JN21&lt;&gt;"",JN21&gt;=$JQ$29),JO21,0),IF(AND(KL21&lt;&gt;"",KL21&gt;=$KY$29),KM21,0),IF(AND(KO21&lt;&gt;"",KO21&gt;=$KY$29),KP21,0),IF(AND(KS21&lt;&gt;"",KS21&gt;=$KY$29),KT21,0),IF(AND(KV21&lt;&gt;"",KV21&gt;=$KY$29),KW21,0),IF(AND(LT21&lt;&gt;"",LT21&gt;=$MG$29),LU21,0),IF(AND(LW21&lt;&gt;"",LW21&gt;=$MG$29),LX21,0),IF(AND(MA21&lt;&gt;"",MA21&gt;=$MG$29),MB21,0),IF(AND(MD21&lt;&gt;"",MD21&gt;=$MG$29),ME21,0),IF(AND(NB21&lt;&gt;"",NB21&gt;=$NO$29),NC21,0),IF(AND(NE21&lt;&gt;"",NE21&gt;=$NO$29),NF21,0),IF(AND(NI21&lt;&gt;"",NI21&gt;=$NO$29),NJ21,0),IF(AND(NL21&lt;&gt;"",NL21&gt;=$NO$29),NM21,0),IF(AND(OJ21&lt;&gt;"",OJ21&gt;=$OW$29),OK21,0),IF(AND(OM21&lt;&gt;"",OM21&gt;=$OW$29),ON21,0),IF(AND(OQ21&lt;&gt;"",OQ21&gt;=$OW$29),OR21,0),IF(AND(OT21&lt;&gt;"",OT21&gt;=$OW$29),OU21,0),IF(AND(PR21&lt;&gt;"",PR21&gt;=$QE$29),PS21,0),IF(AND(PU21&lt;&gt;"",PU21&gt;=$QE$29),PV21,0),IF(AND(PY21&lt;&gt;"",PY21&gt;=$QE$29),PZ21,0),IF(AND(QB21&lt;&gt;"",QB21&gt;=$QE$29),QC21,0),IF(AND(QZ21&lt;&gt;"",QZ21&gt;=$RM$29),RA21,0),IF(AND(RC21&lt;&gt;"",RC21&gt;=$RM$29),RD21,0),IF(AND(RG21&lt;&gt;"",RG21&gt;=$RM$29),RH21,0),IF(AND(RJ21&lt;&gt;"",RJ21&gt;=$RM$29),RK21,0),IF(AND(SH21&lt;&gt;"",SH21&gt;=$SU$29),SI21,0),IF(AND(SK21&lt;&gt;"",SK21&gt;=$SU$29),SL21,0),IF(AND(SO21&lt;&gt;"",SO21&gt;=$SU$29),SP21,0),IF(AND(SR21&lt;&gt;"",SR21&gt;=$SU$29),SS21,0),IF(AND(TP21&lt;&gt;"",TP21&gt;=$UC$29),TQ21,0),IF(AND(TS21&lt;&gt;"",TS21&gt;=$UC$29),TT21,0),IF(AND(TW21&lt;&gt;"",TW21&gt;=$UC$29),TX21,0),IF(AND(TZ21&lt;&gt;"",TZ21&gt;=$UC$29),UA21,0),IF(AND(UX21&lt;&gt;"",UX21&gt;=$VK$29),UY21,0),IF(AND(VA21&lt;&gt;"",VA21&gt;=$VK$29),VB21,0),IF(AND(VE21&lt;&gt;"",VE21&gt;=$VK$29),VF21,0),IF(AND(VH21&lt;&gt;"",VH21&gt;=$VK$29),VI21,0),IF(AND(WF21&lt;&gt;"",WF21&gt;=$WS$29),WG21,0),IF(AND(WI21&lt;&gt;"",WI21&gt;=$WS$29),WJ21,0),IF(AND(WM21&lt;&gt;"",WM21&gt;=$WS$29),WN21,0),IF(AND(WP21&lt;&gt;"",WP21&gt;=$WS$29),WQ21,0),0)</f>
        <v>0</v>
      </c>
      <c r="U21" s="8" t="str">
        <f>IF(T21=0,"",IF(OR(T21=CR21,T21=CU21,T21=CY21),$CA$1,IF(OR(T21=BQ21,T21=BT21,T21=BX21),$AZ$1,IF(OR(T21=AP21,T21=AS21,T21=AW21),$Y$1,IF(OR(T21=WG21,T21=WJ21,T21=WN21,T21=WQ21),$VL$1,IF(OR(T21=UY21,T21=VB21,T21=VF21,T21=VI21),$UD$1,IF(OR(T21=TQ21,T21=TT21,T21=TX21,T21=UA21),$SV$1,IF(OR(T21=SI21,T21=SL21,T21=SP21,T21=SS21),$RN$1,IF(OR(T21=RA21,T21=RD21,T21=RH21,T21=RK21),$QF$1,IF(OR(T21=PS21,T21=PV21,T21=PZ21,T21=QC21),$OX$1,IF(OR(T21=OK21,T21=ON21,T21=OR21,T21=OU21),$NP$1,IF(OR(T21=NC21,T21=NF21,T21=NJ21,T21=NM21),$MH$1,IF(OR(T21=LU21,T21=LX21,T21=MB21,T21=ME21),$KZ$1,IF(OR(T21=KM21,T21=KP21,T21=KT21,T21=KW21),$JR$1,IF(OR(T21=JE21,T21=JH21,T21=JL21,T21=JO21),$IJ$1,IF(OR(T21=HW21,T21=HZ21,T21=ID21,T21=IG21),$HB$1,IF(OR(T21=GO21,T21=GR21,T21=GV21,T21=GY21),$FT$1,IF(OR(T21=FG21,T21=FJ21,T21=FN21,T21=FQ21),$EL$1,IF(OR(T21=DY21,T21=EB21,T21=EF21,T21=EI21),$DD$1,"")))))))))))))))))))</f>
        <v/>
      </c>
      <c r="V21" s="8" t="str">
        <f>IF(MAX(DB21,DC21)&gt;0,MAX(DB21,DC21),"")</f>
        <v/>
      </c>
      <c r="W21" s="11" t="str">
        <f>IF(V21="","",IF(V21=DB21,"("&amp;DB$2&amp;")",IF(V21=DC21,"("&amp;DC$2&amp;")")))</f>
        <v/>
      </c>
      <c r="X21" s="8" t="str">
        <f>IF(V21="","",IF(V21=DB21,IF(V21+IF(N21="",0,N21)=WL21,$VL$1,IF(V21+IF(N21="",0,N21)=VD21,$UD$1,IF(V21+IF(N21="",0,N21)=TV21,$SV$1,IF(V21+IF(N21="",0,N21)=SN21,$RN$1,IF(V21+IF(N21="",0,N21)=RF21,$QF$1,IF(V21+IF(N21="",0,N21)=PX21,$OX$1,IF(V21+IF(N21="",0,N21)=OP21,$NP$1,IF(V21+IF(N21="",0,N21)=NH21,$MH$1,IF(V21+IF(N21="",0,N21)=LZ21,$KZ$1,IF(V21+IF(N21="",0,N21)=KR21,$JR$1,IF(V21+IF(N21="",0,N21)=JJ21,$IJ$1,IF(V21+IF(N21="",0,N21)=IB21,$HB$1,IF(V21+IF(N21="",0,N21)=GT21,$FT$1,IF(V21+IF(N21="",0,N21)=FL21,$EL$1,IF(V21+IF(N21="",0,N21)=ED21,$DD$1))))))))))))))),IF(V21=DC21,IF(V21+IF(P21="",0,P21)=WO21,$VL$1,IF(V21+IF(P21="",0,P21)=VG21,$UD$1,IF(V21+IF(P21="",0,P21)=TY21,$SV$1,IF(V21+IF(P21="",0,P21)=ST21,$RN$1,IF(V21+IF(P21="",0,P21)=RL21,$QF$1,IF(V21+IF(P21="",0,P21)=QD21,$OX$1,IF(V21+IF(P21="",0,P21)=OV21,$NP$1,IF(V21+IF(P21="",0,P21)=NN21,$MH$1,IF(V21+IF(P21="",0,P21)=MF21,$KZ$1,IF(V21+IF(P21="",0,P21)=KX21,$JR$1,IF(V21+IF(P21="",0,P21)=JP21,$IJ$1,IF(V21+IF(P21="",0,P21)=IH21,$HB$1,IF(V21+IF(P21="",0,P21)=GZ21,$FT$1,IF(V21+IF(P21="",0,P21)=FR21,$EL$1,IF(V21+IF(P21="",0,P21)=EJ21,$DD$1,IF(V21+IF(P21="",0,P21)=WR21,$VL$1,IF(V21+IF(P21="",0,P21)=VJ21,$UD$1,IF(V21+IF(P21="",0,P21)=UB21,$SV$1,IF(V21+IF(P21="",0,P21)=SQ21,$RN$1,IF(V21+IF(P21="",0,P21)=RI21,$QF$1,IF(V21+IF(P21="",0,P21)=QA21,$OX$1,IF(V21+IF(P21="",0,P21)=OS21,$NP$1,IF(V21+IF(P21="",0,P21)=NK21,$MH$1,IF(V21+IF(P21="",0,P21)=MC21,$KZ$1,IF(V21+IF(P21="",0,P21)=KU21,$JR$1,IF(V21+IF(P21="",0,P21)=JM21,$IJ$1,IF(V21+IF(P21="",0,P21)=IE21,$HB$1,IF(V21+IF(P21="",0,P21)=GW21,$FT$1,IF(V21+IF(P21="",0,P21)=FO21,$EL$1,IF(V21+IF(P21="",0,P21)=EG21,$DD$1)))))))))))))))))))))))))))))))))</f>
        <v/>
      </c>
      <c r="Y21" s="22">
        <v>6.65</v>
      </c>
      <c r="Z21" s="22">
        <v>3.35</v>
      </c>
      <c r="AA21" s="22">
        <v>6.9</v>
      </c>
      <c r="AB21" s="22">
        <v>6.8149999999999995</v>
      </c>
      <c r="AC21" s="22">
        <v>0</v>
      </c>
      <c r="AD21" s="22">
        <v>9.1</v>
      </c>
      <c r="AE21" s="22">
        <v>5.0999999999999996</v>
      </c>
      <c r="AF21" s="22">
        <v>9.25</v>
      </c>
      <c r="AG21" s="22">
        <v>9.2149999999999999</v>
      </c>
      <c r="AH21" s="22">
        <v>0</v>
      </c>
      <c r="AI21" s="22">
        <v>8.1</v>
      </c>
      <c r="AJ21" s="22">
        <v>4.1500000000000004</v>
      </c>
      <c r="AK21" s="22">
        <v>8.25</v>
      </c>
      <c r="AL21" s="22">
        <v>8.3849999999999998</v>
      </c>
      <c r="AM21" s="22">
        <v>0</v>
      </c>
      <c r="AN21" s="27" t="s">
        <v>53</v>
      </c>
      <c r="AO21" s="38">
        <f>IF(AA21&gt;0,AA21,"")</f>
        <v>6.9</v>
      </c>
      <c r="AP21" s="38">
        <f>IF(AB21&gt;0,AB21,"")</f>
        <v>6.8149999999999995</v>
      </c>
      <c r="AQ21" s="40">
        <f>IF(SUM(Y21:AB21)-AC21&gt;0,SUM(Y21:AB21)-AC21,"")</f>
        <v>23.714999999999996</v>
      </c>
      <c r="AR21" s="40">
        <f>IF(AF21&gt;0,AF21,"")</f>
        <v>9.25</v>
      </c>
      <c r="AS21" s="40">
        <f>IF(AG21&gt;0,AG21,"")</f>
        <v>9.2149999999999999</v>
      </c>
      <c r="AT21" s="40">
        <f>IF(SUM(AD21:AG21)-AH21&gt;0,SUM(AD21:AG21)-AH21,"")</f>
        <v>32.664999999999999</v>
      </c>
      <c r="AU21" s="40">
        <f>IF(AQ21="","",MAX(AQ21,AT21))</f>
        <v>32.664999999999999</v>
      </c>
      <c r="AV21" s="40">
        <f>IF(AK21&gt;0,AK21,"")</f>
        <v>8.25</v>
      </c>
      <c r="AW21" s="40">
        <f>IF(AL21&gt;0,AL21,"")</f>
        <v>8.3849999999999998</v>
      </c>
      <c r="AX21" s="40">
        <f>IF(SUM(AI21:AL21)-AM21&gt;0,SUM(AI21:AL21)-AM21,"")</f>
        <v>28.884999999999998</v>
      </c>
      <c r="AY21" s="40">
        <f>IF(SUM(AU21,AX21)&gt;0,SUM(AU21,AX21),"")</f>
        <v>61.55</v>
      </c>
      <c r="AZ21" s="26">
        <v>6.65</v>
      </c>
      <c r="BA21" s="26">
        <v>3.35</v>
      </c>
      <c r="BB21" s="26">
        <v>6.9</v>
      </c>
      <c r="BC21" s="26">
        <v>6.8149999999999995</v>
      </c>
      <c r="BD21" s="26">
        <v>0</v>
      </c>
      <c r="BE21" s="26">
        <v>9.1</v>
      </c>
      <c r="BF21" s="26">
        <v>5.0999999999999996</v>
      </c>
      <c r="BG21" s="26">
        <v>9.25</v>
      </c>
      <c r="BH21" s="26">
        <v>9.2149999999999999</v>
      </c>
      <c r="BI21" s="26">
        <v>0</v>
      </c>
      <c r="BJ21" s="26">
        <v>8.1</v>
      </c>
      <c r="BK21" s="26">
        <v>4.1500000000000004</v>
      </c>
      <c r="BL21" s="26">
        <v>8.25</v>
      </c>
      <c r="BM21" s="26">
        <v>8.3849999999999998</v>
      </c>
      <c r="BN21" s="26">
        <v>0</v>
      </c>
      <c r="BO21" s="28" t="s">
        <v>53</v>
      </c>
      <c r="BP21" s="39">
        <f>IF(BB21&gt;0,BB21,"")</f>
        <v>6.9</v>
      </c>
      <c r="BQ21" s="39">
        <f>IF(BC21&gt;0,BC21,"")</f>
        <v>6.8149999999999995</v>
      </c>
      <c r="BR21" s="11">
        <f>IF(SUM(AZ21:BC21)-BD21&gt;0,SUM(AZ21:BC21)-BD21,"")</f>
        <v>23.714999999999996</v>
      </c>
      <c r="BS21" s="11">
        <f>IF(BG21&gt;0,BG21,"")</f>
        <v>9.25</v>
      </c>
      <c r="BT21" s="11">
        <f>IF(BH21&gt;0,BH21,"")</f>
        <v>9.2149999999999999</v>
      </c>
      <c r="BU21" s="11">
        <f>IF(SUM(BE21:BH21)-BI21&gt;0,SUM(BE21:BH21)-BI21,"")</f>
        <v>32.664999999999999</v>
      </c>
      <c r="BV21" s="11">
        <f>IF(BR21="","",MAX(BR21,BU21))</f>
        <v>32.664999999999999</v>
      </c>
      <c r="BW21" s="11">
        <f>IF(BL21&gt;0,BL21,"")</f>
        <v>8.25</v>
      </c>
      <c r="BX21" s="11">
        <f>IF(BM21&gt;0,BM21,"")</f>
        <v>8.3849999999999998</v>
      </c>
      <c r="BY21" s="11">
        <f>IF(SUM(BJ21:BM21)-BN21&gt;0,SUM(BJ21:BM21)-BN21,"")</f>
        <v>28.884999999999998</v>
      </c>
      <c r="BZ21" s="11">
        <f>IF(SUM(BV21,BY21)&gt;0,SUM(BV21,BY21),"")</f>
        <v>61.55</v>
      </c>
      <c r="CA21" s="22">
        <v>6.65</v>
      </c>
      <c r="CB21" s="22">
        <v>3.35</v>
      </c>
      <c r="CC21" s="22">
        <v>6.9</v>
      </c>
      <c r="CD21" s="22">
        <v>6.8149999999999995</v>
      </c>
      <c r="CE21" s="22">
        <v>0</v>
      </c>
      <c r="CF21" s="22">
        <v>9.1</v>
      </c>
      <c r="CG21" s="22">
        <v>5.0999999999999996</v>
      </c>
      <c r="CH21" s="22">
        <v>9.25</v>
      </c>
      <c r="CI21" s="22">
        <v>9.2149999999999999</v>
      </c>
      <c r="CJ21" s="22">
        <v>0</v>
      </c>
      <c r="CK21" s="22">
        <v>8.1</v>
      </c>
      <c r="CL21" s="22">
        <v>4.1500000000000004</v>
      </c>
      <c r="CM21" s="22">
        <v>8.25</v>
      </c>
      <c r="CN21" s="22">
        <v>8.3849999999999998</v>
      </c>
      <c r="CO21" s="22">
        <v>0</v>
      </c>
      <c r="CP21" s="27" t="s">
        <v>53</v>
      </c>
      <c r="CQ21" s="38">
        <f>IF(CC21&gt;0,CC21,"")</f>
        <v>6.9</v>
      </c>
      <c r="CR21" s="38">
        <f>IF(CD21&gt;0,CD21,"")</f>
        <v>6.8149999999999995</v>
      </c>
      <c r="CS21" s="40">
        <f>IF(SUM(CA21:CD21)-CE21&gt;0,SUM(CA21:CD21)-CE21,"")</f>
        <v>23.714999999999996</v>
      </c>
      <c r="CT21" s="40">
        <f>IF(CH21&gt;0,CH21,"")</f>
        <v>9.25</v>
      </c>
      <c r="CU21" s="40">
        <f>IF(CI21&gt;0,CI21,"")</f>
        <v>9.2149999999999999</v>
      </c>
      <c r="CV21" s="40">
        <f>IF(SUM(CF21:CI21)-CJ21&gt;0,SUM(CF21:CI21)-CJ21,"")</f>
        <v>32.664999999999999</v>
      </c>
      <c r="CW21" s="40">
        <f>IF(CS21="","",MAX(CS21,CV21))</f>
        <v>32.664999999999999</v>
      </c>
      <c r="CX21" s="40">
        <f>IF(CM21&gt;0,CM21,"")</f>
        <v>8.25</v>
      </c>
      <c r="CY21" s="40">
        <f>IF(CN21&gt;0,CN21,"")</f>
        <v>8.3849999999999998</v>
      </c>
      <c r="CZ21" s="40">
        <f>IF(SUM(CK21:CN21)-CO21&gt;0,SUM(CK21:CN21)-CO21,"")</f>
        <v>28.884999999999998</v>
      </c>
      <c r="DA21" s="40">
        <f>IF(SUM(CW21,CZ21)&gt;0,SUM(CW21,CZ21),"")</f>
        <v>61.55</v>
      </c>
      <c r="DB21" s="51" t="str">
        <f>IF(MAX(ED21,FL21,GT21,IB21,JJ21,KR21,LZ21,NH21,OP21,PX21,RF21,SN21,TV21,VD21,WL21)-IF(N21="",0,N21)&gt;0.001,MAX(ED21,FL21,GT21,IB21,JJ21,KR21,LZ21,NH21,OP21,PX21,RF21,SN21,TV21,VD21,WL21)-IF(N21="",0,N21),"")</f>
        <v/>
      </c>
      <c r="DC21" s="51" t="str">
        <f>IF(MAX(EG21,EJ21,FO21,FR21,GW21,GZ21,IE21,IH21,JM21,JP21,KU21,KX21,MC21,MF21,NK21,NN21,OS21,OV21,QA21,QD21,RI21,RL21,SQ21,ST21,TY21,UB21,VG21,VJ21,WO21,WR21)-IF(P21="",0,P21)&gt;0.001,MAX(EG21,EJ21,FO21,FR21,GW21,GZ21,IE21,IH21,JM21,JP21,KU21,KX21,MC21,MF21,NK21,NN21,OS21,OV21,QA21,QD21,RI21,RL21,SQ21,ST21,TY21,UB21,VG21,VJ21,WO21,WR21)-IF(P21="",0,P21),"")</f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 t="str">
        <f>IF(DF21&gt;0,DF21,"")</f>
        <v/>
      </c>
      <c r="DY21" s="40" t="str">
        <f>IF(DG21&gt;0,DG21,"")</f>
        <v/>
      </c>
      <c r="DZ21" s="40" t="str">
        <f>IF(SUM(DD21:DG21)-DH21&gt;0,SUM(DD21:DG21)-DH21,"")</f>
        <v/>
      </c>
      <c r="EA21" s="40" t="str">
        <f>IF(DK21&gt;0,DK21,"")</f>
        <v/>
      </c>
      <c r="EB21" s="40" t="str">
        <f>IF(DL21&gt;0,DL21,"")</f>
        <v/>
      </c>
      <c r="EC21" s="40" t="str">
        <f>IF(SUM(DI21:DL21)-DM21&gt;0,SUM(DI21:DL21)-DM21,"")</f>
        <v/>
      </c>
      <c r="ED21" s="40" t="str">
        <f>IF(MAX(DZ21,EC21)&gt;0,MAX(DZ21,EC21),"")</f>
        <v/>
      </c>
      <c r="EE21" s="40" t="str">
        <f>IF(DP21&gt;0,DP21,"")</f>
        <v/>
      </c>
      <c r="EF21" s="40" t="str">
        <f>IF(DQ21&gt;0,DQ21,"")</f>
        <v/>
      </c>
      <c r="EG21" s="40" t="str">
        <f>IF(SUM(DN21:DQ21)-DR21&gt;0,SUM(DN21:DQ21)-DR21,"")</f>
        <v/>
      </c>
      <c r="EH21" s="40" t="str">
        <f>IF(DU21&gt;0,DU21,"")</f>
        <v/>
      </c>
      <c r="EI21" s="40" t="str">
        <f>IF(DV21&gt;0,DV21,"")</f>
        <v/>
      </c>
      <c r="EJ21" s="40" t="str">
        <f>IF(SUM(DS21:DV21)-DW21&gt;0,SUM(DS21:DV21)-DW21,"")</f>
        <v/>
      </c>
      <c r="EK21" s="40" t="str">
        <f>IF(SUM(ED21,EG21,EJ21)&gt;0,SUM(ED21,EG21,EJ21),"")</f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>IF(EN21&gt;0,EN21,"")</f>
        <v/>
      </c>
      <c r="FG21" s="11" t="str">
        <f>IF(EO21&gt;0,EO21,"")</f>
        <v/>
      </c>
      <c r="FH21" s="11" t="str">
        <f>IF(SUM(EL21:EO21)-EP21&gt;0,SUM(EL21:EO21)-EP21,"")</f>
        <v/>
      </c>
      <c r="FI21" s="11" t="str">
        <f>IF(ES21&gt;0,ES21,"")</f>
        <v/>
      </c>
      <c r="FJ21" s="11" t="str">
        <f>IF(ET21&gt;0,ET21,"")</f>
        <v/>
      </c>
      <c r="FK21" s="11" t="str">
        <f>IF(SUM(EQ21:ET21)-EU21&gt;0,SUM(EQ21:ET21)-EU21,"")</f>
        <v/>
      </c>
      <c r="FL21" s="11" t="str">
        <f>IF(MAX(FH21,FK21)&gt;0,MAX(FH21,FK21),"")</f>
        <v/>
      </c>
      <c r="FM21" s="11" t="str">
        <f>IF(EX21&gt;0,EX21,"")</f>
        <v/>
      </c>
      <c r="FN21" s="11" t="str">
        <f>IF(EY21&gt;0,EY21,"")</f>
        <v/>
      </c>
      <c r="FO21" s="11" t="str">
        <f>IF(SUM(EV21:EY21)-EZ21&gt;0,SUM(EV21:EY21)-EZ21,"")</f>
        <v/>
      </c>
      <c r="FP21" s="11" t="str">
        <f>IF(FC21&gt;0,FC21,"")</f>
        <v/>
      </c>
      <c r="FQ21" s="11" t="str">
        <f>IF(FD21&gt;0,FD21,"")</f>
        <v/>
      </c>
      <c r="FR21" s="11" t="str">
        <f>IF(SUM(FA21:FD21)-FE21&gt;0,SUM(FA21:FD21)-FE21,"")</f>
        <v/>
      </c>
      <c r="FS21" s="11" t="str">
        <f>IF(SUM(FL21,FO21,FR21)&gt;0,SUM(FL21,FO21,FR21),"")</f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0" t="str">
        <f>IF(FV21&gt;0,FV21,"")</f>
        <v/>
      </c>
      <c r="GO21" s="40" t="str">
        <f>IF(FW21&gt;0,FW21,"")</f>
        <v/>
      </c>
      <c r="GP21" s="40" t="str">
        <f>IF(SUM(FT21:FW21)-FX21&gt;0,SUM(FT21:FW21)-FX21,"")</f>
        <v/>
      </c>
      <c r="GQ21" s="40" t="str">
        <f>IF(GA21&gt;0,GA21,"")</f>
        <v/>
      </c>
      <c r="GR21" s="40" t="str">
        <f>IF(GB21&gt;0,GB21,"")</f>
        <v/>
      </c>
      <c r="GS21" s="40" t="str">
        <f>IF(SUM(FY21:GB21)-GC21&gt;0,SUM(FY21:GB21)-GC21,"")</f>
        <v/>
      </c>
      <c r="GT21" s="40" t="str">
        <f>IF(MAX(GP21,GS21)&gt;0,MAX(GP21,GS21),"")</f>
        <v/>
      </c>
      <c r="GU21" s="40" t="str">
        <f>IF(GF21&gt;0,GF21,"")</f>
        <v/>
      </c>
      <c r="GV21" s="40" t="str">
        <f>IF(GG21&gt;0,GG21,"")</f>
        <v/>
      </c>
      <c r="GW21" s="40" t="str">
        <f>IF(SUM(GD21:GG21)-GH21&gt;0,SUM(GD21:GG21)-GH21,"")</f>
        <v/>
      </c>
      <c r="GX21" s="40" t="str">
        <f>IF(GK21&gt;0,GK21,"")</f>
        <v/>
      </c>
      <c r="GY21" s="40" t="str">
        <f>IF(GL21&gt;0,GL21,"")</f>
        <v/>
      </c>
      <c r="GZ21" s="40" t="str">
        <f>IF(SUM(GI21:GL21)-GM21&gt;0,SUM(GI21:GL21)-GM21,"")</f>
        <v/>
      </c>
      <c r="HA21" s="40" t="str">
        <f>IF(SUM(GT21,GW21,GZ21)&gt;0,SUM(GT21,GW21,GZ21),"")</f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>IF(HD21&gt;0,HD21,"")</f>
        <v/>
      </c>
      <c r="HW21" s="11" t="str">
        <f>IF(HE21&gt;0,HE21,"")</f>
        <v/>
      </c>
      <c r="HX21" s="11" t="str">
        <f>IF(SUM(HB21:HE21)-HF21&gt;0,SUM(HB21:HE21)-HF21,"")</f>
        <v/>
      </c>
      <c r="HY21" s="11" t="str">
        <f>IF(HI21&gt;0,HI21,"")</f>
        <v/>
      </c>
      <c r="HZ21" s="11" t="str">
        <f>IF(HJ21&gt;0,HJ21,"")</f>
        <v/>
      </c>
      <c r="IA21" s="11" t="str">
        <f>IF(SUM(HG21:HJ21)-HK21&gt;0,SUM(HG21:HJ21)-HK21,"")</f>
        <v/>
      </c>
      <c r="IB21" s="11" t="str">
        <f>IF(MAX(HX21,IA21)&gt;0,MAX(HX21,IA21),"")</f>
        <v/>
      </c>
      <c r="IC21" s="11" t="str">
        <f>IF(HN21&gt;0,HN21,"")</f>
        <v/>
      </c>
      <c r="ID21" s="11" t="str">
        <f>IF(HO21&gt;0,HO21,"")</f>
        <v/>
      </c>
      <c r="IE21" s="11" t="str">
        <f>IF(SUM(HL21:HO21)-HP21&gt;0,SUM(HL21:HO21)-HP21,"")</f>
        <v/>
      </c>
      <c r="IF21" s="11" t="str">
        <f>IF(HS21&gt;0,HS21,"")</f>
        <v/>
      </c>
      <c r="IG21" s="11" t="str">
        <f>IF(HT21&gt;0,HT21,"")</f>
        <v/>
      </c>
      <c r="IH21" s="11" t="str">
        <f>IF(SUM(HQ21:HT21)-HU21&gt;0,SUM(HQ21:HT21)-HU21,"")</f>
        <v/>
      </c>
      <c r="II21" s="11" t="str">
        <f>IF(SUM(IB21,IE21,IH21)&gt;0,SUM(IB21,IE21,IH21),"")</f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0" t="str">
        <f>IF(IL21&gt;0,IL21,"")</f>
        <v/>
      </c>
      <c r="JE21" s="40" t="str">
        <f>IF(IM21&gt;0,IM21,"")</f>
        <v/>
      </c>
      <c r="JF21" s="40" t="str">
        <f>IF(SUM(IJ21:IM21)-IN21&gt;0,SUM(IJ21:IM21)-IN21,"")</f>
        <v/>
      </c>
      <c r="JG21" s="40" t="str">
        <f>IF(IQ21&gt;0,IQ21,"")</f>
        <v/>
      </c>
      <c r="JH21" s="40" t="str">
        <f>IF(IR21&gt;0,IR21,"")</f>
        <v/>
      </c>
      <c r="JI21" s="40" t="str">
        <f>IF(SUM(IO21:IR21)-IS21&gt;0,SUM(IO21:IR21)-IS21,"")</f>
        <v/>
      </c>
      <c r="JJ21" s="40" t="str">
        <f>IF(MAX(JF21,JI21)&gt;0,MAX(JF21,JI21),"")</f>
        <v/>
      </c>
      <c r="JK21" s="40" t="str">
        <f>IF(IV21&gt;0,IV21,"")</f>
        <v/>
      </c>
      <c r="JL21" s="40" t="str">
        <f>IF(IW21&gt;0,IW21,"")</f>
        <v/>
      </c>
      <c r="JM21" s="40" t="str">
        <f>IF(SUM(IT21:IW21)-IX21&gt;0,SUM(IT21:IW21)-IX21,"")</f>
        <v/>
      </c>
      <c r="JN21" s="40" t="str">
        <f>IF(JA21&gt;0,JA21,"")</f>
        <v/>
      </c>
      <c r="JO21" s="40" t="str">
        <f>IF(JB21&gt;0,JB21,"")</f>
        <v/>
      </c>
      <c r="JP21" s="40" t="str">
        <f>IF(SUM(IY21:JB21)-JC21&gt;0,SUM(IY21:JB21)-JC21,"")</f>
        <v/>
      </c>
      <c r="JQ21" s="40" t="str">
        <f>IF(SUM(JJ21,JM21,JP21)&gt;0,SUM(JJ21,JM21,JP21),"")</f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>IF(JT21&gt;0,JT21,"")</f>
        <v/>
      </c>
      <c r="KM21" s="11" t="str">
        <f>IF(JU21&gt;0,JU21,"")</f>
        <v/>
      </c>
      <c r="KN21" s="11" t="str">
        <f>IF(SUM(JR21:JU21)-JV21&gt;0,SUM(JR21:JU21)-JV21,"")</f>
        <v/>
      </c>
      <c r="KO21" s="11" t="str">
        <f>IF(JY21&gt;0,JY21,"")</f>
        <v/>
      </c>
      <c r="KP21" s="11" t="str">
        <f>IF(JZ21&gt;0,JZ21,"")</f>
        <v/>
      </c>
      <c r="KQ21" s="11" t="str">
        <f>IF(SUM(JW21:JZ21)-KA21&gt;0,SUM(JW21:JZ21)-KA21,"")</f>
        <v/>
      </c>
      <c r="KR21" s="11" t="str">
        <f>IF(MAX(KN21,KQ21)&gt;0,MAX(KN21,KQ21),"")</f>
        <v/>
      </c>
      <c r="KS21" s="11" t="str">
        <f>IF(KD21&gt;0,KD21,"")</f>
        <v/>
      </c>
      <c r="KT21" s="11" t="str">
        <f>IF(KE21&gt;0,KE21,"")</f>
        <v/>
      </c>
      <c r="KU21" s="11" t="str">
        <f>IF(SUM(KB21:KE21)-KF21&gt;0,SUM(KB21:KE21)-KF21,"")</f>
        <v/>
      </c>
      <c r="KV21" s="11" t="str">
        <f>IF(KI21&gt;0,KI21,"")</f>
        <v/>
      </c>
      <c r="KW21" s="11" t="str">
        <f>IF(KJ21&gt;0,KJ21,"")</f>
        <v/>
      </c>
      <c r="KX21" s="11" t="str">
        <f>IF(SUM(KG21:KJ21)-KK21&gt;0,SUM(KG21:KJ21)-KK21,"")</f>
        <v/>
      </c>
      <c r="KY21" s="11" t="str">
        <f>IF(SUM(KR21,KU21,KX21)&gt;0,SUM(KR21,KU21,KX21),"")</f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0" t="str">
        <f>IF(LB21&gt;0,LB21,"")</f>
        <v/>
      </c>
      <c r="LU21" s="40" t="str">
        <f>IF(LC21&gt;0,LC21,"")</f>
        <v/>
      </c>
      <c r="LV21" s="40" t="str">
        <f>IF(SUM(KZ21:LC21)-LD21&gt;0,SUM(KZ21:LC21)-LD21,"")</f>
        <v/>
      </c>
      <c r="LW21" s="40" t="str">
        <f>IF(LG21&gt;0,LG21,"")</f>
        <v/>
      </c>
      <c r="LX21" s="40" t="str">
        <f>IF(LH21&gt;0,LH21,"")</f>
        <v/>
      </c>
      <c r="LY21" s="40" t="str">
        <f>IF(SUM(LE21:LH21)-LI21&gt;0,SUM(LE21:LH21)-LI21,"")</f>
        <v/>
      </c>
      <c r="LZ21" s="40" t="str">
        <f>IF(MAX(LV21,LY21)&gt;0,MAX(LV21,LY21),"")</f>
        <v/>
      </c>
      <c r="MA21" s="40" t="str">
        <f>IF(LL21&gt;0,LL21,"")</f>
        <v/>
      </c>
      <c r="MB21" s="40" t="str">
        <f>IF(LM21&gt;0,LM21,"")</f>
        <v/>
      </c>
      <c r="MC21" s="40" t="str">
        <f>IF(SUM(LJ21:LM21)-LN21&gt;0,SUM(LJ21:LM21)-LN21,"")</f>
        <v/>
      </c>
      <c r="MD21" s="40" t="str">
        <f>IF(LQ21&gt;0,LQ21,"")</f>
        <v/>
      </c>
      <c r="ME21" s="40" t="str">
        <f>IF(LR21&gt;0,LR21,"")</f>
        <v/>
      </c>
      <c r="MF21" s="40" t="str">
        <f>IF(SUM(LO21:LR21)-LS21&gt;0,SUM(LO21:LR21)-LS21,"")</f>
        <v/>
      </c>
      <c r="MG21" s="40" t="str">
        <f>IF(SUM(LZ21,MC21,MF21)&gt;0,SUM(LZ21,MC21,MF21),"")</f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>IF(MJ21&gt;0,MJ21,"")</f>
        <v/>
      </c>
      <c r="NC21" s="11" t="str">
        <f>IF(MK21&gt;0,MK21,"")</f>
        <v/>
      </c>
      <c r="ND21" s="11" t="str">
        <f>IF(SUM(MH21:MK21)-ML21&gt;0,SUM(MH21:MK21)-ML21,"")</f>
        <v/>
      </c>
      <c r="NE21" s="11" t="str">
        <f>IF(MO21&gt;0,MO21,"")</f>
        <v/>
      </c>
      <c r="NF21" s="11" t="str">
        <f>IF(MP21&gt;0,MP21,"")</f>
        <v/>
      </c>
      <c r="NG21" s="11" t="str">
        <f>IF(SUM(MM21:MP21)-MQ21&gt;0,SUM(MM21:MP21)-MQ21,"")</f>
        <v/>
      </c>
      <c r="NH21" s="11" t="str">
        <f>IF(MAX(ND21,NG21)&gt;0,MAX(ND21,NG21),"")</f>
        <v/>
      </c>
      <c r="NI21" s="11" t="str">
        <f>IF(MT21&gt;0,MT21,"")</f>
        <v/>
      </c>
      <c r="NJ21" s="11" t="str">
        <f>IF(MU21&gt;0,MU21,"")</f>
        <v/>
      </c>
      <c r="NK21" s="11" t="str">
        <f>IF(SUM(MR21:MU21)-MV21&gt;0,SUM(MR21:MU21)-MV21,"")</f>
        <v/>
      </c>
      <c r="NL21" s="11" t="str">
        <f>IF(MY21&gt;0,MY21,"")</f>
        <v/>
      </c>
      <c r="NM21" s="11" t="str">
        <f>IF(MZ21&gt;0,MZ21,"")</f>
        <v/>
      </c>
      <c r="NN21" s="11" t="str">
        <f>IF(SUM(MW21:MZ21)-NA21&gt;0,SUM(MW21:MZ21)-NA21,"")</f>
        <v/>
      </c>
      <c r="NO21" s="11" t="str">
        <f>IF(SUM(NH21,NK21,NN21)&gt;0,SUM(NH21,NK21,NN21),"")</f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0" t="str">
        <f>IF(NR21&gt;0,NR21,"")</f>
        <v/>
      </c>
      <c r="OK21" s="40" t="str">
        <f>IF(NS21&gt;0,NS21,"")</f>
        <v/>
      </c>
      <c r="OL21" s="40" t="str">
        <f>IF(SUM(NP21:NS21)-NT21&gt;0,SUM(NP21:NS21)-NT21,"")</f>
        <v/>
      </c>
      <c r="OM21" s="40" t="str">
        <f>IF(NW21&gt;0,NW21,"")</f>
        <v/>
      </c>
      <c r="ON21" s="40" t="str">
        <f>IF(NX21&gt;0,NX21,"")</f>
        <v/>
      </c>
      <c r="OO21" s="40" t="str">
        <f>IF(SUM(NU21:NX21)-NY21&gt;0,SUM(NU21:NX21)-NY21,"")</f>
        <v/>
      </c>
      <c r="OP21" s="40" t="str">
        <f>IF(MAX(OL21,OO21)&gt;0,MAX(OL21,OO21),"")</f>
        <v/>
      </c>
      <c r="OQ21" s="40" t="str">
        <f>IF(OB21&gt;0,OB21,"")</f>
        <v/>
      </c>
      <c r="OR21" s="40" t="str">
        <f>IF(OC21&gt;0,OC21,"")</f>
        <v/>
      </c>
      <c r="OS21" s="40" t="str">
        <f>IF(SUM(NZ21:OC21)-OD21&gt;0,SUM(NZ21:OC21)-OD21,"")</f>
        <v/>
      </c>
      <c r="OT21" s="40" t="str">
        <f>IF(OG21&gt;0,OG21,"")</f>
        <v/>
      </c>
      <c r="OU21" s="40" t="str">
        <f>IF(OH21&gt;0,OH21,"")</f>
        <v/>
      </c>
      <c r="OV21" s="40" t="str">
        <f>IF(SUM(OE21:OH21)-OI21&gt;0,SUM(OE21:OH21)-OI21,"")</f>
        <v/>
      </c>
      <c r="OW21" s="40" t="str">
        <f>IF(SUM(OP21,OS21,OV21)&gt;0,SUM(OP21,OS21,OV21),"")</f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>IF(OZ21&gt;0,OZ21,"")</f>
        <v/>
      </c>
      <c r="PS21" s="11" t="str">
        <f>IF(PA21&gt;0,PA21,"")</f>
        <v/>
      </c>
      <c r="PT21" s="11" t="str">
        <f>IF(SUM(OX21:PA21)-PB21&gt;0,SUM(OX21:PA21)-PB21,"")</f>
        <v/>
      </c>
      <c r="PU21" s="11" t="str">
        <f>IF(PE21&gt;0,PE21,"")</f>
        <v/>
      </c>
      <c r="PV21" s="11" t="str">
        <f>IF(PF21&gt;0,PF21,"")</f>
        <v/>
      </c>
      <c r="PW21" s="11" t="str">
        <f>IF(SUM(PC21:PF21)-PG21&gt;0,SUM(PC21:PF21)-PG21,"")</f>
        <v/>
      </c>
      <c r="PX21" s="11" t="str">
        <f>IF(MAX(PT21,PW21)&gt;0,MAX(PT21,PW21),"")</f>
        <v/>
      </c>
      <c r="PY21" s="11" t="str">
        <f>IF(PJ21&gt;0,PJ21,"")</f>
        <v/>
      </c>
      <c r="PZ21" s="11" t="str">
        <f>IF(PK21&gt;0,PK21,"")</f>
        <v/>
      </c>
      <c r="QA21" s="11" t="str">
        <f>IF(SUM(PH21:PK21)-PL21&gt;0,SUM(PH21:PK21)-PL21,"")</f>
        <v/>
      </c>
      <c r="QB21" s="11" t="str">
        <f>IF(PO21&gt;0,PO21,"")</f>
        <v/>
      </c>
      <c r="QC21" s="11" t="str">
        <f>IF(PP21&gt;0,PP21,"")</f>
        <v/>
      </c>
      <c r="QD21" s="11" t="str">
        <f>IF(SUM(PM21:PP21)-PQ21&gt;0,SUM(PM21:PP21)-PQ21,"")</f>
        <v/>
      </c>
      <c r="QE21" s="11" t="str">
        <f>IF(SUM(PX21,QA21,QD21)&gt;0,SUM(PX21,QA21,QD21),"")</f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0" t="str">
        <f>IF(QH21&gt;0,QH21,"")</f>
        <v/>
      </c>
      <c r="RA21" s="40" t="str">
        <f>IF(QI21&gt;0,QI21,"")</f>
        <v/>
      </c>
      <c r="RB21" s="40" t="str">
        <f>IF(SUM(QF21:QI21)-QJ21&gt;0,SUM(QF21:QI21)-QJ21,"")</f>
        <v/>
      </c>
      <c r="RC21" s="40" t="str">
        <f>IF(QM21&gt;0,QM21,"")</f>
        <v/>
      </c>
      <c r="RD21" s="40" t="str">
        <f>IF(QN21&gt;0,QN21,"")</f>
        <v/>
      </c>
      <c r="RE21" s="40" t="str">
        <f>IF(SUM(QK21:QN21)-QO21&gt;0,SUM(QK21:QN21)-QO21,"")</f>
        <v/>
      </c>
      <c r="RF21" s="40" t="str">
        <f>IF(MAX(RB21,RE21)&gt;0,MAX(RB21,RE21),"")</f>
        <v/>
      </c>
      <c r="RG21" s="40" t="str">
        <f>IF(QR21&gt;0,QR21,"")</f>
        <v/>
      </c>
      <c r="RH21" s="40" t="str">
        <f>IF(QS21&gt;0,QS21,"")</f>
        <v/>
      </c>
      <c r="RI21" s="40" t="str">
        <f>IF(SUM(QP21:QS21)-QT21&gt;0,SUM(QP21:QS21)-QT21,"")</f>
        <v/>
      </c>
      <c r="RJ21" s="40" t="str">
        <f>IF(QW21&gt;0,QW21,"")</f>
        <v/>
      </c>
      <c r="RK21" s="40" t="str">
        <f>IF(QX21&gt;0,QX21,"")</f>
        <v/>
      </c>
      <c r="RL21" s="40" t="str">
        <f>IF(SUM(QU21:QX21)-QY21&gt;0,SUM(QU21:QX21)-QY21,"")</f>
        <v/>
      </c>
      <c r="RM21" s="40" t="str">
        <f>IF(SUM(RF21,RI21,RL21)&gt;0,SUM(RF21,RI21,RL21),"")</f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>IF(RP21&gt;0,RP21,"")</f>
        <v/>
      </c>
      <c r="SI21" s="11" t="str">
        <f>IF(RQ21&gt;0,RQ21,"")</f>
        <v/>
      </c>
      <c r="SJ21" s="11" t="str">
        <f>IF(SUM(RN21:RQ21)-RR21&gt;0,SUM(RN21:RQ21)-RR21,"")</f>
        <v/>
      </c>
      <c r="SK21" s="11" t="str">
        <f>IF(RU21&gt;0,RU21,"")</f>
        <v/>
      </c>
      <c r="SL21" s="11" t="str">
        <f>IF(RV21&gt;0,RV21,"")</f>
        <v/>
      </c>
      <c r="SM21" s="11" t="str">
        <f>IF(SUM(RS21:RV21)-RW21&gt;0,SUM(RS21:RV21)-RW21,"")</f>
        <v/>
      </c>
      <c r="SN21" s="11" t="str">
        <f>IF(MAX(SJ21,SM21)&gt;0,MAX(SJ21,SM21),"")</f>
        <v/>
      </c>
      <c r="SO21" s="11" t="str">
        <f>IF(RZ21&gt;0,RZ21,"")</f>
        <v/>
      </c>
      <c r="SP21" s="11" t="str">
        <f>IF(SA21&gt;0,SA21,"")</f>
        <v/>
      </c>
      <c r="SQ21" s="11" t="str">
        <f>IF(SUM(RX21:SA21)-SB21&gt;0,SUM(RX21:SA21)-SB21,"")</f>
        <v/>
      </c>
      <c r="SR21" s="11" t="str">
        <f>IF(SE21&gt;0,SE21,"")</f>
        <v/>
      </c>
      <c r="SS21" s="11" t="str">
        <f>IF(SF21&gt;0,SF21,"")</f>
        <v/>
      </c>
      <c r="ST21" s="11" t="str">
        <f>IF(SUM(SC21:SF21)-SG21&gt;0,SUM(SC21:SF21)-SG21,"")</f>
        <v/>
      </c>
      <c r="SU21" s="11" t="str">
        <f>IF(SUM(SN21,SQ21,ST21)&gt;0,SUM(SN21,SQ21,ST21),"")</f>
        <v/>
      </c>
      <c r="SV21" s="17"/>
      <c r="SW21" s="17"/>
      <c r="SX21" s="17"/>
      <c r="SY21" s="17"/>
      <c r="SZ21" s="17"/>
      <c r="TA21" s="17"/>
      <c r="TB21" s="17"/>
      <c r="TC21" s="17"/>
      <c r="TD21" s="17"/>
      <c r="TE21" s="17"/>
      <c r="TF21" s="17"/>
      <c r="TG21" s="17"/>
      <c r="TH21" s="17"/>
      <c r="TI21" s="17"/>
      <c r="TJ21" s="17"/>
      <c r="TK21" s="17"/>
      <c r="TL21" s="17"/>
      <c r="TM21" s="17"/>
      <c r="TN21" s="17"/>
      <c r="TO21" s="17"/>
      <c r="TP21" s="40" t="str">
        <f>IF(SX21&gt;0,SX21,"")</f>
        <v/>
      </c>
      <c r="TQ21" s="40" t="str">
        <f>IF(SY21&gt;0,SY21,"")</f>
        <v/>
      </c>
      <c r="TR21" s="40" t="str">
        <f>IF(SUM(SV21:SY21)-SZ21&gt;0,SUM(SV21:SY21)-SZ21,"")</f>
        <v/>
      </c>
      <c r="TS21" s="40" t="str">
        <f>IF(TC21&gt;0,TC21,"")</f>
        <v/>
      </c>
      <c r="TT21" s="40" t="str">
        <f>IF(TD21&gt;0,TD21,"")</f>
        <v/>
      </c>
      <c r="TU21" s="40" t="str">
        <f>IF(SUM(TA21:TD21)-TE21&gt;0,SUM(TA21:TD21)-TE21,"")</f>
        <v/>
      </c>
      <c r="TV21" s="40" t="str">
        <f>IF(MAX(TR21,TU21)&gt;0,MAX(TR21,TU21),"")</f>
        <v/>
      </c>
      <c r="TW21" s="40" t="str">
        <f>IF(TH21&gt;0,TH21,"")</f>
        <v/>
      </c>
      <c r="TX21" s="40" t="str">
        <f>IF(TI21&gt;0,TI21,"")</f>
        <v/>
      </c>
      <c r="TY21" s="40" t="str">
        <f>IF(SUM(TF21:TI21)-TJ21&gt;0,SUM(TF21:TI21)-TJ21,"")</f>
        <v/>
      </c>
      <c r="TZ21" s="40" t="str">
        <f>IF(TM21&gt;0,TM21,"")</f>
        <v/>
      </c>
      <c r="UA21" s="40" t="str">
        <f>IF(TN21&gt;0,TN21,"")</f>
        <v/>
      </c>
      <c r="UB21" s="40" t="str">
        <f>IF(SUM(TK21:TN21)-TO21&gt;0,SUM(TK21:TN21)-TO21,"")</f>
        <v/>
      </c>
      <c r="UC21" s="40" t="str">
        <f>IF(SUM(TV21,TY21,UB21)&gt;0,SUM(TV21,TY21,UB21),"")</f>
        <v/>
      </c>
      <c r="UD21" s="18"/>
      <c r="UE21" s="18"/>
      <c r="UF21" s="18"/>
      <c r="UG21" s="18"/>
      <c r="UH21" s="18"/>
      <c r="UI21" s="18"/>
      <c r="UJ21" s="18"/>
      <c r="UK21" s="18"/>
      <c r="UL21" s="18"/>
      <c r="UM21" s="18"/>
      <c r="UN21" s="18"/>
      <c r="UO21" s="18"/>
      <c r="UP21" s="18"/>
      <c r="UQ21" s="18"/>
      <c r="UR21" s="18"/>
      <c r="US21" s="18"/>
      <c r="UT21" s="18"/>
      <c r="UU21" s="18"/>
      <c r="UV21" s="18"/>
      <c r="UW21" s="18"/>
      <c r="UX21" s="11" t="str">
        <f>IF(UF21&gt;0,UF21,"")</f>
        <v/>
      </c>
      <c r="UY21" s="11" t="str">
        <f>IF(UG21&gt;0,UG21,"")</f>
        <v/>
      </c>
      <c r="UZ21" s="11" t="str">
        <f>IF(SUM(UD21:UG21)-UH21&gt;0,SUM(UD21:UG21)-UH21,"")</f>
        <v/>
      </c>
      <c r="VA21" s="11" t="str">
        <f>IF(UK21&gt;0,UK21,"")</f>
        <v/>
      </c>
      <c r="VB21" s="11" t="str">
        <f>IF(UL21&gt;0,UL21,"")</f>
        <v/>
      </c>
      <c r="VC21" s="11" t="str">
        <f>IF(SUM(UI21:UL21)-UM21&gt;0,SUM(UI21:UL21)-UM21,"")</f>
        <v/>
      </c>
      <c r="VD21" s="11" t="str">
        <f>IF(MAX(UZ21,VC21)&gt;0,MAX(UZ21,VC21),"")</f>
        <v/>
      </c>
      <c r="VE21" s="11" t="str">
        <f>IF(UP21&gt;0,UP21,"")</f>
        <v/>
      </c>
      <c r="VF21" s="11" t="str">
        <f>IF(UQ21&gt;0,UQ21,"")</f>
        <v/>
      </c>
      <c r="VG21" s="11" t="str">
        <f>IF(SUM(UN21:UQ21)-UR21&gt;0,SUM(UN21:UQ21)-UR21,"")</f>
        <v/>
      </c>
      <c r="VH21" s="11" t="str">
        <f>IF(UU21&gt;0,UU21,"")</f>
        <v/>
      </c>
      <c r="VI21" s="11" t="str">
        <f>IF(UV21&gt;0,UV21,"")</f>
        <v/>
      </c>
      <c r="VJ21" s="11" t="str">
        <f>IF(SUM(US21:UV21)-UW21&gt;0,SUM(US21:UV21)-UW21,"")</f>
        <v/>
      </c>
      <c r="VK21" s="11" t="str">
        <f>IF(SUM(VD21,VG21,VJ21)&gt;0,SUM(VD21,VG21,VJ21),"")</f>
        <v/>
      </c>
      <c r="VL21" s="17"/>
      <c r="VM21" s="17"/>
      <c r="VN21" s="17"/>
      <c r="VO21" s="17"/>
      <c r="VP21" s="17"/>
      <c r="VQ21" s="17"/>
      <c r="VR21" s="17"/>
      <c r="VS21" s="17"/>
      <c r="VT21" s="17"/>
      <c r="VU21" s="17"/>
      <c r="VV21" s="17"/>
      <c r="VW21" s="17"/>
      <c r="VX21" s="17"/>
      <c r="VY21" s="17"/>
      <c r="VZ21" s="17"/>
      <c r="WA21" s="17"/>
      <c r="WB21" s="17"/>
      <c r="WC21" s="17"/>
      <c r="WD21" s="17"/>
      <c r="WE21" s="17"/>
      <c r="WF21" s="40" t="str">
        <f>IF(VN21&gt;0,VN21,"")</f>
        <v/>
      </c>
      <c r="WG21" s="40" t="str">
        <f>IF(VO21&gt;0,VO21,"")</f>
        <v/>
      </c>
      <c r="WH21" s="40" t="str">
        <f>IF(SUM(VL21:VO21)-VP21&gt;0,SUM(VL21:VO21)-VP21,"")</f>
        <v/>
      </c>
      <c r="WI21" s="40" t="str">
        <f>IF(VS21&gt;0,VS21,"")</f>
        <v/>
      </c>
      <c r="WJ21" s="40" t="str">
        <f>IF(VT21&gt;0,VT21,"")</f>
        <v/>
      </c>
      <c r="WK21" s="40" t="str">
        <f>IF(SUM(VQ21:VT21)-VU21&gt;0,SUM(VQ21:VT21)-VU21,"")</f>
        <v/>
      </c>
      <c r="WL21" s="40" t="str">
        <f>IF(MAX(WH21,WK21)&gt;0,MAX(WH21,WK21),"")</f>
        <v/>
      </c>
      <c r="WM21" s="40" t="str">
        <f>IF(VX21&gt;0,VX21,"")</f>
        <v/>
      </c>
      <c r="WN21" s="40" t="str">
        <f>IF(VY21&gt;0,VY21,"")</f>
        <v/>
      </c>
      <c r="WO21" s="40" t="str">
        <f>IF(SUM(VV21:VY21)-VZ21&gt;0,SUM(VV21:VY21)-VZ21,"")</f>
        <v/>
      </c>
      <c r="WP21" s="40" t="str">
        <f>IF(WC21&gt;0,WC21,"")</f>
        <v/>
      </c>
      <c r="WQ21" s="40" t="str">
        <f>IF(WD21&gt;0,WD21,"")</f>
        <v/>
      </c>
      <c r="WR21" s="40" t="str">
        <f>IF(SUM(WA21:WD21)-WE21&gt;0,SUM(WA21:WD21)-WE21,"")</f>
        <v/>
      </c>
      <c r="WS21" s="40" t="str">
        <f>IF(SUM(WL21,WO21,WR21)&gt;0,SUM(WL21,WO21,WR21),"")</f>
        <v/>
      </c>
      <c r="WT21" s="26">
        <f>IF($CP21="P",CA21,(CA21+AZ21)/2)</f>
        <v>6.65</v>
      </c>
      <c r="WU21" s="26">
        <f>IF($CP21="P",CB21,(CB21+BA21)/2)</f>
        <v>3.35</v>
      </c>
      <c r="WV21" s="26">
        <f>IF($CP21="P",CC21,(CC21+BB21)/2)</f>
        <v>6.9</v>
      </c>
      <c r="WW21" s="26">
        <f>IF($CP21="P",CD21,(CD21+BC21)/2)</f>
        <v>6.8149999999999995</v>
      </c>
      <c r="WX21" s="26">
        <f>IF($CP21="P",CE21,(CE21+BD21)/2)</f>
        <v>0</v>
      </c>
      <c r="WY21" s="26">
        <f>IF($CP21="P",CF21,(CF21+BE21)/2)</f>
        <v>9.1</v>
      </c>
      <c r="WZ21" s="26">
        <f>IF($CP21="P",CG21,(CG21+BF21)/2)</f>
        <v>5.0999999999999996</v>
      </c>
      <c r="XA21" s="26">
        <f>IF($CP21="P",CH21,(CH21+BG21)/2)</f>
        <v>9.25</v>
      </c>
      <c r="XB21" s="26">
        <f>IF($CP21="P",CI21,(CI21+BH21)/2)</f>
        <v>9.2149999999999999</v>
      </c>
      <c r="XC21" s="26">
        <f>IF($CP21="P",CJ21,(CJ21+BI21)/2)</f>
        <v>0</v>
      </c>
      <c r="XD21" s="26">
        <f>IF($CP21="P",CK21,(CK21+BJ21)/2)</f>
        <v>8.1</v>
      </c>
      <c r="XE21" s="26">
        <f>IF($CP21="P",CL21,(CL21+BK21)/2)</f>
        <v>4.1500000000000004</v>
      </c>
      <c r="XF21" s="26">
        <f>IF($CP21="P",CM21,(CM21+BL21)/2)</f>
        <v>8.25</v>
      </c>
      <c r="XG21" s="26">
        <f>IF($CP21="P",CN21,(CN21+BM21)/2)</f>
        <v>8.3849999999999998</v>
      </c>
      <c r="XH21" s="26">
        <f>IF($CP21="P",CO21,(CO21+BN21)/2)</f>
        <v>0</v>
      </c>
      <c r="XI21" s="28" t="s">
        <v>53</v>
      </c>
      <c r="XJ21" s="11">
        <f>IF(WV21&gt;0,WV21,"")</f>
        <v>6.9</v>
      </c>
      <c r="XK21" s="11">
        <f>IF(WW21&gt;0,WW21,"")</f>
        <v>6.8149999999999995</v>
      </c>
      <c r="XL21" s="11">
        <f>IF(SUM(WT21:WW21)-WX21&gt;0,SUM(WT21:WW21)-WX21,"")</f>
        <v>23.714999999999996</v>
      </c>
      <c r="XM21" s="11">
        <f>IF(XA21&gt;0,XA21,"")</f>
        <v>9.25</v>
      </c>
      <c r="XN21" s="11">
        <f>IF(XB21&gt;0,XB21,"")</f>
        <v>9.2149999999999999</v>
      </c>
      <c r="XO21" s="11">
        <f>IF(SUM(WY21:XB21)-XC21&gt;0,SUM(WY21:XB21)-XC21,"")</f>
        <v>32.664999999999999</v>
      </c>
      <c r="XP21" s="11">
        <f>IF(MAX(XL21,XO21)&gt;0,MAX(XL21,XO21),"")</f>
        <v>32.664999999999999</v>
      </c>
      <c r="XQ21" s="11">
        <f>IF(XF21&gt;0,XF21,"")</f>
        <v>8.25</v>
      </c>
      <c r="XR21" s="11">
        <f>IF(XG21&gt;0,XG21,"")</f>
        <v>8.3849999999999998</v>
      </c>
      <c r="XS21" s="11">
        <f>IF(SUM(XD21:XG21)-XH21&gt;0,SUM(XD21:XG21)-XH21,"")</f>
        <v>28.884999999999998</v>
      </c>
      <c r="XT21" s="11">
        <f>IF(SUM(XP21,XS21)&gt;0,SUM(XP21,XS21),"")</f>
        <v>61.55</v>
      </c>
    </row>
    <row r="22" spans="1:644" x14ac:dyDescent="0.2">
      <c r="A22" s="4" t="str" cm="1">
        <f t="array" ref="A22">IF(AND(H22&lt;&gt;"",H22&lt;&gt;"No DD"),SUMPRODUCT((H$4:H$27&lt;&gt;"")*(H$4:H$27&lt;&gt;"No DD")*(E$4:E$27&gt;E22))+1,IF(H22="No DD",SUMPRODUCT((H$4:H$27="No DD")*(E$4:E$27&gt;E22))+1+SUMPRODUCT((H$4:H$27&lt;&gt;"")*(H$4:H$27&lt;&gt;"No DD")),""))</f>
        <v/>
      </c>
      <c r="B22" s="5" t="s">
        <v>159</v>
      </c>
      <c r="C22" s="4" t="s">
        <v>3</v>
      </c>
      <c r="D22" s="4">
        <v>2002</v>
      </c>
      <c r="E22" s="9">
        <f>SUM(J22:V22)+SUM(J22:T22)*0.0000001+SUM(J22)*0.0000000000001</f>
        <v>130.61001306100448</v>
      </c>
      <c r="F22" s="3" t="str">
        <f>IF(OR(AND(AO22&gt;=AY$29,AO22&lt;&gt;"",AQ22&gt;=AY$33,AQ22&lt;&gt;"",AN22=""),AND(AR22&gt;=AY$29,AR22&lt;&gt;"",AT22&gt;=AY$33,AT22&lt;&gt;"",AN22=""),AND(AV22&gt;=AY$29,AV22&lt;&gt;"",AX22&gt;=AY$33,AX22&lt;&gt;"",AN22=""),AND(BP22&gt;=BZ$29,BP22&lt;&gt;"",BR22&gt;=BZ$33,BR22&lt;&gt;"",BO22=""),AND(BS22&gt;=BZ$29,BS22&lt;&gt;"",BU22&gt;=BZ$33,BU22&lt;&gt;"",BO22=""),AND(BW22&gt;=BZ$29,BW22&lt;&gt;"",BY22&gt;=BZ$33,BY22&lt;&gt;"",BO22=""),AND(CQ22&gt;=DA$29,CQ22&lt;&gt;"",CS22&gt;=DA$33,CS22&lt;&gt;"",CP22=""),AND(CT22&gt;=DA$29,CT22&lt;&gt;"",CV22&gt;=DA$33,CV22&lt;&gt;"",CP22=""),AND(CX22&gt;=DA$29,CX22&lt;&gt;"",CZ22&gt;=DA$33,CZ22&lt;&gt;"",CP22=""),AND(DX22&gt;=EK$29,DX22&lt;&gt;"",DZ22&gt;=EK$33,DZ22&lt;&gt;""),AND(EA22&gt;=EK$29,EA22&lt;&gt;"",EC22&gt;=EK$33,EC22&lt;&gt;""),AND(EE22&gt;=EK$29,EE22&lt;&gt;"",EG22&gt;=EK$33,EG22&lt;&gt;""),AND(EH22&gt;=EK$29,EH22&lt;&gt;"",EJ22&gt;=EK$33,EJ22&lt;&gt;""),AND(FF22&gt;=FS$29,FF22&lt;&gt;"",FH22&gt;=FS$33,FH22&lt;&gt;""),AND(FI22&gt;=FS$29,FI22&lt;&gt;"",FK22&gt;=FS$33,FK22&lt;&gt;""),AND(FM22&gt;=FS$29,FM22&lt;&gt;"",FO22&gt;=FS$33,FO22&lt;&gt;""),AND(FP22&gt;=FS$29,FP22&lt;&gt;"",FR22&gt;=FS$33,FR22&lt;&gt;""),AND(GN22&gt;=HA$29,GN22&lt;&gt;"",GP22&gt;=HA$33,GP22&lt;&gt;""),AND(GQ22&gt;=HA$29,GQ22&lt;&gt;"",GS22&gt;=HA$33,GS22&lt;&gt;""),AND(GU22&gt;=HA$29,GU22&lt;&gt;"",GW22&gt;=HA$33,GW22&lt;&gt;""),AND(GX22&gt;=HA$29,GX22&lt;&gt;"",GZ22&gt;=HA$33,GZ22&lt;&gt;""),AND(HV22&gt;=II$29,HV22&lt;&gt;"",HX22&gt;=II$33,HX22&lt;&gt;""),AND(HY22&gt;=II$29,HY22&lt;&gt;"",IA22&gt;=II$33,IA22&lt;&gt;""),AND(IC22&gt;=II$29,IC22&lt;&gt;"",IE22&gt;=II$33,IE22&lt;&gt;""),AND(IF22&gt;=II$29,IF22&lt;&gt;"",IH22&gt;=II$33,IH22&lt;&gt;""),AND(JD22&gt;=JQ$29,JD22&lt;&gt;"",JF22&gt;=JQ$33,JF22&lt;&gt;""),AND(JG22&gt;=JQ$29,JG22&lt;&gt;"",JI22&gt;=JQ$33,JI22&lt;&gt;""),AND(JK22&gt;=JQ$29,JK22&lt;&gt;"",JM22&gt;=JQ$33,JM22&lt;&gt;""),AND(JN22&gt;=JQ$29,JN22&lt;&gt;"",JP22&gt;=JQ$33,JP22&lt;&gt;""),AND(KL22&gt;=KY$29,KL22&lt;&gt;"",KN22&gt;=KY$33,KN22&lt;&gt;""),AND(KO22&gt;=KY$29,KO22&lt;&gt;"",KQ22&gt;=KY$33,KQ22&lt;&gt;""),AND(KS22&gt;=KY$29,KS22&lt;&gt;"",KU22&gt;=KY$33,KU22&lt;&gt;""),AND(KV22&gt;=KY$29,KV22&lt;&gt;"",KX22&gt;=KY$33,KX22&lt;&gt;""),AND(LT22&gt;=MG$29,LT22&lt;&gt;"",LV22&gt;=MG$33,LV22&lt;&gt;""),AND(LW22&gt;=MG$29,LW22&lt;&gt;"",LY22&gt;=MG$33,LY22&lt;&gt;""),AND(MA22&gt;=MG$29,MA22&lt;&gt;"",MC22&gt;=MG$33,MC22&lt;&gt;""),AND(MD22&gt;=MG$29,MD22&lt;&gt;"",MF22&gt;=MG$33,MF22&lt;&gt;""),AND(NB22&gt;=NO$29,NB22&lt;&gt;"",ND22&gt;=NO$33,ND22&lt;&gt;""),AND(NE22&gt;=NO$29,NE22&lt;&gt;"",NG22&gt;=NO$33,NG22&lt;&gt;""),AND(NI22&gt;=NO$29,NI22&lt;&gt;"",NK22&gt;=NO$33,NK22&lt;&gt;""),AND(NL22&gt;=NO$29,NL22&lt;&gt;"",NN22&gt;=NO$33,NN22&lt;&gt;""),AND(OJ22&gt;=OW$29,OJ22&lt;&gt;"",OL22&gt;=OW$33,OL22&lt;&gt;""),AND(OM22&gt;=OW$29,OM22&lt;&gt;"",OO22&gt;=OW$33,OO22&lt;&gt;""),AND(OQ22&gt;=OW$29,OQ22&lt;&gt;"",OS22&gt;=OW$33,OS22&lt;&gt;""),AND(OT22&gt;=OW$29,OT22&lt;&gt;"",OV22&gt;=OW$33,OV22&lt;&gt;""),AND(PR22&gt;=QE$29,PR22&lt;&gt;"",PT22&gt;=QE$33,PT22&lt;&gt;""),AND(PU22&gt;=QE$29,PU22&lt;&gt;"",PW22&gt;=QE$33,PW22&lt;&gt;""),AND(PY22&gt;=QE$29,PY22&lt;&gt;"",QA22&gt;=QE$33,QA22&lt;&gt;""),AND(QB22&gt;=QE$29,QB22&lt;&gt;"",QD22&gt;=QE$33,QD22&lt;&gt;""),AND(QZ22&gt;=RM$29,QZ22&lt;&gt;"",RB22&gt;=RM$33,RB22&lt;&gt;""),AND(RC22&gt;=RM$29,RC22&lt;&gt;"",RE22&gt;=RM$33,RE22&lt;&gt;""),AND(RG22&gt;=RM$29,RG22&lt;&gt;"",RI22&gt;=RM$33,RI22&lt;&gt;""),AND(RJ22&gt;=RM$29,RJ22&lt;&gt;"",RL22&gt;=RM$33,RL22&lt;&gt;""),AND(SH22&gt;=SU$29,SH22&lt;&gt;"",SJ22&gt;=SU$33,SJ22&lt;&gt;""),AND(SK22&gt;=SU$29,SK22&lt;&gt;"",SM22&gt;=SU$33,SM22&lt;&gt;""),AND(SO22&gt;=SU$29,SO22&lt;&gt;"",SQ22&gt;=SU$33,SQ22&lt;&gt;""),AND(SR22&gt;=SU$29,SR22&lt;&gt;"",ST22&gt;=SU$33,ST22&lt;&gt;""),AND(TP22&gt;=UC$29,TP22&lt;&gt;"",TR22&gt;=UC$33,TR22&lt;&gt;""),AND(TS22&gt;=UC$29,TS22&lt;&gt;"",TU22&gt;=UC$33,TU22&lt;&gt;""),AND(TW22&gt;=UC$29,TW22&lt;&gt;"",TY22&gt;=UC$33,TYY22&lt;&gt;""),AND(TZ22&gt;=UC$29,TZ22&lt;&gt;"",UB22&gt;=UC$33,UB22&lt;&gt;""),AND(UX22&gt;=VK$29,UX22&lt;&gt;"",UZ22&gt;=VK$33,UZ22&lt;&gt;""),AND(VA22&gt;=VK$29,VA22&lt;&gt;"",VC22&gt;=VK$33,VC22&lt;&gt;""),AND(VE22&gt;=VK$29,VE22&lt;&gt;"",VG22&gt;=VK$33,VG22&lt;&gt;""),AND(VH22&gt;=VK$29,VH22&lt;&gt;"",VJ22&gt;=VK$33,VJ22&lt;&gt;""),AND(WF22&gt;=WS$29,WF22&lt;&gt;"",WH22&gt;=WS$33,WH22&lt;&gt;""),AND(WI22&gt;=WS$29,WI22&lt;&gt;"",WK22&gt;=WS$33,WK22&lt;&gt;""),AND(WM22&gt;=WS$29,WM22&lt;&gt;"",WO22&gt;=WS$33,WO22&lt;&gt;""),AND(WP22&gt;=WS$29,WP22&lt;&gt;"",WR22&gt;=WS$33,WR22&lt;&gt;"")),"P","")</f>
        <v/>
      </c>
      <c r="G22" s="3" t="str">
        <f>IF(OR(AND(AQ22&gt;=AY$33,AQ22&lt;&gt;"",AN22=""),AND(AT22&gt;=AY$33,AT22&lt;&gt;"",AN22=""),AND(AX22&gt;=AY$33,AX22&lt;&gt;"",AN22=""),AND(BR22&gt;=BZ$33,BR22&lt;&gt;"",BO22=""),AND(BU22&gt;=BZ$33,BU22&lt;&gt;"",BO22=""),AND(BY22&gt;=BZ$33,BY22&lt;&gt;"",BO22=""),AND(CS22&gt;=DA$33,CS22&lt;&gt;"",CP22=""),AND(CV22&gt;=DA$33,CV22&lt;&gt;"",CP22=""),AND(CZ22&gt;=DA$33,CZ22&lt;&gt;"",CP22=""),AND(DZ22&gt;=EK$33,DZ22&lt;&gt;""),AND(EC22&gt;=EK$33,EC22&lt;&gt;""),AND(EG22&gt;=EK$33,EG22&lt;&gt;""),AND(EJ22&gt;=EK$33,EJ22&lt;&gt;""),AND(FH22&gt;=FS$33,FH22&lt;&gt;""),AND(FK22&gt;=FS$33,FK22&lt;&gt;""),AND(FO22&gt;=FS$33,FO22&lt;&gt;""),AND(FR22&gt;=FS$33,FR22&lt;&gt;""),AND(GP22&gt;=HA$33,GP22&lt;&gt;""),AND(GS22&gt;=HA$33,GS22&lt;&gt;""),AND(GW22&gt;=HA$33,GW22&lt;&gt;""),AND(GZ22&gt;=HA$33,GZ22&lt;&gt;""),AND(HX22&gt;=II$33,HX22&lt;&gt;""),AND(IA22&gt;=II$33,IA22&lt;&gt;""),AND(IE22&gt;=II$33,IE22&lt;&gt;""),AND(IH22&gt;=II$33,IH22&lt;&gt;""),AND(JF22&gt;=JQ$33,JF22&lt;&gt;""),AND(JI22&gt;=JQ$33,JI22&lt;&gt;""),AND(JM22&gt;=JQ$33,JM22&lt;&gt;""),AND(JP22&gt;=JQ$33,JP22&lt;&gt;""),AND(KN22&gt;=KY$33,KN22&lt;&gt;""),AND(KQ22&gt;=KY$33,KQ22&lt;&gt;""),AND(KU22&gt;=KY$33,KU22&lt;&gt;""),AND(KX22&gt;=KY$33,KX22&lt;&gt;""),AND(LV22&gt;=MG$33,LV22&lt;&gt;""),AND(LY22&gt;=MG$33,LY22&lt;&gt;""),AND(MC22&gt;=MG$33,MC22&lt;&gt;""),AND(MF22&gt;=MG$33,MF22&lt;&gt;""),AND(ND22&gt;=NO$33,ND22&lt;&gt;""),AND(NG22&gt;=NO$33,NG22&lt;&gt;""),AND(NK22&gt;=NO$33,NK22&lt;&gt;""),AND(NN22&gt;=NO$33,NN22&lt;&gt;""),AND(OL22&gt;=OW$33,OL22&lt;&gt;""),AND(OO22&gt;=OW$33,OO22&lt;&gt;""),AND(OS22&gt;=OW$33,OS22&lt;&gt;""),AND(OV22&gt;=OW$33,OV22&lt;&gt;""),AND(PT22&gt;=QE$33,PT22&lt;&gt;""),AND(PW22&gt;=QE$33,PW22&lt;&gt;""),AND(QA22&gt;=QE$33,QA22&lt;&gt;""),AND(QD22&gt;=QE$33,QD22&lt;&gt;""),AND(RB22&gt;=RM$33,RB22&lt;&gt;""),AND(RE22&gt;=RM$33,RE22&lt;&gt;""),AND(RI22&gt;=RM$33,RI22&lt;&gt;""),AND(RL22&gt;=RM$33,RL22&lt;&gt;""),AND(SJ22&gt;=SU$33,SJ22&lt;&gt;""),AND(SM22&gt;=SU$33,SM22&lt;&gt;""),AND(SQ22&gt;=SU$33,SQ22&lt;&gt;""),AND(ST22&gt;=SU$33,ST22&lt;&gt;""),AND(TR22&gt;=UC$33,TR22&lt;&gt;""),AND(TU22&gt;=UC$33,TU22&lt;&gt;""),AND(TY22&gt;=UC$33,TYY22&lt;&gt;""),AND(UB22&gt;=UC$33,UB22&lt;&gt;""),AND(UZ22&gt;=VK$33,UZ22&lt;&gt;""),AND(VC22&gt;=VK$33,VC22&lt;&gt;""),AND(VG22&gt;=VK$33,VG22&lt;&gt;""),AND(VJ22&gt;=VK$33,VJ22&lt;&gt;""),AND(WH22&gt;=WS$33,WH22&lt;&gt;""),AND(WK22&gt;=WS$33,WK22&lt;&gt;""),AND(WO22&gt;=WS$33,WO22&lt;&gt;""),AND(WR22&gt;=WS$33,WR22&lt;&gt;"")),"P","")</f>
        <v/>
      </c>
      <c r="H22" s="36" t="str">
        <f>IF(AND(G22="P",F22=""),"No DD",IF(OR(AND(AO22&gt;=AY$32,AO22&lt;&gt;"",AQ22&gt;=AY$36,AQ22&lt;&gt;"",AN22=""),AND(AR22&gt;=AY$32,AR22&lt;&gt;"",AT22&gt;=AY$36,AT22&lt;&gt;"",AN22=""),AND(AV22&gt;=AY$32,AV22&lt;&gt;"",AX22&gt;=AY$36,AX22&lt;&gt;"",AN22=""),AND(BP22&gt;=BZ$32,BP22&lt;&gt;"",BR22&gt;=BZ$36,BR22&lt;&gt;"",BO22=""),AND(BS22&gt;=BZ$32,BS22&lt;&gt;"",BU22&gt;=BZ$36,BU22&lt;&gt;"",BO22=""),AND(BW22&gt;=BZ$32,BW22&lt;&gt;"",BY22&gt;=BZ$36,BY22&lt;&gt;"",BO22=""),AND(CQ22&gt;=DA$32,CQ22&lt;&gt;"",CS22&gt;=DA$36,CS22&lt;&gt;"",CP22=""),AND(CT22&gt;=DA$32,CT22&lt;&gt;"",CV22&gt;=DA$36,CV22&lt;&gt;"",CP22=""),AND(CX22&gt;=DA$32,CX22&lt;&gt;"",CZ22&gt;=DA$36,CZ22&lt;&gt;"",CP22=""),AND(DX22&gt;=EK$32,DX22&lt;&gt;"",DZ22&gt;=EK$36,DZ22&lt;&gt;""),AND(EA22&gt;=EK$32,EA22&lt;&gt;"",EC22&gt;=EK$36,EC22&lt;&gt;""),AND(EE22&gt;=EK$32,EE22&lt;&gt;"",EG22&gt;=EK$36,EG22&lt;&gt;""),AND(EH22&gt;=EK$32,EH22&lt;&gt;"",EJ22&gt;=EK$36,EJ22&lt;&gt;""),AND(FF22&gt;=FS$32,FF22&lt;&gt;"",FH22&gt;=FS$36,FH22&lt;&gt;""),AND(FI22&gt;=FS$32,FI22&lt;&gt;"",FK22&gt;=FS$36,FK22&lt;&gt;""),AND(FM22&gt;=FS$32,FM22&lt;&gt;"",FO22&gt;=FS$36,FO22&lt;&gt;""),AND(FP22&gt;=FS$32,FP22&lt;&gt;"",FR22&gt;=FS$36,FR22&lt;&gt;""),AND(GN22&gt;=HA$32,GN22&lt;&gt;"",GP22&gt;=HA$36,GP22&lt;&gt;""),AND(GQ22&gt;=HA$32,GQ22&lt;&gt;"",GS22&gt;=HA$36,GS22&lt;&gt;""),AND(GU22&gt;=HA$32,GU22&lt;&gt;"",GW22&gt;=HA$36,GW22&lt;&gt;""),AND(GX22&gt;=HA$32,GX22&lt;&gt;"",GZ22&gt;=HA$36,GZ22&lt;&gt;""),AND(HV22&gt;=II$32,HV22&lt;&gt;"",HX22&gt;=II$36,HX22&lt;&gt;""),AND(HY22&gt;=II$32,HY22&lt;&gt;"",IA22&gt;=II$36,IA22&lt;&gt;""),AND(IC22&gt;=II$32,IC22&lt;&gt;"",IE22&gt;=II$36,IE22&lt;&gt;""),AND(IF22&gt;=II$32,IF22&lt;&gt;"",IH22&gt;=II$36,IH22&lt;&gt;""),AND(JD22&gt;=JQ$32,JD22&lt;&gt;"",JF22&gt;=JQ$36,JF22&lt;&gt;""),AND(JG22&gt;=JQ$32,JG22&lt;&gt;"",JI22&gt;=JQ$36,JI22&lt;&gt;""),AND(JK22&gt;=JQ$32,JK22&lt;&gt;"",JM22&gt;=JQ$36,JM22&lt;&gt;""),AND(JN22&gt;=JQ$32,JN22&lt;&gt;"",JP22&gt;=JQ$36,JP22&lt;&gt;""),AND(KL22&gt;=KY$32,KL22&lt;&gt;"",KN22&gt;=KY$36,KN22&lt;&gt;""),AND(KO22&gt;=KY$32,KO22&lt;&gt;"",KQ22&gt;=KY$36,KQ22&lt;&gt;""),AND(KS22&gt;=KY$32,KS22&lt;&gt;"",KU22&gt;=KY$36,KU22&lt;&gt;""),AND(KV22&gt;=KY$32,KV22&lt;&gt;"",KX22&gt;=KY$36,KX22&lt;&gt;""),AND(LT22&gt;=MG$32,LT22&lt;&gt;"",LV22&gt;=MG$36,LV22&lt;&gt;""),AND(LW22&gt;=MG$32,LW22&lt;&gt;"",LY22&gt;=MG$36,LY22&lt;&gt;""),AND(MA22&gt;=MG$32,MA22&lt;&gt;"",MC22&gt;=MG$36,MC22&lt;&gt;""),AND(MD22&gt;=MG$32,MD22&lt;&gt;"",MF22&gt;=MG$36,MF22&lt;&gt;""),AND(NB22&gt;=NO$32,NB22&lt;&gt;"",ND22&gt;=NO$36,ND22&lt;&gt;""),AND(NE22&gt;=NO$32,NE22&lt;&gt;"",NG22&gt;=NO$36,NG22&lt;&gt;""),AND(NI22&gt;=NO$32,NI22&lt;&gt;"",NK22&gt;=NO$36,NK22&lt;&gt;""),AND(NL22&gt;=NO$32,NL22&lt;&gt;"",NN22&gt;=NO$36,NN22&lt;&gt;""),AND(OJ22&gt;=OW$32,OJ22&lt;&gt;"",OL22&gt;=OW$36,OL22&lt;&gt;""),AND(OM22&gt;=OW$32,OM22&lt;&gt;"",OO22&gt;=OW$36,OO22&lt;&gt;""),AND(OQ22&gt;=OW$32,OQ22&lt;&gt;"",OS22&gt;=OW$36,OS22&lt;&gt;""),AND(OT22&gt;=OW$32,OT22&lt;&gt;"",OV22&gt;=OW$36,OV22&lt;&gt;""),AND(PR22&gt;=QE$32,PR22&lt;&gt;"",PT22&gt;=QE$36,PT22&lt;&gt;""),AND(PU22&gt;=QE$32,PU22&lt;&gt;"",PW22&gt;=QE$36,PW22&lt;&gt;""),AND(PY22&gt;=QE$32,PY22&lt;&gt;"",QA22&gt;=QE$36,QA22&lt;&gt;""),AND(QB22&gt;=QE$32,QB22&lt;&gt;"",QD22&gt;=QE$36,QD22&lt;&gt;""),AND(QZ22&gt;=RM$32,QZ22&lt;&gt;"",RB22&gt;=RM$36,RB22&lt;&gt;""),AND(RC22&gt;=RM$32,RC22&lt;&gt;"",RE22&gt;=RM$36,RE22&lt;&gt;""),AND(RG22&gt;=RM$32,RG22&lt;&gt;"",RI22&gt;=RM$36,RI22&lt;&gt;""),AND(RJ22&gt;=RM$32,RJ22&lt;&gt;"",RL22&gt;=RM$36,RL22&lt;&gt;""),AND(SH22&gt;=SU$32,SH22&lt;&gt;"",SJ22&gt;=SU$36,SJ22&lt;&gt;""),AND(SK22&gt;=SU$32,SK22&lt;&gt;"",SM22&gt;=SU$36,SM22&lt;&gt;""),AND(SO22&gt;=SU$32,SO22&lt;&gt;"",SQ22&gt;=SU$36,SQ22&lt;&gt;""),AND(SR22&gt;=SU$32,SR22&lt;&gt;"",ST22&gt;=SU$36,ST22&lt;&gt;""),AND(TP22&gt;=UC$32,TP22&lt;&gt;"",TR22&gt;=UC$36,TR22&lt;&gt;""),AND(TS22&gt;=UC$32,TS22&lt;&gt;"",TU22&gt;=UC$36,TU22&lt;&gt;""),AND(TW22&gt;=UC$32,TW22&lt;&gt;"",TY22&gt;=UC$356,TYY22&lt;&gt;""),AND(TZ22&gt;=UC$32,TZ22&lt;&gt;"",UB22&gt;=UC$36,UB22&lt;&gt;""),AND(UX22&gt;=VK$32,UX22&lt;&gt;"",UZ22&gt;=VK$36,UZ22&lt;&gt;""),AND(VA22&gt;=VK$32,VA22&lt;&gt;"",VC22&gt;=VK$36,VC22&lt;&gt;""),AND(VE22&gt;=VK$32,VE22&lt;&gt;"",VG22&gt;=VK$36,VG22&lt;&gt;""),AND(VH22&gt;=VK$32,VH22&lt;&gt;"",VJ22&gt;=VK$36,VJ22&lt;&gt;""),AND(WF22&gt;=WS$32,WF22&lt;&gt;"",WH22&gt;=WS$36,WH22&lt;&gt;""),AND(WI22&gt;=WS$32,WI22&lt;&gt;"",WK22&gt;=WS$36,WK22&lt;&gt;""),AND(WM22&gt;=WS$32,WM22&lt;&gt;"",WO22&gt;=WS$36,WO22&lt;&gt;""),AND(WP22&gt;=WS$32,WP22&lt;&gt;"",WR22&gt;=WS$36,WR22&lt;&gt;"")),"Merit",IF(OR(AND(AO22&gt;=AY$31,AO22&lt;&gt;"",AQ22&gt;=AY$35,AQ22&lt;&gt;"",AN22=""),AND(AR22&gt;=AY$31,AR22&lt;&gt;"",AT22&gt;=AY$35,AT22&lt;&gt;"",AN22=""),AND(AV22&gt;=AY$31,AV22&lt;&gt;"",AX22&gt;=AY$35,AX22&lt;&gt;"",AN22=""),AND(BP22&gt;=BZ$31,BP22&lt;&gt;"",BR22&gt;=BZ$35,BR22&lt;&gt;"",BO22=""),AND(BS22&gt;=BZ$31,BS22&lt;&gt;"",BU22&gt;=BZ$35,BU22&lt;&gt;"",BO22=""),AND(BW22&gt;=BZ$31,BW22&lt;&gt;"",BY22&gt;=BZ$35,BY22&lt;&gt;"",BO22=""),AND(CQ22&gt;=DA$31,CQ22&lt;&gt;"",CS22&gt;=DA$35,CS22&lt;&gt;"",CP22=""),AND(CT22&gt;=DA$31,CT22&lt;&gt;"",CV22&gt;=DA$35,CV22&lt;&gt;"",CP22=""),AND(CX22&gt;=DA$31,CX22&lt;&gt;"",CZ22&gt;=DA$35,CZ22&lt;&gt;"",CP22=""),AND(DX22&gt;=EK$31,DX22&lt;&gt;"",DZ22&gt;=EK$35,DZ22&lt;&gt;""),AND(EA22&gt;=EK$31,EA22&lt;&gt;"",EC22&gt;=EK$35,EC22&lt;&gt;""),AND(EE22&gt;=EK$31,EE22&lt;&gt;"",EG22&gt;=EK$35,EG22&lt;&gt;""),AND(EH22&gt;=EK$31,EH22&lt;&gt;"",EJ22&gt;=EK$35,EJ22&lt;&gt;""),AND(FF22&gt;=FS$31,FF22&lt;&gt;"",FH22&gt;=FS$35,FH22&lt;&gt;""),AND(FI22&gt;=FS$31,FI22&lt;&gt;"",FK22&gt;=FS$35,FK22&lt;&gt;""),AND(FM22&gt;=FS$31,FM22&lt;&gt;"",FO22&gt;=FS$35,FO22&lt;&gt;""),AND(FP22&gt;=FS$31,FP22&lt;&gt;"",FR22&gt;=FS$35,FR22&lt;&gt;""),AND(GN22&gt;=HA$31,GN22&lt;&gt;"",GP22&gt;=HA$35,GP22&lt;&gt;""),AND(GQ22&gt;=HA$31,GQ22&lt;&gt;"",GS22&gt;=HA$35,GS22&lt;&gt;""),AND(GU22&gt;=HA$31,GU22&lt;&gt;"",GW22&gt;=HA$35,GW22&lt;&gt;""),AND(GX22&gt;=HA$31,GX22&lt;&gt;"",GZ22&gt;=HA$35,GZ22&lt;&gt;""),AND(HV22&gt;=II$31,HV22&lt;&gt;"",HX22&gt;=II$35,HX22&lt;&gt;""),AND(HY22&gt;=II$31,HY22&lt;&gt;"",IA22&gt;=II$35,IA22&lt;&gt;""),AND(IC22&gt;=II$31,IC22&lt;&gt;"",IE22&gt;=II$35,IE22&lt;&gt;""),AND(IF22&gt;=II$31,IF22&lt;&gt;"",IH22&gt;=II$35,IH22&lt;&gt;""),AND(JD22&gt;=JQ$31,JD22&lt;&gt;"",JF22&gt;=JQ$35,JF22&lt;&gt;""),AND(JG22&gt;=JQ$31,JG22&lt;&gt;"",JI22&gt;=JQ$35,JI22&lt;&gt;""),AND(JK22&gt;=JQ$31,JK22&lt;&gt;"",JM22&gt;=JQ$35,JM22&lt;&gt;""),AND(JN22&gt;=JQ$31,JN22&lt;&gt;"",JP22&gt;=JQ$35,JP22&lt;&gt;""),AND(KL22&gt;=KY$31,KL22&lt;&gt;"",KN22&gt;=KY$35,KN22&lt;&gt;""),AND(KO22&gt;=KY$31,KO22&lt;&gt;"",KQ22&gt;=KY$35,KQ22&lt;&gt;""),AND(KS22&gt;=KY$31,KS22&lt;&gt;"",KU22&gt;=KY$35,KU22&lt;&gt;""),AND(KV22&gt;=KY$31,KV22&lt;&gt;"",KX22&gt;=KY$35,KX22&lt;&gt;""),AND(LT22&gt;=MG$31,LT22&lt;&gt;"",LV22&gt;=MG$35,LV22&lt;&gt;""),AND(LW22&gt;=MG$31,LW22&lt;&gt;"",LY22&gt;=MG$35,LY22&lt;&gt;""),AND(MA22&gt;=MG$31,MA22&lt;&gt;"",MC22&gt;=MG$35,MC22&lt;&gt;""),AND(MD22&gt;=MG$31,MD22&lt;&gt;"",MF22&gt;=MG$35,MF22&lt;&gt;""),AND(NB22&gt;=NO$31,NB22&lt;&gt;"",ND22&gt;=NO$35,ND22&lt;&gt;""),AND(NE22&gt;=NO$31,NE22&lt;&gt;"",NG22&gt;=NO$35,NG22&lt;&gt;""),AND(NI22&gt;=NO$31,NI22&lt;&gt;"",NK22&gt;=NO$35,NK22&lt;&gt;""),AND(NL22&gt;=NO$31,NL22&lt;&gt;"",NN22&gt;=NO$35,NN22&lt;&gt;""),AND(OJ22&gt;=OW$31,OJ22&lt;&gt;"",OL22&gt;=OW$35,OL22&lt;&gt;""),AND(OM22&gt;=OW$31,OM22&lt;&gt;"",OO22&gt;=OW$35,OO22&lt;&gt;""),AND(OQ22&gt;=OW$31,OQ22&lt;&gt;"",OS22&gt;=OW$35,OS22&lt;&gt;""),AND(OT22&gt;=OW$31,OT22&lt;&gt;"",OV22&gt;=OW$35,OV22&lt;&gt;""),AND(PR22&gt;=QE$31,PR22&lt;&gt;"",PT22&gt;=QE$35,PT22&lt;&gt;""),AND(PU22&gt;=QE$31,PU22&lt;&gt;"",PW22&gt;=QE$35,PW22&lt;&gt;""),AND(PY22&gt;=QE$31,PY22&lt;&gt;"",QA22&gt;=QE$35,QA22&lt;&gt;""),AND(QB22&gt;=QE$31,QB22&lt;&gt;"",QD22&gt;=QE$35,QD22&lt;&gt;""),AND(QZ22&gt;=RM$31,QZ22&lt;&gt;"",RB22&gt;=RM$35,RB22&lt;&gt;""),AND(RC22&gt;=RM$31,RC22&lt;&gt;"",RE22&gt;=RM$35,RE22&lt;&gt;""),AND(RG22&gt;=RM$31,RG22&lt;&gt;"",RI22&gt;=RM$35,RI22&lt;&gt;""),AND(RJ22&gt;=RM$31,RJ22&lt;&gt;"",RL22&gt;=RM$35,RL22&lt;&gt;""),AND(SH22&gt;=SU$31,SH22&lt;&gt;"",SJ22&gt;=SU$35,SJ22&lt;&gt;""),AND(SK22&gt;=SU$31,SK22&lt;&gt;"",SM22&gt;=SU$35,SM22&lt;&gt;""),AND(SO22&gt;=SU$31,SO22&lt;&gt;"",SQ22&gt;=SU$35,SQ22&lt;&gt;""),AND(SR22&gt;=SU$31,SR22&lt;&gt;"",ST22&gt;=SU$35,ST22&lt;&gt;""),AND(TP22&gt;=UC$31,TP22&lt;&gt;"",TR22&gt;=UC$35,TR22&lt;&gt;""),AND(TS22&gt;=UC$31,TS22&lt;&gt;"",TU22&gt;=UC$35,TU22&lt;&gt;""),AND(TW22&gt;=UC$31,TW22&lt;&gt;"",TY22&gt;=UC$35,TYY22&lt;&gt;""),AND(TZ22&gt;=UC$31,TZ22&lt;&gt;"",UB22&gt;=UC$35,UB22&lt;&gt;""),AND(UX22&gt;=VK$31,UX22&lt;&gt;"",UZ22&gt;=VK$35,UZ22&lt;&gt;""),AND(VA22&gt;=VK$31,VA22&lt;&gt;"",VC22&gt;=VK$35,VC22&lt;&gt;""),AND(VE22&gt;=VK$31,VE22&lt;&gt;"",VG22&gt;=VK$35,VG22&lt;&gt;""),AND(VH22&gt;=VK$31,VH22&lt;&gt;"",VJ22&gt;=VK$35,VJ22&lt;&gt;""),AND(WF22&gt;=WS$31,WF22&lt;&gt;"",WH22&gt;=WS$35,WH22&lt;&gt;""),AND(WI22&gt;=WS$31,WI22&lt;&gt;"",WK22&gt;=WS$35,WK22&lt;&gt;""),AND(WM22&gt;=WS$31,WM22&lt;&gt;"",WO22&gt;=WS$35,WO22&lt;&gt;""),AND(WP22&gt;=WS$31,WP22&lt;&gt;"",WR22&gt;=WS$35,WR22&lt;&gt;"")),"Excellence",IF(I22="P","Worlds Team",IF(F22="P","National Team","")))))</f>
        <v/>
      </c>
      <c r="I22" s="3" t="str">
        <f>IF(OR(AND(AO22&gt;=AY$30,AO22&lt;&gt;"",AQ22&gt;=AY$34,AQ22&lt;&gt;"",AN22=""),AND(AR22&gt;=AY$30,AR22&lt;&gt;"",AT22&gt;=AY$34,AT22&lt;&gt;"",AN22=""),AND(AV22&gt;=AY$30,AV22&lt;&gt;"",AX22&gt;=AY$34,AX22&lt;&gt;"",AN22=""),AND(BP22&gt;=BZ$30,BP22&lt;&gt;"",BR22&gt;=BZ$34,BR22&lt;&gt;"",BO22=""),AND(BS22&gt;=BZ$30,BS22&lt;&gt;"",BU22&gt;=BZ$34,BU22&lt;&gt;"",BO22=""),AND(BW22&gt;=BZ$30,BW22&lt;&gt;"",BY22&gt;=BZ$34,BY22&lt;&gt;"",BO22=""),AND(CQ22&gt;=DA$30,CQ22&lt;&gt;"",CS22&gt;=DA$34,CS22&lt;&gt;"",CP22=""),AND(CT22&gt;=DA$30,CT22&lt;&gt;"",CV22&gt;=DA$34,CV22&lt;&gt;"",CP22=""),AND(CX22&gt;=DA$30,CX22&lt;&gt;"",CZ22&gt;=DA$34,CZ22&lt;&gt;"",CP22=""),AND(DX22&gt;=EK$30,DX22&lt;&gt;"",DZ22&gt;=EK$34,DZ22&lt;&gt;""),AND(EA22&gt;=EK$30,EA22&lt;&gt;"",EC22&gt;=EK$34,EC22&lt;&gt;""),AND(EE22&gt;=EK$30,EE22&lt;&gt;"",EG22&gt;=EK$34,EG22&lt;&gt;""),AND(EH22&gt;=EK$30,EH22&lt;&gt;"",EJ22&gt;=EK$34,EJ22&lt;&gt;""),AND(FF22&gt;=FS$30,FF22&lt;&gt;"",FH22&gt;=FS$34,FH22&lt;&gt;""),AND(FI22&gt;=FS$30,FI22&lt;&gt;"",FK22&gt;=FS$34,FK22&lt;&gt;""),AND(FM22&gt;=FS$30,FM22&lt;&gt;"",FO22&gt;=FS$34,FO22&lt;&gt;""),AND(FP22&gt;=FS$30,FP22&lt;&gt;"",FR22&gt;=FS$34,FR22&lt;&gt;""),AND(GN22&gt;=HA$30,GN22&lt;&gt;"",GP22&gt;=HA$34,GP22&lt;&gt;""),AND(GQ22&gt;=HA$30,GQ22&lt;&gt;"",GS22&gt;=HA$34,GS22&lt;&gt;""),AND(GU22&gt;=HA$30,GU22&lt;&gt;"",GW22&gt;=HA$34,GW22&lt;&gt;""),AND(GX22&gt;=HA$30,GX22&lt;&gt;"",GZ22&gt;=HA$34,GZ22&lt;&gt;""),AND(HV22&gt;=II$30,HV22&lt;&gt;"",HX22&gt;=II$34,HX22&lt;&gt;""),AND(HY22&gt;=II$30,HY22&lt;&gt;"",IA22&gt;=II$34,IA22&lt;&gt;""),AND(IC22&gt;=II$30,IC22&lt;&gt;"",IE22&gt;=II$34,IE22&lt;&gt;""),AND(IF22&gt;=II$30,IF22&lt;&gt;"",IH22&gt;=II$34,IH22&lt;&gt;""),AND(JD22&gt;=JQ$30,JD22&lt;&gt;"",JF22&gt;=JQ$34,JF22&lt;&gt;""),AND(JG22&gt;=JQ$30,JG22&lt;&gt;"",JI22&gt;=JQ$34,JI22&lt;&gt;""),AND(JK22&gt;=JQ$30,JK22&lt;&gt;"",JM22&gt;=JQ$34,JM22&lt;&gt;""),AND(JN22&gt;=JQ$30,JN22&lt;&gt;"",JP22&gt;=JQ$34,JP22&lt;&gt;""),AND(KL22&gt;=KY$30,KL22&lt;&gt;"",KN22&gt;=KY$34,KN22&lt;&gt;""),AND(KO22&gt;=KY$30,KO22&lt;&gt;"",KQ22&gt;=KY$34,KQ22&lt;&gt;""),AND(KS22&gt;=KY$30,KS22&lt;&gt;"",KU22&gt;=KY$34,KU22&lt;&gt;""),AND(KV22&gt;=KY$30,KV22&lt;&gt;"",KX22&gt;=KY$34,KX22&lt;&gt;""),AND(LT22&gt;=MG$30,LT22&lt;&gt;"",LV22&gt;=MG$34,LV22&lt;&gt;""),AND(LW22&gt;=MG$30,LW22&lt;&gt;"",LY22&gt;=MG$34,LY22&lt;&gt;""),AND(MA22&gt;=MG$30,MA22&lt;&gt;"",MC22&gt;=MG$34,MC22&lt;&gt;""),AND(MD22&gt;=MG$30,MD22&lt;&gt;"",MF22&gt;=MG$34,MF22&lt;&gt;""),AND(NB22&gt;=NO$30,NB22&lt;&gt;"",ND22&gt;=NO$34,ND22&lt;&gt;""),AND(NE22&gt;=NO$30,NE22&lt;&gt;"",NG22&gt;=NO$34,NG22&lt;&gt;""),AND(NI22&gt;=NO$30,NI22&lt;&gt;"",NK22&gt;=NO$34,NK22&lt;&gt;""),AND(NL22&gt;=NO$30,NL22&lt;&gt;"",NN22&gt;=NO$34,NN22&lt;&gt;""),AND(OJ22&gt;=OW$30,OJ22&lt;&gt;"",OL22&gt;=OW$34,OL22&lt;&gt;""),AND(OM22&gt;=OW$30,OM22&lt;&gt;"",OO22&gt;=OW$34,OO22&lt;&gt;""),AND(OQ22&gt;=OW$30,OQ22&lt;&gt;"",OS22&gt;=OW$34,OS22&lt;&gt;""),AND(OT22&gt;=OW$30,OT22&lt;&gt;"",OV22&gt;=OW$34,OV22&lt;&gt;""),AND(PR22&gt;=QE$30,PR22&lt;&gt;"",PT22&gt;=QE$34,PT22&lt;&gt;""),AND(PU22&gt;=QE$30,PU22&lt;&gt;"",PW22&gt;=QE$34,PW22&lt;&gt;""),AND(PY22&gt;=QE$30,PY22&lt;&gt;"",QA22&gt;=QE$34,QA22&lt;&gt;""),AND(QB22&gt;=QE$30,QB22&lt;&gt;"",QD22&gt;=QE$34,QD22&lt;&gt;""),AND(QZ22&gt;=RM$30,QZ22&lt;&gt;"",RB22&gt;=RM$34,RB22&lt;&gt;""),AND(RC22&gt;=RM$30,RC22&lt;&gt;"",RE22&gt;=RM$34,RE22&lt;&gt;""),AND(RG22&gt;=RM$30,RG22&lt;&gt;"",RI22&gt;=RM$34,RI22&lt;&gt;""),AND(RJ22&gt;=RM$30,RJ22&lt;&gt;"",RL22&gt;=RM$34,RL22&lt;&gt;""),AND(SH22&gt;=SU$30,SH22&lt;&gt;"",SJ22&gt;=SU$34,SJ22&lt;&gt;""),AND(SK22&gt;=SU$30,SK22&lt;&gt;"",SM22&gt;=SU$34,SM22&lt;&gt;""),AND(SO22&gt;=SU$30,SO22&lt;&gt;"",SQ22&gt;=SU$34,SQ22&lt;&gt;""),AND(SR22&gt;=SU$30,SR22&lt;&gt;"",ST22&gt;=SU$34,ST22&lt;&gt;""),AND(TP22&gt;=UC$30,TP22&lt;&gt;"",TR22&gt;=UC$34,TR22&lt;&gt;""),AND(TS22&gt;=UC$30,TS22&lt;&gt;"",TU22&gt;=UC$34,TU22&lt;&gt;""),AND(TW22&gt;=UC$30,TW22&lt;&gt;"",TY22&gt;=UC$34,TYY22&lt;&gt;""),AND(TZ22&gt;=UC$30,TZ22&lt;&gt;"",UB22&gt;=UC$34,UB22&lt;&gt;""),AND(UX22&gt;=VK$30,UX22&lt;&gt;"",UZ22&gt;=VK$34,UZ22&lt;&gt;""),AND(VA22&gt;=VK$30,VA22&lt;&gt;"",VC22&gt;=VK$34,VC22&lt;&gt;""),AND(VE22&gt;=VK$30,VE22&lt;&gt;"",VG22&gt;=VK$34,VG22&lt;&gt;""),AND(VH22&gt;=VK$30,VH22&lt;&gt;"",VJ22&gt;=VK$34,VJ22&lt;&gt;""),AND(WF22&gt;=WS$30,WF22&lt;&gt;"",WH22&gt;=WS$34,WH22&lt;&gt;""),AND(WI22&gt;=WS$30,WI22&lt;&gt;"",WK22&gt;=WS$34,WK22&lt;&gt;""),AND(WM22&gt;=WS$30,WM22&lt;&gt;"",WO22&gt;=WS$34,WO22&lt;&gt;""),AND(WP22&gt;=WS$30,WP22&lt;&gt;"",WR22&gt;=WS$34,WR22&lt;&gt;"")),"P","")</f>
        <v/>
      </c>
      <c r="J22" s="8">
        <f>IF(COUNT(AQ22,AT22,BR22,BU22,CS22,CV22)&gt;0,LARGE((AQ22,AT22,BR22,BU22,CS22,CV22),1),0)</f>
        <v>45.010000000000005</v>
      </c>
      <c r="K22" s="8" t="str">
        <f>IF(J22="","",IF(OR(J22=CS22,J22=CV22),$CA$1,IF(OR(J22=BR22,J22=BU22),$AZ$1,IF(OR(J22=AQ22,J22=AT22),$Y$1,""))))</f>
        <v>2025 Elite Canada</v>
      </c>
      <c r="L22" s="8">
        <f>IF(COUNT(AQ22,AT22,BR22,BU22,CS22,CV22)&gt;1,LARGE((AQ22,AT22,BR22,BU22,CS22,CV22),2),0)</f>
        <v>41.91</v>
      </c>
      <c r="M22" s="8" t="str">
        <f>IF(L22="","",IF(OR(L22=CS22,L22=CV22),$CA$1,IF(OR(L22=BR22,L22=BU22),$AZ$1,IF(OR(L22=AQ22,L22=AT22),$Y$1,""))))</f>
        <v>2025 3rd Domestic Trial</v>
      </c>
      <c r="N22" s="8">
        <f>IF(COUNT(AQ22,AT22,BR22,BU22,CS22,CV22)&gt;2,LARGE((AQ22,AT22,BR22,BU22,CS22,CV22),3),0)</f>
        <v>30.490000000000002</v>
      </c>
      <c r="O22" s="8" t="str">
        <f>IF(N22="","",IF(OR(N22=CS22,N22=CV22),$CA$1,IF(OR(N22=BR22,N22=BU22),$AZ$1,IF(OR(N22=AQ22,N22=AT22),$Y$1,""))))</f>
        <v>2025 Elite Canada</v>
      </c>
      <c r="P22" s="8">
        <f>IF(MAX(AX22,BY22,CZ22)&gt;0,MAX(AX22,BY22,CZ22),0)</f>
        <v>0</v>
      </c>
      <c r="Q22" s="8" t="str">
        <f>IF(P22="","",IF(P22=CZ22,$CA$1,IF(P22=BY22,$AZ$1,IF(P22=AX22,$Y$1,""))))</f>
        <v/>
      </c>
      <c r="R22" s="8">
        <f>IF(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,TP22,TS22,TW22,TZ22,UX22,VA22,VE22,VH22,WF22,WI22,WM22,WP22)&gt;0,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,TP22,TS22,TW22,TZ22,UX22,VA22,VE22,VH22,WF22,WI22,WM22,WP22),0)</f>
        <v>13.2</v>
      </c>
      <c r="S22" s="8" t="str">
        <f>IF(R22=0,"",IF(OR(R22=CQ22,R22=CT22,R22=CX22),$CA$1,IF(OR(R22=BP22,R22=BS22,R22=BW22),$AZ$1,IF(OR(R22=AO22,R22=AR22,R22=AV22),$Y$1,IF(OR(R22=WF22,R22=WI22,R22=WM22,R22=WP22),$VL$1,IF(OR(R22=UX22,R22=VA22,R22=VE22,R22=VH22),$UD$1,IF(OR(R22=TP22,R22=TS22,R22=TW22,R22=TZ22),$SV$1,IF(OR(R22=SH22,R22=SK22,R22=SO22,R22=SR22),$RN$1,IF(OR(R22=QZ22,R22=RC22,R22=RG22,R22=RJ22),$QF$1,IF(OR(R22=PR22,R22=PU22,R22=PY22,R22=QB22),$OX$1,IF(OR(R22=OJ22,R22=OM22,R22=OQ22,R22=OT22),$NP$1,IF(OR(R22=NB22,R22=NE22,R22=NI22,R22=NL22),$MH$1,IF(OR(R22=LT22,R22=LW22,R22=MA22,R22=MD22),$KZ$1,IF(OR(R22=KL22,R22=KO22,R22=KS22,R22=KV22),$JR$1,IF(OR(R22=JD22,R22=JG22,R22=JK22,R22=JN22),$IJ$1,IF(OR(R22=HV22,R22=HY22,R22=IC22,R22=IF22),$HB$1,IF(OR(R22=GN22,R22=GQ22,R22=GU22,R22=GX22),$FT$1,IF(OR(R22=FF22,R22=FI22,R22=FM22,R22=FP22),$EL$1,IF(OR(R22=DX22,R22=EA22,R22=EE22,R22=EH22),$DD$1,"")))))))))))))))))))</f>
        <v>2025 Elite Canada</v>
      </c>
      <c r="T22" s="8">
        <f>MAX(IF(AND(AO22&lt;&gt;"",AO22&gt;=$AY$29),AP22,0),IF(AND(AR22&lt;&gt;"",AR22&gt;=$AY$29),AS22,0),IF(AND(AV22&lt;&gt;"",AV22&gt;=$AY$29),AW22,0),IF(AND(BP22&lt;&gt;"",BP22&gt;=$BZ$29),BQ22,0),IF(AND(BS22&lt;&gt;"",BS22&gt;=$BZ$29),BT22,0),IF(AND(BW22&lt;&gt;"",BW22&gt;=$BZ$29),BX22,0),IF(AND(CQ22&lt;&gt;"",CQ22&gt;=$DA$29),CR22,0),IF(AND(CT22&lt;&gt;"",CT22&gt;=$DA$29),CU22,0),IF(AND(CX22&lt;&gt;"",CX22&gt;=$DA$29),CY22,0),IF(AND(DX22&lt;&gt;"",DX22&gt;=$EK$29),DY22,0),IF(AND(EA22&lt;&gt;"",EA22&gt;=$EK$29),EB22,0),IF(AND(EE22&lt;&gt;"",EE22&gt;=$EK$29),EF22,0),IF(AND(EH22&lt;&gt;"",EH22&gt;=$EK$29),EI22,0),IF(AND(FF22&lt;&gt;"",FF22&gt;=$FS$29),FG22,0),IF(AND(FI22&lt;&gt;"",FI22&gt;=$FS$29),FJ22,0),IF(AND(FM22&lt;&gt;"",FM22&gt;=$FS$29),FN22,0),IF(AND(FP22&lt;&gt;"",FP22&gt;=$FS$29),FQ22,0),IF(AND(GN22&lt;&gt;"",GN22&gt;=$HA$29),GO22,0),IF(AND(GQ22&lt;&gt;"",GQ22&gt;=$HA$29),GR22,0),IF(AND(GU22&lt;&gt;"",GU22&gt;=$HA$29),GV22,0),IF(AND(GX22&lt;&gt;"",GX22&gt;=$HA$29),GY22,0),IF(AND(HV22&lt;&gt;"",HV22&gt;=$II$29),HW22,0),IF(AND(HY22&lt;&gt;"",HY22&gt;=$II$29),HZ22,0),IF(AND(IC22&lt;&gt;"",IC22&gt;=$II$29),ID22,0),IF(AND(IF22&lt;&gt;"",IF22&gt;=$II$29),IG22,0),IF(AND(JD22&lt;&gt;"",JD22&gt;=$JQ$29),JE22,0),IF(AND(JG22&lt;&gt;"",JG22&gt;=$JQ$29),JH22,0),IF(AND(JK22&lt;&gt;"",JK22&gt;=$JQ$29),JL22,0),IF(AND(JN22&lt;&gt;"",JN22&gt;=$JQ$29),JO22,0),IF(AND(KL22&lt;&gt;"",KL22&gt;=$KY$29),KM22,0),IF(AND(KO22&lt;&gt;"",KO22&gt;=$KY$29),KP22,0),IF(AND(KS22&lt;&gt;"",KS22&gt;=$KY$29),KT22,0),IF(AND(KV22&lt;&gt;"",KV22&gt;=$KY$29),KW22,0),IF(AND(LT22&lt;&gt;"",LT22&gt;=$MG$29),LU22,0),IF(AND(LW22&lt;&gt;"",LW22&gt;=$MG$29),LX22,0),IF(AND(MA22&lt;&gt;"",MA22&gt;=$MG$29),MB22,0),IF(AND(MD22&lt;&gt;"",MD22&gt;=$MG$29),ME22,0),IF(AND(NB22&lt;&gt;"",NB22&gt;=$NO$29),NC22,0),IF(AND(NE22&lt;&gt;"",NE22&gt;=$NO$29),NF22,0),IF(AND(NI22&lt;&gt;"",NI22&gt;=$NO$29),NJ22,0),IF(AND(NL22&lt;&gt;"",NL22&gt;=$NO$29),NM22,0),IF(AND(OJ22&lt;&gt;"",OJ22&gt;=$OW$29),OK22,0),IF(AND(OM22&lt;&gt;"",OM22&gt;=$OW$29),ON22,0),IF(AND(OQ22&lt;&gt;"",OQ22&gt;=$OW$29),OR22,0),IF(AND(OT22&lt;&gt;"",OT22&gt;=$OW$29),OU22,0),IF(AND(PR22&lt;&gt;"",PR22&gt;=$QE$29),PS22,0),IF(AND(PU22&lt;&gt;"",PU22&gt;=$QE$29),PV22,0),IF(AND(PY22&lt;&gt;"",PY22&gt;=$QE$29),PZ22,0),IF(AND(QB22&lt;&gt;"",QB22&gt;=$QE$29),QC22,0),IF(AND(QZ22&lt;&gt;"",QZ22&gt;=$RM$29),RA22,0),IF(AND(RC22&lt;&gt;"",RC22&gt;=$RM$29),RD22,0),IF(AND(RG22&lt;&gt;"",RG22&gt;=$RM$29),RH22,0),IF(AND(RJ22&lt;&gt;"",RJ22&gt;=$RM$29),RK22,0),IF(AND(SH22&lt;&gt;"",SH22&gt;=$SU$29),SI22,0),IF(AND(SK22&lt;&gt;"",SK22&gt;=$SU$29),SL22,0),IF(AND(SO22&lt;&gt;"",SO22&gt;=$SU$29),SP22,0),IF(AND(SR22&lt;&gt;"",SR22&gt;=$SU$29),SS22,0),IF(AND(TP22&lt;&gt;"",TP22&gt;=$UC$29),TQ22,0),IF(AND(TS22&lt;&gt;"",TS22&gt;=$UC$29),TT22,0),IF(AND(TW22&lt;&gt;"",TW22&gt;=$UC$29),TX22,0),IF(AND(TZ22&lt;&gt;"",TZ22&gt;=$UC$29),UA22,0),IF(AND(UX22&lt;&gt;"",UX22&gt;=$VK$29),UY22,0),IF(AND(VA22&lt;&gt;"",VA22&gt;=$VK$29),VB22,0),IF(AND(VE22&lt;&gt;"",VE22&gt;=$VK$29),VF22,0),IF(AND(VH22&lt;&gt;"",VH22&gt;=$VK$29),VI22,0),IF(AND(WF22&lt;&gt;"",WF22&gt;=$WS$29),WG22,0),IF(AND(WI22&lt;&gt;"",WI22&gt;=$WS$29),WJ22,0),IF(AND(WM22&lt;&gt;"",WM22&gt;=$WS$29),WN22,0),IF(AND(WP22&lt;&gt;"",WP22&gt;=$WS$29),WQ22,0),0)</f>
        <v>0</v>
      </c>
      <c r="U22" s="8" t="str">
        <f>IF(T22=0,"",IF(OR(T22=CR22,T22=CU22,T22=CY22),$CA$1,IF(OR(T22=BQ22,T22=BT22,T22=BX22),$AZ$1,IF(OR(T22=AP22,T22=AS22,T22=AW22),$Y$1,IF(OR(T22=WG22,T22=WJ22,T22=WN22,T22=WQ22),$VL$1,IF(OR(T22=UY22,T22=VB22,T22=VF22,T22=VI22),$UD$1,IF(OR(T22=TQ22,T22=TT22,T22=TX22,T22=UA22),$SV$1,IF(OR(T22=SI22,T22=SL22,T22=SP22,T22=SS22),$RN$1,IF(OR(T22=RA22,T22=RD22,T22=RH22,T22=RK22),$QF$1,IF(OR(T22=PS22,T22=PV22,T22=PZ22,T22=QC22),$OX$1,IF(OR(T22=OK22,T22=ON22,T22=OR22,T22=OU22),$NP$1,IF(OR(T22=NC22,T22=NF22,T22=NJ22,T22=NM22),$MH$1,IF(OR(T22=LU22,T22=LX22,T22=MB22,T22=ME22),$KZ$1,IF(OR(T22=KM22,T22=KP22,T22=KT22,T22=KW22),$JR$1,IF(OR(T22=JE22,T22=JH22,T22=JL22,T22=JO22),$IJ$1,IF(OR(T22=HW22,T22=HZ22,T22=ID22,T22=IG22),$HB$1,IF(OR(T22=GO22,T22=GR22,T22=GV22,T22=GY22),$FT$1,IF(OR(T22=FG22,T22=FJ22,T22=FN22,T22=FQ22),$EL$1,IF(OR(T22=DY22,T22=EB22,T22=EF22,T22=EI22),$DD$1,"")))))))))))))))))))</f>
        <v/>
      </c>
      <c r="V22" s="8" t="str">
        <f>IF(MAX(DB22,DC22)&gt;0,MAX(DB22,DC22),"")</f>
        <v/>
      </c>
      <c r="W22" s="11" t="str">
        <f>IF(V22="","",IF(V22=DB22,"("&amp;DB$2&amp;")",IF(V22=DC22,"("&amp;DC$2&amp;")")))</f>
        <v/>
      </c>
      <c r="X22" s="8" t="str">
        <f>IF(V22="","",IF(V22=DB22,IF(V22+IF(N22="",0,N22)=WL22,$VL$1,IF(V22+IF(N22="",0,N22)=VD22,$UD$1,IF(V22+IF(N22="",0,N22)=TV22,$SV$1,IF(V22+IF(N22="",0,N22)=SN22,$RN$1,IF(V22+IF(N22="",0,N22)=RF22,$QF$1,IF(V22+IF(N22="",0,N22)=PX22,$OX$1,IF(V22+IF(N22="",0,N22)=OP22,$NP$1,IF(V22+IF(N22="",0,N22)=NH22,$MH$1,IF(V22+IF(N22="",0,N22)=LZ22,$KZ$1,IF(V22+IF(N22="",0,N22)=KR22,$JR$1,IF(V22+IF(N22="",0,N22)=JJ22,$IJ$1,IF(V22+IF(N22="",0,N22)=IB22,$HB$1,IF(V22+IF(N22="",0,N22)=GT22,$FT$1,IF(V22+IF(N22="",0,N22)=FL22,$EL$1,IF(V22+IF(N22="",0,N22)=ED22,$DD$1))))))))))))))),IF(V22=DC22,IF(V22+IF(P22="",0,P22)=WO22,$VL$1,IF(V22+IF(P22="",0,P22)=VG22,$UD$1,IF(V22+IF(P22="",0,P22)=TY22,$SV$1,IF(V22+IF(P22="",0,P22)=ST22,$RN$1,IF(V22+IF(P22="",0,P22)=RL22,$QF$1,IF(V22+IF(P22="",0,P22)=QD22,$OX$1,IF(V22+IF(P22="",0,P22)=OV22,$NP$1,IF(V22+IF(P22="",0,P22)=NN22,$MH$1,IF(V22+IF(P22="",0,P22)=MF22,$KZ$1,IF(V22+IF(P22="",0,P22)=KX22,$JR$1,IF(V22+IF(P22="",0,P22)=JP22,$IJ$1,IF(V22+IF(P22="",0,P22)=IH22,$HB$1,IF(V22+IF(P22="",0,P22)=GZ22,$FT$1,IF(V22+IF(P22="",0,P22)=FR22,$EL$1,IF(V22+IF(P22="",0,P22)=EJ22,$DD$1,IF(V22+IF(P22="",0,P22)=WR22,$VL$1,IF(V22+IF(P22="",0,P22)=VJ22,$UD$1,IF(V22+IF(P22="",0,P22)=UB22,$SV$1,IF(V22+IF(P22="",0,P22)=SQ22,$RN$1,IF(V22+IF(P22="",0,P22)=RI22,$QF$1,IF(V22+IF(P22="",0,P22)=QA22,$OX$1,IF(V22+IF(P22="",0,P22)=OS22,$NP$1,IF(V22+IF(P22="",0,P22)=NK22,$MH$1,IF(V22+IF(P22="",0,P22)=MC22,$KZ$1,IF(V22+IF(P22="",0,P22)=KU22,$JR$1,IF(V22+IF(P22="",0,P22)=JM22,$IJ$1,IF(V22+IF(P22="",0,P22)=IE22,$HB$1,IF(V22+IF(P22="",0,P22)=GW22,$FT$1,IF(V22+IF(P22="",0,P22)=FO22,$EL$1,IF(V22+IF(P22="",0,P22)=EG22,$DD$1)))))))))))))))))))))))))))))))))</f>
        <v/>
      </c>
      <c r="Y22" s="22">
        <v>9</v>
      </c>
      <c r="Z22" s="22">
        <v>6.3</v>
      </c>
      <c r="AA22" s="22">
        <v>5.5</v>
      </c>
      <c r="AB22" s="22">
        <v>9.69</v>
      </c>
      <c r="AC22" s="22">
        <v>0</v>
      </c>
      <c r="AD22" s="22">
        <v>9.6999999999999993</v>
      </c>
      <c r="AE22" s="22">
        <v>9.3000000000000007</v>
      </c>
      <c r="AF22" s="22">
        <v>13.2</v>
      </c>
      <c r="AG22" s="22">
        <v>14.11</v>
      </c>
      <c r="AH22" s="22">
        <v>1.3</v>
      </c>
      <c r="AI22" s="22"/>
      <c r="AJ22" s="22"/>
      <c r="AK22" s="22"/>
      <c r="AL22" s="22"/>
      <c r="AM22" s="22"/>
      <c r="AN22" s="27"/>
      <c r="AO22" s="38">
        <f>IF(AA22&gt;0,AA22,"")</f>
        <v>5.5</v>
      </c>
      <c r="AP22" s="38">
        <f>IF(AB22&gt;0,AB22,"")</f>
        <v>9.69</v>
      </c>
      <c r="AQ22" s="40">
        <f>IF(SUM(Y22:AB22)-AC22&gt;0,SUM(Y22:AB22)-AC22,"")</f>
        <v>30.490000000000002</v>
      </c>
      <c r="AR22" s="40">
        <f>IF(AF22&gt;0,AF22,"")</f>
        <v>13.2</v>
      </c>
      <c r="AS22" s="40">
        <f>IF(AG22&gt;0,AG22,"")</f>
        <v>14.11</v>
      </c>
      <c r="AT22" s="40">
        <f>IF(SUM(AD22:AG22)-AH22&gt;0,SUM(AD22:AG22)-AH22,"")</f>
        <v>45.010000000000005</v>
      </c>
      <c r="AU22" s="40">
        <f>IF(AQ22="","",MAX(AQ22,AT22))</f>
        <v>45.010000000000005</v>
      </c>
      <c r="AV22" s="40" t="str">
        <f>IF(AK22&gt;0,AK22,"")</f>
        <v/>
      </c>
      <c r="AW22" s="40" t="str">
        <f>IF(AL22&gt;0,AL22,"")</f>
        <v/>
      </c>
      <c r="AX22" s="40" t="str">
        <f>IF(SUM(AI22:AL22)-AM22&gt;0,SUM(AI22:AL22)-AM22,"")</f>
        <v/>
      </c>
      <c r="AY22" s="40">
        <f>IF(SUM(AU22,AX22)&gt;0,SUM(AU22,AX22),"")</f>
        <v>45.010000000000005</v>
      </c>
      <c r="AZ22" s="26"/>
      <c r="BA22" s="26"/>
      <c r="BB22" s="26"/>
      <c r="BC22" s="26"/>
      <c r="BD22" s="26"/>
      <c r="BE22" s="26"/>
      <c r="BF22" s="26"/>
      <c r="BG22" s="26"/>
      <c r="BH22" s="26"/>
      <c r="BI22" s="26"/>
      <c r="BJ22" s="26"/>
      <c r="BK22" s="26"/>
      <c r="BL22" s="26"/>
      <c r="BM22" s="26"/>
      <c r="BN22" s="26"/>
      <c r="BO22" s="28"/>
      <c r="BP22" s="39" t="str">
        <f>IF(BB22&gt;0,BB22,"")</f>
        <v/>
      </c>
      <c r="BQ22" s="39" t="str">
        <f>IF(BC22&gt;0,BC22,"")</f>
        <v/>
      </c>
      <c r="BR22" s="11" t="str">
        <f>IF(SUM(AZ22:BC22)-BD22&gt;0,SUM(AZ22:BC22)-BD22,"")</f>
        <v/>
      </c>
      <c r="BS22" s="11" t="str">
        <f>IF(BG22&gt;0,BG22,"")</f>
        <v/>
      </c>
      <c r="BT22" s="11" t="str">
        <f>IF(BH22&gt;0,BH22,"")</f>
        <v/>
      </c>
      <c r="BU22" s="11" t="str">
        <f>IF(SUM(BE22:BH22)-BI22&gt;0,SUM(BE22:BH22)-BI22,"")</f>
        <v/>
      </c>
      <c r="BV22" s="11" t="str">
        <f>IF(BR22="","",MAX(BR22,BU22))</f>
        <v/>
      </c>
      <c r="BW22" s="11" t="str">
        <f>IF(BL22&gt;0,BL22,"")</f>
        <v/>
      </c>
      <c r="BX22" s="11" t="str">
        <f>IF(BM22&gt;0,BM22,"")</f>
        <v/>
      </c>
      <c r="BY22" s="11" t="str">
        <f>IF(SUM(BJ22:BM22)-BN22&gt;0,SUM(BJ22:BM22)-BN22,"")</f>
        <v/>
      </c>
      <c r="BZ22" s="11" t="str">
        <f>IF(SUM(BV22,BY22)&gt;0,SUM(BV22,BY22),"")</f>
        <v/>
      </c>
      <c r="CA22" s="22">
        <v>10.9</v>
      </c>
      <c r="CB22" s="22">
        <v>7.1</v>
      </c>
      <c r="CC22" s="22">
        <v>11.5</v>
      </c>
      <c r="CD22" s="22">
        <v>12.41</v>
      </c>
      <c r="CE22" s="22">
        <v>0</v>
      </c>
      <c r="CF22" s="22">
        <v>5.0999999999999996</v>
      </c>
      <c r="CG22" s="22">
        <v>3.8</v>
      </c>
      <c r="CH22" s="22">
        <v>4.0999999999999996</v>
      </c>
      <c r="CI22" s="22">
        <v>6.26</v>
      </c>
      <c r="CJ22" s="22">
        <v>0</v>
      </c>
      <c r="CK22" s="22"/>
      <c r="CL22" s="22"/>
      <c r="CM22" s="22"/>
      <c r="CN22" s="22"/>
      <c r="CO22" s="22"/>
      <c r="CP22" s="27"/>
      <c r="CQ22" s="38">
        <f>IF(CC22&gt;0,CC22,"")</f>
        <v>11.5</v>
      </c>
      <c r="CR22" s="38">
        <f>IF(CD22&gt;0,CD22,"")</f>
        <v>12.41</v>
      </c>
      <c r="CS22" s="40">
        <f>IF(SUM(CA22:CD22)-CE22&gt;0,SUM(CA22:CD22)-CE22,"")</f>
        <v>41.91</v>
      </c>
      <c r="CT22" s="40">
        <f>IF(CH22&gt;0,CH22,"")</f>
        <v>4.0999999999999996</v>
      </c>
      <c r="CU22" s="40">
        <f>IF(CI22&gt;0,CI22,"")</f>
        <v>6.26</v>
      </c>
      <c r="CV22" s="40">
        <f>IF(SUM(CF22:CI22)-CJ22&gt;0,SUM(CF22:CI22)-CJ22,"")</f>
        <v>19.259999999999998</v>
      </c>
      <c r="CW22" s="40">
        <f>IF(CS22="","",MAX(CS22,CV22))</f>
        <v>41.91</v>
      </c>
      <c r="CX22" s="40" t="str">
        <f>IF(CM22&gt;0,CM22,"")</f>
        <v/>
      </c>
      <c r="CY22" s="40" t="str">
        <f>IF(CN22&gt;0,CN22,"")</f>
        <v/>
      </c>
      <c r="CZ22" s="40" t="str">
        <f>IF(SUM(CK22:CN22)-CO22&gt;0,SUM(CK22:CN22)-CO22,"")</f>
        <v/>
      </c>
      <c r="DA22" s="40">
        <f>IF(SUM(CW22,CZ22)&gt;0,SUM(CW22,CZ22),"")</f>
        <v>41.91</v>
      </c>
      <c r="DB22" s="51" t="str">
        <f>IF(MAX(ED22,FL22,GT22,IB22,JJ22,KR22,LZ22,NH22,OP22,PX22,RF22,SN22,TV22,VD22,WL22)-IF(N22="",0,N22)&gt;0.001,MAX(ED22,FL22,GT22,IB22,JJ22,KR22,LZ22,NH22,OP22,PX22,RF22,SN22,TV22,VD22,WL22)-IF(N22="",0,N22),"")</f>
        <v/>
      </c>
      <c r="DC22" s="51" t="str">
        <f>IF(MAX(EG22,EJ22,FO22,FR22,GW22,GZ22,IE22,IH22,JM22,JP22,KU22,KX22,MC22,MF22,NK22,NN22,OS22,OV22,QA22,QD22,RI22,RL22,SQ22,ST22,TY22,UB22,VG22,VJ22,WO22,WR22)-IF(P22="",0,P22)&gt;0.001,MAX(EG22,EJ22,FO22,FR22,GW22,GZ22,IE22,IH22,JM22,JP22,KU22,KX22,MC22,MF22,NK22,NN22,OS22,OV22,QA22,QD22,RI22,RL22,SQ22,ST22,TY22,UB22,VG22,VJ22,WO22,WR22)-IF(P22="",0,P22),"")</f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 t="str">
        <f>IF(DF22&gt;0,DF22,"")</f>
        <v/>
      </c>
      <c r="DY22" s="40" t="str">
        <f>IF(DG22&gt;0,DG22,"")</f>
        <v/>
      </c>
      <c r="DZ22" s="40" t="str">
        <f>IF(SUM(DD22:DG22)-DH22&gt;0,SUM(DD22:DG22)-DH22,"")</f>
        <v/>
      </c>
      <c r="EA22" s="40" t="str">
        <f>IF(DK22&gt;0,DK22,"")</f>
        <v/>
      </c>
      <c r="EB22" s="40" t="str">
        <f>IF(DL22&gt;0,DL22,"")</f>
        <v/>
      </c>
      <c r="EC22" s="40" t="str">
        <f>IF(SUM(DI22:DL22)-DM22&gt;0,SUM(DI22:DL22)-DM22,"")</f>
        <v/>
      </c>
      <c r="ED22" s="40" t="str">
        <f>IF(MAX(DZ22,EC22)&gt;0,MAX(DZ22,EC22),"")</f>
        <v/>
      </c>
      <c r="EE22" s="40" t="str">
        <f>IF(DP22&gt;0,DP22,"")</f>
        <v/>
      </c>
      <c r="EF22" s="40" t="str">
        <f>IF(DQ22&gt;0,DQ22,"")</f>
        <v/>
      </c>
      <c r="EG22" s="40" t="str">
        <f>IF(SUM(DN22:DQ22)-DR22&gt;0,SUM(DN22:DQ22)-DR22,"")</f>
        <v/>
      </c>
      <c r="EH22" s="40" t="str">
        <f>IF(DU22&gt;0,DU22,"")</f>
        <v/>
      </c>
      <c r="EI22" s="40" t="str">
        <f>IF(DV22&gt;0,DV22,"")</f>
        <v/>
      </c>
      <c r="EJ22" s="40" t="str">
        <f>IF(SUM(DS22:DV22)-DW22&gt;0,SUM(DS22:DV22)-DW22,"")</f>
        <v/>
      </c>
      <c r="EK22" s="40" t="str">
        <f>IF(SUM(ED22,EG22,EJ22)&gt;0,SUM(ED22,EG22,EJ22),"")</f>
        <v/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>IF(EN22&gt;0,EN22,"")</f>
        <v/>
      </c>
      <c r="FG22" s="11" t="str">
        <f>IF(EO22&gt;0,EO22,"")</f>
        <v/>
      </c>
      <c r="FH22" s="11" t="str">
        <f>IF(SUM(EL22:EO22)-EP22&gt;0,SUM(EL22:EO22)-EP22,"")</f>
        <v/>
      </c>
      <c r="FI22" s="11" t="str">
        <f>IF(ES22&gt;0,ES22,"")</f>
        <v/>
      </c>
      <c r="FJ22" s="11" t="str">
        <f>IF(ET22&gt;0,ET22,"")</f>
        <v/>
      </c>
      <c r="FK22" s="11" t="str">
        <f>IF(SUM(EQ22:ET22)-EU22&gt;0,SUM(EQ22:ET22)-EU22,"")</f>
        <v/>
      </c>
      <c r="FL22" s="11" t="str">
        <f>IF(MAX(FH22,FK22)&gt;0,MAX(FH22,FK22),"")</f>
        <v/>
      </c>
      <c r="FM22" s="11" t="str">
        <f>IF(EX22&gt;0,EX22,"")</f>
        <v/>
      </c>
      <c r="FN22" s="11" t="str">
        <f>IF(EY22&gt;0,EY22,"")</f>
        <v/>
      </c>
      <c r="FO22" s="11" t="str">
        <f>IF(SUM(EV22:EY22)-EZ22&gt;0,SUM(EV22:EY22)-EZ22,"")</f>
        <v/>
      </c>
      <c r="FP22" s="11" t="str">
        <f>IF(FC22&gt;0,FC22,"")</f>
        <v/>
      </c>
      <c r="FQ22" s="11" t="str">
        <f>IF(FD22&gt;0,FD22,"")</f>
        <v/>
      </c>
      <c r="FR22" s="11" t="str">
        <f>IF(SUM(FA22:FD22)-FE22&gt;0,SUM(FA22:FD22)-FE22,"")</f>
        <v/>
      </c>
      <c r="FS22" s="11" t="str">
        <f>IF(SUM(FL22,FO22,FR22)&gt;0,SUM(FL22,FO22,FR22),"")</f>
        <v/>
      </c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0" t="str">
        <f>IF(FV22&gt;0,FV22,"")</f>
        <v/>
      </c>
      <c r="GO22" s="40" t="str">
        <f>IF(FW22&gt;0,FW22,"")</f>
        <v/>
      </c>
      <c r="GP22" s="40" t="str">
        <f>IF(SUM(FT22:FW22)-FX22&gt;0,SUM(FT22:FW22)-FX22,"")</f>
        <v/>
      </c>
      <c r="GQ22" s="40" t="str">
        <f>IF(GA22&gt;0,GA22,"")</f>
        <v/>
      </c>
      <c r="GR22" s="40" t="str">
        <f>IF(GB22&gt;0,GB22,"")</f>
        <v/>
      </c>
      <c r="GS22" s="40" t="str">
        <f>IF(SUM(FY22:GB22)-GC22&gt;0,SUM(FY22:GB22)-GC22,"")</f>
        <v/>
      </c>
      <c r="GT22" s="40" t="str">
        <f>IF(MAX(GP22,GS22)&gt;0,MAX(GP22,GS22),"")</f>
        <v/>
      </c>
      <c r="GU22" s="40" t="str">
        <f>IF(GF22&gt;0,GF22,"")</f>
        <v/>
      </c>
      <c r="GV22" s="40" t="str">
        <f>IF(GG22&gt;0,GG22,"")</f>
        <v/>
      </c>
      <c r="GW22" s="40" t="str">
        <f>IF(SUM(GD22:GG22)-GH22&gt;0,SUM(GD22:GG22)-GH22,"")</f>
        <v/>
      </c>
      <c r="GX22" s="40" t="str">
        <f>IF(GK22&gt;0,GK22,"")</f>
        <v/>
      </c>
      <c r="GY22" s="40" t="str">
        <f>IF(GL22&gt;0,GL22,"")</f>
        <v/>
      </c>
      <c r="GZ22" s="40" t="str">
        <f>IF(SUM(GI22:GL22)-GM22&gt;0,SUM(GI22:GL22)-GM22,"")</f>
        <v/>
      </c>
      <c r="HA22" s="40" t="str">
        <f>IF(SUM(GT22,GW22,GZ22)&gt;0,SUM(GT22,GW22,GZ22),"")</f>
        <v/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>IF(HD22&gt;0,HD22,"")</f>
        <v/>
      </c>
      <c r="HW22" s="11" t="str">
        <f>IF(HE22&gt;0,HE22,"")</f>
        <v/>
      </c>
      <c r="HX22" s="11" t="str">
        <f>IF(SUM(HB22:HE22)-HF22&gt;0,SUM(HB22:HE22)-HF22,"")</f>
        <v/>
      </c>
      <c r="HY22" s="11" t="str">
        <f>IF(HI22&gt;0,HI22,"")</f>
        <v/>
      </c>
      <c r="HZ22" s="11" t="str">
        <f>IF(HJ22&gt;0,HJ22,"")</f>
        <v/>
      </c>
      <c r="IA22" s="11" t="str">
        <f>IF(SUM(HG22:HJ22)-HK22&gt;0,SUM(HG22:HJ22)-HK22,"")</f>
        <v/>
      </c>
      <c r="IB22" s="11" t="str">
        <f>IF(MAX(HX22,IA22)&gt;0,MAX(HX22,IA22),"")</f>
        <v/>
      </c>
      <c r="IC22" s="11" t="str">
        <f>IF(HN22&gt;0,HN22,"")</f>
        <v/>
      </c>
      <c r="ID22" s="11" t="str">
        <f>IF(HO22&gt;0,HO22,"")</f>
        <v/>
      </c>
      <c r="IE22" s="11" t="str">
        <f>IF(SUM(HL22:HO22)-HP22&gt;0,SUM(HL22:HO22)-HP22,"")</f>
        <v/>
      </c>
      <c r="IF22" s="11" t="str">
        <f>IF(HS22&gt;0,HS22,"")</f>
        <v/>
      </c>
      <c r="IG22" s="11" t="str">
        <f>IF(HT22&gt;0,HT22,"")</f>
        <v/>
      </c>
      <c r="IH22" s="11" t="str">
        <f>IF(SUM(HQ22:HT22)-HU22&gt;0,SUM(HQ22:HT22)-HU22,"")</f>
        <v/>
      </c>
      <c r="II22" s="11" t="str">
        <f>IF(SUM(IB22,IE22,IH22)&gt;0,SUM(IB22,IE22,IH22),"")</f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0" t="str">
        <f>IF(IL22&gt;0,IL22,"")</f>
        <v/>
      </c>
      <c r="JE22" s="40" t="str">
        <f>IF(IM22&gt;0,IM22,"")</f>
        <v/>
      </c>
      <c r="JF22" s="40" t="str">
        <f>IF(SUM(IJ22:IM22)-IN22&gt;0,SUM(IJ22:IM22)-IN22,"")</f>
        <v/>
      </c>
      <c r="JG22" s="40" t="str">
        <f>IF(IQ22&gt;0,IQ22,"")</f>
        <v/>
      </c>
      <c r="JH22" s="40" t="str">
        <f>IF(IR22&gt;0,IR22,"")</f>
        <v/>
      </c>
      <c r="JI22" s="40" t="str">
        <f>IF(SUM(IO22:IR22)-IS22&gt;0,SUM(IO22:IR22)-IS22,"")</f>
        <v/>
      </c>
      <c r="JJ22" s="40" t="str">
        <f>IF(MAX(JF22,JI22)&gt;0,MAX(JF22,JI22),"")</f>
        <v/>
      </c>
      <c r="JK22" s="40" t="str">
        <f>IF(IV22&gt;0,IV22,"")</f>
        <v/>
      </c>
      <c r="JL22" s="40" t="str">
        <f>IF(IW22&gt;0,IW22,"")</f>
        <v/>
      </c>
      <c r="JM22" s="40" t="str">
        <f>IF(SUM(IT22:IW22)-IX22&gt;0,SUM(IT22:IW22)-IX22,"")</f>
        <v/>
      </c>
      <c r="JN22" s="40" t="str">
        <f>IF(JA22&gt;0,JA22,"")</f>
        <v/>
      </c>
      <c r="JO22" s="40" t="str">
        <f>IF(JB22&gt;0,JB22,"")</f>
        <v/>
      </c>
      <c r="JP22" s="40" t="str">
        <f>IF(SUM(IY22:JB22)-JC22&gt;0,SUM(IY22:JB22)-JC22,"")</f>
        <v/>
      </c>
      <c r="JQ22" s="40" t="str">
        <f>IF(SUM(JJ22,JM22,JP22)&gt;0,SUM(JJ22,JM22,JP22),"")</f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>IF(JT22&gt;0,JT22,"")</f>
        <v/>
      </c>
      <c r="KM22" s="11" t="str">
        <f>IF(JU22&gt;0,JU22,"")</f>
        <v/>
      </c>
      <c r="KN22" s="11" t="str">
        <f>IF(SUM(JR22:JU22)-JV22&gt;0,SUM(JR22:JU22)-JV22,"")</f>
        <v/>
      </c>
      <c r="KO22" s="11" t="str">
        <f>IF(JY22&gt;0,JY22,"")</f>
        <v/>
      </c>
      <c r="KP22" s="11" t="str">
        <f>IF(JZ22&gt;0,JZ22,"")</f>
        <v/>
      </c>
      <c r="KQ22" s="11" t="str">
        <f>IF(SUM(JW22:JZ22)-KA22&gt;0,SUM(JW22:JZ22)-KA22,"")</f>
        <v/>
      </c>
      <c r="KR22" s="11" t="str">
        <f>IF(MAX(KN22,KQ22)&gt;0,MAX(KN22,KQ22),"")</f>
        <v/>
      </c>
      <c r="KS22" s="11" t="str">
        <f>IF(KD22&gt;0,KD22,"")</f>
        <v/>
      </c>
      <c r="KT22" s="11" t="str">
        <f>IF(KE22&gt;0,KE22,"")</f>
        <v/>
      </c>
      <c r="KU22" s="11" t="str">
        <f>IF(SUM(KB22:KE22)-KF22&gt;0,SUM(KB22:KE22)-KF22,"")</f>
        <v/>
      </c>
      <c r="KV22" s="11" t="str">
        <f>IF(KI22&gt;0,KI22,"")</f>
        <v/>
      </c>
      <c r="KW22" s="11" t="str">
        <f>IF(KJ22&gt;0,KJ22,"")</f>
        <v/>
      </c>
      <c r="KX22" s="11" t="str">
        <f>IF(SUM(KG22:KJ22)-KK22&gt;0,SUM(KG22:KJ22)-KK22,"")</f>
        <v/>
      </c>
      <c r="KY22" s="11" t="str">
        <f>IF(SUM(KR22,KU22,KX22)&gt;0,SUM(KR22,KU22,KX22),"")</f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0" t="str">
        <f>IF(LB22&gt;0,LB22,"")</f>
        <v/>
      </c>
      <c r="LU22" s="40" t="str">
        <f>IF(LC22&gt;0,LC22,"")</f>
        <v/>
      </c>
      <c r="LV22" s="40" t="str">
        <f>IF(SUM(KZ22:LC22)-LD22&gt;0,SUM(KZ22:LC22)-LD22,"")</f>
        <v/>
      </c>
      <c r="LW22" s="40" t="str">
        <f>IF(LG22&gt;0,LG22,"")</f>
        <v/>
      </c>
      <c r="LX22" s="40" t="str">
        <f>IF(LH22&gt;0,LH22,"")</f>
        <v/>
      </c>
      <c r="LY22" s="40" t="str">
        <f>IF(SUM(LE22:LH22)-LI22&gt;0,SUM(LE22:LH22)-LI22,"")</f>
        <v/>
      </c>
      <c r="LZ22" s="40" t="str">
        <f>IF(MAX(LV22,LY22)&gt;0,MAX(LV22,LY22),"")</f>
        <v/>
      </c>
      <c r="MA22" s="40" t="str">
        <f>IF(LL22&gt;0,LL22,"")</f>
        <v/>
      </c>
      <c r="MB22" s="40" t="str">
        <f>IF(LM22&gt;0,LM22,"")</f>
        <v/>
      </c>
      <c r="MC22" s="40" t="str">
        <f>IF(SUM(LJ22:LM22)-LN22&gt;0,SUM(LJ22:LM22)-LN22,"")</f>
        <v/>
      </c>
      <c r="MD22" s="40" t="str">
        <f>IF(LQ22&gt;0,LQ22,"")</f>
        <v/>
      </c>
      <c r="ME22" s="40" t="str">
        <f>IF(LR22&gt;0,LR22,"")</f>
        <v/>
      </c>
      <c r="MF22" s="40" t="str">
        <f>IF(SUM(LO22:LR22)-LS22&gt;0,SUM(LO22:LR22)-LS22,"")</f>
        <v/>
      </c>
      <c r="MG22" s="40" t="str">
        <f>IF(SUM(LZ22,MC22,MF22)&gt;0,SUM(LZ22,MC22,MF22),"")</f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>IF(MJ22&gt;0,MJ22,"")</f>
        <v/>
      </c>
      <c r="NC22" s="11" t="str">
        <f>IF(MK22&gt;0,MK22,"")</f>
        <v/>
      </c>
      <c r="ND22" s="11" t="str">
        <f>IF(SUM(MH22:MK22)-ML22&gt;0,SUM(MH22:MK22)-ML22,"")</f>
        <v/>
      </c>
      <c r="NE22" s="11" t="str">
        <f>IF(MO22&gt;0,MO22,"")</f>
        <v/>
      </c>
      <c r="NF22" s="11" t="str">
        <f>IF(MP22&gt;0,MP22,"")</f>
        <v/>
      </c>
      <c r="NG22" s="11" t="str">
        <f>IF(SUM(MM22:MP22)-MQ22&gt;0,SUM(MM22:MP22)-MQ22,"")</f>
        <v/>
      </c>
      <c r="NH22" s="11" t="str">
        <f>IF(MAX(ND22,NG22)&gt;0,MAX(ND22,NG22),"")</f>
        <v/>
      </c>
      <c r="NI22" s="11" t="str">
        <f>IF(MT22&gt;0,MT22,"")</f>
        <v/>
      </c>
      <c r="NJ22" s="11" t="str">
        <f>IF(MU22&gt;0,MU22,"")</f>
        <v/>
      </c>
      <c r="NK22" s="11" t="str">
        <f>IF(SUM(MR22:MU22)-MV22&gt;0,SUM(MR22:MU22)-MV22,"")</f>
        <v/>
      </c>
      <c r="NL22" s="11" t="str">
        <f>IF(MY22&gt;0,MY22,"")</f>
        <v/>
      </c>
      <c r="NM22" s="11" t="str">
        <f>IF(MZ22&gt;0,MZ22,"")</f>
        <v/>
      </c>
      <c r="NN22" s="11" t="str">
        <f>IF(SUM(MW22:MZ22)-NA22&gt;0,SUM(MW22:MZ22)-NA22,"")</f>
        <v/>
      </c>
      <c r="NO22" s="11" t="str">
        <f>IF(SUM(NH22,NK22,NN22)&gt;0,SUM(NH22,NK22,NN22),"")</f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0" t="str">
        <f>IF(NR22&gt;0,NR22,"")</f>
        <v/>
      </c>
      <c r="OK22" s="40" t="str">
        <f>IF(NS22&gt;0,NS22,"")</f>
        <v/>
      </c>
      <c r="OL22" s="40" t="str">
        <f>IF(SUM(NP22:NS22)-NT22&gt;0,SUM(NP22:NS22)-NT22,"")</f>
        <v/>
      </c>
      <c r="OM22" s="40" t="str">
        <f>IF(NW22&gt;0,NW22,"")</f>
        <v/>
      </c>
      <c r="ON22" s="40" t="str">
        <f>IF(NX22&gt;0,NX22,"")</f>
        <v/>
      </c>
      <c r="OO22" s="40" t="str">
        <f>IF(SUM(NU22:NX22)-NY22&gt;0,SUM(NU22:NX22)-NY22,"")</f>
        <v/>
      </c>
      <c r="OP22" s="40" t="str">
        <f>IF(MAX(OL22,OO22)&gt;0,MAX(OL22,OO22),"")</f>
        <v/>
      </c>
      <c r="OQ22" s="40" t="str">
        <f>IF(OB22&gt;0,OB22,"")</f>
        <v/>
      </c>
      <c r="OR22" s="40" t="str">
        <f>IF(OC22&gt;0,OC22,"")</f>
        <v/>
      </c>
      <c r="OS22" s="40" t="str">
        <f>IF(SUM(NZ22:OC22)-OD22&gt;0,SUM(NZ22:OC22)-OD22,"")</f>
        <v/>
      </c>
      <c r="OT22" s="40" t="str">
        <f>IF(OG22&gt;0,OG22,"")</f>
        <v/>
      </c>
      <c r="OU22" s="40" t="str">
        <f>IF(OH22&gt;0,OH22,"")</f>
        <v/>
      </c>
      <c r="OV22" s="40" t="str">
        <f>IF(SUM(OE22:OH22)-OI22&gt;0,SUM(OE22:OH22)-OI22,"")</f>
        <v/>
      </c>
      <c r="OW22" s="40" t="str">
        <f>IF(SUM(OP22,OS22,OV22)&gt;0,SUM(OP22,OS22,OV22),"")</f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>IF(OZ22&gt;0,OZ22,"")</f>
        <v/>
      </c>
      <c r="PS22" s="11" t="str">
        <f>IF(PA22&gt;0,PA22,"")</f>
        <v/>
      </c>
      <c r="PT22" s="11" t="str">
        <f>IF(SUM(OX22:PA22)-PB22&gt;0,SUM(OX22:PA22)-PB22,"")</f>
        <v/>
      </c>
      <c r="PU22" s="11" t="str">
        <f>IF(PE22&gt;0,PE22,"")</f>
        <v/>
      </c>
      <c r="PV22" s="11" t="str">
        <f>IF(PF22&gt;0,PF22,"")</f>
        <v/>
      </c>
      <c r="PW22" s="11" t="str">
        <f>IF(SUM(PC22:PF22)-PG22&gt;0,SUM(PC22:PF22)-PG22,"")</f>
        <v/>
      </c>
      <c r="PX22" s="11" t="str">
        <f>IF(MAX(PT22,PW22)&gt;0,MAX(PT22,PW22),"")</f>
        <v/>
      </c>
      <c r="PY22" s="11" t="str">
        <f>IF(PJ22&gt;0,PJ22,"")</f>
        <v/>
      </c>
      <c r="PZ22" s="11" t="str">
        <f>IF(PK22&gt;0,PK22,"")</f>
        <v/>
      </c>
      <c r="QA22" s="11" t="str">
        <f>IF(SUM(PH22:PK22)-PL22&gt;0,SUM(PH22:PK22)-PL22,"")</f>
        <v/>
      </c>
      <c r="QB22" s="11" t="str">
        <f>IF(PO22&gt;0,PO22,"")</f>
        <v/>
      </c>
      <c r="QC22" s="11" t="str">
        <f>IF(PP22&gt;0,PP22,"")</f>
        <v/>
      </c>
      <c r="QD22" s="11" t="str">
        <f>IF(SUM(PM22:PP22)-PQ22&gt;0,SUM(PM22:PP22)-PQ22,"")</f>
        <v/>
      </c>
      <c r="QE22" s="11" t="str">
        <f>IF(SUM(PX22,QA22,QD22)&gt;0,SUM(PX22,QA22,QD22),"")</f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0" t="str">
        <f>IF(QH22&gt;0,QH22,"")</f>
        <v/>
      </c>
      <c r="RA22" s="40" t="str">
        <f>IF(QI22&gt;0,QI22,"")</f>
        <v/>
      </c>
      <c r="RB22" s="40" t="str">
        <f>IF(SUM(QF22:QI22)-QJ22&gt;0,SUM(QF22:QI22)-QJ22,"")</f>
        <v/>
      </c>
      <c r="RC22" s="40" t="str">
        <f>IF(QM22&gt;0,QM22,"")</f>
        <v/>
      </c>
      <c r="RD22" s="40" t="str">
        <f>IF(QN22&gt;0,QN22,"")</f>
        <v/>
      </c>
      <c r="RE22" s="40" t="str">
        <f>IF(SUM(QK22:QN22)-QO22&gt;0,SUM(QK22:QN22)-QO22,"")</f>
        <v/>
      </c>
      <c r="RF22" s="40" t="str">
        <f>IF(MAX(RB22,RE22)&gt;0,MAX(RB22,RE22),"")</f>
        <v/>
      </c>
      <c r="RG22" s="40" t="str">
        <f>IF(QR22&gt;0,QR22,"")</f>
        <v/>
      </c>
      <c r="RH22" s="40" t="str">
        <f>IF(QS22&gt;0,QS22,"")</f>
        <v/>
      </c>
      <c r="RI22" s="40" t="str">
        <f>IF(SUM(QP22:QS22)-QT22&gt;0,SUM(QP22:QS22)-QT22,"")</f>
        <v/>
      </c>
      <c r="RJ22" s="40" t="str">
        <f>IF(QW22&gt;0,QW22,"")</f>
        <v/>
      </c>
      <c r="RK22" s="40" t="str">
        <f>IF(QX22&gt;0,QX22,"")</f>
        <v/>
      </c>
      <c r="RL22" s="40" t="str">
        <f>IF(SUM(QU22:QX22)-QY22&gt;0,SUM(QU22:QX22)-QY22,"")</f>
        <v/>
      </c>
      <c r="RM22" s="40" t="str">
        <f>IF(SUM(RF22,RI22,RL22)&gt;0,SUM(RF22,RI22,RL22),"")</f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>IF(RP22&gt;0,RP22,"")</f>
        <v/>
      </c>
      <c r="SI22" s="11" t="str">
        <f>IF(RQ22&gt;0,RQ22,"")</f>
        <v/>
      </c>
      <c r="SJ22" s="11" t="str">
        <f>IF(SUM(RN22:RQ22)-RR22&gt;0,SUM(RN22:RQ22)-RR22,"")</f>
        <v/>
      </c>
      <c r="SK22" s="11" t="str">
        <f>IF(RU22&gt;0,RU22,"")</f>
        <v/>
      </c>
      <c r="SL22" s="11" t="str">
        <f>IF(RV22&gt;0,RV22,"")</f>
        <v/>
      </c>
      <c r="SM22" s="11" t="str">
        <f>IF(SUM(RS22:RV22)-RW22&gt;0,SUM(RS22:RV22)-RW22,"")</f>
        <v/>
      </c>
      <c r="SN22" s="11" t="str">
        <f>IF(MAX(SJ22,SM22)&gt;0,MAX(SJ22,SM22),"")</f>
        <v/>
      </c>
      <c r="SO22" s="11" t="str">
        <f>IF(RZ22&gt;0,RZ22,"")</f>
        <v/>
      </c>
      <c r="SP22" s="11" t="str">
        <f>IF(SA22&gt;0,SA22,"")</f>
        <v/>
      </c>
      <c r="SQ22" s="11" t="str">
        <f>IF(SUM(RX22:SA22)-SB22&gt;0,SUM(RX22:SA22)-SB22,"")</f>
        <v/>
      </c>
      <c r="SR22" s="11" t="str">
        <f>IF(SE22&gt;0,SE22,"")</f>
        <v/>
      </c>
      <c r="SS22" s="11" t="str">
        <f>IF(SF22&gt;0,SF22,"")</f>
        <v/>
      </c>
      <c r="ST22" s="11" t="str">
        <f>IF(SUM(SC22:SF22)-SG22&gt;0,SUM(SC22:SF22)-SG22,"")</f>
        <v/>
      </c>
      <c r="SU22" s="11" t="str">
        <f>IF(SUM(SN22,SQ22,ST22)&gt;0,SUM(SN22,SQ22,ST22),"")</f>
        <v/>
      </c>
      <c r="SV22" s="17"/>
      <c r="SW22" s="17"/>
      <c r="SX22" s="17"/>
      <c r="SY22" s="17"/>
      <c r="SZ22" s="17"/>
      <c r="TA22" s="17"/>
      <c r="TB22" s="17"/>
      <c r="TC22" s="17"/>
      <c r="TD22" s="17"/>
      <c r="TE22" s="17"/>
      <c r="TF22" s="17"/>
      <c r="TG22" s="17"/>
      <c r="TH22" s="17"/>
      <c r="TI22" s="17"/>
      <c r="TJ22" s="17"/>
      <c r="TK22" s="17"/>
      <c r="TL22" s="17"/>
      <c r="TM22" s="17"/>
      <c r="TN22" s="17"/>
      <c r="TO22" s="17"/>
      <c r="TP22" s="40" t="str">
        <f>IF(SX22&gt;0,SX22,"")</f>
        <v/>
      </c>
      <c r="TQ22" s="40" t="str">
        <f>IF(SY22&gt;0,SY22,"")</f>
        <v/>
      </c>
      <c r="TR22" s="40" t="str">
        <f>IF(SUM(SV22:SY22)-SZ22&gt;0,SUM(SV22:SY22)-SZ22,"")</f>
        <v/>
      </c>
      <c r="TS22" s="40" t="str">
        <f>IF(TC22&gt;0,TC22,"")</f>
        <v/>
      </c>
      <c r="TT22" s="40" t="str">
        <f>IF(TD22&gt;0,TD22,"")</f>
        <v/>
      </c>
      <c r="TU22" s="40" t="str">
        <f>IF(SUM(TA22:TD22)-TE22&gt;0,SUM(TA22:TD22)-TE22,"")</f>
        <v/>
      </c>
      <c r="TV22" s="40" t="str">
        <f>IF(MAX(TR22,TU22)&gt;0,MAX(TR22,TU22),"")</f>
        <v/>
      </c>
      <c r="TW22" s="40" t="str">
        <f>IF(TH22&gt;0,TH22,"")</f>
        <v/>
      </c>
      <c r="TX22" s="40" t="str">
        <f>IF(TI22&gt;0,TI22,"")</f>
        <v/>
      </c>
      <c r="TY22" s="40" t="str">
        <f>IF(SUM(TF22:TI22)-TJ22&gt;0,SUM(TF22:TI22)-TJ22,"")</f>
        <v/>
      </c>
      <c r="TZ22" s="40" t="str">
        <f>IF(TM22&gt;0,TM22,"")</f>
        <v/>
      </c>
      <c r="UA22" s="40" t="str">
        <f>IF(TN22&gt;0,TN22,"")</f>
        <v/>
      </c>
      <c r="UB22" s="40" t="str">
        <f>IF(SUM(TK22:TN22)-TO22&gt;0,SUM(TK22:TN22)-TO22,"")</f>
        <v/>
      </c>
      <c r="UC22" s="40" t="str">
        <f>IF(SUM(TV22,TY22,UB22)&gt;0,SUM(TV22,TY22,UB22),"")</f>
        <v/>
      </c>
      <c r="UD22" s="18"/>
      <c r="UE22" s="18"/>
      <c r="UF22" s="18"/>
      <c r="UG22" s="18"/>
      <c r="UH22" s="18"/>
      <c r="UI22" s="18"/>
      <c r="UJ22" s="18"/>
      <c r="UK22" s="18"/>
      <c r="UL22" s="18"/>
      <c r="UM22" s="18"/>
      <c r="UN22" s="18"/>
      <c r="UO22" s="18"/>
      <c r="UP22" s="18"/>
      <c r="UQ22" s="18"/>
      <c r="UR22" s="18"/>
      <c r="US22" s="18"/>
      <c r="UT22" s="18"/>
      <c r="UU22" s="18"/>
      <c r="UV22" s="18"/>
      <c r="UW22" s="18"/>
      <c r="UX22" s="11" t="str">
        <f>IF(UF22&gt;0,UF22,"")</f>
        <v/>
      </c>
      <c r="UY22" s="11" t="str">
        <f>IF(UG22&gt;0,UG22,"")</f>
        <v/>
      </c>
      <c r="UZ22" s="11" t="str">
        <f>IF(SUM(UD22:UG22)-UH22&gt;0,SUM(UD22:UG22)-UH22,"")</f>
        <v/>
      </c>
      <c r="VA22" s="11" t="str">
        <f>IF(UK22&gt;0,UK22,"")</f>
        <v/>
      </c>
      <c r="VB22" s="11" t="str">
        <f>IF(UL22&gt;0,UL22,"")</f>
        <v/>
      </c>
      <c r="VC22" s="11" t="str">
        <f>IF(SUM(UI22:UL22)-UM22&gt;0,SUM(UI22:UL22)-UM22,"")</f>
        <v/>
      </c>
      <c r="VD22" s="11" t="str">
        <f>IF(MAX(UZ22,VC22)&gt;0,MAX(UZ22,VC22),"")</f>
        <v/>
      </c>
      <c r="VE22" s="11" t="str">
        <f>IF(UP22&gt;0,UP22,"")</f>
        <v/>
      </c>
      <c r="VF22" s="11" t="str">
        <f>IF(UQ22&gt;0,UQ22,"")</f>
        <v/>
      </c>
      <c r="VG22" s="11" t="str">
        <f>IF(SUM(UN22:UQ22)-UR22&gt;0,SUM(UN22:UQ22)-UR22,"")</f>
        <v/>
      </c>
      <c r="VH22" s="11" t="str">
        <f>IF(UU22&gt;0,UU22,"")</f>
        <v/>
      </c>
      <c r="VI22" s="11" t="str">
        <f>IF(UV22&gt;0,UV22,"")</f>
        <v/>
      </c>
      <c r="VJ22" s="11" t="str">
        <f>IF(SUM(US22:UV22)-UW22&gt;0,SUM(US22:UV22)-UW22,"")</f>
        <v/>
      </c>
      <c r="VK22" s="11" t="str">
        <f>IF(SUM(VD22,VG22,VJ22)&gt;0,SUM(VD22,VG22,VJ22),"")</f>
        <v/>
      </c>
      <c r="VL22" s="17"/>
      <c r="VM22" s="17"/>
      <c r="VN22" s="17"/>
      <c r="VO22" s="17"/>
      <c r="VP22" s="17"/>
      <c r="VQ22" s="17"/>
      <c r="VR22" s="17"/>
      <c r="VS22" s="17"/>
      <c r="VT22" s="17"/>
      <c r="VU22" s="17"/>
      <c r="VV22" s="17"/>
      <c r="VW22" s="17"/>
      <c r="VX22" s="17"/>
      <c r="VY22" s="17"/>
      <c r="VZ22" s="17"/>
      <c r="WA22" s="17"/>
      <c r="WB22" s="17"/>
      <c r="WC22" s="17"/>
      <c r="WD22" s="17"/>
      <c r="WE22" s="17"/>
      <c r="WF22" s="40" t="str">
        <f>IF(VN22&gt;0,VN22,"")</f>
        <v/>
      </c>
      <c r="WG22" s="40" t="str">
        <f>IF(VO22&gt;0,VO22,"")</f>
        <v/>
      </c>
      <c r="WH22" s="40" t="str">
        <f>IF(SUM(VL22:VO22)-VP22&gt;0,SUM(VL22:VO22)-VP22,"")</f>
        <v/>
      </c>
      <c r="WI22" s="40" t="str">
        <f>IF(VS22&gt;0,VS22,"")</f>
        <v/>
      </c>
      <c r="WJ22" s="40" t="str">
        <f>IF(VT22&gt;0,VT22,"")</f>
        <v/>
      </c>
      <c r="WK22" s="40" t="str">
        <f>IF(SUM(VQ22:VT22)-VU22&gt;0,SUM(VQ22:VT22)-VU22,"")</f>
        <v/>
      </c>
      <c r="WL22" s="40" t="str">
        <f>IF(MAX(WH22,WK22)&gt;0,MAX(WH22,WK22),"")</f>
        <v/>
      </c>
      <c r="WM22" s="40" t="str">
        <f>IF(VX22&gt;0,VX22,"")</f>
        <v/>
      </c>
      <c r="WN22" s="40" t="str">
        <f>IF(VY22&gt;0,VY22,"")</f>
        <v/>
      </c>
      <c r="WO22" s="40" t="str">
        <f>IF(SUM(VV22:VY22)-VZ22&gt;0,SUM(VV22:VY22)-VZ22,"")</f>
        <v/>
      </c>
      <c r="WP22" s="40" t="str">
        <f>IF(WC22&gt;0,WC22,"")</f>
        <v/>
      </c>
      <c r="WQ22" s="40" t="str">
        <f>IF(WD22&gt;0,WD22,"")</f>
        <v/>
      </c>
      <c r="WR22" s="40" t="str">
        <f>IF(SUM(WA22:WD22)-WE22&gt;0,SUM(WA22:WD22)-WE22,"")</f>
        <v/>
      </c>
      <c r="WS22" s="40" t="str">
        <f>IF(SUM(WL22,WO22,WR22)&gt;0,SUM(WL22,WO22,WR22),"")</f>
        <v/>
      </c>
      <c r="WT22" s="26">
        <f>IF($CP22="P",CA22,(CA22+AZ22)/2)</f>
        <v>5.45</v>
      </c>
      <c r="WU22" s="26">
        <f>IF($CP22="P",CB22,(CB22+BA22)/2)</f>
        <v>3.55</v>
      </c>
      <c r="WV22" s="26">
        <f>IF($CP22="P",CC22,(CC22+BB22)/2)</f>
        <v>5.75</v>
      </c>
      <c r="WW22" s="26">
        <f>IF($CP22="P",CD22,(CD22+BC22)/2)</f>
        <v>6.2050000000000001</v>
      </c>
      <c r="WX22" s="26">
        <f>IF($CP22="P",CE22,(CE22+BD22)/2)</f>
        <v>0</v>
      </c>
      <c r="WY22" s="26">
        <f>IF($CP22="P",CF22,(CF22+BE22)/2)</f>
        <v>2.5499999999999998</v>
      </c>
      <c r="WZ22" s="26">
        <f>IF($CP22="P",CG22,(CG22+BF22)/2)</f>
        <v>1.9</v>
      </c>
      <c r="XA22" s="26">
        <f>IF($CP22="P",CH22,(CH22+BG22)/2)</f>
        <v>2.0499999999999998</v>
      </c>
      <c r="XB22" s="26">
        <f>IF($CP22="P",CI22,(CI22+BH22)/2)</f>
        <v>3.13</v>
      </c>
      <c r="XC22" s="26">
        <f>IF($CP22="P",CJ22,(CJ22+BI22)/2)</f>
        <v>0</v>
      </c>
      <c r="XD22" s="26">
        <f>IF($CP22="P",CK22,(CK22+BJ22)/2)</f>
        <v>0</v>
      </c>
      <c r="XE22" s="26">
        <f>IF($CP22="P",CL22,(CL22+BK22)/2)</f>
        <v>0</v>
      </c>
      <c r="XF22" s="26">
        <f>IF($CP22="P",CM22,(CM22+BL22)/2)</f>
        <v>0</v>
      </c>
      <c r="XG22" s="26">
        <f>IF($CP22="P",CN22,(CN22+BM22)/2)</f>
        <v>0</v>
      </c>
      <c r="XH22" s="26">
        <f>IF($CP22="P",CO22,(CO22+BN22)/2)</f>
        <v>0</v>
      </c>
      <c r="XI22" s="28" t="s">
        <v>53</v>
      </c>
      <c r="XJ22" s="11">
        <f>IF(WV22&gt;0,WV22,"")</f>
        <v>5.75</v>
      </c>
      <c r="XK22" s="11">
        <f>IF(WW22&gt;0,WW22,"")</f>
        <v>6.2050000000000001</v>
      </c>
      <c r="XL22" s="11">
        <f>IF(SUM(WT22:WW22)-WX22&gt;0,SUM(WT22:WW22)-WX22,"")</f>
        <v>20.954999999999998</v>
      </c>
      <c r="XM22" s="11">
        <f>IF(XA22&gt;0,XA22,"")</f>
        <v>2.0499999999999998</v>
      </c>
      <c r="XN22" s="11">
        <f>IF(XB22&gt;0,XB22,"")</f>
        <v>3.13</v>
      </c>
      <c r="XO22" s="11">
        <f>IF(SUM(WY22:XB22)-XC22&gt;0,SUM(WY22:XB22)-XC22,"")</f>
        <v>9.629999999999999</v>
      </c>
      <c r="XP22" s="11">
        <f>IF(MAX(XL22,XO22)&gt;0,MAX(XL22,XO22),"")</f>
        <v>20.954999999999998</v>
      </c>
      <c r="XQ22" s="11" t="str">
        <f>IF(XF22&gt;0,XF22,"")</f>
        <v/>
      </c>
      <c r="XR22" s="11" t="str">
        <f>IF(XG22&gt;0,XG22,"")</f>
        <v/>
      </c>
      <c r="XS22" s="11" t="str">
        <f>IF(SUM(XD22:XG22)-XH22&gt;0,SUM(XD22:XG22)-XH22,"")</f>
        <v/>
      </c>
      <c r="XT22" s="11">
        <f>IF(SUM(XP22,XS22)&gt;0,SUM(XP22,XS22),"")</f>
        <v>20.954999999999998</v>
      </c>
    </row>
    <row r="23" spans="1:644" x14ac:dyDescent="0.2">
      <c r="A23" s="4" cm="1">
        <f t="array" ref="A23">IF(AND(H23&lt;&gt;"",H23&lt;&gt;"No DD"),SUMPRODUCT((H$4:H$27&lt;&gt;"")*(H$4:H$27&lt;&gt;"No DD")*(E$4:E$27&gt;E23))+1,IF(H23="No DD",SUMPRODUCT((H$4:H$27="No DD")*(E$4:E$27&gt;E23))+1+SUMPRODUCT((H$4:H$27&lt;&gt;"")*(H$4:H$27&lt;&gt;"No DD")),""))</f>
        <v>8</v>
      </c>
      <c r="B23" s="5" t="s">
        <v>254</v>
      </c>
      <c r="C23" s="4" t="s">
        <v>253</v>
      </c>
      <c r="D23" s="4">
        <v>2004</v>
      </c>
      <c r="E23" s="9">
        <f>SUM(J23:V23)+SUM(J23:T23)*0.0000001+SUM(J23)*0.0000000000001</f>
        <v>130.2000130200056</v>
      </c>
      <c r="F23" s="3" t="str">
        <f>IF(OR(AND(AO23&gt;=AY$29,AO23&lt;&gt;"",AQ23&gt;=AY$33,AQ23&lt;&gt;"",AN23=""),AND(AR23&gt;=AY$29,AR23&lt;&gt;"",AT23&gt;=AY$33,AT23&lt;&gt;"",AN23=""),AND(AV23&gt;=AY$29,AV23&lt;&gt;"",AX23&gt;=AY$33,AX23&lt;&gt;"",AN23=""),AND(BP23&gt;=BZ$29,BP23&lt;&gt;"",BR23&gt;=BZ$33,BR23&lt;&gt;"",BO23=""),AND(BS23&gt;=BZ$29,BS23&lt;&gt;"",BU23&gt;=BZ$33,BU23&lt;&gt;"",BO23=""),AND(BW23&gt;=BZ$29,BW23&lt;&gt;"",BY23&gt;=BZ$33,BY23&lt;&gt;"",BO23=""),AND(CQ23&gt;=DA$29,CQ23&lt;&gt;"",CS23&gt;=DA$33,CS23&lt;&gt;"",CP23=""),AND(CT23&gt;=DA$29,CT23&lt;&gt;"",CV23&gt;=DA$33,CV23&lt;&gt;"",CP23=""),AND(CX23&gt;=DA$29,CX23&lt;&gt;"",CZ23&gt;=DA$33,CZ23&lt;&gt;"",CP23=""),AND(DX23&gt;=EK$29,DX23&lt;&gt;"",DZ23&gt;=EK$33,DZ23&lt;&gt;""),AND(EA23&gt;=EK$29,EA23&lt;&gt;"",EC23&gt;=EK$33,EC23&lt;&gt;""),AND(EE23&gt;=EK$29,EE23&lt;&gt;"",EG23&gt;=EK$33,EG23&lt;&gt;""),AND(EH23&gt;=EK$29,EH23&lt;&gt;"",EJ23&gt;=EK$33,EJ23&lt;&gt;""),AND(FF23&gt;=FS$29,FF23&lt;&gt;"",FH23&gt;=FS$33,FH23&lt;&gt;""),AND(FI23&gt;=FS$29,FI23&lt;&gt;"",FK23&gt;=FS$33,FK23&lt;&gt;""),AND(FM23&gt;=FS$29,FM23&lt;&gt;"",FO23&gt;=FS$33,FO23&lt;&gt;""),AND(FP23&gt;=FS$29,FP23&lt;&gt;"",FR23&gt;=FS$33,FR23&lt;&gt;""),AND(GN23&gt;=HA$29,GN23&lt;&gt;"",GP23&gt;=HA$33,GP23&lt;&gt;""),AND(GQ23&gt;=HA$29,GQ23&lt;&gt;"",GS23&gt;=HA$33,GS23&lt;&gt;""),AND(GU23&gt;=HA$29,GU23&lt;&gt;"",GW23&gt;=HA$33,GW23&lt;&gt;""),AND(GX23&gt;=HA$29,GX23&lt;&gt;"",GZ23&gt;=HA$33,GZ23&lt;&gt;""),AND(HV23&gt;=II$29,HV23&lt;&gt;"",HX23&gt;=II$33,HX23&lt;&gt;""),AND(HY23&gt;=II$29,HY23&lt;&gt;"",IA23&gt;=II$33,IA23&lt;&gt;""),AND(IC23&gt;=II$29,IC23&lt;&gt;"",IE23&gt;=II$33,IE23&lt;&gt;""),AND(IF23&gt;=II$29,IF23&lt;&gt;"",IH23&gt;=II$33,IH23&lt;&gt;""),AND(JD23&gt;=JQ$29,JD23&lt;&gt;"",JF23&gt;=JQ$33,JF23&lt;&gt;""),AND(JG23&gt;=JQ$29,JG23&lt;&gt;"",JI23&gt;=JQ$33,JI23&lt;&gt;""),AND(JK23&gt;=JQ$29,JK23&lt;&gt;"",JM23&gt;=JQ$33,JM23&lt;&gt;""),AND(JN23&gt;=JQ$29,JN23&lt;&gt;"",JP23&gt;=JQ$33,JP23&lt;&gt;""),AND(KL23&gt;=KY$29,KL23&lt;&gt;"",KN23&gt;=KY$33,KN23&lt;&gt;""),AND(KO23&gt;=KY$29,KO23&lt;&gt;"",KQ23&gt;=KY$33,KQ23&lt;&gt;""),AND(KS23&gt;=KY$29,KS23&lt;&gt;"",KU23&gt;=KY$33,KU23&lt;&gt;""),AND(KV23&gt;=KY$29,KV23&lt;&gt;"",KX23&gt;=KY$33,KX23&lt;&gt;""),AND(LT23&gt;=MG$29,LT23&lt;&gt;"",LV23&gt;=MG$33,LV23&lt;&gt;""),AND(LW23&gt;=MG$29,LW23&lt;&gt;"",LY23&gt;=MG$33,LY23&lt;&gt;""),AND(MA23&gt;=MG$29,MA23&lt;&gt;"",MC23&gt;=MG$33,MC23&lt;&gt;""),AND(MD23&gt;=MG$29,MD23&lt;&gt;"",MF23&gt;=MG$33,MF23&lt;&gt;""),AND(NB23&gt;=NO$29,NB23&lt;&gt;"",ND23&gt;=NO$33,ND23&lt;&gt;""),AND(NE23&gt;=NO$29,NE23&lt;&gt;"",NG23&gt;=NO$33,NG23&lt;&gt;""),AND(NI23&gt;=NO$29,NI23&lt;&gt;"",NK23&gt;=NO$33,NK23&lt;&gt;""),AND(NL23&gt;=NO$29,NL23&lt;&gt;"",NN23&gt;=NO$33,NN23&lt;&gt;""),AND(OJ23&gt;=OW$29,OJ23&lt;&gt;"",OL23&gt;=OW$33,OL23&lt;&gt;""),AND(OM23&gt;=OW$29,OM23&lt;&gt;"",OO23&gt;=OW$33,OO23&lt;&gt;""),AND(OQ23&gt;=OW$29,OQ23&lt;&gt;"",OS23&gt;=OW$33,OS23&lt;&gt;""),AND(OT23&gt;=OW$29,OT23&lt;&gt;"",OV23&gt;=OW$33,OV23&lt;&gt;""),AND(PR23&gt;=QE$29,PR23&lt;&gt;"",PT23&gt;=QE$33,PT23&lt;&gt;""),AND(PU23&gt;=QE$29,PU23&lt;&gt;"",PW23&gt;=QE$33,PW23&lt;&gt;""),AND(PY23&gt;=QE$29,PY23&lt;&gt;"",QA23&gt;=QE$33,QA23&lt;&gt;""),AND(QB23&gt;=QE$29,QB23&lt;&gt;"",QD23&gt;=QE$33,QD23&lt;&gt;""),AND(QZ23&gt;=RM$29,QZ23&lt;&gt;"",RB23&gt;=RM$33,RB23&lt;&gt;""),AND(RC23&gt;=RM$29,RC23&lt;&gt;"",RE23&gt;=RM$33,RE23&lt;&gt;""),AND(RG23&gt;=RM$29,RG23&lt;&gt;"",RI23&gt;=RM$33,RI23&lt;&gt;""),AND(RJ23&gt;=RM$29,RJ23&lt;&gt;"",RL23&gt;=RM$33,RL23&lt;&gt;""),AND(SH23&gt;=SU$29,SH23&lt;&gt;"",SJ23&gt;=SU$33,SJ23&lt;&gt;""),AND(SK23&gt;=SU$29,SK23&lt;&gt;"",SM23&gt;=SU$33,SM23&lt;&gt;""),AND(SO23&gt;=SU$29,SO23&lt;&gt;"",SQ23&gt;=SU$33,SQ23&lt;&gt;""),AND(SR23&gt;=SU$29,SR23&lt;&gt;"",ST23&gt;=SU$33,ST23&lt;&gt;""),AND(TP23&gt;=UC$29,TP23&lt;&gt;"",TR23&gt;=UC$33,TR23&lt;&gt;""),AND(TS23&gt;=UC$29,TS23&lt;&gt;"",TU23&gt;=UC$33,TU23&lt;&gt;""),AND(TW23&gt;=UC$29,TW23&lt;&gt;"",TY23&gt;=UC$33,TYY23&lt;&gt;""),AND(TZ23&gt;=UC$29,TZ23&lt;&gt;"",UB23&gt;=UC$33,UB23&lt;&gt;""),AND(UX23&gt;=VK$29,UX23&lt;&gt;"",UZ23&gt;=VK$33,UZ23&lt;&gt;""),AND(VA23&gt;=VK$29,VA23&lt;&gt;"",VC23&gt;=VK$33,VC23&lt;&gt;""),AND(VE23&gt;=VK$29,VE23&lt;&gt;"",VG23&gt;=VK$33,VG23&lt;&gt;""),AND(VH23&gt;=VK$29,VH23&lt;&gt;"",VJ23&gt;=VK$33,VJ23&lt;&gt;""),AND(WF23&gt;=WS$29,WF23&lt;&gt;"",WH23&gt;=WS$33,WH23&lt;&gt;""),AND(WI23&gt;=WS$29,WI23&lt;&gt;"",WK23&gt;=WS$33,WK23&lt;&gt;""),AND(WM23&gt;=WS$29,WM23&lt;&gt;"",WO23&gt;=WS$33,WO23&lt;&gt;""),AND(WP23&gt;=WS$29,WP23&lt;&gt;"",WR23&gt;=WS$33,WR23&lt;&gt;"")),"P","")</f>
        <v/>
      </c>
      <c r="G23" s="3" t="str">
        <f>IF(OR(AND(AQ23&gt;=AY$33,AQ23&lt;&gt;"",AN23=""),AND(AT23&gt;=AY$33,AT23&lt;&gt;"",AN23=""),AND(AX23&gt;=AY$33,AX23&lt;&gt;"",AN23=""),AND(BR23&gt;=BZ$33,BR23&lt;&gt;"",BO23=""),AND(BU23&gt;=BZ$33,BU23&lt;&gt;"",BO23=""),AND(BY23&gt;=BZ$33,BY23&lt;&gt;"",BO23=""),AND(CS23&gt;=DA$33,CS23&lt;&gt;"",CP23=""),AND(CV23&gt;=DA$33,CV23&lt;&gt;"",CP23=""),AND(CZ23&gt;=DA$33,CZ23&lt;&gt;"",CP23=""),AND(DZ23&gt;=EK$33,DZ23&lt;&gt;""),AND(EC23&gt;=EK$33,EC23&lt;&gt;""),AND(EG23&gt;=EK$33,EG23&lt;&gt;""),AND(EJ23&gt;=EK$33,EJ23&lt;&gt;""),AND(FH23&gt;=FS$33,FH23&lt;&gt;""),AND(FK23&gt;=FS$33,FK23&lt;&gt;""),AND(FO23&gt;=FS$33,FO23&lt;&gt;""),AND(FR23&gt;=FS$33,FR23&lt;&gt;""),AND(GP23&gt;=HA$33,GP23&lt;&gt;""),AND(GS23&gt;=HA$33,GS23&lt;&gt;""),AND(GW23&gt;=HA$33,GW23&lt;&gt;""),AND(GZ23&gt;=HA$33,GZ23&lt;&gt;""),AND(HX23&gt;=II$33,HX23&lt;&gt;""),AND(IA23&gt;=II$33,IA23&lt;&gt;""),AND(IE23&gt;=II$33,IE23&lt;&gt;""),AND(IH23&gt;=II$33,IH23&lt;&gt;""),AND(JF23&gt;=JQ$33,JF23&lt;&gt;""),AND(JI23&gt;=JQ$33,JI23&lt;&gt;""),AND(JM23&gt;=JQ$33,JM23&lt;&gt;""),AND(JP23&gt;=JQ$33,JP23&lt;&gt;""),AND(KN23&gt;=KY$33,KN23&lt;&gt;""),AND(KQ23&gt;=KY$33,KQ23&lt;&gt;""),AND(KU23&gt;=KY$33,KU23&lt;&gt;""),AND(KX23&gt;=KY$33,KX23&lt;&gt;""),AND(LV23&gt;=MG$33,LV23&lt;&gt;""),AND(LY23&gt;=MG$33,LY23&lt;&gt;""),AND(MC23&gt;=MG$33,MC23&lt;&gt;""),AND(MF23&gt;=MG$33,MF23&lt;&gt;""),AND(ND23&gt;=NO$33,ND23&lt;&gt;""),AND(NG23&gt;=NO$33,NG23&lt;&gt;""),AND(NK23&gt;=NO$33,NK23&lt;&gt;""),AND(NN23&gt;=NO$33,NN23&lt;&gt;""),AND(OL23&gt;=OW$33,OL23&lt;&gt;""),AND(OO23&gt;=OW$33,OO23&lt;&gt;""),AND(OS23&gt;=OW$33,OS23&lt;&gt;""),AND(OV23&gt;=OW$33,OV23&lt;&gt;""),AND(PT23&gt;=QE$33,PT23&lt;&gt;""),AND(PW23&gt;=QE$33,PW23&lt;&gt;""),AND(QA23&gt;=QE$33,QA23&lt;&gt;""),AND(QD23&gt;=QE$33,QD23&lt;&gt;""),AND(RB23&gt;=RM$33,RB23&lt;&gt;""),AND(RE23&gt;=RM$33,RE23&lt;&gt;""),AND(RI23&gt;=RM$33,RI23&lt;&gt;""),AND(RL23&gt;=RM$33,RL23&lt;&gt;""),AND(SJ23&gt;=SU$33,SJ23&lt;&gt;""),AND(SM23&gt;=SU$33,SM23&lt;&gt;""),AND(SQ23&gt;=SU$33,SQ23&lt;&gt;""),AND(ST23&gt;=SU$33,ST23&lt;&gt;""),AND(TR23&gt;=UC$33,TR23&lt;&gt;""),AND(TU23&gt;=UC$33,TU23&lt;&gt;""),AND(TY23&gt;=UC$33,TYY23&lt;&gt;""),AND(UB23&gt;=UC$33,UB23&lt;&gt;""),AND(UZ23&gt;=VK$33,UZ23&lt;&gt;""),AND(VC23&gt;=VK$33,VC23&lt;&gt;""),AND(VG23&gt;=VK$33,VG23&lt;&gt;""),AND(VJ23&gt;=VK$33,VJ23&lt;&gt;""),AND(WH23&gt;=WS$33,WH23&lt;&gt;""),AND(WK23&gt;=WS$33,WK23&lt;&gt;""),AND(WO23&gt;=WS$33,WO23&lt;&gt;""),AND(WR23&gt;=WS$33,WR23&lt;&gt;"")),"P","")</f>
        <v>P</v>
      </c>
      <c r="H23" s="36" t="str">
        <f>IF(AND(G23="P",F23=""),"No DD",IF(OR(AND(AO23&gt;=AY$32,AO23&lt;&gt;"",AQ23&gt;=AY$36,AQ23&lt;&gt;"",AN23=""),AND(AR23&gt;=AY$32,AR23&lt;&gt;"",AT23&gt;=AY$36,AT23&lt;&gt;"",AN23=""),AND(AV23&gt;=AY$32,AV23&lt;&gt;"",AX23&gt;=AY$36,AX23&lt;&gt;"",AN23=""),AND(BP23&gt;=BZ$32,BP23&lt;&gt;"",BR23&gt;=BZ$36,BR23&lt;&gt;"",BO23=""),AND(BS23&gt;=BZ$32,BS23&lt;&gt;"",BU23&gt;=BZ$36,BU23&lt;&gt;"",BO23=""),AND(BW23&gt;=BZ$32,BW23&lt;&gt;"",BY23&gt;=BZ$36,BY23&lt;&gt;"",BO23=""),AND(CQ23&gt;=DA$32,CQ23&lt;&gt;"",CS23&gt;=DA$36,CS23&lt;&gt;"",CP23=""),AND(CT23&gt;=DA$32,CT23&lt;&gt;"",CV23&gt;=DA$36,CV23&lt;&gt;"",CP23=""),AND(CX23&gt;=DA$32,CX23&lt;&gt;"",CZ23&gt;=DA$36,CZ23&lt;&gt;"",CP23=""),AND(DX23&gt;=EK$32,DX23&lt;&gt;"",DZ23&gt;=EK$36,DZ23&lt;&gt;""),AND(EA23&gt;=EK$32,EA23&lt;&gt;"",EC23&gt;=EK$36,EC23&lt;&gt;""),AND(EE23&gt;=EK$32,EE23&lt;&gt;"",EG23&gt;=EK$36,EG23&lt;&gt;""),AND(EH23&gt;=EK$32,EH23&lt;&gt;"",EJ23&gt;=EK$36,EJ23&lt;&gt;""),AND(FF23&gt;=FS$32,FF23&lt;&gt;"",FH23&gt;=FS$36,FH23&lt;&gt;""),AND(FI23&gt;=FS$32,FI23&lt;&gt;"",FK23&gt;=FS$36,FK23&lt;&gt;""),AND(FM23&gt;=FS$32,FM23&lt;&gt;"",FO23&gt;=FS$36,FO23&lt;&gt;""),AND(FP23&gt;=FS$32,FP23&lt;&gt;"",FR23&gt;=FS$36,FR23&lt;&gt;""),AND(GN23&gt;=HA$32,GN23&lt;&gt;"",GP23&gt;=HA$36,GP23&lt;&gt;""),AND(GQ23&gt;=HA$32,GQ23&lt;&gt;"",GS23&gt;=HA$36,GS23&lt;&gt;""),AND(GU23&gt;=HA$32,GU23&lt;&gt;"",GW23&gt;=HA$36,GW23&lt;&gt;""),AND(GX23&gt;=HA$32,GX23&lt;&gt;"",GZ23&gt;=HA$36,GZ23&lt;&gt;""),AND(HV23&gt;=II$32,HV23&lt;&gt;"",HX23&gt;=II$36,HX23&lt;&gt;""),AND(HY23&gt;=II$32,HY23&lt;&gt;"",IA23&gt;=II$36,IA23&lt;&gt;""),AND(IC23&gt;=II$32,IC23&lt;&gt;"",IE23&gt;=II$36,IE23&lt;&gt;""),AND(IF23&gt;=II$32,IF23&lt;&gt;"",IH23&gt;=II$36,IH23&lt;&gt;""),AND(JD23&gt;=JQ$32,JD23&lt;&gt;"",JF23&gt;=JQ$36,JF23&lt;&gt;""),AND(JG23&gt;=JQ$32,JG23&lt;&gt;"",JI23&gt;=JQ$36,JI23&lt;&gt;""),AND(JK23&gt;=JQ$32,JK23&lt;&gt;"",JM23&gt;=JQ$36,JM23&lt;&gt;""),AND(JN23&gt;=JQ$32,JN23&lt;&gt;"",JP23&gt;=JQ$36,JP23&lt;&gt;""),AND(KL23&gt;=KY$32,KL23&lt;&gt;"",KN23&gt;=KY$36,KN23&lt;&gt;""),AND(KO23&gt;=KY$32,KO23&lt;&gt;"",KQ23&gt;=KY$36,KQ23&lt;&gt;""),AND(KS23&gt;=KY$32,KS23&lt;&gt;"",KU23&gt;=KY$36,KU23&lt;&gt;""),AND(KV23&gt;=KY$32,KV23&lt;&gt;"",KX23&gt;=KY$36,KX23&lt;&gt;""),AND(LT23&gt;=MG$32,LT23&lt;&gt;"",LV23&gt;=MG$36,LV23&lt;&gt;""),AND(LW23&gt;=MG$32,LW23&lt;&gt;"",LY23&gt;=MG$36,LY23&lt;&gt;""),AND(MA23&gt;=MG$32,MA23&lt;&gt;"",MC23&gt;=MG$36,MC23&lt;&gt;""),AND(MD23&gt;=MG$32,MD23&lt;&gt;"",MF23&gt;=MG$36,MF23&lt;&gt;""),AND(NB23&gt;=NO$32,NB23&lt;&gt;"",ND23&gt;=NO$36,ND23&lt;&gt;""),AND(NE23&gt;=NO$32,NE23&lt;&gt;"",NG23&gt;=NO$36,NG23&lt;&gt;""),AND(NI23&gt;=NO$32,NI23&lt;&gt;"",NK23&gt;=NO$36,NK23&lt;&gt;""),AND(NL23&gt;=NO$32,NL23&lt;&gt;"",NN23&gt;=NO$36,NN23&lt;&gt;""),AND(OJ23&gt;=OW$32,OJ23&lt;&gt;"",OL23&gt;=OW$36,OL23&lt;&gt;""),AND(OM23&gt;=OW$32,OM23&lt;&gt;"",OO23&gt;=OW$36,OO23&lt;&gt;""),AND(OQ23&gt;=OW$32,OQ23&lt;&gt;"",OS23&gt;=OW$36,OS23&lt;&gt;""),AND(OT23&gt;=OW$32,OT23&lt;&gt;"",OV23&gt;=OW$36,OV23&lt;&gt;""),AND(PR23&gt;=QE$32,PR23&lt;&gt;"",PT23&gt;=QE$36,PT23&lt;&gt;""),AND(PU23&gt;=QE$32,PU23&lt;&gt;"",PW23&gt;=QE$36,PW23&lt;&gt;""),AND(PY23&gt;=QE$32,PY23&lt;&gt;"",QA23&gt;=QE$36,QA23&lt;&gt;""),AND(QB23&gt;=QE$32,QB23&lt;&gt;"",QD23&gt;=QE$36,QD23&lt;&gt;""),AND(QZ23&gt;=RM$32,QZ23&lt;&gt;"",RB23&gt;=RM$36,RB23&lt;&gt;""),AND(RC23&gt;=RM$32,RC23&lt;&gt;"",RE23&gt;=RM$36,RE23&lt;&gt;""),AND(RG23&gt;=RM$32,RG23&lt;&gt;"",RI23&gt;=RM$36,RI23&lt;&gt;""),AND(RJ23&gt;=RM$32,RJ23&lt;&gt;"",RL23&gt;=RM$36,RL23&lt;&gt;""),AND(SH23&gt;=SU$32,SH23&lt;&gt;"",SJ23&gt;=SU$36,SJ23&lt;&gt;""),AND(SK23&gt;=SU$32,SK23&lt;&gt;"",SM23&gt;=SU$36,SM23&lt;&gt;""),AND(SO23&gt;=SU$32,SO23&lt;&gt;"",SQ23&gt;=SU$36,SQ23&lt;&gt;""),AND(SR23&gt;=SU$32,SR23&lt;&gt;"",ST23&gt;=SU$36,ST23&lt;&gt;""),AND(TP23&gt;=UC$32,TP23&lt;&gt;"",TR23&gt;=UC$36,TR23&lt;&gt;""),AND(TS23&gt;=UC$32,TS23&lt;&gt;"",TU23&gt;=UC$36,TU23&lt;&gt;""),AND(TW23&gt;=UC$32,TW23&lt;&gt;"",TY23&gt;=UC$356,TYY23&lt;&gt;""),AND(TZ23&gt;=UC$32,TZ23&lt;&gt;"",UB23&gt;=UC$36,UB23&lt;&gt;""),AND(UX23&gt;=VK$32,UX23&lt;&gt;"",UZ23&gt;=VK$36,UZ23&lt;&gt;""),AND(VA23&gt;=VK$32,VA23&lt;&gt;"",VC23&gt;=VK$36,VC23&lt;&gt;""),AND(VE23&gt;=VK$32,VE23&lt;&gt;"",VG23&gt;=VK$36,VG23&lt;&gt;""),AND(VH23&gt;=VK$32,VH23&lt;&gt;"",VJ23&gt;=VK$36,VJ23&lt;&gt;""),AND(WF23&gt;=WS$32,WF23&lt;&gt;"",WH23&gt;=WS$36,WH23&lt;&gt;""),AND(WI23&gt;=WS$32,WI23&lt;&gt;"",WK23&gt;=WS$36,WK23&lt;&gt;""),AND(WM23&gt;=WS$32,WM23&lt;&gt;"",WO23&gt;=WS$36,WO23&lt;&gt;""),AND(WP23&gt;=WS$32,WP23&lt;&gt;"",WR23&gt;=WS$36,WR23&lt;&gt;"")),"Merit",IF(OR(AND(AO23&gt;=AY$31,AO23&lt;&gt;"",AQ23&gt;=AY$35,AQ23&lt;&gt;"",AN23=""),AND(AR23&gt;=AY$31,AR23&lt;&gt;"",AT23&gt;=AY$35,AT23&lt;&gt;"",AN23=""),AND(AV23&gt;=AY$31,AV23&lt;&gt;"",AX23&gt;=AY$35,AX23&lt;&gt;"",AN23=""),AND(BP23&gt;=BZ$31,BP23&lt;&gt;"",BR23&gt;=BZ$35,BR23&lt;&gt;"",BO23=""),AND(BS23&gt;=BZ$31,BS23&lt;&gt;"",BU23&gt;=BZ$35,BU23&lt;&gt;"",BO23=""),AND(BW23&gt;=BZ$31,BW23&lt;&gt;"",BY23&gt;=BZ$35,BY23&lt;&gt;"",BO23=""),AND(CQ23&gt;=DA$31,CQ23&lt;&gt;"",CS23&gt;=DA$35,CS23&lt;&gt;"",CP23=""),AND(CT23&gt;=DA$31,CT23&lt;&gt;"",CV23&gt;=DA$35,CV23&lt;&gt;"",CP23=""),AND(CX23&gt;=DA$31,CX23&lt;&gt;"",CZ23&gt;=DA$35,CZ23&lt;&gt;"",CP23=""),AND(DX23&gt;=EK$31,DX23&lt;&gt;"",DZ23&gt;=EK$35,DZ23&lt;&gt;""),AND(EA23&gt;=EK$31,EA23&lt;&gt;"",EC23&gt;=EK$35,EC23&lt;&gt;""),AND(EE23&gt;=EK$31,EE23&lt;&gt;"",EG23&gt;=EK$35,EG23&lt;&gt;""),AND(EH23&gt;=EK$31,EH23&lt;&gt;"",EJ23&gt;=EK$35,EJ23&lt;&gt;""),AND(FF23&gt;=FS$31,FF23&lt;&gt;"",FH23&gt;=FS$35,FH23&lt;&gt;""),AND(FI23&gt;=FS$31,FI23&lt;&gt;"",FK23&gt;=FS$35,FK23&lt;&gt;""),AND(FM23&gt;=FS$31,FM23&lt;&gt;"",FO23&gt;=FS$35,FO23&lt;&gt;""),AND(FP23&gt;=FS$31,FP23&lt;&gt;"",FR23&gt;=FS$35,FR23&lt;&gt;""),AND(GN23&gt;=HA$31,GN23&lt;&gt;"",GP23&gt;=HA$35,GP23&lt;&gt;""),AND(GQ23&gt;=HA$31,GQ23&lt;&gt;"",GS23&gt;=HA$35,GS23&lt;&gt;""),AND(GU23&gt;=HA$31,GU23&lt;&gt;"",GW23&gt;=HA$35,GW23&lt;&gt;""),AND(GX23&gt;=HA$31,GX23&lt;&gt;"",GZ23&gt;=HA$35,GZ23&lt;&gt;""),AND(HV23&gt;=II$31,HV23&lt;&gt;"",HX23&gt;=II$35,HX23&lt;&gt;""),AND(HY23&gt;=II$31,HY23&lt;&gt;"",IA23&gt;=II$35,IA23&lt;&gt;""),AND(IC23&gt;=II$31,IC23&lt;&gt;"",IE23&gt;=II$35,IE23&lt;&gt;""),AND(IF23&gt;=II$31,IF23&lt;&gt;"",IH23&gt;=II$35,IH23&lt;&gt;""),AND(JD23&gt;=JQ$31,JD23&lt;&gt;"",JF23&gt;=JQ$35,JF23&lt;&gt;""),AND(JG23&gt;=JQ$31,JG23&lt;&gt;"",JI23&gt;=JQ$35,JI23&lt;&gt;""),AND(JK23&gt;=JQ$31,JK23&lt;&gt;"",JM23&gt;=JQ$35,JM23&lt;&gt;""),AND(JN23&gt;=JQ$31,JN23&lt;&gt;"",JP23&gt;=JQ$35,JP23&lt;&gt;""),AND(KL23&gt;=KY$31,KL23&lt;&gt;"",KN23&gt;=KY$35,KN23&lt;&gt;""),AND(KO23&gt;=KY$31,KO23&lt;&gt;"",KQ23&gt;=KY$35,KQ23&lt;&gt;""),AND(KS23&gt;=KY$31,KS23&lt;&gt;"",KU23&gt;=KY$35,KU23&lt;&gt;""),AND(KV23&gt;=KY$31,KV23&lt;&gt;"",KX23&gt;=KY$35,KX23&lt;&gt;""),AND(LT23&gt;=MG$31,LT23&lt;&gt;"",LV23&gt;=MG$35,LV23&lt;&gt;""),AND(LW23&gt;=MG$31,LW23&lt;&gt;"",LY23&gt;=MG$35,LY23&lt;&gt;""),AND(MA23&gt;=MG$31,MA23&lt;&gt;"",MC23&gt;=MG$35,MC23&lt;&gt;""),AND(MD23&gt;=MG$31,MD23&lt;&gt;"",MF23&gt;=MG$35,MF23&lt;&gt;""),AND(NB23&gt;=NO$31,NB23&lt;&gt;"",ND23&gt;=NO$35,ND23&lt;&gt;""),AND(NE23&gt;=NO$31,NE23&lt;&gt;"",NG23&gt;=NO$35,NG23&lt;&gt;""),AND(NI23&gt;=NO$31,NI23&lt;&gt;"",NK23&gt;=NO$35,NK23&lt;&gt;""),AND(NL23&gt;=NO$31,NL23&lt;&gt;"",NN23&gt;=NO$35,NN23&lt;&gt;""),AND(OJ23&gt;=OW$31,OJ23&lt;&gt;"",OL23&gt;=OW$35,OL23&lt;&gt;""),AND(OM23&gt;=OW$31,OM23&lt;&gt;"",OO23&gt;=OW$35,OO23&lt;&gt;""),AND(OQ23&gt;=OW$31,OQ23&lt;&gt;"",OS23&gt;=OW$35,OS23&lt;&gt;""),AND(OT23&gt;=OW$31,OT23&lt;&gt;"",OV23&gt;=OW$35,OV23&lt;&gt;""),AND(PR23&gt;=QE$31,PR23&lt;&gt;"",PT23&gt;=QE$35,PT23&lt;&gt;""),AND(PU23&gt;=QE$31,PU23&lt;&gt;"",PW23&gt;=QE$35,PW23&lt;&gt;""),AND(PY23&gt;=QE$31,PY23&lt;&gt;"",QA23&gt;=QE$35,QA23&lt;&gt;""),AND(QB23&gt;=QE$31,QB23&lt;&gt;"",QD23&gt;=QE$35,QD23&lt;&gt;""),AND(QZ23&gt;=RM$31,QZ23&lt;&gt;"",RB23&gt;=RM$35,RB23&lt;&gt;""),AND(RC23&gt;=RM$31,RC23&lt;&gt;"",RE23&gt;=RM$35,RE23&lt;&gt;""),AND(RG23&gt;=RM$31,RG23&lt;&gt;"",RI23&gt;=RM$35,RI23&lt;&gt;""),AND(RJ23&gt;=RM$31,RJ23&lt;&gt;"",RL23&gt;=RM$35,RL23&lt;&gt;""),AND(SH23&gt;=SU$31,SH23&lt;&gt;"",SJ23&gt;=SU$35,SJ23&lt;&gt;""),AND(SK23&gt;=SU$31,SK23&lt;&gt;"",SM23&gt;=SU$35,SM23&lt;&gt;""),AND(SO23&gt;=SU$31,SO23&lt;&gt;"",SQ23&gt;=SU$35,SQ23&lt;&gt;""),AND(SR23&gt;=SU$31,SR23&lt;&gt;"",ST23&gt;=SU$35,ST23&lt;&gt;""),AND(TP23&gt;=UC$31,TP23&lt;&gt;"",TR23&gt;=UC$35,TR23&lt;&gt;""),AND(TS23&gt;=UC$31,TS23&lt;&gt;"",TU23&gt;=UC$35,TU23&lt;&gt;""),AND(TW23&gt;=UC$31,TW23&lt;&gt;"",TY23&gt;=UC$35,TYY23&lt;&gt;""),AND(TZ23&gt;=UC$31,TZ23&lt;&gt;"",UB23&gt;=UC$35,UB23&lt;&gt;""),AND(UX23&gt;=VK$31,UX23&lt;&gt;"",UZ23&gt;=VK$35,UZ23&lt;&gt;""),AND(VA23&gt;=VK$31,VA23&lt;&gt;"",VC23&gt;=VK$35,VC23&lt;&gt;""),AND(VE23&gt;=VK$31,VE23&lt;&gt;"",VG23&gt;=VK$35,VG23&lt;&gt;""),AND(VH23&gt;=VK$31,VH23&lt;&gt;"",VJ23&gt;=VK$35,VJ23&lt;&gt;""),AND(WF23&gt;=WS$31,WF23&lt;&gt;"",WH23&gt;=WS$35,WH23&lt;&gt;""),AND(WI23&gt;=WS$31,WI23&lt;&gt;"",WK23&gt;=WS$35,WK23&lt;&gt;""),AND(WM23&gt;=WS$31,WM23&lt;&gt;"",WO23&gt;=WS$35,WO23&lt;&gt;""),AND(WP23&gt;=WS$31,WP23&lt;&gt;"",WR23&gt;=WS$35,WR23&lt;&gt;"")),"Excellence",IF(I23="P","Worlds Team",IF(F23="P","National Team","")))))</f>
        <v>No DD</v>
      </c>
      <c r="I23" s="3" t="str">
        <f>IF(OR(AND(AO23&gt;=AY$30,AO23&lt;&gt;"",AQ23&gt;=AY$34,AQ23&lt;&gt;"",AN23=""),AND(AR23&gt;=AY$30,AR23&lt;&gt;"",AT23&gt;=AY$34,AT23&lt;&gt;"",AN23=""),AND(AV23&gt;=AY$30,AV23&lt;&gt;"",AX23&gt;=AY$34,AX23&lt;&gt;"",AN23=""),AND(BP23&gt;=BZ$30,BP23&lt;&gt;"",BR23&gt;=BZ$34,BR23&lt;&gt;"",BO23=""),AND(BS23&gt;=BZ$30,BS23&lt;&gt;"",BU23&gt;=BZ$34,BU23&lt;&gt;"",BO23=""),AND(BW23&gt;=BZ$30,BW23&lt;&gt;"",BY23&gt;=BZ$34,BY23&lt;&gt;"",BO23=""),AND(CQ23&gt;=DA$30,CQ23&lt;&gt;"",CS23&gt;=DA$34,CS23&lt;&gt;"",CP23=""),AND(CT23&gt;=DA$30,CT23&lt;&gt;"",CV23&gt;=DA$34,CV23&lt;&gt;"",CP23=""),AND(CX23&gt;=DA$30,CX23&lt;&gt;"",CZ23&gt;=DA$34,CZ23&lt;&gt;"",CP23=""),AND(DX23&gt;=EK$30,DX23&lt;&gt;"",DZ23&gt;=EK$34,DZ23&lt;&gt;""),AND(EA23&gt;=EK$30,EA23&lt;&gt;"",EC23&gt;=EK$34,EC23&lt;&gt;""),AND(EE23&gt;=EK$30,EE23&lt;&gt;"",EG23&gt;=EK$34,EG23&lt;&gt;""),AND(EH23&gt;=EK$30,EH23&lt;&gt;"",EJ23&gt;=EK$34,EJ23&lt;&gt;""),AND(FF23&gt;=FS$30,FF23&lt;&gt;"",FH23&gt;=FS$34,FH23&lt;&gt;""),AND(FI23&gt;=FS$30,FI23&lt;&gt;"",FK23&gt;=FS$34,FK23&lt;&gt;""),AND(FM23&gt;=FS$30,FM23&lt;&gt;"",FO23&gt;=FS$34,FO23&lt;&gt;""),AND(FP23&gt;=FS$30,FP23&lt;&gt;"",FR23&gt;=FS$34,FR23&lt;&gt;""),AND(GN23&gt;=HA$30,GN23&lt;&gt;"",GP23&gt;=HA$34,GP23&lt;&gt;""),AND(GQ23&gt;=HA$30,GQ23&lt;&gt;"",GS23&gt;=HA$34,GS23&lt;&gt;""),AND(GU23&gt;=HA$30,GU23&lt;&gt;"",GW23&gt;=HA$34,GW23&lt;&gt;""),AND(GX23&gt;=HA$30,GX23&lt;&gt;"",GZ23&gt;=HA$34,GZ23&lt;&gt;""),AND(HV23&gt;=II$30,HV23&lt;&gt;"",HX23&gt;=II$34,HX23&lt;&gt;""),AND(HY23&gt;=II$30,HY23&lt;&gt;"",IA23&gt;=II$34,IA23&lt;&gt;""),AND(IC23&gt;=II$30,IC23&lt;&gt;"",IE23&gt;=II$34,IE23&lt;&gt;""),AND(IF23&gt;=II$30,IF23&lt;&gt;"",IH23&gt;=II$34,IH23&lt;&gt;""),AND(JD23&gt;=JQ$30,JD23&lt;&gt;"",JF23&gt;=JQ$34,JF23&lt;&gt;""),AND(JG23&gt;=JQ$30,JG23&lt;&gt;"",JI23&gt;=JQ$34,JI23&lt;&gt;""),AND(JK23&gt;=JQ$30,JK23&lt;&gt;"",JM23&gt;=JQ$34,JM23&lt;&gt;""),AND(JN23&gt;=JQ$30,JN23&lt;&gt;"",JP23&gt;=JQ$34,JP23&lt;&gt;""),AND(KL23&gt;=KY$30,KL23&lt;&gt;"",KN23&gt;=KY$34,KN23&lt;&gt;""),AND(KO23&gt;=KY$30,KO23&lt;&gt;"",KQ23&gt;=KY$34,KQ23&lt;&gt;""),AND(KS23&gt;=KY$30,KS23&lt;&gt;"",KU23&gt;=KY$34,KU23&lt;&gt;""),AND(KV23&gt;=KY$30,KV23&lt;&gt;"",KX23&gt;=KY$34,KX23&lt;&gt;""),AND(LT23&gt;=MG$30,LT23&lt;&gt;"",LV23&gt;=MG$34,LV23&lt;&gt;""),AND(LW23&gt;=MG$30,LW23&lt;&gt;"",LY23&gt;=MG$34,LY23&lt;&gt;""),AND(MA23&gt;=MG$30,MA23&lt;&gt;"",MC23&gt;=MG$34,MC23&lt;&gt;""),AND(MD23&gt;=MG$30,MD23&lt;&gt;"",MF23&gt;=MG$34,MF23&lt;&gt;""),AND(NB23&gt;=NO$30,NB23&lt;&gt;"",ND23&gt;=NO$34,ND23&lt;&gt;""),AND(NE23&gt;=NO$30,NE23&lt;&gt;"",NG23&gt;=NO$34,NG23&lt;&gt;""),AND(NI23&gt;=NO$30,NI23&lt;&gt;"",NK23&gt;=NO$34,NK23&lt;&gt;""),AND(NL23&gt;=NO$30,NL23&lt;&gt;"",NN23&gt;=NO$34,NN23&lt;&gt;""),AND(OJ23&gt;=OW$30,OJ23&lt;&gt;"",OL23&gt;=OW$34,OL23&lt;&gt;""),AND(OM23&gt;=OW$30,OM23&lt;&gt;"",OO23&gt;=OW$34,OO23&lt;&gt;""),AND(OQ23&gt;=OW$30,OQ23&lt;&gt;"",OS23&gt;=OW$34,OS23&lt;&gt;""),AND(OT23&gt;=OW$30,OT23&lt;&gt;"",OV23&gt;=OW$34,OV23&lt;&gt;""),AND(PR23&gt;=QE$30,PR23&lt;&gt;"",PT23&gt;=QE$34,PT23&lt;&gt;""),AND(PU23&gt;=QE$30,PU23&lt;&gt;"",PW23&gt;=QE$34,PW23&lt;&gt;""),AND(PY23&gt;=QE$30,PY23&lt;&gt;"",QA23&gt;=QE$34,QA23&lt;&gt;""),AND(QB23&gt;=QE$30,QB23&lt;&gt;"",QD23&gt;=QE$34,QD23&lt;&gt;""),AND(QZ23&gt;=RM$30,QZ23&lt;&gt;"",RB23&gt;=RM$34,RB23&lt;&gt;""),AND(RC23&gt;=RM$30,RC23&lt;&gt;"",RE23&gt;=RM$34,RE23&lt;&gt;""),AND(RG23&gt;=RM$30,RG23&lt;&gt;"",RI23&gt;=RM$34,RI23&lt;&gt;""),AND(RJ23&gt;=RM$30,RJ23&lt;&gt;"",RL23&gt;=RM$34,RL23&lt;&gt;""),AND(SH23&gt;=SU$30,SH23&lt;&gt;"",SJ23&gt;=SU$34,SJ23&lt;&gt;""),AND(SK23&gt;=SU$30,SK23&lt;&gt;"",SM23&gt;=SU$34,SM23&lt;&gt;""),AND(SO23&gt;=SU$30,SO23&lt;&gt;"",SQ23&gt;=SU$34,SQ23&lt;&gt;""),AND(SR23&gt;=SU$30,SR23&lt;&gt;"",ST23&gt;=SU$34,ST23&lt;&gt;""),AND(TP23&gt;=UC$30,TP23&lt;&gt;"",TR23&gt;=UC$34,TR23&lt;&gt;""),AND(TS23&gt;=UC$30,TS23&lt;&gt;"",TU23&gt;=UC$34,TU23&lt;&gt;""),AND(TW23&gt;=UC$30,TW23&lt;&gt;"",TY23&gt;=UC$34,TYY23&lt;&gt;""),AND(TZ23&gt;=UC$30,TZ23&lt;&gt;"",UB23&gt;=UC$34,UB23&lt;&gt;""),AND(UX23&gt;=VK$30,UX23&lt;&gt;"",UZ23&gt;=VK$34,UZ23&lt;&gt;""),AND(VA23&gt;=VK$30,VA23&lt;&gt;"",VC23&gt;=VK$34,VC23&lt;&gt;""),AND(VE23&gt;=VK$30,VE23&lt;&gt;"",VG23&gt;=VK$34,VG23&lt;&gt;""),AND(VH23&gt;=VK$30,VH23&lt;&gt;"",VJ23&gt;=VK$34,VJ23&lt;&gt;""),AND(WF23&gt;=WS$30,WF23&lt;&gt;"",WH23&gt;=WS$34,WH23&lt;&gt;""),AND(WI23&gt;=WS$30,WI23&lt;&gt;"",WK23&gt;=WS$34,WK23&lt;&gt;""),AND(WM23&gt;=WS$30,WM23&lt;&gt;"",WO23&gt;=WS$34,WO23&lt;&gt;""),AND(WP23&gt;=WS$30,WP23&lt;&gt;"",WR23&gt;=WS$34,WR23&lt;&gt;"")),"P","")</f>
        <v/>
      </c>
      <c r="J23" s="8">
        <f>IF(COUNT(AQ23,AT23,BR23,BU23,CS23,CV23)&gt;0,LARGE((AQ23,AT23,BR23,BU23,CS23,CV23),1),0)</f>
        <v>56.08</v>
      </c>
      <c r="K23" s="8" t="str">
        <f>IF(J23="","",IF(OR(J23=CS23,J23=CV23),$CA$1,IF(OR(J23=BR23,J23=BU23),$AZ$1,IF(OR(J23=AQ23,J23=AT23),$Y$1,""))))</f>
        <v>2025 3rd Domestic Trial</v>
      </c>
      <c r="L23" s="8">
        <f>IF(COUNT(AQ23,AT23,BR23,BU23,CS23,CV23)&gt;1,LARGE((AQ23,AT23,BR23,BU23,CS23,CV23),2),0)</f>
        <v>11.96</v>
      </c>
      <c r="M23" s="8" t="str">
        <f>IF(L23="","",IF(OR(L23=CS23,L23=CV23),$CA$1,IF(OR(L23=BR23,L23=BU23),$AZ$1,IF(OR(L23=AQ23,L23=AT23),$Y$1,""))))</f>
        <v>2025 3rd Domestic Trial</v>
      </c>
      <c r="N23" s="8">
        <f>IF(COUNT(AQ23,AT23,BR23,BU23,CS23,CV23)&gt;2,LARGE((AQ23,AT23,BR23,BU23,CS23,CV23),3),0)</f>
        <v>0</v>
      </c>
      <c r="O23" s="8" t="str">
        <f>IF(N23="","",IF(OR(N23=CS23,N23=CV23),$CA$1,IF(OR(N23=BR23,N23=BU23),$AZ$1,IF(OR(N23=AQ23,N23=AT23),$Y$1,""))))</f>
        <v/>
      </c>
      <c r="P23" s="8">
        <f>IF(MAX(AX23,BY23,CZ23)&gt;0,MAX(AX23,BY23,CZ23),0)</f>
        <v>47.260000000000005</v>
      </c>
      <c r="Q23" s="8" t="str">
        <f>IF(P23="","",IF(P23=CZ23,$CA$1,IF(P23=BY23,$AZ$1,IF(P23=AX23,$Y$1,""))))</f>
        <v>2025 3rd Domestic Trial</v>
      </c>
      <c r="R23" s="8">
        <f>IF(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,TP23,TS23,TW23,TZ23,UX23,VA23,VE23,VH23,WF23,WI23,WM23,WP23)&gt;0,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,TP23,TS23,TW23,TZ23,UX23,VA23,VE23,VH23,WF23,WI23,WM23,WP23),0)</f>
        <v>14.9</v>
      </c>
      <c r="S23" s="8" t="str">
        <f>IF(R23=0,"",IF(OR(R23=CQ23,R23=CT23,R23=CX23),$CA$1,IF(OR(R23=BP23,R23=BS23,R23=BW23),$AZ$1,IF(OR(R23=AO23,R23=AR23,R23=AV23),$Y$1,IF(OR(R23=WF23,R23=WI23,R23=WM23,R23=WP23),$VL$1,IF(OR(R23=UX23,R23=VA23,R23=VE23,R23=VH23),$UD$1,IF(OR(R23=TP23,R23=TS23,R23=TW23,R23=TZ23),$SV$1,IF(OR(R23=SH23,R23=SK23,R23=SO23,R23=SR23),$RN$1,IF(OR(R23=QZ23,R23=RC23,R23=RG23,R23=RJ23),$QF$1,IF(OR(R23=PR23,R23=PU23,R23=PY23,R23=QB23),$OX$1,IF(OR(R23=OJ23,R23=OM23,R23=OQ23,R23=OT23),$NP$1,IF(OR(R23=NB23,R23=NE23,R23=NI23,R23=NL23),$MH$1,IF(OR(R23=LT23,R23=LW23,R23=MA23,R23=MD23),$KZ$1,IF(OR(R23=KL23,R23=KO23,R23=KS23,R23=KV23),$JR$1,IF(OR(R23=JD23,R23=JG23,R23=JK23,R23=JN23),$IJ$1,IF(OR(R23=HV23,R23=HY23,R23=IC23,R23=IF23),$HB$1,IF(OR(R23=GN23,R23=GQ23,R23=GU23,R23=GX23),$FT$1,IF(OR(R23=FF23,R23=FI23,R23=FM23,R23=FP23),$EL$1,IF(OR(R23=DX23,R23=EA23,R23=EE23,R23=EH23),$DD$1,"")))))))))))))))))))</f>
        <v>2025 3rd Domestic Trial</v>
      </c>
      <c r="T23" s="8">
        <f>MAX(IF(AND(AO23&lt;&gt;"",AO23&gt;=$AY$29),AP23,0),IF(AND(AR23&lt;&gt;"",AR23&gt;=$AY$29),AS23,0),IF(AND(AV23&lt;&gt;"",AV23&gt;=$AY$29),AW23,0),IF(AND(BP23&lt;&gt;"",BP23&gt;=$BZ$29),BQ23,0),IF(AND(BS23&lt;&gt;"",BS23&gt;=$BZ$29),BT23,0),IF(AND(BW23&lt;&gt;"",BW23&gt;=$BZ$29),BX23,0),IF(AND(CQ23&lt;&gt;"",CQ23&gt;=$DA$29),CR23,0),IF(AND(CT23&lt;&gt;"",CT23&gt;=$DA$29),CU23,0),IF(AND(CX23&lt;&gt;"",CX23&gt;=$DA$29),CY23,0),IF(AND(DX23&lt;&gt;"",DX23&gt;=$EK$29),DY23,0),IF(AND(EA23&lt;&gt;"",EA23&gt;=$EK$29),EB23,0),IF(AND(EE23&lt;&gt;"",EE23&gt;=$EK$29),EF23,0),IF(AND(EH23&lt;&gt;"",EH23&gt;=$EK$29),EI23,0),IF(AND(FF23&lt;&gt;"",FF23&gt;=$FS$29),FG23,0),IF(AND(FI23&lt;&gt;"",FI23&gt;=$FS$29),FJ23,0),IF(AND(FM23&lt;&gt;"",FM23&gt;=$FS$29),FN23,0),IF(AND(FP23&lt;&gt;"",FP23&gt;=$FS$29),FQ23,0),IF(AND(GN23&lt;&gt;"",GN23&gt;=$HA$29),GO23,0),IF(AND(GQ23&lt;&gt;"",GQ23&gt;=$HA$29),GR23,0),IF(AND(GU23&lt;&gt;"",GU23&gt;=$HA$29),GV23,0),IF(AND(GX23&lt;&gt;"",GX23&gt;=$HA$29),GY23,0),IF(AND(HV23&lt;&gt;"",HV23&gt;=$II$29),HW23,0),IF(AND(HY23&lt;&gt;"",HY23&gt;=$II$29),HZ23,0),IF(AND(IC23&lt;&gt;"",IC23&gt;=$II$29),ID23,0),IF(AND(IF23&lt;&gt;"",IF23&gt;=$II$29),IG23,0),IF(AND(JD23&lt;&gt;"",JD23&gt;=$JQ$29),JE23,0),IF(AND(JG23&lt;&gt;"",JG23&gt;=$JQ$29),JH23,0),IF(AND(JK23&lt;&gt;"",JK23&gt;=$JQ$29),JL23,0),IF(AND(JN23&lt;&gt;"",JN23&gt;=$JQ$29),JO23,0),IF(AND(KL23&lt;&gt;"",KL23&gt;=$KY$29),KM23,0),IF(AND(KO23&lt;&gt;"",KO23&gt;=$KY$29),KP23,0),IF(AND(KS23&lt;&gt;"",KS23&gt;=$KY$29),KT23,0),IF(AND(KV23&lt;&gt;"",KV23&gt;=$KY$29),KW23,0),IF(AND(LT23&lt;&gt;"",LT23&gt;=$MG$29),LU23,0),IF(AND(LW23&lt;&gt;"",LW23&gt;=$MG$29),LX23,0),IF(AND(MA23&lt;&gt;"",MA23&gt;=$MG$29),MB23,0),IF(AND(MD23&lt;&gt;"",MD23&gt;=$MG$29),ME23,0),IF(AND(NB23&lt;&gt;"",NB23&gt;=$NO$29),NC23,0),IF(AND(NE23&lt;&gt;"",NE23&gt;=$NO$29),NF23,0),IF(AND(NI23&lt;&gt;"",NI23&gt;=$NO$29),NJ23,0),IF(AND(NL23&lt;&gt;"",NL23&gt;=$NO$29),NM23,0),IF(AND(OJ23&lt;&gt;"",OJ23&gt;=$OW$29),OK23,0),IF(AND(OM23&lt;&gt;"",OM23&gt;=$OW$29),ON23,0),IF(AND(OQ23&lt;&gt;"",OQ23&gt;=$OW$29),OR23,0),IF(AND(OT23&lt;&gt;"",OT23&gt;=$OW$29),OU23,0),IF(AND(PR23&lt;&gt;"",PR23&gt;=$QE$29),PS23,0),IF(AND(PU23&lt;&gt;"",PU23&gt;=$QE$29),PV23,0),IF(AND(PY23&lt;&gt;"",PY23&gt;=$QE$29),PZ23,0),IF(AND(QB23&lt;&gt;"",QB23&gt;=$QE$29),QC23,0),IF(AND(QZ23&lt;&gt;"",QZ23&gt;=$RM$29),RA23,0),IF(AND(RC23&lt;&gt;"",RC23&gt;=$RM$29),RD23,0),IF(AND(RG23&lt;&gt;"",RG23&gt;=$RM$29),RH23,0),IF(AND(RJ23&lt;&gt;"",RJ23&gt;=$RM$29),RK23,0),IF(AND(SH23&lt;&gt;"",SH23&gt;=$SU$29),SI23,0),IF(AND(SK23&lt;&gt;"",SK23&gt;=$SU$29),SL23,0),IF(AND(SO23&lt;&gt;"",SO23&gt;=$SU$29),SP23,0),IF(AND(SR23&lt;&gt;"",SR23&gt;=$SU$29),SS23,0),IF(AND(TP23&lt;&gt;"",TP23&gt;=$UC$29),TQ23,0),IF(AND(TS23&lt;&gt;"",TS23&gt;=$UC$29),TT23,0),IF(AND(TW23&lt;&gt;"",TW23&gt;=$UC$29),TX23,0),IF(AND(TZ23&lt;&gt;"",TZ23&gt;=$UC$29),UA23,0),IF(AND(UX23&lt;&gt;"",UX23&gt;=$VK$29),UY23,0),IF(AND(VA23&lt;&gt;"",VA23&gt;=$VK$29),VB23,0),IF(AND(VE23&lt;&gt;"",VE23&gt;=$VK$29),VF23,0),IF(AND(VH23&lt;&gt;"",VH23&gt;=$VK$29),VI23,0),IF(AND(WF23&lt;&gt;"",WF23&gt;=$WS$29),WG23,0),IF(AND(WI23&lt;&gt;"",WI23&gt;=$WS$29),WJ23,0),IF(AND(WM23&lt;&gt;"",WM23&gt;=$WS$29),WN23,0),IF(AND(WP23&lt;&gt;"",WP23&gt;=$WS$29),WQ23,0),0)</f>
        <v>0</v>
      </c>
      <c r="U23" s="8" t="str">
        <f>IF(T23=0,"",IF(OR(T23=CR23,T23=CU23,T23=CY23),$CA$1,IF(OR(T23=BQ23,T23=BT23,T23=BX23),$AZ$1,IF(OR(T23=AP23,T23=AS23,T23=AW23),$Y$1,IF(OR(T23=WG23,T23=WJ23,T23=WN23,T23=WQ23),$VL$1,IF(OR(T23=UY23,T23=VB23,T23=VF23,T23=VI23),$UD$1,IF(OR(T23=TQ23,T23=TT23,T23=TX23,T23=UA23),$SV$1,IF(OR(T23=SI23,T23=SL23,T23=SP23,T23=SS23),$RN$1,IF(OR(T23=RA23,T23=RD23,T23=RH23,T23=RK23),$QF$1,IF(OR(T23=PS23,T23=PV23,T23=PZ23,T23=QC23),$OX$1,IF(OR(T23=OK23,T23=ON23,T23=OR23,T23=OU23),$NP$1,IF(OR(T23=NC23,T23=NF23,T23=NJ23,T23=NM23),$MH$1,IF(OR(T23=LU23,T23=LX23,T23=MB23,T23=ME23),$KZ$1,IF(OR(T23=KM23,T23=KP23,T23=KT23,T23=KW23),$JR$1,IF(OR(T23=JE23,T23=JH23,T23=JL23,T23=JO23),$IJ$1,IF(OR(T23=HW23,T23=HZ23,T23=ID23,T23=IG23),$HB$1,IF(OR(T23=GO23,T23=GR23,T23=GV23,T23=GY23),$FT$1,IF(OR(T23=FG23,T23=FJ23,T23=FN23,T23=FQ23),$EL$1,IF(OR(T23=DY23,T23=EB23,T23=EF23,T23=EI23),$DD$1,"")))))))))))))))))))</f>
        <v/>
      </c>
      <c r="V23" s="8" t="str">
        <f>IF(MAX(DB23,DC23)&gt;0,MAX(DB23,DC23),"")</f>
        <v/>
      </c>
      <c r="W23" s="11" t="str">
        <f>IF(V23="","",IF(V23=DB23,"("&amp;DB$2&amp;")",IF(V23=DC23,"("&amp;DC$2&amp;")")))</f>
        <v/>
      </c>
      <c r="X23" s="8" t="str">
        <f>IF(V23="","",IF(V23=DB23,IF(V23+IF(N23="",0,N23)=WL23,$VL$1,IF(V23+IF(N23="",0,N23)=VD23,$UD$1,IF(V23+IF(N23="",0,N23)=TV23,$SV$1,IF(V23+IF(N23="",0,N23)=SN23,$RN$1,IF(V23+IF(N23="",0,N23)=RF23,$QF$1,IF(V23+IF(N23="",0,N23)=PX23,$OX$1,IF(V23+IF(N23="",0,N23)=OP23,$NP$1,IF(V23+IF(N23="",0,N23)=NH23,$MH$1,IF(V23+IF(N23="",0,N23)=LZ23,$KZ$1,IF(V23+IF(N23="",0,N23)=KR23,$JR$1,IF(V23+IF(N23="",0,N23)=JJ23,$IJ$1,IF(V23+IF(N23="",0,N23)=IB23,$HB$1,IF(V23+IF(N23="",0,N23)=GT23,$FT$1,IF(V23+IF(N23="",0,N23)=FL23,$EL$1,IF(V23+IF(N23="",0,N23)=ED23,$DD$1))))))))))))))),IF(V23=DC23,IF(V23+IF(P23="",0,P23)=WO23,$VL$1,IF(V23+IF(P23="",0,P23)=VG23,$UD$1,IF(V23+IF(P23="",0,P23)=TY23,$SV$1,IF(V23+IF(P23="",0,P23)=ST23,$RN$1,IF(V23+IF(P23="",0,P23)=RL23,$QF$1,IF(V23+IF(P23="",0,P23)=QD23,$OX$1,IF(V23+IF(P23="",0,P23)=OV23,$NP$1,IF(V23+IF(P23="",0,P23)=NN23,$MH$1,IF(V23+IF(P23="",0,P23)=MF23,$KZ$1,IF(V23+IF(P23="",0,P23)=KX23,$JR$1,IF(V23+IF(P23="",0,P23)=JP23,$IJ$1,IF(V23+IF(P23="",0,P23)=IH23,$HB$1,IF(V23+IF(P23="",0,P23)=GZ23,$FT$1,IF(V23+IF(P23="",0,P23)=FR23,$EL$1,IF(V23+IF(P23="",0,P23)=EJ23,$DD$1,IF(V23+IF(P23="",0,P23)=WR23,$VL$1,IF(V23+IF(P23="",0,P23)=VJ23,$UD$1,IF(V23+IF(P23="",0,P23)=UB23,$SV$1,IF(V23+IF(P23="",0,P23)=SQ23,$RN$1,IF(V23+IF(P23="",0,P23)=RI23,$QF$1,IF(V23+IF(P23="",0,P23)=QA23,$OX$1,IF(V23+IF(P23="",0,P23)=OS23,$NP$1,IF(V23+IF(P23="",0,P23)=NK23,$MH$1,IF(V23+IF(P23="",0,P23)=MC23,$KZ$1,IF(V23+IF(P23="",0,P23)=KU23,$JR$1,IF(V23+IF(P23="",0,P23)=JM23,$IJ$1,IF(V23+IF(P23="",0,P23)=IE23,$HB$1,IF(V23+IF(P23="",0,P23)=GW23,$FT$1,IF(V23+IF(P23="",0,P23)=FO23,$EL$1,IF(V23+IF(P23="",0,P23)=EG23,$DD$1)))))))))))))))))))))))))))))))))</f>
        <v/>
      </c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7"/>
      <c r="AO23" s="38" t="str">
        <f>IF(AA23&gt;0,AA23,"")</f>
        <v/>
      </c>
      <c r="AP23" s="38" t="str">
        <f>IF(AB23&gt;0,AB23,"")</f>
        <v/>
      </c>
      <c r="AQ23" s="40" t="str">
        <f>IF(SUM(Y23:AB23)-AC23&gt;0,SUM(Y23:AB23)-AC23,"")</f>
        <v/>
      </c>
      <c r="AR23" s="40" t="str">
        <f>IF(AF23&gt;0,AF23,"")</f>
        <v/>
      </c>
      <c r="AS23" s="40" t="str">
        <f>IF(AG23&gt;0,AG23,"")</f>
        <v/>
      </c>
      <c r="AT23" s="40" t="str">
        <f>IF(SUM(AD23:AG23)-AH23&gt;0,SUM(AD23:AG23)-AH23,"")</f>
        <v/>
      </c>
      <c r="AU23" s="40" t="str">
        <f>IF(AQ23="","",MAX(AQ23,AT23))</f>
        <v/>
      </c>
      <c r="AV23" s="40" t="str">
        <f>IF(AK23&gt;0,AK23,"")</f>
        <v/>
      </c>
      <c r="AW23" s="40" t="str">
        <f>IF(AL23&gt;0,AL23,"")</f>
        <v/>
      </c>
      <c r="AX23" s="40" t="str">
        <f>IF(SUM(AI23:AL23)-AM23&gt;0,SUM(AI23:AL23)-AM23,"")</f>
        <v/>
      </c>
      <c r="AY23" s="40" t="str">
        <f>IF(SUM(AU23,AX23)&gt;0,SUM(AU23,AX23),"")</f>
        <v/>
      </c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6"/>
      <c r="BN23" s="26"/>
      <c r="BO23" s="28"/>
      <c r="BP23" s="39" t="str">
        <f>IF(BB23&gt;0,BB23,"")</f>
        <v/>
      </c>
      <c r="BQ23" s="39" t="str">
        <f>IF(BC23&gt;0,BC23,"")</f>
        <v/>
      </c>
      <c r="BR23" s="11" t="str">
        <f>IF(SUM(AZ23:BC23)-BD23&gt;0,SUM(AZ23:BC23)-BD23,"")</f>
        <v/>
      </c>
      <c r="BS23" s="11" t="str">
        <f>IF(BG23&gt;0,BG23,"")</f>
        <v/>
      </c>
      <c r="BT23" s="11" t="str">
        <f>IF(BH23&gt;0,BH23,"")</f>
        <v/>
      </c>
      <c r="BU23" s="11" t="str">
        <f>IF(SUM(BE23:BH23)-BI23&gt;0,SUM(BE23:BH23)-BI23,"")</f>
        <v/>
      </c>
      <c r="BV23" s="11" t="str">
        <f>IF(BR23="","",MAX(BR23,BU23))</f>
        <v/>
      </c>
      <c r="BW23" s="11" t="str">
        <f>IF(BL23&gt;0,BL23,"")</f>
        <v/>
      </c>
      <c r="BX23" s="11" t="str">
        <f>IF(BM23&gt;0,BM23,"")</f>
        <v/>
      </c>
      <c r="BY23" s="11" t="str">
        <f>IF(SUM(BJ23:BM23)-BN23&gt;0,SUM(BJ23:BM23)-BN23,"")</f>
        <v/>
      </c>
      <c r="BZ23" s="11" t="str">
        <f>IF(SUM(BV23,BY23)&gt;0,SUM(BV23,BY23),"")</f>
        <v/>
      </c>
      <c r="CA23" s="22">
        <v>15.6</v>
      </c>
      <c r="CB23" s="22">
        <v>9.3000000000000007</v>
      </c>
      <c r="CC23" s="22">
        <v>14.9</v>
      </c>
      <c r="CD23" s="22">
        <v>16.28</v>
      </c>
      <c r="CE23" s="22">
        <v>0</v>
      </c>
      <c r="CF23" s="22">
        <v>3.2</v>
      </c>
      <c r="CG23" s="22">
        <v>1.7</v>
      </c>
      <c r="CH23" s="22">
        <v>3.5</v>
      </c>
      <c r="CI23" s="22">
        <v>3.56</v>
      </c>
      <c r="CJ23" s="22">
        <v>0</v>
      </c>
      <c r="CK23" s="22">
        <v>15</v>
      </c>
      <c r="CL23" s="22">
        <v>8.6999999999999993</v>
      </c>
      <c r="CM23" s="22">
        <v>11.2</v>
      </c>
      <c r="CN23" s="22">
        <v>15.66</v>
      </c>
      <c r="CO23" s="22">
        <v>3.3</v>
      </c>
      <c r="CP23" s="27"/>
      <c r="CQ23" s="38">
        <f>IF(CC23&gt;0,CC23,"")</f>
        <v>14.9</v>
      </c>
      <c r="CR23" s="38">
        <f>IF(CD23&gt;0,CD23,"")</f>
        <v>16.28</v>
      </c>
      <c r="CS23" s="40">
        <f>IF(SUM(CA23:CD23)-CE23&gt;0,SUM(CA23:CD23)-CE23,"")</f>
        <v>56.08</v>
      </c>
      <c r="CT23" s="40">
        <f>IF(CH23&gt;0,CH23,"")</f>
        <v>3.5</v>
      </c>
      <c r="CU23" s="40">
        <f>IF(CI23&gt;0,CI23,"")</f>
        <v>3.56</v>
      </c>
      <c r="CV23" s="40">
        <f>IF(SUM(CF23:CI23)-CJ23&gt;0,SUM(CF23:CI23)-CJ23,"")</f>
        <v>11.96</v>
      </c>
      <c r="CW23" s="40">
        <f>IF(CS23="","",MAX(CS23,CV23))</f>
        <v>56.08</v>
      </c>
      <c r="CX23" s="40">
        <f>IF(CM23&gt;0,CM23,"")</f>
        <v>11.2</v>
      </c>
      <c r="CY23" s="40">
        <f>IF(CN23&gt;0,CN23,"")</f>
        <v>15.66</v>
      </c>
      <c r="CZ23" s="40">
        <f>IF(SUM(CK23:CN23)-CO23&gt;0,SUM(CK23:CN23)-CO23,"")</f>
        <v>47.260000000000005</v>
      </c>
      <c r="DA23" s="40">
        <f>IF(SUM(CW23,CZ23)&gt;0,SUM(CW23,CZ23),"")</f>
        <v>103.34</v>
      </c>
      <c r="DB23" s="51" t="str">
        <f>IF(MAX(ED23,FL23,GT23,IB23,JJ23,KR23,LZ23,NH23,OP23,PX23,RF23,SN23,TV23,VD23,WL23)-IF(N23="",0,N23)&gt;0.001,MAX(ED23,FL23,GT23,IB23,JJ23,KR23,LZ23,NH23,OP23,PX23,RF23,SN23,TV23,VD23,WL23)-IF(N23="",0,N23),"")</f>
        <v/>
      </c>
      <c r="DC23" s="51" t="str">
        <f>IF(MAX(EG23,EJ23,FO23,FR23,GW23,GZ23,IE23,IH23,JM23,JP23,KU23,KX23,MC23,MF23,NK23,NN23,OS23,OV23,QA23,QD23,RI23,RL23,SQ23,ST23,TY23,UB23,VG23,VJ23,WO23,WR23)-IF(P23="",0,P23)&gt;0.001,MAX(EG23,EJ23,FO23,FR23,GW23,GZ23,IE23,IH23,JM23,JP23,KU23,KX23,MC23,MF23,NK23,NN23,OS23,OV23,QA23,QD23,RI23,RL23,SQ23,ST23,TY23,UB23,VG23,VJ23,WO23,WR23)-IF(P23="",0,P23),"")</f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 t="str">
        <f>IF(DF23&gt;0,DF23,"")</f>
        <v/>
      </c>
      <c r="DY23" s="40" t="str">
        <f>IF(DG23&gt;0,DG23,"")</f>
        <v/>
      </c>
      <c r="DZ23" s="40" t="str">
        <f>IF(SUM(DD23:DG23)-DH23&gt;0,SUM(DD23:DG23)-DH23,"")</f>
        <v/>
      </c>
      <c r="EA23" s="40" t="str">
        <f>IF(DK23&gt;0,DK23,"")</f>
        <v/>
      </c>
      <c r="EB23" s="40" t="str">
        <f>IF(DL23&gt;0,DL23,"")</f>
        <v/>
      </c>
      <c r="EC23" s="40" t="str">
        <f>IF(SUM(DI23:DL23)-DM23&gt;0,SUM(DI23:DL23)-DM23,"")</f>
        <v/>
      </c>
      <c r="ED23" s="40" t="str">
        <f>IF(MAX(DZ23,EC23)&gt;0,MAX(DZ23,EC23),"")</f>
        <v/>
      </c>
      <c r="EE23" s="40" t="str">
        <f>IF(DP23&gt;0,DP23,"")</f>
        <v/>
      </c>
      <c r="EF23" s="40" t="str">
        <f>IF(DQ23&gt;0,DQ23,"")</f>
        <v/>
      </c>
      <c r="EG23" s="40" t="str">
        <f>IF(SUM(DN23:DQ23)-DR23&gt;0,SUM(DN23:DQ23)-DR23,"")</f>
        <v/>
      </c>
      <c r="EH23" s="40" t="str">
        <f>IF(DU23&gt;0,DU23,"")</f>
        <v/>
      </c>
      <c r="EI23" s="40" t="str">
        <f>IF(DV23&gt;0,DV23,"")</f>
        <v/>
      </c>
      <c r="EJ23" s="40" t="str">
        <f>IF(SUM(DS23:DV23)-DW23&gt;0,SUM(DS23:DV23)-DW23,"")</f>
        <v/>
      </c>
      <c r="EK23" s="40" t="str">
        <f>IF(SUM(ED23,EG23,EJ23)&gt;0,SUM(ED23,EG23,EJ23),"")</f>
        <v/>
      </c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1" t="str">
        <f>IF(EN23&gt;0,EN23,"")</f>
        <v/>
      </c>
      <c r="FG23" s="11" t="str">
        <f>IF(EO23&gt;0,EO23,"")</f>
        <v/>
      </c>
      <c r="FH23" s="11" t="str">
        <f>IF(SUM(EL23:EO23)-EP23&gt;0,SUM(EL23:EO23)-EP23,"")</f>
        <v/>
      </c>
      <c r="FI23" s="11" t="str">
        <f>IF(ES23&gt;0,ES23,"")</f>
        <v/>
      </c>
      <c r="FJ23" s="11" t="str">
        <f>IF(ET23&gt;0,ET23,"")</f>
        <v/>
      </c>
      <c r="FK23" s="11" t="str">
        <f>IF(SUM(EQ23:ET23)-EU23&gt;0,SUM(EQ23:ET23)-EU23,"")</f>
        <v/>
      </c>
      <c r="FL23" s="11" t="str">
        <f>IF(MAX(FH23,FK23)&gt;0,MAX(FH23,FK23),"")</f>
        <v/>
      </c>
      <c r="FM23" s="11" t="str">
        <f>IF(EX23&gt;0,EX23,"")</f>
        <v/>
      </c>
      <c r="FN23" s="11" t="str">
        <f>IF(EY23&gt;0,EY23,"")</f>
        <v/>
      </c>
      <c r="FO23" s="11" t="str">
        <f>IF(SUM(EV23:EY23)-EZ23&gt;0,SUM(EV23:EY23)-EZ23,"")</f>
        <v/>
      </c>
      <c r="FP23" s="11" t="str">
        <f>IF(FC23&gt;0,FC23,"")</f>
        <v/>
      </c>
      <c r="FQ23" s="11" t="str">
        <f>IF(FD23&gt;0,FD23,"")</f>
        <v/>
      </c>
      <c r="FR23" s="11" t="str">
        <f>IF(SUM(FA23:FD23)-FE23&gt;0,SUM(FA23:FD23)-FE23,"")</f>
        <v/>
      </c>
      <c r="FS23" s="11" t="str">
        <f>IF(SUM(FL23,FO23,FR23)&gt;0,SUM(FL23,FO23,FR23),"")</f>
        <v/>
      </c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40" t="str">
        <f>IF(FV23&gt;0,FV23,"")</f>
        <v/>
      </c>
      <c r="GO23" s="40" t="str">
        <f>IF(FW23&gt;0,FW23,"")</f>
        <v/>
      </c>
      <c r="GP23" s="40" t="str">
        <f>IF(SUM(FT23:FW23)-FX23&gt;0,SUM(FT23:FW23)-FX23,"")</f>
        <v/>
      </c>
      <c r="GQ23" s="40" t="str">
        <f>IF(GA23&gt;0,GA23,"")</f>
        <v/>
      </c>
      <c r="GR23" s="40" t="str">
        <f>IF(GB23&gt;0,GB23,"")</f>
        <v/>
      </c>
      <c r="GS23" s="40" t="str">
        <f>IF(SUM(FY23:GB23)-GC23&gt;0,SUM(FY23:GB23)-GC23,"")</f>
        <v/>
      </c>
      <c r="GT23" s="40" t="str">
        <f>IF(MAX(GP23,GS23)&gt;0,MAX(GP23,GS23),"")</f>
        <v/>
      </c>
      <c r="GU23" s="40" t="str">
        <f>IF(GF23&gt;0,GF23,"")</f>
        <v/>
      </c>
      <c r="GV23" s="40" t="str">
        <f>IF(GG23&gt;0,GG23,"")</f>
        <v/>
      </c>
      <c r="GW23" s="40" t="str">
        <f>IF(SUM(GD23:GG23)-GH23&gt;0,SUM(GD23:GG23)-GH23,"")</f>
        <v/>
      </c>
      <c r="GX23" s="40" t="str">
        <f>IF(GK23&gt;0,GK23,"")</f>
        <v/>
      </c>
      <c r="GY23" s="40" t="str">
        <f>IF(GL23&gt;0,GL23,"")</f>
        <v/>
      </c>
      <c r="GZ23" s="40" t="str">
        <f>IF(SUM(GI23:GL23)-GM23&gt;0,SUM(GI23:GL23)-GM23,"")</f>
        <v/>
      </c>
      <c r="HA23" s="40" t="str">
        <f>IF(SUM(GT23,GW23,GZ23)&gt;0,SUM(GT23,GW23,GZ23),"")</f>
        <v/>
      </c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1" t="str">
        <f>IF(HD23&gt;0,HD23,"")</f>
        <v/>
      </c>
      <c r="HW23" s="11" t="str">
        <f>IF(HE23&gt;0,HE23,"")</f>
        <v/>
      </c>
      <c r="HX23" s="11" t="str">
        <f>IF(SUM(HB23:HE23)-HF23&gt;0,SUM(HB23:HE23)-HF23,"")</f>
        <v/>
      </c>
      <c r="HY23" s="11" t="str">
        <f>IF(HI23&gt;0,HI23,"")</f>
        <v/>
      </c>
      <c r="HZ23" s="11" t="str">
        <f>IF(HJ23&gt;0,HJ23,"")</f>
        <v/>
      </c>
      <c r="IA23" s="11" t="str">
        <f>IF(SUM(HG23:HJ23)-HK23&gt;0,SUM(HG23:HJ23)-HK23,"")</f>
        <v/>
      </c>
      <c r="IB23" s="11" t="str">
        <f>IF(MAX(HX23,IA23)&gt;0,MAX(HX23,IA23),"")</f>
        <v/>
      </c>
      <c r="IC23" s="11" t="str">
        <f>IF(HN23&gt;0,HN23,"")</f>
        <v/>
      </c>
      <c r="ID23" s="11" t="str">
        <f>IF(HO23&gt;0,HO23,"")</f>
        <v/>
      </c>
      <c r="IE23" s="11" t="str">
        <f>IF(SUM(HL23:HO23)-HP23&gt;0,SUM(HL23:HO23)-HP23,"")</f>
        <v/>
      </c>
      <c r="IF23" s="11" t="str">
        <f>IF(HS23&gt;0,HS23,"")</f>
        <v/>
      </c>
      <c r="IG23" s="11" t="str">
        <f>IF(HT23&gt;0,HT23,"")</f>
        <v/>
      </c>
      <c r="IH23" s="11" t="str">
        <f>IF(SUM(HQ23:HT23)-HU23&gt;0,SUM(HQ23:HT23)-HU23,"")</f>
        <v/>
      </c>
      <c r="II23" s="11" t="str">
        <f>IF(SUM(IB23,IE23,IH23)&gt;0,SUM(IB23,IE23,IH23),"")</f>
        <v/>
      </c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40" t="str">
        <f>IF(IL23&gt;0,IL23,"")</f>
        <v/>
      </c>
      <c r="JE23" s="40" t="str">
        <f>IF(IM23&gt;0,IM23,"")</f>
        <v/>
      </c>
      <c r="JF23" s="40" t="str">
        <f>IF(SUM(IJ23:IM23)-IN23&gt;0,SUM(IJ23:IM23)-IN23,"")</f>
        <v/>
      </c>
      <c r="JG23" s="40" t="str">
        <f>IF(IQ23&gt;0,IQ23,"")</f>
        <v/>
      </c>
      <c r="JH23" s="40" t="str">
        <f>IF(IR23&gt;0,IR23,"")</f>
        <v/>
      </c>
      <c r="JI23" s="40" t="str">
        <f>IF(SUM(IO23:IR23)-IS23&gt;0,SUM(IO23:IR23)-IS23,"")</f>
        <v/>
      </c>
      <c r="JJ23" s="40" t="str">
        <f>IF(MAX(JF23,JI23)&gt;0,MAX(JF23,JI23),"")</f>
        <v/>
      </c>
      <c r="JK23" s="40" t="str">
        <f>IF(IV23&gt;0,IV23,"")</f>
        <v/>
      </c>
      <c r="JL23" s="40" t="str">
        <f>IF(IW23&gt;0,IW23,"")</f>
        <v/>
      </c>
      <c r="JM23" s="40" t="str">
        <f>IF(SUM(IT23:IW23)-IX23&gt;0,SUM(IT23:IW23)-IX23,"")</f>
        <v/>
      </c>
      <c r="JN23" s="40" t="str">
        <f>IF(JA23&gt;0,JA23,"")</f>
        <v/>
      </c>
      <c r="JO23" s="40" t="str">
        <f>IF(JB23&gt;0,JB23,"")</f>
        <v/>
      </c>
      <c r="JP23" s="40" t="str">
        <f>IF(SUM(IY23:JB23)-JC23&gt;0,SUM(IY23:JB23)-JC23,"")</f>
        <v/>
      </c>
      <c r="JQ23" s="40" t="str">
        <f>IF(SUM(JJ23,JM23,JP23)&gt;0,SUM(JJ23,JM23,JP23),"")</f>
        <v/>
      </c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1" t="str">
        <f>IF(JT23&gt;0,JT23,"")</f>
        <v/>
      </c>
      <c r="KM23" s="11" t="str">
        <f>IF(JU23&gt;0,JU23,"")</f>
        <v/>
      </c>
      <c r="KN23" s="11" t="str">
        <f>IF(SUM(JR23:JU23)-JV23&gt;0,SUM(JR23:JU23)-JV23,"")</f>
        <v/>
      </c>
      <c r="KO23" s="11" t="str">
        <f>IF(JY23&gt;0,JY23,"")</f>
        <v/>
      </c>
      <c r="KP23" s="11" t="str">
        <f>IF(JZ23&gt;0,JZ23,"")</f>
        <v/>
      </c>
      <c r="KQ23" s="11" t="str">
        <f>IF(SUM(JW23:JZ23)-KA23&gt;0,SUM(JW23:JZ23)-KA23,"")</f>
        <v/>
      </c>
      <c r="KR23" s="11" t="str">
        <f>IF(MAX(KN23,KQ23)&gt;0,MAX(KN23,KQ23),"")</f>
        <v/>
      </c>
      <c r="KS23" s="11" t="str">
        <f>IF(KD23&gt;0,KD23,"")</f>
        <v/>
      </c>
      <c r="KT23" s="11" t="str">
        <f>IF(KE23&gt;0,KE23,"")</f>
        <v/>
      </c>
      <c r="KU23" s="11" t="str">
        <f>IF(SUM(KB23:KE23)-KF23&gt;0,SUM(KB23:KE23)-KF23,"")</f>
        <v/>
      </c>
      <c r="KV23" s="11" t="str">
        <f>IF(KI23&gt;0,KI23,"")</f>
        <v/>
      </c>
      <c r="KW23" s="11" t="str">
        <f>IF(KJ23&gt;0,KJ23,"")</f>
        <v/>
      </c>
      <c r="KX23" s="11" t="str">
        <f>IF(SUM(KG23:KJ23)-KK23&gt;0,SUM(KG23:KJ23)-KK23,"")</f>
        <v/>
      </c>
      <c r="KY23" s="11" t="str">
        <f>IF(SUM(KR23,KU23,KX23)&gt;0,SUM(KR23,KU23,KX23),"")</f>
        <v/>
      </c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40" t="str">
        <f>IF(LB23&gt;0,LB23,"")</f>
        <v/>
      </c>
      <c r="LU23" s="40" t="str">
        <f>IF(LC23&gt;0,LC23,"")</f>
        <v/>
      </c>
      <c r="LV23" s="40" t="str">
        <f>IF(SUM(KZ23:LC23)-LD23&gt;0,SUM(KZ23:LC23)-LD23,"")</f>
        <v/>
      </c>
      <c r="LW23" s="40" t="str">
        <f>IF(LG23&gt;0,LG23,"")</f>
        <v/>
      </c>
      <c r="LX23" s="40" t="str">
        <f>IF(LH23&gt;0,LH23,"")</f>
        <v/>
      </c>
      <c r="LY23" s="40" t="str">
        <f>IF(SUM(LE23:LH23)-LI23&gt;0,SUM(LE23:LH23)-LI23,"")</f>
        <v/>
      </c>
      <c r="LZ23" s="40" t="str">
        <f>IF(MAX(LV23,LY23)&gt;0,MAX(LV23,LY23),"")</f>
        <v/>
      </c>
      <c r="MA23" s="40" t="str">
        <f>IF(LL23&gt;0,LL23,"")</f>
        <v/>
      </c>
      <c r="MB23" s="40" t="str">
        <f>IF(LM23&gt;0,LM23,"")</f>
        <v/>
      </c>
      <c r="MC23" s="40" t="str">
        <f>IF(SUM(LJ23:LM23)-LN23&gt;0,SUM(LJ23:LM23)-LN23,"")</f>
        <v/>
      </c>
      <c r="MD23" s="40" t="str">
        <f>IF(LQ23&gt;0,LQ23,"")</f>
        <v/>
      </c>
      <c r="ME23" s="40" t="str">
        <f>IF(LR23&gt;0,LR23,"")</f>
        <v/>
      </c>
      <c r="MF23" s="40" t="str">
        <f>IF(SUM(LO23:LR23)-LS23&gt;0,SUM(LO23:LR23)-LS23,"")</f>
        <v/>
      </c>
      <c r="MG23" s="40" t="str">
        <f>IF(SUM(LZ23,MC23,MF23)&gt;0,SUM(LZ23,MC23,MF23),"")</f>
        <v/>
      </c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1" t="str">
        <f>IF(MJ23&gt;0,MJ23,"")</f>
        <v/>
      </c>
      <c r="NC23" s="11" t="str">
        <f>IF(MK23&gt;0,MK23,"")</f>
        <v/>
      </c>
      <c r="ND23" s="11" t="str">
        <f>IF(SUM(MH23:MK23)-ML23&gt;0,SUM(MH23:MK23)-ML23,"")</f>
        <v/>
      </c>
      <c r="NE23" s="11" t="str">
        <f>IF(MO23&gt;0,MO23,"")</f>
        <v/>
      </c>
      <c r="NF23" s="11" t="str">
        <f>IF(MP23&gt;0,MP23,"")</f>
        <v/>
      </c>
      <c r="NG23" s="11" t="str">
        <f>IF(SUM(MM23:MP23)-MQ23&gt;0,SUM(MM23:MP23)-MQ23,"")</f>
        <v/>
      </c>
      <c r="NH23" s="11" t="str">
        <f>IF(MAX(ND23,NG23)&gt;0,MAX(ND23,NG23),"")</f>
        <v/>
      </c>
      <c r="NI23" s="11" t="str">
        <f>IF(MT23&gt;0,MT23,"")</f>
        <v/>
      </c>
      <c r="NJ23" s="11" t="str">
        <f>IF(MU23&gt;0,MU23,"")</f>
        <v/>
      </c>
      <c r="NK23" s="11" t="str">
        <f>IF(SUM(MR23:MU23)-MV23&gt;0,SUM(MR23:MU23)-MV23,"")</f>
        <v/>
      </c>
      <c r="NL23" s="11" t="str">
        <f>IF(MY23&gt;0,MY23,"")</f>
        <v/>
      </c>
      <c r="NM23" s="11" t="str">
        <f>IF(MZ23&gt;0,MZ23,"")</f>
        <v/>
      </c>
      <c r="NN23" s="11" t="str">
        <f>IF(SUM(MW23:MZ23)-NA23&gt;0,SUM(MW23:MZ23)-NA23,"")</f>
        <v/>
      </c>
      <c r="NO23" s="11" t="str">
        <f>IF(SUM(NH23,NK23,NN23)&gt;0,SUM(NH23,NK23,NN23),"")</f>
        <v/>
      </c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40" t="str">
        <f>IF(NR23&gt;0,NR23,"")</f>
        <v/>
      </c>
      <c r="OK23" s="40" t="str">
        <f>IF(NS23&gt;0,NS23,"")</f>
        <v/>
      </c>
      <c r="OL23" s="40" t="str">
        <f>IF(SUM(NP23:NS23)-NT23&gt;0,SUM(NP23:NS23)-NT23,"")</f>
        <v/>
      </c>
      <c r="OM23" s="40" t="str">
        <f>IF(NW23&gt;0,NW23,"")</f>
        <v/>
      </c>
      <c r="ON23" s="40" t="str">
        <f>IF(NX23&gt;0,NX23,"")</f>
        <v/>
      </c>
      <c r="OO23" s="40" t="str">
        <f>IF(SUM(NU23:NX23)-NY23&gt;0,SUM(NU23:NX23)-NY23,"")</f>
        <v/>
      </c>
      <c r="OP23" s="40" t="str">
        <f>IF(MAX(OL23,OO23)&gt;0,MAX(OL23,OO23),"")</f>
        <v/>
      </c>
      <c r="OQ23" s="40" t="str">
        <f>IF(OB23&gt;0,OB23,"")</f>
        <v/>
      </c>
      <c r="OR23" s="40" t="str">
        <f>IF(OC23&gt;0,OC23,"")</f>
        <v/>
      </c>
      <c r="OS23" s="40" t="str">
        <f>IF(SUM(NZ23:OC23)-OD23&gt;0,SUM(NZ23:OC23)-OD23,"")</f>
        <v/>
      </c>
      <c r="OT23" s="40" t="str">
        <f>IF(OG23&gt;0,OG23,"")</f>
        <v/>
      </c>
      <c r="OU23" s="40" t="str">
        <f>IF(OH23&gt;0,OH23,"")</f>
        <v/>
      </c>
      <c r="OV23" s="40" t="str">
        <f>IF(SUM(OE23:OH23)-OI23&gt;0,SUM(OE23:OH23)-OI23,"")</f>
        <v/>
      </c>
      <c r="OW23" s="40" t="str">
        <f>IF(SUM(OP23,OS23,OV23)&gt;0,SUM(OP23,OS23,OV23),"")</f>
        <v/>
      </c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1" t="str">
        <f>IF(OZ23&gt;0,OZ23,"")</f>
        <v/>
      </c>
      <c r="PS23" s="11" t="str">
        <f>IF(PA23&gt;0,PA23,"")</f>
        <v/>
      </c>
      <c r="PT23" s="11" t="str">
        <f>IF(SUM(OX23:PA23)-PB23&gt;0,SUM(OX23:PA23)-PB23,"")</f>
        <v/>
      </c>
      <c r="PU23" s="11" t="str">
        <f>IF(PE23&gt;0,PE23,"")</f>
        <v/>
      </c>
      <c r="PV23" s="11" t="str">
        <f>IF(PF23&gt;0,PF23,"")</f>
        <v/>
      </c>
      <c r="PW23" s="11" t="str">
        <f>IF(SUM(PC23:PF23)-PG23&gt;0,SUM(PC23:PF23)-PG23,"")</f>
        <v/>
      </c>
      <c r="PX23" s="11" t="str">
        <f>IF(MAX(PT23,PW23)&gt;0,MAX(PT23,PW23),"")</f>
        <v/>
      </c>
      <c r="PY23" s="11" t="str">
        <f>IF(PJ23&gt;0,PJ23,"")</f>
        <v/>
      </c>
      <c r="PZ23" s="11" t="str">
        <f>IF(PK23&gt;0,PK23,"")</f>
        <v/>
      </c>
      <c r="QA23" s="11" t="str">
        <f>IF(SUM(PH23:PK23)-PL23&gt;0,SUM(PH23:PK23)-PL23,"")</f>
        <v/>
      </c>
      <c r="QB23" s="11" t="str">
        <f>IF(PO23&gt;0,PO23,"")</f>
        <v/>
      </c>
      <c r="QC23" s="11" t="str">
        <f>IF(PP23&gt;0,PP23,"")</f>
        <v/>
      </c>
      <c r="QD23" s="11" t="str">
        <f>IF(SUM(PM23:PP23)-PQ23&gt;0,SUM(PM23:PP23)-PQ23,"")</f>
        <v/>
      </c>
      <c r="QE23" s="11" t="str">
        <f>IF(SUM(PX23,QA23,QD23)&gt;0,SUM(PX23,QA23,QD23),"")</f>
        <v/>
      </c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40" t="str">
        <f>IF(QH23&gt;0,QH23,"")</f>
        <v/>
      </c>
      <c r="RA23" s="40" t="str">
        <f>IF(QI23&gt;0,QI23,"")</f>
        <v/>
      </c>
      <c r="RB23" s="40" t="str">
        <f>IF(SUM(QF23:QI23)-QJ23&gt;0,SUM(QF23:QI23)-QJ23,"")</f>
        <v/>
      </c>
      <c r="RC23" s="40" t="str">
        <f>IF(QM23&gt;0,QM23,"")</f>
        <v/>
      </c>
      <c r="RD23" s="40" t="str">
        <f>IF(QN23&gt;0,QN23,"")</f>
        <v/>
      </c>
      <c r="RE23" s="40" t="str">
        <f>IF(SUM(QK23:QN23)-QO23&gt;0,SUM(QK23:QN23)-QO23,"")</f>
        <v/>
      </c>
      <c r="RF23" s="40" t="str">
        <f>IF(MAX(RB23,RE23)&gt;0,MAX(RB23,RE23),"")</f>
        <v/>
      </c>
      <c r="RG23" s="40" t="str">
        <f>IF(QR23&gt;0,QR23,"")</f>
        <v/>
      </c>
      <c r="RH23" s="40" t="str">
        <f>IF(QS23&gt;0,QS23,"")</f>
        <v/>
      </c>
      <c r="RI23" s="40" t="str">
        <f>IF(SUM(QP23:QS23)-QT23&gt;0,SUM(QP23:QS23)-QT23,"")</f>
        <v/>
      </c>
      <c r="RJ23" s="40" t="str">
        <f>IF(QW23&gt;0,QW23,"")</f>
        <v/>
      </c>
      <c r="RK23" s="40" t="str">
        <f>IF(QX23&gt;0,QX23,"")</f>
        <v/>
      </c>
      <c r="RL23" s="40" t="str">
        <f>IF(SUM(QU23:QX23)-QY23&gt;0,SUM(QU23:QX23)-QY23,"")</f>
        <v/>
      </c>
      <c r="RM23" s="40" t="str">
        <f>IF(SUM(RF23,RI23,RL23)&gt;0,SUM(RF23,RI23,RL23),"")</f>
        <v/>
      </c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8"/>
      <c r="SG23" s="18"/>
      <c r="SH23" s="11" t="str">
        <f>IF(RP23&gt;0,RP23,"")</f>
        <v/>
      </c>
      <c r="SI23" s="11" t="str">
        <f>IF(RQ23&gt;0,RQ23,"")</f>
        <v/>
      </c>
      <c r="SJ23" s="11" t="str">
        <f>IF(SUM(RN23:RQ23)-RR23&gt;0,SUM(RN23:RQ23)-RR23,"")</f>
        <v/>
      </c>
      <c r="SK23" s="11" t="str">
        <f>IF(RU23&gt;0,RU23,"")</f>
        <v/>
      </c>
      <c r="SL23" s="11" t="str">
        <f>IF(RV23&gt;0,RV23,"")</f>
        <v/>
      </c>
      <c r="SM23" s="11" t="str">
        <f>IF(SUM(RS23:RV23)-RW23&gt;0,SUM(RS23:RV23)-RW23,"")</f>
        <v/>
      </c>
      <c r="SN23" s="11" t="str">
        <f>IF(MAX(SJ23,SM23)&gt;0,MAX(SJ23,SM23),"")</f>
        <v/>
      </c>
      <c r="SO23" s="11" t="str">
        <f>IF(RZ23&gt;0,RZ23,"")</f>
        <v/>
      </c>
      <c r="SP23" s="11" t="str">
        <f>IF(SA23&gt;0,SA23,"")</f>
        <v/>
      </c>
      <c r="SQ23" s="11" t="str">
        <f>IF(SUM(RX23:SA23)-SB23&gt;0,SUM(RX23:SA23)-SB23,"")</f>
        <v/>
      </c>
      <c r="SR23" s="11" t="str">
        <f>IF(SE23&gt;0,SE23,"")</f>
        <v/>
      </c>
      <c r="SS23" s="11" t="str">
        <f>IF(SF23&gt;0,SF23,"")</f>
        <v/>
      </c>
      <c r="ST23" s="11" t="str">
        <f>IF(SUM(SC23:SF23)-SG23&gt;0,SUM(SC23:SF23)-SG23,"")</f>
        <v/>
      </c>
      <c r="SU23" s="11" t="str">
        <f>IF(SUM(SN23,SQ23,ST23)&gt;0,SUM(SN23,SQ23,ST23),"")</f>
        <v/>
      </c>
      <c r="SV23" s="17"/>
      <c r="SW23" s="17"/>
      <c r="SX23" s="17"/>
      <c r="SY23" s="17"/>
      <c r="SZ23" s="17"/>
      <c r="TA23" s="17"/>
      <c r="TB23" s="17"/>
      <c r="TC23" s="17"/>
      <c r="TD23" s="17"/>
      <c r="TE23" s="17"/>
      <c r="TF23" s="17"/>
      <c r="TG23" s="17"/>
      <c r="TH23" s="17"/>
      <c r="TI23" s="17"/>
      <c r="TJ23" s="17"/>
      <c r="TK23" s="17"/>
      <c r="TL23" s="17"/>
      <c r="TM23" s="17"/>
      <c r="TN23" s="17"/>
      <c r="TO23" s="17"/>
      <c r="TP23" s="40" t="str">
        <f>IF(SX23&gt;0,SX23,"")</f>
        <v/>
      </c>
      <c r="TQ23" s="40" t="str">
        <f>IF(SY23&gt;0,SY23,"")</f>
        <v/>
      </c>
      <c r="TR23" s="40" t="str">
        <f>IF(SUM(SV23:SY23)-SZ23&gt;0,SUM(SV23:SY23)-SZ23,"")</f>
        <v/>
      </c>
      <c r="TS23" s="40" t="str">
        <f>IF(TC23&gt;0,TC23,"")</f>
        <v/>
      </c>
      <c r="TT23" s="40" t="str">
        <f>IF(TD23&gt;0,TD23,"")</f>
        <v/>
      </c>
      <c r="TU23" s="40" t="str">
        <f>IF(SUM(TA23:TD23)-TE23&gt;0,SUM(TA23:TD23)-TE23,"")</f>
        <v/>
      </c>
      <c r="TV23" s="40" t="str">
        <f>IF(MAX(TR23,TU23)&gt;0,MAX(TR23,TU23),"")</f>
        <v/>
      </c>
      <c r="TW23" s="40" t="str">
        <f>IF(TH23&gt;0,TH23,"")</f>
        <v/>
      </c>
      <c r="TX23" s="40" t="str">
        <f>IF(TI23&gt;0,TI23,"")</f>
        <v/>
      </c>
      <c r="TY23" s="40" t="str">
        <f>IF(SUM(TF23:TI23)-TJ23&gt;0,SUM(TF23:TI23)-TJ23,"")</f>
        <v/>
      </c>
      <c r="TZ23" s="40" t="str">
        <f>IF(TM23&gt;0,TM23,"")</f>
        <v/>
      </c>
      <c r="UA23" s="40" t="str">
        <f>IF(TN23&gt;0,TN23,"")</f>
        <v/>
      </c>
      <c r="UB23" s="40" t="str">
        <f>IF(SUM(TK23:TN23)-TO23&gt;0,SUM(TK23:TN23)-TO23,"")</f>
        <v/>
      </c>
      <c r="UC23" s="40" t="str">
        <f>IF(SUM(TV23,TY23,UB23)&gt;0,SUM(TV23,TY23,UB23),"")</f>
        <v/>
      </c>
      <c r="UD23" s="18"/>
      <c r="UE23" s="18"/>
      <c r="UF23" s="18"/>
      <c r="UG23" s="18"/>
      <c r="UH23" s="18"/>
      <c r="UI23" s="18"/>
      <c r="UJ23" s="18"/>
      <c r="UK23" s="18"/>
      <c r="UL23" s="18"/>
      <c r="UM23" s="18"/>
      <c r="UN23" s="18"/>
      <c r="UO23" s="18"/>
      <c r="UP23" s="18"/>
      <c r="UQ23" s="18"/>
      <c r="UR23" s="18"/>
      <c r="US23" s="18"/>
      <c r="UT23" s="18"/>
      <c r="UU23" s="18"/>
      <c r="UV23" s="18"/>
      <c r="UW23" s="18"/>
      <c r="UX23" s="11" t="str">
        <f>IF(UF23&gt;0,UF23,"")</f>
        <v/>
      </c>
      <c r="UY23" s="11" t="str">
        <f>IF(UG23&gt;0,UG23,"")</f>
        <v/>
      </c>
      <c r="UZ23" s="11" t="str">
        <f>IF(SUM(UD23:UG23)-UH23&gt;0,SUM(UD23:UG23)-UH23,"")</f>
        <v/>
      </c>
      <c r="VA23" s="11" t="str">
        <f>IF(UK23&gt;0,UK23,"")</f>
        <v/>
      </c>
      <c r="VB23" s="11" t="str">
        <f>IF(UL23&gt;0,UL23,"")</f>
        <v/>
      </c>
      <c r="VC23" s="11" t="str">
        <f>IF(SUM(UI23:UL23)-UM23&gt;0,SUM(UI23:UL23)-UM23,"")</f>
        <v/>
      </c>
      <c r="VD23" s="11" t="str">
        <f>IF(MAX(UZ23,VC23)&gt;0,MAX(UZ23,VC23),"")</f>
        <v/>
      </c>
      <c r="VE23" s="11" t="str">
        <f>IF(UP23&gt;0,UP23,"")</f>
        <v/>
      </c>
      <c r="VF23" s="11" t="str">
        <f>IF(UQ23&gt;0,UQ23,"")</f>
        <v/>
      </c>
      <c r="VG23" s="11" t="str">
        <f>IF(SUM(UN23:UQ23)-UR23&gt;0,SUM(UN23:UQ23)-UR23,"")</f>
        <v/>
      </c>
      <c r="VH23" s="11" t="str">
        <f>IF(UU23&gt;0,UU23,"")</f>
        <v/>
      </c>
      <c r="VI23" s="11" t="str">
        <f>IF(UV23&gt;0,UV23,"")</f>
        <v/>
      </c>
      <c r="VJ23" s="11" t="str">
        <f>IF(SUM(US23:UV23)-UW23&gt;0,SUM(US23:UV23)-UW23,"")</f>
        <v/>
      </c>
      <c r="VK23" s="11" t="str">
        <f>IF(SUM(VD23,VG23,VJ23)&gt;0,SUM(VD23,VG23,VJ23),"")</f>
        <v/>
      </c>
      <c r="VL23" s="17"/>
      <c r="VM23" s="17"/>
      <c r="VN23" s="17"/>
      <c r="VO23" s="17"/>
      <c r="VP23" s="17"/>
      <c r="VQ23" s="17"/>
      <c r="VR23" s="17"/>
      <c r="VS23" s="17"/>
      <c r="VT23" s="17"/>
      <c r="VU23" s="17"/>
      <c r="VV23" s="17"/>
      <c r="VW23" s="17"/>
      <c r="VX23" s="17"/>
      <c r="VY23" s="17"/>
      <c r="VZ23" s="17"/>
      <c r="WA23" s="17"/>
      <c r="WB23" s="17"/>
      <c r="WC23" s="17"/>
      <c r="WD23" s="17"/>
      <c r="WE23" s="17"/>
      <c r="WF23" s="40" t="str">
        <f>IF(VN23&gt;0,VN23,"")</f>
        <v/>
      </c>
      <c r="WG23" s="40" t="str">
        <f>IF(VO23&gt;0,VO23,"")</f>
        <v/>
      </c>
      <c r="WH23" s="40" t="str">
        <f>IF(SUM(VL23:VO23)-VP23&gt;0,SUM(VL23:VO23)-VP23,"")</f>
        <v/>
      </c>
      <c r="WI23" s="40" t="str">
        <f>IF(VS23&gt;0,VS23,"")</f>
        <v/>
      </c>
      <c r="WJ23" s="40" t="str">
        <f>IF(VT23&gt;0,VT23,"")</f>
        <v/>
      </c>
      <c r="WK23" s="40" t="str">
        <f>IF(SUM(VQ23:VT23)-VU23&gt;0,SUM(VQ23:VT23)-VU23,"")</f>
        <v/>
      </c>
      <c r="WL23" s="40" t="str">
        <f>IF(MAX(WH23,WK23)&gt;0,MAX(WH23,WK23),"")</f>
        <v/>
      </c>
      <c r="WM23" s="40" t="str">
        <f>IF(VX23&gt;0,VX23,"")</f>
        <v/>
      </c>
      <c r="WN23" s="40" t="str">
        <f>IF(VY23&gt;0,VY23,"")</f>
        <v/>
      </c>
      <c r="WO23" s="40" t="str">
        <f>IF(SUM(VV23:VY23)-VZ23&gt;0,SUM(VV23:VY23)-VZ23,"")</f>
        <v/>
      </c>
      <c r="WP23" s="40" t="str">
        <f>IF(WC23&gt;0,WC23,"")</f>
        <v/>
      </c>
      <c r="WQ23" s="40" t="str">
        <f>IF(WD23&gt;0,WD23,"")</f>
        <v/>
      </c>
      <c r="WR23" s="40" t="str">
        <f>IF(SUM(WA23:WD23)-WE23&gt;0,SUM(WA23:WD23)-WE23,"")</f>
        <v/>
      </c>
      <c r="WS23" s="40" t="str">
        <f>IF(SUM(WL23,WO23,WR23)&gt;0,SUM(WL23,WO23,WR23),"")</f>
        <v/>
      </c>
      <c r="WT23" s="26">
        <f>IF($CP23="P",CA23,(CA23+AZ23)/2)</f>
        <v>7.8</v>
      </c>
      <c r="WU23" s="26">
        <f>IF($CP23="P",CB23,(CB23+BA23)/2)</f>
        <v>4.6500000000000004</v>
      </c>
      <c r="WV23" s="26">
        <f>IF($CP23="P",CC23,(CC23+BB23)/2)</f>
        <v>7.45</v>
      </c>
      <c r="WW23" s="26">
        <f>IF($CP23="P",CD23,(CD23+BC23)/2)</f>
        <v>8.14</v>
      </c>
      <c r="WX23" s="26">
        <f>IF($CP23="P",CE23,(CE23+BD23)/2)</f>
        <v>0</v>
      </c>
      <c r="WY23" s="26">
        <f>IF($CP23="P",CF23,(CF23+BE23)/2)</f>
        <v>1.6</v>
      </c>
      <c r="WZ23" s="26">
        <f>IF($CP23="P",CG23,(CG23+BF23)/2)</f>
        <v>0.85</v>
      </c>
      <c r="XA23" s="26">
        <f>IF($CP23="P",CH23,(CH23+BG23)/2)</f>
        <v>1.75</v>
      </c>
      <c r="XB23" s="26">
        <f>IF($CP23="P",CI23,(CI23+BH23)/2)</f>
        <v>1.78</v>
      </c>
      <c r="XC23" s="26">
        <f>IF($CP23="P",CJ23,(CJ23+BI23)/2)</f>
        <v>0</v>
      </c>
      <c r="XD23" s="26">
        <f>IF($CP23="P",CK23,(CK23+BJ23)/2)</f>
        <v>7.5</v>
      </c>
      <c r="XE23" s="26">
        <f>IF($CP23="P",CL23,(CL23+BK23)/2)</f>
        <v>4.3499999999999996</v>
      </c>
      <c r="XF23" s="26">
        <f>IF($CP23="P",CM23,(CM23+BL23)/2)</f>
        <v>5.6</v>
      </c>
      <c r="XG23" s="26">
        <f>IF($CP23="P",CN23,(CN23+BM23)/2)</f>
        <v>7.83</v>
      </c>
      <c r="XH23" s="26">
        <f>IF($CP23="P",CO23,(CO23+BN23)/2)</f>
        <v>1.65</v>
      </c>
      <c r="XI23" s="28" t="s">
        <v>53</v>
      </c>
      <c r="XJ23" s="11">
        <f>IF(WV23&gt;0,WV23,"")</f>
        <v>7.45</v>
      </c>
      <c r="XK23" s="11">
        <f>IF(WW23&gt;0,WW23,"")</f>
        <v>8.14</v>
      </c>
      <c r="XL23" s="11">
        <f>IF(SUM(WT23:WW23)-WX23&gt;0,SUM(WT23:WW23)-WX23,"")</f>
        <v>28.04</v>
      </c>
      <c r="XM23" s="11">
        <f>IF(XA23&gt;0,XA23,"")</f>
        <v>1.75</v>
      </c>
      <c r="XN23" s="11">
        <f>IF(XB23&gt;0,XB23,"")</f>
        <v>1.78</v>
      </c>
      <c r="XO23" s="11">
        <f>IF(SUM(WY23:XB23)-XC23&gt;0,SUM(WY23:XB23)-XC23,"")</f>
        <v>5.98</v>
      </c>
      <c r="XP23" s="11">
        <f>IF(MAX(XL23,XO23)&gt;0,MAX(XL23,XO23),"")</f>
        <v>28.04</v>
      </c>
      <c r="XQ23" s="11">
        <f>IF(XF23&gt;0,XF23,"")</f>
        <v>5.6</v>
      </c>
      <c r="XR23" s="11">
        <f>IF(XG23&gt;0,XG23,"")</f>
        <v>7.83</v>
      </c>
      <c r="XS23" s="11">
        <f>IF(SUM(XD23:XG23)-XH23&gt;0,SUM(XD23:XG23)-XH23,"")</f>
        <v>23.630000000000003</v>
      </c>
      <c r="XT23" s="11">
        <f>IF(SUM(XP23,XS23)&gt;0,SUM(XP23,XS23),"")</f>
        <v>51.67</v>
      </c>
    </row>
    <row r="24" spans="1:644" x14ac:dyDescent="0.2">
      <c r="A24" s="4" t="str" cm="1">
        <f t="array" ref="A24">IF(AND(H24&lt;&gt;"",H24&lt;&gt;"No DD"),SUMPRODUCT((H$4:H$27&lt;&gt;"")*(H$4:H$27&lt;&gt;"No DD")*(E$4:E$27&gt;E24))+1,IF(H24="No DD",SUMPRODUCT((H$4:H$27="No DD")*(E$4:E$27&gt;E24))+1+SUMPRODUCT((H$4:H$27&lt;&gt;"")*(H$4:H$27&lt;&gt;"No DD")),""))</f>
        <v/>
      </c>
      <c r="B24" s="5" t="s">
        <v>80</v>
      </c>
      <c r="C24" s="4" t="s">
        <v>5</v>
      </c>
      <c r="D24" s="4">
        <v>2003</v>
      </c>
      <c r="E24" s="9">
        <f>SUM(J24:V24)+SUM(J24:T24)*0.0000001+SUM(J24)*0.0000000000001</f>
        <v>122.67001226700518</v>
      </c>
      <c r="F24" s="3" t="str">
        <f>IF(OR(AND(AO24&gt;=AY$29,AO24&lt;&gt;"",AQ24&gt;=AY$33,AQ24&lt;&gt;"",AN24=""),AND(AR24&gt;=AY$29,AR24&lt;&gt;"",AT24&gt;=AY$33,AT24&lt;&gt;"",AN24=""),AND(AV24&gt;=AY$29,AV24&lt;&gt;"",AX24&gt;=AY$33,AX24&lt;&gt;"",AN24=""),AND(BP24&gt;=BZ$29,BP24&lt;&gt;"",BR24&gt;=BZ$33,BR24&lt;&gt;"",BO24=""),AND(BS24&gt;=BZ$29,BS24&lt;&gt;"",BU24&gt;=BZ$33,BU24&lt;&gt;"",BO24=""),AND(BW24&gt;=BZ$29,BW24&lt;&gt;"",BY24&gt;=BZ$33,BY24&lt;&gt;"",BO24=""),AND(CQ24&gt;=DA$29,CQ24&lt;&gt;"",CS24&gt;=DA$33,CS24&lt;&gt;"",CP24=""),AND(CT24&gt;=DA$29,CT24&lt;&gt;"",CV24&gt;=DA$33,CV24&lt;&gt;"",CP24=""),AND(CX24&gt;=DA$29,CX24&lt;&gt;"",CZ24&gt;=DA$33,CZ24&lt;&gt;"",CP24=""),AND(DX24&gt;=EK$29,DX24&lt;&gt;"",DZ24&gt;=EK$33,DZ24&lt;&gt;""),AND(EA24&gt;=EK$29,EA24&lt;&gt;"",EC24&gt;=EK$33,EC24&lt;&gt;""),AND(EE24&gt;=EK$29,EE24&lt;&gt;"",EG24&gt;=EK$33,EG24&lt;&gt;""),AND(EH24&gt;=EK$29,EH24&lt;&gt;"",EJ24&gt;=EK$33,EJ24&lt;&gt;""),AND(FF24&gt;=FS$29,FF24&lt;&gt;"",FH24&gt;=FS$33,FH24&lt;&gt;""),AND(FI24&gt;=FS$29,FI24&lt;&gt;"",FK24&gt;=FS$33,FK24&lt;&gt;""),AND(FM24&gt;=FS$29,FM24&lt;&gt;"",FO24&gt;=FS$33,FO24&lt;&gt;""),AND(FP24&gt;=FS$29,FP24&lt;&gt;"",FR24&gt;=FS$33,FR24&lt;&gt;""),AND(GN24&gt;=HA$29,GN24&lt;&gt;"",GP24&gt;=HA$33,GP24&lt;&gt;""),AND(GQ24&gt;=HA$29,GQ24&lt;&gt;"",GS24&gt;=HA$33,GS24&lt;&gt;""),AND(GU24&gt;=HA$29,GU24&lt;&gt;"",GW24&gt;=HA$33,GW24&lt;&gt;""),AND(GX24&gt;=HA$29,GX24&lt;&gt;"",GZ24&gt;=HA$33,GZ24&lt;&gt;""),AND(HV24&gt;=II$29,HV24&lt;&gt;"",HX24&gt;=II$33,HX24&lt;&gt;""),AND(HY24&gt;=II$29,HY24&lt;&gt;"",IA24&gt;=II$33,IA24&lt;&gt;""),AND(IC24&gt;=II$29,IC24&lt;&gt;"",IE24&gt;=II$33,IE24&lt;&gt;""),AND(IF24&gt;=II$29,IF24&lt;&gt;"",IH24&gt;=II$33,IH24&lt;&gt;""),AND(JD24&gt;=JQ$29,JD24&lt;&gt;"",JF24&gt;=JQ$33,JF24&lt;&gt;""),AND(JG24&gt;=JQ$29,JG24&lt;&gt;"",JI24&gt;=JQ$33,JI24&lt;&gt;""),AND(JK24&gt;=JQ$29,JK24&lt;&gt;"",JM24&gt;=JQ$33,JM24&lt;&gt;""),AND(JN24&gt;=JQ$29,JN24&lt;&gt;"",JP24&gt;=JQ$33,JP24&lt;&gt;""),AND(KL24&gt;=KY$29,KL24&lt;&gt;"",KN24&gt;=KY$33,KN24&lt;&gt;""),AND(KO24&gt;=KY$29,KO24&lt;&gt;"",KQ24&gt;=KY$33,KQ24&lt;&gt;""),AND(KS24&gt;=KY$29,KS24&lt;&gt;"",KU24&gt;=KY$33,KU24&lt;&gt;""),AND(KV24&gt;=KY$29,KV24&lt;&gt;"",KX24&gt;=KY$33,KX24&lt;&gt;""),AND(LT24&gt;=MG$29,LT24&lt;&gt;"",LV24&gt;=MG$33,LV24&lt;&gt;""),AND(LW24&gt;=MG$29,LW24&lt;&gt;"",LY24&gt;=MG$33,LY24&lt;&gt;""),AND(MA24&gt;=MG$29,MA24&lt;&gt;"",MC24&gt;=MG$33,MC24&lt;&gt;""),AND(MD24&gt;=MG$29,MD24&lt;&gt;"",MF24&gt;=MG$33,MF24&lt;&gt;""),AND(NB24&gt;=NO$29,NB24&lt;&gt;"",ND24&gt;=NO$33,ND24&lt;&gt;""),AND(NE24&gt;=NO$29,NE24&lt;&gt;"",NG24&gt;=NO$33,NG24&lt;&gt;""),AND(NI24&gt;=NO$29,NI24&lt;&gt;"",NK24&gt;=NO$33,NK24&lt;&gt;""),AND(NL24&gt;=NO$29,NL24&lt;&gt;"",NN24&gt;=NO$33,NN24&lt;&gt;""),AND(OJ24&gt;=OW$29,OJ24&lt;&gt;"",OL24&gt;=OW$33,OL24&lt;&gt;""),AND(OM24&gt;=OW$29,OM24&lt;&gt;"",OO24&gt;=OW$33,OO24&lt;&gt;""),AND(OQ24&gt;=OW$29,OQ24&lt;&gt;"",OS24&gt;=OW$33,OS24&lt;&gt;""),AND(OT24&gt;=OW$29,OT24&lt;&gt;"",OV24&gt;=OW$33,OV24&lt;&gt;""),AND(PR24&gt;=QE$29,PR24&lt;&gt;"",PT24&gt;=QE$33,PT24&lt;&gt;""),AND(PU24&gt;=QE$29,PU24&lt;&gt;"",PW24&gt;=QE$33,PW24&lt;&gt;""),AND(PY24&gt;=QE$29,PY24&lt;&gt;"",QA24&gt;=QE$33,QA24&lt;&gt;""),AND(QB24&gt;=QE$29,QB24&lt;&gt;"",QD24&gt;=QE$33,QD24&lt;&gt;""),AND(QZ24&gt;=RM$29,QZ24&lt;&gt;"",RB24&gt;=RM$33,RB24&lt;&gt;""),AND(RC24&gt;=RM$29,RC24&lt;&gt;"",RE24&gt;=RM$33,RE24&lt;&gt;""),AND(RG24&gt;=RM$29,RG24&lt;&gt;"",RI24&gt;=RM$33,RI24&lt;&gt;""),AND(RJ24&gt;=RM$29,RJ24&lt;&gt;"",RL24&gt;=RM$33,RL24&lt;&gt;""),AND(SH24&gt;=SU$29,SH24&lt;&gt;"",SJ24&gt;=SU$33,SJ24&lt;&gt;""),AND(SK24&gt;=SU$29,SK24&lt;&gt;"",SM24&gt;=SU$33,SM24&lt;&gt;""),AND(SO24&gt;=SU$29,SO24&lt;&gt;"",SQ24&gt;=SU$33,SQ24&lt;&gt;""),AND(SR24&gt;=SU$29,SR24&lt;&gt;"",ST24&gt;=SU$33,ST24&lt;&gt;""),AND(TP24&gt;=UC$29,TP24&lt;&gt;"",TR24&gt;=UC$33,TR24&lt;&gt;""),AND(TS24&gt;=UC$29,TS24&lt;&gt;"",TU24&gt;=UC$33,TU24&lt;&gt;""),AND(TW24&gt;=UC$29,TW24&lt;&gt;"",TY24&gt;=UC$33,TYY24&lt;&gt;""),AND(TZ24&gt;=UC$29,TZ24&lt;&gt;"",UB24&gt;=UC$33,UB24&lt;&gt;""),AND(UX24&gt;=VK$29,UX24&lt;&gt;"",UZ24&gt;=VK$33,UZ24&lt;&gt;""),AND(VA24&gt;=VK$29,VA24&lt;&gt;"",VC24&gt;=VK$33,VC24&lt;&gt;""),AND(VE24&gt;=VK$29,VE24&lt;&gt;"",VG24&gt;=VK$33,VG24&lt;&gt;""),AND(VH24&gt;=VK$29,VH24&lt;&gt;"",VJ24&gt;=VK$33,VJ24&lt;&gt;""),AND(WF24&gt;=WS$29,WF24&lt;&gt;"",WH24&gt;=WS$33,WH24&lt;&gt;""),AND(WI24&gt;=WS$29,WI24&lt;&gt;"",WK24&gt;=WS$33,WK24&lt;&gt;""),AND(WM24&gt;=WS$29,WM24&lt;&gt;"",WO24&gt;=WS$33,WO24&lt;&gt;""),AND(WP24&gt;=WS$29,WP24&lt;&gt;"",WR24&gt;=WS$33,WR24&lt;&gt;"")),"P","")</f>
        <v/>
      </c>
      <c r="G24" s="3" t="str">
        <f>IF(OR(AND(AQ24&gt;=AY$33,AQ24&lt;&gt;"",AN24=""),AND(AT24&gt;=AY$33,AT24&lt;&gt;"",AN24=""),AND(AX24&gt;=AY$33,AX24&lt;&gt;"",AN24=""),AND(BR24&gt;=BZ$33,BR24&lt;&gt;"",BO24=""),AND(BU24&gt;=BZ$33,BU24&lt;&gt;"",BO24=""),AND(BY24&gt;=BZ$33,BY24&lt;&gt;"",BO24=""),AND(CS24&gt;=DA$33,CS24&lt;&gt;"",CP24=""),AND(CV24&gt;=DA$33,CV24&lt;&gt;"",CP24=""),AND(CZ24&gt;=DA$33,CZ24&lt;&gt;"",CP24=""),AND(DZ24&gt;=EK$33,DZ24&lt;&gt;""),AND(EC24&gt;=EK$33,EC24&lt;&gt;""),AND(EG24&gt;=EK$33,EG24&lt;&gt;""),AND(EJ24&gt;=EK$33,EJ24&lt;&gt;""),AND(FH24&gt;=FS$33,FH24&lt;&gt;""),AND(FK24&gt;=FS$33,FK24&lt;&gt;""),AND(FO24&gt;=FS$33,FO24&lt;&gt;""),AND(FR24&gt;=FS$33,FR24&lt;&gt;""),AND(GP24&gt;=HA$33,GP24&lt;&gt;""),AND(GS24&gt;=HA$33,GS24&lt;&gt;""),AND(GW24&gt;=HA$33,GW24&lt;&gt;""),AND(GZ24&gt;=HA$33,GZ24&lt;&gt;""),AND(HX24&gt;=II$33,HX24&lt;&gt;""),AND(IA24&gt;=II$33,IA24&lt;&gt;""),AND(IE24&gt;=II$33,IE24&lt;&gt;""),AND(IH24&gt;=II$33,IH24&lt;&gt;""),AND(JF24&gt;=JQ$33,JF24&lt;&gt;""),AND(JI24&gt;=JQ$33,JI24&lt;&gt;""),AND(JM24&gt;=JQ$33,JM24&lt;&gt;""),AND(JP24&gt;=JQ$33,JP24&lt;&gt;""),AND(KN24&gt;=KY$33,KN24&lt;&gt;""),AND(KQ24&gt;=KY$33,KQ24&lt;&gt;""),AND(KU24&gt;=KY$33,KU24&lt;&gt;""),AND(KX24&gt;=KY$33,KX24&lt;&gt;""),AND(LV24&gt;=MG$33,LV24&lt;&gt;""),AND(LY24&gt;=MG$33,LY24&lt;&gt;""),AND(MC24&gt;=MG$33,MC24&lt;&gt;""),AND(MF24&gt;=MG$33,MF24&lt;&gt;""),AND(ND24&gt;=NO$33,ND24&lt;&gt;""),AND(NG24&gt;=NO$33,NG24&lt;&gt;""),AND(NK24&gt;=NO$33,NK24&lt;&gt;""),AND(NN24&gt;=NO$33,NN24&lt;&gt;""),AND(OL24&gt;=OW$33,OL24&lt;&gt;""),AND(OO24&gt;=OW$33,OO24&lt;&gt;""),AND(OS24&gt;=OW$33,OS24&lt;&gt;""),AND(OV24&gt;=OW$33,OV24&lt;&gt;""),AND(PT24&gt;=QE$33,PT24&lt;&gt;""),AND(PW24&gt;=QE$33,PW24&lt;&gt;""),AND(QA24&gt;=QE$33,QA24&lt;&gt;""),AND(QD24&gt;=QE$33,QD24&lt;&gt;""),AND(RB24&gt;=RM$33,RB24&lt;&gt;""),AND(RE24&gt;=RM$33,RE24&lt;&gt;""),AND(RI24&gt;=RM$33,RI24&lt;&gt;""),AND(RL24&gt;=RM$33,RL24&lt;&gt;""),AND(SJ24&gt;=SU$33,SJ24&lt;&gt;""),AND(SM24&gt;=SU$33,SM24&lt;&gt;""),AND(SQ24&gt;=SU$33,SQ24&lt;&gt;""),AND(ST24&gt;=SU$33,ST24&lt;&gt;""),AND(TR24&gt;=UC$33,TR24&lt;&gt;""),AND(TU24&gt;=UC$33,TU24&lt;&gt;""),AND(TY24&gt;=UC$33,TYY24&lt;&gt;""),AND(UB24&gt;=UC$33,UB24&lt;&gt;""),AND(UZ24&gt;=VK$33,UZ24&lt;&gt;""),AND(VC24&gt;=VK$33,VC24&lt;&gt;""),AND(VG24&gt;=VK$33,VG24&lt;&gt;""),AND(VJ24&gt;=VK$33,VJ24&lt;&gt;""),AND(WH24&gt;=WS$33,WH24&lt;&gt;""),AND(WK24&gt;=WS$33,WK24&lt;&gt;""),AND(WO24&gt;=WS$33,WO24&lt;&gt;""),AND(WR24&gt;=WS$33,WR24&lt;&gt;"")),"P","")</f>
        <v/>
      </c>
      <c r="H24" s="36" t="str">
        <f>IF(AND(G24="P",F24=""),"No DD",IF(OR(AND(AO24&gt;=AY$32,AO24&lt;&gt;"",AQ24&gt;=AY$36,AQ24&lt;&gt;"",AN24=""),AND(AR24&gt;=AY$32,AR24&lt;&gt;"",AT24&gt;=AY$36,AT24&lt;&gt;"",AN24=""),AND(AV24&gt;=AY$32,AV24&lt;&gt;"",AX24&gt;=AY$36,AX24&lt;&gt;"",AN24=""),AND(BP24&gt;=BZ$32,BP24&lt;&gt;"",BR24&gt;=BZ$36,BR24&lt;&gt;"",BO24=""),AND(BS24&gt;=BZ$32,BS24&lt;&gt;"",BU24&gt;=BZ$36,BU24&lt;&gt;"",BO24=""),AND(BW24&gt;=BZ$32,BW24&lt;&gt;"",BY24&gt;=BZ$36,BY24&lt;&gt;"",BO24=""),AND(CQ24&gt;=DA$32,CQ24&lt;&gt;"",CS24&gt;=DA$36,CS24&lt;&gt;"",CP24=""),AND(CT24&gt;=DA$32,CT24&lt;&gt;"",CV24&gt;=DA$36,CV24&lt;&gt;"",CP24=""),AND(CX24&gt;=DA$32,CX24&lt;&gt;"",CZ24&gt;=DA$36,CZ24&lt;&gt;"",CP24=""),AND(DX24&gt;=EK$32,DX24&lt;&gt;"",DZ24&gt;=EK$36,DZ24&lt;&gt;""),AND(EA24&gt;=EK$32,EA24&lt;&gt;"",EC24&gt;=EK$36,EC24&lt;&gt;""),AND(EE24&gt;=EK$32,EE24&lt;&gt;"",EG24&gt;=EK$36,EG24&lt;&gt;""),AND(EH24&gt;=EK$32,EH24&lt;&gt;"",EJ24&gt;=EK$36,EJ24&lt;&gt;""),AND(FF24&gt;=FS$32,FF24&lt;&gt;"",FH24&gt;=FS$36,FH24&lt;&gt;""),AND(FI24&gt;=FS$32,FI24&lt;&gt;"",FK24&gt;=FS$36,FK24&lt;&gt;""),AND(FM24&gt;=FS$32,FM24&lt;&gt;"",FO24&gt;=FS$36,FO24&lt;&gt;""),AND(FP24&gt;=FS$32,FP24&lt;&gt;"",FR24&gt;=FS$36,FR24&lt;&gt;""),AND(GN24&gt;=HA$32,GN24&lt;&gt;"",GP24&gt;=HA$36,GP24&lt;&gt;""),AND(GQ24&gt;=HA$32,GQ24&lt;&gt;"",GS24&gt;=HA$36,GS24&lt;&gt;""),AND(GU24&gt;=HA$32,GU24&lt;&gt;"",GW24&gt;=HA$36,GW24&lt;&gt;""),AND(GX24&gt;=HA$32,GX24&lt;&gt;"",GZ24&gt;=HA$36,GZ24&lt;&gt;""),AND(HV24&gt;=II$32,HV24&lt;&gt;"",HX24&gt;=II$36,HX24&lt;&gt;""),AND(HY24&gt;=II$32,HY24&lt;&gt;"",IA24&gt;=II$36,IA24&lt;&gt;""),AND(IC24&gt;=II$32,IC24&lt;&gt;"",IE24&gt;=II$36,IE24&lt;&gt;""),AND(IF24&gt;=II$32,IF24&lt;&gt;"",IH24&gt;=II$36,IH24&lt;&gt;""),AND(JD24&gt;=JQ$32,JD24&lt;&gt;"",JF24&gt;=JQ$36,JF24&lt;&gt;""),AND(JG24&gt;=JQ$32,JG24&lt;&gt;"",JI24&gt;=JQ$36,JI24&lt;&gt;""),AND(JK24&gt;=JQ$32,JK24&lt;&gt;"",JM24&gt;=JQ$36,JM24&lt;&gt;""),AND(JN24&gt;=JQ$32,JN24&lt;&gt;"",JP24&gt;=JQ$36,JP24&lt;&gt;""),AND(KL24&gt;=KY$32,KL24&lt;&gt;"",KN24&gt;=KY$36,KN24&lt;&gt;""),AND(KO24&gt;=KY$32,KO24&lt;&gt;"",KQ24&gt;=KY$36,KQ24&lt;&gt;""),AND(KS24&gt;=KY$32,KS24&lt;&gt;"",KU24&gt;=KY$36,KU24&lt;&gt;""),AND(KV24&gt;=KY$32,KV24&lt;&gt;"",KX24&gt;=KY$36,KX24&lt;&gt;""),AND(LT24&gt;=MG$32,LT24&lt;&gt;"",LV24&gt;=MG$36,LV24&lt;&gt;""),AND(LW24&gt;=MG$32,LW24&lt;&gt;"",LY24&gt;=MG$36,LY24&lt;&gt;""),AND(MA24&gt;=MG$32,MA24&lt;&gt;"",MC24&gt;=MG$36,MC24&lt;&gt;""),AND(MD24&gt;=MG$32,MD24&lt;&gt;"",MF24&gt;=MG$36,MF24&lt;&gt;""),AND(NB24&gt;=NO$32,NB24&lt;&gt;"",ND24&gt;=NO$36,ND24&lt;&gt;""),AND(NE24&gt;=NO$32,NE24&lt;&gt;"",NG24&gt;=NO$36,NG24&lt;&gt;""),AND(NI24&gt;=NO$32,NI24&lt;&gt;"",NK24&gt;=NO$36,NK24&lt;&gt;""),AND(NL24&gt;=NO$32,NL24&lt;&gt;"",NN24&gt;=NO$36,NN24&lt;&gt;""),AND(OJ24&gt;=OW$32,OJ24&lt;&gt;"",OL24&gt;=OW$36,OL24&lt;&gt;""),AND(OM24&gt;=OW$32,OM24&lt;&gt;"",OO24&gt;=OW$36,OO24&lt;&gt;""),AND(OQ24&gt;=OW$32,OQ24&lt;&gt;"",OS24&gt;=OW$36,OS24&lt;&gt;""),AND(OT24&gt;=OW$32,OT24&lt;&gt;"",OV24&gt;=OW$36,OV24&lt;&gt;""),AND(PR24&gt;=QE$32,PR24&lt;&gt;"",PT24&gt;=QE$36,PT24&lt;&gt;""),AND(PU24&gt;=QE$32,PU24&lt;&gt;"",PW24&gt;=QE$36,PW24&lt;&gt;""),AND(PY24&gt;=QE$32,PY24&lt;&gt;"",QA24&gt;=QE$36,QA24&lt;&gt;""),AND(QB24&gt;=QE$32,QB24&lt;&gt;"",QD24&gt;=QE$36,QD24&lt;&gt;""),AND(QZ24&gt;=RM$32,QZ24&lt;&gt;"",RB24&gt;=RM$36,RB24&lt;&gt;""),AND(RC24&gt;=RM$32,RC24&lt;&gt;"",RE24&gt;=RM$36,RE24&lt;&gt;""),AND(RG24&gt;=RM$32,RG24&lt;&gt;"",RI24&gt;=RM$36,RI24&lt;&gt;""),AND(RJ24&gt;=RM$32,RJ24&lt;&gt;"",RL24&gt;=RM$36,RL24&lt;&gt;""),AND(SH24&gt;=SU$32,SH24&lt;&gt;"",SJ24&gt;=SU$36,SJ24&lt;&gt;""),AND(SK24&gt;=SU$32,SK24&lt;&gt;"",SM24&gt;=SU$36,SM24&lt;&gt;""),AND(SO24&gt;=SU$32,SO24&lt;&gt;"",SQ24&gt;=SU$36,SQ24&lt;&gt;""),AND(SR24&gt;=SU$32,SR24&lt;&gt;"",ST24&gt;=SU$36,ST24&lt;&gt;""),AND(TP24&gt;=UC$32,TP24&lt;&gt;"",TR24&gt;=UC$36,TR24&lt;&gt;""),AND(TS24&gt;=UC$32,TS24&lt;&gt;"",TU24&gt;=UC$36,TU24&lt;&gt;""),AND(TW24&gt;=UC$32,TW24&lt;&gt;"",TY24&gt;=UC$356,TYY24&lt;&gt;""),AND(TZ24&gt;=UC$32,TZ24&lt;&gt;"",UB24&gt;=UC$36,UB24&lt;&gt;""),AND(UX24&gt;=VK$32,UX24&lt;&gt;"",UZ24&gt;=VK$36,UZ24&lt;&gt;""),AND(VA24&gt;=VK$32,VA24&lt;&gt;"",VC24&gt;=VK$36,VC24&lt;&gt;""),AND(VE24&gt;=VK$32,VE24&lt;&gt;"",VG24&gt;=VK$36,VG24&lt;&gt;""),AND(VH24&gt;=VK$32,VH24&lt;&gt;"",VJ24&gt;=VK$36,VJ24&lt;&gt;""),AND(WF24&gt;=WS$32,WF24&lt;&gt;"",WH24&gt;=WS$36,WH24&lt;&gt;""),AND(WI24&gt;=WS$32,WI24&lt;&gt;"",WK24&gt;=WS$36,WK24&lt;&gt;""),AND(WM24&gt;=WS$32,WM24&lt;&gt;"",WO24&gt;=WS$36,WO24&lt;&gt;""),AND(WP24&gt;=WS$32,WP24&lt;&gt;"",WR24&gt;=WS$36,WR24&lt;&gt;"")),"Merit",IF(OR(AND(AO24&gt;=AY$31,AO24&lt;&gt;"",AQ24&gt;=AY$35,AQ24&lt;&gt;"",AN24=""),AND(AR24&gt;=AY$31,AR24&lt;&gt;"",AT24&gt;=AY$35,AT24&lt;&gt;"",AN24=""),AND(AV24&gt;=AY$31,AV24&lt;&gt;"",AX24&gt;=AY$35,AX24&lt;&gt;"",AN24=""),AND(BP24&gt;=BZ$31,BP24&lt;&gt;"",BR24&gt;=BZ$35,BR24&lt;&gt;"",BO24=""),AND(BS24&gt;=BZ$31,BS24&lt;&gt;"",BU24&gt;=BZ$35,BU24&lt;&gt;"",BO24=""),AND(BW24&gt;=BZ$31,BW24&lt;&gt;"",BY24&gt;=BZ$35,BY24&lt;&gt;"",BO24=""),AND(CQ24&gt;=DA$31,CQ24&lt;&gt;"",CS24&gt;=DA$35,CS24&lt;&gt;"",CP24=""),AND(CT24&gt;=DA$31,CT24&lt;&gt;"",CV24&gt;=DA$35,CV24&lt;&gt;"",CP24=""),AND(CX24&gt;=DA$31,CX24&lt;&gt;"",CZ24&gt;=DA$35,CZ24&lt;&gt;"",CP24=""),AND(DX24&gt;=EK$31,DX24&lt;&gt;"",DZ24&gt;=EK$35,DZ24&lt;&gt;""),AND(EA24&gt;=EK$31,EA24&lt;&gt;"",EC24&gt;=EK$35,EC24&lt;&gt;""),AND(EE24&gt;=EK$31,EE24&lt;&gt;"",EG24&gt;=EK$35,EG24&lt;&gt;""),AND(EH24&gt;=EK$31,EH24&lt;&gt;"",EJ24&gt;=EK$35,EJ24&lt;&gt;""),AND(FF24&gt;=FS$31,FF24&lt;&gt;"",FH24&gt;=FS$35,FH24&lt;&gt;""),AND(FI24&gt;=FS$31,FI24&lt;&gt;"",FK24&gt;=FS$35,FK24&lt;&gt;""),AND(FM24&gt;=FS$31,FM24&lt;&gt;"",FO24&gt;=FS$35,FO24&lt;&gt;""),AND(FP24&gt;=FS$31,FP24&lt;&gt;"",FR24&gt;=FS$35,FR24&lt;&gt;""),AND(GN24&gt;=HA$31,GN24&lt;&gt;"",GP24&gt;=HA$35,GP24&lt;&gt;""),AND(GQ24&gt;=HA$31,GQ24&lt;&gt;"",GS24&gt;=HA$35,GS24&lt;&gt;""),AND(GU24&gt;=HA$31,GU24&lt;&gt;"",GW24&gt;=HA$35,GW24&lt;&gt;""),AND(GX24&gt;=HA$31,GX24&lt;&gt;"",GZ24&gt;=HA$35,GZ24&lt;&gt;""),AND(HV24&gt;=II$31,HV24&lt;&gt;"",HX24&gt;=II$35,HX24&lt;&gt;""),AND(HY24&gt;=II$31,HY24&lt;&gt;"",IA24&gt;=II$35,IA24&lt;&gt;""),AND(IC24&gt;=II$31,IC24&lt;&gt;"",IE24&gt;=II$35,IE24&lt;&gt;""),AND(IF24&gt;=II$31,IF24&lt;&gt;"",IH24&gt;=II$35,IH24&lt;&gt;""),AND(JD24&gt;=JQ$31,JD24&lt;&gt;"",JF24&gt;=JQ$35,JF24&lt;&gt;""),AND(JG24&gt;=JQ$31,JG24&lt;&gt;"",JI24&gt;=JQ$35,JI24&lt;&gt;""),AND(JK24&gt;=JQ$31,JK24&lt;&gt;"",JM24&gt;=JQ$35,JM24&lt;&gt;""),AND(JN24&gt;=JQ$31,JN24&lt;&gt;"",JP24&gt;=JQ$35,JP24&lt;&gt;""),AND(KL24&gt;=KY$31,KL24&lt;&gt;"",KN24&gt;=KY$35,KN24&lt;&gt;""),AND(KO24&gt;=KY$31,KO24&lt;&gt;"",KQ24&gt;=KY$35,KQ24&lt;&gt;""),AND(KS24&gt;=KY$31,KS24&lt;&gt;"",KU24&gt;=KY$35,KU24&lt;&gt;""),AND(KV24&gt;=KY$31,KV24&lt;&gt;"",KX24&gt;=KY$35,KX24&lt;&gt;""),AND(LT24&gt;=MG$31,LT24&lt;&gt;"",LV24&gt;=MG$35,LV24&lt;&gt;""),AND(LW24&gt;=MG$31,LW24&lt;&gt;"",LY24&gt;=MG$35,LY24&lt;&gt;""),AND(MA24&gt;=MG$31,MA24&lt;&gt;"",MC24&gt;=MG$35,MC24&lt;&gt;""),AND(MD24&gt;=MG$31,MD24&lt;&gt;"",MF24&gt;=MG$35,MF24&lt;&gt;""),AND(NB24&gt;=NO$31,NB24&lt;&gt;"",ND24&gt;=NO$35,ND24&lt;&gt;""),AND(NE24&gt;=NO$31,NE24&lt;&gt;"",NG24&gt;=NO$35,NG24&lt;&gt;""),AND(NI24&gt;=NO$31,NI24&lt;&gt;"",NK24&gt;=NO$35,NK24&lt;&gt;""),AND(NL24&gt;=NO$31,NL24&lt;&gt;"",NN24&gt;=NO$35,NN24&lt;&gt;""),AND(OJ24&gt;=OW$31,OJ24&lt;&gt;"",OL24&gt;=OW$35,OL24&lt;&gt;""),AND(OM24&gt;=OW$31,OM24&lt;&gt;"",OO24&gt;=OW$35,OO24&lt;&gt;""),AND(OQ24&gt;=OW$31,OQ24&lt;&gt;"",OS24&gt;=OW$35,OS24&lt;&gt;""),AND(OT24&gt;=OW$31,OT24&lt;&gt;"",OV24&gt;=OW$35,OV24&lt;&gt;""),AND(PR24&gt;=QE$31,PR24&lt;&gt;"",PT24&gt;=QE$35,PT24&lt;&gt;""),AND(PU24&gt;=QE$31,PU24&lt;&gt;"",PW24&gt;=QE$35,PW24&lt;&gt;""),AND(PY24&gt;=QE$31,PY24&lt;&gt;"",QA24&gt;=QE$35,QA24&lt;&gt;""),AND(QB24&gt;=QE$31,QB24&lt;&gt;"",QD24&gt;=QE$35,QD24&lt;&gt;""),AND(QZ24&gt;=RM$31,QZ24&lt;&gt;"",RB24&gt;=RM$35,RB24&lt;&gt;""),AND(RC24&gt;=RM$31,RC24&lt;&gt;"",RE24&gt;=RM$35,RE24&lt;&gt;""),AND(RG24&gt;=RM$31,RG24&lt;&gt;"",RI24&gt;=RM$35,RI24&lt;&gt;""),AND(RJ24&gt;=RM$31,RJ24&lt;&gt;"",RL24&gt;=RM$35,RL24&lt;&gt;""),AND(SH24&gt;=SU$31,SH24&lt;&gt;"",SJ24&gt;=SU$35,SJ24&lt;&gt;""),AND(SK24&gt;=SU$31,SK24&lt;&gt;"",SM24&gt;=SU$35,SM24&lt;&gt;""),AND(SO24&gt;=SU$31,SO24&lt;&gt;"",SQ24&gt;=SU$35,SQ24&lt;&gt;""),AND(SR24&gt;=SU$31,SR24&lt;&gt;"",ST24&gt;=SU$35,ST24&lt;&gt;""),AND(TP24&gt;=UC$31,TP24&lt;&gt;"",TR24&gt;=UC$35,TR24&lt;&gt;""),AND(TS24&gt;=UC$31,TS24&lt;&gt;"",TU24&gt;=UC$35,TU24&lt;&gt;""),AND(TW24&gt;=UC$31,TW24&lt;&gt;"",TY24&gt;=UC$35,TYY24&lt;&gt;""),AND(TZ24&gt;=UC$31,TZ24&lt;&gt;"",UB24&gt;=UC$35,UB24&lt;&gt;""),AND(UX24&gt;=VK$31,UX24&lt;&gt;"",UZ24&gt;=VK$35,UZ24&lt;&gt;""),AND(VA24&gt;=VK$31,VA24&lt;&gt;"",VC24&gt;=VK$35,VC24&lt;&gt;""),AND(VE24&gt;=VK$31,VE24&lt;&gt;"",VG24&gt;=VK$35,VG24&lt;&gt;""),AND(VH24&gt;=VK$31,VH24&lt;&gt;"",VJ24&gt;=VK$35,VJ24&lt;&gt;""),AND(WF24&gt;=WS$31,WF24&lt;&gt;"",WH24&gt;=WS$35,WH24&lt;&gt;""),AND(WI24&gt;=WS$31,WI24&lt;&gt;"",WK24&gt;=WS$35,WK24&lt;&gt;""),AND(WM24&gt;=WS$31,WM24&lt;&gt;"",WO24&gt;=WS$35,WO24&lt;&gt;""),AND(WP24&gt;=WS$31,WP24&lt;&gt;"",WR24&gt;=WS$35,WR24&lt;&gt;"")),"Excellence",IF(I24="P","Worlds Team",IF(F24="P","National Team","")))))</f>
        <v/>
      </c>
      <c r="I24" s="3" t="str">
        <f>IF(OR(AND(AO24&gt;=AY$30,AO24&lt;&gt;"",AQ24&gt;=AY$34,AQ24&lt;&gt;"",AN24=""),AND(AR24&gt;=AY$30,AR24&lt;&gt;"",AT24&gt;=AY$34,AT24&lt;&gt;"",AN24=""),AND(AV24&gt;=AY$30,AV24&lt;&gt;"",AX24&gt;=AY$34,AX24&lt;&gt;"",AN24=""),AND(BP24&gt;=BZ$30,BP24&lt;&gt;"",BR24&gt;=BZ$34,BR24&lt;&gt;"",BO24=""),AND(BS24&gt;=BZ$30,BS24&lt;&gt;"",BU24&gt;=BZ$34,BU24&lt;&gt;"",BO24=""),AND(BW24&gt;=BZ$30,BW24&lt;&gt;"",BY24&gt;=BZ$34,BY24&lt;&gt;"",BO24=""),AND(CQ24&gt;=DA$30,CQ24&lt;&gt;"",CS24&gt;=DA$34,CS24&lt;&gt;"",CP24=""),AND(CT24&gt;=DA$30,CT24&lt;&gt;"",CV24&gt;=DA$34,CV24&lt;&gt;"",CP24=""),AND(CX24&gt;=DA$30,CX24&lt;&gt;"",CZ24&gt;=DA$34,CZ24&lt;&gt;"",CP24=""),AND(DX24&gt;=EK$30,DX24&lt;&gt;"",DZ24&gt;=EK$34,DZ24&lt;&gt;""),AND(EA24&gt;=EK$30,EA24&lt;&gt;"",EC24&gt;=EK$34,EC24&lt;&gt;""),AND(EE24&gt;=EK$30,EE24&lt;&gt;"",EG24&gt;=EK$34,EG24&lt;&gt;""),AND(EH24&gt;=EK$30,EH24&lt;&gt;"",EJ24&gt;=EK$34,EJ24&lt;&gt;""),AND(FF24&gt;=FS$30,FF24&lt;&gt;"",FH24&gt;=FS$34,FH24&lt;&gt;""),AND(FI24&gt;=FS$30,FI24&lt;&gt;"",FK24&gt;=FS$34,FK24&lt;&gt;""),AND(FM24&gt;=FS$30,FM24&lt;&gt;"",FO24&gt;=FS$34,FO24&lt;&gt;""),AND(FP24&gt;=FS$30,FP24&lt;&gt;"",FR24&gt;=FS$34,FR24&lt;&gt;""),AND(GN24&gt;=HA$30,GN24&lt;&gt;"",GP24&gt;=HA$34,GP24&lt;&gt;""),AND(GQ24&gt;=HA$30,GQ24&lt;&gt;"",GS24&gt;=HA$34,GS24&lt;&gt;""),AND(GU24&gt;=HA$30,GU24&lt;&gt;"",GW24&gt;=HA$34,GW24&lt;&gt;""),AND(GX24&gt;=HA$30,GX24&lt;&gt;"",GZ24&gt;=HA$34,GZ24&lt;&gt;""),AND(HV24&gt;=II$30,HV24&lt;&gt;"",HX24&gt;=II$34,HX24&lt;&gt;""),AND(HY24&gt;=II$30,HY24&lt;&gt;"",IA24&gt;=II$34,IA24&lt;&gt;""),AND(IC24&gt;=II$30,IC24&lt;&gt;"",IE24&gt;=II$34,IE24&lt;&gt;""),AND(IF24&gt;=II$30,IF24&lt;&gt;"",IH24&gt;=II$34,IH24&lt;&gt;""),AND(JD24&gt;=JQ$30,JD24&lt;&gt;"",JF24&gt;=JQ$34,JF24&lt;&gt;""),AND(JG24&gt;=JQ$30,JG24&lt;&gt;"",JI24&gt;=JQ$34,JI24&lt;&gt;""),AND(JK24&gt;=JQ$30,JK24&lt;&gt;"",JM24&gt;=JQ$34,JM24&lt;&gt;""),AND(JN24&gt;=JQ$30,JN24&lt;&gt;"",JP24&gt;=JQ$34,JP24&lt;&gt;""),AND(KL24&gt;=KY$30,KL24&lt;&gt;"",KN24&gt;=KY$34,KN24&lt;&gt;""),AND(KO24&gt;=KY$30,KO24&lt;&gt;"",KQ24&gt;=KY$34,KQ24&lt;&gt;""),AND(KS24&gt;=KY$30,KS24&lt;&gt;"",KU24&gt;=KY$34,KU24&lt;&gt;""),AND(KV24&gt;=KY$30,KV24&lt;&gt;"",KX24&gt;=KY$34,KX24&lt;&gt;""),AND(LT24&gt;=MG$30,LT24&lt;&gt;"",LV24&gt;=MG$34,LV24&lt;&gt;""),AND(LW24&gt;=MG$30,LW24&lt;&gt;"",LY24&gt;=MG$34,LY24&lt;&gt;""),AND(MA24&gt;=MG$30,MA24&lt;&gt;"",MC24&gt;=MG$34,MC24&lt;&gt;""),AND(MD24&gt;=MG$30,MD24&lt;&gt;"",MF24&gt;=MG$34,MF24&lt;&gt;""),AND(NB24&gt;=NO$30,NB24&lt;&gt;"",ND24&gt;=NO$34,ND24&lt;&gt;""),AND(NE24&gt;=NO$30,NE24&lt;&gt;"",NG24&gt;=NO$34,NG24&lt;&gt;""),AND(NI24&gt;=NO$30,NI24&lt;&gt;"",NK24&gt;=NO$34,NK24&lt;&gt;""),AND(NL24&gt;=NO$30,NL24&lt;&gt;"",NN24&gt;=NO$34,NN24&lt;&gt;""),AND(OJ24&gt;=OW$30,OJ24&lt;&gt;"",OL24&gt;=OW$34,OL24&lt;&gt;""),AND(OM24&gt;=OW$30,OM24&lt;&gt;"",OO24&gt;=OW$34,OO24&lt;&gt;""),AND(OQ24&gt;=OW$30,OQ24&lt;&gt;"",OS24&gt;=OW$34,OS24&lt;&gt;""),AND(OT24&gt;=OW$30,OT24&lt;&gt;"",OV24&gt;=OW$34,OV24&lt;&gt;""),AND(PR24&gt;=QE$30,PR24&lt;&gt;"",PT24&gt;=QE$34,PT24&lt;&gt;""),AND(PU24&gt;=QE$30,PU24&lt;&gt;"",PW24&gt;=QE$34,PW24&lt;&gt;""),AND(PY24&gt;=QE$30,PY24&lt;&gt;"",QA24&gt;=QE$34,QA24&lt;&gt;""),AND(QB24&gt;=QE$30,QB24&lt;&gt;"",QD24&gt;=QE$34,QD24&lt;&gt;""),AND(QZ24&gt;=RM$30,QZ24&lt;&gt;"",RB24&gt;=RM$34,RB24&lt;&gt;""),AND(RC24&gt;=RM$30,RC24&lt;&gt;"",RE24&gt;=RM$34,RE24&lt;&gt;""),AND(RG24&gt;=RM$30,RG24&lt;&gt;"",RI24&gt;=RM$34,RI24&lt;&gt;""),AND(RJ24&gt;=RM$30,RJ24&lt;&gt;"",RL24&gt;=RM$34,RL24&lt;&gt;""),AND(SH24&gt;=SU$30,SH24&lt;&gt;"",SJ24&gt;=SU$34,SJ24&lt;&gt;""),AND(SK24&gt;=SU$30,SK24&lt;&gt;"",SM24&gt;=SU$34,SM24&lt;&gt;""),AND(SO24&gt;=SU$30,SO24&lt;&gt;"",SQ24&gt;=SU$34,SQ24&lt;&gt;""),AND(SR24&gt;=SU$30,SR24&lt;&gt;"",ST24&gt;=SU$34,ST24&lt;&gt;""),AND(TP24&gt;=UC$30,TP24&lt;&gt;"",TR24&gt;=UC$34,TR24&lt;&gt;""),AND(TS24&gt;=UC$30,TS24&lt;&gt;"",TU24&gt;=UC$34,TU24&lt;&gt;""),AND(TW24&gt;=UC$30,TW24&lt;&gt;"",TY24&gt;=UC$34,TYY24&lt;&gt;""),AND(TZ24&gt;=UC$30,TZ24&lt;&gt;"",UB24&gt;=UC$34,UB24&lt;&gt;""),AND(UX24&gt;=VK$30,UX24&lt;&gt;"",UZ24&gt;=VK$34,UZ24&lt;&gt;""),AND(VA24&gt;=VK$30,VA24&lt;&gt;"",VC24&gt;=VK$34,VC24&lt;&gt;""),AND(VE24&gt;=VK$30,VE24&lt;&gt;"",VG24&gt;=VK$34,VG24&lt;&gt;""),AND(VH24&gt;=VK$30,VH24&lt;&gt;"",VJ24&gt;=VK$34,VJ24&lt;&gt;""),AND(WF24&gt;=WS$30,WF24&lt;&gt;"",WH24&gt;=WS$34,WH24&lt;&gt;""),AND(WI24&gt;=WS$30,WI24&lt;&gt;"",WK24&gt;=WS$34,WK24&lt;&gt;""),AND(WM24&gt;=WS$30,WM24&lt;&gt;"",WO24&gt;=WS$34,WO24&lt;&gt;""),AND(WP24&gt;=WS$30,WP24&lt;&gt;"",WR24&gt;=WS$34,WR24&lt;&gt;"")),"P","")</f>
        <v/>
      </c>
      <c r="J24" s="8">
        <f>IF(COUNT(AQ24,AT24,BR24,BU24,CS24,CV24)&gt;0,LARGE((AQ24,AT24,BR24,BU24,CS24,CV24),1),0)</f>
        <v>51.53</v>
      </c>
      <c r="K24" s="8" t="str">
        <f>IF(J24="","",IF(OR(J24=CS24,J24=CV24),$CA$1,IF(OR(J24=BR24,J24=BU24),$AZ$1,IF(OR(J24=AQ24,J24=AT24),$Y$1,""))))</f>
        <v>2025 Elite Canada</v>
      </c>
      <c r="L24" s="8">
        <f>IF(COUNT(AQ24,AT24,BR24,BU24,CS24,CV24)&gt;1,LARGE((AQ24,AT24,BR24,BU24,CS24,CV24),2),0)</f>
        <v>10.29</v>
      </c>
      <c r="M24" s="8" t="str">
        <f>IF(L24="","",IF(OR(L24=CS24,L24=CV24),$CA$1,IF(OR(L24=BR24,L24=BU24),$AZ$1,IF(OR(L24=AQ24,L24=AT24),$Y$1,""))))</f>
        <v>2025 Elite Canada</v>
      </c>
      <c r="N24" s="8">
        <f>IF(COUNT(AQ24,AT24,BR24,BU24,CS24,CV24)&gt;2,LARGE((AQ24,AT24,BR24,BU24,CS24,CV24),3),0)</f>
        <v>0</v>
      </c>
      <c r="O24" s="8" t="str">
        <f>IF(N24="","",IF(OR(N24=CS24,N24=CV24),$CA$1,IF(OR(N24=BR24,N24=BU24),$AZ$1,IF(OR(N24=AQ24,N24=AT24),$Y$1,""))))</f>
        <v/>
      </c>
      <c r="P24" s="8">
        <f>IF(MAX(AX24,BY24,CZ24)&gt;0,MAX(AX24,BY24,CZ24),0)</f>
        <v>46.45</v>
      </c>
      <c r="Q24" s="8" t="str">
        <f>IF(P24="","",IF(P24=CZ24,$CA$1,IF(P24=BY24,$AZ$1,IF(P24=AX24,$Y$1,""))))</f>
        <v>2025 Elite Canada</v>
      </c>
      <c r="R24" s="8">
        <f>IF(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,TP24,TS24,TW24,TZ24,UX24,VA24,VE24,VH24,WF24,WI24,WM24,WP24)&gt;0,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,TP24,TS24,TW24,TZ24,UX24,VA24,VE24,VH24,WF24,WI24,WM24,WP24),0)</f>
        <v>14.4</v>
      </c>
      <c r="S24" s="8" t="str">
        <f>IF(R24=0,"",IF(OR(R24=CQ24,R24=CT24,R24=CX24),$CA$1,IF(OR(R24=BP24,R24=BS24,R24=BW24),$AZ$1,IF(OR(R24=AO24,R24=AR24,R24=AV24),$Y$1,IF(OR(R24=WF24,R24=WI24,R24=WM24,R24=WP24),$VL$1,IF(OR(R24=UX24,R24=VA24,R24=VE24,R24=VH24),$UD$1,IF(OR(R24=TP24,R24=TS24,R24=TW24,R24=TZ24),$SV$1,IF(OR(R24=SH24,R24=SK24,R24=SO24,R24=SR24),$RN$1,IF(OR(R24=QZ24,R24=RC24,R24=RG24,R24=RJ24),$QF$1,IF(OR(R24=PR24,R24=PU24,R24=PY24,R24=QB24),$OX$1,IF(OR(R24=OJ24,R24=OM24,R24=OQ24,R24=OT24),$NP$1,IF(OR(R24=NB24,R24=NE24,R24=NI24,R24=NL24),$MH$1,IF(OR(R24=LT24,R24=LW24,R24=MA24,R24=MD24),$KZ$1,IF(OR(R24=KL24,R24=KO24,R24=KS24,R24=KV24),$JR$1,IF(OR(R24=JD24,R24=JG24,R24=JK24,R24=JN24),$IJ$1,IF(OR(R24=HV24,R24=HY24,R24=IC24,R24=IF24),$HB$1,IF(OR(R24=GN24,R24=GQ24,R24=GU24,R24=GX24),$FT$1,IF(OR(R24=FF24,R24=FI24,R24=FM24,R24=FP24),$EL$1,IF(OR(R24=DX24,R24=EA24,R24=EE24,R24=EH24),$DD$1,"")))))))))))))))))))</f>
        <v>2025 Elite Canada</v>
      </c>
      <c r="T24" s="8">
        <f>MAX(IF(AND(AO24&lt;&gt;"",AO24&gt;=$AY$29),AP24,0),IF(AND(AR24&lt;&gt;"",AR24&gt;=$AY$29),AS24,0),IF(AND(AV24&lt;&gt;"",AV24&gt;=$AY$29),AW24,0),IF(AND(BP24&lt;&gt;"",BP24&gt;=$BZ$29),BQ24,0),IF(AND(BS24&lt;&gt;"",BS24&gt;=$BZ$29),BT24,0),IF(AND(BW24&lt;&gt;"",BW24&gt;=$BZ$29),BX24,0),IF(AND(CQ24&lt;&gt;"",CQ24&gt;=$DA$29),CR24,0),IF(AND(CT24&lt;&gt;"",CT24&gt;=$DA$29),CU24,0),IF(AND(CX24&lt;&gt;"",CX24&gt;=$DA$29),CY24,0),IF(AND(DX24&lt;&gt;"",DX24&gt;=$EK$29),DY24,0),IF(AND(EA24&lt;&gt;"",EA24&gt;=$EK$29),EB24,0),IF(AND(EE24&lt;&gt;"",EE24&gt;=$EK$29),EF24,0),IF(AND(EH24&lt;&gt;"",EH24&gt;=$EK$29),EI24,0),IF(AND(FF24&lt;&gt;"",FF24&gt;=$FS$29),FG24,0),IF(AND(FI24&lt;&gt;"",FI24&gt;=$FS$29),FJ24,0),IF(AND(FM24&lt;&gt;"",FM24&gt;=$FS$29),FN24,0),IF(AND(FP24&lt;&gt;"",FP24&gt;=$FS$29),FQ24,0),IF(AND(GN24&lt;&gt;"",GN24&gt;=$HA$29),GO24,0),IF(AND(GQ24&lt;&gt;"",GQ24&gt;=$HA$29),GR24,0),IF(AND(GU24&lt;&gt;"",GU24&gt;=$HA$29),GV24,0),IF(AND(GX24&lt;&gt;"",GX24&gt;=$HA$29),GY24,0),IF(AND(HV24&lt;&gt;"",HV24&gt;=$II$29),HW24,0),IF(AND(HY24&lt;&gt;"",HY24&gt;=$II$29),HZ24,0),IF(AND(IC24&lt;&gt;"",IC24&gt;=$II$29),ID24,0),IF(AND(IF24&lt;&gt;"",IF24&gt;=$II$29),IG24,0),IF(AND(JD24&lt;&gt;"",JD24&gt;=$JQ$29),JE24,0),IF(AND(JG24&lt;&gt;"",JG24&gt;=$JQ$29),JH24,0),IF(AND(JK24&lt;&gt;"",JK24&gt;=$JQ$29),JL24,0),IF(AND(JN24&lt;&gt;"",JN24&gt;=$JQ$29),JO24,0),IF(AND(KL24&lt;&gt;"",KL24&gt;=$KY$29),KM24,0),IF(AND(KO24&lt;&gt;"",KO24&gt;=$KY$29),KP24,0),IF(AND(KS24&lt;&gt;"",KS24&gt;=$KY$29),KT24,0),IF(AND(KV24&lt;&gt;"",KV24&gt;=$KY$29),KW24,0),IF(AND(LT24&lt;&gt;"",LT24&gt;=$MG$29),LU24,0),IF(AND(LW24&lt;&gt;"",LW24&gt;=$MG$29),LX24,0),IF(AND(MA24&lt;&gt;"",MA24&gt;=$MG$29),MB24,0),IF(AND(MD24&lt;&gt;"",MD24&gt;=$MG$29),ME24,0),IF(AND(NB24&lt;&gt;"",NB24&gt;=$NO$29),NC24,0),IF(AND(NE24&lt;&gt;"",NE24&gt;=$NO$29),NF24,0),IF(AND(NI24&lt;&gt;"",NI24&gt;=$NO$29),NJ24,0),IF(AND(NL24&lt;&gt;"",NL24&gt;=$NO$29),NM24,0),IF(AND(OJ24&lt;&gt;"",OJ24&gt;=$OW$29),OK24,0),IF(AND(OM24&lt;&gt;"",OM24&gt;=$OW$29),ON24,0),IF(AND(OQ24&lt;&gt;"",OQ24&gt;=$OW$29),OR24,0),IF(AND(OT24&lt;&gt;"",OT24&gt;=$OW$29),OU24,0),IF(AND(PR24&lt;&gt;"",PR24&gt;=$QE$29),PS24,0),IF(AND(PU24&lt;&gt;"",PU24&gt;=$QE$29),PV24,0),IF(AND(PY24&lt;&gt;"",PY24&gt;=$QE$29),PZ24,0),IF(AND(QB24&lt;&gt;"",QB24&gt;=$QE$29),QC24,0),IF(AND(QZ24&lt;&gt;"",QZ24&gt;=$RM$29),RA24,0),IF(AND(RC24&lt;&gt;"",RC24&gt;=$RM$29),RD24,0),IF(AND(RG24&lt;&gt;"",RG24&gt;=$RM$29),RH24,0),IF(AND(RJ24&lt;&gt;"",RJ24&gt;=$RM$29),RK24,0),IF(AND(SH24&lt;&gt;"",SH24&gt;=$SU$29),SI24,0),IF(AND(SK24&lt;&gt;"",SK24&gt;=$SU$29),SL24,0),IF(AND(SO24&lt;&gt;"",SO24&gt;=$SU$29),SP24,0),IF(AND(SR24&lt;&gt;"",SR24&gt;=$SU$29),SS24,0),IF(AND(TP24&lt;&gt;"",TP24&gt;=$UC$29),TQ24,0),IF(AND(TS24&lt;&gt;"",TS24&gt;=$UC$29),TT24,0),IF(AND(TW24&lt;&gt;"",TW24&gt;=$UC$29),TX24,0),IF(AND(TZ24&lt;&gt;"",TZ24&gt;=$UC$29),UA24,0),IF(AND(UX24&lt;&gt;"",UX24&gt;=$VK$29),UY24,0),IF(AND(VA24&lt;&gt;"",VA24&gt;=$VK$29),VB24,0),IF(AND(VE24&lt;&gt;"",VE24&gt;=$VK$29),VF24,0),IF(AND(VH24&lt;&gt;"",VH24&gt;=$VK$29),VI24,0),IF(AND(WF24&lt;&gt;"",WF24&gt;=$WS$29),WG24,0),IF(AND(WI24&lt;&gt;"",WI24&gt;=$WS$29),WJ24,0),IF(AND(WM24&lt;&gt;"",WM24&gt;=$WS$29),WN24,0),IF(AND(WP24&lt;&gt;"",WP24&gt;=$WS$29),WQ24,0),0)</f>
        <v>0</v>
      </c>
      <c r="U24" s="8" t="str">
        <f>IF(T24=0,"",IF(OR(T24=CR24,T24=CU24,T24=CY24),$CA$1,IF(OR(T24=BQ24,T24=BT24,T24=BX24),$AZ$1,IF(OR(T24=AP24,T24=AS24,T24=AW24),$Y$1,IF(OR(T24=WG24,T24=WJ24,T24=WN24,T24=WQ24),$VL$1,IF(OR(T24=UY24,T24=VB24,T24=VF24,T24=VI24),$UD$1,IF(OR(T24=TQ24,T24=TT24,T24=TX24,T24=UA24),$SV$1,IF(OR(T24=SI24,T24=SL24,T24=SP24,T24=SS24),$RN$1,IF(OR(T24=RA24,T24=RD24,T24=RH24,T24=RK24),$QF$1,IF(OR(T24=PS24,T24=PV24,T24=PZ24,T24=QC24),$OX$1,IF(OR(T24=OK24,T24=ON24,T24=OR24,T24=OU24),$NP$1,IF(OR(T24=NC24,T24=NF24,T24=NJ24,T24=NM24),$MH$1,IF(OR(T24=LU24,T24=LX24,T24=MB24,T24=ME24),$KZ$1,IF(OR(T24=KM24,T24=KP24,T24=KT24,T24=KW24),$JR$1,IF(OR(T24=JE24,T24=JH24,T24=JL24,T24=JO24),$IJ$1,IF(OR(T24=HW24,T24=HZ24,T24=ID24,T24=IG24),$HB$1,IF(OR(T24=GO24,T24=GR24,T24=GV24,T24=GY24),$FT$1,IF(OR(T24=FG24,T24=FJ24,T24=FN24,T24=FQ24),$EL$1,IF(OR(T24=DY24,T24=EB24,T24=EF24,T24=EI24),$DD$1,"")))))))))))))))))))</f>
        <v/>
      </c>
      <c r="V24" s="8" t="str">
        <f>IF(MAX(DB24,DC24)&gt;0,MAX(DB24,DC24),"")</f>
        <v/>
      </c>
      <c r="W24" s="11" t="str">
        <f>IF(V24="","",IF(V24=DB24,"("&amp;DB$2&amp;")",IF(V24=DC24,"("&amp;DC$2&amp;")")))</f>
        <v/>
      </c>
      <c r="X24" s="8" t="str">
        <f>IF(V24="","",IF(V24=DB24,IF(V24+IF(N24="",0,N24)=WL24,$VL$1,IF(V24+IF(N24="",0,N24)=VD24,$UD$1,IF(V24+IF(N24="",0,N24)=TV24,$SV$1,IF(V24+IF(N24="",0,N24)=SN24,$RN$1,IF(V24+IF(N24="",0,N24)=RF24,$QF$1,IF(V24+IF(N24="",0,N24)=PX24,$OX$1,IF(V24+IF(N24="",0,N24)=OP24,$NP$1,IF(V24+IF(N24="",0,N24)=NH24,$MH$1,IF(V24+IF(N24="",0,N24)=LZ24,$KZ$1,IF(V24+IF(N24="",0,N24)=KR24,$JR$1,IF(V24+IF(N24="",0,N24)=JJ24,$IJ$1,IF(V24+IF(N24="",0,N24)=IB24,$HB$1,IF(V24+IF(N24="",0,N24)=GT24,$FT$1,IF(V24+IF(N24="",0,N24)=FL24,$EL$1,IF(V24+IF(N24="",0,N24)=ED24,$DD$1))))))))))))))),IF(V24=DC24,IF(V24+IF(P24="",0,P24)=WO24,$VL$1,IF(V24+IF(P24="",0,P24)=VG24,$UD$1,IF(V24+IF(P24="",0,P24)=TY24,$SV$1,IF(V24+IF(P24="",0,P24)=ST24,$RN$1,IF(V24+IF(P24="",0,P24)=RL24,$QF$1,IF(V24+IF(P24="",0,P24)=QD24,$OX$1,IF(V24+IF(P24="",0,P24)=OV24,$NP$1,IF(V24+IF(P24="",0,P24)=NN24,$MH$1,IF(V24+IF(P24="",0,P24)=MF24,$KZ$1,IF(V24+IF(P24="",0,P24)=KX24,$JR$1,IF(V24+IF(P24="",0,P24)=JP24,$IJ$1,IF(V24+IF(P24="",0,P24)=IH24,$HB$1,IF(V24+IF(P24="",0,P24)=GZ24,$FT$1,IF(V24+IF(P24="",0,P24)=FR24,$EL$1,IF(V24+IF(P24="",0,P24)=EJ24,$DD$1,IF(V24+IF(P24="",0,P24)=WR24,$VL$1,IF(V24+IF(P24="",0,P24)=VJ24,$UD$1,IF(V24+IF(P24="",0,P24)=UB24,$SV$1,IF(V24+IF(P24="",0,P24)=SQ24,$RN$1,IF(V24+IF(P24="",0,P24)=RI24,$QF$1,IF(V24+IF(P24="",0,P24)=QA24,$OX$1,IF(V24+IF(P24="",0,P24)=OS24,$NP$1,IF(V24+IF(P24="",0,P24)=NK24,$MH$1,IF(V24+IF(P24="",0,P24)=MC24,$KZ$1,IF(V24+IF(P24="",0,P24)=KU24,$JR$1,IF(V24+IF(P24="",0,P24)=JM24,$IJ$1,IF(V24+IF(P24="",0,P24)=IE24,$HB$1,IF(V24+IF(P24="",0,P24)=GW24,$FT$1,IF(V24+IF(P24="",0,P24)=FO24,$EL$1,IF(V24+IF(P24="",0,P24)=EG24,$DD$1)))))))))))))))))))))))))))))))))</f>
        <v/>
      </c>
      <c r="Y24" s="22">
        <v>2.2999999999999998</v>
      </c>
      <c r="Z24" s="22">
        <v>1.7</v>
      </c>
      <c r="AA24" s="22">
        <v>3</v>
      </c>
      <c r="AB24" s="22">
        <v>3.29</v>
      </c>
      <c r="AC24" s="22">
        <v>0</v>
      </c>
      <c r="AD24" s="22">
        <v>13</v>
      </c>
      <c r="AE24" s="22">
        <v>9.3000000000000007</v>
      </c>
      <c r="AF24" s="22">
        <v>14.4</v>
      </c>
      <c r="AG24" s="22">
        <v>14.93</v>
      </c>
      <c r="AH24" s="22">
        <v>0.1</v>
      </c>
      <c r="AI24" s="22">
        <v>11.6</v>
      </c>
      <c r="AJ24" s="22">
        <v>9.5</v>
      </c>
      <c r="AK24" s="22">
        <v>12.5</v>
      </c>
      <c r="AL24" s="22">
        <v>14.85</v>
      </c>
      <c r="AM24" s="22">
        <v>2</v>
      </c>
      <c r="AN24" s="27"/>
      <c r="AO24" s="38">
        <f>IF(AA24&gt;0,AA24,"")</f>
        <v>3</v>
      </c>
      <c r="AP24" s="38">
        <f>IF(AB24&gt;0,AB24,"")</f>
        <v>3.29</v>
      </c>
      <c r="AQ24" s="40">
        <f>IF(SUM(Y24:AB24)-AC24&gt;0,SUM(Y24:AB24)-AC24,"")</f>
        <v>10.29</v>
      </c>
      <c r="AR24" s="40">
        <f>IF(AF24&gt;0,AF24,"")</f>
        <v>14.4</v>
      </c>
      <c r="AS24" s="40">
        <f>IF(AG24&gt;0,AG24,"")</f>
        <v>14.93</v>
      </c>
      <c r="AT24" s="40">
        <f>IF(SUM(AD24:AG24)-AH24&gt;0,SUM(AD24:AG24)-AH24,"")</f>
        <v>51.53</v>
      </c>
      <c r="AU24" s="40">
        <f>IF(AQ24="","",MAX(AQ24,AT24))</f>
        <v>51.53</v>
      </c>
      <c r="AV24" s="40">
        <f>IF(AK24&gt;0,AK24,"")</f>
        <v>12.5</v>
      </c>
      <c r="AW24" s="40">
        <f>IF(AL24&gt;0,AL24,"")</f>
        <v>14.85</v>
      </c>
      <c r="AX24" s="40">
        <f>IF(SUM(AI24:AL24)-AM24&gt;0,SUM(AI24:AL24)-AM24,"")</f>
        <v>46.45</v>
      </c>
      <c r="AY24" s="40">
        <f>IF(SUM(AU24,AX24)&gt;0,SUM(AU24,AX24),"")</f>
        <v>97.98</v>
      </c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6"/>
      <c r="BN24" s="26"/>
      <c r="BO24" s="28"/>
      <c r="BP24" s="39" t="str">
        <f>IF(BB24&gt;0,BB24,"")</f>
        <v/>
      </c>
      <c r="BQ24" s="39" t="str">
        <f>IF(BC24&gt;0,BC24,"")</f>
        <v/>
      </c>
      <c r="BR24" s="11" t="str">
        <f>IF(SUM(AZ24:BC24)-BD24&gt;0,SUM(AZ24:BC24)-BD24,"")</f>
        <v/>
      </c>
      <c r="BS24" s="11" t="str">
        <f>IF(BG24&gt;0,BG24,"")</f>
        <v/>
      </c>
      <c r="BT24" s="11" t="str">
        <f>IF(BH24&gt;0,BH24,"")</f>
        <v/>
      </c>
      <c r="BU24" s="11" t="str">
        <f>IF(SUM(BE24:BH24)-BI24&gt;0,SUM(BE24:BH24)-BI24,"")</f>
        <v/>
      </c>
      <c r="BV24" s="11" t="str">
        <f>IF(BR24="","",MAX(BR24,BU24))</f>
        <v/>
      </c>
      <c r="BW24" s="11" t="str">
        <f>IF(BL24&gt;0,BL24,"")</f>
        <v/>
      </c>
      <c r="BX24" s="11" t="str">
        <f>IF(BM24&gt;0,BM24,"")</f>
        <v/>
      </c>
      <c r="BY24" s="11" t="str">
        <f>IF(SUM(BJ24:BM24)-BN24&gt;0,SUM(BJ24:BM24)-BN24,"")</f>
        <v/>
      </c>
      <c r="BZ24" s="11" t="str">
        <f>IF(SUM(BV24,BY24)&gt;0,SUM(BV24,BY24),"")</f>
        <v/>
      </c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7"/>
      <c r="CQ24" s="38" t="str">
        <f>IF(CC24&gt;0,CC24,"")</f>
        <v/>
      </c>
      <c r="CR24" s="38" t="str">
        <f>IF(CD24&gt;0,CD24,"")</f>
        <v/>
      </c>
      <c r="CS24" s="40" t="str">
        <f>IF(SUM(CA24:CD24)-CE24&gt;0,SUM(CA24:CD24)-CE24,"")</f>
        <v/>
      </c>
      <c r="CT24" s="40" t="str">
        <f>IF(CH24&gt;0,CH24,"")</f>
        <v/>
      </c>
      <c r="CU24" s="40" t="str">
        <f>IF(CI24&gt;0,CI24,"")</f>
        <v/>
      </c>
      <c r="CV24" s="40" t="str">
        <f>IF(SUM(CF24:CI24)-CJ24&gt;0,SUM(CF24:CI24)-CJ24,"")</f>
        <v/>
      </c>
      <c r="CW24" s="40" t="str">
        <f>IF(CS24="","",MAX(CS24,CV24))</f>
        <v/>
      </c>
      <c r="CX24" s="40" t="str">
        <f>IF(CM24&gt;0,CM24,"")</f>
        <v/>
      </c>
      <c r="CY24" s="40" t="str">
        <f>IF(CN24&gt;0,CN24,"")</f>
        <v/>
      </c>
      <c r="CZ24" s="40" t="str">
        <f>IF(SUM(CK24:CN24)-CO24&gt;0,SUM(CK24:CN24)-CO24,"")</f>
        <v/>
      </c>
      <c r="DA24" s="40" t="str">
        <f>IF(SUM(CW24,CZ24)&gt;0,SUM(CW24,CZ24),"")</f>
        <v/>
      </c>
      <c r="DB24" s="51" t="str">
        <f>IF(MAX(ED24,FL24,GT24,IB24,JJ24,KR24,LZ24,NH24,OP24,PX24,RF24,SN24,TV24,VD24,WL24)-IF(N24="",0,N24)&gt;0.001,MAX(ED24,FL24,GT24,IB24,JJ24,KR24,LZ24,NH24,OP24,PX24,RF24,SN24,TV24,VD24,WL24)-IF(N24="",0,N24),"")</f>
        <v/>
      </c>
      <c r="DC24" s="51" t="str">
        <f>IF(MAX(EG24,EJ24,FO24,FR24,GW24,GZ24,IE24,IH24,JM24,JP24,KU24,KX24,MC24,MF24,NK24,NN24,OS24,OV24,QA24,QD24,RI24,RL24,SQ24,ST24,TY24,UB24,VG24,VJ24,WO24,WR24)-IF(P24="",0,P24)&gt;0.001,MAX(EG24,EJ24,FO24,FR24,GW24,GZ24,IE24,IH24,JM24,JP24,KU24,KX24,MC24,MF24,NK24,NN24,OS24,OV24,QA24,QD24,RI24,RL24,SQ24,ST24,TY24,UB24,VG24,VJ24,WO24,WR24)-IF(P24="",0,P24),"")</f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>IF(DF24&gt;0,DF24,"")</f>
        <v/>
      </c>
      <c r="DY24" s="40" t="str">
        <f>IF(DG24&gt;0,DG24,"")</f>
        <v/>
      </c>
      <c r="DZ24" s="40" t="str">
        <f>IF(SUM(DD24:DG24)-DH24&gt;0,SUM(DD24:DG24)-DH24,"")</f>
        <v/>
      </c>
      <c r="EA24" s="40" t="str">
        <f>IF(DK24&gt;0,DK24,"")</f>
        <v/>
      </c>
      <c r="EB24" s="40" t="str">
        <f>IF(DL24&gt;0,DL24,"")</f>
        <v/>
      </c>
      <c r="EC24" s="40" t="str">
        <f>IF(SUM(DI24:DL24)-DM24&gt;0,SUM(DI24:DL24)-DM24,"")</f>
        <v/>
      </c>
      <c r="ED24" s="40" t="str">
        <f>IF(MAX(DZ24,EC24)&gt;0,MAX(DZ24,EC24),"")</f>
        <v/>
      </c>
      <c r="EE24" s="40" t="str">
        <f>IF(DP24&gt;0,DP24,"")</f>
        <v/>
      </c>
      <c r="EF24" s="40" t="str">
        <f>IF(DQ24&gt;0,DQ24,"")</f>
        <v/>
      </c>
      <c r="EG24" s="40" t="str">
        <f>IF(SUM(DN24:DQ24)-DR24&gt;0,SUM(DN24:DQ24)-DR24,"")</f>
        <v/>
      </c>
      <c r="EH24" s="40" t="str">
        <f>IF(DU24&gt;0,DU24,"")</f>
        <v/>
      </c>
      <c r="EI24" s="40" t="str">
        <f>IF(DV24&gt;0,DV24,"")</f>
        <v/>
      </c>
      <c r="EJ24" s="40" t="str">
        <f>IF(SUM(DS24:DV24)-DW24&gt;0,SUM(DS24:DV24)-DW24,"")</f>
        <v/>
      </c>
      <c r="EK24" s="40" t="str">
        <f>IF(SUM(ED24,EG24,EJ24)&gt;0,SUM(ED24,EG24,EJ24),"")</f>
        <v/>
      </c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1" t="str">
        <f>IF(EN24&gt;0,EN24,"")</f>
        <v/>
      </c>
      <c r="FG24" s="11" t="str">
        <f>IF(EO24&gt;0,EO24,"")</f>
        <v/>
      </c>
      <c r="FH24" s="11" t="str">
        <f>IF(SUM(EL24:EO24)-EP24&gt;0,SUM(EL24:EO24)-EP24,"")</f>
        <v/>
      </c>
      <c r="FI24" s="11" t="str">
        <f>IF(ES24&gt;0,ES24,"")</f>
        <v/>
      </c>
      <c r="FJ24" s="11" t="str">
        <f>IF(ET24&gt;0,ET24,"")</f>
        <v/>
      </c>
      <c r="FK24" s="11" t="str">
        <f>IF(SUM(EQ24:ET24)-EU24&gt;0,SUM(EQ24:ET24)-EU24,"")</f>
        <v/>
      </c>
      <c r="FL24" s="11" t="str">
        <f>IF(MAX(FH24,FK24)&gt;0,MAX(FH24,FK24),"")</f>
        <v/>
      </c>
      <c r="FM24" s="11" t="str">
        <f>IF(EX24&gt;0,EX24,"")</f>
        <v/>
      </c>
      <c r="FN24" s="11" t="str">
        <f>IF(EY24&gt;0,EY24,"")</f>
        <v/>
      </c>
      <c r="FO24" s="11" t="str">
        <f>IF(SUM(EV24:EY24)-EZ24&gt;0,SUM(EV24:EY24)-EZ24,"")</f>
        <v/>
      </c>
      <c r="FP24" s="11" t="str">
        <f>IF(FC24&gt;0,FC24,"")</f>
        <v/>
      </c>
      <c r="FQ24" s="11" t="str">
        <f>IF(FD24&gt;0,FD24,"")</f>
        <v/>
      </c>
      <c r="FR24" s="11" t="str">
        <f>IF(SUM(FA24:FD24)-FE24&gt;0,SUM(FA24:FD24)-FE24,"")</f>
        <v/>
      </c>
      <c r="FS24" s="11" t="str">
        <f>IF(SUM(FL24,FO24,FR24)&gt;0,SUM(FL24,FO24,FR24),"")</f>
        <v/>
      </c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40" t="str">
        <f>IF(FV24&gt;0,FV24,"")</f>
        <v/>
      </c>
      <c r="GO24" s="40" t="str">
        <f>IF(FW24&gt;0,FW24,"")</f>
        <v/>
      </c>
      <c r="GP24" s="40" t="str">
        <f>IF(SUM(FT24:FW24)-FX24&gt;0,SUM(FT24:FW24)-FX24,"")</f>
        <v/>
      </c>
      <c r="GQ24" s="40" t="str">
        <f>IF(GA24&gt;0,GA24,"")</f>
        <v/>
      </c>
      <c r="GR24" s="40" t="str">
        <f>IF(GB24&gt;0,GB24,"")</f>
        <v/>
      </c>
      <c r="GS24" s="40" t="str">
        <f>IF(SUM(FY24:GB24)-GC24&gt;0,SUM(FY24:GB24)-GC24,"")</f>
        <v/>
      </c>
      <c r="GT24" s="40" t="str">
        <f>IF(MAX(GP24,GS24)&gt;0,MAX(GP24,GS24),"")</f>
        <v/>
      </c>
      <c r="GU24" s="40" t="str">
        <f>IF(GF24&gt;0,GF24,"")</f>
        <v/>
      </c>
      <c r="GV24" s="40" t="str">
        <f>IF(GG24&gt;0,GG24,"")</f>
        <v/>
      </c>
      <c r="GW24" s="40" t="str">
        <f>IF(SUM(GD24:GG24)-GH24&gt;0,SUM(GD24:GG24)-GH24,"")</f>
        <v/>
      </c>
      <c r="GX24" s="40" t="str">
        <f>IF(GK24&gt;0,GK24,"")</f>
        <v/>
      </c>
      <c r="GY24" s="40" t="str">
        <f>IF(GL24&gt;0,GL24,"")</f>
        <v/>
      </c>
      <c r="GZ24" s="40" t="str">
        <f>IF(SUM(GI24:GL24)-GM24&gt;0,SUM(GI24:GL24)-GM24,"")</f>
        <v/>
      </c>
      <c r="HA24" s="40" t="str">
        <f>IF(SUM(GT24,GW24,GZ24)&gt;0,SUM(GT24,GW24,GZ24),"")</f>
        <v/>
      </c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1" t="str">
        <f>IF(HD24&gt;0,HD24,"")</f>
        <v/>
      </c>
      <c r="HW24" s="11" t="str">
        <f>IF(HE24&gt;0,HE24,"")</f>
        <v/>
      </c>
      <c r="HX24" s="11" t="str">
        <f>IF(SUM(HB24:HE24)-HF24&gt;0,SUM(HB24:HE24)-HF24,"")</f>
        <v/>
      </c>
      <c r="HY24" s="11" t="str">
        <f>IF(HI24&gt;0,HI24,"")</f>
        <v/>
      </c>
      <c r="HZ24" s="11" t="str">
        <f>IF(HJ24&gt;0,HJ24,"")</f>
        <v/>
      </c>
      <c r="IA24" s="11" t="str">
        <f>IF(SUM(HG24:HJ24)-HK24&gt;0,SUM(HG24:HJ24)-HK24,"")</f>
        <v/>
      </c>
      <c r="IB24" s="11" t="str">
        <f>IF(MAX(HX24,IA24)&gt;0,MAX(HX24,IA24),"")</f>
        <v/>
      </c>
      <c r="IC24" s="11" t="str">
        <f>IF(HN24&gt;0,HN24,"")</f>
        <v/>
      </c>
      <c r="ID24" s="11" t="str">
        <f>IF(HO24&gt;0,HO24,"")</f>
        <v/>
      </c>
      <c r="IE24" s="11" t="str">
        <f>IF(SUM(HL24:HO24)-HP24&gt;0,SUM(HL24:HO24)-HP24,"")</f>
        <v/>
      </c>
      <c r="IF24" s="11" t="str">
        <f>IF(HS24&gt;0,HS24,"")</f>
        <v/>
      </c>
      <c r="IG24" s="11" t="str">
        <f>IF(HT24&gt;0,HT24,"")</f>
        <v/>
      </c>
      <c r="IH24" s="11" t="str">
        <f>IF(SUM(HQ24:HT24)-HU24&gt;0,SUM(HQ24:HT24)-HU24,"")</f>
        <v/>
      </c>
      <c r="II24" s="11" t="str">
        <f>IF(SUM(IB24,IE24,IH24)&gt;0,SUM(IB24,IE24,IH24),"")</f>
        <v/>
      </c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40" t="str">
        <f>IF(IL24&gt;0,IL24,"")</f>
        <v/>
      </c>
      <c r="JE24" s="40" t="str">
        <f>IF(IM24&gt;0,IM24,"")</f>
        <v/>
      </c>
      <c r="JF24" s="40" t="str">
        <f>IF(SUM(IJ24:IM24)-IN24&gt;0,SUM(IJ24:IM24)-IN24,"")</f>
        <v/>
      </c>
      <c r="JG24" s="40" t="str">
        <f>IF(IQ24&gt;0,IQ24,"")</f>
        <v/>
      </c>
      <c r="JH24" s="40" t="str">
        <f>IF(IR24&gt;0,IR24,"")</f>
        <v/>
      </c>
      <c r="JI24" s="40" t="str">
        <f>IF(SUM(IO24:IR24)-IS24&gt;0,SUM(IO24:IR24)-IS24,"")</f>
        <v/>
      </c>
      <c r="JJ24" s="40" t="str">
        <f>IF(MAX(JF24,JI24)&gt;0,MAX(JF24,JI24),"")</f>
        <v/>
      </c>
      <c r="JK24" s="40" t="str">
        <f>IF(IV24&gt;0,IV24,"")</f>
        <v/>
      </c>
      <c r="JL24" s="40" t="str">
        <f>IF(IW24&gt;0,IW24,"")</f>
        <v/>
      </c>
      <c r="JM24" s="40" t="str">
        <f>IF(SUM(IT24:IW24)-IX24&gt;0,SUM(IT24:IW24)-IX24,"")</f>
        <v/>
      </c>
      <c r="JN24" s="40" t="str">
        <f>IF(JA24&gt;0,JA24,"")</f>
        <v/>
      </c>
      <c r="JO24" s="40" t="str">
        <f>IF(JB24&gt;0,JB24,"")</f>
        <v/>
      </c>
      <c r="JP24" s="40" t="str">
        <f>IF(SUM(IY24:JB24)-JC24&gt;0,SUM(IY24:JB24)-JC24,"")</f>
        <v/>
      </c>
      <c r="JQ24" s="40" t="str">
        <f>IF(SUM(JJ24,JM24,JP24)&gt;0,SUM(JJ24,JM24,JP24),"")</f>
        <v/>
      </c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1" t="str">
        <f>IF(JT24&gt;0,JT24,"")</f>
        <v/>
      </c>
      <c r="KM24" s="11" t="str">
        <f>IF(JU24&gt;0,JU24,"")</f>
        <v/>
      </c>
      <c r="KN24" s="11" t="str">
        <f>IF(SUM(JR24:JU24)-JV24&gt;0,SUM(JR24:JU24)-JV24,"")</f>
        <v/>
      </c>
      <c r="KO24" s="11" t="str">
        <f>IF(JY24&gt;0,JY24,"")</f>
        <v/>
      </c>
      <c r="KP24" s="11" t="str">
        <f>IF(JZ24&gt;0,JZ24,"")</f>
        <v/>
      </c>
      <c r="KQ24" s="11" t="str">
        <f>IF(SUM(JW24:JZ24)-KA24&gt;0,SUM(JW24:JZ24)-KA24,"")</f>
        <v/>
      </c>
      <c r="KR24" s="11" t="str">
        <f>IF(MAX(KN24,KQ24)&gt;0,MAX(KN24,KQ24),"")</f>
        <v/>
      </c>
      <c r="KS24" s="11" t="str">
        <f>IF(KD24&gt;0,KD24,"")</f>
        <v/>
      </c>
      <c r="KT24" s="11" t="str">
        <f>IF(KE24&gt;0,KE24,"")</f>
        <v/>
      </c>
      <c r="KU24" s="11" t="str">
        <f>IF(SUM(KB24:KE24)-KF24&gt;0,SUM(KB24:KE24)-KF24,"")</f>
        <v/>
      </c>
      <c r="KV24" s="11" t="str">
        <f>IF(KI24&gt;0,KI24,"")</f>
        <v/>
      </c>
      <c r="KW24" s="11" t="str">
        <f>IF(KJ24&gt;0,KJ24,"")</f>
        <v/>
      </c>
      <c r="KX24" s="11" t="str">
        <f>IF(SUM(KG24:KJ24)-KK24&gt;0,SUM(KG24:KJ24)-KK24,"")</f>
        <v/>
      </c>
      <c r="KY24" s="11" t="str">
        <f>IF(SUM(KR24,KU24,KX24)&gt;0,SUM(KR24,KU24,KX24),"")</f>
        <v/>
      </c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40" t="str">
        <f>IF(LB24&gt;0,LB24,"")</f>
        <v/>
      </c>
      <c r="LU24" s="40" t="str">
        <f>IF(LC24&gt;0,LC24,"")</f>
        <v/>
      </c>
      <c r="LV24" s="40" t="str">
        <f>IF(SUM(KZ24:LC24)-LD24&gt;0,SUM(KZ24:LC24)-LD24,"")</f>
        <v/>
      </c>
      <c r="LW24" s="40" t="str">
        <f>IF(LG24&gt;0,LG24,"")</f>
        <v/>
      </c>
      <c r="LX24" s="40" t="str">
        <f>IF(LH24&gt;0,LH24,"")</f>
        <v/>
      </c>
      <c r="LY24" s="40" t="str">
        <f>IF(SUM(LE24:LH24)-LI24&gt;0,SUM(LE24:LH24)-LI24,"")</f>
        <v/>
      </c>
      <c r="LZ24" s="40" t="str">
        <f>IF(MAX(LV24,LY24)&gt;0,MAX(LV24,LY24),"")</f>
        <v/>
      </c>
      <c r="MA24" s="40" t="str">
        <f>IF(LL24&gt;0,LL24,"")</f>
        <v/>
      </c>
      <c r="MB24" s="40" t="str">
        <f>IF(LM24&gt;0,LM24,"")</f>
        <v/>
      </c>
      <c r="MC24" s="40" t="str">
        <f>IF(SUM(LJ24:LM24)-LN24&gt;0,SUM(LJ24:LM24)-LN24,"")</f>
        <v/>
      </c>
      <c r="MD24" s="40" t="str">
        <f>IF(LQ24&gt;0,LQ24,"")</f>
        <v/>
      </c>
      <c r="ME24" s="40" t="str">
        <f>IF(LR24&gt;0,LR24,"")</f>
        <v/>
      </c>
      <c r="MF24" s="40" t="str">
        <f>IF(SUM(LO24:LR24)-LS24&gt;0,SUM(LO24:LR24)-LS24,"")</f>
        <v/>
      </c>
      <c r="MG24" s="40" t="str">
        <f>IF(SUM(LZ24,MC24,MF24)&gt;0,SUM(LZ24,MC24,MF24),"")</f>
        <v/>
      </c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8"/>
      <c r="NA24" s="18"/>
      <c r="NB24" s="11" t="str">
        <f>IF(MJ24&gt;0,MJ24,"")</f>
        <v/>
      </c>
      <c r="NC24" s="11" t="str">
        <f>IF(MK24&gt;0,MK24,"")</f>
        <v/>
      </c>
      <c r="ND24" s="11" t="str">
        <f>IF(SUM(MH24:MK24)-ML24&gt;0,SUM(MH24:MK24)-ML24,"")</f>
        <v/>
      </c>
      <c r="NE24" s="11" t="str">
        <f>IF(MO24&gt;0,MO24,"")</f>
        <v/>
      </c>
      <c r="NF24" s="11" t="str">
        <f>IF(MP24&gt;0,MP24,"")</f>
        <v/>
      </c>
      <c r="NG24" s="11" t="str">
        <f>IF(SUM(MM24:MP24)-MQ24&gt;0,SUM(MM24:MP24)-MQ24,"")</f>
        <v/>
      </c>
      <c r="NH24" s="11" t="str">
        <f>IF(MAX(ND24,NG24)&gt;0,MAX(ND24,NG24),"")</f>
        <v/>
      </c>
      <c r="NI24" s="11" t="str">
        <f>IF(MT24&gt;0,MT24,"")</f>
        <v/>
      </c>
      <c r="NJ24" s="11" t="str">
        <f>IF(MU24&gt;0,MU24,"")</f>
        <v/>
      </c>
      <c r="NK24" s="11" t="str">
        <f>IF(SUM(MR24:MU24)-MV24&gt;0,SUM(MR24:MU24)-MV24,"")</f>
        <v/>
      </c>
      <c r="NL24" s="11" t="str">
        <f>IF(MY24&gt;0,MY24,"")</f>
        <v/>
      </c>
      <c r="NM24" s="11" t="str">
        <f>IF(MZ24&gt;0,MZ24,"")</f>
        <v/>
      </c>
      <c r="NN24" s="11" t="str">
        <f>IF(SUM(MW24:MZ24)-NA24&gt;0,SUM(MW24:MZ24)-NA24,"")</f>
        <v/>
      </c>
      <c r="NO24" s="11" t="str">
        <f>IF(SUM(NH24,NK24,NN24)&gt;0,SUM(NH24,NK24,NN24),"")</f>
        <v/>
      </c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40" t="str">
        <f>IF(NR24&gt;0,NR24,"")</f>
        <v/>
      </c>
      <c r="OK24" s="40" t="str">
        <f>IF(NS24&gt;0,NS24,"")</f>
        <v/>
      </c>
      <c r="OL24" s="40" t="str">
        <f>IF(SUM(NP24:NS24)-NT24&gt;0,SUM(NP24:NS24)-NT24,"")</f>
        <v/>
      </c>
      <c r="OM24" s="40" t="str">
        <f>IF(NW24&gt;0,NW24,"")</f>
        <v/>
      </c>
      <c r="ON24" s="40" t="str">
        <f>IF(NX24&gt;0,NX24,"")</f>
        <v/>
      </c>
      <c r="OO24" s="40" t="str">
        <f>IF(SUM(NU24:NX24)-NY24&gt;0,SUM(NU24:NX24)-NY24,"")</f>
        <v/>
      </c>
      <c r="OP24" s="40" t="str">
        <f>IF(MAX(OL24,OO24)&gt;0,MAX(OL24,OO24),"")</f>
        <v/>
      </c>
      <c r="OQ24" s="40" t="str">
        <f>IF(OB24&gt;0,OB24,"")</f>
        <v/>
      </c>
      <c r="OR24" s="40" t="str">
        <f>IF(OC24&gt;0,OC24,"")</f>
        <v/>
      </c>
      <c r="OS24" s="40" t="str">
        <f>IF(SUM(NZ24:OC24)-OD24&gt;0,SUM(NZ24:OC24)-OD24,"")</f>
        <v/>
      </c>
      <c r="OT24" s="40" t="str">
        <f>IF(OG24&gt;0,OG24,"")</f>
        <v/>
      </c>
      <c r="OU24" s="40" t="str">
        <f>IF(OH24&gt;0,OH24,"")</f>
        <v/>
      </c>
      <c r="OV24" s="40" t="str">
        <f>IF(SUM(OE24:OH24)-OI24&gt;0,SUM(OE24:OH24)-OI24,"")</f>
        <v/>
      </c>
      <c r="OW24" s="40" t="str">
        <f>IF(SUM(OP24,OS24,OV24)&gt;0,SUM(OP24,OS24,OV24),"")</f>
        <v/>
      </c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1" t="str">
        <f>IF(OZ24&gt;0,OZ24,"")</f>
        <v/>
      </c>
      <c r="PS24" s="11" t="str">
        <f>IF(PA24&gt;0,PA24,"")</f>
        <v/>
      </c>
      <c r="PT24" s="11" t="str">
        <f>IF(SUM(OX24:PA24)-PB24&gt;0,SUM(OX24:PA24)-PB24,"")</f>
        <v/>
      </c>
      <c r="PU24" s="11" t="str">
        <f>IF(PE24&gt;0,PE24,"")</f>
        <v/>
      </c>
      <c r="PV24" s="11" t="str">
        <f>IF(PF24&gt;0,PF24,"")</f>
        <v/>
      </c>
      <c r="PW24" s="11" t="str">
        <f>IF(SUM(PC24:PF24)-PG24&gt;0,SUM(PC24:PF24)-PG24,"")</f>
        <v/>
      </c>
      <c r="PX24" s="11" t="str">
        <f>IF(MAX(PT24,PW24)&gt;0,MAX(PT24,PW24),"")</f>
        <v/>
      </c>
      <c r="PY24" s="11" t="str">
        <f>IF(PJ24&gt;0,PJ24,"")</f>
        <v/>
      </c>
      <c r="PZ24" s="11" t="str">
        <f>IF(PK24&gt;0,PK24,"")</f>
        <v/>
      </c>
      <c r="QA24" s="11" t="str">
        <f>IF(SUM(PH24:PK24)-PL24&gt;0,SUM(PH24:PK24)-PL24,"")</f>
        <v/>
      </c>
      <c r="QB24" s="11" t="str">
        <f>IF(PO24&gt;0,PO24,"")</f>
        <v/>
      </c>
      <c r="QC24" s="11" t="str">
        <f>IF(PP24&gt;0,PP24,"")</f>
        <v/>
      </c>
      <c r="QD24" s="11" t="str">
        <f>IF(SUM(PM24:PP24)-PQ24&gt;0,SUM(PM24:PP24)-PQ24,"")</f>
        <v/>
      </c>
      <c r="QE24" s="11" t="str">
        <f>IF(SUM(PX24,QA24,QD24)&gt;0,SUM(PX24,QA24,QD24),"")</f>
        <v/>
      </c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40" t="str">
        <f>IF(QH24&gt;0,QH24,"")</f>
        <v/>
      </c>
      <c r="RA24" s="40" t="str">
        <f>IF(QI24&gt;0,QI24,"")</f>
        <v/>
      </c>
      <c r="RB24" s="40" t="str">
        <f>IF(SUM(QF24:QI24)-QJ24&gt;0,SUM(QF24:QI24)-QJ24,"")</f>
        <v/>
      </c>
      <c r="RC24" s="40" t="str">
        <f>IF(QM24&gt;0,QM24,"")</f>
        <v/>
      </c>
      <c r="RD24" s="40" t="str">
        <f>IF(QN24&gt;0,QN24,"")</f>
        <v/>
      </c>
      <c r="RE24" s="40" t="str">
        <f>IF(SUM(QK24:QN24)-QO24&gt;0,SUM(QK24:QN24)-QO24,"")</f>
        <v/>
      </c>
      <c r="RF24" s="40" t="str">
        <f>IF(MAX(RB24,RE24)&gt;0,MAX(RB24,RE24),"")</f>
        <v/>
      </c>
      <c r="RG24" s="40" t="str">
        <f>IF(QR24&gt;0,QR24,"")</f>
        <v/>
      </c>
      <c r="RH24" s="40" t="str">
        <f>IF(QS24&gt;0,QS24,"")</f>
        <v/>
      </c>
      <c r="RI24" s="40" t="str">
        <f>IF(SUM(QP24:QS24)-QT24&gt;0,SUM(QP24:QS24)-QT24,"")</f>
        <v/>
      </c>
      <c r="RJ24" s="40" t="str">
        <f>IF(QW24&gt;0,QW24,"")</f>
        <v/>
      </c>
      <c r="RK24" s="40" t="str">
        <f>IF(QX24&gt;0,QX24,"")</f>
        <v/>
      </c>
      <c r="RL24" s="40" t="str">
        <f>IF(SUM(QU24:QX24)-QY24&gt;0,SUM(QU24:QX24)-QY24,"")</f>
        <v/>
      </c>
      <c r="RM24" s="40" t="str">
        <f>IF(SUM(RF24,RI24,RL24)&gt;0,SUM(RF24,RI24,RL24),"")</f>
        <v/>
      </c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8"/>
      <c r="SG24" s="18"/>
      <c r="SH24" s="11" t="str">
        <f>IF(RP24&gt;0,RP24,"")</f>
        <v/>
      </c>
      <c r="SI24" s="11" t="str">
        <f>IF(RQ24&gt;0,RQ24,"")</f>
        <v/>
      </c>
      <c r="SJ24" s="11" t="str">
        <f>IF(SUM(RN24:RQ24)-RR24&gt;0,SUM(RN24:RQ24)-RR24,"")</f>
        <v/>
      </c>
      <c r="SK24" s="11" t="str">
        <f>IF(RU24&gt;0,RU24,"")</f>
        <v/>
      </c>
      <c r="SL24" s="11" t="str">
        <f>IF(RV24&gt;0,RV24,"")</f>
        <v/>
      </c>
      <c r="SM24" s="11" t="str">
        <f>IF(SUM(RS24:RV24)-RW24&gt;0,SUM(RS24:RV24)-RW24,"")</f>
        <v/>
      </c>
      <c r="SN24" s="11" t="str">
        <f>IF(MAX(SJ24,SM24)&gt;0,MAX(SJ24,SM24),"")</f>
        <v/>
      </c>
      <c r="SO24" s="11" t="str">
        <f>IF(RZ24&gt;0,RZ24,"")</f>
        <v/>
      </c>
      <c r="SP24" s="11" t="str">
        <f>IF(SA24&gt;0,SA24,"")</f>
        <v/>
      </c>
      <c r="SQ24" s="11" t="str">
        <f>IF(SUM(RX24:SA24)-SB24&gt;0,SUM(RX24:SA24)-SB24,"")</f>
        <v/>
      </c>
      <c r="SR24" s="11" t="str">
        <f>IF(SE24&gt;0,SE24,"")</f>
        <v/>
      </c>
      <c r="SS24" s="11" t="str">
        <f>IF(SF24&gt;0,SF24,"")</f>
        <v/>
      </c>
      <c r="ST24" s="11" t="str">
        <f>IF(SUM(SC24:SF24)-SG24&gt;0,SUM(SC24:SF24)-SG24,"")</f>
        <v/>
      </c>
      <c r="SU24" s="11" t="str">
        <f>IF(SUM(SN24,SQ24,ST24)&gt;0,SUM(SN24,SQ24,ST24),"")</f>
        <v/>
      </c>
      <c r="SV24" s="17"/>
      <c r="SW24" s="17"/>
      <c r="SX24" s="17"/>
      <c r="SY24" s="17"/>
      <c r="SZ24" s="17"/>
      <c r="TA24" s="17"/>
      <c r="TB24" s="17"/>
      <c r="TC24" s="17"/>
      <c r="TD24" s="17"/>
      <c r="TE24" s="17"/>
      <c r="TF24" s="17"/>
      <c r="TG24" s="17"/>
      <c r="TH24" s="17"/>
      <c r="TI24" s="17"/>
      <c r="TJ24" s="17"/>
      <c r="TK24" s="17"/>
      <c r="TL24" s="17"/>
      <c r="TM24" s="17"/>
      <c r="TN24" s="17"/>
      <c r="TO24" s="17"/>
      <c r="TP24" s="40" t="str">
        <f>IF(SX24&gt;0,SX24,"")</f>
        <v/>
      </c>
      <c r="TQ24" s="40" t="str">
        <f>IF(SY24&gt;0,SY24,"")</f>
        <v/>
      </c>
      <c r="TR24" s="40" t="str">
        <f>IF(SUM(SV24:SY24)-SZ24&gt;0,SUM(SV24:SY24)-SZ24,"")</f>
        <v/>
      </c>
      <c r="TS24" s="40" t="str">
        <f>IF(TC24&gt;0,TC24,"")</f>
        <v/>
      </c>
      <c r="TT24" s="40" t="str">
        <f>IF(TD24&gt;0,TD24,"")</f>
        <v/>
      </c>
      <c r="TU24" s="40" t="str">
        <f>IF(SUM(TA24:TD24)-TE24&gt;0,SUM(TA24:TD24)-TE24,"")</f>
        <v/>
      </c>
      <c r="TV24" s="40" t="str">
        <f>IF(MAX(TR24,TU24)&gt;0,MAX(TR24,TU24),"")</f>
        <v/>
      </c>
      <c r="TW24" s="40" t="str">
        <f>IF(TH24&gt;0,TH24,"")</f>
        <v/>
      </c>
      <c r="TX24" s="40" t="str">
        <f>IF(TI24&gt;0,TI24,"")</f>
        <v/>
      </c>
      <c r="TY24" s="40" t="str">
        <f>IF(SUM(TF24:TI24)-TJ24&gt;0,SUM(TF24:TI24)-TJ24,"")</f>
        <v/>
      </c>
      <c r="TZ24" s="40" t="str">
        <f>IF(TM24&gt;0,TM24,"")</f>
        <v/>
      </c>
      <c r="UA24" s="40" t="str">
        <f>IF(TN24&gt;0,TN24,"")</f>
        <v/>
      </c>
      <c r="UB24" s="40" t="str">
        <f>IF(SUM(TK24:TN24)-TO24&gt;0,SUM(TK24:TN24)-TO24,"")</f>
        <v/>
      </c>
      <c r="UC24" s="40" t="str">
        <f>IF(SUM(TV24,TY24,UB24)&gt;0,SUM(TV24,TY24,UB24),"")</f>
        <v/>
      </c>
      <c r="UD24" s="18"/>
      <c r="UE24" s="18"/>
      <c r="UF24" s="18"/>
      <c r="UG24" s="18"/>
      <c r="UH24" s="18"/>
      <c r="UI24" s="18"/>
      <c r="UJ24" s="18"/>
      <c r="UK24" s="18"/>
      <c r="UL24" s="18"/>
      <c r="UM24" s="18"/>
      <c r="UN24" s="18"/>
      <c r="UO24" s="18"/>
      <c r="UP24" s="18"/>
      <c r="UQ24" s="18"/>
      <c r="UR24" s="18"/>
      <c r="US24" s="18"/>
      <c r="UT24" s="18"/>
      <c r="UU24" s="18"/>
      <c r="UV24" s="18"/>
      <c r="UW24" s="18"/>
      <c r="UX24" s="11" t="str">
        <f>IF(UF24&gt;0,UF24,"")</f>
        <v/>
      </c>
      <c r="UY24" s="11" t="str">
        <f>IF(UG24&gt;0,UG24,"")</f>
        <v/>
      </c>
      <c r="UZ24" s="11" t="str">
        <f>IF(SUM(UD24:UG24)-UH24&gt;0,SUM(UD24:UG24)-UH24,"")</f>
        <v/>
      </c>
      <c r="VA24" s="11" t="str">
        <f>IF(UK24&gt;0,UK24,"")</f>
        <v/>
      </c>
      <c r="VB24" s="11" t="str">
        <f>IF(UL24&gt;0,UL24,"")</f>
        <v/>
      </c>
      <c r="VC24" s="11" t="str">
        <f>IF(SUM(UI24:UL24)-UM24&gt;0,SUM(UI24:UL24)-UM24,"")</f>
        <v/>
      </c>
      <c r="VD24" s="11" t="str">
        <f>IF(MAX(UZ24,VC24)&gt;0,MAX(UZ24,VC24),"")</f>
        <v/>
      </c>
      <c r="VE24" s="11" t="str">
        <f>IF(UP24&gt;0,UP24,"")</f>
        <v/>
      </c>
      <c r="VF24" s="11" t="str">
        <f>IF(UQ24&gt;0,UQ24,"")</f>
        <v/>
      </c>
      <c r="VG24" s="11" t="str">
        <f>IF(SUM(UN24:UQ24)-UR24&gt;0,SUM(UN24:UQ24)-UR24,"")</f>
        <v/>
      </c>
      <c r="VH24" s="11" t="str">
        <f>IF(UU24&gt;0,UU24,"")</f>
        <v/>
      </c>
      <c r="VI24" s="11" t="str">
        <f>IF(UV24&gt;0,UV24,"")</f>
        <v/>
      </c>
      <c r="VJ24" s="11" t="str">
        <f>IF(SUM(US24:UV24)-UW24&gt;0,SUM(US24:UV24)-UW24,"")</f>
        <v/>
      </c>
      <c r="VK24" s="11" t="str">
        <f>IF(SUM(VD24,VG24,VJ24)&gt;0,SUM(VD24,VG24,VJ24),"")</f>
        <v/>
      </c>
      <c r="VL24" s="17"/>
      <c r="VM24" s="17"/>
      <c r="VN24" s="17"/>
      <c r="VO24" s="17"/>
      <c r="VP24" s="17"/>
      <c r="VQ24" s="17"/>
      <c r="VR24" s="17"/>
      <c r="VS24" s="17"/>
      <c r="VT24" s="17"/>
      <c r="VU24" s="17"/>
      <c r="VV24" s="17"/>
      <c r="VW24" s="17"/>
      <c r="VX24" s="17"/>
      <c r="VY24" s="17"/>
      <c r="VZ24" s="17"/>
      <c r="WA24" s="17"/>
      <c r="WB24" s="17"/>
      <c r="WC24" s="17"/>
      <c r="WD24" s="17"/>
      <c r="WE24" s="17"/>
      <c r="WF24" s="40" t="str">
        <f>IF(VN24&gt;0,VN24,"")</f>
        <v/>
      </c>
      <c r="WG24" s="40" t="str">
        <f>IF(VO24&gt;0,VO24,"")</f>
        <v/>
      </c>
      <c r="WH24" s="40" t="str">
        <f>IF(SUM(VL24:VO24)-VP24&gt;0,SUM(VL24:VO24)-VP24,"")</f>
        <v/>
      </c>
      <c r="WI24" s="40" t="str">
        <f>IF(VS24&gt;0,VS24,"")</f>
        <v/>
      </c>
      <c r="WJ24" s="40" t="str">
        <f>IF(VT24&gt;0,VT24,"")</f>
        <v/>
      </c>
      <c r="WK24" s="40" t="str">
        <f>IF(SUM(VQ24:VT24)-VU24&gt;0,SUM(VQ24:VT24)-VU24,"")</f>
        <v/>
      </c>
      <c r="WL24" s="40" t="str">
        <f>IF(MAX(WH24,WK24)&gt;0,MAX(WH24,WK24),"")</f>
        <v/>
      </c>
      <c r="WM24" s="40" t="str">
        <f>IF(VX24&gt;0,VX24,"")</f>
        <v/>
      </c>
      <c r="WN24" s="40" t="str">
        <f>IF(VY24&gt;0,VY24,"")</f>
        <v/>
      </c>
      <c r="WO24" s="40" t="str">
        <f>IF(SUM(VV24:VY24)-VZ24&gt;0,SUM(VV24:VY24)-VZ24,"")</f>
        <v/>
      </c>
      <c r="WP24" s="40" t="str">
        <f>IF(WC24&gt;0,WC24,"")</f>
        <v/>
      </c>
      <c r="WQ24" s="40" t="str">
        <f>IF(WD24&gt;0,WD24,"")</f>
        <v/>
      </c>
      <c r="WR24" s="40" t="str">
        <f>IF(SUM(WA24:WD24)-WE24&gt;0,SUM(WA24:WD24)-WE24,"")</f>
        <v/>
      </c>
      <c r="WS24" s="40" t="str">
        <f>IF(SUM(WL24,WO24,WR24)&gt;0,SUM(WL24,WO24,WR24),"")</f>
        <v/>
      </c>
      <c r="WT24" s="26">
        <f>IF($CP24="P",CA24,(CA24+AZ24)/2)</f>
        <v>0</v>
      </c>
      <c r="WU24" s="26">
        <f>IF($CP24="P",CB24,(CB24+BA24)/2)</f>
        <v>0</v>
      </c>
      <c r="WV24" s="26">
        <f>IF($CP24="P",CC24,(CC24+BB24)/2)</f>
        <v>0</v>
      </c>
      <c r="WW24" s="26">
        <f>IF($CP24="P",CD24,(CD24+BC24)/2)</f>
        <v>0</v>
      </c>
      <c r="WX24" s="26">
        <f>IF($CP24="P",CE24,(CE24+BD24)/2)</f>
        <v>0</v>
      </c>
      <c r="WY24" s="26">
        <f>IF($CP24="P",CF24,(CF24+BE24)/2)</f>
        <v>0</v>
      </c>
      <c r="WZ24" s="26">
        <f>IF($CP24="P",CG24,(CG24+BF24)/2)</f>
        <v>0</v>
      </c>
      <c r="XA24" s="26">
        <f>IF($CP24="P",CH24,(CH24+BG24)/2)</f>
        <v>0</v>
      </c>
      <c r="XB24" s="26">
        <f>IF($CP24="P",CI24,(CI24+BH24)/2)</f>
        <v>0</v>
      </c>
      <c r="XC24" s="26">
        <f>IF($CP24="P",CJ24,(CJ24+BI24)/2)</f>
        <v>0</v>
      </c>
      <c r="XD24" s="26">
        <f>IF($CP24="P",CK24,(CK24+BJ24)/2)</f>
        <v>0</v>
      </c>
      <c r="XE24" s="26">
        <f>IF($CP24="P",CL24,(CL24+BK24)/2)</f>
        <v>0</v>
      </c>
      <c r="XF24" s="26">
        <f>IF($CP24="P",CM24,(CM24+BL24)/2)</f>
        <v>0</v>
      </c>
      <c r="XG24" s="26">
        <f>IF($CP24="P",CN24,(CN24+BM24)/2)</f>
        <v>0</v>
      </c>
      <c r="XH24" s="26">
        <f>IF($CP24="P",CO24,(CO24+BN24)/2)</f>
        <v>0</v>
      </c>
      <c r="XI24" s="28" t="s">
        <v>53</v>
      </c>
      <c r="XJ24" s="11" t="str">
        <f>IF(WV24&gt;0,WV24,"")</f>
        <v/>
      </c>
      <c r="XK24" s="11" t="str">
        <f>IF(WW24&gt;0,WW24,"")</f>
        <v/>
      </c>
      <c r="XL24" s="11" t="str">
        <f>IF(SUM(WT24:WW24)-WX24&gt;0,SUM(WT24:WW24)-WX24,"")</f>
        <v/>
      </c>
      <c r="XM24" s="11" t="str">
        <f>IF(XA24&gt;0,XA24,"")</f>
        <v/>
      </c>
      <c r="XN24" s="11" t="str">
        <f>IF(XB24&gt;0,XB24,"")</f>
        <v/>
      </c>
      <c r="XO24" s="11" t="str">
        <f>IF(SUM(WY24:XB24)-XC24&gt;0,SUM(WY24:XB24)-XC24,"")</f>
        <v/>
      </c>
      <c r="XP24" s="11" t="str">
        <f>IF(MAX(XL24,XO24)&gt;0,MAX(XL24,XO24),"")</f>
        <v/>
      </c>
      <c r="XQ24" s="11" t="str">
        <f>IF(XF24&gt;0,XF24,"")</f>
        <v/>
      </c>
      <c r="XR24" s="11" t="str">
        <f>IF(XG24&gt;0,XG24,"")</f>
        <v/>
      </c>
      <c r="XS24" s="11" t="str">
        <f>IF(SUM(XD24:XG24)-XH24&gt;0,SUM(XD24:XG24)-XH24,"")</f>
        <v/>
      </c>
      <c r="XT24" s="11" t="str">
        <f>IF(SUM(XP24,XS24)&gt;0,SUM(XP24,XS24),"")</f>
        <v/>
      </c>
    </row>
    <row r="25" spans="1:644" x14ac:dyDescent="0.2">
      <c r="A25" s="4" t="str" cm="1">
        <f t="array" ref="A25">IF(AND(H25&lt;&gt;"",H25&lt;&gt;"No DD"),SUMPRODUCT((H$4:H$27&lt;&gt;"")*(H$4:H$27&lt;&gt;"No DD")*(E$4:E$27&gt;E25))+1,IF(H25="No DD",SUMPRODUCT((H$4:H$27="No DD")*(E$4:E$27&gt;E25))+1+SUMPRODUCT((H$4:H$27&lt;&gt;"")*(H$4:H$27&lt;&gt;"No DD")),""))</f>
        <v/>
      </c>
      <c r="B25" s="5" t="s">
        <v>84</v>
      </c>
      <c r="C25" s="4" t="s">
        <v>3</v>
      </c>
      <c r="D25" s="4">
        <v>1988</v>
      </c>
      <c r="E25" s="9">
        <f>SUM(J25:V25)+SUM(J25:T25)*0.0000001+SUM(J25)*0.0000000000001</f>
        <v>74.310007431004223</v>
      </c>
      <c r="F25" s="3" t="str">
        <f>IF(OR(AND(AO25&gt;=AY$29,AO25&lt;&gt;"",AQ25&gt;=AY$33,AQ25&lt;&gt;"",AN25=""),AND(AR25&gt;=AY$29,AR25&lt;&gt;"",AT25&gt;=AY$33,AT25&lt;&gt;"",AN25=""),AND(AV25&gt;=AY$29,AV25&lt;&gt;"",AX25&gt;=AY$33,AX25&lt;&gt;"",AN25=""),AND(BP25&gt;=BZ$29,BP25&lt;&gt;"",BR25&gt;=BZ$33,BR25&lt;&gt;"",BO25=""),AND(BS25&gt;=BZ$29,BS25&lt;&gt;"",BU25&gt;=BZ$33,BU25&lt;&gt;"",BO25=""),AND(BW25&gt;=BZ$29,BW25&lt;&gt;"",BY25&gt;=BZ$33,BY25&lt;&gt;"",BO25=""),AND(CQ25&gt;=DA$29,CQ25&lt;&gt;"",CS25&gt;=DA$33,CS25&lt;&gt;"",CP25=""),AND(CT25&gt;=DA$29,CT25&lt;&gt;"",CV25&gt;=DA$33,CV25&lt;&gt;"",CP25=""),AND(CX25&gt;=DA$29,CX25&lt;&gt;"",CZ25&gt;=DA$33,CZ25&lt;&gt;"",CP25=""),AND(DX25&gt;=EK$29,DX25&lt;&gt;"",DZ25&gt;=EK$33,DZ25&lt;&gt;""),AND(EA25&gt;=EK$29,EA25&lt;&gt;"",EC25&gt;=EK$33,EC25&lt;&gt;""),AND(EE25&gt;=EK$29,EE25&lt;&gt;"",EG25&gt;=EK$33,EG25&lt;&gt;""),AND(EH25&gt;=EK$29,EH25&lt;&gt;"",EJ25&gt;=EK$33,EJ25&lt;&gt;""),AND(FF25&gt;=FS$29,FF25&lt;&gt;"",FH25&gt;=FS$33,FH25&lt;&gt;""),AND(FI25&gt;=FS$29,FI25&lt;&gt;"",FK25&gt;=FS$33,FK25&lt;&gt;""),AND(FM25&gt;=FS$29,FM25&lt;&gt;"",FO25&gt;=FS$33,FO25&lt;&gt;""),AND(FP25&gt;=FS$29,FP25&lt;&gt;"",FR25&gt;=FS$33,FR25&lt;&gt;""),AND(GN25&gt;=HA$29,GN25&lt;&gt;"",GP25&gt;=HA$33,GP25&lt;&gt;""),AND(GQ25&gt;=HA$29,GQ25&lt;&gt;"",GS25&gt;=HA$33,GS25&lt;&gt;""),AND(GU25&gt;=HA$29,GU25&lt;&gt;"",GW25&gt;=HA$33,GW25&lt;&gt;""),AND(GX25&gt;=HA$29,GX25&lt;&gt;"",GZ25&gt;=HA$33,GZ25&lt;&gt;""),AND(HV25&gt;=II$29,HV25&lt;&gt;"",HX25&gt;=II$33,HX25&lt;&gt;""),AND(HY25&gt;=II$29,HY25&lt;&gt;"",IA25&gt;=II$33,IA25&lt;&gt;""),AND(IC25&gt;=II$29,IC25&lt;&gt;"",IE25&gt;=II$33,IE25&lt;&gt;""),AND(IF25&gt;=II$29,IF25&lt;&gt;"",IH25&gt;=II$33,IH25&lt;&gt;""),AND(JD25&gt;=JQ$29,JD25&lt;&gt;"",JF25&gt;=JQ$33,JF25&lt;&gt;""),AND(JG25&gt;=JQ$29,JG25&lt;&gt;"",JI25&gt;=JQ$33,JI25&lt;&gt;""),AND(JK25&gt;=JQ$29,JK25&lt;&gt;"",JM25&gt;=JQ$33,JM25&lt;&gt;""),AND(JN25&gt;=JQ$29,JN25&lt;&gt;"",JP25&gt;=JQ$33,JP25&lt;&gt;""),AND(KL25&gt;=KY$29,KL25&lt;&gt;"",KN25&gt;=KY$33,KN25&lt;&gt;""),AND(KO25&gt;=KY$29,KO25&lt;&gt;"",KQ25&gt;=KY$33,KQ25&lt;&gt;""),AND(KS25&gt;=KY$29,KS25&lt;&gt;"",KU25&gt;=KY$33,KU25&lt;&gt;""),AND(KV25&gt;=KY$29,KV25&lt;&gt;"",KX25&gt;=KY$33,KX25&lt;&gt;""),AND(LT25&gt;=MG$29,LT25&lt;&gt;"",LV25&gt;=MG$33,LV25&lt;&gt;""),AND(LW25&gt;=MG$29,LW25&lt;&gt;"",LY25&gt;=MG$33,LY25&lt;&gt;""),AND(MA25&gt;=MG$29,MA25&lt;&gt;"",MC25&gt;=MG$33,MC25&lt;&gt;""),AND(MD25&gt;=MG$29,MD25&lt;&gt;"",MF25&gt;=MG$33,MF25&lt;&gt;""),AND(NB25&gt;=NO$29,NB25&lt;&gt;"",ND25&gt;=NO$33,ND25&lt;&gt;""),AND(NE25&gt;=NO$29,NE25&lt;&gt;"",NG25&gt;=NO$33,NG25&lt;&gt;""),AND(NI25&gt;=NO$29,NI25&lt;&gt;"",NK25&gt;=NO$33,NK25&lt;&gt;""),AND(NL25&gt;=NO$29,NL25&lt;&gt;"",NN25&gt;=NO$33,NN25&lt;&gt;""),AND(OJ25&gt;=OW$29,OJ25&lt;&gt;"",OL25&gt;=OW$33,OL25&lt;&gt;""),AND(OM25&gt;=OW$29,OM25&lt;&gt;"",OO25&gt;=OW$33,OO25&lt;&gt;""),AND(OQ25&gt;=OW$29,OQ25&lt;&gt;"",OS25&gt;=OW$33,OS25&lt;&gt;""),AND(OT25&gt;=OW$29,OT25&lt;&gt;"",OV25&gt;=OW$33,OV25&lt;&gt;""),AND(PR25&gt;=QE$29,PR25&lt;&gt;"",PT25&gt;=QE$33,PT25&lt;&gt;""),AND(PU25&gt;=QE$29,PU25&lt;&gt;"",PW25&gt;=QE$33,PW25&lt;&gt;""),AND(PY25&gt;=QE$29,PY25&lt;&gt;"",QA25&gt;=QE$33,QA25&lt;&gt;""),AND(QB25&gt;=QE$29,QB25&lt;&gt;"",QD25&gt;=QE$33,QD25&lt;&gt;""),AND(QZ25&gt;=RM$29,QZ25&lt;&gt;"",RB25&gt;=RM$33,RB25&lt;&gt;""),AND(RC25&gt;=RM$29,RC25&lt;&gt;"",RE25&gt;=RM$33,RE25&lt;&gt;""),AND(RG25&gt;=RM$29,RG25&lt;&gt;"",RI25&gt;=RM$33,RI25&lt;&gt;""),AND(RJ25&gt;=RM$29,RJ25&lt;&gt;"",RL25&gt;=RM$33,RL25&lt;&gt;""),AND(SH25&gt;=SU$29,SH25&lt;&gt;"",SJ25&gt;=SU$33,SJ25&lt;&gt;""),AND(SK25&gt;=SU$29,SK25&lt;&gt;"",SM25&gt;=SU$33,SM25&lt;&gt;""),AND(SO25&gt;=SU$29,SO25&lt;&gt;"",SQ25&gt;=SU$33,SQ25&lt;&gt;""),AND(SR25&gt;=SU$29,SR25&lt;&gt;"",ST25&gt;=SU$33,ST25&lt;&gt;""),AND(TP25&gt;=UC$29,TP25&lt;&gt;"",TR25&gt;=UC$33,TR25&lt;&gt;""),AND(TS25&gt;=UC$29,TS25&lt;&gt;"",TU25&gt;=UC$33,TU25&lt;&gt;""),AND(TW25&gt;=UC$29,TW25&lt;&gt;"",TY25&gt;=UC$33,TYY25&lt;&gt;""),AND(TZ25&gt;=UC$29,TZ25&lt;&gt;"",UB25&gt;=UC$33,UB25&lt;&gt;""),AND(UX25&gt;=VK$29,UX25&lt;&gt;"",UZ25&gt;=VK$33,UZ25&lt;&gt;""),AND(VA25&gt;=VK$29,VA25&lt;&gt;"",VC25&gt;=VK$33,VC25&lt;&gt;""),AND(VE25&gt;=VK$29,VE25&lt;&gt;"",VG25&gt;=VK$33,VG25&lt;&gt;""),AND(VH25&gt;=VK$29,VH25&lt;&gt;"",VJ25&gt;=VK$33,VJ25&lt;&gt;""),AND(WF25&gt;=WS$29,WF25&lt;&gt;"",WH25&gt;=WS$33,WH25&lt;&gt;""),AND(WI25&gt;=WS$29,WI25&lt;&gt;"",WK25&gt;=WS$33,WK25&lt;&gt;""),AND(WM25&gt;=WS$29,WM25&lt;&gt;"",WO25&gt;=WS$33,WO25&lt;&gt;""),AND(WP25&gt;=WS$29,WP25&lt;&gt;"",WR25&gt;=WS$33,WR25&lt;&gt;"")),"P","")</f>
        <v/>
      </c>
      <c r="G25" s="3" t="str">
        <f>IF(OR(AND(AQ25&gt;=AY$33,AQ25&lt;&gt;"",AN25=""),AND(AT25&gt;=AY$33,AT25&lt;&gt;"",AN25=""),AND(AX25&gt;=AY$33,AX25&lt;&gt;"",AN25=""),AND(BR25&gt;=BZ$33,BR25&lt;&gt;"",BO25=""),AND(BU25&gt;=BZ$33,BU25&lt;&gt;"",BO25=""),AND(BY25&gt;=BZ$33,BY25&lt;&gt;"",BO25=""),AND(CS25&gt;=DA$33,CS25&lt;&gt;"",CP25=""),AND(CV25&gt;=DA$33,CV25&lt;&gt;"",CP25=""),AND(CZ25&gt;=DA$33,CZ25&lt;&gt;"",CP25=""),AND(DZ25&gt;=EK$33,DZ25&lt;&gt;""),AND(EC25&gt;=EK$33,EC25&lt;&gt;""),AND(EG25&gt;=EK$33,EG25&lt;&gt;""),AND(EJ25&gt;=EK$33,EJ25&lt;&gt;""),AND(FH25&gt;=FS$33,FH25&lt;&gt;""),AND(FK25&gt;=FS$33,FK25&lt;&gt;""),AND(FO25&gt;=FS$33,FO25&lt;&gt;""),AND(FR25&gt;=FS$33,FR25&lt;&gt;""),AND(GP25&gt;=HA$33,GP25&lt;&gt;""),AND(GS25&gt;=HA$33,GS25&lt;&gt;""),AND(GW25&gt;=HA$33,GW25&lt;&gt;""),AND(GZ25&gt;=HA$33,GZ25&lt;&gt;""),AND(HX25&gt;=II$33,HX25&lt;&gt;""),AND(IA25&gt;=II$33,IA25&lt;&gt;""),AND(IE25&gt;=II$33,IE25&lt;&gt;""),AND(IH25&gt;=II$33,IH25&lt;&gt;""),AND(JF25&gt;=JQ$33,JF25&lt;&gt;""),AND(JI25&gt;=JQ$33,JI25&lt;&gt;""),AND(JM25&gt;=JQ$33,JM25&lt;&gt;""),AND(JP25&gt;=JQ$33,JP25&lt;&gt;""),AND(KN25&gt;=KY$33,KN25&lt;&gt;""),AND(KQ25&gt;=KY$33,KQ25&lt;&gt;""),AND(KU25&gt;=KY$33,KU25&lt;&gt;""),AND(KX25&gt;=KY$33,KX25&lt;&gt;""),AND(LV25&gt;=MG$33,LV25&lt;&gt;""),AND(LY25&gt;=MG$33,LY25&lt;&gt;""),AND(MC25&gt;=MG$33,MC25&lt;&gt;""),AND(MF25&gt;=MG$33,MF25&lt;&gt;""),AND(ND25&gt;=NO$33,ND25&lt;&gt;""),AND(NG25&gt;=NO$33,NG25&lt;&gt;""),AND(NK25&gt;=NO$33,NK25&lt;&gt;""),AND(NN25&gt;=NO$33,NN25&lt;&gt;""),AND(OL25&gt;=OW$33,OL25&lt;&gt;""),AND(OO25&gt;=OW$33,OO25&lt;&gt;""),AND(OS25&gt;=OW$33,OS25&lt;&gt;""),AND(OV25&gt;=OW$33,OV25&lt;&gt;""),AND(PT25&gt;=QE$33,PT25&lt;&gt;""),AND(PW25&gt;=QE$33,PW25&lt;&gt;""),AND(QA25&gt;=QE$33,QA25&lt;&gt;""),AND(QD25&gt;=QE$33,QD25&lt;&gt;""),AND(RB25&gt;=RM$33,RB25&lt;&gt;""),AND(RE25&gt;=RM$33,RE25&lt;&gt;""),AND(RI25&gt;=RM$33,RI25&lt;&gt;""),AND(RL25&gt;=RM$33,RL25&lt;&gt;""),AND(SJ25&gt;=SU$33,SJ25&lt;&gt;""),AND(SM25&gt;=SU$33,SM25&lt;&gt;""),AND(SQ25&gt;=SU$33,SQ25&lt;&gt;""),AND(ST25&gt;=SU$33,ST25&lt;&gt;""),AND(TR25&gt;=UC$33,TR25&lt;&gt;""),AND(TU25&gt;=UC$33,TU25&lt;&gt;""),AND(TY25&gt;=UC$33,TYY25&lt;&gt;""),AND(UB25&gt;=UC$33,UB25&lt;&gt;""),AND(UZ25&gt;=VK$33,UZ25&lt;&gt;""),AND(VC25&gt;=VK$33,VC25&lt;&gt;""),AND(VG25&gt;=VK$33,VG25&lt;&gt;""),AND(VJ25&gt;=VK$33,VJ25&lt;&gt;""),AND(WH25&gt;=WS$33,WH25&lt;&gt;""),AND(WK25&gt;=WS$33,WK25&lt;&gt;""),AND(WO25&gt;=WS$33,WO25&lt;&gt;""),AND(WR25&gt;=WS$33,WR25&lt;&gt;"")),"P","")</f>
        <v/>
      </c>
      <c r="H25" s="36" t="str">
        <f>IF(AND(G25="P",F25=""),"No DD",IF(OR(AND(AO25&gt;=AY$32,AO25&lt;&gt;"",AQ25&gt;=AY$36,AQ25&lt;&gt;"",AN25=""),AND(AR25&gt;=AY$32,AR25&lt;&gt;"",AT25&gt;=AY$36,AT25&lt;&gt;"",AN25=""),AND(AV25&gt;=AY$32,AV25&lt;&gt;"",AX25&gt;=AY$36,AX25&lt;&gt;"",AN25=""),AND(BP25&gt;=BZ$32,BP25&lt;&gt;"",BR25&gt;=BZ$36,BR25&lt;&gt;"",BO25=""),AND(BS25&gt;=BZ$32,BS25&lt;&gt;"",BU25&gt;=BZ$36,BU25&lt;&gt;"",BO25=""),AND(BW25&gt;=BZ$32,BW25&lt;&gt;"",BY25&gt;=BZ$36,BY25&lt;&gt;"",BO25=""),AND(CQ25&gt;=DA$32,CQ25&lt;&gt;"",CS25&gt;=DA$36,CS25&lt;&gt;"",CP25=""),AND(CT25&gt;=DA$32,CT25&lt;&gt;"",CV25&gt;=DA$36,CV25&lt;&gt;"",CP25=""),AND(CX25&gt;=DA$32,CX25&lt;&gt;"",CZ25&gt;=DA$36,CZ25&lt;&gt;"",CP25=""),AND(DX25&gt;=EK$32,DX25&lt;&gt;"",DZ25&gt;=EK$36,DZ25&lt;&gt;""),AND(EA25&gt;=EK$32,EA25&lt;&gt;"",EC25&gt;=EK$36,EC25&lt;&gt;""),AND(EE25&gt;=EK$32,EE25&lt;&gt;"",EG25&gt;=EK$36,EG25&lt;&gt;""),AND(EH25&gt;=EK$32,EH25&lt;&gt;"",EJ25&gt;=EK$36,EJ25&lt;&gt;""),AND(FF25&gt;=FS$32,FF25&lt;&gt;"",FH25&gt;=FS$36,FH25&lt;&gt;""),AND(FI25&gt;=FS$32,FI25&lt;&gt;"",FK25&gt;=FS$36,FK25&lt;&gt;""),AND(FM25&gt;=FS$32,FM25&lt;&gt;"",FO25&gt;=FS$36,FO25&lt;&gt;""),AND(FP25&gt;=FS$32,FP25&lt;&gt;"",FR25&gt;=FS$36,FR25&lt;&gt;""),AND(GN25&gt;=HA$32,GN25&lt;&gt;"",GP25&gt;=HA$36,GP25&lt;&gt;""),AND(GQ25&gt;=HA$32,GQ25&lt;&gt;"",GS25&gt;=HA$36,GS25&lt;&gt;""),AND(GU25&gt;=HA$32,GU25&lt;&gt;"",GW25&gt;=HA$36,GW25&lt;&gt;""),AND(GX25&gt;=HA$32,GX25&lt;&gt;"",GZ25&gt;=HA$36,GZ25&lt;&gt;""),AND(HV25&gt;=II$32,HV25&lt;&gt;"",HX25&gt;=II$36,HX25&lt;&gt;""),AND(HY25&gt;=II$32,HY25&lt;&gt;"",IA25&gt;=II$36,IA25&lt;&gt;""),AND(IC25&gt;=II$32,IC25&lt;&gt;"",IE25&gt;=II$36,IE25&lt;&gt;""),AND(IF25&gt;=II$32,IF25&lt;&gt;"",IH25&gt;=II$36,IH25&lt;&gt;""),AND(JD25&gt;=JQ$32,JD25&lt;&gt;"",JF25&gt;=JQ$36,JF25&lt;&gt;""),AND(JG25&gt;=JQ$32,JG25&lt;&gt;"",JI25&gt;=JQ$36,JI25&lt;&gt;""),AND(JK25&gt;=JQ$32,JK25&lt;&gt;"",JM25&gt;=JQ$36,JM25&lt;&gt;""),AND(JN25&gt;=JQ$32,JN25&lt;&gt;"",JP25&gt;=JQ$36,JP25&lt;&gt;""),AND(KL25&gt;=KY$32,KL25&lt;&gt;"",KN25&gt;=KY$36,KN25&lt;&gt;""),AND(KO25&gt;=KY$32,KO25&lt;&gt;"",KQ25&gt;=KY$36,KQ25&lt;&gt;""),AND(KS25&gt;=KY$32,KS25&lt;&gt;"",KU25&gt;=KY$36,KU25&lt;&gt;""),AND(KV25&gt;=KY$32,KV25&lt;&gt;"",KX25&gt;=KY$36,KX25&lt;&gt;""),AND(LT25&gt;=MG$32,LT25&lt;&gt;"",LV25&gt;=MG$36,LV25&lt;&gt;""),AND(LW25&gt;=MG$32,LW25&lt;&gt;"",LY25&gt;=MG$36,LY25&lt;&gt;""),AND(MA25&gt;=MG$32,MA25&lt;&gt;"",MC25&gt;=MG$36,MC25&lt;&gt;""),AND(MD25&gt;=MG$32,MD25&lt;&gt;"",MF25&gt;=MG$36,MF25&lt;&gt;""),AND(NB25&gt;=NO$32,NB25&lt;&gt;"",ND25&gt;=NO$36,ND25&lt;&gt;""),AND(NE25&gt;=NO$32,NE25&lt;&gt;"",NG25&gt;=NO$36,NG25&lt;&gt;""),AND(NI25&gt;=NO$32,NI25&lt;&gt;"",NK25&gt;=NO$36,NK25&lt;&gt;""),AND(NL25&gt;=NO$32,NL25&lt;&gt;"",NN25&gt;=NO$36,NN25&lt;&gt;""),AND(OJ25&gt;=OW$32,OJ25&lt;&gt;"",OL25&gt;=OW$36,OL25&lt;&gt;""),AND(OM25&gt;=OW$32,OM25&lt;&gt;"",OO25&gt;=OW$36,OO25&lt;&gt;""),AND(OQ25&gt;=OW$32,OQ25&lt;&gt;"",OS25&gt;=OW$36,OS25&lt;&gt;""),AND(OT25&gt;=OW$32,OT25&lt;&gt;"",OV25&gt;=OW$36,OV25&lt;&gt;""),AND(PR25&gt;=QE$32,PR25&lt;&gt;"",PT25&gt;=QE$36,PT25&lt;&gt;""),AND(PU25&gt;=QE$32,PU25&lt;&gt;"",PW25&gt;=QE$36,PW25&lt;&gt;""),AND(PY25&gt;=QE$32,PY25&lt;&gt;"",QA25&gt;=QE$36,QA25&lt;&gt;""),AND(QB25&gt;=QE$32,QB25&lt;&gt;"",QD25&gt;=QE$36,QD25&lt;&gt;""),AND(QZ25&gt;=RM$32,QZ25&lt;&gt;"",RB25&gt;=RM$36,RB25&lt;&gt;""),AND(RC25&gt;=RM$32,RC25&lt;&gt;"",RE25&gt;=RM$36,RE25&lt;&gt;""),AND(RG25&gt;=RM$32,RG25&lt;&gt;"",RI25&gt;=RM$36,RI25&lt;&gt;""),AND(RJ25&gt;=RM$32,RJ25&lt;&gt;"",RL25&gt;=RM$36,RL25&lt;&gt;""),AND(SH25&gt;=SU$32,SH25&lt;&gt;"",SJ25&gt;=SU$36,SJ25&lt;&gt;""),AND(SK25&gt;=SU$32,SK25&lt;&gt;"",SM25&gt;=SU$36,SM25&lt;&gt;""),AND(SO25&gt;=SU$32,SO25&lt;&gt;"",SQ25&gt;=SU$36,SQ25&lt;&gt;""),AND(SR25&gt;=SU$32,SR25&lt;&gt;"",ST25&gt;=SU$36,ST25&lt;&gt;""),AND(TP25&gt;=UC$32,TP25&lt;&gt;"",TR25&gt;=UC$36,TR25&lt;&gt;""),AND(TS25&gt;=UC$32,TS25&lt;&gt;"",TU25&gt;=UC$36,TU25&lt;&gt;""),AND(TW25&gt;=UC$32,TW25&lt;&gt;"",TY25&gt;=UC$356,TYY25&lt;&gt;""),AND(TZ25&gt;=UC$32,TZ25&lt;&gt;"",UB25&gt;=UC$36,UB25&lt;&gt;""),AND(UX25&gt;=VK$32,UX25&lt;&gt;"",UZ25&gt;=VK$36,UZ25&lt;&gt;""),AND(VA25&gt;=VK$32,VA25&lt;&gt;"",VC25&gt;=VK$36,VC25&lt;&gt;""),AND(VE25&gt;=VK$32,VE25&lt;&gt;"",VG25&gt;=VK$36,VG25&lt;&gt;""),AND(VH25&gt;=VK$32,VH25&lt;&gt;"",VJ25&gt;=VK$36,VJ25&lt;&gt;""),AND(WF25&gt;=WS$32,WF25&lt;&gt;"",WH25&gt;=WS$36,WH25&lt;&gt;""),AND(WI25&gt;=WS$32,WI25&lt;&gt;"",WK25&gt;=WS$36,WK25&lt;&gt;""),AND(WM25&gt;=WS$32,WM25&lt;&gt;"",WO25&gt;=WS$36,WO25&lt;&gt;""),AND(WP25&gt;=WS$32,WP25&lt;&gt;"",WR25&gt;=WS$36,WR25&lt;&gt;"")),"Merit",IF(OR(AND(AO25&gt;=AY$31,AO25&lt;&gt;"",AQ25&gt;=AY$35,AQ25&lt;&gt;"",AN25=""),AND(AR25&gt;=AY$31,AR25&lt;&gt;"",AT25&gt;=AY$35,AT25&lt;&gt;"",AN25=""),AND(AV25&gt;=AY$31,AV25&lt;&gt;"",AX25&gt;=AY$35,AX25&lt;&gt;"",AN25=""),AND(BP25&gt;=BZ$31,BP25&lt;&gt;"",BR25&gt;=BZ$35,BR25&lt;&gt;"",BO25=""),AND(BS25&gt;=BZ$31,BS25&lt;&gt;"",BU25&gt;=BZ$35,BU25&lt;&gt;"",BO25=""),AND(BW25&gt;=BZ$31,BW25&lt;&gt;"",BY25&gt;=BZ$35,BY25&lt;&gt;"",BO25=""),AND(CQ25&gt;=DA$31,CQ25&lt;&gt;"",CS25&gt;=DA$35,CS25&lt;&gt;"",CP25=""),AND(CT25&gt;=DA$31,CT25&lt;&gt;"",CV25&gt;=DA$35,CV25&lt;&gt;"",CP25=""),AND(CX25&gt;=DA$31,CX25&lt;&gt;"",CZ25&gt;=DA$35,CZ25&lt;&gt;"",CP25=""),AND(DX25&gt;=EK$31,DX25&lt;&gt;"",DZ25&gt;=EK$35,DZ25&lt;&gt;""),AND(EA25&gt;=EK$31,EA25&lt;&gt;"",EC25&gt;=EK$35,EC25&lt;&gt;""),AND(EE25&gt;=EK$31,EE25&lt;&gt;"",EG25&gt;=EK$35,EG25&lt;&gt;""),AND(EH25&gt;=EK$31,EH25&lt;&gt;"",EJ25&gt;=EK$35,EJ25&lt;&gt;""),AND(FF25&gt;=FS$31,FF25&lt;&gt;"",FH25&gt;=FS$35,FH25&lt;&gt;""),AND(FI25&gt;=FS$31,FI25&lt;&gt;"",FK25&gt;=FS$35,FK25&lt;&gt;""),AND(FM25&gt;=FS$31,FM25&lt;&gt;"",FO25&gt;=FS$35,FO25&lt;&gt;""),AND(FP25&gt;=FS$31,FP25&lt;&gt;"",FR25&gt;=FS$35,FR25&lt;&gt;""),AND(GN25&gt;=HA$31,GN25&lt;&gt;"",GP25&gt;=HA$35,GP25&lt;&gt;""),AND(GQ25&gt;=HA$31,GQ25&lt;&gt;"",GS25&gt;=HA$35,GS25&lt;&gt;""),AND(GU25&gt;=HA$31,GU25&lt;&gt;"",GW25&gt;=HA$35,GW25&lt;&gt;""),AND(GX25&gt;=HA$31,GX25&lt;&gt;"",GZ25&gt;=HA$35,GZ25&lt;&gt;""),AND(HV25&gt;=II$31,HV25&lt;&gt;"",HX25&gt;=II$35,HX25&lt;&gt;""),AND(HY25&gt;=II$31,HY25&lt;&gt;"",IA25&gt;=II$35,IA25&lt;&gt;""),AND(IC25&gt;=II$31,IC25&lt;&gt;"",IE25&gt;=II$35,IE25&lt;&gt;""),AND(IF25&gt;=II$31,IF25&lt;&gt;"",IH25&gt;=II$35,IH25&lt;&gt;""),AND(JD25&gt;=JQ$31,JD25&lt;&gt;"",JF25&gt;=JQ$35,JF25&lt;&gt;""),AND(JG25&gt;=JQ$31,JG25&lt;&gt;"",JI25&gt;=JQ$35,JI25&lt;&gt;""),AND(JK25&gt;=JQ$31,JK25&lt;&gt;"",JM25&gt;=JQ$35,JM25&lt;&gt;""),AND(JN25&gt;=JQ$31,JN25&lt;&gt;"",JP25&gt;=JQ$35,JP25&lt;&gt;""),AND(KL25&gt;=KY$31,KL25&lt;&gt;"",KN25&gt;=KY$35,KN25&lt;&gt;""),AND(KO25&gt;=KY$31,KO25&lt;&gt;"",KQ25&gt;=KY$35,KQ25&lt;&gt;""),AND(KS25&gt;=KY$31,KS25&lt;&gt;"",KU25&gt;=KY$35,KU25&lt;&gt;""),AND(KV25&gt;=KY$31,KV25&lt;&gt;"",KX25&gt;=KY$35,KX25&lt;&gt;""),AND(LT25&gt;=MG$31,LT25&lt;&gt;"",LV25&gt;=MG$35,LV25&lt;&gt;""),AND(LW25&gt;=MG$31,LW25&lt;&gt;"",LY25&gt;=MG$35,LY25&lt;&gt;""),AND(MA25&gt;=MG$31,MA25&lt;&gt;"",MC25&gt;=MG$35,MC25&lt;&gt;""),AND(MD25&gt;=MG$31,MD25&lt;&gt;"",MF25&gt;=MG$35,MF25&lt;&gt;""),AND(NB25&gt;=NO$31,NB25&lt;&gt;"",ND25&gt;=NO$35,ND25&lt;&gt;""),AND(NE25&gt;=NO$31,NE25&lt;&gt;"",NG25&gt;=NO$35,NG25&lt;&gt;""),AND(NI25&gt;=NO$31,NI25&lt;&gt;"",NK25&gt;=NO$35,NK25&lt;&gt;""),AND(NL25&gt;=NO$31,NL25&lt;&gt;"",NN25&gt;=NO$35,NN25&lt;&gt;""),AND(OJ25&gt;=OW$31,OJ25&lt;&gt;"",OL25&gt;=OW$35,OL25&lt;&gt;""),AND(OM25&gt;=OW$31,OM25&lt;&gt;"",OO25&gt;=OW$35,OO25&lt;&gt;""),AND(OQ25&gt;=OW$31,OQ25&lt;&gt;"",OS25&gt;=OW$35,OS25&lt;&gt;""),AND(OT25&gt;=OW$31,OT25&lt;&gt;"",OV25&gt;=OW$35,OV25&lt;&gt;""),AND(PR25&gt;=QE$31,PR25&lt;&gt;"",PT25&gt;=QE$35,PT25&lt;&gt;""),AND(PU25&gt;=QE$31,PU25&lt;&gt;"",PW25&gt;=QE$35,PW25&lt;&gt;""),AND(PY25&gt;=QE$31,PY25&lt;&gt;"",QA25&gt;=QE$35,QA25&lt;&gt;""),AND(QB25&gt;=QE$31,QB25&lt;&gt;"",QD25&gt;=QE$35,QD25&lt;&gt;""),AND(QZ25&gt;=RM$31,QZ25&lt;&gt;"",RB25&gt;=RM$35,RB25&lt;&gt;""),AND(RC25&gt;=RM$31,RC25&lt;&gt;"",RE25&gt;=RM$35,RE25&lt;&gt;""),AND(RG25&gt;=RM$31,RG25&lt;&gt;"",RI25&gt;=RM$35,RI25&lt;&gt;""),AND(RJ25&gt;=RM$31,RJ25&lt;&gt;"",RL25&gt;=RM$35,RL25&lt;&gt;""),AND(SH25&gt;=SU$31,SH25&lt;&gt;"",SJ25&gt;=SU$35,SJ25&lt;&gt;""),AND(SK25&gt;=SU$31,SK25&lt;&gt;"",SM25&gt;=SU$35,SM25&lt;&gt;""),AND(SO25&gt;=SU$31,SO25&lt;&gt;"",SQ25&gt;=SU$35,SQ25&lt;&gt;""),AND(SR25&gt;=SU$31,SR25&lt;&gt;"",ST25&gt;=SU$35,ST25&lt;&gt;""),AND(TP25&gt;=UC$31,TP25&lt;&gt;"",TR25&gt;=UC$35,TR25&lt;&gt;""),AND(TS25&gt;=UC$31,TS25&lt;&gt;"",TU25&gt;=UC$35,TU25&lt;&gt;""),AND(TW25&gt;=UC$31,TW25&lt;&gt;"",TY25&gt;=UC$35,TYY25&lt;&gt;""),AND(TZ25&gt;=UC$31,TZ25&lt;&gt;"",UB25&gt;=UC$35,UB25&lt;&gt;""),AND(UX25&gt;=VK$31,UX25&lt;&gt;"",UZ25&gt;=VK$35,UZ25&lt;&gt;""),AND(VA25&gt;=VK$31,VA25&lt;&gt;"",VC25&gt;=VK$35,VC25&lt;&gt;""),AND(VE25&gt;=VK$31,VE25&lt;&gt;"",VG25&gt;=VK$35,VG25&lt;&gt;""),AND(VH25&gt;=VK$31,VH25&lt;&gt;"",VJ25&gt;=VK$35,VJ25&lt;&gt;""),AND(WF25&gt;=WS$31,WF25&lt;&gt;"",WH25&gt;=WS$35,WH25&lt;&gt;""),AND(WI25&gt;=WS$31,WI25&lt;&gt;"",WK25&gt;=WS$35,WK25&lt;&gt;""),AND(WM25&gt;=WS$31,WM25&lt;&gt;"",WO25&gt;=WS$35,WO25&lt;&gt;""),AND(WP25&gt;=WS$31,WP25&lt;&gt;"",WR25&gt;=WS$35,WR25&lt;&gt;"")),"Excellence",IF(I25="P","Worlds Team",IF(F25="P","National Team","")))))</f>
        <v/>
      </c>
      <c r="I25" s="3" t="str">
        <f>IF(OR(AND(AO25&gt;=AY$30,AO25&lt;&gt;"",AQ25&gt;=AY$34,AQ25&lt;&gt;"",AN25=""),AND(AR25&gt;=AY$30,AR25&lt;&gt;"",AT25&gt;=AY$34,AT25&lt;&gt;"",AN25=""),AND(AV25&gt;=AY$30,AV25&lt;&gt;"",AX25&gt;=AY$34,AX25&lt;&gt;"",AN25=""),AND(BP25&gt;=BZ$30,BP25&lt;&gt;"",BR25&gt;=BZ$34,BR25&lt;&gt;"",BO25=""),AND(BS25&gt;=BZ$30,BS25&lt;&gt;"",BU25&gt;=BZ$34,BU25&lt;&gt;"",BO25=""),AND(BW25&gt;=BZ$30,BW25&lt;&gt;"",BY25&gt;=BZ$34,BY25&lt;&gt;"",BO25=""),AND(CQ25&gt;=DA$30,CQ25&lt;&gt;"",CS25&gt;=DA$34,CS25&lt;&gt;"",CP25=""),AND(CT25&gt;=DA$30,CT25&lt;&gt;"",CV25&gt;=DA$34,CV25&lt;&gt;"",CP25=""),AND(CX25&gt;=DA$30,CX25&lt;&gt;"",CZ25&gt;=DA$34,CZ25&lt;&gt;"",CP25=""),AND(DX25&gt;=EK$30,DX25&lt;&gt;"",DZ25&gt;=EK$34,DZ25&lt;&gt;""),AND(EA25&gt;=EK$30,EA25&lt;&gt;"",EC25&gt;=EK$34,EC25&lt;&gt;""),AND(EE25&gt;=EK$30,EE25&lt;&gt;"",EG25&gt;=EK$34,EG25&lt;&gt;""),AND(EH25&gt;=EK$30,EH25&lt;&gt;"",EJ25&gt;=EK$34,EJ25&lt;&gt;""),AND(FF25&gt;=FS$30,FF25&lt;&gt;"",FH25&gt;=FS$34,FH25&lt;&gt;""),AND(FI25&gt;=FS$30,FI25&lt;&gt;"",FK25&gt;=FS$34,FK25&lt;&gt;""),AND(FM25&gt;=FS$30,FM25&lt;&gt;"",FO25&gt;=FS$34,FO25&lt;&gt;""),AND(FP25&gt;=FS$30,FP25&lt;&gt;"",FR25&gt;=FS$34,FR25&lt;&gt;""),AND(GN25&gt;=HA$30,GN25&lt;&gt;"",GP25&gt;=HA$34,GP25&lt;&gt;""),AND(GQ25&gt;=HA$30,GQ25&lt;&gt;"",GS25&gt;=HA$34,GS25&lt;&gt;""),AND(GU25&gt;=HA$30,GU25&lt;&gt;"",GW25&gt;=HA$34,GW25&lt;&gt;""),AND(GX25&gt;=HA$30,GX25&lt;&gt;"",GZ25&gt;=HA$34,GZ25&lt;&gt;""),AND(HV25&gt;=II$30,HV25&lt;&gt;"",HX25&gt;=II$34,HX25&lt;&gt;""),AND(HY25&gt;=II$30,HY25&lt;&gt;"",IA25&gt;=II$34,IA25&lt;&gt;""),AND(IC25&gt;=II$30,IC25&lt;&gt;"",IE25&gt;=II$34,IE25&lt;&gt;""),AND(IF25&gt;=II$30,IF25&lt;&gt;"",IH25&gt;=II$34,IH25&lt;&gt;""),AND(JD25&gt;=JQ$30,JD25&lt;&gt;"",JF25&gt;=JQ$34,JF25&lt;&gt;""),AND(JG25&gt;=JQ$30,JG25&lt;&gt;"",JI25&gt;=JQ$34,JI25&lt;&gt;""),AND(JK25&gt;=JQ$30,JK25&lt;&gt;"",JM25&gt;=JQ$34,JM25&lt;&gt;""),AND(JN25&gt;=JQ$30,JN25&lt;&gt;"",JP25&gt;=JQ$34,JP25&lt;&gt;""),AND(KL25&gt;=KY$30,KL25&lt;&gt;"",KN25&gt;=KY$34,KN25&lt;&gt;""),AND(KO25&gt;=KY$30,KO25&lt;&gt;"",KQ25&gt;=KY$34,KQ25&lt;&gt;""),AND(KS25&gt;=KY$30,KS25&lt;&gt;"",KU25&gt;=KY$34,KU25&lt;&gt;""),AND(KV25&gt;=KY$30,KV25&lt;&gt;"",KX25&gt;=KY$34,KX25&lt;&gt;""),AND(LT25&gt;=MG$30,LT25&lt;&gt;"",LV25&gt;=MG$34,LV25&lt;&gt;""),AND(LW25&gt;=MG$30,LW25&lt;&gt;"",LY25&gt;=MG$34,LY25&lt;&gt;""),AND(MA25&gt;=MG$30,MA25&lt;&gt;"",MC25&gt;=MG$34,MC25&lt;&gt;""),AND(MD25&gt;=MG$30,MD25&lt;&gt;"",MF25&gt;=MG$34,MF25&lt;&gt;""),AND(NB25&gt;=NO$30,NB25&lt;&gt;"",ND25&gt;=NO$34,ND25&lt;&gt;""),AND(NE25&gt;=NO$30,NE25&lt;&gt;"",NG25&gt;=NO$34,NG25&lt;&gt;""),AND(NI25&gt;=NO$30,NI25&lt;&gt;"",NK25&gt;=NO$34,NK25&lt;&gt;""),AND(NL25&gt;=NO$30,NL25&lt;&gt;"",NN25&gt;=NO$34,NN25&lt;&gt;""),AND(OJ25&gt;=OW$30,OJ25&lt;&gt;"",OL25&gt;=OW$34,OL25&lt;&gt;""),AND(OM25&gt;=OW$30,OM25&lt;&gt;"",OO25&gt;=OW$34,OO25&lt;&gt;""),AND(OQ25&gt;=OW$30,OQ25&lt;&gt;"",OS25&gt;=OW$34,OS25&lt;&gt;""),AND(OT25&gt;=OW$30,OT25&lt;&gt;"",OV25&gt;=OW$34,OV25&lt;&gt;""),AND(PR25&gt;=QE$30,PR25&lt;&gt;"",PT25&gt;=QE$34,PT25&lt;&gt;""),AND(PU25&gt;=QE$30,PU25&lt;&gt;"",PW25&gt;=QE$34,PW25&lt;&gt;""),AND(PY25&gt;=QE$30,PY25&lt;&gt;"",QA25&gt;=QE$34,QA25&lt;&gt;""),AND(QB25&gt;=QE$30,QB25&lt;&gt;"",QD25&gt;=QE$34,QD25&lt;&gt;""),AND(QZ25&gt;=RM$30,QZ25&lt;&gt;"",RB25&gt;=RM$34,RB25&lt;&gt;""),AND(RC25&gt;=RM$30,RC25&lt;&gt;"",RE25&gt;=RM$34,RE25&lt;&gt;""),AND(RG25&gt;=RM$30,RG25&lt;&gt;"",RI25&gt;=RM$34,RI25&lt;&gt;""),AND(RJ25&gt;=RM$30,RJ25&lt;&gt;"",RL25&gt;=RM$34,RL25&lt;&gt;""),AND(SH25&gt;=SU$30,SH25&lt;&gt;"",SJ25&gt;=SU$34,SJ25&lt;&gt;""),AND(SK25&gt;=SU$30,SK25&lt;&gt;"",SM25&gt;=SU$34,SM25&lt;&gt;""),AND(SO25&gt;=SU$30,SO25&lt;&gt;"",SQ25&gt;=SU$34,SQ25&lt;&gt;""),AND(SR25&gt;=SU$30,SR25&lt;&gt;"",ST25&gt;=SU$34,ST25&lt;&gt;""),AND(TP25&gt;=UC$30,TP25&lt;&gt;"",TR25&gt;=UC$34,TR25&lt;&gt;""),AND(TS25&gt;=UC$30,TS25&lt;&gt;"",TU25&gt;=UC$34,TU25&lt;&gt;""),AND(TW25&gt;=UC$30,TW25&lt;&gt;"",TY25&gt;=UC$34,TYY25&lt;&gt;""),AND(TZ25&gt;=UC$30,TZ25&lt;&gt;"",UB25&gt;=UC$34,UB25&lt;&gt;""),AND(UX25&gt;=VK$30,UX25&lt;&gt;"",UZ25&gt;=VK$34,UZ25&lt;&gt;""),AND(VA25&gt;=VK$30,VA25&lt;&gt;"",VC25&gt;=VK$34,VC25&lt;&gt;""),AND(VE25&gt;=VK$30,VE25&lt;&gt;"",VG25&gt;=VK$34,VG25&lt;&gt;""),AND(VH25&gt;=VK$30,VH25&lt;&gt;"",VJ25&gt;=VK$34,VJ25&lt;&gt;""),AND(WF25&gt;=WS$30,WF25&lt;&gt;"",WH25&gt;=WS$34,WH25&lt;&gt;""),AND(WI25&gt;=WS$30,WI25&lt;&gt;"",WK25&gt;=WS$34,WK25&lt;&gt;""),AND(WM25&gt;=WS$30,WM25&lt;&gt;"",WO25&gt;=WS$34,WO25&lt;&gt;""),AND(WP25&gt;=WS$30,WP25&lt;&gt;"",WR25&gt;=WS$34,WR25&lt;&gt;"")),"P","")</f>
        <v/>
      </c>
      <c r="J25" s="8">
        <f>IF(COUNT(AQ25,AT25,BR25,BU25,CS25,CV25)&gt;0,LARGE((AQ25,AT25,BR25,BU25,CS25,CV25),1),0)</f>
        <v>42.25</v>
      </c>
      <c r="K25" s="8" t="str">
        <f>IF(J25="","",IF(OR(J25=CS25,J25=CV25),$CA$1,IF(OR(J25=BR25,J25=BU25),$AZ$1,IF(OR(J25=AQ25,J25=AT25),$Y$1,""))))</f>
        <v>2025 Elite Canada</v>
      </c>
      <c r="L25" s="8">
        <f>IF(COUNT(AQ25,AT25,BR25,BU25,CS25,CV25)&gt;1,LARGE((AQ25,AT25,BR25,BU25,CS25,CV25),2),0)</f>
        <v>21.56</v>
      </c>
      <c r="M25" s="8" t="str">
        <f>IF(L25="","",IF(OR(L25=CS25,L25=CV25),$CA$1,IF(OR(L25=BR25,L25=BU25),$AZ$1,IF(OR(L25=AQ25,L25=AT25),$Y$1,""))))</f>
        <v>2025 Elite Canada</v>
      </c>
      <c r="N25" s="8">
        <f>IF(COUNT(AQ25,AT25,BR25,BU25,CS25,CV25)&gt;2,LARGE((AQ25,AT25,BR25,BU25,CS25,CV25),3),0)</f>
        <v>0</v>
      </c>
      <c r="O25" s="8" t="str">
        <f>IF(N25="","",IF(OR(N25=CS25,N25=CV25),$CA$1,IF(OR(N25=BR25,N25=BU25),$AZ$1,IF(OR(N25=AQ25,N25=AT25),$Y$1,""))))</f>
        <v/>
      </c>
      <c r="P25" s="8">
        <f>IF(MAX(AX25,BY25,CZ25)&gt;0,MAX(AX25,BY25,CZ25),0)</f>
        <v>0</v>
      </c>
      <c r="Q25" s="8" t="str">
        <f>IF(P25="","",IF(P25=CZ25,$CA$1,IF(P25=BY25,$AZ$1,IF(P25=AX25,$Y$1,""))))</f>
        <v/>
      </c>
      <c r="R25" s="8">
        <f>IF(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,TP25,TS25,TW25,TZ25,UX25,VA25,VE25,VH25,WF25,WI25,WM25,WP25)&gt;0,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,TP25,TS25,TW25,TZ25,UX25,VA25,VE25,VH25,WF25,WI25,WM25,WP25),0)</f>
        <v>10.5</v>
      </c>
      <c r="S25" s="8" t="str">
        <f>IF(R25=0,"",IF(OR(R25=CQ25,R25=CT25,R25=CX25),$CA$1,IF(OR(R25=BP25,R25=BS25,R25=BW25),$AZ$1,IF(OR(R25=AO25,R25=AR25,R25=AV25),$Y$1,IF(OR(R25=WF25,R25=WI25,R25=WM25,R25=WP25),$VL$1,IF(OR(R25=UX25,R25=VA25,R25=VE25,R25=VH25),$UD$1,IF(OR(R25=TP25,R25=TS25,R25=TW25,R25=TZ25),$SV$1,IF(OR(R25=SH25,R25=SK25,R25=SO25,R25=SR25),$RN$1,IF(OR(R25=QZ25,R25=RC25,R25=RG25,R25=RJ25),$QF$1,IF(OR(R25=PR25,R25=PU25,R25=PY25,R25=QB25),$OX$1,IF(OR(R25=OJ25,R25=OM25,R25=OQ25,R25=OT25),$NP$1,IF(OR(R25=NB25,R25=NE25,R25=NI25,R25=NL25),$MH$1,IF(OR(R25=LT25,R25=LW25,R25=MA25,R25=MD25),$KZ$1,IF(OR(R25=KL25,R25=KO25,R25=KS25,R25=KV25),$JR$1,IF(OR(R25=JD25,R25=JG25,R25=JK25,R25=JN25),$IJ$1,IF(OR(R25=HV25,R25=HY25,R25=IC25,R25=IF25),$HB$1,IF(OR(R25=GN25,R25=GQ25,R25=GU25,R25=GX25),$FT$1,IF(OR(R25=FF25,R25=FI25,R25=FM25,R25=FP25),$EL$1,IF(OR(R25=DX25,R25=EA25,R25=EE25,R25=EH25),$DD$1,"")))))))))))))))))))</f>
        <v>2025 Elite Canada</v>
      </c>
      <c r="T25" s="8">
        <f>MAX(IF(AND(AO25&lt;&gt;"",AO25&gt;=$AY$29),AP25,0),IF(AND(AR25&lt;&gt;"",AR25&gt;=$AY$29),AS25,0),IF(AND(AV25&lt;&gt;"",AV25&gt;=$AY$29),AW25,0),IF(AND(BP25&lt;&gt;"",BP25&gt;=$BZ$29),BQ25,0),IF(AND(BS25&lt;&gt;"",BS25&gt;=$BZ$29),BT25,0),IF(AND(BW25&lt;&gt;"",BW25&gt;=$BZ$29),BX25,0),IF(AND(CQ25&lt;&gt;"",CQ25&gt;=$DA$29),CR25,0),IF(AND(CT25&lt;&gt;"",CT25&gt;=$DA$29),CU25,0),IF(AND(CX25&lt;&gt;"",CX25&gt;=$DA$29),CY25,0),IF(AND(DX25&lt;&gt;"",DX25&gt;=$EK$29),DY25,0),IF(AND(EA25&lt;&gt;"",EA25&gt;=$EK$29),EB25,0),IF(AND(EE25&lt;&gt;"",EE25&gt;=$EK$29),EF25,0),IF(AND(EH25&lt;&gt;"",EH25&gt;=$EK$29),EI25,0),IF(AND(FF25&lt;&gt;"",FF25&gt;=$FS$29),FG25,0),IF(AND(FI25&lt;&gt;"",FI25&gt;=$FS$29),FJ25,0),IF(AND(FM25&lt;&gt;"",FM25&gt;=$FS$29),FN25,0),IF(AND(FP25&lt;&gt;"",FP25&gt;=$FS$29),FQ25,0),IF(AND(GN25&lt;&gt;"",GN25&gt;=$HA$29),GO25,0),IF(AND(GQ25&lt;&gt;"",GQ25&gt;=$HA$29),GR25,0),IF(AND(GU25&lt;&gt;"",GU25&gt;=$HA$29),GV25,0),IF(AND(GX25&lt;&gt;"",GX25&gt;=$HA$29),GY25,0),IF(AND(HV25&lt;&gt;"",HV25&gt;=$II$29),HW25,0),IF(AND(HY25&lt;&gt;"",HY25&gt;=$II$29),HZ25,0),IF(AND(IC25&lt;&gt;"",IC25&gt;=$II$29),ID25,0),IF(AND(IF25&lt;&gt;"",IF25&gt;=$II$29),IG25,0),IF(AND(JD25&lt;&gt;"",JD25&gt;=$JQ$29),JE25,0),IF(AND(JG25&lt;&gt;"",JG25&gt;=$JQ$29),JH25,0),IF(AND(JK25&lt;&gt;"",JK25&gt;=$JQ$29),JL25,0),IF(AND(JN25&lt;&gt;"",JN25&gt;=$JQ$29),JO25,0),IF(AND(KL25&lt;&gt;"",KL25&gt;=$KY$29),KM25,0),IF(AND(KO25&lt;&gt;"",KO25&gt;=$KY$29),KP25,0),IF(AND(KS25&lt;&gt;"",KS25&gt;=$KY$29),KT25,0),IF(AND(KV25&lt;&gt;"",KV25&gt;=$KY$29),KW25,0),IF(AND(LT25&lt;&gt;"",LT25&gt;=$MG$29),LU25,0),IF(AND(LW25&lt;&gt;"",LW25&gt;=$MG$29),LX25,0),IF(AND(MA25&lt;&gt;"",MA25&gt;=$MG$29),MB25,0),IF(AND(MD25&lt;&gt;"",MD25&gt;=$MG$29),ME25,0),IF(AND(NB25&lt;&gt;"",NB25&gt;=$NO$29),NC25,0),IF(AND(NE25&lt;&gt;"",NE25&gt;=$NO$29),NF25,0),IF(AND(NI25&lt;&gt;"",NI25&gt;=$NO$29),NJ25,0),IF(AND(NL25&lt;&gt;"",NL25&gt;=$NO$29),NM25,0),IF(AND(OJ25&lt;&gt;"",OJ25&gt;=$OW$29),OK25,0),IF(AND(OM25&lt;&gt;"",OM25&gt;=$OW$29),ON25,0),IF(AND(OQ25&lt;&gt;"",OQ25&gt;=$OW$29),OR25,0),IF(AND(OT25&lt;&gt;"",OT25&gt;=$OW$29),OU25,0),IF(AND(PR25&lt;&gt;"",PR25&gt;=$QE$29),PS25,0),IF(AND(PU25&lt;&gt;"",PU25&gt;=$QE$29),PV25,0),IF(AND(PY25&lt;&gt;"",PY25&gt;=$QE$29),PZ25,0),IF(AND(QB25&lt;&gt;"",QB25&gt;=$QE$29),QC25,0),IF(AND(QZ25&lt;&gt;"",QZ25&gt;=$RM$29),RA25,0),IF(AND(RC25&lt;&gt;"",RC25&gt;=$RM$29),RD25,0),IF(AND(RG25&lt;&gt;"",RG25&gt;=$RM$29),RH25,0),IF(AND(RJ25&lt;&gt;"",RJ25&gt;=$RM$29),RK25,0),IF(AND(SH25&lt;&gt;"",SH25&gt;=$SU$29),SI25,0),IF(AND(SK25&lt;&gt;"",SK25&gt;=$SU$29),SL25,0),IF(AND(SO25&lt;&gt;"",SO25&gt;=$SU$29),SP25,0),IF(AND(SR25&lt;&gt;"",SR25&gt;=$SU$29),SS25,0),IF(AND(TP25&lt;&gt;"",TP25&gt;=$UC$29),TQ25,0),IF(AND(TS25&lt;&gt;"",TS25&gt;=$UC$29),TT25,0),IF(AND(TW25&lt;&gt;"",TW25&gt;=$UC$29),TX25,0),IF(AND(TZ25&lt;&gt;"",TZ25&gt;=$UC$29),UA25,0),IF(AND(UX25&lt;&gt;"",UX25&gt;=$VK$29),UY25,0),IF(AND(VA25&lt;&gt;"",VA25&gt;=$VK$29),VB25,0),IF(AND(VE25&lt;&gt;"",VE25&gt;=$VK$29),VF25,0),IF(AND(VH25&lt;&gt;"",VH25&gt;=$VK$29),VI25,0),IF(AND(WF25&lt;&gt;"",WF25&gt;=$WS$29),WG25,0),IF(AND(WI25&lt;&gt;"",WI25&gt;=$WS$29),WJ25,0),IF(AND(WM25&lt;&gt;"",WM25&gt;=$WS$29),WN25,0),IF(AND(WP25&lt;&gt;"",WP25&gt;=$WS$29),WQ25,0),0)</f>
        <v>0</v>
      </c>
      <c r="U25" s="8" t="str">
        <f>IF(T25=0,"",IF(OR(T25=CR25,T25=CU25,T25=CY25),$CA$1,IF(OR(T25=BQ25,T25=BT25,T25=BX25),$AZ$1,IF(OR(T25=AP25,T25=AS25,T25=AW25),$Y$1,IF(OR(T25=WG25,T25=WJ25,T25=WN25,T25=WQ25),$VL$1,IF(OR(T25=UY25,T25=VB25,T25=VF25,T25=VI25),$UD$1,IF(OR(T25=TQ25,T25=TT25,T25=TX25,T25=UA25),$SV$1,IF(OR(T25=SI25,T25=SL25,T25=SP25,T25=SS25),$RN$1,IF(OR(T25=RA25,T25=RD25,T25=RH25,T25=RK25),$QF$1,IF(OR(T25=PS25,T25=PV25,T25=PZ25,T25=QC25),$OX$1,IF(OR(T25=OK25,T25=ON25,T25=OR25,T25=OU25),$NP$1,IF(OR(T25=NC25,T25=NF25,T25=NJ25,T25=NM25),$MH$1,IF(OR(T25=LU25,T25=LX25,T25=MB25,T25=ME25),$KZ$1,IF(OR(T25=KM25,T25=KP25,T25=KT25,T25=KW25),$JR$1,IF(OR(T25=JE25,T25=JH25,T25=JL25,T25=JO25),$IJ$1,IF(OR(T25=HW25,T25=HZ25,T25=ID25,T25=IG25),$HB$1,IF(OR(T25=GO25,T25=GR25,T25=GV25,T25=GY25),$FT$1,IF(OR(T25=FG25,T25=FJ25,T25=FN25,T25=FQ25),$EL$1,IF(OR(T25=DY25,T25=EB25,T25=EF25,T25=EI25),$DD$1,"")))))))))))))))))))</f>
        <v/>
      </c>
      <c r="V25" s="8" t="str">
        <f>IF(MAX(DB25,DC25)&gt;0,MAX(DB25,DC25),"")</f>
        <v/>
      </c>
      <c r="W25" s="11" t="str">
        <f>IF(V25="","",IF(V25=DB25,"("&amp;DB$2&amp;")",IF(V25=DC25,"("&amp;DC$2&amp;")")))</f>
        <v/>
      </c>
      <c r="X25" s="8" t="str">
        <f>IF(V25="","",IF(V25=DB25,IF(V25+IF(N25="",0,N25)=WL25,$VL$1,IF(V25+IF(N25="",0,N25)=VD25,$UD$1,IF(V25+IF(N25="",0,N25)=TV25,$SV$1,IF(V25+IF(N25="",0,N25)=SN25,$RN$1,IF(V25+IF(N25="",0,N25)=RF25,$QF$1,IF(V25+IF(N25="",0,N25)=PX25,$OX$1,IF(V25+IF(N25="",0,N25)=OP25,$NP$1,IF(V25+IF(N25="",0,N25)=NH25,$MH$1,IF(V25+IF(N25="",0,N25)=LZ25,$KZ$1,IF(V25+IF(N25="",0,N25)=KR25,$JR$1,IF(V25+IF(N25="",0,N25)=JJ25,$IJ$1,IF(V25+IF(N25="",0,N25)=IB25,$HB$1,IF(V25+IF(N25="",0,N25)=GT25,$FT$1,IF(V25+IF(N25="",0,N25)=FL25,$EL$1,IF(V25+IF(N25="",0,N25)=ED25,$DD$1))))))))))))))),IF(V25=DC25,IF(V25+IF(P25="",0,P25)=WO25,$VL$1,IF(V25+IF(P25="",0,P25)=VG25,$UD$1,IF(V25+IF(P25="",0,P25)=TY25,$SV$1,IF(V25+IF(P25="",0,P25)=ST25,$RN$1,IF(V25+IF(P25="",0,P25)=RL25,$QF$1,IF(V25+IF(P25="",0,P25)=QD25,$OX$1,IF(V25+IF(P25="",0,P25)=OV25,$NP$1,IF(V25+IF(P25="",0,P25)=NN25,$MH$1,IF(V25+IF(P25="",0,P25)=MF25,$KZ$1,IF(V25+IF(P25="",0,P25)=KX25,$JR$1,IF(V25+IF(P25="",0,P25)=JP25,$IJ$1,IF(V25+IF(P25="",0,P25)=IH25,$HB$1,IF(V25+IF(P25="",0,P25)=GZ25,$FT$1,IF(V25+IF(P25="",0,P25)=FR25,$EL$1,IF(V25+IF(P25="",0,P25)=EJ25,$DD$1,IF(V25+IF(P25="",0,P25)=WR25,$VL$1,IF(V25+IF(P25="",0,P25)=VJ25,$UD$1,IF(V25+IF(P25="",0,P25)=UB25,$SV$1,IF(V25+IF(P25="",0,P25)=SQ25,$RN$1,IF(V25+IF(P25="",0,P25)=RI25,$QF$1,IF(V25+IF(P25="",0,P25)=QA25,$OX$1,IF(V25+IF(P25="",0,P25)=OS25,$NP$1,IF(V25+IF(P25="",0,P25)=NK25,$MH$1,IF(V25+IF(P25="",0,P25)=MC25,$KZ$1,IF(V25+IF(P25="",0,P25)=KU25,$JR$1,IF(V25+IF(P25="",0,P25)=JM25,$IJ$1,IF(V25+IF(P25="",0,P25)=IE25,$HB$1,IF(V25+IF(P25="",0,P25)=GW25,$FT$1,IF(V25+IF(P25="",0,P25)=FO25,$EL$1,IF(V25+IF(P25="",0,P25)=EG25,$DD$1)))))))))))))))))))))))))))))))))</f>
        <v/>
      </c>
      <c r="Y25" s="22">
        <v>12.6</v>
      </c>
      <c r="Z25" s="22">
        <v>9.1999999999999993</v>
      </c>
      <c r="AA25" s="22">
        <v>10.5</v>
      </c>
      <c r="AB25" s="22">
        <v>13.95</v>
      </c>
      <c r="AC25" s="22">
        <v>4</v>
      </c>
      <c r="AD25" s="22">
        <v>5.5</v>
      </c>
      <c r="AE25" s="22">
        <v>3.7</v>
      </c>
      <c r="AF25" s="22">
        <v>6.3</v>
      </c>
      <c r="AG25" s="22">
        <v>6.06</v>
      </c>
      <c r="AH25" s="22">
        <v>0</v>
      </c>
      <c r="AI25" s="22"/>
      <c r="AJ25" s="22"/>
      <c r="AK25" s="22"/>
      <c r="AL25" s="22"/>
      <c r="AM25" s="22"/>
      <c r="AN25" s="27"/>
      <c r="AO25" s="38">
        <f>IF(AA25&gt;0,AA25,"")</f>
        <v>10.5</v>
      </c>
      <c r="AP25" s="38">
        <f>IF(AB25&gt;0,AB25,"")</f>
        <v>13.95</v>
      </c>
      <c r="AQ25" s="40">
        <f>IF(SUM(Y25:AB25)-AC25&gt;0,SUM(Y25:AB25)-AC25,"")</f>
        <v>42.25</v>
      </c>
      <c r="AR25" s="40">
        <f>IF(AF25&gt;0,AF25,"")</f>
        <v>6.3</v>
      </c>
      <c r="AS25" s="40">
        <f>IF(AG25&gt;0,AG25,"")</f>
        <v>6.06</v>
      </c>
      <c r="AT25" s="40">
        <f>IF(SUM(AD25:AG25)-AH25&gt;0,SUM(AD25:AG25)-AH25,"")</f>
        <v>21.56</v>
      </c>
      <c r="AU25" s="40">
        <f>IF(AQ25="","",MAX(AQ25,AT25))</f>
        <v>42.25</v>
      </c>
      <c r="AV25" s="40" t="str">
        <f>IF(AK25&gt;0,AK25,"")</f>
        <v/>
      </c>
      <c r="AW25" s="40" t="str">
        <f>IF(AL25&gt;0,AL25,"")</f>
        <v/>
      </c>
      <c r="AX25" s="40" t="str">
        <f>IF(SUM(AI25:AL25)-AM25&gt;0,SUM(AI25:AL25)-AM25,"")</f>
        <v/>
      </c>
      <c r="AY25" s="40">
        <f>IF(SUM(AU25,AX25)&gt;0,SUM(AU25,AX25),"")</f>
        <v>42.25</v>
      </c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8"/>
      <c r="BP25" s="39" t="str">
        <f>IF(BB25&gt;0,BB25,"")</f>
        <v/>
      </c>
      <c r="BQ25" s="39" t="str">
        <f>IF(BC25&gt;0,BC25,"")</f>
        <v/>
      </c>
      <c r="BR25" s="11" t="str">
        <f>IF(SUM(AZ25:BC25)-BD25&gt;0,SUM(AZ25:BC25)-BD25,"")</f>
        <v/>
      </c>
      <c r="BS25" s="11" t="str">
        <f>IF(BG25&gt;0,BG25,"")</f>
        <v/>
      </c>
      <c r="BT25" s="11" t="str">
        <f>IF(BH25&gt;0,BH25,"")</f>
        <v/>
      </c>
      <c r="BU25" s="11" t="str">
        <f>IF(SUM(BE25:BH25)-BI25&gt;0,SUM(BE25:BH25)-BI25,"")</f>
        <v/>
      </c>
      <c r="BV25" s="11" t="str">
        <f>IF(BR25="","",MAX(BR25,BU25))</f>
        <v/>
      </c>
      <c r="BW25" s="11" t="str">
        <f>IF(BL25&gt;0,BL25,"")</f>
        <v/>
      </c>
      <c r="BX25" s="11" t="str">
        <f>IF(BM25&gt;0,BM25,"")</f>
        <v/>
      </c>
      <c r="BY25" s="11" t="str">
        <f>IF(SUM(BJ25:BM25)-BN25&gt;0,SUM(BJ25:BM25)-BN25,"")</f>
        <v/>
      </c>
      <c r="BZ25" s="11" t="str">
        <f>IF(SUM(BV25,BY25)&gt;0,SUM(BV25,BY25),"")</f>
        <v/>
      </c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7"/>
      <c r="CQ25" s="38" t="str">
        <f>IF(CC25&gt;0,CC25,"")</f>
        <v/>
      </c>
      <c r="CR25" s="38" t="str">
        <f>IF(CD25&gt;0,CD25,"")</f>
        <v/>
      </c>
      <c r="CS25" s="40" t="str">
        <f>IF(SUM(CA25:CD25)-CE25&gt;0,SUM(CA25:CD25)-CE25,"")</f>
        <v/>
      </c>
      <c r="CT25" s="40" t="str">
        <f>IF(CH25&gt;0,CH25,"")</f>
        <v/>
      </c>
      <c r="CU25" s="40" t="str">
        <f>IF(CI25&gt;0,CI25,"")</f>
        <v/>
      </c>
      <c r="CV25" s="40" t="str">
        <f>IF(SUM(CF25:CI25)-CJ25&gt;0,SUM(CF25:CI25)-CJ25,"")</f>
        <v/>
      </c>
      <c r="CW25" s="40" t="str">
        <f>IF(CS25="","",MAX(CS25,CV25))</f>
        <v/>
      </c>
      <c r="CX25" s="40" t="str">
        <f>IF(CM25&gt;0,CM25,"")</f>
        <v/>
      </c>
      <c r="CY25" s="40" t="str">
        <f>IF(CN25&gt;0,CN25,"")</f>
        <v/>
      </c>
      <c r="CZ25" s="40" t="str">
        <f>IF(SUM(CK25:CN25)-CO25&gt;0,SUM(CK25:CN25)-CO25,"")</f>
        <v/>
      </c>
      <c r="DA25" s="40" t="str">
        <f>IF(SUM(CW25,CZ25)&gt;0,SUM(CW25,CZ25),"")</f>
        <v/>
      </c>
      <c r="DB25" s="51" t="str">
        <f>IF(MAX(ED25,FL25,GT25,IB25,JJ25,KR25,LZ25,NH25,OP25,PX25,RF25,SN25,TV25,VD25,WL25)-IF(N25="",0,N25)&gt;0.001,MAX(ED25,FL25,GT25,IB25,JJ25,KR25,LZ25,NH25,OP25,PX25,RF25,SN25,TV25,VD25,WL25)-IF(N25="",0,N25),"")</f>
        <v/>
      </c>
      <c r="DC25" s="51" t="str">
        <f>IF(MAX(EG25,EJ25,FO25,FR25,GW25,GZ25,IE25,IH25,JM25,JP25,KU25,KX25,MC25,MF25,NK25,NN25,OS25,OV25,QA25,QD25,RI25,RL25,SQ25,ST25,TY25,UB25,VG25,VJ25,WO25,WR25)-IF(P25="",0,P25)&gt;0.001,MAX(EG25,EJ25,FO25,FR25,GW25,GZ25,IE25,IH25,JM25,JP25,KU25,KX25,MC25,MF25,NK25,NN25,OS25,OV25,QA25,QD25,RI25,RL25,SQ25,ST25,TY25,UB25,VG25,VJ25,WO25,WR25)-IF(P25="",0,P25),"")</f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0" t="str">
        <f>IF(DF25&gt;0,DF25,"")</f>
        <v/>
      </c>
      <c r="DY25" s="40" t="str">
        <f>IF(DG25&gt;0,DG25,"")</f>
        <v/>
      </c>
      <c r="DZ25" s="40" t="str">
        <f>IF(SUM(DD25:DG25)-DH25&gt;0,SUM(DD25:DG25)-DH25,"")</f>
        <v/>
      </c>
      <c r="EA25" s="40" t="str">
        <f>IF(DK25&gt;0,DK25,"")</f>
        <v/>
      </c>
      <c r="EB25" s="40" t="str">
        <f>IF(DL25&gt;0,DL25,"")</f>
        <v/>
      </c>
      <c r="EC25" s="40" t="str">
        <f>IF(SUM(DI25:DL25)-DM25&gt;0,SUM(DI25:DL25)-DM25,"")</f>
        <v/>
      </c>
      <c r="ED25" s="40" t="str">
        <f>IF(MAX(DZ25,EC25)&gt;0,MAX(DZ25,EC25),"")</f>
        <v/>
      </c>
      <c r="EE25" s="40" t="str">
        <f>IF(DP25&gt;0,DP25,"")</f>
        <v/>
      </c>
      <c r="EF25" s="40" t="str">
        <f>IF(DQ25&gt;0,DQ25,"")</f>
        <v/>
      </c>
      <c r="EG25" s="40" t="str">
        <f>IF(SUM(DN25:DQ25)-DR25&gt;0,SUM(DN25:DQ25)-DR25,"")</f>
        <v/>
      </c>
      <c r="EH25" s="40" t="str">
        <f>IF(DU25&gt;0,DU25,"")</f>
        <v/>
      </c>
      <c r="EI25" s="40" t="str">
        <f>IF(DV25&gt;0,DV25,"")</f>
        <v/>
      </c>
      <c r="EJ25" s="40" t="str">
        <f>IF(SUM(DS25:DV25)-DW25&gt;0,SUM(DS25:DV25)-DW25,"")</f>
        <v/>
      </c>
      <c r="EK25" s="40" t="str">
        <f>IF(SUM(ED25,EG25,EJ25)&gt;0,SUM(ED25,EG25,EJ25),"")</f>
        <v/>
      </c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8"/>
      <c r="FF25" s="11" t="str">
        <f>IF(EN25&gt;0,EN25,"")</f>
        <v/>
      </c>
      <c r="FG25" s="11" t="str">
        <f>IF(EO25&gt;0,EO25,"")</f>
        <v/>
      </c>
      <c r="FH25" s="11" t="str">
        <f>IF(SUM(EL25:EO25)-EP25&gt;0,SUM(EL25:EO25)-EP25,"")</f>
        <v/>
      </c>
      <c r="FI25" s="11" t="str">
        <f>IF(ES25&gt;0,ES25,"")</f>
        <v/>
      </c>
      <c r="FJ25" s="11" t="str">
        <f>IF(ET25&gt;0,ET25,"")</f>
        <v/>
      </c>
      <c r="FK25" s="11" t="str">
        <f>IF(SUM(EQ25:ET25)-EU25&gt;0,SUM(EQ25:ET25)-EU25,"")</f>
        <v/>
      </c>
      <c r="FL25" s="11" t="str">
        <f>IF(MAX(FH25,FK25)&gt;0,MAX(FH25,FK25),"")</f>
        <v/>
      </c>
      <c r="FM25" s="11" t="str">
        <f>IF(EX25&gt;0,EX25,"")</f>
        <v/>
      </c>
      <c r="FN25" s="11" t="str">
        <f>IF(EY25&gt;0,EY25,"")</f>
        <v/>
      </c>
      <c r="FO25" s="11" t="str">
        <f>IF(SUM(EV25:EY25)-EZ25&gt;0,SUM(EV25:EY25)-EZ25,"")</f>
        <v/>
      </c>
      <c r="FP25" s="11" t="str">
        <f>IF(FC25&gt;0,FC25,"")</f>
        <v/>
      </c>
      <c r="FQ25" s="11" t="str">
        <f>IF(FD25&gt;0,FD25,"")</f>
        <v/>
      </c>
      <c r="FR25" s="11" t="str">
        <f>IF(SUM(FA25:FD25)-FE25&gt;0,SUM(FA25:FD25)-FE25,"")</f>
        <v/>
      </c>
      <c r="FS25" s="11" t="str">
        <f>IF(SUM(FL25,FO25,FR25)&gt;0,SUM(FL25,FO25,FR25),"")</f>
        <v/>
      </c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40" t="str">
        <f>IF(FV25&gt;0,FV25,"")</f>
        <v/>
      </c>
      <c r="GO25" s="40" t="str">
        <f>IF(FW25&gt;0,FW25,"")</f>
        <v/>
      </c>
      <c r="GP25" s="40" t="str">
        <f>IF(SUM(FT25:FW25)-FX25&gt;0,SUM(FT25:FW25)-FX25,"")</f>
        <v/>
      </c>
      <c r="GQ25" s="40" t="str">
        <f>IF(GA25&gt;0,GA25,"")</f>
        <v/>
      </c>
      <c r="GR25" s="40" t="str">
        <f>IF(GB25&gt;0,GB25,"")</f>
        <v/>
      </c>
      <c r="GS25" s="40" t="str">
        <f>IF(SUM(FY25:GB25)-GC25&gt;0,SUM(FY25:GB25)-GC25,"")</f>
        <v/>
      </c>
      <c r="GT25" s="40" t="str">
        <f>IF(MAX(GP25,GS25)&gt;0,MAX(GP25,GS25),"")</f>
        <v/>
      </c>
      <c r="GU25" s="40" t="str">
        <f>IF(GF25&gt;0,GF25,"")</f>
        <v/>
      </c>
      <c r="GV25" s="40" t="str">
        <f>IF(GG25&gt;0,GG25,"")</f>
        <v/>
      </c>
      <c r="GW25" s="40" t="str">
        <f>IF(SUM(GD25:GG25)-GH25&gt;0,SUM(GD25:GG25)-GH25,"")</f>
        <v/>
      </c>
      <c r="GX25" s="40" t="str">
        <f>IF(GK25&gt;0,GK25,"")</f>
        <v/>
      </c>
      <c r="GY25" s="40" t="str">
        <f>IF(GL25&gt;0,GL25,"")</f>
        <v/>
      </c>
      <c r="GZ25" s="40" t="str">
        <f>IF(SUM(GI25:GL25)-GM25&gt;0,SUM(GI25:GL25)-GM25,"")</f>
        <v/>
      </c>
      <c r="HA25" s="40" t="str">
        <f>IF(SUM(GT25,GW25,GZ25)&gt;0,SUM(GT25,GW25,GZ25),"")</f>
        <v/>
      </c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8"/>
      <c r="HU25" s="18"/>
      <c r="HV25" s="11" t="str">
        <f>IF(HD25&gt;0,HD25,"")</f>
        <v/>
      </c>
      <c r="HW25" s="11" t="str">
        <f>IF(HE25&gt;0,HE25,"")</f>
        <v/>
      </c>
      <c r="HX25" s="11" t="str">
        <f>IF(SUM(HB25:HE25)-HF25&gt;0,SUM(HB25:HE25)-HF25,"")</f>
        <v/>
      </c>
      <c r="HY25" s="11" t="str">
        <f>IF(HI25&gt;0,HI25,"")</f>
        <v/>
      </c>
      <c r="HZ25" s="11" t="str">
        <f>IF(HJ25&gt;0,HJ25,"")</f>
        <v/>
      </c>
      <c r="IA25" s="11" t="str">
        <f>IF(SUM(HG25:HJ25)-HK25&gt;0,SUM(HG25:HJ25)-HK25,"")</f>
        <v/>
      </c>
      <c r="IB25" s="11" t="str">
        <f>IF(MAX(HX25,IA25)&gt;0,MAX(HX25,IA25),"")</f>
        <v/>
      </c>
      <c r="IC25" s="11" t="str">
        <f>IF(HN25&gt;0,HN25,"")</f>
        <v/>
      </c>
      <c r="ID25" s="11" t="str">
        <f>IF(HO25&gt;0,HO25,"")</f>
        <v/>
      </c>
      <c r="IE25" s="11" t="str">
        <f>IF(SUM(HL25:HO25)-HP25&gt;0,SUM(HL25:HO25)-HP25,"")</f>
        <v/>
      </c>
      <c r="IF25" s="11" t="str">
        <f>IF(HS25&gt;0,HS25,"")</f>
        <v/>
      </c>
      <c r="IG25" s="11" t="str">
        <f>IF(HT25&gt;0,HT25,"")</f>
        <v/>
      </c>
      <c r="IH25" s="11" t="str">
        <f>IF(SUM(HQ25:HT25)-HU25&gt;0,SUM(HQ25:HT25)-HU25,"")</f>
        <v/>
      </c>
      <c r="II25" s="11" t="str">
        <f>IF(SUM(IB25,IE25,IH25)&gt;0,SUM(IB25,IE25,IH25),"")</f>
        <v/>
      </c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40" t="str">
        <f>IF(IL25&gt;0,IL25,"")</f>
        <v/>
      </c>
      <c r="JE25" s="40" t="str">
        <f>IF(IM25&gt;0,IM25,"")</f>
        <v/>
      </c>
      <c r="JF25" s="40" t="str">
        <f>IF(SUM(IJ25:IM25)-IN25&gt;0,SUM(IJ25:IM25)-IN25,"")</f>
        <v/>
      </c>
      <c r="JG25" s="40" t="str">
        <f>IF(IQ25&gt;0,IQ25,"")</f>
        <v/>
      </c>
      <c r="JH25" s="40" t="str">
        <f>IF(IR25&gt;0,IR25,"")</f>
        <v/>
      </c>
      <c r="JI25" s="40" t="str">
        <f>IF(SUM(IO25:IR25)-IS25&gt;0,SUM(IO25:IR25)-IS25,"")</f>
        <v/>
      </c>
      <c r="JJ25" s="40" t="str">
        <f>IF(MAX(JF25,JI25)&gt;0,MAX(JF25,JI25),"")</f>
        <v/>
      </c>
      <c r="JK25" s="40" t="str">
        <f>IF(IV25&gt;0,IV25,"")</f>
        <v/>
      </c>
      <c r="JL25" s="40" t="str">
        <f>IF(IW25&gt;0,IW25,"")</f>
        <v/>
      </c>
      <c r="JM25" s="40" t="str">
        <f>IF(SUM(IT25:IW25)-IX25&gt;0,SUM(IT25:IW25)-IX25,"")</f>
        <v/>
      </c>
      <c r="JN25" s="40" t="str">
        <f>IF(JA25&gt;0,JA25,"")</f>
        <v/>
      </c>
      <c r="JO25" s="40" t="str">
        <f>IF(JB25&gt;0,JB25,"")</f>
        <v/>
      </c>
      <c r="JP25" s="40" t="str">
        <f>IF(SUM(IY25:JB25)-JC25&gt;0,SUM(IY25:JB25)-JC25,"")</f>
        <v/>
      </c>
      <c r="JQ25" s="40" t="str">
        <f>IF(SUM(JJ25,JM25,JP25)&gt;0,SUM(JJ25,JM25,JP25),"")</f>
        <v/>
      </c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8"/>
      <c r="KK25" s="18"/>
      <c r="KL25" s="11" t="str">
        <f>IF(JT25&gt;0,JT25,"")</f>
        <v/>
      </c>
      <c r="KM25" s="11" t="str">
        <f>IF(JU25&gt;0,JU25,"")</f>
        <v/>
      </c>
      <c r="KN25" s="11" t="str">
        <f>IF(SUM(JR25:JU25)-JV25&gt;0,SUM(JR25:JU25)-JV25,"")</f>
        <v/>
      </c>
      <c r="KO25" s="11" t="str">
        <f>IF(JY25&gt;0,JY25,"")</f>
        <v/>
      </c>
      <c r="KP25" s="11" t="str">
        <f>IF(JZ25&gt;0,JZ25,"")</f>
        <v/>
      </c>
      <c r="KQ25" s="11" t="str">
        <f>IF(SUM(JW25:JZ25)-KA25&gt;0,SUM(JW25:JZ25)-KA25,"")</f>
        <v/>
      </c>
      <c r="KR25" s="11" t="str">
        <f>IF(MAX(KN25,KQ25)&gt;0,MAX(KN25,KQ25),"")</f>
        <v/>
      </c>
      <c r="KS25" s="11" t="str">
        <f>IF(KD25&gt;0,KD25,"")</f>
        <v/>
      </c>
      <c r="KT25" s="11" t="str">
        <f>IF(KE25&gt;0,KE25,"")</f>
        <v/>
      </c>
      <c r="KU25" s="11" t="str">
        <f>IF(SUM(KB25:KE25)-KF25&gt;0,SUM(KB25:KE25)-KF25,"")</f>
        <v/>
      </c>
      <c r="KV25" s="11" t="str">
        <f>IF(KI25&gt;0,KI25,"")</f>
        <v/>
      </c>
      <c r="KW25" s="11" t="str">
        <f>IF(KJ25&gt;0,KJ25,"")</f>
        <v/>
      </c>
      <c r="KX25" s="11" t="str">
        <f>IF(SUM(KG25:KJ25)-KK25&gt;0,SUM(KG25:KJ25)-KK25,"")</f>
        <v/>
      </c>
      <c r="KY25" s="11" t="str">
        <f>IF(SUM(KR25,KU25,KX25)&gt;0,SUM(KR25,KU25,KX25),"")</f>
        <v/>
      </c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40" t="str">
        <f>IF(LB25&gt;0,LB25,"")</f>
        <v/>
      </c>
      <c r="LU25" s="40" t="str">
        <f>IF(LC25&gt;0,LC25,"")</f>
        <v/>
      </c>
      <c r="LV25" s="40" t="str">
        <f>IF(SUM(KZ25:LC25)-LD25&gt;0,SUM(KZ25:LC25)-LD25,"")</f>
        <v/>
      </c>
      <c r="LW25" s="40" t="str">
        <f>IF(LG25&gt;0,LG25,"")</f>
        <v/>
      </c>
      <c r="LX25" s="40" t="str">
        <f>IF(LH25&gt;0,LH25,"")</f>
        <v/>
      </c>
      <c r="LY25" s="40" t="str">
        <f>IF(SUM(LE25:LH25)-LI25&gt;0,SUM(LE25:LH25)-LI25,"")</f>
        <v/>
      </c>
      <c r="LZ25" s="40" t="str">
        <f>IF(MAX(LV25,LY25)&gt;0,MAX(LV25,LY25),"")</f>
        <v/>
      </c>
      <c r="MA25" s="40" t="str">
        <f>IF(LL25&gt;0,LL25,"")</f>
        <v/>
      </c>
      <c r="MB25" s="40" t="str">
        <f>IF(LM25&gt;0,LM25,"")</f>
        <v/>
      </c>
      <c r="MC25" s="40" t="str">
        <f>IF(SUM(LJ25:LM25)-LN25&gt;0,SUM(LJ25:LM25)-LN25,"")</f>
        <v/>
      </c>
      <c r="MD25" s="40" t="str">
        <f>IF(LQ25&gt;0,LQ25,"")</f>
        <v/>
      </c>
      <c r="ME25" s="40" t="str">
        <f>IF(LR25&gt;0,LR25,"")</f>
        <v/>
      </c>
      <c r="MF25" s="40" t="str">
        <f>IF(SUM(LO25:LR25)-LS25&gt;0,SUM(LO25:LR25)-LS25,"")</f>
        <v/>
      </c>
      <c r="MG25" s="40" t="str">
        <f>IF(SUM(LZ25,MC25,MF25)&gt;0,SUM(LZ25,MC25,MF25),"")</f>
        <v/>
      </c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8"/>
      <c r="NA25" s="18"/>
      <c r="NB25" s="11" t="str">
        <f>IF(MJ25&gt;0,MJ25,"")</f>
        <v/>
      </c>
      <c r="NC25" s="11" t="str">
        <f>IF(MK25&gt;0,MK25,"")</f>
        <v/>
      </c>
      <c r="ND25" s="11" t="str">
        <f>IF(SUM(MH25:MK25)-ML25&gt;0,SUM(MH25:MK25)-ML25,"")</f>
        <v/>
      </c>
      <c r="NE25" s="11" t="str">
        <f>IF(MO25&gt;0,MO25,"")</f>
        <v/>
      </c>
      <c r="NF25" s="11" t="str">
        <f>IF(MP25&gt;0,MP25,"")</f>
        <v/>
      </c>
      <c r="NG25" s="11" t="str">
        <f>IF(SUM(MM25:MP25)-MQ25&gt;0,SUM(MM25:MP25)-MQ25,"")</f>
        <v/>
      </c>
      <c r="NH25" s="11" t="str">
        <f>IF(MAX(ND25,NG25)&gt;0,MAX(ND25,NG25),"")</f>
        <v/>
      </c>
      <c r="NI25" s="11" t="str">
        <f>IF(MT25&gt;0,MT25,"")</f>
        <v/>
      </c>
      <c r="NJ25" s="11" t="str">
        <f>IF(MU25&gt;0,MU25,"")</f>
        <v/>
      </c>
      <c r="NK25" s="11" t="str">
        <f>IF(SUM(MR25:MU25)-MV25&gt;0,SUM(MR25:MU25)-MV25,"")</f>
        <v/>
      </c>
      <c r="NL25" s="11" t="str">
        <f>IF(MY25&gt;0,MY25,"")</f>
        <v/>
      </c>
      <c r="NM25" s="11" t="str">
        <f>IF(MZ25&gt;0,MZ25,"")</f>
        <v/>
      </c>
      <c r="NN25" s="11" t="str">
        <f>IF(SUM(MW25:MZ25)-NA25&gt;0,SUM(MW25:MZ25)-NA25,"")</f>
        <v/>
      </c>
      <c r="NO25" s="11" t="str">
        <f>IF(SUM(NH25,NK25,NN25)&gt;0,SUM(NH25,NK25,NN25),"")</f>
        <v/>
      </c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40" t="str">
        <f>IF(NR25&gt;0,NR25,"")</f>
        <v/>
      </c>
      <c r="OK25" s="40" t="str">
        <f>IF(NS25&gt;0,NS25,"")</f>
        <v/>
      </c>
      <c r="OL25" s="40" t="str">
        <f>IF(SUM(NP25:NS25)-NT25&gt;0,SUM(NP25:NS25)-NT25,"")</f>
        <v/>
      </c>
      <c r="OM25" s="40" t="str">
        <f>IF(NW25&gt;0,NW25,"")</f>
        <v/>
      </c>
      <c r="ON25" s="40" t="str">
        <f>IF(NX25&gt;0,NX25,"")</f>
        <v/>
      </c>
      <c r="OO25" s="40" t="str">
        <f>IF(SUM(NU25:NX25)-NY25&gt;0,SUM(NU25:NX25)-NY25,"")</f>
        <v/>
      </c>
      <c r="OP25" s="40" t="str">
        <f>IF(MAX(OL25,OO25)&gt;0,MAX(OL25,OO25),"")</f>
        <v/>
      </c>
      <c r="OQ25" s="40" t="str">
        <f>IF(OB25&gt;0,OB25,"")</f>
        <v/>
      </c>
      <c r="OR25" s="40" t="str">
        <f>IF(OC25&gt;0,OC25,"")</f>
        <v/>
      </c>
      <c r="OS25" s="40" t="str">
        <f>IF(SUM(NZ25:OC25)-OD25&gt;0,SUM(NZ25:OC25)-OD25,"")</f>
        <v/>
      </c>
      <c r="OT25" s="40" t="str">
        <f>IF(OG25&gt;0,OG25,"")</f>
        <v/>
      </c>
      <c r="OU25" s="40" t="str">
        <f>IF(OH25&gt;0,OH25,"")</f>
        <v/>
      </c>
      <c r="OV25" s="40" t="str">
        <f>IF(SUM(OE25:OH25)-OI25&gt;0,SUM(OE25:OH25)-OI25,"")</f>
        <v/>
      </c>
      <c r="OW25" s="40" t="str">
        <f>IF(SUM(OP25,OS25,OV25)&gt;0,SUM(OP25,OS25,OV25),"")</f>
        <v/>
      </c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1" t="str">
        <f>IF(OZ25&gt;0,OZ25,"")</f>
        <v/>
      </c>
      <c r="PS25" s="11" t="str">
        <f>IF(PA25&gt;0,PA25,"")</f>
        <v/>
      </c>
      <c r="PT25" s="11" t="str">
        <f>IF(SUM(OX25:PA25)-PB25&gt;0,SUM(OX25:PA25)-PB25,"")</f>
        <v/>
      </c>
      <c r="PU25" s="11" t="str">
        <f>IF(PE25&gt;0,PE25,"")</f>
        <v/>
      </c>
      <c r="PV25" s="11" t="str">
        <f>IF(PF25&gt;0,PF25,"")</f>
        <v/>
      </c>
      <c r="PW25" s="11" t="str">
        <f>IF(SUM(PC25:PF25)-PG25&gt;0,SUM(PC25:PF25)-PG25,"")</f>
        <v/>
      </c>
      <c r="PX25" s="11" t="str">
        <f>IF(MAX(PT25,PW25)&gt;0,MAX(PT25,PW25),"")</f>
        <v/>
      </c>
      <c r="PY25" s="11" t="str">
        <f>IF(PJ25&gt;0,PJ25,"")</f>
        <v/>
      </c>
      <c r="PZ25" s="11" t="str">
        <f>IF(PK25&gt;0,PK25,"")</f>
        <v/>
      </c>
      <c r="QA25" s="11" t="str">
        <f>IF(SUM(PH25:PK25)-PL25&gt;0,SUM(PH25:PK25)-PL25,"")</f>
        <v/>
      </c>
      <c r="QB25" s="11" t="str">
        <f>IF(PO25&gt;0,PO25,"")</f>
        <v/>
      </c>
      <c r="QC25" s="11" t="str">
        <f>IF(PP25&gt;0,PP25,"")</f>
        <v/>
      </c>
      <c r="QD25" s="11" t="str">
        <f>IF(SUM(PM25:PP25)-PQ25&gt;0,SUM(PM25:PP25)-PQ25,"")</f>
        <v/>
      </c>
      <c r="QE25" s="11" t="str">
        <f>IF(SUM(PX25,QA25,QD25)&gt;0,SUM(PX25,QA25,QD25),"")</f>
        <v/>
      </c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40" t="str">
        <f>IF(QH25&gt;0,QH25,"")</f>
        <v/>
      </c>
      <c r="RA25" s="40" t="str">
        <f>IF(QI25&gt;0,QI25,"")</f>
        <v/>
      </c>
      <c r="RB25" s="40" t="str">
        <f>IF(SUM(QF25:QI25)-QJ25&gt;0,SUM(QF25:QI25)-QJ25,"")</f>
        <v/>
      </c>
      <c r="RC25" s="40" t="str">
        <f>IF(QM25&gt;0,QM25,"")</f>
        <v/>
      </c>
      <c r="RD25" s="40" t="str">
        <f>IF(QN25&gt;0,QN25,"")</f>
        <v/>
      </c>
      <c r="RE25" s="40" t="str">
        <f>IF(SUM(QK25:QN25)-QO25&gt;0,SUM(QK25:QN25)-QO25,"")</f>
        <v/>
      </c>
      <c r="RF25" s="40" t="str">
        <f>IF(MAX(RB25,RE25)&gt;0,MAX(RB25,RE25),"")</f>
        <v/>
      </c>
      <c r="RG25" s="40" t="str">
        <f>IF(QR25&gt;0,QR25,"")</f>
        <v/>
      </c>
      <c r="RH25" s="40" t="str">
        <f>IF(QS25&gt;0,QS25,"")</f>
        <v/>
      </c>
      <c r="RI25" s="40" t="str">
        <f>IF(SUM(QP25:QS25)-QT25&gt;0,SUM(QP25:QS25)-QT25,"")</f>
        <v/>
      </c>
      <c r="RJ25" s="40" t="str">
        <f>IF(QW25&gt;0,QW25,"")</f>
        <v/>
      </c>
      <c r="RK25" s="40" t="str">
        <f>IF(QX25&gt;0,QX25,"")</f>
        <v/>
      </c>
      <c r="RL25" s="40" t="str">
        <f>IF(SUM(QU25:QX25)-QY25&gt;0,SUM(QU25:QX25)-QY25,"")</f>
        <v/>
      </c>
      <c r="RM25" s="40" t="str">
        <f>IF(SUM(RF25,RI25,RL25)&gt;0,SUM(RF25,RI25,RL25),"")</f>
        <v/>
      </c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8"/>
      <c r="SG25" s="18"/>
      <c r="SH25" s="11" t="str">
        <f>IF(RP25&gt;0,RP25,"")</f>
        <v/>
      </c>
      <c r="SI25" s="11" t="str">
        <f>IF(RQ25&gt;0,RQ25,"")</f>
        <v/>
      </c>
      <c r="SJ25" s="11" t="str">
        <f>IF(SUM(RN25:RQ25)-RR25&gt;0,SUM(RN25:RQ25)-RR25,"")</f>
        <v/>
      </c>
      <c r="SK25" s="11" t="str">
        <f>IF(RU25&gt;0,RU25,"")</f>
        <v/>
      </c>
      <c r="SL25" s="11" t="str">
        <f>IF(RV25&gt;0,RV25,"")</f>
        <v/>
      </c>
      <c r="SM25" s="11" t="str">
        <f>IF(SUM(RS25:RV25)-RW25&gt;0,SUM(RS25:RV25)-RW25,"")</f>
        <v/>
      </c>
      <c r="SN25" s="11" t="str">
        <f>IF(MAX(SJ25,SM25)&gt;0,MAX(SJ25,SM25),"")</f>
        <v/>
      </c>
      <c r="SO25" s="11" t="str">
        <f>IF(RZ25&gt;0,RZ25,"")</f>
        <v/>
      </c>
      <c r="SP25" s="11" t="str">
        <f>IF(SA25&gt;0,SA25,"")</f>
        <v/>
      </c>
      <c r="SQ25" s="11" t="str">
        <f>IF(SUM(RX25:SA25)-SB25&gt;0,SUM(RX25:SA25)-SB25,"")</f>
        <v/>
      </c>
      <c r="SR25" s="11" t="str">
        <f>IF(SE25&gt;0,SE25,"")</f>
        <v/>
      </c>
      <c r="SS25" s="11" t="str">
        <f>IF(SF25&gt;0,SF25,"")</f>
        <v/>
      </c>
      <c r="ST25" s="11" t="str">
        <f>IF(SUM(SC25:SF25)-SG25&gt;0,SUM(SC25:SF25)-SG25,"")</f>
        <v/>
      </c>
      <c r="SU25" s="11" t="str">
        <f>IF(SUM(SN25,SQ25,ST25)&gt;0,SUM(SN25,SQ25,ST25),"")</f>
        <v/>
      </c>
      <c r="SV25" s="17"/>
      <c r="SW25" s="17"/>
      <c r="SX25" s="17"/>
      <c r="SY25" s="17"/>
      <c r="SZ25" s="17"/>
      <c r="TA25" s="17"/>
      <c r="TB25" s="17"/>
      <c r="TC25" s="17"/>
      <c r="TD25" s="17"/>
      <c r="TE25" s="17"/>
      <c r="TF25" s="17"/>
      <c r="TG25" s="17"/>
      <c r="TH25" s="17"/>
      <c r="TI25" s="17"/>
      <c r="TJ25" s="17"/>
      <c r="TK25" s="17"/>
      <c r="TL25" s="17"/>
      <c r="TM25" s="17"/>
      <c r="TN25" s="17"/>
      <c r="TO25" s="17"/>
      <c r="TP25" s="40" t="str">
        <f>IF(SX25&gt;0,SX25,"")</f>
        <v/>
      </c>
      <c r="TQ25" s="40" t="str">
        <f>IF(SY25&gt;0,SY25,"")</f>
        <v/>
      </c>
      <c r="TR25" s="40" t="str">
        <f>IF(SUM(SV25:SY25)-SZ25&gt;0,SUM(SV25:SY25)-SZ25,"")</f>
        <v/>
      </c>
      <c r="TS25" s="40" t="str">
        <f>IF(TC25&gt;0,TC25,"")</f>
        <v/>
      </c>
      <c r="TT25" s="40" t="str">
        <f>IF(TD25&gt;0,TD25,"")</f>
        <v/>
      </c>
      <c r="TU25" s="40" t="str">
        <f>IF(SUM(TA25:TD25)-TE25&gt;0,SUM(TA25:TD25)-TE25,"")</f>
        <v/>
      </c>
      <c r="TV25" s="40" t="str">
        <f>IF(MAX(TR25,TU25)&gt;0,MAX(TR25,TU25),"")</f>
        <v/>
      </c>
      <c r="TW25" s="40" t="str">
        <f>IF(TH25&gt;0,TH25,"")</f>
        <v/>
      </c>
      <c r="TX25" s="40" t="str">
        <f>IF(TI25&gt;0,TI25,"")</f>
        <v/>
      </c>
      <c r="TY25" s="40" t="str">
        <f>IF(SUM(TF25:TI25)-TJ25&gt;0,SUM(TF25:TI25)-TJ25,"")</f>
        <v/>
      </c>
      <c r="TZ25" s="40" t="str">
        <f>IF(TM25&gt;0,TM25,"")</f>
        <v/>
      </c>
      <c r="UA25" s="40" t="str">
        <f>IF(TN25&gt;0,TN25,"")</f>
        <v/>
      </c>
      <c r="UB25" s="40" t="str">
        <f>IF(SUM(TK25:TN25)-TO25&gt;0,SUM(TK25:TN25)-TO25,"")</f>
        <v/>
      </c>
      <c r="UC25" s="40" t="str">
        <f>IF(SUM(TV25,TY25,UB25)&gt;0,SUM(TV25,TY25,UB25),"")</f>
        <v/>
      </c>
      <c r="UD25" s="18"/>
      <c r="UE25" s="18"/>
      <c r="UF25" s="18"/>
      <c r="UG25" s="18"/>
      <c r="UH25" s="18"/>
      <c r="UI25" s="18"/>
      <c r="UJ25" s="18"/>
      <c r="UK25" s="18"/>
      <c r="UL25" s="18"/>
      <c r="UM25" s="18"/>
      <c r="UN25" s="18"/>
      <c r="UO25" s="18"/>
      <c r="UP25" s="18"/>
      <c r="UQ25" s="18"/>
      <c r="UR25" s="18"/>
      <c r="US25" s="18"/>
      <c r="UT25" s="18"/>
      <c r="UU25" s="18"/>
      <c r="UV25" s="18"/>
      <c r="UW25" s="18"/>
      <c r="UX25" s="11" t="str">
        <f>IF(UF25&gt;0,UF25,"")</f>
        <v/>
      </c>
      <c r="UY25" s="11" t="str">
        <f>IF(UG25&gt;0,UG25,"")</f>
        <v/>
      </c>
      <c r="UZ25" s="11" t="str">
        <f>IF(SUM(UD25:UG25)-UH25&gt;0,SUM(UD25:UG25)-UH25,"")</f>
        <v/>
      </c>
      <c r="VA25" s="11" t="str">
        <f>IF(UK25&gt;0,UK25,"")</f>
        <v/>
      </c>
      <c r="VB25" s="11" t="str">
        <f>IF(UL25&gt;0,UL25,"")</f>
        <v/>
      </c>
      <c r="VC25" s="11" t="str">
        <f>IF(SUM(UI25:UL25)-UM25&gt;0,SUM(UI25:UL25)-UM25,"")</f>
        <v/>
      </c>
      <c r="VD25" s="11" t="str">
        <f>IF(MAX(UZ25,VC25)&gt;0,MAX(UZ25,VC25),"")</f>
        <v/>
      </c>
      <c r="VE25" s="11" t="str">
        <f>IF(UP25&gt;0,UP25,"")</f>
        <v/>
      </c>
      <c r="VF25" s="11" t="str">
        <f>IF(UQ25&gt;0,UQ25,"")</f>
        <v/>
      </c>
      <c r="VG25" s="11" t="str">
        <f>IF(SUM(UN25:UQ25)-UR25&gt;0,SUM(UN25:UQ25)-UR25,"")</f>
        <v/>
      </c>
      <c r="VH25" s="11" t="str">
        <f>IF(UU25&gt;0,UU25,"")</f>
        <v/>
      </c>
      <c r="VI25" s="11" t="str">
        <f>IF(UV25&gt;0,UV25,"")</f>
        <v/>
      </c>
      <c r="VJ25" s="11" t="str">
        <f>IF(SUM(US25:UV25)-UW25&gt;0,SUM(US25:UV25)-UW25,"")</f>
        <v/>
      </c>
      <c r="VK25" s="11" t="str">
        <f>IF(SUM(VD25,VG25,VJ25)&gt;0,SUM(VD25,VG25,VJ25),"")</f>
        <v/>
      </c>
      <c r="VL25" s="17"/>
      <c r="VM25" s="17"/>
      <c r="VN25" s="17"/>
      <c r="VO25" s="17"/>
      <c r="VP25" s="17"/>
      <c r="VQ25" s="17"/>
      <c r="VR25" s="17"/>
      <c r="VS25" s="17"/>
      <c r="VT25" s="17"/>
      <c r="VU25" s="17"/>
      <c r="VV25" s="17"/>
      <c r="VW25" s="17"/>
      <c r="VX25" s="17"/>
      <c r="VY25" s="17"/>
      <c r="VZ25" s="17"/>
      <c r="WA25" s="17"/>
      <c r="WB25" s="17"/>
      <c r="WC25" s="17"/>
      <c r="WD25" s="17"/>
      <c r="WE25" s="17"/>
      <c r="WF25" s="40" t="str">
        <f>IF(VN25&gt;0,VN25,"")</f>
        <v/>
      </c>
      <c r="WG25" s="40" t="str">
        <f>IF(VO25&gt;0,VO25,"")</f>
        <v/>
      </c>
      <c r="WH25" s="40" t="str">
        <f>IF(SUM(VL25:VO25)-VP25&gt;0,SUM(VL25:VO25)-VP25,"")</f>
        <v/>
      </c>
      <c r="WI25" s="40" t="str">
        <f>IF(VS25&gt;0,VS25,"")</f>
        <v/>
      </c>
      <c r="WJ25" s="40" t="str">
        <f>IF(VT25&gt;0,VT25,"")</f>
        <v/>
      </c>
      <c r="WK25" s="40" t="str">
        <f>IF(SUM(VQ25:VT25)-VU25&gt;0,SUM(VQ25:VT25)-VU25,"")</f>
        <v/>
      </c>
      <c r="WL25" s="40" t="str">
        <f>IF(MAX(WH25,WK25)&gt;0,MAX(WH25,WK25),"")</f>
        <v/>
      </c>
      <c r="WM25" s="40" t="str">
        <f>IF(VX25&gt;0,VX25,"")</f>
        <v/>
      </c>
      <c r="WN25" s="40" t="str">
        <f>IF(VY25&gt;0,VY25,"")</f>
        <v/>
      </c>
      <c r="WO25" s="40" t="str">
        <f>IF(SUM(VV25:VY25)-VZ25&gt;0,SUM(VV25:VY25)-VZ25,"")</f>
        <v/>
      </c>
      <c r="WP25" s="40" t="str">
        <f>IF(WC25&gt;0,WC25,"")</f>
        <v/>
      </c>
      <c r="WQ25" s="40" t="str">
        <f>IF(WD25&gt;0,WD25,"")</f>
        <v/>
      </c>
      <c r="WR25" s="40" t="str">
        <f>IF(SUM(WA25:WD25)-WE25&gt;0,SUM(WA25:WD25)-WE25,"")</f>
        <v/>
      </c>
      <c r="WS25" s="40" t="str">
        <f>IF(SUM(WL25,WO25,WR25)&gt;0,SUM(WL25,WO25,WR25),"")</f>
        <v/>
      </c>
      <c r="WT25" s="26">
        <f>IF($CP25="P",CA25,(CA25+AZ25)/2)</f>
        <v>0</v>
      </c>
      <c r="WU25" s="26">
        <f>IF($CP25="P",CB25,(CB25+BA25)/2)</f>
        <v>0</v>
      </c>
      <c r="WV25" s="26">
        <f>IF($CP25="P",CC25,(CC25+BB25)/2)</f>
        <v>0</v>
      </c>
      <c r="WW25" s="26">
        <f>IF($CP25="P",CD25,(CD25+BC25)/2)</f>
        <v>0</v>
      </c>
      <c r="WX25" s="26">
        <f>IF($CP25="P",CE25,(CE25+BD25)/2)</f>
        <v>0</v>
      </c>
      <c r="WY25" s="26">
        <f>IF($CP25="P",CF25,(CF25+BE25)/2)</f>
        <v>0</v>
      </c>
      <c r="WZ25" s="26">
        <f>IF($CP25="P",CG25,(CG25+BF25)/2)</f>
        <v>0</v>
      </c>
      <c r="XA25" s="26">
        <f>IF($CP25="P",CH25,(CH25+BG25)/2)</f>
        <v>0</v>
      </c>
      <c r="XB25" s="26">
        <f>IF($CP25="P",CI25,(CI25+BH25)/2)</f>
        <v>0</v>
      </c>
      <c r="XC25" s="26">
        <f>IF($CP25="P",CJ25,(CJ25+BI25)/2)</f>
        <v>0</v>
      </c>
      <c r="XD25" s="26">
        <f>IF($CP25="P",CK25,(CK25+BJ25)/2)</f>
        <v>0</v>
      </c>
      <c r="XE25" s="26">
        <f>IF($CP25="P",CL25,(CL25+BK25)/2)</f>
        <v>0</v>
      </c>
      <c r="XF25" s="26">
        <f>IF($CP25="P",CM25,(CM25+BL25)/2)</f>
        <v>0</v>
      </c>
      <c r="XG25" s="26">
        <f>IF($CP25="P",CN25,(CN25+BM25)/2)</f>
        <v>0</v>
      </c>
      <c r="XH25" s="26">
        <f>IF($CP25="P",CO25,(CO25+BN25)/2)</f>
        <v>0</v>
      </c>
      <c r="XI25" s="28" t="s">
        <v>53</v>
      </c>
      <c r="XJ25" s="11" t="str">
        <f>IF(WV25&gt;0,WV25,"")</f>
        <v/>
      </c>
      <c r="XK25" s="11" t="str">
        <f>IF(WW25&gt;0,WW25,"")</f>
        <v/>
      </c>
      <c r="XL25" s="11" t="str">
        <f>IF(SUM(WT25:WW25)-WX25&gt;0,SUM(WT25:WW25)-WX25,"")</f>
        <v/>
      </c>
      <c r="XM25" s="11" t="str">
        <f>IF(XA25&gt;0,XA25,"")</f>
        <v/>
      </c>
      <c r="XN25" s="11" t="str">
        <f>IF(XB25&gt;0,XB25,"")</f>
        <v/>
      </c>
      <c r="XO25" s="11" t="str">
        <f>IF(SUM(WY25:XB25)-XC25&gt;0,SUM(WY25:XB25)-XC25,"")</f>
        <v/>
      </c>
      <c r="XP25" s="11" t="str">
        <f>IF(MAX(XL25,XO25)&gt;0,MAX(XL25,XO25),"")</f>
        <v/>
      </c>
      <c r="XQ25" s="11" t="str">
        <f>IF(XF25&gt;0,XF25,"")</f>
        <v/>
      </c>
      <c r="XR25" s="11" t="str">
        <f>IF(XG25&gt;0,XG25,"")</f>
        <v/>
      </c>
      <c r="XS25" s="11" t="str">
        <f>IF(SUM(XD25:XG25)-XH25&gt;0,SUM(XD25:XG25)-XH25,"")</f>
        <v/>
      </c>
      <c r="XT25" s="11" t="str">
        <f>IF(SUM(XP25,XS25)&gt;0,SUM(XP25,XS25),"")</f>
        <v/>
      </c>
    </row>
    <row r="26" spans="1:644" x14ac:dyDescent="0.2">
      <c r="A26" s="4" t="str" cm="1">
        <f t="array" ref="A26">IF(AND(H26&lt;&gt;"",H26&lt;&gt;"No DD"),SUMPRODUCT((H$4:H$27&lt;&gt;"")*(H$4:H$27&lt;&gt;"No DD")*(E$4:E$27&gt;E26))+1,IF(H26="No DD",SUMPRODUCT((H$4:H$27="No DD")*(E$4:E$27&gt;E26))+1+SUMPRODUCT((H$4:H$27&lt;&gt;"")*(H$4:H$27&lt;&gt;"No DD")),""))</f>
        <v/>
      </c>
      <c r="B26" s="5" t="s">
        <v>149</v>
      </c>
      <c r="C26" s="4" t="s">
        <v>6</v>
      </c>
      <c r="D26" s="4">
        <v>2001</v>
      </c>
      <c r="E26" s="9">
        <f>SUM(J26:V26)+SUM(J26:T26)*0.0000001+SUM(J26)*0.0000000000001</f>
        <v>61.560006156003212</v>
      </c>
      <c r="F26" s="3" t="str">
        <f>IF(OR(AND(AO26&gt;=AY$29,AO26&lt;&gt;"",AQ26&gt;=AY$33,AQ26&lt;&gt;"",AN26=""),AND(AR26&gt;=AY$29,AR26&lt;&gt;"",AT26&gt;=AY$33,AT26&lt;&gt;"",AN26=""),AND(AV26&gt;=AY$29,AV26&lt;&gt;"",AX26&gt;=AY$33,AX26&lt;&gt;"",AN26=""),AND(BP26&gt;=BZ$29,BP26&lt;&gt;"",BR26&gt;=BZ$33,BR26&lt;&gt;"",BO26=""),AND(BS26&gt;=BZ$29,BS26&lt;&gt;"",BU26&gt;=BZ$33,BU26&lt;&gt;"",BO26=""),AND(BW26&gt;=BZ$29,BW26&lt;&gt;"",BY26&gt;=BZ$33,BY26&lt;&gt;"",BO26=""),AND(CQ26&gt;=DA$29,CQ26&lt;&gt;"",CS26&gt;=DA$33,CS26&lt;&gt;"",CP26=""),AND(CT26&gt;=DA$29,CT26&lt;&gt;"",CV26&gt;=DA$33,CV26&lt;&gt;"",CP26=""),AND(CX26&gt;=DA$29,CX26&lt;&gt;"",CZ26&gt;=DA$33,CZ26&lt;&gt;"",CP26=""),AND(DX26&gt;=EK$29,DX26&lt;&gt;"",DZ26&gt;=EK$33,DZ26&lt;&gt;""),AND(EA26&gt;=EK$29,EA26&lt;&gt;"",EC26&gt;=EK$33,EC26&lt;&gt;""),AND(EE26&gt;=EK$29,EE26&lt;&gt;"",EG26&gt;=EK$33,EG26&lt;&gt;""),AND(EH26&gt;=EK$29,EH26&lt;&gt;"",EJ26&gt;=EK$33,EJ26&lt;&gt;""),AND(FF26&gt;=FS$29,FF26&lt;&gt;"",FH26&gt;=FS$33,FH26&lt;&gt;""),AND(FI26&gt;=FS$29,FI26&lt;&gt;"",FK26&gt;=FS$33,FK26&lt;&gt;""),AND(FM26&gt;=FS$29,FM26&lt;&gt;"",FO26&gt;=FS$33,FO26&lt;&gt;""),AND(FP26&gt;=FS$29,FP26&lt;&gt;"",FR26&gt;=FS$33,FR26&lt;&gt;""),AND(GN26&gt;=HA$29,GN26&lt;&gt;"",GP26&gt;=HA$33,GP26&lt;&gt;""),AND(GQ26&gt;=HA$29,GQ26&lt;&gt;"",GS26&gt;=HA$33,GS26&lt;&gt;""),AND(GU26&gt;=HA$29,GU26&lt;&gt;"",GW26&gt;=HA$33,GW26&lt;&gt;""),AND(GX26&gt;=HA$29,GX26&lt;&gt;"",GZ26&gt;=HA$33,GZ26&lt;&gt;""),AND(HV26&gt;=II$29,HV26&lt;&gt;"",HX26&gt;=II$33,HX26&lt;&gt;""),AND(HY26&gt;=II$29,HY26&lt;&gt;"",IA26&gt;=II$33,IA26&lt;&gt;""),AND(IC26&gt;=II$29,IC26&lt;&gt;"",IE26&gt;=II$33,IE26&lt;&gt;""),AND(IF26&gt;=II$29,IF26&lt;&gt;"",IH26&gt;=II$33,IH26&lt;&gt;""),AND(JD26&gt;=JQ$29,JD26&lt;&gt;"",JF26&gt;=JQ$33,JF26&lt;&gt;""),AND(JG26&gt;=JQ$29,JG26&lt;&gt;"",JI26&gt;=JQ$33,JI26&lt;&gt;""),AND(JK26&gt;=JQ$29,JK26&lt;&gt;"",JM26&gt;=JQ$33,JM26&lt;&gt;""),AND(JN26&gt;=JQ$29,JN26&lt;&gt;"",JP26&gt;=JQ$33,JP26&lt;&gt;""),AND(KL26&gt;=KY$29,KL26&lt;&gt;"",KN26&gt;=KY$33,KN26&lt;&gt;""),AND(KO26&gt;=KY$29,KO26&lt;&gt;"",KQ26&gt;=KY$33,KQ26&lt;&gt;""),AND(KS26&gt;=KY$29,KS26&lt;&gt;"",KU26&gt;=KY$33,KU26&lt;&gt;""),AND(KV26&gt;=KY$29,KV26&lt;&gt;"",KX26&gt;=KY$33,KX26&lt;&gt;""),AND(LT26&gt;=MG$29,LT26&lt;&gt;"",LV26&gt;=MG$33,LV26&lt;&gt;""),AND(LW26&gt;=MG$29,LW26&lt;&gt;"",LY26&gt;=MG$33,LY26&lt;&gt;""),AND(MA26&gt;=MG$29,MA26&lt;&gt;"",MC26&gt;=MG$33,MC26&lt;&gt;""),AND(MD26&gt;=MG$29,MD26&lt;&gt;"",MF26&gt;=MG$33,MF26&lt;&gt;""),AND(NB26&gt;=NO$29,NB26&lt;&gt;"",ND26&gt;=NO$33,ND26&lt;&gt;""),AND(NE26&gt;=NO$29,NE26&lt;&gt;"",NG26&gt;=NO$33,NG26&lt;&gt;""),AND(NI26&gt;=NO$29,NI26&lt;&gt;"",NK26&gt;=NO$33,NK26&lt;&gt;""),AND(NL26&gt;=NO$29,NL26&lt;&gt;"",NN26&gt;=NO$33,NN26&lt;&gt;""),AND(OJ26&gt;=OW$29,OJ26&lt;&gt;"",OL26&gt;=OW$33,OL26&lt;&gt;""),AND(OM26&gt;=OW$29,OM26&lt;&gt;"",OO26&gt;=OW$33,OO26&lt;&gt;""),AND(OQ26&gt;=OW$29,OQ26&lt;&gt;"",OS26&gt;=OW$33,OS26&lt;&gt;""),AND(OT26&gt;=OW$29,OT26&lt;&gt;"",OV26&gt;=OW$33,OV26&lt;&gt;""),AND(PR26&gt;=QE$29,PR26&lt;&gt;"",PT26&gt;=QE$33,PT26&lt;&gt;""),AND(PU26&gt;=QE$29,PU26&lt;&gt;"",PW26&gt;=QE$33,PW26&lt;&gt;""),AND(PY26&gt;=QE$29,PY26&lt;&gt;"",QA26&gt;=QE$33,QA26&lt;&gt;""),AND(QB26&gt;=QE$29,QB26&lt;&gt;"",QD26&gt;=QE$33,QD26&lt;&gt;""),AND(QZ26&gt;=RM$29,QZ26&lt;&gt;"",RB26&gt;=RM$33,RB26&lt;&gt;""),AND(RC26&gt;=RM$29,RC26&lt;&gt;"",RE26&gt;=RM$33,RE26&lt;&gt;""),AND(RG26&gt;=RM$29,RG26&lt;&gt;"",RI26&gt;=RM$33,RI26&lt;&gt;""),AND(RJ26&gt;=RM$29,RJ26&lt;&gt;"",RL26&gt;=RM$33,RL26&lt;&gt;""),AND(SH26&gt;=SU$29,SH26&lt;&gt;"",SJ26&gt;=SU$33,SJ26&lt;&gt;""),AND(SK26&gt;=SU$29,SK26&lt;&gt;"",SM26&gt;=SU$33,SM26&lt;&gt;""),AND(SO26&gt;=SU$29,SO26&lt;&gt;"",SQ26&gt;=SU$33,SQ26&lt;&gt;""),AND(SR26&gt;=SU$29,SR26&lt;&gt;"",ST26&gt;=SU$33,ST26&lt;&gt;""),AND(TP26&gt;=UC$29,TP26&lt;&gt;"",TR26&gt;=UC$33,TR26&lt;&gt;""),AND(TS26&gt;=UC$29,TS26&lt;&gt;"",TU26&gt;=UC$33,TU26&lt;&gt;""),AND(TW26&gt;=UC$29,TW26&lt;&gt;"",TY26&gt;=UC$33,TYY26&lt;&gt;""),AND(TZ26&gt;=UC$29,TZ26&lt;&gt;"",UB26&gt;=UC$33,UB26&lt;&gt;""),AND(UX26&gt;=VK$29,UX26&lt;&gt;"",UZ26&gt;=VK$33,UZ26&lt;&gt;""),AND(VA26&gt;=VK$29,VA26&lt;&gt;"",VC26&gt;=VK$33,VC26&lt;&gt;""),AND(VE26&gt;=VK$29,VE26&lt;&gt;"",VG26&gt;=VK$33,VG26&lt;&gt;""),AND(VH26&gt;=VK$29,VH26&lt;&gt;"",VJ26&gt;=VK$33,VJ26&lt;&gt;""),AND(WF26&gt;=WS$29,WF26&lt;&gt;"",WH26&gt;=WS$33,WH26&lt;&gt;""),AND(WI26&gt;=WS$29,WI26&lt;&gt;"",WK26&gt;=WS$33,WK26&lt;&gt;""),AND(WM26&gt;=WS$29,WM26&lt;&gt;"",WO26&gt;=WS$33,WO26&lt;&gt;""),AND(WP26&gt;=WS$29,WP26&lt;&gt;"",WR26&gt;=WS$33,WR26&lt;&gt;"")),"P","")</f>
        <v/>
      </c>
      <c r="G26" s="3" t="str">
        <f>IF(OR(AND(AQ26&gt;=AY$33,AQ26&lt;&gt;"",AN26=""),AND(AT26&gt;=AY$33,AT26&lt;&gt;"",AN26=""),AND(AX26&gt;=AY$33,AX26&lt;&gt;"",AN26=""),AND(BR26&gt;=BZ$33,BR26&lt;&gt;"",BO26=""),AND(BU26&gt;=BZ$33,BU26&lt;&gt;"",BO26=""),AND(BY26&gt;=BZ$33,BY26&lt;&gt;"",BO26=""),AND(CS26&gt;=DA$33,CS26&lt;&gt;"",CP26=""),AND(CV26&gt;=DA$33,CV26&lt;&gt;"",CP26=""),AND(CZ26&gt;=DA$33,CZ26&lt;&gt;"",CP26=""),AND(DZ26&gt;=EK$33,DZ26&lt;&gt;""),AND(EC26&gt;=EK$33,EC26&lt;&gt;""),AND(EG26&gt;=EK$33,EG26&lt;&gt;""),AND(EJ26&gt;=EK$33,EJ26&lt;&gt;""),AND(FH26&gt;=FS$33,FH26&lt;&gt;""),AND(FK26&gt;=FS$33,FK26&lt;&gt;""),AND(FO26&gt;=FS$33,FO26&lt;&gt;""),AND(FR26&gt;=FS$33,FR26&lt;&gt;""),AND(GP26&gt;=HA$33,GP26&lt;&gt;""),AND(GS26&gt;=HA$33,GS26&lt;&gt;""),AND(GW26&gt;=HA$33,GW26&lt;&gt;""),AND(GZ26&gt;=HA$33,GZ26&lt;&gt;""),AND(HX26&gt;=II$33,HX26&lt;&gt;""),AND(IA26&gt;=II$33,IA26&lt;&gt;""),AND(IE26&gt;=II$33,IE26&lt;&gt;""),AND(IH26&gt;=II$33,IH26&lt;&gt;""),AND(JF26&gt;=JQ$33,JF26&lt;&gt;""),AND(JI26&gt;=JQ$33,JI26&lt;&gt;""),AND(JM26&gt;=JQ$33,JM26&lt;&gt;""),AND(JP26&gt;=JQ$33,JP26&lt;&gt;""),AND(KN26&gt;=KY$33,KN26&lt;&gt;""),AND(KQ26&gt;=KY$33,KQ26&lt;&gt;""),AND(KU26&gt;=KY$33,KU26&lt;&gt;""),AND(KX26&gt;=KY$33,KX26&lt;&gt;""),AND(LV26&gt;=MG$33,LV26&lt;&gt;""),AND(LY26&gt;=MG$33,LY26&lt;&gt;""),AND(MC26&gt;=MG$33,MC26&lt;&gt;""),AND(MF26&gt;=MG$33,MF26&lt;&gt;""),AND(ND26&gt;=NO$33,ND26&lt;&gt;""),AND(NG26&gt;=NO$33,NG26&lt;&gt;""),AND(NK26&gt;=NO$33,NK26&lt;&gt;""),AND(NN26&gt;=NO$33,NN26&lt;&gt;""),AND(OL26&gt;=OW$33,OL26&lt;&gt;""),AND(OO26&gt;=OW$33,OO26&lt;&gt;""),AND(OS26&gt;=OW$33,OS26&lt;&gt;""),AND(OV26&gt;=OW$33,OV26&lt;&gt;""),AND(PT26&gt;=QE$33,PT26&lt;&gt;""),AND(PW26&gt;=QE$33,PW26&lt;&gt;""),AND(QA26&gt;=QE$33,QA26&lt;&gt;""),AND(QD26&gt;=QE$33,QD26&lt;&gt;""),AND(RB26&gt;=RM$33,RB26&lt;&gt;""),AND(RE26&gt;=RM$33,RE26&lt;&gt;""),AND(RI26&gt;=RM$33,RI26&lt;&gt;""),AND(RL26&gt;=RM$33,RL26&lt;&gt;""),AND(SJ26&gt;=SU$33,SJ26&lt;&gt;""),AND(SM26&gt;=SU$33,SM26&lt;&gt;""),AND(SQ26&gt;=SU$33,SQ26&lt;&gt;""),AND(ST26&gt;=SU$33,ST26&lt;&gt;""),AND(TR26&gt;=UC$33,TR26&lt;&gt;""),AND(TU26&gt;=UC$33,TU26&lt;&gt;""),AND(TY26&gt;=UC$33,TYY26&lt;&gt;""),AND(UB26&gt;=UC$33,UB26&lt;&gt;""),AND(UZ26&gt;=VK$33,UZ26&lt;&gt;""),AND(VC26&gt;=VK$33,VC26&lt;&gt;""),AND(VG26&gt;=VK$33,VG26&lt;&gt;""),AND(VJ26&gt;=VK$33,VJ26&lt;&gt;""),AND(WH26&gt;=WS$33,WH26&lt;&gt;""),AND(WK26&gt;=WS$33,WK26&lt;&gt;""),AND(WO26&gt;=WS$33,WO26&lt;&gt;""),AND(WR26&gt;=WS$33,WR26&lt;&gt;"")),"P","")</f>
        <v/>
      </c>
      <c r="H26" s="36" t="str">
        <f>IF(AND(G26="P",F26=""),"No DD",IF(OR(AND(AO26&gt;=AY$32,AO26&lt;&gt;"",AQ26&gt;=AY$36,AQ26&lt;&gt;"",AN26=""),AND(AR26&gt;=AY$32,AR26&lt;&gt;"",AT26&gt;=AY$36,AT26&lt;&gt;"",AN26=""),AND(AV26&gt;=AY$32,AV26&lt;&gt;"",AX26&gt;=AY$36,AX26&lt;&gt;"",AN26=""),AND(BP26&gt;=BZ$32,BP26&lt;&gt;"",BR26&gt;=BZ$36,BR26&lt;&gt;"",BO26=""),AND(BS26&gt;=BZ$32,BS26&lt;&gt;"",BU26&gt;=BZ$36,BU26&lt;&gt;"",BO26=""),AND(BW26&gt;=BZ$32,BW26&lt;&gt;"",BY26&gt;=BZ$36,BY26&lt;&gt;"",BO26=""),AND(CQ26&gt;=DA$32,CQ26&lt;&gt;"",CS26&gt;=DA$36,CS26&lt;&gt;"",CP26=""),AND(CT26&gt;=DA$32,CT26&lt;&gt;"",CV26&gt;=DA$36,CV26&lt;&gt;"",CP26=""),AND(CX26&gt;=DA$32,CX26&lt;&gt;"",CZ26&gt;=DA$36,CZ26&lt;&gt;"",CP26=""),AND(DX26&gt;=EK$32,DX26&lt;&gt;"",DZ26&gt;=EK$36,DZ26&lt;&gt;""),AND(EA26&gt;=EK$32,EA26&lt;&gt;"",EC26&gt;=EK$36,EC26&lt;&gt;""),AND(EE26&gt;=EK$32,EE26&lt;&gt;"",EG26&gt;=EK$36,EG26&lt;&gt;""),AND(EH26&gt;=EK$32,EH26&lt;&gt;"",EJ26&gt;=EK$36,EJ26&lt;&gt;""),AND(FF26&gt;=FS$32,FF26&lt;&gt;"",FH26&gt;=FS$36,FH26&lt;&gt;""),AND(FI26&gt;=FS$32,FI26&lt;&gt;"",FK26&gt;=FS$36,FK26&lt;&gt;""),AND(FM26&gt;=FS$32,FM26&lt;&gt;"",FO26&gt;=FS$36,FO26&lt;&gt;""),AND(FP26&gt;=FS$32,FP26&lt;&gt;"",FR26&gt;=FS$36,FR26&lt;&gt;""),AND(GN26&gt;=HA$32,GN26&lt;&gt;"",GP26&gt;=HA$36,GP26&lt;&gt;""),AND(GQ26&gt;=HA$32,GQ26&lt;&gt;"",GS26&gt;=HA$36,GS26&lt;&gt;""),AND(GU26&gt;=HA$32,GU26&lt;&gt;"",GW26&gt;=HA$36,GW26&lt;&gt;""),AND(GX26&gt;=HA$32,GX26&lt;&gt;"",GZ26&gt;=HA$36,GZ26&lt;&gt;""),AND(HV26&gt;=II$32,HV26&lt;&gt;"",HX26&gt;=II$36,HX26&lt;&gt;""),AND(HY26&gt;=II$32,HY26&lt;&gt;"",IA26&gt;=II$36,IA26&lt;&gt;""),AND(IC26&gt;=II$32,IC26&lt;&gt;"",IE26&gt;=II$36,IE26&lt;&gt;""),AND(IF26&gt;=II$32,IF26&lt;&gt;"",IH26&gt;=II$36,IH26&lt;&gt;""),AND(JD26&gt;=JQ$32,JD26&lt;&gt;"",JF26&gt;=JQ$36,JF26&lt;&gt;""),AND(JG26&gt;=JQ$32,JG26&lt;&gt;"",JI26&gt;=JQ$36,JI26&lt;&gt;""),AND(JK26&gt;=JQ$32,JK26&lt;&gt;"",JM26&gt;=JQ$36,JM26&lt;&gt;""),AND(JN26&gt;=JQ$32,JN26&lt;&gt;"",JP26&gt;=JQ$36,JP26&lt;&gt;""),AND(KL26&gt;=KY$32,KL26&lt;&gt;"",KN26&gt;=KY$36,KN26&lt;&gt;""),AND(KO26&gt;=KY$32,KO26&lt;&gt;"",KQ26&gt;=KY$36,KQ26&lt;&gt;""),AND(KS26&gt;=KY$32,KS26&lt;&gt;"",KU26&gt;=KY$36,KU26&lt;&gt;""),AND(KV26&gt;=KY$32,KV26&lt;&gt;"",KX26&gt;=KY$36,KX26&lt;&gt;""),AND(LT26&gt;=MG$32,LT26&lt;&gt;"",LV26&gt;=MG$36,LV26&lt;&gt;""),AND(LW26&gt;=MG$32,LW26&lt;&gt;"",LY26&gt;=MG$36,LY26&lt;&gt;""),AND(MA26&gt;=MG$32,MA26&lt;&gt;"",MC26&gt;=MG$36,MC26&lt;&gt;""),AND(MD26&gt;=MG$32,MD26&lt;&gt;"",MF26&gt;=MG$36,MF26&lt;&gt;""),AND(NB26&gt;=NO$32,NB26&lt;&gt;"",ND26&gt;=NO$36,ND26&lt;&gt;""),AND(NE26&gt;=NO$32,NE26&lt;&gt;"",NG26&gt;=NO$36,NG26&lt;&gt;""),AND(NI26&gt;=NO$32,NI26&lt;&gt;"",NK26&gt;=NO$36,NK26&lt;&gt;""),AND(NL26&gt;=NO$32,NL26&lt;&gt;"",NN26&gt;=NO$36,NN26&lt;&gt;""),AND(OJ26&gt;=OW$32,OJ26&lt;&gt;"",OL26&gt;=OW$36,OL26&lt;&gt;""),AND(OM26&gt;=OW$32,OM26&lt;&gt;"",OO26&gt;=OW$36,OO26&lt;&gt;""),AND(OQ26&gt;=OW$32,OQ26&lt;&gt;"",OS26&gt;=OW$36,OS26&lt;&gt;""),AND(OT26&gt;=OW$32,OT26&lt;&gt;"",OV26&gt;=OW$36,OV26&lt;&gt;""),AND(PR26&gt;=QE$32,PR26&lt;&gt;"",PT26&gt;=QE$36,PT26&lt;&gt;""),AND(PU26&gt;=QE$32,PU26&lt;&gt;"",PW26&gt;=QE$36,PW26&lt;&gt;""),AND(PY26&gt;=QE$32,PY26&lt;&gt;"",QA26&gt;=QE$36,QA26&lt;&gt;""),AND(QB26&gt;=QE$32,QB26&lt;&gt;"",QD26&gt;=QE$36,QD26&lt;&gt;""),AND(QZ26&gt;=RM$32,QZ26&lt;&gt;"",RB26&gt;=RM$36,RB26&lt;&gt;""),AND(RC26&gt;=RM$32,RC26&lt;&gt;"",RE26&gt;=RM$36,RE26&lt;&gt;""),AND(RG26&gt;=RM$32,RG26&lt;&gt;"",RI26&gt;=RM$36,RI26&lt;&gt;""),AND(RJ26&gt;=RM$32,RJ26&lt;&gt;"",RL26&gt;=RM$36,RL26&lt;&gt;""),AND(SH26&gt;=SU$32,SH26&lt;&gt;"",SJ26&gt;=SU$36,SJ26&lt;&gt;""),AND(SK26&gt;=SU$32,SK26&lt;&gt;"",SM26&gt;=SU$36,SM26&lt;&gt;""),AND(SO26&gt;=SU$32,SO26&lt;&gt;"",SQ26&gt;=SU$36,SQ26&lt;&gt;""),AND(SR26&gt;=SU$32,SR26&lt;&gt;"",ST26&gt;=SU$36,ST26&lt;&gt;""),AND(TP26&gt;=UC$32,TP26&lt;&gt;"",TR26&gt;=UC$36,TR26&lt;&gt;""),AND(TS26&gt;=UC$32,TS26&lt;&gt;"",TU26&gt;=UC$36,TU26&lt;&gt;""),AND(TW26&gt;=UC$32,TW26&lt;&gt;"",TY26&gt;=UC$356,TYY26&lt;&gt;""),AND(TZ26&gt;=UC$32,TZ26&lt;&gt;"",UB26&gt;=UC$36,UB26&lt;&gt;""),AND(UX26&gt;=VK$32,UX26&lt;&gt;"",UZ26&gt;=VK$36,UZ26&lt;&gt;""),AND(VA26&gt;=VK$32,VA26&lt;&gt;"",VC26&gt;=VK$36,VC26&lt;&gt;""),AND(VE26&gt;=VK$32,VE26&lt;&gt;"",VG26&gt;=VK$36,VG26&lt;&gt;""),AND(VH26&gt;=VK$32,VH26&lt;&gt;"",VJ26&gt;=VK$36,VJ26&lt;&gt;""),AND(WF26&gt;=WS$32,WF26&lt;&gt;"",WH26&gt;=WS$36,WH26&lt;&gt;""),AND(WI26&gt;=WS$32,WI26&lt;&gt;"",WK26&gt;=WS$36,WK26&lt;&gt;""),AND(WM26&gt;=WS$32,WM26&lt;&gt;"",WO26&gt;=WS$36,WO26&lt;&gt;""),AND(WP26&gt;=WS$32,WP26&lt;&gt;"",WR26&gt;=WS$36,WR26&lt;&gt;"")),"Merit",IF(OR(AND(AO26&gt;=AY$31,AO26&lt;&gt;"",AQ26&gt;=AY$35,AQ26&lt;&gt;"",AN26=""),AND(AR26&gt;=AY$31,AR26&lt;&gt;"",AT26&gt;=AY$35,AT26&lt;&gt;"",AN26=""),AND(AV26&gt;=AY$31,AV26&lt;&gt;"",AX26&gt;=AY$35,AX26&lt;&gt;"",AN26=""),AND(BP26&gt;=BZ$31,BP26&lt;&gt;"",BR26&gt;=BZ$35,BR26&lt;&gt;"",BO26=""),AND(BS26&gt;=BZ$31,BS26&lt;&gt;"",BU26&gt;=BZ$35,BU26&lt;&gt;"",BO26=""),AND(BW26&gt;=BZ$31,BW26&lt;&gt;"",BY26&gt;=BZ$35,BY26&lt;&gt;"",BO26=""),AND(CQ26&gt;=DA$31,CQ26&lt;&gt;"",CS26&gt;=DA$35,CS26&lt;&gt;"",CP26=""),AND(CT26&gt;=DA$31,CT26&lt;&gt;"",CV26&gt;=DA$35,CV26&lt;&gt;"",CP26=""),AND(CX26&gt;=DA$31,CX26&lt;&gt;"",CZ26&gt;=DA$35,CZ26&lt;&gt;"",CP26=""),AND(DX26&gt;=EK$31,DX26&lt;&gt;"",DZ26&gt;=EK$35,DZ26&lt;&gt;""),AND(EA26&gt;=EK$31,EA26&lt;&gt;"",EC26&gt;=EK$35,EC26&lt;&gt;""),AND(EE26&gt;=EK$31,EE26&lt;&gt;"",EG26&gt;=EK$35,EG26&lt;&gt;""),AND(EH26&gt;=EK$31,EH26&lt;&gt;"",EJ26&gt;=EK$35,EJ26&lt;&gt;""),AND(FF26&gt;=FS$31,FF26&lt;&gt;"",FH26&gt;=FS$35,FH26&lt;&gt;""),AND(FI26&gt;=FS$31,FI26&lt;&gt;"",FK26&gt;=FS$35,FK26&lt;&gt;""),AND(FM26&gt;=FS$31,FM26&lt;&gt;"",FO26&gt;=FS$35,FO26&lt;&gt;""),AND(FP26&gt;=FS$31,FP26&lt;&gt;"",FR26&gt;=FS$35,FR26&lt;&gt;""),AND(GN26&gt;=HA$31,GN26&lt;&gt;"",GP26&gt;=HA$35,GP26&lt;&gt;""),AND(GQ26&gt;=HA$31,GQ26&lt;&gt;"",GS26&gt;=HA$35,GS26&lt;&gt;""),AND(GU26&gt;=HA$31,GU26&lt;&gt;"",GW26&gt;=HA$35,GW26&lt;&gt;""),AND(GX26&gt;=HA$31,GX26&lt;&gt;"",GZ26&gt;=HA$35,GZ26&lt;&gt;""),AND(HV26&gt;=II$31,HV26&lt;&gt;"",HX26&gt;=II$35,HX26&lt;&gt;""),AND(HY26&gt;=II$31,HY26&lt;&gt;"",IA26&gt;=II$35,IA26&lt;&gt;""),AND(IC26&gt;=II$31,IC26&lt;&gt;"",IE26&gt;=II$35,IE26&lt;&gt;""),AND(IF26&gt;=II$31,IF26&lt;&gt;"",IH26&gt;=II$35,IH26&lt;&gt;""),AND(JD26&gt;=JQ$31,JD26&lt;&gt;"",JF26&gt;=JQ$35,JF26&lt;&gt;""),AND(JG26&gt;=JQ$31,JG26&lt;&gt;"",JI26&gt;=JQ$35,JI26&lt;&gt;""),AND(JK26&gt;=JQ$31,JK26&lt;&gt;"",JM26&gt;=JQ$35,JM26&lt;&gt;""),AND(JN26&gt;=JQ$31,JN26&lt;&gt;"",JP26&gt;=JQ$35,JP26&lt;&gt;""),AND(KL26&gt;=KY$31,KL26&lt;&gt;"",KN26&gt;=KY$35,KN26&lt;&gt;""),AND(KO26&gt;=KY$31,KO26&lt;&gt;"",KQ26&gt;=KY$35,KQ26&lt;&gt;""),AND(KS26&gt;=KY$31,KS26&lt;&gt;"",KU26&gt;=KY$35,KU26&lt;&gt;""),AND(KV26&gt;=KY$31,KV26&lt;&gt;"",KX26&gt;=KY$35,KX26&lt;&gt;""),AND(LT26&gt;=MG$31,LT26&lt;&gt;"",LV26&gt;=MG$35,LV26&lt;&gt;""),AND(LW26&gt;=MG$31,LW26&lt;&gt;"",LY26&gt;=MG$35,LY26&lt;&gt;""),AND(MA26&gt;=MG$31,MA26&lt;&gt;"",MC26&gt;=MG$35,MC26&lt;&gt;""),AND(MD26&gt;=MG$31,MD26&lt;&gt;"",MF26&gt;=MG$35,MF26&lt;&gt;""),AND(NB26&gt;=NO$31,NB26&lt;&gt;"",ND26&gt;=NO$35,ND26&lt;&gt;""),AND(NE26&gt;=NO$31,NE26&lt;&gt;"",NG26&gt;=NO$35,NG26&lt;&gt;""),AND(NI26&gt;=NO$31,NI26&lt;&gt;"",NK26&gt;=NO$35,NK26&lt;&gt;""),AND(NL26&gt;=NO$31,NL26&lt;&gt;"",NN26&gt;=NO$35,NN26&lt;&gt;""),AND(OJ26&gt;=OW$31,OJ26&lt;&gt;"",OL26&gt;=OW$35,OL26&lt;&gt;""),AND(OM26&gt;=OW$31,OM26&lt;&gt;"",OO26&gt;=OW$35,OO26&lt;&gt;""),AND(OQ26&gt;=OW$31,OQ26&lt;&gt;"",OS26&gt;=OW$35,OS26&lt;&gt;""),AND(OT26&gt;=OW$31,OT26&lt;&gt;"",OV26&gt;=OW$35,OV26&lt;&gt;""),AND(PR26&gt;=QE$31,PR26&lt;&gt;"",PT26&gt;=QE$35,PT26&lt;&gt;""),AND(PU26&gt;=QE$31,PU26&lt;&gt;"",PW26&gt;=QE$35,PW26&lt;&gt;""),AND(PY26&gt;=QE$31,PY26&lt;&gt;"",QA26&gt;=QE$35,QA26&lt;&gt;""),AND(QB26&gt;=QE$31,QB26&lt;&gt;"",QD26&gt;=QE$35,QD26&lt;&gt;""),AND(QZ26&gt;=RM$31,QZ26&lt;&gt;"",RB26&gt;=RM$35,RB26&lt;&gt;""),AND(RC26&gt;=RM$31,RC26&lt;&gt;"",RE26&gt;=RM$35,RE26&lt;&gt;""),AND(RG26&gt;=RM$31,RG26&lt;&gt;"",RI26&gt;=RM$35,RI26&lt;&gt;""),AND(RJ26&gt;=RM$31,RJ26&lt;&gt;"",RL26&gt;=RM$35,RL26&lt;&gt;""),AND(SH26&gt;=SU$31,SH26&lt;&gt;"",SJ26&gt;=SU$35,SJ26&lt;&gt;""),AND(SK26&gt;=SU$31,SK26&lt;&gt;"",SM26&gt;=SU$35,SM26&lt;&gt;""),AND(SO26&gt;=SU$31,SO26&lt;&gt;"",SQ26&gt;=SU$35,SQ26&lt;&gt;""),AND(SR26&gt;=SU$31,SR26&lt;&gt;"",ST26&gt;=SU$35,ST26&lt;&gt;""),AND(TP26&gt;=UC$31,TP26&lt;&gt;"",TR26&gt;=UC$35,TR26&lt;&gt;""),AND(TS26&gt;=UC$31,TS26&lt;&gt;"",TU26&gt;=UC$35,TU26&lt;&gt;""),AND(TW26&gt;=UC$31,TW26&lt;&gt;"",TY26&gt;=UC$35,TYY26&lt;&gt;""),AND(TZ26&gt;=UC$31,TZ26&lt;&gt;"",UB26&gt;=UC$35,UB26&lt;&gt;""),AND(UX26&gt;=VK$31,UX26&lt;&gt;"",UZ26&gt;=VK$35,UZ26&lt;&gt;""),AND(VA26&gt;=VK$31,VA26&lt;&gt;"",VC26&gt;=VK$35,VC26&lt;&gt;""),AND(VE26&gt;=VK$31,VE26&lt;&gt;"",VG26&gt;=VK$35,VG26&lt;&gt;""),AND(VH26&gt;=VK$31,VH26&lt;&gt;"",VJ26&gt;=VK$35,VJ26&lt;&gt;""),AND(WF26&gt;=WS$31,WF26&lt;&gt;"",WH26&gt;=WS$35,WH26&lt;&gt;""),AND(WI26&gt;=WS$31,WI26&lt;&gt;"",WK26&gt;=WS$35,WK26&lt;&gt;""),AND(WM26&gt;=WS$31,WM26&lt;&gt;"",WO26&gt;=WS$35,WO26&lt;&gt;""),AND(WP26&gt;=WS$31,WP26&lt;&gt;"",WR26&gt;=WS$35,WR26&lt;&gt;"")),"Excellence",IF(I26="P","Worlds Team",IF(F26="P","National Team","")))))</f>
        <v/>
      </c>
      <c r="I26" s="3" t="str">
        <f>IF(OR(AND(AO26&gt;=AY$30,AO26&lt;&gt;"",AQ26&gt;=AY$34,AQ26&lt;&gt;"",AN26=""),AND(AR26&gt;=AY$30,AR26&lt;&gt;"",AT26&gt;=AY$34,AT26&lt;&gt;"",AN26=""),AND(AV26&gt;=AY$30,AV26&lt;&gt;"",AX26&gt;=AY$34,AX26&lt;&gt;"",AN26=""),AND(BP26&gt;=BZ$30,BP26&lt;&gt;"",BR26&gt;=BZ$34,BR26&lt;&gt;"",BO26=""),AND(BS26&gt;=BZ$30,BS26&lt;&gt;"",BU26&gt;=BZ$34,BU26&lt;&gt;"",BO26=""),AND(BW26&gt;=BZ$30,BW26&lt;&gt;"",BY26&gt;=BZ$34,BY26&lt;&gt;"",BO26=""),AND(CQ26&gt;=DA$30,CQ26&lt;&gt;"",CS26&gt;=DA$34,CS26&lt;&gt;"",CP26=""),AND(CT26&gt;=DA$30,CT26&lt;&gt;"",CV26&gt;=DA$34,CV26&lt;&gt;"",CP26=""),AND(CX26&gt;=DA$30,CX26&lt;&gt;"",CZ26&gt;=DA$34,CZ26&lt;&gt;"",CP26=""),AND(DX26&gt;=EK$30,DX26&lt;&gt;"",DZ26&gt;=EK$34,DZ26&lt;&gt;""),AND(EA26&gt;=EK$30,EA26&lt;&gt;"",EC26&gt;=EK$34,EC26&lt;&gt;""),AND(EE26&gt;=EK$30,EE26&lt;&gt;"",EG26&gt;=EK$34,EG26&lt;&gt;""),AND(EH26&gt;=EK$30,EH26&lt;&gt;"",EJ26&gt;=EK$34,EJ26&lt;&gt;""),AND(FF26&gt;=FS$30,FF26&lt;&gt;"",FH26&gt;=FS$34,FH26&lt;&gt;""),AND(FI26&gt;=FS$30,FI26&lt;&gt;"",FK26&gt;=FS$34,FK26&lt;&gt;""),AND(FM26&gt;=FS$30,FM26&lt;&gt;"",FO26&gt;=FS$34,FO26&lt;&gt;""),AND(FP26&gt;=FS$30,FP26&lt;&gt;"",FR26&gt;=FS$34,FR26&lt;&gt;""),AND(GN26&gt;=HA$30,GN26&lt;&gt;"",GP26&gt;=HA$34,GP26&lt;&gt;""),AND(GQ26&gt;=HA$30,GQ26&lt;&gt;"",GS26&gt;=HA$34,GS26&lt;&gt;""),AND(GU26&gt;=HA$30,GU26&lt;&gt;"",GW26&gt;=HA$34,GW26&lt;&gt;""),AND(GX26&gt;=HA$30,GX26&lt;&gt;"",GZ26&gt;=HA$34,GZ26&lt;&gt;""),AND(HV26&gt;=II$30,HV26&lt;&gt;"",HX26&gt;=II$34,HX26&lt;&gt;""),AND(HY26&gt;=II$30,HY26&lt;&gt;"",IA26&gt;=II$34,IA26&lt;&gt;""),AND(IC26&gt;=II$30,IC26&lt;&gt;"",IE26&gt;=II$34,IE26&lt;&gt;""),AND(IF26&gt;=II$30,IF26&lt;&gt;"",IH26&gt;=II$34,IH26&lt;&gt;""),AND(JD26&gt;=JQ$30,JD26&lt;&gt;"",JF26&gt;=JQ$34,JF26&lt;&gt;""),AND(JG26&gt;=JQ$30,JG26&lt;&gt;"",JI26&gt;=JQ$34,JI26&lt;&gt;""),AND(JK26&gt;=JQ$30,JK26&lt;&gt;"",JM26&gt;=JQ$34,JM26&lt;&gt;""),AND(JN26&gt;=JQ$30,JN26&lt;&gt;"",JP26&gt;=JQ$34,JP26&lt;&gt;""),AND(KL26&gt;=KY$30,KL26&lt;&gt;"",KN26&gt;=KY$34,KN26&lt;&gt;""),AND(KO26&gt;=KY$30,KO26&lt;&gt;"",KQ26&gt;=KY$34,KQ26&lt;&gt;""),AND(KS26&gt;=KY$30,KS26&lt;&gt;"",KU26&gt;=KY$34,KU26&lt;&gt;""),AND(KV26&gt;=KY$30,KV26&lt;&gt;"",KX26&gt;=KY$34,KX26&lt;&gt;""),AND(LT26&gt;=MG$30,LT26&lt;&gt;"",LV26&gt;=MG$34,LV26&lt;&gt;""),AND(LW26&gt;=MG$30,LW26&lt;&gt;"",LY26&gt;=MG$34,LY26&lt;&gt;""),AND(MA26&gt;=MG$30,MA26&lt;&gt;"",MC26&gt;=MG$34,MC26&lt;&gt;""),AND(MD26&gt;=MG$30,MD26&lt;&gt;"",MF26&gt;=MG$34,MF26&lt;&gt;""),AND(NB26&gt;=NO$30,NB26&lt;&gt;"",ND26&gt;=NO$34,ND26&lt;&gt;""),AND(NE26&gt;=NO$30,NE26&lt;&gt;"",NG26&gt;=NO$34,NG26&lt;&gt;""),AND(NI26&gt;=NO$30,NI26&lt;&gt;"",NK26&gt;=NO$34,NK26&lt;&gt;""),AND(NL26&gt;=NO$30,NL26&lt;&gt;"",NN26&gt;=NO$34,NN26&lt;&gt;""),AND(OJ26&gt;=OW$30,OJ26&lt;&gt;"",OL26&gt;=OW$34,OL26&lt;&gt;""),AND(OM26&gt;=OW$30,OM26&lt;&gt;"",OO26&gt;=OW$34,OO26&lt;&gt;""),AND(OQ26&gt;=OW$30,OQ26&lt;&gt;"",OS26&gt;=OW$34,OS26&lt;&gt;""),AND(OT26&gt;=OW$30,OT26&lt;&gt;"",OV26&gt;=OW$34,OV26&lt;&gt;""),AND(PR26&gt;=QE$30,PR26&lt;&gt;"",PT26&gt;=QE$34,PT26&lt;&gt;""),AND(PU26&gt;=QE$30,PU26&lt;&gt;"",PW26&gt;=QE$34,PW26&lt;&gt;""),AND(PY26&gt;=QE$30,PY26&lt;&gt;"",QA26&gt;=QE$34,QA26&lt;&gt;""),AND(QB26&gt;=QE$30,QB26&lt;&gt;"",QD26&gt;=QE$34,QD26&lt;&gt;""),AND(QZ26&gt;=RM$30,QZ26&lt;&gt;"",RB26&gt;=RM$34,RB26&lt;&gt;""),AND(RC26&gt;=RM$30,RC26&lt;&gt;"",RE26&gt;=RM$34,RE26&lt;&gt;""),AND(RG26&gt;=RM$30,RG26&lt;&gt;"",RI26&gt;=RM$34,RI26&lt;&gt;""),AND(RJ26&gt;=RM$30,RJ26&lt;&gt;"",RL26&gt;=RM$34,RL26&lt;&gt;""),AND(SH26&gt;=SU$30,SH26&lt;&gt;"",SJ26&gt;=SU$34,SJ26&lt;&gt;""),AND(SK26&gt;=SU$30,SK26&lt;&gt;"",SM26&gt;=SU$34,SM26&lt;&gt;""),AND(SO26&gt;=SU$30,SO26&lt;&gt;"",SQ26&gt;=SU$34,SQ26&lt;&gt;""),AND(SR26&gt;=SU$30,SR26&lt;&gt;"",ST26&gt;=SU$34,ST26&lt;&gt;""),AND(TP26&gt;=UC$30,TP26&lt;&gt;"",TR26&gt;=UC$34,TR26&lt;&gt;""),AND(TS26&gt;=UC$30,TS26&lt;&gt;"",TU26&gt;=UC$34,TU26&lt;&gt;""),AND(TW26&gt;=UC$30,TW26&lt;&gt;"",TY26&gt;=UC$34,TYY26&lt;&gt;""),AND(TZ26&gt;=UC$30,TZ26&lt;&gt;"",UB26&gt;=UC$34,UB26&lt;&gt;""),AND(UX26&gt;=VK$30,UX26&lt;&gt;"",UZ26&gt;=VK$34,UZ26&lt;&gt;""),AND(VA26&gt;=VK$30,VA26&lt;&gt;"",VC26&gt;=VK$34,VC26&lt;&gt;""),AND(VE26&gt;=VK$30,VE26&lt;&gt;"",VG26&gt;=VK$34,VG26&lt;&gt;""),AND(VH26&gt;=VK$30,VH26&lt;&gt;"",VJ26&gt;=VK$34,VJ26&lt;&gt;""),AND(WF26&gt;=WS$30,WF26&lt;&gt;"",WH26&gt;=WS$34,WH26&lt;&gt;""),AND(WI26&gt;=WS$30,WI26&lt;&gt;"",WK26&gt;=WS$34,WK26&lt;&gt;""),AND(WM26&gt;=WS$30,WM26&lt;&gt;"",WO26&gt;=WS$34,WO26&lt;&gt;""),AND(WP26&gt;=WS$30,WP26&lt;&gt;"",WR26&gt;=WS$34,WR26&lt;&gt;"")),"P","")</f>
        <v/>
      </c>
      <c r="J26" s="8">
        <f>IF(COUNT(AQ26,AT26,BR26,BU26,CS26,CV26)&gt;0,LARGE((AQ26,AT26,BR26,BU26,CS26,CV26),1),0)</f>
        <v>32.11</v>
      </c>
      <c r="K26" s="8" t="str">
        <f>IF(J26="","",IF(OR(J26=CS26,J26=CV26),$CA$1,IF(OR(J26=BR26,J26=BU26),$AZ$1,IF(OR(J26=AQ26,J26=AT26),$Y$1,""))))</f>
        <v>2025 Elite Canada</v>
      </c>
      <c r="L26" s="8">
        <f>IF(COUNT(AQ26,AT26,BR26,BU26,CS26,CV26)&gt;1,LARGE((AQ26,AT26,BR26,BU26,CS26,CV26),2),0)</f>
        <v>21.75</v>
      </c>
      <c r="M26" s="8" t="str">
        <f>IF(L26="","",IF(OR(L26=CS26,L26=CV26),$CA$1,IF(OR(L26=BR26,L26=BU26),$AZ$1,IF(OR(L26=AQ26,L26=AT26),$Y$1,""))))</f>
        <v>2025 Elite Canada</v>
      </c>
      <c r="N26" s="8">
        <f>IF(COUNT(AQ26,AT26,BR26,BU26,CS26,CV26)&gt;2,LARGE((AQ26,AT26,BR26,BU26,CS26,CV26),3),0)</f>
        <v>0</v>
      </c>
      <c r="O26" s="8" t="str">
        <f>IF(N26="","",IF(OR(N26=CS26,N26=CV26),$CA$1,IF(OR(N26=BR26,N26=BU26),$AZ$1,IF(OR(N26=AQ26,N26=AT26),$Y$1,""))))</f>
        <v/>
      </c>
      <c r="P26" s="8">
        <f>IF(MAX(AX26,BY26,CZ26)&gt;0,MAX(AX26,BY26,CZ26),0)</f>
        <v>0</v>
      </c>
      <c r="Q26" s="8" t="str">
        <f>IF(P26="","",IF(P26=CZ26,$CA$1,IF(P26=BY26,$AZ$1,IF(P26=AX26,$Y$1,""))))</f>
        <v/>
      </c>
      <c r="R26" s="8">
        <f>IF(MAX(AO26,AR26,AV26,BP26,BS26,BW26,CQ26,CT26,CX26,DX26,EA26,EE26,EH26,FF26,FI26,FM26,FP26,GN26,GQ26,GU26,GX26,HV26,HY26,IC26,IF26,JD26,JG26,JK26,JN26,KL26,KO26,KS26,KV26,LT26,LW26,MA26,MD26,NB26,NE26,NI26,NL26,OJ26,OM26,OQ26,OT26,PR26,PU26,PY26,QB26,QZ26,RC26,RG26,RJ26,SH26,SK26,SO26,SR26,TP26,TS26,TW26,TZ26,UX26,VA26,VE26,VH26,WF26,WI26,WM26,WP26)&gt;0,MAX(AO26,AR26,AV26,BP26,BS26,BW26,CQ26,CT26,CX26,DX26,EA26,EE26,EH26,FF26,FI26,FM26,FP26,GN26,GQ26,GU26,GX26,HV26,HY26,IC26,IF26,JD26,JG26,JK26,JN26,KL26,KO26,KS26,KV26,LT26,LW26,MA26,MD26,NB26,NE26,NI26,NL26,OJ26,OM26,OQ26,OT26,PR26,PU26,PY26,QB26,QZ26,RC26,RG26,RJ26,SH26,SK26,SO26,SR26,TP26,TS26,TW26,TZ26,UX26,VA26,VE26,VH26,WF26,WI26,WM26,WP26),0)</f>
        <v>7.7</v>
      </c>
      <c r="S26" s="8" t="str">
        <f>IF(R26=0,"",IF(OR(R26=CQ26,R26=CT26,R26=CX26),$CA$1,IF(OR(R26=BP26,R26=BS26,R26=BW26),$AZ$1,IF(OR(R26=AO26,R26=AR26,R26=AV26),$Y$1,IF(OR(R26=WF26,R26=WI26,R26=WM26,R26=WP26),$VL$1,IF(OR(R26=UX26,R26=VA26,R26=VE26,R26=VH26),$UD$1,IF(OR(R26=TP26,R26=TS26,R26=TW26,R26=TZ26),$SV$1,IF(OR(R26=SH26,R26=SK26,R26=SO26,R26=SR26),$RN$1,IF(OR(R26=QZ26,R26=RC26,R26=RG26,R26=RJ26),$QF$1,IF(OR(R26=PR26,R26=PU26,R26=PY26,R26=QB26),$OX$1,IF(OR(R26=OJ26,R26=OM26,R26=OQ26,R26=OT26),$NP$1,IF(OR(R26=NB26,R26=NE26,R26=NI26,R26=NL26),$MH$1,IF(OR(R26=LT26,R26=LW26,R26=MA26,R26=MD26),$KZ$1,IF(OR(R26=KL26,R26=KO26,R26=KS26,R26=KV26),$JR$1,IF(OR(R26=JD26,R26=JG26,R26=JK26,R26=JN26),$IJ$1,IF(OR(R26=HV26,R26=HY26,R26=IC26,R26=IF26),$HB$1,IF(OR(R26=GN26,R26=GQ26,R26=GU26,R26=GX26),$FT$1,IF(OR(R26=FF26,R26=FI26,R26=FM26,R26=FP26),$EL$1,IF(OR(R26=DX26,R26=EA26,R26=EE26,R26=EH26),$DD$1,"")))))))))))))))))))</f>
        <v>2025 Elite Canada</v>
      </c>
      <c r="T26" s="8">
        <f>MAX(IF(AND(AO26&lt;&gt;"",AO26&gt;=$AY$29),AP26,0),IF(AND(AR26&lt;&gt;"",AR26&gt;=$AY$29),AS26,0),IF(AND(AV26&lt;&gt;"",AV26&gt;=$AY$29),AW26,0),IF(AND(BP26&lt;&gt;"",BP26&gt;=$BZ$29),BQ26,0),IF(AND(BS26&lt;&gt;"",BS26&gt;=$BZ$29),BT26,0),IF(AND(BW26&lt;&gt;"",BW26&gt;=$BZ$29),BX26,0),IF(AND(CQ26&lt;&gt;"",CQ26&gt;=$DA$29),CR26,0),IF(AND(CT26&lt;&gt;"",CT26&gt;=$DA$29),CU26,0),IF(AND(CX26&lt;&gt;"",CX26&gt;=$DA$29),CY26,0),IF(AND(DX26&lt;&gt;"",DX26&gt;=$EK$29),DY26,0),IF(AND(EA26&lt;&gt;"",EA26&gt;=$EK$29),EB26,0),IF(AND(EE26&lt;&gt;"",EE26&gt;=$EK$29),EF26,0),IF(AND(EH26&lt;&gt;"",EH26&gt;=$EK$29),EI26,0),IF(AND(FF26&lt;&gt;"",FF26&gt;=$FS$29),FG26,0),IF(AND(FI26&lt;&gt;"",FI26&gt;=$FS$29),FJ26,0),IF(AND(FM26&lt;&gt;"",FM26&gt;=$FS$29),FN26,0),IF(AND(FP26&lt;&gt;"",FP26&gt;=$FS$29),FQ26,0),IF(AND(GN26&lt;&gt;"",GN26&gt;=$HA$29),GO26,0),IF(AND(GQ26&lt;&gt;"",GQ26&gt;=$HA$29),GR26,0),IF(AND(GU26&lt;&gt;"",GU26&gt;=$HA$29),GV26,0),IF(AND(GX26&lt;&gt;"",GX26&gt;=$HA$29),GY26,0),IF(AND(HV26&lt;&gt;"",HV26&gt;=$II$29),HW26,0),IF(AND(HY26&lt;&gt;"",HY26&gt;=$II$29),HZ26,0),IF(AND(IC26&lt;&gt;"",IC26&gt;=$II$29),ID26,0),IF(AND(IF26&lt;&gt;"",IF26&gt;=$II$29),IG26,0),IF(AND(JD26&lt;&gt;"",JD26&gt;=$JQ$29),JE26,0),IF(AND(JG26&lt;&gt;"",JG26&gt;=$JQ$29),JH26,0),IF(AND(JK26&lt;&gt;"",JK26&gt;=$JQ$29),JL26,0),IF(AND(JN26&lt;&gt;"",JN26&gt;=$JQ$29),JO26,0),IF(AND(KL26&lt;&gt;"",KL26&gt;=$KY$29),KM26,0),IF(AND(KO26&lt;&gt;"",KO26&gt;=$KY$29),KP26,0),IF(AND(KS26&lt;&gt;"",KS26&gt;=$KY$29),KT26,0),IF(AND(KV26&lt;&gt;"",KV26&gt;=$KY$29),KW26,0),IF(AND(LT26&lt;&gt;"",LT26&gt;=$MG$29),LU26,0),IF(AND(LW26&lt;&gt;"",LW26&gt;=$MG$29),LX26,0),IF(AND(MA26&lt;&gt;"",MA26&gt;=$MG$29),MB26,0),IF(AND(MD26&lt;&gt;"",MD26&gt;=$MG$29),ME26,0),IF(AND(NB26&lt;&gt;"",NB26&gt;=$NO$29),NC26,0),IF(AND(NE26&lt;&gt;"",NE26&gt;=$NO$29),NF26,0),IF(AND(NI26&lt;&gt;"",NI26&gt;=$NO$29),NJ26,0),IF(AND(NL26&lt;&gt;"",NL26&gt;=$NO$29),NM26,0),IF(AND(OJ26&lt;&gt;"",OJ26&gt;=$OW$29),OK26,0),IF(AND(OM26&lt;&gt;"",OM26&gt;=$OW$29),ON26,0),IF(AND(OQ26&lt;&gt;"",OQ26&gt;=$OW$29),OR26,0),IF(AND(OT26&lt;&gt;"",OT26&gt;=$OW$29),OU26,0),IF(AND(PR26&lt;&gt;"",PR26&gt;=$QE$29),PS26,0),IF(AND(PU26&lt;&gt;"",PU26&gt;=$QE$29),PV26,0),IF(AND(PY26&lt;&gt;"",PY26&gt;=$QE$29),PZ26,0),IF(AND(QB26&lt;&gt;"",QB26&gt;=$QE$29),QC26,0),IF(AND(QZ26&lt;&gt;"",QZ26&gt;=$RM$29),RA26,0),IF(AND(RC26&lt;&gt;"",RC26&gt;=$RM$29),RD26,0),IF(AND(RG26&lt;&gt;"",RG26&gt;=$RM$29),RH26,0),IF(AND(RJ26&lt;&gt;"",RJ26&gt;=$RM$29),RK26,0),IF(AND(SH26&lt;&gt;"",SH26&gt;=$SU$29),SI26,0),IF(AND(SK26&lt;&gt;"",SK26&gt;=$SU$29),SL26,0),IF(AND(SO26&lt;&gt;"",SO26&gt;=$SU$29),SP26,0),IF(AND(SR26&lt;&gt;"",SR26&gt;=$SU$29),SS26,0),IF(AND(TP26&lt;&gt;"",TP26&gt;=$UC$29),TQ26,0),IF(AND(TS26&lt;&gt;"",TS26&gt;=$UC$29),TT26,0),IF(AND(TW26&lt;&gt;"",TW26&gt;=$UC$29),TX26,0),IF(AND(TZ26&lt;&gt;"",TZ26&gt;=$UC$29),UA26,0),IF(AND(UX26&lt;&gt;"",UX26&gt;=$VK$29),UY26,0),IF(AND(VA26&lt;&gt;"",VA26&gt;=$VK$29),VB26,0),IF(AND(VE26&lt;&gt;"",VE26&gt;=$VK$29),VF26,0),IF(AND(VH26&lt;&gt;"",VH26&gt;=$VK$29),VI26,0),IF(AND(WF26&lt;&gt;"",WF26&gt;=$WS$29),WG26,0),IF(AND(WI26&lt;&gt;"",WI26&gt;=$WS$29),WJ26,0),IF(AND(WM26&lt;&gt;"",WM26&gt;=$WS$29),WN26,0),IF(AND(WP26&lt;&gt;"",WP26&gt;=$WS$29),WQ26,0),0)</f>
        <v>0</v>
      </c>
      <c r="U26" s="8" t="str">
        <f>IF(T26=0,"",IF(OR(T26=CR26,T26=CU26,T26=CY26),$CA$1,IF(OR(T26=BQ26,T26=BT26,T26=BX26),$AZ$1,IF(OR(T26=AP26,T26=AS26,T26=AW26),$Y$1,IF(OR(T26=WG26,T26=WJ26,T26=WN26,T26=WQ26),$VL$1,IF(OR(T26=UY26,T26=VB26,T26=VF26,T26=VI26),$UD$1,IF(OR(T26=TQ26,T26=TT26,T26=TX26,T26=UA26),$SV$1,IF(OR(T26=SI26,T26=SL26,T26=SP26,T26=SS26),$RN$1,IF(OR(T26=RA26,T26=RD26,T26=RH26,T26=RK26),$QF$1,IF(OR(T26=PS26,T26=PV26,T26=PZ26,T26=QC26),$OX$1,IF(OR(T26=OK26,T26=ON26,T26=OR26,T26=OU26),$NP$1,IF(OR(T26=NC26,T26=NF26,T26=NJ26,T26=NM26),$MH$1,IF(OR(T26=LU26,T26=LX26,T26=MB26,T26=ME26),$KZ$1,IF(OR(T26=KM26,T26=KP26,T26=KT26,T26=KW26),$JR$1,IF(OR(T26=JE26,T26=JH26,T26=JL26,T26=JO26),$IJ$1,IF(OR(T26=HW26,T26=HZ26,T26=ID26,T26=IG26),$HB$1,IF(OR(T26=GO26,T26=GR26,T26=GV26,T26=GY26),$FT$1,IF(OR(T26=FG26,T26=FJ26,T26=FN26,T26=FQ26),$EL$1,IF(OR(T26=DY26,T26=EB26,T26=EF26,T26=EI26),$DD$1,"")))))))))))))))))))</f>
        <v/>
      </c>
      <c r="V26" s="8" t="str">
        <f>IF(MAX(DB26,DC26)&gt;0,MAX(DB26,DC26),"")</f>
        <v/>
      </c>
      <c r="W26" s="11" t="str">
        <f>IF(V26="","",IF(V26=DB26,"("&amp;DB$2&amp;")",IF(V26=DC26,"("&amp;DC$2&amp;")")))</f>
        <v/>
      </c>
      <c r="X26" s="8" t="str">
        <f>IF(V26="","",IF(V26=DB26,IF(V26+IF(N26="",0,N26)=WL26,$VL$1,IF(V26+IF(N26="",0,N26)=VD26,$UD$1,IF(V26+IF(N26="",0,N26)=TV26,$SV$1,IF(V26+IF(N26="",0,N26)=SN26,$RN$1,IF(V26+IF(N26="",0,N26)=RF26,$QF$1,IF(V26+IF(N26="",0,N26)=PX26,$OX$1,IF(V26+IF(N26="",0,N26)=OP26,$NP$1,IF(V26+IF(N26="",0,N26)=NH26,$MH$1,IF(V26+IF(N26="",0,N26)=LZ26,$KZ$1,IF(V26+IF(N26="",0,N26)=KR26,$JR$1,IF(V26+IF(N26="",0,N26)=JJ26,$IJ$1,IF(V26+IF(N26="",0,N26)=IB26,$HB$1,IF(V26+IF(N26="",0,N26)=GT26,$FT$1,IF(V26+IF(N26="",0,N26)=FL26,$EL$1,IF(V26+IF(N26="",0,N26)=ED26,$DD$1))))))))))))))),IF(V26=DC26,IF(V26+IF(P26="",0,P26)=WO26,$VL$1,IF(V26+IF(P26="",0,P26)=VG26,$UD$1,IF(V26+IF(P26="",0,P26)=TY26,$SV$1,IF(V26+IF(P26="",0,P26)=ST26,$RN$1,IF(V26+IF(P26="",0,P26)=RL26,$QF$1,IF(V26+IF(P26="",0,P26)=QD26,$OX$1,IF(V26+IF(P26="",0,P26)=OV26,$NP$1,IF(V26+IF(P26="",0,P26)=NN26,$MH$1,IF(V26+IF(P26="",0,P26)=MF26,$KZ$1,IF(V26+IF(P26="",0,P26)=KX26,$JR$1,IF(V26+IF(P26="",0,P26)=JP26,$IJ$1,IF(V26+IF(P26="",0,P26)=IH26,$HB$1,IF(V26+IF(P26="",0,P26)=GZ26,$FT$1,IF(V26+IF(P26="",0,P26)=FR26,$EL$1,IF(V26+IF(P26="",0,P26)=EJ26,$DD$1,IF(V26+IF(P26="",0,P26)=WR26,$VL$1,IF(V26+IF(P26="",0,P26)=VJ26,$UD$1,IF(V26+IF(P26="",0,P26)=UB26,$SV$1,IF(V26+IF(P26="",0,P26)=SQ26,$RN$1,IF(V26+IF(P26="",0,P26)=RI26,$QF$1,IF(V26+IF(P26="",0,P26)=QA26,$OX$1,IF(V26+IF(P26="",0,P26)=OS26,$NP$1,IF(V26+IF(P26="",0,P26)=NK26,$MH$1,IF(V26+IF(P26="",0,P26)=MC26,$KZ$1,IF(V26+IF(P26="",0,P26)=KU26,$JR$1,IF(V26+IF(P26="",0,P26)=JM26,$IJ$1,IF(V26+IF(P26="",0,P26)=IE26,$HB$1,IF(V26+IF(P26="",0,P26)=GW26,$FT$1,IF(V26+IF(P26="",0,P26)=FO26,$EL$1,IF(V26+IF(P26="",0,P26)=EG26,$DD$1)))))))))))))))))))))))))))))))))</f>
        <v/>
      </c>
      <c r="Y26" s="22">
        <v>9</v>
      </c>
      <c r="Z26" s="22">
        <v>5.5</v>
      </c>
      <c r="AA26" s="22">
        <v>7.7</v>
      </c>
      <c r="AB26" s="22">
        <v>9.91</v>
      </c>
      <c r="AC26" s="22">
        <v>0</v>
      </c>
      <c r="AD26" s="22">
        <v>6.2</v>
      </c>
      <c r="AE26" s="22">
        <v>3.7</v>
      </c>
      <c r="AF26" s="22">
        <v>5.0999999999999996</v>
      </c>
      <c r="AG26" s="22">
        <v>6.75</v>
      </c>
      <c r="AH26" s="22">
        <v>0</v>
      </c>
      <c r="AI26" s="22"/>
      <c r="AJ26" s="22"/>
      <c r="AK26" s="22"/>
      <c r="AL26" s="22"/>
      <c r="AM26" s="22"/>
      <c r="AN26" s="27"/>
      <c r="AO26" s="38">
        <f>IF(AA26&gt;0,AA26,"")</f>
        <v>7.7</v>
      </c>
      <c r="AP26" s="38">
        <f>IF(AB26&gt;0,AB26,"")</f>
        <v>9.91</v>
      </c>
      <c r="AQ26" s="40">
        <f>IF(SUM(Y26:AB26)-AC26&gt;0,SUM(Y26:AB26)-AC26,"")</f>
        <v>32.11</v>
      </c>
      <c r="AR26" s="40">
        <f>IF(AF26&gt;0,AF26,"")</f>
        <v>5.0999999999999996</v>
      </c>
      <c r="AS26" s="40">
        <f>IF(AG26&gt;0,AG26,"")</f>
        <v>6.75</v>
      </c>
      <c r="AT26" s="40">
        <f>IF(SUM(AD26:AG26)-AH26&gt;0,SUM(AD26:AG26)-AH26,"")</f>
        <v>21.75</v>
      </c>
      <c r="AU26" s="40">
        <f>IF(AQ26="","",MAX(AQ26,AT26))</f>
        <v>32.11</v>
      </c>
      <c r="AV26" s="40" t="str">
        <f>IF(AK26&gt;0,AK26,"")</f>
        <v/>
      </c>
      <c r="AW26" s="40" t="str">
        <f>IF(AL26&gt;0,AL26,"")</f>
        <v/>
      </c>
      <c r="AX26" s="40" t="str">
        <f>IF(SUM(AI26:AL26)-AM26&gt;0,SUM(AI26:AL26)-AM26,"")</f>
        <v/>
      </c>
      <c r="AY26" s="40">
        <f>IF(SUM(AU26,AX26)&gt;0,SUM(AU26,AX26),"")</f>
        <v>32.11</v>
      </c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6"/>
      <c r="BN26" s="26"/>
      <c r="BO26" s="28"/>
      <c r="BP26" s="39" t="str">
        <f>IF(BB26&gt;0,BB26,"")</f>
        <v/>
      </c>
      <c r="BQ26" s="39" t="str">
        <f>IF(BC26&gt;0,BC26,"")</f>
        <v/>
      </c>
      <c r="BR26" s="11" t="str">
        <f>IF(SUM(AZ26:BC26)-BD26&gt;0,SUM(AZ26:BC26)-BD26,"")</f>
        <v/>
      </c>
      <c r="BS26" s="11" t="str">
        <f>IF(BG26&gt;0,BG26,"")</f>
        <v/>
      </c>
      <c r="BT26" s="11" t="str">
        <f>IF(BH26&gt;0,BH26,"")</f>
        <v/>
      </c>
      <c r="BU26" s="11" t="str">
        <f>IF(SUM(BE26:BH26)-BI26&gt;0,SUM(BE26:BH26)-BI26,"")</f>
        <v/>
      </c>
      <c r="BV26" s="11" t="str">
        <f>IF(BR26="","",MAX(BR26,BU26))</f>
        <v/>
      </c>
      <c r="BW26" s="11" t="str">
        <f>IF(BL26&gt;0,BL26,"")</f>
        <v/>
      </c>
      <c r="BX26" s="11" t="str">
        <f>IF(BM26&gt;0,BM26,"")</f>
        <v/>
      </c>
      <c r="BY26" s="11" t="str">
        <f>IF(SUM(BJ26:BM26)-BN26&gt;0,SUM(BJ26:BM26)-BN26,"")</f>
        <v/>
      </c>
      <c r="BZ26" s="11" t="str">
        <f>IF(SUM(BV26,BY26)&gt;0,SUM(BV26,BY26),"")</f>
        <v/>
      </c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7"/>
      <c r="CQ26" s="38" t="str">
        <f>IF(CC26&gt;0,CC26,"")</f>
        <v/>
      </c>
      <c r="CR26" s="38" t="str">
        <f>IF(CD26&gt;0,CD26,"")</f>
        <v/>
      </c>
      <c r="CS26" s="40" t="str">
        <f>IF(SUM(CA26:CD26)-CE26&gt;0,SUM(CA26:CD26)-CE26,"")</f>
        <v/>
      </c>
      <c r="CT26" s="40" t="str">
        <f>IF(CH26&gt;0,CH26,"")</f>
        <v/>
      </c>
      <c r="CU26" s="40" t="str">
        <f>IF(CI26&gt;0,CI26,"")</f>
        <v/>
      </c>
      <c r="CV26" s="40" t="str">
        <f>IF(SUM(CF26:CI26)-CJ26&gt;0,SUM(CF26:CI26)-CJ26,"")</f>
        <v/>
      </c>
      <c r="CW26" s="40" t="str">
        <f>IF(CS26="","",MAX(CS26,CV26))</f>
        <v/>
      </c>
      <c r="CX26" s="40" t="str">
        <f>IF(CM26&gt;0,CM26,"")</f>
        <v/>
      </c>
      <c r="CY26" s="40" t="str">
        <f>IF(CN26&gt;0,CN26,"")</f>
        <v/>
      </c>
      <c r="CZ26" s="40" t="str">
        <f>IF(SUM(CK26:CN26)-CO26&gt;0,SUM(CK26:CN26)-CO26,"")</f>
        <v/>
      </c>
      <c r="DA26" s="40" t="str">
        <f>IF(SUM(CW26,CZ26)&gt;0,SUM(CW26,CZ26),"")</f>
        <v/>
      </c>
      <c r="DB26" s="51" t="str">
        <f>IF(MAX(ED26,FL26,GT26,IB26,JJ26,KR26,LZ26,NH26,OP26,PX26,RF26,SN26,TV26,VD26,WL26)-IF(N26="",0,N26)&gt;0.001,MAX(ED26,FL26,GT26,IB26,JJ26,KR26,LZ26,NH26,OP26,PX26,RF26,SN26,TV26,VD26,WL26)-IF(N26="",0,N26),"")</f>
        <v/>
      </c>
      <c r="DC26" s="51" t="str">
        <f>IF(MAX(EG26,EJ26,FO26,FR26,GW26,GZ26,IE26,IH26,JM26,JP26,KU26,KX26,MC26,MF26,NK26,NN26,OS26,OV26,QA26,QD26,RI26,RL26,SQ26,ST26,TY26,UB26,VG26,VJ26,WO26,WR26)-IF(P26="",0,P26)&gt;0.001,MAX(EG26,EJ26,FO26,FR26,GW26,GZ26,IE26,IH26,JM26,JP26,KU26,KX26,MC26,MF26,NK26,NN26,OS26,OV26,QA26,QD26,RI26,RL26,SQ26,ST26,TY26,UB26,VG26,VJ26,WO26,WR26)-IF(P26="",0,P26),"")</f>
        <v/>
      </c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40" t="str">
        <f>IF(DF26&gt;0,DF26,"")</f>
        <v/>
      </c>
      <c r="DY26" s="40" t="str">
        <f>IF(DG26&gt;0,DG26,"")</f>
        <v/>
      </c>
      <c r="DZ26" s="40" t="str">
        <f>IF(SUM(DD26:DG26)-DH26&gt;0,SUM(DD26:DG26)-DH26,"")</f>
        <v/>
      </c>
      <c r="EA26" s="40" t="str">
        <f>IF(DK26&gt;0,DK26,"")</f>
        <v/>
      </c>
      <c r="EB26" s="40" t="str">
        <f>IF(DL26&gt;0,DL26,"")</f>
        <v/>
      </c>
      <c r="EC26" s="40" t="str">
        <f>IF(SUM(DI26:DL26)-DM26&gt;0,SUM(DI26:DL26)-DM26,"")</f>
        <v/>
      </c>
      <c r="ED26" s="40" t="str">
        <f>IF(MAX(DZ26,EC26)&gt;0,MAX(DZ26,EC26),"")</f>
        <v/>
      </c>
      <c r="EE26" s="40" t="str">
        <f>IF(DP26&gt;0,DP26,"")</f>
        <v/>
      </c>
      <c r="EF26" s="40" t="str">
        <f>IF(DQ26&gt;0,DQ26,"")</f>
        <v/>
      </c>
      <c r="EG26" s="40" t="str">
        <f>IF(SUM(DN26:DQ26)-DR26&gt;0,SUM(DN26:DQ26)-DR26,"")</f>
        <v/>
      </c>
      <c r="EH26" s="40" t="str">
        <f>IF(DU26&gt;0,DU26,"")</f>
        <v/>
      </c>
      <c r="EI26" s="40" t="str">
        <f>IF(DV26&gt;0,DV26,"")</f>
        <v/>
      </c>
      <c r="EJ26" s="40" t="str">
        <f>IF(SUM(DS26:DV26)-DW26&gt;0,SUM(DS26:DV26)-DW26,"")</f>
        <v/>
      </c>
      <c r="EK26" s="40" t="str">
        <f>IF(SUM(ED26,EG26,EJ26)&gt;0,SUM(ED26,EG26,EJ26),"")</f>
        <v/>
      </c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8"/>
      <c r="FF26" s="11" t="str">
        <f>IF(EN26&gt;0,EN26,"")</f>
        <v/>
      </c>
      <c r="FG26" s="11" t="str">
        <f>IF(EO26&gt;0,EO26,"")</f>
        <v/>
      </c>
      <c r="FH26" s="11" t="str">
        <f>IF(SUM(EL26:EO26)-EP26&gt;0,SUM(EL26:EO26)-EP26,"")</f>
        <v/>
      </c>
      <c r="FI26" s="11" t="str">
        <f>IF(ES26&gt;0,ES26,"")</f>
        <v/>
      </c>
      <c r="FJ26" s="11" t="str">
        <f>IF(ET26&gt;0,ET26,"")</f>
        <v/>
      </c>
      <c r="FK26" s="11" t="str">
        <f>IF(SUM(EQ26:ET26)-EU26&gt;0,SUM(EQ26:ET26)-EU26,"")</f>
        <v/>
      </c>
      <c r="FL26" s="11" t="str">
        <f>IF(MAX(FH26,FK26)&gt;0,MAX(FH26,FK26),"")</f>
        <v/>
      </c>
      <c r="FM26" s="11" t="str">
        <f>IF(EX26&gt;0,EX26,"")</f>
        <v/>
      </c>
      <c r="FN26" s="11" t="str">
        <f>IF(EY26&gt;0,EY26,"")</f>
        <v/>
      </c>
      <c r="FO26" s="11" t="str">
        <f>IF(SUM(EV26:EY26)-EZ26&gt;0,SUM(EV26:EY26)-EZ26,"")</f>
        <v/>
      </c>
      <c r="FP26" s="11" t="str">
        <f>IF(FC26&gt;0,FC26,"")</f>
        <v/>
      </c>
      <c r="FQ26" s="11" t="str">
        <f>IF(FD26&gt;0,FD26,"")</f>
        <v/>
      </c>
      <c r="FR26" s="11" t="str">
        <f>IF(SUM(FA26:FD26)-FE26&gt;0,SUM(FA26:FD26)-FE26,"")</f>
        <v/>
      </c>
      <c r="FS26" s="11" t="str">
        <f>IF(SUM(FL26,FO26,FR26)&gt;0,SUM(FL26,FO26,FR26),"")</f>
        <v/>
      </c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40" t="str">
        <f>IF(FV26&gt;0,FV26,"")</f>
        <v/>
      </c>
      <c r="GO26" s="40" t="str">
        <f>IF(FW26&gt;0,FW26,"")</f>
        <v/>
      </c>
      <c r="GP26" s="40" t="str">
        <f>IF(SUM(FT26:FW26)-FX26&gt;0,SUM(FT26:FW26)-FX26,"")</f>
        <v/>
      </c>
      <c r="GQ26" s="40" t="str">
        <f>IF(GA26&gt;0,GA26,"")</f>
        <v/>
      </c>
      <c r="GR26" s="40" t="str">
        <f>IF(GB26&gt;0,GB26,"")</f>
        <v/>
      </c>
      <c r="GS26" s="40" t="str">
        <f>IF(SUM(FY26:GB26)-GC26&gt;0,SUM(FY26:GB26)-GC26,"")</f>
        <v/>
      </c>
      <c r="GT26" s="40" t="str">
        <f>IF(MAX(GP26,GS26)&gt;0,MAX(GP26,GS26),"")</f>
        <v/>
      </c>
      <c r="GU26" s="40" t="str">
        <f>IF(GF26&gt;0,GF26,"")</f>
        <v/>
      </c>
      <c r="GV26" s="40" t="str">
        <f>IF(GG26&gt;0,GG26,"")</f>
        <v/>
      </c>
      <c r="GW26" s="40" t="str">
        <f>IF(SUM(GD26:GG26)-GH26&gt;0,SUM(GD26:GG26)-GH26,"")</f>
        <v/>
      </c>
      <c r="GX26" s="40" t="str">
        <f>IF(GK26&gt;0,GK26,"")</f>
        <v/>
      </c>
      <c r="GY26" s="40" t="str">
        <f>IF(GL26&gt;0,GL26,"")</f>
        <v/>
      </c>
      <c r="GZ26" s="40" t="str">
        <f>IF(SUM(GI26:GL26)-GM26&gt;0,SUM(GI26:GL26)-GM26,"")</f>
        <v/>
      </c>
      <c r="HA26" s="40" t="str">
        <f>IF(SUM(GT26,GW26,GZ26)&gt;0,SUM(GT26,GW26,GZ26),"")</f>
        <v/>
      </c>
      <c r="HB26" s="18"/>
      <c r="HC26" s="18"/>
      <c r="HD26" s="18"/>
      <c r="HE26" s="18"/>
      <c r="HF26" s="18"/>
      <c r="HG26" s="18"/>
      <c r="HH26" s="18"/>
      <c r="HI26" s="18"/>
      <c r="HJ26" s="18"/>
      <c r="HK26" s="18"/>
      <c r="HL26" s="18"/>
      <c r="HM26" s="18"/>
      <c r="HN26" s="18"/>
      <c r="HO26" s="18"/>
      <c r="HP26" s="18"/>
      <c r="HQ26" s="18"/>
      <c r="HR26" s="18"/>
      <c r="HS26" s="18"/>
      <c r="HT26" s="18"/>
      <c r="HU26" s="18"/>
      <c r="HV26" s="11" t="str">
        <f>IF(HD26&gt;0,HD26,"")</f>
        <v/>
      </c>
      <c r="HW26" s="11" t="str">
        <f>IF(HE26&gt;0,HE26,"")</f>
        <v/>
      </c>
      <c r="HX26" s="11" t="str">
        <f>IF(SUM(HB26:HE26)-HF26&gt;0,SUM(HB26:HE26)-HF26,"")</f>
        <v/>
      </c>
      <c r="HY26" s="11" t="str">
        <f>IF(HI26&gt;0,HI26,"")</f>
        <v/>
      </c>
      <c r="HZ26" s="11" t="str">
        <f>IF(HJ26&gt;0,HJ26,"")</f>
        <v/>
      </c>
      <c r="IA26" s="11" t="str">
        <f>IF(SUM(HG26:HJ26)-HK26&gt;0,SUM(HG26:HJ26)-HK26,"")</f>
        <v/>
      </c>
      <c r="IB26" s="11" t="str">
        <f>IF(MAX(HX26,IA26)&gt;0,MAX(HX26,IA26),"")</f>
        <v/>
      </c>
      <c r="IC26" s="11" t="str">
        <f>IF(HN26&gt;0,HN26,"")</f>
        <v/>
      </c>
      <c r="ID26" s="11" t="str">
        <f>IF(HO26&gt;0,HO26,"")</f>
        <v/>
      </c>
      <c r="IE26" s="11" t="str">
        <f>IF(SUM(HL26:HO26)-HP26&gt;0,SUM(HL26:HO26)-HP26,"")</f>
        <v/>
      </c>
      <c r="IF26" s="11" t="str">
        <f>IF(HS26&gt;0,HS26,"")</f>
        <v/>
      </c>
      <c r="IG26" s="11" t="str">
        <f>IF(HT26&gt;0,HT26,"")</f>
        <v/>
      </c>
      <c r="IH26" s="11" t="str">
        <f>IF(SUM(HQ26:HT26)-HU26&gt;0,SUM(HQ26:HT26)-HU26,"")</f>
        <v/>
      </c>
      <c r="II26" s="11" t="str">
        <f>IF(SUM(IB26,IE26,IH26)&gt;0,SUM(IB26,IE26,IH26),"")</f>
        <v/>
      </c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40" t="str">
        <f>IF(IL26&gt;0,IL26,"")</f>
        <v/>
      </c>
      <c r="JE26" s="40" t="str">
        <f>IF(IM26&gt;0,IM26,"")</f>
        <v/>
      </c>
      <c r="JF26" s="40" t="str">
        <f>IF(SUM(IJ26:IM26)-IN26&gt;0,SUM(IJ26:IM26)-IN26,"")</f>
        <v/>
      </c>
      <c r="JG26" s="40" t="str">
        <f>IF(IQ26&gt;0,IQ26,"")</f>
        <v/>
      </c>
      <c r="JH26" s="40" t="str">
        <f>IF(IR26&gt;0,IR26,"")</f>
        <v/>
      </c>
      <c r="JI26" s="40" t="str">
        <f>IF(SUM(IO26:IR26)-IS26&gt;0,SUM(IO26:IR26)-IS26,"")</f>
        <v/>
      </c>
      <c r="JJ26" s="40" t="str">
        <f>IF(MAX(JF26,JI26)&gt;0,MAX(JF26,JI26),"")</f>
        <v/>
      </c>
      <c r="JK26" s="40" t="str">
        <f>IF(IV26&gt;0,IV26,"")</f>
        <v/>
      </c>
      <c r="JL26" s="40" t="str">
        <f>IF(IW26&gt;0,IW26,"")</f>
        <v/>
      </c>
      <c r="JM26" s="40" t="str">
        <f>IF(SUM(IT26:IW26)-IX26&gt;0,SUM(IT26:IW26)-IX26,"")</f>
        <v/>
      </c>
      <c r="JN26" s="40" t="str">
        <f>IF(JA26&gt;0,JA26,"")</f>
        <v/>
      </c>
      <c r="JO26" s="40" t="str">
        <f>IF(JB26&gt;0,JB26,"")</f>
        <v/>
      </c>
      <c r="JP26" s="40" t="str">
        <f>IF(SUM(IY26:JB26)-JC26&gt;0,SUM(IY26:JB26)-JC26,"")</f>
        <v/>
      </c>
      <c r="JQ26" s="40" t="str">
        <f>IF(SUM(JJ26,JM26,JP26)&gt;0,SUM(JJ26,JM26,JP26),"")</f>
        <v/>
      </c>
      <c r="JR26" s="18"/>
      <c r="JS26" s="18"/>
      <c r="JT26" s="18"/>
      <c r="JU26" s="18"/>
      <c r="JV26" s="18"/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8"/>
      <c r="KK26" s="18"/>
      <c r="KL26" s="11" t="str">
        <f>IF(JT26&gt;0,JT26,"")</f>
        <v/>
      </c>
      <c r="KM26" s="11" t="str">
        <f>IF(JU26&gt;0,JU26,"")</f>
        <v/>
      </c>
      <c r="KN26" s="11" t="str">
        <f>IF(SUM(JR26:JU26)-JV26&gt;0,SUM(JR26:JU26)-JV26,"")</f>
        <v/>
      </c>
      <c r="KO26" s="11" t="str">
        <f>IF(JY26&gt;0,JY26,"")</f>
        <v/>
      </c>
      <c r="KP26" s="11" t="str">
        <f>IF(JZ26&gt;0,JZ26,"")</f>
        <v/>
      </c>
      <c r="KQ26" s="11" t="str">
        <f>IF(SUM(JW26:JZ26)-KA26&gt;0,SUM(JW26:JZ26)-KA26,"")</f>
        <v/>
      </c>
      <c r="KR26" s="11" t="str">
        <f>IF(MAX(KN26,KQ26)&gt;0,MAX(KN26,KQ26),"")</f>
        <v/>
      </c>
      <c r="KS26" s="11" t="str">
        <f>IF(KD26&gt;0,KD26,"")</f>
        <v/>
      </c>
      <c r="KT26" s="11" t="str">
        <f>IF(KE26&gt;0,KE26,"")</f>
        <v/>
      </c>
      <c r="KU26" s="11" t="str">
        <f>IF(SUM(KB26:KE26)-KF26&gt;0,SUM(KB26:KE26)-KF26,"")</f>
        <v/>
      </c>
      <c r="KV26" s="11" t="str">
        <f>IF(KI26&gt;0,KI26,"")</f>
        <v/>
      </c>
      <c r="KW26" s="11" t="str">
        <f>IF(KJ26&gt;0,KJ26,"")</f>
        <v/>
      </c>
      <c r="KX26" s="11" t="str">
        <f>IF(SUM(KG26:KJ26)-KK26&gt;0,SUM(KG26:KJ26)-KK26,"")</f>
        <v/>
      </c>
      <c r="KY26" s="11" t="str">
        <f>IF(SUM(KR26,KU26,KX26)&gt;0,SUM(KR26,KU26,KX26),"")</f>
        <v/>
      </c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40" t="str">
        <f>IF(LB26&gt;0,LB26,"")</f>
        <v/>
      </c>
      <c r="LU26" s="40" t="str">
        <f>IF(LC26&gt;0,LC26,"")</f>
        <v/>
      </c>
      <c r="LV26" s="40" t="str">
        <f>IF(SUM(KZ26:LC26)-LD26&gt;0,SUM(KZ26:LC26)-LD26,"")</f>
        <v/>
      </c>
      <c r="LW26" s="40" t="str">
        <f>IF(LG26&gt;0,LG26,"")</f>
        <v/>
      </c>
      <c r="LX26" s="40" t="str">
        <f>IF(LH26&gt;0,LH26,"")</f>
        <v/>
      </c>
      <c r="LY26" s="40" t="str">
        <f>IF(SUM(LE26:LH26)-LI26&gt;0,SUM(LE26:LH26)-LI26,"")</f>
        <v/>
      </c>
      <c r="LZ26" s="40" t="str">
        <f>IF(MAX(LV26,LY26)&gt;0,MAX(LV26,LY26),"")</f>
        <v/>
      </c>
      <c r="MA26" s="40" t="str">
        <f>IF(LL26&gt;0,LL26,"")</f>
        <v/>
      </c>
      <c r="MB26" s="40" t="str">
        <f>IF(LM26&gt;0,LM26,"")</f>
        <v/>
      </c>
      <c r="MC26" s="40" t="str">
        <f>IF(SUM(LJ26:LM26)-LN26&gt;0,SUM(LJ26:LM26)-LN26,"")</f>
        <v/>
      </c>
      <c r="MD26" s="40" t="str">
        <f>IF(LQ26&gt;0,LQ26,"")</f>
        <v/>
      </c>
      <c r="ME26" s="40" t="str">
        <f>IF(LR26&gt;0,LR26,"")</f>
        <v/>
      </c>
      <c r="MF26" s="40" t="str">
        <f>IF(SUM(LO26:LR26)-LS26&gt;0,SUM(LO26:LR26)-LS26,"")</f>
        <v/>
      </c>
      <c r="MG26" s="40" t="str">
        <f>IF(SUM(LZ26,MC26,MF26)&gt;0,SUM(LZ26,MC26,MF26),"")</f>
        <v/>
      </c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8"/>
      <c r="MX26" s="18"/>
      <c r="MY26" s="18"/>
      <c r="MZ26" s="18"/>
      <c r="NA26" s="18"/>
      <c r="NB26" s="11" t="str">
        <f>IF(MJ26&gt;0,MJ26,"")</f>
        <v/>
      </c>
      <c r="NC26" s="11" t="str">
        <f>IF(MK26&gt;0,MK26,"")</f>
        <v/>
      </c>
      <c r="ND26" s="11" t="str">
        <f>IF(SUM(MH26:MK26)-ML26&gt;0,SUM(MH26:MK26)-ML26,"")</f>
        <v/>
      </c>
      <c r="NE26" s="11" t="str">
        <f>IF(MO26&gt;0,MO26,"")</f>
        <v/>
      </c>
      <c r="NF26" s="11" t="str">
        <f>IF(MP26&gt;0,MP26,"")</f>
        <v/>
      </c>
      <c r="NG26" s="11" t="str">
        <f>IF(SUM(MM26:MP26)-MQ26&gt;0,SUM(MM26:MP26)-MQ26,"")</f>
        <v/>
      </c>
      <c r="NH26" s="11" t="str">
        <f>IF(MAX(ND26,NG26)&gt;0,MAX(ND26,NG26),"")</f>
        <v/>
      </c>
      <c r="NI26" s="11" t="str">
        <f>IF(MT26&gt;0,MT26,"")</f>
        <v/>
      </c>
      <c r="NJ26" s="11" t="str">
        <f>IF(MU26&gt;0,MU26,"")</f>
        <v/>
      </c>
      <c r="NK26" s="11" t="str">
        <f>IF(SUM(MR26:MU26)-MV26&gt;0,SUM(MR26:MU26)-MV26,"")</f>
        <v/>
      </c>
      <c r="NL26" s="11" t="str">
        <f>IF(MY26&gt;0,MY26,"")</f>
        <v/>
      </c>
      <c r="NM26" s="11" t="str">
        <f>IF(MZ26&gt;0,MZ26,"")</f>
        <v/>
      </c>
      <c r="NN26" s="11" t="str">
        <f>IF(SUM(MW26:MZ26)-NA26&gt;0,SUM(MW26:MZ26)-NA26,"")</f>
        <v/>
      </c>
      <c r="NO26" s="11" t="str">
        <f>IF(SUM(NH26,NK26,NN26)&gt;0,SUM(NH26,NK26,NN26),"")</f>
        <v/>
      </c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40" t="str">
        <f>IF(NR26&gt;0,NR26,"")</f>
        <v/>
      </c>
      <c r="OK26" s="40" t="str">
        <f>IF(NS26&gt;0,NS26,"")</f>
        <v/>
      </c>
      <c r="OL26" s="40" t="str">
        <f>IF(SUM(NP26:NS26)-NT26&gt;0,SUM(NP26:NS26)-NT26,"")</f>
        <v/>
      </c>
      <c r="OM26" s="40" t="str">
        <f>IF(NW26&gt;0,NW26,"")</f>
        <v/>
      </c>
      <c r="ON26" s="40" t="str">
        <f>IF(NX26&gt;0,NX26,"")</f>
        <v/>
      </c>
      <c r="OO26" s="40" t="str">
        <f>IF(SUM(NU26:NX26)-NY26&gt;0,SUM(NU26:NX26)-NY26,"")</f>
        <v/>
      </c>
      <c r="OP26" s="40" t="str">
        <f>IF(MAX(OL26,OO26)&gt;0,MAX(OL26,OO26),"")</f>
        <v/>
      </c>
      <c r="OQ26" s="40" t="str">
        <f>IF(OB26&gt;0,OB26,"")</f>
        <v/>
      </c>
      <c r="OR26" s="40" t="str">
        <f>IF(OC26&gt;0,OC26,"")</f>
        <v/>
      </c>
      <c r="OS26" s="40" t="str">
        <f>IF(SUM(NZ26:OC26)-OD26&gt;0,SUM(NZ26:OC26)-OD26,"")</f>
        <v/>
      </c>
      <c r="OT26" s="40" t="str">
        <f>IF(OG26&gt;0,OG26,"")</f>
        <v/>
      </c>
      <c r="OU26" s="40" t="str">
        <f>IF(OH26&gt;0,OH26,"")</f>
        <v/>
      </c>
      <c r="OV26" s="40" t="str">
        <f>IF(SUM(OE26:OH26)-OI26&gt;0,SUM(OE26:OH26)-OI26,"")</f>
        <v/>
      </c>
      <c r="OW26" s="40" t="str">
        <f>IF(SUM(OP26,OS26,OV26)&gt;0,SUM(OP26,OS26,OV26),"")</f>
        <v/>
      </c>
      <c r="OX26" s="18"/>
      <c r="OY26" s="18"/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1" t="str">
        <f>IF(OZ26&gt;0,OZ26,"")</f>
        <v/>
      </c>
      <c r="PS26" s="11" t="str">
        <f>IF(PA26&gt;0,PA26,"")</f>
        <v/>
      </c>
      <c r="PT26" s="11" t="str">
        <f>IF(SUM(OX26:PA26)-PB26&gt;0,SUM(OX26:PA26)-PB26,"")</f>
        <v/>
      </c>
      <c r="PU26" s="11" t="str">
        <f>IF(PE26&gt;0,PE26,"")</f>
        <v/>
      </c>
      <c r="PV26" s="11" t="str">
        <f>IF(PF26&gt;0,PF26,"")</f>
        <v/>
      </c>
      <c r="PW26" s="11" t="str">
        <f>IF(SUM(PC26:PF26)-PG26&gt;0,SUM(PC26:PF26)-PG26,"")</f>
        <v/>
      </c>
      <c r="PX26" s="11" t="str">
        <f>IF(MAX(PT26,PW26)&gt;0,MAX(PT26,PW26),"")</f>
        <v/>
      </c>
      <c r="PY26" s="11" t="str">
        <f>IF(PJ26&gt;0,PJ26,"")</f>
        <v/>
      </c>
      <c r="PZ26" s="11" t="str">
        <f>IF(PK26&gt;0,PK26,"")</f>
        <v/>
      </c>
      <c r="QA26" s="11" t="str">
        <f>IF(SUM(PH26:PK26)-PL26&gt;0,SUM(PH26:PK26)-PL26,"")</f>
        <v/>
      </c>
      <c r="QB26" s="11" t="str">
        <f>IF(PO26&gt;0,PO26,"")</f>
        <v/>
      </c>
      <c r="QC26" s="11" t="str">
        <f>IF(PP26&gt;0,PP26,"")</f>
        <v/>
      </c>
      <c r="QD26" s="11" t="str">
        <f>IF(SUM(PM26:PP26)-PQ26&gt;0,SUM(PM26:PP26)-PQ26,"")</f>
        <v/>
      </c>
      <c r="QE26" s="11" t="str">
        <f>IF(SUM(PX26,QA26,QD26)&gt;0,SUM(PX26,QA26,QD26),"")</f>
        <v/>
      </c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40" t="str">
        <f>IF(QH26&gt;0,QH26,"")</f>
        <v/>
      </c>
      <c r="RA26" s="40" t="str">
        <f>IF(QI26&gt;0,QI26,"")</f>
        <v/>
      </c>
      <c r="RB26" s="40" t="str">
        <f>IF(SUM(QF26:QI26)-QJ26&gt;0,SUM(QF26:QI26)-QJ26,"")</f>
        <v/>
      </c>
      <c r="RC26" s="40" t="str">
        <f>IF(QM26&gt;0,QM26,"")</f>
        <v/>
      </c>
      <c r="RD26" s="40" t="str">
        <f>IF(QN26&gt;0,QN26,"")</f>
        <v/>
      </c>
      <c r="RE26" s="40" t="str">
        <f>IF(SUM(QK26:QN26)-QO26&gt;0,SUM(QK26:QN26)-QO26,"")</f>
        <v/>
      </c>
      <c r="RF26" s="40" t="str">
        <f>IF(MAX(RB26,RE26)&gt;0,MAX(RB26,RE26),"")</f>
        <v/>
      </c>
      <c r="RG26" s="40" t="str">
        <f>IF(QR26&gt;0,QR26,"")</f>
        <v/>
      </c>
      <c r="RH26" s="40" t="str">
        <f>IF(QS26&gt;0,QS26,"")</f>
        <v/>
      </c>
      <c r="RI26" s="40" t="str">
        <f>IF(SUM(QP26:QS26)-QT26&gt;0,SUM(QP26:QS26)-QT26,"")</f>
        <v/>
      </c>
      <c r="RJ26" s="40" t="str">
        <f>IF(QW26&gt;0,QW26,"")</f>
        <v/>
      </c>
      <c r="RK26" s="40" t="str">
        <f>IF(QX26&gt;0,QX26,"")</f>
        <v/>
      </c>
      <c r="RL26" s="40" t="str">
        <f>IF(SUM(QU26:QX26)-QY26&gt;0,SUM(QU26:QX26)-QY26,"")</f>
        <v/>
      </c>
      <c r="RM26" s="40" t="str">
        <f>IF(SUM(RF26,RI26,RL26)&gt;0,SUM(RF26,RI26,RL26),"")</f>
        <v/>
      </c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8"/>
      <c r="SB26" s="18"/>
      <c r="SC26" s="18"/>
      <c r="SD26" s="18"/>
      <c r="SE26" s="18"/>
      <c r="SF26" s="18"/>
      <c r="SG26" s="18"/>
      <c r="SH26" s="11" t="str">
        <f>IF(RP26&gt;0,RP26,"")</f>
        <v/>
      </c>
      <c r="SI26" s="11" t="str">
        <f>IF(RQ26&gt;0,RQ26,"")</f>
        <v/>
      </c>
      <c r="SJ26" s="11" t="str">
        <f>IF(SUM(RN26:RQ26)-RR26&gt;0,SUM(RN26:RQ26)-RR26,"")</f>
        <v/>
      </c>
      <c r="SK26" s="11" t="str">
        <f>IF(RU26&gt;0,RU26,"")</f>
        <v/>
      </c>
      <c r="SL26" s="11" t="str">
        <f>IF(RV26&gt;0,RV26,"")</f>
        <v/>
      </c>
      <c r="SM26" s="11" t="str">
        <f>IF(SUM(RS26:RV26)-RW26&gt;0,SUM(RS26:RV26)-RW26,"")</f>
        <v/>
      </c>
      <c r="SN26" s="11" t="str">
        <f>IF(MAX(SJ26,SM26)&gt;0,MAX(SJ26,SM26),"")</f>
        <v/>
      </c>
      <c r="SO26" s="11" t="str">
        <f>IF(RZ26&gt;0,RZ26,"")</f>
        <v/>
      </c>
      <c r="SP26" s="11" t="str">
        <f>IF(SA26&gt;0,SA26,"")</f>
        <v/>
      </c>
      <c r="SQ26" s="11" t="str">
        <f>IF(SUM(RX26:SA26)-SB26&gt;0,SUM(RX26:SA26)-SB26,"")</f>
        <v/>
      </c>
      <c r="SR26" s="11" t="str">
        <f>IF(SE26&gt;0,SE26,"")</f>
        <v/>
      </c>
      <c r="SS26" s="11" t="str">
        <f>IF(SF26&gt;0,SF26,"")</f>
        <v/>
      </c>
      <c r="ST26" s="11" t="str">
        <f>IF(SUM(SC26:SF26)-SG26&gt;0,SUM(SC26:SF26)-SG26,"")</f>
        <v/>
      </c>
      <c r="SU26" s="11" t="str">
        <f>IF(SUM(SN26,SQ26,ST26)&gt;0,SUM(SN26,SQ26,ST26),"")</f>
        <v/>
      </c>
      <c r="SV26" s="17"/>
      <c r="SW26" s="17"/>
      <c r="SX26" s="17"/>
      <c r="SY26" s="17"/>
      <c r="SZ26" s="17"/>
      <c r="TA26" s="17"/>
      <c r="TB26" s="17"/>
      <c r="TC26" s="17"/>
      <c r="TD26" s="17"/>
      <c r="TE26" s="17"/>
      <c r="TF26" s="17"/>
      <c r="TG26" s="17"/>
      <c r="TH26" s="17"/>
      <c r="TI26" s="17"/>
      <c r="TJ26" s="17"/>
      <c r="TK26" s="17"/>
      <c r="TL26" s="17"/>
      <c r="TM26" s="17"/>
      <c r="TN26" s="17"/>
      <c r="TO26" s="17"/>
      <c r="TP26" s="40" t="str">
        <f>IF(SX26&gt;0,SX26,"")</f>
        <v/>
      </c>
      <c r="TQ26" s="40" t="str">
        <f>IF(SY26&gt;0,SY26,"")</f>
        <v/>
      </c>
      <c r="TR26" s="40" t="str">
        <f>IF(SUM(SV26:SY26)-SZ26&gt;0,SUM(SV26:SY26)-SZ26,"")</f>
        <v/>
      </c>
      <c r="TS26" s="40" t="str">
        <f>IF(TC26&gt;0,TC26,"")</f>
        <v/>
      </c>
      <c r="TT26" s="40" t="str">
        <f>IF(TD26&gt;0,TD26,"")</f>
        <v/>
      </c>
      <c r="TU26" s="40" t="str">
        <f>IF(SUM(TA26:TD26)-TE26&gt;0,SUM(TA26:TD26)-TE26,"")</f>
        <v/>
      </c>
      <c r="TV26" s="40" t="str">
        <f>IF(MAX(TR26,TU26)&gt;0,MAX(TR26,TU26),"")</f>
        <v/>
      </c>
      <c r="TW26" s="40" t="str">
        <f>IF(TH26&gt;0,TH26,"")</f>
        <v/>
      </c>
      <c r="TX26" s="40" t="str">
        <f>IF(TI26&gt;0,TI26,"")</f>
        <v/>
      </c>
      <c r="TY26" s="40" t="str">
        <f>IF(SUM(TF26:TI26)-TJ26&gt;0,SUM(TF26:TI26)-TJ26,"")</f>
        <v/>
      </c>
      <c r="TZ26" s="40" t="str">
        <f>IF(TM26&gt;0,TM26,"")</f>
        <v/>
      </c>
      <c r="UA26" s="40" t="str">
        <f>IF(TN26&gt;0,TN26,"")</f>
        <v/>
      </c>
      <c r="UB26" s="40" t="str">
        <f>IF(SUM(TK26:TN26)-TO26&gt;0,SUM(TK26:TN26)-TO26,"")</f>
        <v/>
      </c>
      <c r="UC26" s="40" t="str">
        <f>IF(SUM(TV26,TY26,UB26)&gt;0,SUM(TV26,TY26,UB26),"")</f>
        <v/>
      </c>
      <c r="UD26" s="18"/>
      <c r="UE26" s="18"/>
      <c r="UF26" s="18"/>
      <c r="UG26" s="18"/>
      <c r="UH26" s="18"/>
      <c r="UI26" s="18"/>
      <c r="UJ26" s="18"/>
      <c r="UK26" s="18"/>
      <c r="UL26" s="18"/>
      <c r="UM26" s="18"/>
      <c r="UN26" s="18"/>
      <c r="UO26" s="18"/>
      <c r="UP26" s="18"/>
      <c r="UQ26" s="18"/>
      <c r="UR26" s="18"/>
      <c r="US26" s="18"/>
      <c r="UT26" s="18"/>
      <c r="UU26" s="18"/>
      <c r="UV26" s="18"/>
      <c r="UW26" s="18"/>
      <c r="UX26" s="11" t="str">
        <f>IF(UF26&gt;0,UF26,"")</f>
        <v/>
      </c>
      <c r="UY26" s="11" t="str">
        <f>IF(UG26&gt;0,UG26,"")</f>
        <v/>
      </c>
      <c r="UZ26" s="11" t="str">
        <f>IF(SUM(UD26:UG26)-UH26&gt;0,SUM(UD26:UG26)-UH26,"")</f>
        <v/>
      </c>
      <c r="VA26" s="11" t="str">
        <f>IF(UK26&gt;0,UK26,"")</f>
        <v/>
      </c>
      <c r="VB26" s="11" t="str">
        <f>IF(UL26&gt;0,UL26,"")</f>
        <v/>
      </c>
      <c r="VC26" s="11" t="str">
        <f>IF(SUM(UI26:UL26)-UM26&gt;0,SUM(UI26:UL26)-UM26,"")</f>
        <v/>
      </c>
      <c r="VD26" s="11" t="str">
        <f>IF(MAX(UZ26,VC26)&gt;0,MAX(UZ26,VC26),"")</f>
        <v/>
      </c>
      <c r="VE26" s="11" t="str">
        <f>IF(UP26&gt;0,UP26,"")</f>
        <v/>
      </c>
      <c r="VF26" s="11" t="str">
        <f>IF(UQ26&gt;0,UQ26,"")</f>
        <v/>
      </c>
      <c r="VG26" s="11" t="str">
        <f>IF(SUM(UN26:UQ26)-UR26&gt;0,SUM(UN26:UQ26)-UR26,"")</f>
        <v/>
      </c>
      <c r="VH26" s="11" t="str">
        <f>IF(UU26&gt;0,UU26,"")</f>
        <v/>
      </c>
      <c r="VI26" s="11" t="str">
        <f>IF(UV26&gt;0,UV26,"")</f>
        <v/>
      </c>
      <c r="VJ26" s="11" t="str">
        <f>IF(SUM(US26:UV26)-UW26&gt;0,SUM(US26:UV26)-UW26,"")</f>
        <v/>
      </c>
      <c r="VK26" s="11" t="str">
        <f>IF(SUM(VD26,VG26,VJ26)&gt;0,SUM(VD26,VG26,VJ26),"")</f>
        <v/>
      </c>
      <c r="VL26" s="17"/>
      <c r="VM26" s="17"/>
      <c r="VN26" s="17"/>
      <c r="VO26" s="17"/>
      <c r="VP26" s="17"/>
      <c r="VQ26" s="17"/>
      <c r="VR26" s="17"/>
      <c r="VS26" s="17"/>
      <c r="VT26" s="17"/>
      <c r="VU26" s="17"/>
      <c r="VV26" s="17"/>
      <c r="VW26" s="17"/>
      <c r="VX26" s="17"/>
      <c r="VY26" s="17"/>
      <c r="VZ26" s="17"/>
      <c r="WA26" s="17"/>
      <c r="WB26" s="17"/>
      <c r="WC26" s="17"/>
      <c r="WD26" s="17"/>
      <c r="WE26" s="17"/>
      <c r="WF26" s="40" t="str">
        <f>IF(VN26&gt;0,VN26,"")</f>
        <v/>
      </c>
      <c r="WG26" s="40" t="str">
        <f>IF(VO26&gt;0,VO26,"")</f>
        <v/>
      </c>
      <c r="WH26" s="40" t="str">
        <f>IF(SUM(VL26:VO26)-VP26&gt;0,SUM(VL26:VO26)-VP26,"")</f>
        <v/>
      </c>
      <c r="WI26" s="40" t="str">
        <f>IF(VS26&gt;0,VS26,"")</f>
        <v/>
      </c>
      <c r="WJ26" s="40" t="str">
        <f>IF(VT26&gt;0,VT26,"")</f>
        <v/>
      </c>
      <c r="WK26" s="40" t="str">
        <f>IF(SUM(VQ26:VT26)-VU26&gt;0,SUM(VQ26:VT26)-VU26,"")</f>
        <v/>
      </c>
      <c r="WL26" s="40" t="str">
        <f>IF(MAX(WH26,WK26)&gt;0,MAX(WH26,WK26),"")</f>
        <v/>
      </c>
      <c r="WM26" s="40" t="str">
        <f>IF(VX26&gt;0,VX26,"")</f>
        <v/>
      </c>
      <c r="WN26" s="40" t="str">
        <f>IF(VY26&gt;0,VY26,"")</f>
        <v/>
      </c>
      <c r="WO26" s="40" t="str">
        <f>IF(SUM(VV26:VY26)-VZ26&gt;0,SUM(VV26:VY26)-VZ26,"")</f>
        <v/>
      </c>
      <c r="WP26" s="40" t="str">
        <f>IF(WC26&gt;0,WC26,"")</f>
        <v/>
      </c>
      <c r="WQ26" s="40" t="str">
        <f>IF(WD26&gt;0,WD26,"")</f>
        <v/>
      </c>
      <c r="WR26" s="40" t="str">
        <f>IF(SUM(WA26:WD26)-WE26&gt;0,SUM(WA26:WD26)-WE26,"")</f>
        <v/>
      </c>
      <c r="WS26" s="40" t="str">
        <f>IF(SUM(WL26,WO26,WR26)&gt;0,SUM(WL26,WO26,WR26),"")</f>
        <v/>
      </c>
      <c r="WT26" s="26">
        <f>IF($CP26="P",CA26,(CA26+AZ26)/2)</f>
        <v>0</v>
      </c>
      <c r="WU26" s="26">
        <f>IF($CP26="P",CB26,(CB26+BA26)/2)</f>
        <v>0</v>
      </c>
      <c r="WV26" s="26">
        <f>IF($CP26="P",CC26,(CC26+BB26)/2)</f>
        <v>0</v>
      </c>
      <c r="WW26" s="26">
        <f>IF($CP26="P",CD26,(CD26+BC26)/2)</f>
        <v>0</v>
      </c>
      <c r="WX26" s="26">
        <f>IF($CP26="P",CE26,(CE26+BD26)/2)</f>
        <v>0</v>
      </c>
      <c r="WY26" s="26">
        <f>IF($CP26="P",CF26,(CF26+BE26)/2)</f>
        <v>0</v>
      </c>
      <c r="WZ26" s="26">
        <f>IF($CP26="P",CG26,(CG26+BF26)/2)</f>
        <v>0</v>
      </c>
      <c r="XA26" s="26">
        <f>IF($CP26="P",CH26,(CH26+BG26)/2)</f>
        <v>0</v>
      </c>
      <c r="XB26" s="26">
        <f>IF($CP26="P",CI26,(CI26+BH26)/2)</f>
        <v>0</v>
      </c>
      <c r="XC26" s="26">
        <f>IF($CP26="P",CJ26,(CJ26+BI26)/2)</f>
        <v>0</v>
      </c>
      <c r="XD26" s="26">
        <f>IF($CP26="P",CK26,(CK26+BJ26)/2)</f>
        <v>0</v>
      </c>
      <c r="XE26" s="26">
        <f>IF($CP26="P",CL26,(CL26+BK26)/2)</f>
        <v>0</v>
      </c>
      <c r="XF26" s="26">
        <f>IF($CP26="P",CM26,(CM26+BL26)/2)</f>
        <v>0</v>
      </c>
      <c r="XG26" s="26">
        <f>IF($CP26="P",CN26,(CN26+BM26)/2)</f>
        <v>0</v>
      </c>
      <c r="XH26" s="26">
        <f>IF($CP26="P",CO26,(CO26+BN26)/2)</f>
        <v>0</v>
      </c>
      <c r="XI26" s="28" t="s">
        <v>53</v>
      </c>
      <c r="XJ26" s="11" t="str">
        <f>IF(WV26&gt;0,WV26,"")</f>
        <v/>
      </c>
      <c r="XK26" s="11" t="str">
        <f>IF(WW26&gt;0,WW26,"")</f>
        <v/>
      </c>
      <c r="XL26" s="11" t="str">
        <f>IF(SUM(WT26:WW26)-WX26&gt;0,SUM(WT26:WW26)-WX26,"")</f>
        <v/>
      </c>
      <c r="XM26" s="11" t="str">
        <f>IF(XA26&gt;0,XA26,"")</f>
        <v/>
      </c>
      <c r="XN26" s="11" t="str">
        <f>IF(XB26&gt;0,XB26,"")</f>
        <v/>
      </c>
      <c r="XO26" s="11" t="str">
        <f>IF(SUM(WY26:XB26)-XC26&gt;0,SUM(WY26:XB26)-XC26,"")</f>
        <v/>
      </c>
      <c r="XP26" s="11" t="str">
        <f>IF(MAX(XL26,XO26)&gt;0,MAX(XL26,XO26),"")</f>
        <v/>
      </c>
      <c r="XQ26" s="11" t="str">
        <f>IF(XF26&gt;0,XF26,"")</f>
        <v/>
      </c>
      <c r="XR26" s="11" t="str">
        <f>IF(XG26&gt;0,XG26,"")</f>
        <v/>
      </c>
      <c r="XS26" s="11" t="str">
        <f>IF(SUM(XD26:XG26)-XH26&gt;0,SUM(XD26:XG26)-XH26,"")</f>
        <v/>
      </c>
      <c r="XT26" s="11" t="str">
        <f>IF(SUM(XP26,XS26)&gt;0,SUM(XP26,XS26),"")</f>
        <v/>
      </c>
    </row>
    <row r="27" spans="1:644" x14ac:dyDescent="0.2">
      <c r="B27" s="5"/>
      <c r="D27" s="1"/>
    </row>
    <row r="28" spans="1:644" x14ac:dyDescent="0.2">
      <c r="G28" s="36"/>
      <c r="I28" s="36"/>
    </row>
    <row r="29" spans="1:644" x14ac:dyDescent="0.2">
      <c r="B29" s="23" t="s">
        <v>51</v>
      </c>
      <c r="C29" s="5"/>
      <c r="G29" s="3"/>
      <c r="AR29" s="41"/>
      <c r="AS29" s="41"/>
      <c r="AT29" s="41"/>
      <c r="AV29" s="32"/>
      <c r="AW29" s="32"/>
      <c r="AY29" s="42">
        <v>15.9</v>
      </c>
      <c r="BS29" s="41"/>
      <c r="BT29" s="41"/>
      <c r="BU29" s="41"/>
      <c r="BW29" s="32"/>
      <c r="BX29" s="32"/>
      <c r="BZ29" s="42">
        <v>15.9</v>
      </c>
      <c r="CT29" s="41"/>
      <c r="CU29" s="41"/>
      <c r="CV29" s="41"/>
      <c r="CX29" s="32"/>
      <c r="CY29" s="32"/>
      <c r="DA29" s="42">
        <v>15.9</v>
      </c>
      <c r="DX29" s="5"/>
      <c r="DY29" s="5"/>
      <c r="EH29" s="2"/>
      <c r="EI29" s="2"/>
      <c r="EK29" s="42">
        <v>15.9</v>
      </c>
      <c r="FF29" s="5"/>
      <c r="FG29" s="5"/>
      <c r="FP29" s="2"/>
      <c r="FQ29" s="2"/>
      <c r="FS29" s="42">
        <v>15.9</v>
      </c>
      <c r="GN29" s="5"/>
      <c r="GO29" s="5"/>
      <c r="GX29" s="2"/>
      <c r="GY29" s="2"/>
      <c r="HA29" s="42">
        <v>15.9</v>
      </c>
      <c r="HV29" s="5"/>
      <c r="HW29" s="5"/>
      <c r="IF29" s="2"/>
      <c r="IG29" s="2"/>
      <c r="II29" s="42">
        <v>15.9</v>
      </c>
      <c r="JD29" s="5"/>
      <c r="JE29" s="5"/>
      <c r="JN29" s="2"/>
      <c r="JO29" s="2"/>
      <c r="JQ29" s="42">
        <v>15.9</v>
      </c>
      <c r="KL29" s="5"/>
      <c r="KM29" s="5"/>
      <c r="KV29" s="2"/>
      <c r="KW29" s="2"/>
      <c r="KY29" s="42">
        <v>15.9</v>
      </c>
      <c r="LT29" s="5"/>
      <c r="LU29" s="5"/>
      <c r="MD29" s="2"/>
      <c r="ME29" s="2"/>
      <c r="MG29" s="42">
        <v>15.9</v>
      </c>
      <c r="NB29" s="5"/>
      <c r="NC29" s="5"/>
      <c r="NL29" s="2"/>
      <c r="NM29" s="2"/>
      <c r="NO29" s="42">
        <v>15.9</v>
      </c>
      <c r="OJ29" s="5"/>
      <c r="OK29" s="5"/>
      <c r="OT29" s="2"/>
      <c r="OU29" s="2"/>
      <c r="OW29" s="42">
        <v>15.9</v>
      </c>
      <c r="PR29" s="5"/>
      <c r="PS29" s="5"/>
      <c r="QB29" s="2"/>
      <c r="QC29" s="2"/>
      <c r="QE29" s="42">
        <v>15.9</v>
      </c>
      <c r="QZ29" s="5"/>
      <c r="RA29" s="5"/>
      <c r="RJ29" s="2"/>
      <c r="RK29" s="2"/>
      <c r="RM29" s="42">
        <v>15.9</v>
      </c>
      <c r="SH29" s="5"/>
      <c r="SI29" s="5"/>
      <c r="SR29" s="2"/>
      <c r="SS29" s="2"/>
      <c r="SU29" s="42">
        <v>15.9</v>
      </c>
      <c r="TP29" s="5"/>
      <c r="TQ29" s="5"/>
      <c r="TZ29" s="2"/>
      <c r="UA29" s="2"/>
      <c r="UC29" s="42">
        <v>15.9</v>
      </c>
      <c r="UX29" s="5"/>
      <c r="UY29" s="5"/>
      <c r="VH29" s="2"/>
      <c r="VI29" s="2"/>
      <c r="VK29" s="42">
        <v>15.9</v>
      </c>
      <c r="WF29" s="5"/>
      <c r="WG29" s="5"/>
      <c r="WP29" s="2"/>
      <c r="WQ29" s="2"/>
      <c r="WS29" s="42">
        <v>15.9</v>
      </c>
    </row>
    <row r="30" spans="1:644" x14ac:dyDescent="0.2">
      <c r="B30" s="30" t="s">
        <v>50</v>
      </c>
      <c r="C30" s="5"/>
      <c r="X30" s="2"/>
      <c r="AR30" s="41"/>
      <c r="AS30" s="41"/>
      <c r="AT30" s="41"/>
      <c r="AV30" s="32"/>
      <c r="AW30" s="32"/>
      <c r="AY30" s="43">
        <v>17</v>
      </c>
      <c r="BS30" s="41"/>
      <c r="BT30" s="41"/>
      <c r="BU30" s="41"/>
      <c r="BW30" s="32"/>
      <c r="BX30" s="32"/>
      <c r="BZ30" s="43">
        <v>17</v>
      </c>
      <c r="CT30" s="41"/>
      <c r="CU30" s="41"/>
      <c r="CV30" s="41"/>
      <c r="CX30" s="32"/>
      <c r="CY30" s="32"/>
      <c r="DA30" s="43">
        <v>17</v>
      </c>
      <c r="DX30" s="5"/>
      <c r="DY30" s="5"/>
      <c r="EH30" s="2"/>
      <c r="EI30" s="2"/>
      <c r="EK30" s="43">
        <v>17</v>
      </c>
      <c r="FF30" s="5"/>
      <c r="FG30" s="5"/>
      <c r="FP30" s="2"/>
      <c r="FQ30" s="2"/>
      <c r="FS30" s="43">
        <v>17</v>
      </c>
      <c r="GN30" s="5"/>
      <c r="GO30" s="5"/>
      <c r="GX30" s="2"/>
      <c r="GY30" s="2"/>
      <c r="HA30" s="43">
        <v>17</v>
      </c>
      <c r="HV30" s="5"/>
      <c r="HW30" s="5"/>
      <c r="IF30" s="2"/>
      <c r="IG30" s="2"/>
      <c r="II30" s="43">
        <v>17</v>
      </c>
      <c r="JD30" s="5"/>
      <c r="JE30" s="5"/>
      <c r="JN30" s="2"/>
      <c r="JO30" s="2"/>
      <c r="JQ30" s="43">
        <v>17</v>
      </c>
      <c r="KL30" s="5"/>
      <c r="KM30" s="5"/>
      <c r="KV30" s="2"/>
      <c r="KW30" s="2"/>
      <c r="KY30" s="43">
        <v>17</v>
      </c>
      <c r="LT30" s="5"/>
      <c r="LU30" s="5"/>
      <c r="MD30" s="2"/>
      <c r="ME30" s="2"/>
      <c r="MG30" s="43">
        <v>17</v>
      </c>
      <c r="NB30" s="5"/>
      <c r="NC30" s="5"/>
      <c r="NL30" s="2"/>
      <c r="NM30" s="2"/>
      <c r="NO30" s="43">
        <v>17</v>
      </c>
      <c r="OJ30" s="5"/>
      <c r="OK30" s="5"/>
      <c r="OT30" s="2"/>
      <c r="OU30" s="2"/>
      <c r="OW30" s="43">
        <v>17</v>
      </c>
      <c r="PR30" s="5"/>
      <c r="PS30" s="5"/>
      <c r="QB30" s="2"/>
      <c r="QC30" s="2"/>
      <c r="QE30" s="43">
        <v>17</v>
      </c>
      <c r="QZ30" s="5"/>
      <c r="RA30" s="5"/>
      <c r="RJ30" s="2"/>
      <c r="RK30" s="2"/>
      <c r="RM30" s="43">
        <v>17</v>
      </c>
      <c r="SH30" s="5"/>
      <c r="SI30" s="5"/>
      <c r="SR30" s="2"/>
      <c r="SS30" s="2"/>
      <c r="SU30" s="43">
        <v>17</v>
      </c>
      <c r="TP30" s="5"/>
      <c r="TQ30" s="5"/>
      <c r="TZ30" s="2"/>
      <c r="UA30" s="2"/>
      <c r="UC30" s="43">
        <v>17</v>
      </c>
      <c r="UX30" s="5"/>
      <c r="UY30" s="5"/>
      <c r="VH30" s="2"/>
      <c r="VI30" s="2"/>
      <c r="VK30" s="43">
        <v>17</v>
      </c>
      <c r="WF30" s="5"/>
      <c r="WG30" s="5"/>
      <c r="WP30" s="2"/>
      <c r="WQ30" s="2"/>
      <c r="WS30" s="43">
        <v>17</v>
      </c>
    </row>
    <row r="31" spans="1:644" x14ac:dyDescent="0.2">
      <c r="A31" s="5"/>
      <c r="B31" s="31" t="s">
        <v>63</v>
      </c>
      <c r="C31" s="5"/>
      <c r="E31" s="2"/>
      <c r="AR31" s="41"/>
      <c r="AS31" s="41"/>
      <c r="AT31" s="41"/>
      <c r="AU31" s="32"/>
      <c r="AV31" s="32"/>
      <c r="AW31" s="32"/>
      <c r="AX31" s="32"/>
      <c r="AY31" s="44">
        <v>18.100000000000001</v>
      </c>
      <c r="BS31" s="41"/>
      <c r="BT31" s="41"/>
      <c r="BU31" s="41"/>
      <c r="BW31" s="32"/>
      <c r="BX31" s="32"/>
      <c r="BZ31" s="44">
        <v>18.100000000000001</v>
      </c>
      <c r="CT31" s="41"/>
      <c r="CU31" s="41"/>
      <c r="CV31" s="41"/>
      <c r="CW31" s="32"/>
      <c r="CX31" s="32"/>
      <c r="CY31" s="32"/>
      <c r="CZ31" s="32"/>
      <c r="DA31" s="44">
        <v>18.100000000000001</v>
      </c>
      <c r="DX31" s="5"/>
      <c r="DY31" s="5"/>
      <c r="EH31" s="2"/>
      <c r="EI31" s="2"/>
      <c r="EK31" s="44">
        <v>0</v>
      </c>
      <c r="FF31" s="5"/>
      <c r="FG31" s="5"/>
      <c r="FP31" s="2"/>
      <c r="FQ31" s="2"/>
      <c r="FS31" s="44">
        <v>0</v>
      </c>
      <c r="GN31" s="5"/>
      <c r="GO31" s="5"/>
      <c r="GX31" s="2"/>
      <c r="GY31" s="2"/>
      <c r="HA31" s="44">
        <v>0</v>
      </c>
      <c r="HV31" s="5"/>
      <c r="HW31" s="5"/>
      <c r="IF31" s="2"/>
      <c r="IG31" s="2"/>
      <c r="II31" s="44">
        <v>0</v>
      </c>
      <c r="JD31" s="5"/>
      <c r="JE31" s="5"/>
      <c r="JN31" s="2"/>
      <c r="JO31" s="2"/>
      <c r="JQ31" s="44">
        <v>0</v>
      </c>
      <c r="KL31" s="5"/>
      <c r="KM31" s="5"/>
      <c r="KV31" s="2"/>
      <c r="KW31" s="2"/>
      <c r="KY31" s="44">
        <v>0</v>
      </c>
      <c r="LT31" s="5"/>
      <c r="LU31" s="5"/>
      <c r="MD31" s="2"/>
      <c r="ME31" s="2"/>
      <c r="MG31" s="44">
        <v>0</v>
      </c>
      <c r="NB31" s="5"/>
      <c r="NC31" s="5"/>
      <c r="NL31" s="2"/>
      <c r="NM31" s="2"/>
      <c r="NO31" s="44">
        <v>18.100000000000001</v>
      </c>
      <c r="OJ31" s="5"/>
      <c r="OK31" s="5"/>
      <c r="OT31" s="2"/>
      <c r="OU31" s="2"/>
      <c r="OW31" s="44">
        <v>0</v>
      </c>
      <c r="PR31" s="5"/>
      <c r="PS31" s="5"/>
      <c r="QB31" s="2"/>
      <c r="QC31" s="2"/>
      <c r="QE31" s="44">
        <v>0</v>
      </c>
      <c r="QZ31" s="5"/>
      <c r="RA31" s="5"/>
      <c r="RJ31" s="2"/>
      <c r="RK31" s="2"/>
      <c r="RM31" s="44">
        <v>0</v>
      </c>
      <c r="SH31" s="5"/>
      <c r="SI31" s="5"/>
      <c r="SR31" s="2"/>
      <c r="SS31" s="2"/>
      <c r="SU31" s="44">
        <v>0</v>
      </c>
      <c r="TP31" s="5"/>
      <c r="TQ31" s="5"/>
      <c r="TZ31" s="2"/>
      <c r="UA31" s="2"/>
      <c r="UC31" s="44">
        <v>0</v>
      </c>
      <c r="UX31" s="5"/>
      <c r="UY31" s="5"/>
      <c r="VH31" s="2"/>
      <c r="VI31" s="2"/>
      <c r="VK31" s="44">
        <v>0</v>
      </c>
      <c r="WF31" s="5"/>
      <c r="WG31" s="5"/>
      <c r="WP31" s="2"/>
      <c r="WQ31" s="2"/>
      <c r="WS31" s="44">
        <v>0</v>
      </c>
    </row>
    <row r="32" spans="1:644" x14ac:dyDescent="0.2">
      <c r="A32" s="5"/>
      <c r="B32" s="35" t="s">
        <v>75</v>
      </c>
      <c r="C32" s="5"/>
      <c r="E32" s="2"/>
      <c r="AR32" s="41"/>
      <c r="AS32" s="41"/>
      <c r="AT32" s="41"/>
      <c r="AU32" s="32"/>
      <c r="AV32" s="32"/>
      <c r="AW32" s="32"/>
      <c r="AX32" s="32"/>
      <c r="AY32" s="45">
        <v>18.899999999999999</v>
      </c>
      <c r="BS32" s="41"/>
      <c r="BT32" s="41"/>
      <c r="BU32" s="41"/>
      <c r="BW32" s="32"/>
      <c r="BX32" s="32"/>
      <c r="BZ32" s="45">
        <v>18.899999999999999</v>
      </c>
      <c r="CT32" s="41"/>
      <c r="CU32" s="41"/>
      <c r="CV32" s="41"/>
      <c r="CW32" s="32"/>
      <c r="CX32" s="32"/>
      <c r="CY32" s="32"/>
      <c r="CZ32" s="32"/>
      <c r="DA32" s="45">
        <v>18.899999999999999</v>
      </c>
      <c r="DX32" s="5"/>
      <c r="DY32" s="5"/>
      <c r="EH32" s="2"/>
      <c r="EI32" s="2"/>
      <c r="EK32" s="45">
        <v>0</v>
      </c>
      <c r="FF32" s="5"/>
      <c r="FG32" s="5"/>
      <c r="FP32" s="2"/>
      <c r="FQ32" s="2"/>
      <c r="FS32" s="45">
        <v>0</v>
      </c>
      <c r="GN32" s="5"/>
      <c r="GO32" s="5"/>
      <c r="GX32" s="2"/>
      <c r="GY32" s="2"/>
      <c r="HA32" s="45">
        <v>0</v>
      </c>
      <c r="HV32" s="5"/>
      <c r="HW32" s="5"/>
      <c r="IF32" s="2"/>
      <c r="IG32" s="2"/>
      <c r="II32" s="45">
        <v>0</v>
      </c>
      <c r="JD32" s="5"/>
      <c r="JE32" s="5"/>
      <c r="JN32" s="2"/>
      <c r="JO32" s="2"/>
      <c r="JQ32" s="45">
        <v>0</v>
      </c>
      <c r="KL32" s="5"/>
      <c r="KM32" s="5"/>
      <c r="KV32" s="2"/>
      <c r="KW32" s="2"/>
      <c r="KY32" s="45">
        <v>0</v>
      </c>
      <c r="LT32" s="5"/>
      <c r="LU32" s="5"/>
      <c r="MD32" s="2"/>
      <c r="ME32" s="2"/>
      <c r="MG32" s="45">
        <v>0</v>
      </c>
      <c r="NB32" s="5"/>
      <c r="NC32" s="5"/>
      <c r="NL32" s="2"/>
      <c r="NM32" s="2"/>
      <c r="NO32" s="45">
        <v>18.899999999999999</v>
      </c>
      <c r="OJ32" s="5"/>
      <c r="OK32" s="5"/>
      <c r="OT32" s="2"/>
      <c r="OU32" s="2"/>
      <c r="OW32" s="45">
        <v>0</v>
      </c>
      <c r="PR32" s="5"/>
      <c r="PS32" s="5"/>
      <c r="QB32" s="2"/>
      <c r="QC32" s="2"/>
      <c r="QE32" s="45">
        <v>0</v>
      </c>
      <c r="QZ32" s="5"/>
      <c r="RA32" s="5"/>
      <c r="RJ32" s="2"/>
      <c r="RK32" s="2"/>
      <c r="RM32" s="45">
        <v>0</v>
      </c>
      <c r="SH32" s="5"/>
      <c r="SI32" s="5"/>
      <c r="SR32" s="2"/>
      <c r="SS32" s="2"/>
      <c r="SU32" s="45">
        <v>0</v>
      </c>
      <c r="TP32" s="5"/>
      <c r="TQ32" s="5"/>
      <c r="TZ32" s="2"/>
      <c r="UA32" s="2"/>
      <c r="UC32" s="45">
        <v>0</v>
      </c>
      <c r="UX32" s="5"/>
      <c r="UY32" s="5"/>
      <c r="VH32" s="2"/>
      <c r="VI32" s="2"/>
      <c r="VK32" s="45">
        <v>0</v>
      </c>
      <c r="WF32" s="5"/>
      <c r="WG32" s="5"/>
      <c r="WP32" s="2"/>
      <c r="WQ32" s="2"/>
      <c r="WS32" s="45">
        <v>0</v>
      </c>
    </row>
    <row r="33" spans="1:617" x14ac:dyDescent="0.2">
      <c r="A33" s="5"/>
      <c r="B33" s="34" t="s">
        <v>48</v>
      </c>
      <c r="C33" s="5"/>
      <c r="P33" s="2"/>
      <c r="AR33" s="41"/>
      <c r="AS33" s="41"/>
      <c r="AT33" s="41"/>
      <c r="AU33" s="32"/>
      <c r="AV33" s="32"/>
      <c r="AW33" s="32"/>
      <c r="AX33" s="32"/>
      <c r="AY33" s="46">
        <v>54.9</v>
      </c>
      <c r="BS33" s="41"/>
      <c r="BT33" s="41"/>
      <c r="BU33" s="41"/>
      <c r="BW33" s="32"/>
      <c r="BX33" s="32"/>
      <c r="BZ33" s="46">
        <v>54.9</v>
      </c>
      <c r="CT33" s="41"/>
      <c r="CU33" s="41"/>
      <c r="CV33" s="41"/>
      <c r="CW33" s="32"/>
      <c r="CX33" s="32"/>
      <c r="CY33" s="32"/>
      <c r="CZ33" s="32"/>
      <c r="DA33" s="46">
        <v>54.9</v>
      </c>
      <c r="DX33" s="5"/>
      <c r="DY33" s="5"/>
      <c r="EH33" s="2"/>
      <c r="EI33" s="2"/>
      <c r="EK33" s="46">
        <v>54.9</v>
      </c>
      <c r="FF33" s="5"/>
      <c r="FG33" s="5"/>
      <c r="FP33" s="2"/>
      <c r="FQ33" s="2"/>
      <c r="FS33" s="46">
        <v>54.9</v>
      </c>
      <c r="GN33" s="5"/>
      <c r="GO33" s="5"/>
      <c r="GX33" s="2"/>
      <c r="GY33" s="2"/>
      <c r="HA33" s="46">
        <v>54.9</v>
      </c>
      <c r="HV33" s="5"/>
      <c r="HW33" s="5"/>
      <c r="IF33" s="2"/>
      <c r="IG33" s="2"/>
      <c r="II33" s="46">
        <v>54.9</v>
      </c>
      <c r="JD33" s="5"/>
      <c r="JE33" s="5"/>
      <c r="JN33" s="2"/>
      <c r="JO33" s="2"/>
      <c r="JQ33" s="46">
        <v>54.9</v>
      </c>
      <c r="KL33" s="5"/>
      <c r="KM33" s="5"/>
      <c r="KV33" s="2"/>
      <c r="KW33" s="2"/>
      <c r="KY33" s="46">
        <v>54.9</v>
      </c>
      <c r="LT33" s="5"/>
      <c r="LU33" s="5"/>
      <c r="MD33" s="2"/>
      <c r="ME33" s="2"/>
      <c r="MG33" s="46">
        <v>54.9</v>
      </c>
      <c r="NB33" s="5"/>
      <c r="NC33" s="5"/>
      <c r="NL33" s="2"/>
      <c r="NM33" s="2"/>
      <c r="NO33" s="46">
        <v>54.9</v>
      </c>
      <c r="OJ33" s="5"/>
      <c r="OK33" s="5"/>
      <c r="OT33" s="2"/>
      <c r="OU33" s="2"/>
      <c r="OW33" s="46">
        <v>54.9</v>
      </c>
      <c r="PR33" s="5"/>
      <c r="PS33" s="5"/>
      <c r="QB33" s="2"/>
      <c r="QC33" s="2"/>
      <c r="QE33" s="46">
        <v>54.9</v>
      </c>
      <c r="QZ33" s="5"/>
      <c r="RA33" s="5"/>
      <c r="RJ33" s="2"/>
      <c r="RK33" s="2"/>
      <c r="RM33" s="46">
        <v>54.9</v>
      </c>
      <c r="SH33" s="5"/>
      <c r="SI33" s="5"/>
      <c r="SR33" s="2"/>
      <c r="SS33" s="2"/>
      <c r="SU33" s="46">
        <v>54.9</v>
      </c>
      <c r="TP33" s="5"/>
      <c r="TQ33" s="5"/>
      <c r="TZ33" s="2"/>
      <c r="UA33" s="2"/>
      <c r="UC33" s="46">
        <v>54.9</v>
      </c>
      <c r="UX33" s="5"/>
      <c r="UY33" s="5"/>
      <c r="VH33" s="2"/>
      <c r="VI33" s="2"/>
      <c r="VK33" s="46">
        <v>54.9</v>
      </c>
      <c r="WF33" s="5"/>
      <c r="WG33" s="5"/>
      <c r="WP33" s="2"/>
      <c r="WQ33" s="2"/>
      <c r="WS33" s="46">
        <v>54.9</v>
      </c>
    </row>
    <row r="34" spans="1:617" x14ac:dyDescent="0.2">
      <c r="A34" s="5"/>
      <c r="B34" s="24" t="s">
        <v>49</v>
      </c>
      <c r="C34" s="5"/>
      <c r="P34" s="2"/>
      <c r="AR34" s="41"/>
      <c r="AS34" s="41"/>
      <c r="AT34" s="41"/>
      <c r="AU34" s="32"/>
      <c r="AV34" s="32"/>
      <c r="AW34" s="32"/>
      <c r="AX34" s="32"/>
      <c r="AY34" s="47">
        <v>56.7</v>
      </c>
      <c r="BS34" s="41"/>
      <c r="BT34" s="41"/>
      <c r="BU34" s="41"/>
      <c r="BW34" s="32"/>
      <c r="BX34" s="32"/>
      <c r="BZ34" s="47">
        <v>56.7</v>
      </c>
      <c r="CT34" s="41"/>
      <c r="CU34" s="41"/>
      <c r="CV34" s="41"/>
      <c r="CW34" s="32"/>
      <c r="CX34" s="32"/>
      <c r="CY34" s="32"/>
      <c r="CZ34" s="32"/>
      <c r="DA34" s="47">
        <v>56.7</v>
      </c>
      <c r="DX34" s="5"/>
      <c r="DY34" s="5"/>
      <c r="EH34" s="2"/>
      <c r="EI34" s="2"/>
      <c r="EK34" s="47">
        <v>56.7</v>
      </c>
      <c r="FF34" s="5"/>
      <c r="FG34" s="5"/>
      <c r="FP34" s="2"/>
      <c r="FQ34" s="2"/>
      <c r="FS34" s="47">
        <v>56.7</v>
      </c>
      <c r="GN34" s="5"/>
      <c r="GO34" s="5"/>
      <c r="GX34" s="2"/>
      <c r="GY34" s="2"/>
      <c r="HA34" s="47">
        <v>56.7</v>
      </c>
      <c r="HV34" s="5"/>
      <c r="HW34" s="5"/>
      <c r="IF34" s="2"/>
      <c r="IG34" s="2"/>
      <c r="II34" s="47">
        <v>56.7</v>
      </c>
      <c r="JD34" s="5"/>
      <c r="JE34" s="5"/>
      <c r="JN34" s="2"/>
      <c r="JO34" s="2"/>
      <c r="JQ34" s="47">
        <v>56.7</v>
      </c>
      <c r="KL34" s="5"/>
      <c r="KM34" s="5"/>
      <c r="KV34" s="2"/>
      <c r="KW34" s="2"/>
      <c r="KY34" s="47">
        <v>56.7</v>
      </c>
      <c r="LT34" s="5"/>
      <c r="LU34" s="5"/>
      <c r="MD34" s="2"/>
      <c r="ME34" s="2"/>
      <c r="MG34" s="47">
        <v>56.7</v>
      </c>
      <c r="NB34" s="5"/>
      <c r="NC34" s="5"/>
      <c r="NL34" s="2"/>
      <c r="NM34" s="2"/>
      <c r="NO34" s="47">
        <v>56.7</v>
      </c>
      <c r="OJ34" s="5"/>
      <c r="OK34" s="5"/>
      <c r="OT34" s="2"/>
      <c r="OU34" s="2"/>
      <c r="OW34" s="47">
        <v>56.7</v>
      </c>
      <c r="PR34" s="5"/>
      <c r="PS34" s="5"/>
      <c r="QB34" s="2"/>
      <c r="QC34" s="2"/>
      <c r="QE34" s="47">
        <v>56.7</v>
      </c>
      <c r="QZ34" s="5"/>
      <c r="RA34" s="5"/>
      <c r="RJ34" s="2"/>
      <c r="RK34" s="2"/>
      <c r="RM34" s="47">
        <v>56.7</v>
      </c>
      <c r="SH34" s="5"/>
      <c r="SI34" s="5"/>
      <c r="SR34" s="2"/>
      <c r="SS34" s="2"/>
      <c r="SU34" s="47">
        <v>56.7</v>
      </c>
      <c r="TP34" s="5"/>
      <c r="TQ34" s="5"/>
      <c r="TZ34" s="2"/>
      <c r="UA34" s="2"/>
      <c r="UC34" s="47">
        <v>56.7</v>
      </c>
      <c r="UX34" s="5"/>
      <c r="UY34" s="5"/>
      <c r="VH34" s="2"/>
      <c r="VI34" s="2"/>
      <c r="VK34" s="47">
        <v>56.7</v>
      </c>
      <c r="WF34" s="5"/>
      <c r="WG34" s="5"/>
      <c r="WP34" s="2"/>
      <c r="WQ34" s="2"/>
      <c r="WS34" s="47">
        <v>56.7</v>
      </c>
    </row>
    <row r="35" spans="1:617" x14ac:dyDescent="0.2">
      <c r="A35" s="5"/>
      <c r="B35" s="33" t="s">
        <v>62</v>
      </c>
      <c r="C35" s="5"/>
      <c r="AR35" s="41"/>
      <c r="AS35" s="41"/>
      <c r="AT35" s="41"/>
      <c r="AU35" s="32"/>
      <c r="AV35" s="32"/>
      <c r="AW35" s="32"/>
      <c r="AX35" s="32"/>
      <c r="AY35" s="48">
        <v>58.4</v>
      </c>
      <c r="BS35" s="41"/>
      <c r="BT35" s="41"/>
      <c r="BU35" s="41"/>
      <c r="BW35" s="32"/>
      <c r="BX35" s="32"/>
      <c r="BZ35" s="48">
        <v>58.4</v>
      </c>
      <c r="CT35" s="41"/>
      <c r="CU35" s="41"/>
      <c r="CV35" s="41"/>
      <c r="CW35" s="32"/>
      <c r="CX35" s="32"/>
      <c r="CY35" s="32"/>
      <c r="CZ35" s="32"/>
      <c r="DA35" s="48">
        <v>58.4</v>
      </c>
      <c r="DX35" s="5"/>
      <c r="DY35" s="5"/>
      <c r="EH35" s="2"/>
      <c r="EI35" s="2"/>
      <c r="EJ35" s="37"/>
      <c r="EK35" s="48">
        <v>58.4</v>
      </c>
      <c r="FF35" s="5"/>
      <c r="FG35" s="5"/>
      <c r="FP35" s="2"/>
      <c r="FQ35" s="2"/>
      <c r="FR35" s="37"/>
      <c r="FS35" s="48">
        <v>58.4</v>
      </c>
      <c r="GN35" s="5"/>
      <c r="GO35" s="5"/>
      <c r="GX35" s="2"/>
      <c r="GY35" s="2"/>
      <c r="GZ35" s="37"/>
      <c r="HA35" s="48">
        <v>58.4</v>
      </c>
      <c r="HV35" s="5"/>
      <c r="HW35" s="5"/>
      <c r="IF35" s="2"/>
      <c r="IG35" s="2"/>
      <c r="IH35" s="37"/>
      <c r="II35" s="48">
        <v>58.4</v>
      </c>
      <c r="JD35" s="5"/>
      <c r="JE35" s="5"/>
      <c r="JN35" s="2"/>
      <c r="JO35" s="2"/>
      <c r="JP35" s="37"/>
      <c r="JQ35" s="48">
        <v>58.4</v>
      </c>
      <c r="KL35" s="5"/>
      <c r="KM35" s="5"/>
      <c r="KV35" s="2"/>
      <c r="KW35" s="2"/>
      <c r="KX35" s="37"/>
      <c r="KY35" s="48">
        <v>58.4</v>
      </c>
      <c r="LT35" s="5"/>
      <c r="LU35" s="5"/>
      <c r="MD35" s="2"/>
      <c r="ME35" s="2"/>
      <c r="MF35" s="37"/>
      <c r="MG35" s="48">
        <v>58.4</v>
      </c>
      <c r="NB35" s="5"/>
      <c r="NC35" s="5"/>
      <c r="NL35" s="2"/>
      <c r="NM35" s="2"/>
      <c r="NN35" s="37"/>
      <c r="NO35" s="48">
        <v>58.4</v>
      </c>
      <c r="OJ35" s="5"/>
      <c r="OK35" s="5"/>
      <c r="OT35" s="2"/>
      <c r="OU35" s="2"/>
      <c r="OV35" s="37"/>
      <c r="OW35" s="48">
        <v>58.4</v>
      </c>
      <c r="PR35" s="5"/>
      <c r="PS35" s="5"/>
      <c r="QB35" s="2"/>
      <c r="QC35" s="2"/>
      <c r="QD35" s="37"/>
      <c r="QE35" s="48">
        <v>58.4</v>
      </c>
      <c r="QZ35" s="5"/>
      <c r="RA35" s="5"/>
      <c r="RJ35" s="2"/>
      <c r="RK35" s="2"/>
      <c r="RL35" s="37"/>
      <c r="RM35" s="48">
        <v>58.4</v>
      </c>
      <c r="SH35" s="5"/>
      <c r="SI35" s="5"/>
      <c r="SR35" s="2"/>
      <c r="SS35" s="2"/>
      <c r="ST35" s="37"/>
      <c r="SU35" s="48">
        <v>58.4</v>
      </c>
      <c r="TP35" s="5"/>
      <c r="TQ35" s="5"/>
      <c r="TZ35" s="2"/>
      <c r="UA35" s="2"/>
      <c r="UB35" s="37"/>
      <c r="UC35" s="48">
        <v>58.4</v>
      </c>
      <c r="UX35" s="5"/>
      <c r="UY35" s="5"/>
      <c r="VH35" s="2"/>
      <c r="VI35" s="2"/>
      <c r="VJ35" s="37"/>
      <c r="VK35" s="48">
        <v>58.4</v>
      </c>
      <c r="WF35" s="5"/>
      <c r="WG35" s="5"/>
      <c r="WP35" s="2"/>
      <c r="WQ35" s="2"/>
      <c r="WR35" s="37"/>
      <c r="WS35" s="48">
        <v>58.4</v>
      </c>
    </row>
    <row r="36" spans="1:617" x14ac:dyDescent="0.2">
      <c r="A36" s="5"/>
      <c r="B36" s="25" t="s">
        <v>32</v>
      </c>
      <c r="C36" s="5"/>
      <c r="P36" s="2"/>
      <c r="AR36" s="41"/>
      <c r="AS36" s="41"/>
      <c r="AT36" s="41"/>
      <c r="AU36" s="32"/>
      <c r="AV36" s="41"/>
      <c r="AW36" s="41"/>
      <c r="AX36" s="32"/>
      <c r="AY36" s="49">
        <v>60</v>
      </c>
      <c r="BS36" s="41"/>
      <c r="BT36" s="41"/>
      <c r="BU36" s="41"/>
      <c r="BW36" s="41"/>
      <c r="BX36" s="32"/>
      <c r="BZ36" s="49">
        <v>60</v>
      </c>
      <c r="CT36" s="41"/>
      <c r="CU36" s="41"/>
      <c r="CV36" s="41"/>
      <c r="CW36" s="32"/>
      <c r="CX36" s="41"/>
      <c r="CY36" s="32"/>
      <c r="CZ36" s="32"/>
      <c r="DA36" s="49">
        <v>60</v>
      </c>
      <c r="DX36" s="5"/>
      <c r="DY36" s="5"/>
      <c r="EH36" s="41"/>
      <c r="EI36" s="2"/>
      <c r="EK36" s="49">
        <v>60</v>
      </c>
      <c r="FF36" s="5"/>
      <c r="FG36" s="5"/>
      <c r="FP36" s="41"/>
      <c r="FQ36" s="2"/>
      <c r="FS36" s="49">
        <v>60</v>
      </c>
      <c r="GN36" s="5"/>
      <c r="GO36" s="5"/>
      <c r="GX36" s="2"/>
      <c r="GY36" s="2"/>
      <c r="HA36" s="49">
        <v>60</v>
      </c>
      <c r="HV36" s="5"/>
      <c r="HW36" s="5"/>
      <c r="IF36" s="41"/>
      <c r="IG36" s="2"/>
      <c r="II36" s="49">
        <v>60</v>
      </c>
      <c r="JD36" s="5"/>
      <c r="JE36" s="5"/>
      <c r="JN36" s="2"/>
      <c r="JO36" s="2"/>
      <c r="JQ36" s="49">
        <v>60</v>
      </c>
      <c r="KL36" s="5"/>
      <c r="KM36" s="5"/>
      <c r="KV36" s="2"/>
      <c r="KW36" s="2"/>
      <c r="KY36" s="49">
        <v>60</v>
      </c>
      <c r="LT36" s="5"/>
      <c r="LU36" s="5"/>
      <c r="MD36" s="2"/>
      <c r="ME36" s="2"/>
      <c r="MG36" s="49">
        <v>60</v>
      </c>
      <c r="NB36" s="5"/>
      <c r="NC36" s="5"/>
      <c r="NL36" s="2"/>
      <c r="NM36" s="2"/>
      <c r="NO36" s="49">
        <v>60</v>
      </c>
      <c r="OJ36" s="5"/>
      <c r="OK36" s="5"/>
      <c r="OT36" s="2"/>
      <c r="OU36" s="2"/>
      <c r="OW36" s="49">
        <v>60</v>
      </c>
      <c r="PR36" s="5"/>
      <c r="PS36" s="5"/>
      <c r="QB36" s="2"/>
      <c r="QC36" s="2"/>
      <c r="QE36" s="49">
        <v>60</v>
      </c>
      <c r="QZ36" s="5"/>
      <c r="RA36" s="5"/>
      <c r="RJ36" s="2"/>
      <c r="RK36" s="2"/>
      <c r="RM36" s="49">
        <v>60</v>
      </c>
      <c r="SH36" s="5"/>
      <c r="SI36" s="5"/>
      <c r="SR36" s="2"/>
      <c r="SS36" s="2"/>
      <c r="SU36" s="49">
        <v>60</v>
      </c>
      <c r="TP36" s="5"/>
      <c r="TQ36" s="5"/>
      <c r="TZ36" s="2"/>
      <c r="UA36" s="2"/>
      <c r="UC36" s="49">
        <v>60</v>
      </c>
      <c r="UX36" s="5"/>
      <c r="UY36" s="5"/>
      <c r="VH36" s="2"/>
      <c r="VI36" s="2"/>
      <c r="VK36" s="49">
        <v>60</v>
      </c>
      <c r="WF36" s="5"/>
      <c r="WG36" s="5"/>
      <c r="WP36" s="2"/>
      <c r="WQ36" s="2"/>
      <c r="WS36" s="49">
        <v>60</v>
      </c>
    </row>
    <row r="37" spans="1:617" x14ac:dyDescent="0.2">
      <c r="B37" s="29" t="s">
        <v>54</v>
      </c>
      <c r="C37" s="2"/>
      <c r="AU37" s="32"/>
      <c r="AX37" s="32"/>
      <c r="CW37" s="32"/>
      <c r="CZ37" s="32"/>
    </row>
    <row r="38" spans="1:617" x14ac:dyDescent="0.2">
      <c r="A38" s="5"/>
      <c r="B38" s="5"/>
      <c r="C38" s="20"/>
      <c r="AQ38" s="32"/>
      <c r="AR38" s="32"/>
      <c r="AS38" s="32"/>
      <c r="AT38" s="32"/>
      <c r="AU38" s="32"/>
      <c r="AX38" s="32"/>
      <c r="CS38" s="32"/>
      <c r="CT38" s="32"/>
      <c r="CU38" s="32"/>
      <c r="CV38" s="32"/>
      <c r="CW38" s="32"/>
      <c r="CZ38" s="32"/>
    </row>
    <row r="39" spans="1:617" ht="17" x14ac:dyDescent="0.2">
      <c r="A39" s="5"/>
      <c r="B39" s="5"/>
      <c r="C39" s="20"/>
      <c r="V39" s="10"/>
      <c r="W39" s="10"/>
      <c r="AQ39" s="32"/>
      <c r="AR39" s="32"/>
      <c r="AS39" s="32"/>
      <c r="AT39" s="32"/>
      <c r="AU39" s="32"/>
      <c r="AX39" s="32"/>
      <c r="CS39" s="32"/>
      <c r="CT39" s="32"/>
      <c r="CU39" s="32"/>
      <c r="CV39" s="32"/>
      <c r="CW39" s="32"/>
      <c r="CZ39" s="32"/>
    </row>
    <row r="40" spans="1:617" ht="17" x14ac:dyDescent="0.2">
      <c r="A40" s="5"/>
      <c r="B40" s="5"/>
      <c r="C40" s="20"/>
      <c r="V40" s="10"/>
      <c r="AQ40" s="32"/>
      <c r="AR40" s="32"/>
      <c r="AS40" s="32"/>
      <c r="AT40" s="32"/>
      <c r="AU40" s="32"/>
      <c r="AX40" s="32"/>
      <c r="CS40" s="32"/>
      <c r="CT40" s="32"/>
      <c r="CU40" s="32"/>
      <c r="CV40" s="32"/>
      <c r="CW40" s="32"/>
      <c r="CZ40" s="32"/>
    </row>
    <row r="41" spans="1:617" ht="17" x14ac:dyDescent="0.2">
      <c r="V41" s="10"/>
      <c r="W41" s="10"/>
      <c r="AQ41" s="32"/>
      <c r="AR41" s="32"/>
      <c r="AS41" s="32"/>
      <c r="AT41" s="32"/>
      <c r="AU41" s="32"/>
      <c r="AX41" s="32"/>
      <c r="CS41" s="32"/>
      <c r="CT41" s="32"/>
      <c r="CU41" s="32"/>
      <c r="CV41" s="32"/>
      <c r="CW41" s="32"/>
      <c r="CZ41" s="32"/>
    </row>
    <row r="42" spans="1:617" ht="17" x14ac:dyDescent="0.2">
      <c r="V42" s="10"/>
      <c r="W42" s="10"/>
      <c r="AQ42" s="32"/>
      <c r="AR42" s="32"/>
      <c r="AS42" s="32"/>
      <c r="AT42" s="32"/>
      <c r="AU42" s="32"/>
      <c r="AX42" s="32"/>
      <c r="CS42" s="32"/>
      <c r="CT42" s="32"/>
      <c r="CU42" s="32"/>
      <c r="CV42" s="32"/>
      <c r="CW42" s="32"/>
      <c r="CZ42" s="32"/>
    </row>
    <row r="43" spans="1:617" ht="17" x14ac:dyDescent="0.2">
      <c r="V43" s="10"/>
      <c r="W43" s="10"/>
      <c r="AQ43" s="32"/>
      <c r="AR43" s="32"/>
      <c r="AS43" s="32"/>
      <c r="AT43" s="32"/>
      <c r="AU43" s="32"/>
      <c r="AX43" s="32"/>
      <c r="CS43" s="32"/>
      <c r="CT43" s="32"/>
      <c r="CU43" s="32"/>
      <c r="CV43" s="32"/>
      <c r="CW43" s="32"/>
      <c r="CZ43" s="32"/>
    </row>
    <row r="44" spans="1:617" ht="17" x14ac:dyDescent="0.2">
      <c r="V44" s="10"/>
      <c r="W44" s="10"/>
      <c r="X44" s="10"/>
    </row>
    <row r="45" spans="1:617" ht="17" x14ac:dyDescent="0.2">
      <c r="V45" s="10"/>
      <c r="W45" s="10"/>
      <c r="X45" s="10"/>
    </row>
    <row r="46" spans="1:617" ht="17" x14ac:dyDescent="0.2">
      <c r="V46" s="10"/>
      <c r="W46" s="10"/>
      <c r="X46" s="10"/>
    </row>
    <row r="47" spans="1:617" ht="17" x14ac:dyDescent="0.2">
      <c r="V47" s="10"/>
      <c r="W47" s="10"/>
      <c r="X47" s="10"/>
    </row>
    <row r="48" spans="1:617" ht="17" x14ac:dyDescent="0.2">
      <c r="V48" s="10"/>
      <c r="W48" s="10"/>
      <c r="X48" s="10"/>
    </row>
    <row r="49" spans="22:24" ht="17" x14ac:dyDescent="0.2">
      <c r="V49" s="10"/>
      <c r="W49" s="10"/>
      <c r="X49" s="10"/>
    </row>
    <row r="50" spans="22:24" ht="17" x14ac:dyDescent="0.2">
      <c r="V50" s="10"/>
      <c r="W50" s="10"/>
      <c r="X50" s="10"/>
    </row>
    <row r="51" spans="22:24" ht="17" x14ac:dyDescent="0.2">
      <c r="V51" s="10"/>
      <c r="W51" s="10"/>
      <c r="X51" s="10"/>
    </row>
    <row r="52" spans="22:24" ht="17" x14ac:dyDescent="0.2">
      <c r="V52" s="10"/>
      <c r="W52" s="10"/>
      <c r="X52" s="10"/>
    </row>
    <row r="53" spans="22:24" ht="17" x14ac:dyDescent="0.2">
      <c r="V53" s="10"/>
      <c r="W53" s="10"/>
      <c r="X53" s="10"/>
    </row>
    <row r="54" spans="22:24" ht="17" x14ac:dyDescent="0.2">
      <c r="V54" s="10"/>
      <c r="W54" s="10"/>
      <c r="X54" s="10"/>
    </row>
    <row r="55" spans="22:24" ht="17" x14ac:dyDescent="0.2">
      <c r="V55" s="10"/>
      <c r="W55" s="10"/>
      <c r="X55" s="10"/>
    </row>
    <row r="56" spans="22:24" ht="17" x14ac:dyDescent="0.2">
      <c r="V56" s="10"/>
      <c r="W56" s="10"/>
      <c r="X56" s="10"/>
    </row>
    <row r="57" spans="22:24" ht="17" x14ac:dyDescent="0.2">
      <c r="V57" s="10"/>
      <c r="W57" s="10"/>
      <c r="X57" s="10"/>
    </row>
    <row r="58" spans="22:24" ht="17" x14ac:dyDescent="0.2">
      <c r="V58" s="10"/>
      <c r="W58" s="10"/>
      <c r="X58" s="10"/>
    </row>
  </sheetData>
  <sheetProtection sheet="1" formatCells="0" formatColumns="0" formatRows="0"/>
  <autoFilter ref="A1:XT1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4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8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filterColumn colId="635" showButton="0"/>
    <filterColumn colId="636" showButton="0"/>
    <filterColumn colId="637" showButton="0"/>
    <filterColumn colId="638" showButton="0"/>
    <filterColumn colId="639" showButton="0"/>
    <filterColumn colId="640" showButton="0"/>
    <filterColumn colId="641" showButton="0"/>
    <filterColumn colId="642" showButton="0"/>
    <sortState xmlns:xlrd2="http://schemas.microsoft.com/office/spreadsheetml/2017/richdata2" ref="A4:XT26">
      <sortCondition descending="1" ref="F1:F27"/>
    </sortState>
  </autoFilter>
  <sortState xmlns:xlrd2="http://schemas.microsoft.com/office/spreadsheetml/2017/richdata2" ref="A1:Q3">
    <sortCondition ref="A1"/>
  </sortState>
  <mergeCells count="116">
    <mergeCell ref="A1:A3"/>
    <mergeCell ref="B1:B3"/>
    <mergeCell ref="C1:C3"/>
    <mergeCell ref="E1:E3"/>
    <mergeCell ref="F1:F3"/>
    <mergeCell ref="D1:D3"/>
    <mergeCell ref="Q1:Q3"/>
    <mergeCell ref="S1:S3"/>
    <mergeCell ref="Y1:AY1"/>
    <mergeCell ref="AI2:AM2"/>
    <mergeCell ref="R1:R3"/>
    <mergeCell ref="V1:V3"/>
    <mergeCell ref="X1:X3"/>
    <mergeCell ref="W1:W3"/>
    <mergeCell ref="Y2:AC2"/>
    <mergeCell ref="AD2:AH2"/>
    <mergeCell ref="T1:T3"/>
    <mergeCell ref="U1:U3"/>
    <mergeCell ref="G1:G3"/>
    <mergeCell ref="H1:H3"/>
    <mergeCell ref="J1:J3"/>
    <mergeCell ref="L1:L3"/>
    <mergeCell ref="P1:P3"/>
    <mergeCell ref="K1:K3"/>
    <mergeCell ref="M1:M3"/>
    <mergeCell ref="I1:I3"/>
    <mergeCell ref="N1:N3"/>
    <mergeCell ref="O1:O3"/>
    <mergeCell ref="BE2:BI2"/>
    <mergeCell ref="CF2:CJ2"/>
    <mergeCell ref="CK2:CO2"/>
    <mergeCell ref="AZ1:BZ1"/>
    <mergeCell ref="AZ2:BD2"/>
    <mergeCell ref="EL1:FS1"/>
    <mergeCell ref="EL2:EP2"/>
    <mergeCell ref="EQ2:EU2"/>
    <mergeCell ref="EV2:EZ2"/>
    <mergeCell ref="FA2:FE2"/>
    <mergeCell ref="DI2:DM2"/>
    <mergeCell ref="DD1:EK1"/>
    <mergeCell ref="BJ2:BN2"/>
    <mergeCell ref="DD2:DH2"/>
    <mergeCell ref="DB1:DC1"/>
    <mergeCell ref="DN2:DR2"/>
    <mergeCell ref="DS2:DW2"/>
    <mergeCell ref="CA1:DA1"/>
    <mergeCell ref="CA2:CE2"/>
    <mergeCell ref="HB1:II1"/>
    <mergeCell ref="FT2:FX2"/>
    <mergeCell ref="FY2:GC2"/>
    <mergeCell ref="GD2:GH2"/>
    <mergeCell ref="GI2:GM2"/>
    <mergeCell ref="HG2:HK2"/>
    <mergeCell ref="HL2:HP2"/>
    <mergeCell ref="HQ2:HU2"/>
    <mergeCell ref="FT1:HA1"/>
    <mergeCell ref="HB2:HF2"/>
    <mergeCell ref="MH2:ML2"/>
    <mergeCell ref="PM2:PQ2"/>
    <mergeCell ref="QF2:QJ2"/>
    <mergeCell ref="QK2:QO2"/>
    <mergeCell ref="QP2:QT2"/>
    <mergeCell ref="IJ1:JQ1"/>
    <mergeCell ref="JR1:KY1"/>
    <mergeCell ref="IY2:JC2"/>
    <mergeCell ref="JR2:JV2"/>
    <mergeCell ref="JW2:KA2"/>
    <mergeCell ref="IT2:IX2"/>
    <mergeCell ref="IO2:IS2"/>
    <mergeCell ref="IJ2:IN2"/>
    <mergeCell ref="KB2:KF2"/>
    <mergeCell ref="KG2:KK2"/>
    <mergeCell ref="WT1:XT1"/>
    <mergeCell ref="RN1:SU1"/>
    <mergeCell ref="WY2:XC2"/>
    <mergeCell ref="WT2:WX2"/>
    <mergeCell ref="XD2:XH2"/>
    <mergeCell ref="KZ1:MG1"/>
    <mergeCell ref="MH1:NO1"/>
    <mergeCell ref="NP1:OW1"/>
    <mergeCell ref="OX1:QE1"/>
    <mergeCell ref="QF1:RM1"/>
    <mergeCell ref="NZ2:OD2"/>
    <mergeCell ref="OE2:OI2"/>
    <mergeCell ref="OX2:PB2"/>
    <mergeCell ref="PC2:PG2"/>
    <mergeCell ref="PH2:PL2"/>
    <mergeCell ref="MM2:MQ2"/>
    <mergeCell ref="MR2:MV2"/>
    <mergeCell ref="MW2:NA2"/>
    <mergeCell ref="NP2:NT2"/>
    <mergeCell ref="NU2:NY2"/>
    <mergeCell ref="KZ2:LD2"/>
    <mergeCell ref="LE2:LI2"/>
    <mergeCell ref="LJ2:LN2"/>
    <mergeCell ref="LO2:LS2"/>
    <mergeCell ref="VL1:WS1"/>
    <mergeCell ref="VL2:VP2"/>
    <mergeCell ref="VQ2:VU2"/>
    <mergeCell ref="VV2:VZ2"/>
    <mergeCell ref="WA2:WE2"/>
    <mergeCell ref="QU2:QY2"/>
    <mergeCell ref="RN2:RR2"/>
    <mergeCell ref="RS2:RW2"/>
    <mergeCell ref="RX2:SB2"/>
    <mergeCell ref="SC2:SG2"/>
    <mergeCell ref="SV1:UC1"/>
    <mergeCell ref="TK2:TO2"/>
    <mergeCell ref="SV2:SZ2"/>
    <mergeCell ref="TA2:TE2"/>
    <mergeCell ref="TF2:TJ2"/>
    <mergeCell ref="UD1:VK1"/>
    <mergeCell ref="UD2:UH2"/>
    <mergeCell ref="UI2:UM2"/>
    <mergeCell ref="UN2:UR2"/>
    <mergeCell ref="US2:UW2"/>
  </mergeCells>
  <conditionalFormatting sqref="H1:H1048576">
    <cfRule type="containsText" dxfId="836" priority="259" operator="containsText" text="No DD">
      <formula>NOT(ISERROR(SEARCH("No DD",H1)))</formula>
    </cfRule>
    <cfRule type="containsText" dxfId="835" priority="260" operator="containsText" text="Merit">
      <formula>NOT(ISERROR(SEARCH("Merit",H1)))</formula>
    </cfRule>
    <cfRule type="containsText" dxfId="834" priority="261" operator="containsText" text="Excellence">
      <formula>NOT(ISERROR(SEARCH("Excellence",H1)))</formula>
    </cfRule>
    <cfRule type="containsText" dxfId="833" priority="262" operator="containsText" text="Worlds Team">
      <formula>NOT(ISERROR(SEARCH("Worlds Team",H1)))</formula>
    </cfRule>
    <cfRule type="containsText" dxfId="832" priority="263" operator="containsText" text="National Team">
      <formula>NOT(ISERROR(SEARCH("National Team",H1)))</formula>
    </cfRule>
  </conditionalFormatting>
  <conditionalFormatting sqref="Y4:AY26">
    <cfRule type="expression" dxfId="831" priority="52" stopIfTrue="1">
      <formula>IF($AN4&lt;&gt;"",1,0)</formula>
    </cfRule>
  </conditionalFormatting>
  <conditionalFormatting sqref="AZ4:BZ26">
    <cfRule type="expression" dxfId="830" priority="240" stopIfTrue="1">
      <formula>IF($BO4&lt;&gt;"",1,0)</formula>
    </cfRule>
  </conditionalFormatting>
  <conditionalFormatting sqref="CA4:DA26">
    <cfRule type="expression" dxfId="829" priority="236" stopIfTrue="1">
      <formula>IF($CP4&lt;&gt;"",1,0)</formula>
    </cfRule>
  </conditionalFormatting>
  <conditionalFormatting sqref="BW37:BW1048576 BP1:BP1048576 BS1:BS1048576 BW1:BW35">
    <cfRule type="cellIs" dxfId="828" priority="52662" operator="between">
      <formula>$BZ$32</formula>
      <formula>1000</formula>
    </cfRule>
    <cfRule type="cellIs" dxfId="827" priority="52663" operator="between">
      <formula>$BZ$31</formula>
      <formula>$BZ$32</formula>
    </cfRule>
    <cfRule type="cellIs" dxfId="826" priority="52664" operator="between">
      <formula>$BZ$30</formula>
      <formula>$BZ$31</formula>
    </cfRule>
    <cfRule type="cellIs" dxfId="825" priority="52665" operator="between">
      <formula>$BZ$29</formula>
      <formula>$BZ$30</formula>
    </cfRule>
  </conditionalFormatting>
  <conditionalFormatting sqref="CX37:CX1048576 CQ1:CQ1048576 CT1:CT1048576 CX1:CX35">
    <cfRule type="cellIs" dxfId="824" priority="51539" operator="between">
      <formula>$DA$32</formula>
      <formula>1000</formula>
    </cfRule>
    <cfRule type="cellIs" dxfId="823" priority="51540" operator="between">
      <formula>$DA$31</formula>
      <formula>$DA$32</formula>
    </cfRule>
    <cfRule type="cellIs" dxfId="822" priority="51541" operator="between">
      <formula>$DA$30</formula>
      <formula>$DA$31</formula>
    </cfRule>
    <cfRule type="cellIs" dxfId="821" priority="51542" operator="between">
      <formula>$DA$29</formula>
      <formula>$DA$30</formula>
    </cfRule>
  </conditionalFormatting>
  <conditionalFormatting sqref="EH37:EH1048576 DX1:DX1048576 EA1:EA1048576 EE1:EE1048576 EH1:EH35">
    <cfRule type="cellIs" dxfId="820" priority="52693" operator="between">
      <formula>$EK$29</formula>
      <formula>$EK$30</formula>
    </cfRule>
  </conditionalFormatting>
  <conditionalFormatting sqref="FP37:FP1048576 FF1:FF1048576 FI1:FI1048576 FM1:FM1048576 FP1:FP35">
    <cfRule type="cellIs" dxfId="819" priority="223" operator="between">
      <formula>$FS$29</formula>
      <formula>$FS$30</formula>
    </cfRule>
  </conditionalFormatting>
  <conditionalFormatting sqref="IF37:IF1048576 HV1:HV1048576 HY1:HY1048576 IC1:IC1048576 IF1:IF35">
    <cfRule type="cellIs" dxfId="818" priority="191" operator="between">
      <formula>$II$29</formula>
      <formula>$II$30</formula>
    </cfRule>
  </conditionalFormatting>
  <conditionalFormatting sqref="AW36 AO1:AO1048576 AR1:AR1048576 AV1:AV1048576">
    <cfRule type="cellIs" dxfId="817" priority="53" operator="between">
      <formula>$AY$32</formula>
      <formula>1000</formula>
    </cfRule>
    <cfRule type="cellIs" dxfId="816" priority="54" operator="between">
      <formula>$AY$31</formula>
      <formula>$AY$32</formula>
    </cfRule>
    <cfRule type="cellIs" dxfId="815" priority="55" operator="between">
      <formula>$AY$30</formula>
      <formula>$AY$31</formula>
    </cfRule>
    <cfRule type="cellIs" dxfId="814" priority="51305" operator="between">
      <formula>$AY$29</formula>
      <formula>$AY$30</formula>
    </cfRule>
  </conditionalFormatting>
  <conditionalFormatting sqref="BW36">
    <cfRule type="cellIs" dxfId="813" priority="48" operator="between">
      <formula>$AY$32</formula>
      <formula>1000</formula>
    </cfRule>
    <cfRule type="cellIs" dxfId="812" priority="49" operator="between">
      <formula>$AY$31</formula>
      <formula>$AY$32</formula>
    </cfRule>
    <cfRule type="cellIs" dxfId="811" priority="50" operator="between">
      <formula>$AY$30</formula>
      <formula>$AY$31</formula>
    </cfRule>
    <cfRule type="cellIs" dxfId="810" priority="51" operator="between">
      <formula>$AY$29</formula>
      <formula>$AY$30</formula>
    </cfRule>
  </conditionalFormatting>
  <conditionalFormatting sqref="CX36">
    <cfRule type="cellIs" dxfId="809" priority="44" operator="between">
      <formula>$AY$32</formula>
      <formula>1000</formula>
    </cfRule>
    <cfRule type="cellIs" dxfId="808" priority="45" operator="between">
      <formula>$AY$31</formula>
      <formula>$AY$32</formula>
    </cfRule>
    <cfRule type="cellIs" dxfId="807" priority="46" operator="between">
      <formula>$AY$30</formula>
      <formula>$AY$31</formula>
    </cfRule>
    <cfRule type="cellIs" dxfId="806" priority="47" operator="between">
      <formula>$AY$29</formula>
      <formula>$AY$30</formula>
    </cfRule>
  </conditionalFormatting>
  <conditionalFormatting sqref="EH36">
    <cfRule type="cellIs" dxfId="805" priority="40" operator="between">
      <formula>$AY$32</formula>
      <formula>1000</formula>
    </cfRule>
    <cfRule type="cellIs" dxfId="804" priority="41" operator="between">
      <formula>$AY$31</formula>
      <formula>$AY$32</formula>
    </cfRule>
    <cfRule type="cellIs" dxfId="803" priority="42" operator="between">
      <formula>$AY$30</formula>
      <formula>$AY$31</formula>
    </cfRule>
    <cfRule type="cellIs" dxfId="802" priority="43" operator="between">
      <formula>$AY$29</formula>
      <formula>$AY$30</formula>
    </cfRule>
  </conditionalFormatting>
  <conditionalFormatting sqref="FP36">
    <cfRule type="cellIs" dxfId="801" priority="36" operator="between">
      <formula>$AY$32</formula>
      <formula>1000</formula>
    </cfRule>
    <cfRule type="cellIs" dxfId="800" priority="37" operator="between">
      <formula>$AY$31</formula>
      <formula>$AY$32</formula>
    </cfRule>
    <cfRule type="cellIs" dxfId="799" priority="38" operator="between">
      <formula>$AY$30</formula>
      <formula>$AY$31</formula>
    </cfRule>
    <cfRule type="cellIs" dxfId="798" priority="39" operator="between">
      <formula>$AY$29</formula>
      <formula>$AY$30</formula>
    </cfRule>
  </conditionalFormatting>
  <conditionalFormatting sqref="IF36">
    <cfRule type="cellIs" dxfId="797" priority="32" operator="between">
      <formula>$AY$32</formula>
      <formula>1000</formula>
    </cfRule>
    <cfRule type="cellIs" dxfId="796" priority="33" operator="between">
      <formula>$AY$31</formula>
      <formula>$AY$32</formula>
    </cfRule>
    <cfRule type="cellIs" dxfId="795" priority="34" operator="between">
      <formula>$AY$30</formula>
      <formula>$AY$31</formula>
    </cfRule>
    <cfRule type="cellIs" dxfId="794" priority="35" operator="between">
      <formula>$AY$29</formula>
      <formula>$AY$30</formula>
    </cfRule>
  </conditionalFormatting>
  <conditionalFormatting sqref="K1:K1048576 M1:M1048576 O1:O1048576 Q1:Q1048576 S1:S1048576 U1:U1048576">
    <cfRule type="expression" dxfId="793" priority="52681" stopIfTrue="1">
      <formula>IF(K1=$CA$1,1,0)</formula>
    </cfRule>
    <cfRule type="expression" dxfId="792" priority="52682">
      <formula>IF(K1=$AZ$1,1,0)</formula>
    </cfRule>
    <cfRule type="expression" dxfId="791" priority="52683">
      <formula>IF(K1=$Y$1,1,0)</formula>
    </cfRule>
  </conditionalFormatting>
  <conditionalFormatting sqref="A4:A1048576">
    <cfRule type="expression" dxfId="790" priority="31">
      <formula>AND(G4&lt;&gt;"",F4="")</formula>
    </cfRule>
    <cfRule type="expression" dxfId="789" priority="37593">
      <formula>IF(A4&gt;8,1,0)</formula>
    </cfRule>
  </conditionalFormatting>
  <conditionalFormatting sqref="CV1:CV1048576 AT1:AT1048576">
    <cfRule type="cellIs" dxfId="788" priority="151070" operator="between">
      <formula>AY$36</formula>
      <formula>1000</formula>
    </cfRule>
    <cfRule type="cellIs" dxfId="787" priority="151071" operator="between">
      <formula>AY$35</formula>
      <formula>AY$36</formula>
    </cfRule>
  </conditionalFormatting>
  <conditionalFormatting sqref="EC1:EC1048576 FK1:FK1048576 GS1:GS1048576 IA1:IA1048576 JI1:JI1048576 KQ1:KQ1048576 LY1:LY1048576 NG1:NG1048576 OO1:OO1048576 PW1:PW1048576 RE1:RE1048576 SM1:SM1048576 TU1:TU36 VC1:VC36 WK1:WK36">
    <cfRule type="cellIs" dxfId="786" priority="151082" operator="between">
      <formula>EK$36</formula>
      <formula>1000</formula>
    </cfRule>
    <cfRule type="cellIs" dxfId="785" priority="151083" operator="between">
      <formula>EK$35</formula>
      <formula>EK$36</formula>
    </cfRule>
  </conditionalFormatting>
  <conditionalFormatting sqref="AQ1:AQ1048576 AT1:AT1048576 AX1:AX1048576">
    <cfRule type="cellIs" dxfId="784" priority="151166" operator="between">
      <formula>$AY$36</formula>
      <formula>1000</formula>
    </cfRule>
    <cfRule type="cellIs" dxfId="783" priority="151167" operator="between">
      <formula>$AY$35</formula>
      <formula>$AY$36</formula>
    </cfRule>
    <cfRule type="cellIs" dxfId="782" priority="151168" operator="between">
      <formula>$AY$34</formula>
      <formula>$AY$35</formula>
    </cfRule>
    <cfRule type="cellIs" dxfId="781" priority="151169" operator="between">
      <formula>$AY$33</formula>
      <formula>$AY$34</formula>
    </cfRule>
  </conditionalFormatting>
  <conditionalFormatting sqref="BR1:BR1048576 BU1:BU1048576 BY1:BY1048576">
    <cfRule type="cellIs" dxfId="780" priority="151202" operator="between">
      <formula>$BZ$36</formula>
      <formula>1000</formula>
    </cfRule>
    <cfRule type="cellIs" dxfId="779" priority="151203" operator="between">
      <formula>$BZ$35</formula>
      <formula>$BZ$36</formula>
    </cfRule>
    <cfRule type="cellIs" dxfId="778" priority="151204" operator="between">
      <formula>$BZ$34</formula>
      <formula>$BZ$35</formula>
    </cfRule>
    <cfRule type="cellIs" dxfId="777" priority="151205" operator="between">
      <formula>$BZ$33</formula>
      <formula>$BZ$34</formula>
    </cfRule>
  </conditionalFormatting>
  <conditionalFormatting sqref="CS1:CS1048576 CV1:CV1048576 CZ1:CZ1048576">
    <cfRule type="cellIs" dxfId="776" priority="151238" operator="between">
      <formula>$DA$36</formula>
      <formula>1000</formula>
    </cfRule>
    <cfRule type="cellIs" dxfId="775" priority="151239" operator="between">
      <formula>$DA$35</formula>
      <formula>$DA$36</formula>
    </cfRule>
    <cfRule type="cellIs" dxfId="774" priority="151240" operator="between">
      <formula>$DA$34</formula>
      <formula>$DA$35</formula>
    </cfRule>
    <cfRule type="cellIs" dxfId="773" priority="151241" operator="between">
      <formula>$DA$33</formula>
      <formula>$DA$34</formula>
    </cfRule>
  </conditionalFormatting>
  <conditionalFormatting sqref="NB1:NB1048576 NE1:NE1048576 NI1:NI1048576 NL1:NL1048576">
    <cfRule type="cellIs" dxfId="772" priority="151816" operator="between">
      <formula>$NO$29</formula>
      <formula>$NO$30</formula>
    </cfRule>
  </conditionalFormatting>
  <conditionalFormatting sqref="DZ1:DZ1048576 EC1:EC1048576 EG1:EG1048576 EJ1:EJ1048576">
    <cfRule type="cellIs" dxfId="771" priority="151286" operator="between">
      <formula>$EK$36</formula>
      <formula>1000</formula>
    </cfRule>
    <cfRule type="cellIs" dxfId="770" priority="151287" operator="between">
      <formula>$EK$35</formula>
      <formula>$EK$36</formula>
    </cfRule>
    <cfRule type="cellIs" dxfId="769" priority="151288" operator="between">
      <formula>$EK$34</formula>
      <formula>$EK$35</formula>
    </cfRule>
    <cfRule type="cellIs" dxfId="768" priority="151289" operator="between">
      <formula>$EK$33</formula>
      <formula>$EK$34</formula>
    </cfRule>
  </conditionalFormatting>
  <conditionalFormatting sqref="FH1:FH1048576 FK1:FK1048576 FO1:FO1048576 FR1:FR1048576">
    <cfRule type="cellIs" dxfId="767" priority="151334" operator="between">
      <formula>$FS$36</formula>
      <formula>1000</formula>
    </cfRule>
    <cfRule type="cellIs" dxfId="766" priority="151335" operator="between">
      <formula>$FS$35</formula>
      <formula>$FS$36</formula>
    </cfRule>
    <cfRule type="cellIs" dxfId="765" priority="151336" operator="between">
      <formula>$FS$34</formula>
      <formula>$FS$35</formula>
    </cfRule>
    <cfRule type="cellIs" dxfId="764" priority="151337" operator="between">
      <formula>$FS$33</formula>
      <formula>$FS$34</formula>
    </cfRule>
  </conditionalFormatting>
  <conditionalFormatting sqref="GN1:GN1048576 GQ1:GQ1048576 GU1:GU1048576 GX1:GX1048576">
    <cfRule type="cellIs" dxfId="763" priority="151384" stopIfTrue="1" operator="between">
      <formula>$HA$30</formula>
      <formula>1000</formula>
    </cfRule>
    <cfRule type="cellIs" dxfId="762" priority="151385" operator="between">
      <formula>$HA$29</formula>
      <formula>$HA$30</formula>
    </cfRule>
  </conditionalFormatting>
  <conditionalFormatting sqref="GP1:GP1048576 GS1:GS1048576 GW1:GW1048576 GZ1:GZ1048576">
    <cfRule type="cellIs" dxfId="761" priority="151430" operator="between">
      <formula>$HA$36</formula>
      <formula>1000</formula>
    </cfRule>
    <cfRule type="cellIs" dxfId="760" priority="151431" operator="between">
      <formula>$HA$35</formula>
      <formula>$HA$36</formula>
    </cfRule>
    <cfRule type="cellIs" dxfId="759" priority="151432" operator="between">
      <formula>$HA$34</formula>
      <formula>$HA$35</formula>
    </cfRule>
    <cfRule type="cellIs" dxfId="758" priority="151433" operator="between">
      <formula>$HA$33</formula>
      <formula>$HA$34</formula>
    </cfRule>
  </conditionalFormatting>
  <conditionalFormatting sqref="HX1:HX1048576 IA1:IA1048576 IE1:IE1048576 IH1:IH1048576">
    <cfRule type="cellIs" dxfId="757" priority="151478" operator="between">
      <formula>$II$36</formula>
      <formula>1000</formula>
    </cfRule>
    <cfRule type="cellIs" dxfId="756" priority="151479" operator="between">
      <formula>$II$35</formula>
      <formula>$II$36</formula>
    </cfRule>
    <cfRule type="cellIs" dxfId="755" priority="151480" operator="between">
      <formula>$II$34</formula>
      <formula>$II$35</formula>
    </cfRule>
    <cfRule type="cellIs" dxfId="754" priority="151481" operator="between">
      <formula>$II$33</formula>
      <formula>$II$34</formula>
    </cfRule>
  </conditionalFormatting>
  <conditionalFormatting sqref="JD1:JD1048576 JG1:JG1048576 JK1:JK1048576 JN1:JN1048576">
    <cfRule type="cellIs" dxfId="753" priority="151528" stopIfTrue="1" operator="between">
      <formula>$JQ$30</formula>
      <formula>1000</formula>
    </cfRule>
    <cfRule type="cellIs" dxfId="752" priority="151529" operator="between">
      <formula>$JQ$29</formula>
      <formula>$JQ$30</formula>
    </cfRule>
  </conditionalFormatting>
  <conditionalFormatting sqref="JF1:JF1048576 JI1:JI1048576 JM1:JM1048576 JP1:JP1048576">
    <cfRule type="cellIs" dxfId="751" priority="151574" operator="between">
      <formula>$JQ$36</formula>
      <formula>1000</formula>
    </cfRule>
    <cfRule type="cellIs" dxfId="750" priority="151575" operator="between">
      <formula>$JQ$35</formula>
      <formula>$JQ$36</formula>
    </cfRule>
    <cfRule type="cellIs" dxfId="749" priority="151576" operator="between">
      <formula>$JQ$34</formula>
      <formula>$JQ$35</formula>
    </cfRule>
    <cfRule type="cellIs" dxfId="748" priority="151577" operator="between">
      <formula>$JQ$33</formula>
      <formula>$JQ$34</formula>
    </cfRule>
  </conditionalFormatting>
  <conditionalFormatting sqref="KL1:KL1048576 KO1:KO1048576 KS1:KS1048576 KV1:KV1048576">
    <cfRule type="cellIs" dxfId="747" priority="151624" stopIfTrue="1" operator="between">
      <formula>$KY$30</formula>
      <formula>1000</formula>
    </cfRule>
    <cfRule type="cellIs" dxfId="746" priority="151625" operator="between">
      <formula>$KY$29</formula>
      <formula>$KY$30</formula>
    </cfRule>
  </conditionalFormatting>
  <conditionalFormatting sqref="KN1:KN1048576 KQ1:KQ1048576 KU1:KU1048576 KX1:KX1048576">
    <cfRule type="cellIs" dxfId="745" priority="151670" operator="between">
      <formula>$KY$36</formula>
      <formula>1000</formula>
    </cfRule>
    <cfRule type="cellIs" dxfId="744" priority="151671" operator="between">
      <formula>$KY$35</formula>
      <formula>$KY$36</formula>
    </cfRule>
    <cfRule type="cellIs" dxfId="743" priority="151672" operator="between">
      <formula>$KY$34</formula>
      <formula>$KY$35</formula>
    </cfRule>
    <cfRule type="cellIs" dxfId="742" priority="151673" operator="between">
      <formula>$KY$33</formula>
      <formula>$KY$34</formula>
    </cfRule>
  </conditionalFormatting>
  <conditionalFormatting sqref="LT1:LT1048576 LW1:LW1048576 MA1:MA1048576 MD1:MD1048576">
    <cfRule type="cellIs" dxfId="741" priority="151720" stopIfTrue="1" operator="between">
      <formula>$MG$30</formula>
      <formula>1000</formula>
    </cfRule>
    <cfRule type="cellIs" dxfId="740" priority="151721" operator="between">
      <formula>$MG$29</formula>
      <formula>$MG$30</formula>
    </cfRule>
  </conditionalFormatting>
  <conditionalFormatting sqref="LV1:LV1048576 LY1:LY1048576 MC1:MC1048576 MF1:MF1048576">
    <cfRule type="cellIs" dxfId="739" priority="151766" operator="between">
      <formula>$MG$36</formula>
      <formula>1000</formula>
    </cfRule>
    <cfRule type="cellIs" dxfId="738" priority="151767" operator="between">
      <formula>$MG$35</formula>
      <formula>$MG$36</formula>
    </cfRule>
    <cfRule type="cellIs" dxfId="737" priority="151768" operator="between">
      <formula>$MG$34</formula>
      <formula>$MG$35</formula>
    </cfRule>
    <cfRule type="cellIs" dxfId="736" priority="151769" operator="between">
      <formula>$MG$33</formula>
      <formula>$MG$34</formula>
    </cfRule>
  </conditionalFormatting>
  <conditionalFormatting sqref="NB1:NB1048576 NE1:NE1048576 NI1:NI1048576">
    <cfRule type="cellIs" dxfId="735" priority="151815" operator="between">
      <formula>$NO$30</formula>
      <formula>1000</formula>
    </cfRule>
  </conditionalFormatting>
  <conditionalFormatting sqref="ND1:ND1048576 NG1:NG1048576 NK1:NK1048576 NN1:NN1048576">
    <cfRule type="cellIs" dxfId="734" priority="151841" operator="between">
      <formula>$NO$36</formula>
      <formula>1000</formula>
    </cfRule>
    <cfRule type="cellIs" dxfId="733" priority="151842" operator="between">
      <formula>$NO$35</formula>
      <formula>$NO$36</formula>
    </cfRule>
    <cfRule type="cellIs" dxfId="732" priority="151843" operator="between">
      <formula>$NO$34</formula>
      <formula>$NO$35</formula>
    </cfRule>
    <cfRule type="cellIs" dxfId="731" priority="151844" operator="between">
      <formula>$NO$33</formula>
      <formula>$NO$34</formula>
    </cfRule>
  </conditionalFormatting>
  <conditionalFormatting sqref="OJ1:OJ1048576 OM1:OM1048576 OQ1:OQ1048576 OT1:OT1048576">
    <cfRule type="cellIs" dxfId="730" priority="151891" stopIfTrue="1" operator="between">
      <formula>$OW$30</formula>
      <formula>1000</formula>
    </cfRule>
    <cfRule type="cellIs" dxfId="729" priority="151892" operator="between">
      <formula>$OW$29</formula>
      <formula>$OW$30</formula>
    </cfRule>
  </conditionalFormatting>
  <conditionalFormatting sqref="OL1:OL1048576 OO1:OO1048576 OS1:OS1048576 OV1:OV1048576">
    <cfRule type="cellIs" dxfId="728" priority="151937" operator="between">
      <formula>$OW$36</formula>
      <formula>1000</formula>
    </cfRule>
    <cfRule type="cellIs" dxfId="727" priority="151938" operator="between">
      <formula>$OW$35</formula>
      <formula>$OW$36</formula>
    </cfRule>
    <cfRule type="cellIs" dxfId="726" priority="151939" operator="between">
      <formula>$OW$34</formula>
      <formula>$OW$35</formula>
    </cfRule>
    <cfRule type="cellIs" dxfId="725" priority="151940" operator="between">
      <formula>$OW$33</formula>
      <formula>$OW$34</formula>
    </cfRule>
  </conditionalFormatting>
  <conditionalFormatting sqref="PR1:PR1048576 PU1:PU1048576 PY1:PY1048576 QB1:QB1048576">
    <cfRule type="cellIs" dxfId="724" priority="151987" stopIfTrue="1" operator="between">
      <formula>$QE$30</formula>
      <formula>1000</formula>
    </cfRule>
    <cfRule type="cellIs" dxfId="723" priority="151988" operator="between">
      <formula>$QE$29</formula>
      <formula>$QE$30</formula>
    </cfRule>
  </conditionalFormatting>
  <conditionalFormatting sqref="PT1:PT1048576 PW1:PW1048576 QA1:QA1048576 QD1:QD1048576">
    <cfRule type="cellIs" dxfId="722" priority="152033" operator="between">
      <formula>$QE$36</formula>
      <formula>1000</formula>
    </cfRule>
    <cfRule type="cellIs" dxfId="721" priority="152034" operator="between">
      <formula>$QE$35</formula>
      <formula>$QE$36</formula>
    </cfRule>
    <cfRule type="cellIs" dxfId="720" priority="152035" operator="between">
      <formula>$QE$34</formula>
      <formula>$QE$35</formula>
    </cfRule>
    <cfRule type="cellIs" dxfId="719" priority="152036" operator="between">
      <formula>$QE$33</formula>
      <formula>$QE$34</formula>
    </cfRule>
  </conditionalFormatting>
  <conditionalFormatting sqref="QZ1:QZ1048576 RC1:RC1048576 RG1:RG1048576 RJ1:RJ1048576">
    <cfRule type="cellIs" dxfId="718" priority="152083" stopIfTrue="1" operator="between">
      <formula>$RM$30</formula>
      <formula>1000</formula>
    </cfRule>
    <cfRule type="cellIs" dxfId="717" priority="152084" operator="between">
      <formula>$RM$29</formula>
      <formula>$RM$30</formula>
    </cfRule>
  </conditionalFormatting>
  <conditionalFormatting sqref="RB1:RB1048576 RE1:RE1048576 RI1:RI1048576 RL1:RL1048576">
    <cfRule type="cellIs" dxfId="716" priority="152129" operator="between">
      <formula>$RM$36</formula>
      <formula>1000</formula>
    </cfRule>
    <cfRule type="cellIs" dxfId="715" priority="152130" operator="between">
      <formula>$RM$35</formula>
      <formula>$RM$36</formula>
    </cfRule>
    <cfRule type="cellIs" dxfId="714" priority="152131" operator="between">
      <formula>$RM$34</formula>
      <formula>$RM$35</formula>
    </cfRule>
    <cfRule type="cellIs" dxfId="713" priority="152132" operator="between">
      <formula>$RM$33</formula>
      <formula>$RM$34</formula>
    </cfRule>
  </conditionalFormatting>
  <conditionalFormatting sqref="SH1:SH1048576 SK1:SK1048576 SO1:SO1048576 SR1:SR1048576 TP1:TP36 TS1:TS36 TW1:TW36 TZ1:TZ36 UX1:UX36 VA1:VA36 VE1:VE36 VH1:VH36 WF1:WF36 WI1:WI36 WM1:WM36 WP1:WP36">
    <cfRule type="cellIs" dxfId="712" priority="152179" operator="between">
      <formula>$SU$30</formula>
      <formula>1000</formula>
    </cfRule>
    <cfRule type="cellIs" dxfId="711" priority="152180" operator="between">
      <formula>$SU$29</formula>
      <formula>$SU$30</formula>
    </cfRule>
  </conditionalFormatting>
  <conditionalFormatting sqref="SJ1:SJ1048576 SM1:SM1048576 SQ1:SQ1048576 ST1:ST1048576 TR1:TR36 TU1:TU36 TY1:TY36 UB1:UB36 UZ1:UZ36 VC1:VC36 VG1:VG36 VJ1:VJ36 WH1:WH36 WK1:WK36 WO1:WO36 WR1:WR36">
    <cfRule type="cellIs" dxfId="710" priority="152321" operator="between">
      <formula>$SU$36</formula>
      <formula>1000</formula>
    </cfRule>
    <cfRule type="cellIs" dxfId="709" priority="152322" operator="between">
      <formula>$SU$35</formula>
      <formula>$SU$36</formula>
    </cfRule>
    <cfRule type="cellIs" dxfId="708" priority="152323" operator="between">
      <formula>$SU$34</formula>
      <formula>$SU$35</formula>
    </cfRule>
    <cfRule type="cellIs" dxfId="707" priority="152324" operator="between">
      <formula>$SU$33</formula>
      <formula>$SU$34</formula>
    </cfRule>
  </conditionalFormatting>
  <conditionalFormatting sqref="EH1:EH1048576 DX1:DX1048576 EA1:EA1048576 EE1:EE1048576">
    <cfRule type="cellIs" dxfId="706" priority="52692" stopIfTrue="1" operator="between">
      <formula>$EK$30</formula>
      <formula>1000</formula>
    </cfRule>
  </conditionalFormatting>
  <conditionalFormatting sqref="FP1:FP1048576 FF1:FF1048576 FI1:FI1048576 FM1:FM1048576">
    <cfRule type="cellIs" dxfId="705" priority="222" stopIfTrue="1" operator="between">
      <formula>$FS$30</formula>
      <formula>1000</formula>
    </cfRule>
  </conditionalFormatting>
  <conditionalFormatting sqref="IF1:IF1048576 HV1:HV1048576 HY1:HY1048576 IC1:IC1048576">
    <cfRule type="cellIs" dxfId="704" priority="190" stopIfTrue="1" operator="between">
      <formula>$II$30</formula>
      <formula>1000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XT46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7" max="7" width="10.83203125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29" width="10.83203125" hidden="1" customWidth="1"/>
    <col min="230" max="242" width="10.83203125" customWidth="1"/>
    <col min="243" max="243" width="10.83203125" style="36" customWidth="1"/>
    <col min="244" max="263" width="10.83203125" hidden="1" customWidth="1"/>
    <col min="264" max="276" width="10.83203125" customWidth="1"/>
    <col min="277" max="277" width="10.83203125" style="36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365" width="10.83203125" hidden="1" customWidth="1"/>
    <col min="366" max="379" width="10.83203125" customWidth="1"/>
    <col min="380" max="399" width="10.83203125" hidden="1" customWidth="1"/>
    <col min="400" max="413" width="10.83203125" customWidth="1"/>
    <col min="414" max="433" width="10.83203125" hidden="1" customWidth="1"/>
    <col min="434" max="447" width="10.83203125" customWidth="1"/>
    <col min="448" max="644" width="10.83203125" hidden="1" customWidth="1"/>
  </cols>
  <sheetData>
    <row r="1" spans="1:644" x14ac:dyDescent="0.2">
      <c r="A1" s="71" t="s">
        <v>1</v>
      </c>
      <c r="B1" s="71" t="s">
        <v>27</v>
      </c>
      <c r="C1" s="71" t="s">
        <v>0</v>
      </c>
      <c r="D1" s="71" t="s">
        <v>55</v>
      </c>
      <c r="E1" s="71" t="s">
        <v>2</v>
      </c>
      <c r="F1" s="73" t="s">
        <v>61</v>
      </c>
      <c r="G1" s="71" t="s">
        <v>10</v>
      </c>
      <c r="H1" s="71" t="s">
        <v>11</v>
      </c>
      <c r="I1" s="71" t="s">
        <v>81</v>
      </c>
      <c r="J1" s="72" t="s">
        <v>89</v>
      </c>
      <c r="K1" s="70" t="s">
        <v>30</v>
      </c>
      <c r="L1" s="72" t="s">
        <v>90</v>
      </c>
      <c r="M1" s="70" t="s">
        <v>30</v>
      </c>
      <c r="N1" s="72" t="s">
        <v>111</v>
      </c>
      <c r="O1" s="70" t="s">
        <v>30</v>
      </c>
      <c r="P1" s="70" t="s">
        <v>12</v>
      </c>
      <c r="Q1" s="70" t="s">
        <v>30</v>
      </c>
      <c r="R1" s="70" t="s">
        <v>91</v>
      </c>
      <c r="S1" s="70" t="s">
        <v>30</v>
      </c>
      <c r="T1" s="72" t="s">
        <v>92</v>
      </c>
      <c r="U1" s="70" t="s">
        <v>30</v>
      </c>
      <c r="V1" s="74" t="s">
        <v>13</v>
      </c>
      <c r="W1" s="70" t="s">
        <v>31</v>
      </c>
      <c r="X1" s="70" t="s">
        <v>30</v>
      </c>
      <c r="Y1" s="65" t="s">
        <v>195</v>
      </c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5"/>
      <c r="AY1" s="65"/>
      <c r="AZ1" s="68" t="s">
        <v>230</v>
      </c>
      <c r="BA1" s="68"/>
      <c r="BB1" s="68"/>
      <c r="BC1" s="68"/>
      <c r="BD1" s="68"/>
      <c r="BE1" s="68"/>
      <c r="BF1" s="68"/>
      <c r="BG1" s="68"/>
      <c r="BH1" s="68"/>
      <c r="BI1" s="68"/>
      <c r="BJ1" s="68"/>
      <c r="BK1" s="68"/>
      <c r="BL1" s="68"/>
      <c r="BM1" s="68"/>
      <c r="BN1" s="68"/>
      <c r="BO1" s="68"/>
      <c r="BP1" s="68"/>
      <c r="BQ1" s="68"/>
      <c r="BR1" s="68"/>
      <c r="BS1" s="68"/>
      <c r="BT1" s="68"/>
      <c r="BU1" s="68"/>
      <c r="BV1" s="68"/>
      <c r="BW1" s="68"/>
      <c r="BX1" s="68"/>
      <c r="BY1" s="68"/>
      <c r="BZ1" s="68"/>
      <c r="CA1" s="65" t="s">
        <v>252</v>
      </c>
      <c r="CB1" s="65"/>
      <c r="CC1" s="65"/>
      <c r="CD1" s="65"/>
      <c r="CE1" s="65"/>
      <c r="CF1" s="65"/>
      <c r="CG1" s="65"/>
      <c r="CH1" s="65"/>
      <c r="CI1" s="65"/>
      <c r="CJ1" s="65"/>
      <c r="CK1" s="65"/>
      <c r="CL1" s="65"/>
      <c r="CM1" s="65"/>
      <c r="CN1" s="65"/>
      <c r="CO1" s="65"/>
      <c r="CP1" s="65"/>
      <c r="CQ1" s="65"/>
      <c r="CR1" s="65"/>
      <c r="CS1" s="65"/>
      <c r="CT1" s="65"/>
      <c r="CU1" s="65"/>
      <c r="CV1" s="65"/>
      <c r="CW1" s="65"/>
      <c r="CX1" s="65"/>
      <c r="CY1" s="65"/>
      <c r="CZ1" s="65"/>
      <c r="DA1" s="65"/>
      <c r="DB1" s="69" t="s">
        <v>13</v>
      </c>
      <c r="DC1" s="69"/>
      <c r="DD1" s="65" t="s">
        <v>222</v>
      </c>
      <c r="DE1" s="65"/>
      <c r="DF1" s="65"/>
      <c r="DG1" s="65"/>
      <c r="DH1" s="65"/>
      <c r="DI1" s="65"/>
      <c r="DJ1" s="65"/>
      <c r="DK1" s="65"/>
      <c r="DL1" s="65"/>
      <c r="DM1" s="65"/>
      <c r="DN1" s="65"/>
      <c r="DO1" s="65"/>
      <c r="DP1" s="65"/>
      <c r="DQ1" s="65"/>
      <c r="DR1" s="65"/>
      <c r="DS1" s="65"/>
      <c r="DT1" s="65"/>
      <c r="DU1" s="65"/>
      <c r="DV1" s="65"/>
      <c r="DW1" s="65"/>
      <c r="DX1" s="65"/>
      <c r="DY1" s="65"/>
      <c r="DZ1" s="65"/>
      <c r="EA1" s="65"/>
      <c r="EB1" s="65"/>
      <c r="EC1" s="65"/>
      <c r="ED1" s="65"/>
      <c r="EE1" s="65"/>
      <c r="EF1" s="65"/>
      <c r="EG1" s="65"/>
      <c r="EH1" s="65"/>
      <c r="EI1" s="65"/>
      <c r="EJ1" s="65"/>
      <c r="EK1" s="65"/>
      <c r="EL1" s="68" t="s">
        <v>225</v>
      </c>
      <c r="EM1" s="68"/>
      <c r="EN1" s="68"/>
      <c r="EO1" s="68"/>
      <c r="EP1" s="68"/>
      <c r="EQ1" s="68"/>
      <c r="ER1" s="68"/>
      <c r="ES1" s="68"/>
      <c r="ET1" s="68"/>
      <c r="EU1" s="68"/>
      <c r="EV1" s="68"/>
      <c r="EW1" s="68"/>
      <c r="EX1" s="68"/>
      <c r="EY1" s="68"/>
      <c r="EZ1" s="68"/>
      <c r="FA1" s="68"/>
      <c r="FB1" s="68"/>
      <c r="FC1" s="68"/>
      <c r="FD1" s="68"/>
      <c r="FE1" s="68"/>
      <c r="FF1" s="68"/>
      <c r="FG1" s="68"/>
      <c r="FH1" s="68"/>
      <c r="FI1" s="68"/>
      <c r="FJ1" s="68"/>
      <c r="FK1" s="68"/>
      <c r="FL1" s="68"/>
      <c r="FM1" s="68"/>
      <c r="FN1" s="68"/>
      <c r="FO1" s="68"/>
      <c r="FP1" s="68"/>
      <c r="FQ1" s="68"/>
      <c r="FR1" s="68"/>
      <c r="FS1" s="68"/>
      <c r="FT1" s="65" t="s">
        <v>242</v>
      </c>
      <c r="FU1" s="65"/>
      <c r="FV1" s="65"/>
      <c r="FW1" s="65"/>
      <c r="FX1" s="65"/>
      <c r="FY1" s="65"/>
      <c r="FZ1" s="65"/>
      <c r="GA1" s="65"/>
      <c r="GB1" s="65"/>
      <c r="GC1" s="65"/>
      <c r="GD1" s="65"/>
      <c r="GE1" s="65"/>
      <c r="GF1" s="65"/>
      <c r="GG1" s="65"/>
      <c r="GH1" s="65"/>
      <c r="GI1" s="65"/>
      <c r="GJ1" s="65"/>
      <c r="GK1" s="65"/>
      <c r="GL1" s="65"/>
      <c r="GM1" s="65"/>
      <c r="GN1" s="65"/>
      <c r="GO1" s="65"/>
      <c r="GP1" s="65"/>
      <c r="GQ1" s="65"/>
      <c r="GR1" s="65"/>
      <c r="GS1" s="65"/>
      <c r="GT1" s="65"/>
      <c r="GU1" s="65"/>
      <c r="GV1" s="65"/>
      <c r="GW1" s="65"/>
      <c r="GX1" s="65"/>
      <c r="GY1" s="65"/>
      <c r="GZ1" s="65"/>
      <c r="HA1" s="65"/>
      <c r="HB1" s="68" t="s">
        <v>245</v>
      </c>
      <c r="HC1" s="68"/>
      <c r="HD1" s="68"/>
      <c r="HE1" s="68"/>
      <c r="HF1" s="68"/>
      <c r="HG1" s="68"/>
      <c r="HH1" s="68"/>
      <c r="HI1" s="68"/>
      <c r="HJ1" s="68"/>
      <c r="HK1" s="68"/>
      <c r="HL1" s="68"/>
      <c r="HM1" s="68"/>
      <c r="HN1" s="68"/>
      <c r="HO1" s="68"/>
      <c r="HP1" s="68"/>
      <c r="HQ1" s="68"/>
      <c r="HR1" s="68"/>
      <c r="HS1" s="68"/>
      <c r="HT1" s="68"/>
      <c r="HU1" s="68"/>
      <c r="HV1" s="68"/>
      <c r="HW1" s="68"/>
      <c r="HX1" s="68"/>
      <c r="HY1" s="68"/>
      <c r="HZ1" s="68"/>
      <c r="IA1" s="68"/>
      <c r="IB1" s="68"/>
      <c r="IC1" s="68"/>
      <c r="ID1" s="68"/>
      <c r="IE1" s="68"/>
      <c r="IF1" s="68"/>
      <c r="IG1" s="68"/>
      <c r="IH1" s="68"/>
      <c r="II1" s="68"/>
      <c r="IJ1" s="65" t="s">
        <v>246</v>
      </c>
      <c r="IK1" s="65"/>
      <c r="IL1" s="65"/>
      <c r="IM1" s="65"/>
      <c r="IN1" s="65"/>
      <c r="IO1" s="65"/>
      <c r="IP1" s="65"/>
      <c r="IQ1" s="65"/>
      <c r="IR1" s="65"/>
      <c r="IS1" s="65"/>
      <c r="IT1" s="65"/>
      <c r="IU1" s="65"/>
      <c r="IV1" s="65"/>
      <c r="IW1" s="65"/>
      <c r="IX1" s="65"/>
      <c r="IY1" s="65"/>
      <c r="IZ1" s="65"/>
      <c r="JA1" s="65"/>
      <c r="JB1" s="65"/>
      <c r="JC1" s="65"/>
      <c r="JD1" s="65"/>
      <c r="JE1" s="65"/>
      <c r="JF1" s="65"/>
      <c r="JG1" s="65"/>
      <c r="JH1" s="65"/>
      <c r="JI1" s="65"/>
      <c r="JJ1" s="65"/>
      <c r="JK1" s="65"/>
      <c r="JL1" s="65"/>
      <c r="JM1" s="65"/>
      <c r="JN1" s="65"/>
      <c r="JO1" s="65"/>
      <c r="JP1" s="65"/>
      <c r="JQ1" s="65"/>
      <c r="JR1" s="68" t="s">
        <v>255</v>
      </c>
      <c r="JS1" s="68"/>
      <c r="JT1" s="68"/>
      <c r="JU1" s="68"/>
      <c r="JV1" s="68"/>
      <c r="JW1" s="68"/>
      <c r="JX1" s="68"/>
      <c r="JY1" s="68"/>
      <c r="JZ1" s="68"/>
      <c r="KA1" s="68"/>
      <c r="KB1" s="68"/>
      <c r="KC1" s="68"/>
      <c r="KD1" s="68"/>
      <c r="KE1" s="68"/>
      <c r="KF1" s="68"/>
      <c r="KG1" s="68"/>
      <c r="KH1" s="68"/>
      <c r="KI1" s="68"/>
      <c r="KJ1" s="68"/>
      <c r="KK1" s="68"/>
      <c r="KL1" s="68"/>
      <c r="KM1" s="68"/>
      <c r="KN1" s="68"/>
      <c r="KO1" s="68"/>
      <c r="KP1" s="68"/>
      <c r="KQ1" s="68"/>
      <c r="KR1" s="68"/>
      <c r="KS1" s="68"/>
      <c r="KT1" s="68"/>
      <c r="KU1" s="68"/>
      <c r="KV1" s="68"/>
      <c r="KW1" s="68"/>
      <c r="KX1" s="68"/>
      <c r="KY1" s="68"/>
      <c r="KZ1" s="65" t="s">
        <v>264</v>
      </c>
      <c r="LA1" s="65"/>
      <c r="LB1" s="65"/>
      <c r="LC1" s="65"/>
      <c r="LD1" s="65"/>
      <c r="LE1" s="65"/>
      <c r="LF1" s="65"/>
      <c r="LG1" s="65"/>
      <c r="LH1" s="65"/>
      <c r="LI1" s="65"/>
      <c r="LJ1" s="65"/>
      <c r="LK1" s="65"/>
      <c r="LL1" s="65"/>
      <c r="LM1" s="65"/>
      <c r="LN1" s="65"/>
      <c r="LO1" s="65"/>
      <c r="LP1" s="65"/>
      <c r="LQ1" s="65"/>
      <c r="LR1" s="65"/>
      <c r="LS1" s="65"/>
      <c r="LT1" s="65"/>
      <c r="LU1" s="65"/>
      <c r="LV1" s="65"/>
      <c r="LW1" s="65"/>
      <c r="LX1" s="65"/>
      <c r="LY1" s="65"/>
      <c r="LZ1" s="65"/>
      <c r="MA1" s="65"/>
      <c r="MB1" s="65"/>
      <c r="MC1" s="65"/>
      <c r="MD1" s="65"/>
      <c r="ME1" s="65"/>
      <c r="MF1" s="65"/>
      <c r="MG1" s="65"/>
      <c r="MH1" s="68" t="s">
        <v>269</v>
      </c>
      <c r="MI1" s="68"/>
      <c r="MJ1" s="68"/>
      <c r="MK1" s="68"/>
      <c r="ML1" s="68"/>
      <c r="MM1" s="68"/>
      <c r="MN1" s="68"/>
      <c r="MO1" s="68"/>
      <c r="MP1" s="68"/>
      <c r="MQ1" s="68"/>
      <c r="MR1" s="68"/>
      <c r="MS1" s="68"/>
      <c r="MT1" s="68"/>
      <c r="MU1" s="68"/>
      <c r="MV1" s="68"/>
      <c r="MW1" s="68"/>
      <c r="MX1" s="68"/>
      <c r="MY1" s="68"/>
      <c r="MZ1" s="68"/>
      <c r="NA1" s="68"/>
      <c r="NB1" s="68"/>
      <c r="NC1" s="68"/>
      <c r="ND1" s="68"/>
      <c r="NE1" s="68"/>
      <c r="NF1" s="68"/>
      <c r="NG1" s="68"/>
      <c r="NH1" s="68"/>
      <c r="NI1" s="68"/>
      <c r="NJ1" s="68"/>
      <c r="NK1" s="68"/>
      <c r="NL1" s="68"/>
      <c r="NM1" s="68"/>
      <c r="NN1" s="68"/>
      <c r="NO1" s="68"/>
      <c r="NP1" s="65" t="s">
        <v>270</v>
      </c>
      <c r="NQ1" s="65"/>
      <c r="NR1" s="65"/>
      <c r="NS1" s="65"/>
      <c r="NT1" s="65"/>
      <c r="NU1" s="65"/>
      <c r="NV1" s="65"/>
      <c r="NW1" s="65"/>
      <c r="NX1" s="65"/>
      <c r="NY1" s="65"/>
      <c r="NZ1" s="65"/>
      <c r="OA1" s="65"/>
      <c r="OB1" s="65"/>
      <c r="OC1" s="65"/>
      <c r="OD1" s="65"/>
      <c r="OE1" s="65"/>
      <c r="OF1" s="65"/>
      <c r="OG1" s="65"/>
      <c r="OH1" s="65"/>
      <c r="OI1" s="65"/>
      <c r="OJ1" s="65"/>
      <c r="OK1" s="65"/>
      <c r="OL1" s="65"/>
      <c r="OM1" s="65"/>
      <c r="ON1" s="65"/>
      <c r="OO1" s="65"/>
      <c r="OP1" s="65"/>
      <c r="OQ1" s="65"/>
      <c r="OR1" s="65"/>
      <c r="OS1" s="65"/>
      <c r="OT1" s="65"/>
      <c r="OU1" s="65"/>
      <c r="OV1" s="65"/>
      <c r="OW1" s="65"/>
      <c r="OX1" s="68" t="s">
        <v>275</v>
      </c>
      <c r="OY1" s="68"/>
      <c r="OZ1" s="68"/>
      <c r="PA1" s="68"/>
      <c r="PB1" s="68"/>
      <c r="PC1" s="68"/>
      <c r="PD1" s="68"/>
      <c r="PE1" s="68"/>
      <c r="PF1" s="68"/>
      <c r="PG1" s="68"/>
      <c r="PH1" s="68"/>
      <c r="PI1" s="68"/>
      <c r="PJ1" s="68"/>
      <c r="PK1" s="68"/>
      <c r="PL1" s="68"/>
      <c r="PM1" s="68"/>
      <c r="PN1" s="68"/>
      <c r="PO1" s="68"/>
      <c r="PP1" s="68"/>
      <c r="PQ1" s="68"/>
      <c r="PR1" s="68"/>
      <c r="PS1" s="68"/>
      <c r="PT1" s="68"/>
      <c r="PU1" s="68"/>
      <c r="PV1" s="68"/>
      <c r="PW1" s="68"/>
      <c r="PX1" s="68"/>
      <c r="PY1" s="68"/>
      <c r="PZ1" s="68"/>
      <c r="QA1" s="68"/>
      <c r="QB1" s="68"/>
      <c r="QC1" s="68"/>
      <c r="QD1" s="68"/>
      <c r="QE1" s="68"/>
      <c r="QF1" s="65"/>
      <c r="QG1" s="65"/>
      <c r="QH1" s="65"/>
      <c r="QI1" s="65"/>
      <c r="QJ1" s="65"/>
      <c r="QK1" s="65"/>
      <c r="QL1" s="65"/>
      <c r="QM1" s="65"/>
      <c r="QN1" s="65"/>
      <c r="QO1" s="65"/>
      <c r="QP1" s="65"/>
      <c r="QQ1" s="65"/>
      <c r="QR1" s="65"/>
      <c r="QS1" s="65"/>
      <c r="QT1" s="65"/>
      <c r="QU1" s="65"/>
      <c r="QV1" s="65"/>
      <c r="QW1" s="65"/>
      <c r="QX1" s="65"/>
      <c r="QY1" s="65"/>
      <c r="QZ1" s="65"/>
      <c r="RA1" s="65"/>
      <c r="RB1" s="65"/>
      <c r="RC1" s="65"/>
      <c r="RD1" s="65"/>
      <c r="RE1" s="65"/>
      <c r="RF1" s="65"/>
      <c r="RG1" s="65"/>
      <c r="RH1" s="65"/>
      <c r="RI1" s="65"/>
      <c r="RJ1" s="65"/>
      <c r="RK1" s="65"/>
      <c r="RL1" s="65"/>
      <c r="RM1" s="65"/>
      <c r="RN1" s="68"/>
      <c r="RO1" s="68"/>
      <c r="RP1" s="68"/>
      <c r="RQ1" s="68"/>
      <c r="RR1" s="68"/>
      <c r="RS1" s="68"/>
      <c r="RT1" s="68"/>
      <c r="RU1" s="68"/>
      <c r="RV1" s="68"/>
      <c r="RW1" s="68"/>
      <c r="RX1" s="68"/>
      <c r="RY1" s="68"/>
      <c r="RZ1" s="68"/>
      <c r="SA1" s="68"/>
      <c r="SB1" s="68"/>
      <c r="SC1" s="68"/>
      <c r="SD1" s="68"/>
      <c r="SE1" s="68"/>
      <c r="SF1" s="68"/>
      <c r="SG1" s="68"/>
      <c r="SH1" s="68"/>
      <c r="SI1" s="68"/>
      <c r="SJ1" s="68"/>
      <c r="SK1" s="68"/>
      <c r="SL1" s="68"/>
      <c r="SM1" s="68"/>
      <c r="SN1" s="68"/>
      <c r="SO1" s="68"/>
      <c r="SP1" s="68"/>
      <c r="SQ1" s="68"/>
      <c r="SR1" s="68"/>
      <c r="SS1" s="68"/>
      <c r="ST1" s="68"/>
      <c r="SU1" s="68"/>
      <c r="SV1" s="65"/>
      <c r="SW1" s="65"/>
      <c r="SX1" s="65"/>
      <c r="SY1" s="65"/>
      <c r="SZ1" s="65"/>
      <c r="TA1" s="65"/>
      <c r="TB1" s="65"/>
      <c r="TC1" s="65"/>
      <c r="TD1" s="65"/>
      <c r="TE1" s="65"/>
      <c r="TF1" s="65"/>
      <c r="TG1" s="65"/>
      <c r="TH1" s="65"/>
      <c r="TI1" s="65"/>
      <c r="TJ1" s="65"/>
      <c r="TK1" s="65"/>
      <c r="TL1" s="65"/>
      <c r="TM1" s="65"/>
      <c r="TN1" s="65"/>
      <c r="TO1" s="65"/>
      <c r="TP1" s="65"/>
      <c r="TQ1" s="65"/>
      <c r="TR1" s="65"/>
      <c r="TS1" s="65"/>
      <c r="TT1" s="65"/>
      <c r="TU1" s="65"/>
      <c r="TV1" s="65"/>
      <c r="TW1" s="65"/>
      <c r="TX1" s="65"/>
      <c r="TY1" s="65"/>
      <c r="TZ1" s="65"/>
      <c r="UA1" s="65"/>
      <c r="UB1" s="65"/>
      <c r="UC1" s="65"/>
      <c r="UD1" s="68"/>
      <c r="UE1" s="68"/>
      <c r="UF1" s="68"/>
      <c r="UG1" s="68"/>
      <c r="UH1" s="68"/>
      <c r="UI1" s="68"/>
      <c r="UJ1" s="68"/>
      <c r="UK1" s="68"/>
      <c r="UL1" s="68"/>
      <c r="UM1" s="68"/>
      <c r="UN1" s="68"/>
      <c r="UO1" s="68"/>
      <c r="UP1" s="68"/>
      <c r="UQ1" s="68"/>
      <c r="UR1" s="68"/>
      <c r="US1" s="68"/>
      <c r="UT1" s="68"/>
      <c r="UU1" s="68"/>
      <c r="UV1" s="68"/>
      <c r="UW1" s="68"/>
      <c r="UX1" s="68"/>
      <c r="UY1" s="68"/>
      <c r="UZ1" s="68"/>
      <c r="VA1" s="68"/>
      <c r="VB1" s="68"/>
      <c r="VC1" s="68"/>
      <c r="VD1" s="68"/>
      <c r="VE1" s="68"/>
      <c r="VF1" s="68"/>
      <c r="VG1" s="68"/>
      <c r="VH1" s="68"/>
      <c r="VI1" s="68"/>
      <c r="VJ1" s="68"/>
      <c r="VK1" s="68"/>
      <c r="VL1" s="65"/>
      <c r="VM1" s="65"/>
      <c r="VN1" s="65"/>
      <c r="VO1" s="65"/>
      <c r="VP1" s="65"/>
      <c r="VQ1" s="65"/>
      <c r="VR1" s="65"/>
      <c r="VS1" s="65"/>
      <c r="VT1" s="65"/>
      <c r="VU1" s="65"/>
      <c r="VV1" s="65"/>
      <c r="VW1" s="65"/>
      <c r="VX1" s="65"/>
      <c r="VY1" s="65"/>
      <c r="VZ1" s="65"/>
      <c r="WA1" s="65"/>
      <c r="WB1" s="65"/>
      <c r="WC1" s="65"/>
      <c r="WD1" s="65"/>
      <c r="WE1" s="65"/>
      <c r="WF1" s="65"/>
      <c r="WG1" s="65"/>
      <c r="WH1" s="65"/>
      <c r="WI1" s="65"/>
      <c r="WJ1" s="65"/>
      <c r="WK1" s="65"/>
      <c r="WL1" s="65"/>
      <c r="WM1" s="65"/>
      <c r="WN1" s="65"/>
      <c r="WO1" s="65"/>
      <c r="WP1" s="65"/>
      <c r="WQ1" s="65"/>
      <c r="WR1" s="65"/>
      <c r="WS1" s="65"/>
      <c r="WT1" s="68" t="s">
        <v>64</v>
      </c>
      <c r="WU1" s="68"/>
      <c r="WV1" s="68"/>
      <c r="WW1" s="68"/>
      <c r="WX1" s="68"/>
      <c r="WY1" s="68"/>
      <c r="WZ1" s="68"/>
      <c r="XA1" s="68"/>
      <c r="XB1" s="68"/>
      <c r="XC1" s="68"/>
      <c r="XD1" s="68"/>
      <c r="XE1" s="68"/>
      <c r="XF1" s="68"/>
      <c r="XG1" s="68"/>
      <c r="XH1" s="68"/>
      <c r="XI1" s="68"/>
      <c r="XJ1" s="68"/>
      <c r="XK1" s="68"/>
      <c r="XL1" s="68"/>
      <c r="XM1" s="68"/>
      <c r="XN1" s="68"/>
      <c r="XO1" s="68"/>
      <c r="XP1" s="68"/>
      <c r="XQ1" s="68"/>
      <c r="XR1" s="68"/>
      <c r="XS1" s="68"/>
      <c r="XT1" s="68"/>
    </row>
    <row r="2" spans="1:644" x14ac:dyDescent="0.2">
      <c r="A2" s="71"/>
      <c r="B2" s="71"/>
      <c r="C2" s="71"/>
      <c r="D2" s="71"/>
      <c r="E2" s="71"/>
      <c r="F2" s="73"/>
      <c r="G2" s="71"/>
      <c r="H2" s="71"/>
      <c r="I2" s="71"/>
      <c r="J2" s="72"/>
      <c r="K2" s="70"/>
      <c r="L2" s="72"/>
      <c r="M2" s="70"/>
      <c r="N2" s="72"/>
      <c r="O2" s="70"/>
      <c r="P2" s="70"/>
      <c r="Q2" s="70"/>
      <c r="R2" s="70"/>
      <c r="S2" s="70"/>
      <c r="T2" s="72"/>
      <c r="U2" s="70"/>
      <c r="V2" s="74"/>
      <c r="W2" s="70"/>
      <c r="X2" s="70"/>
      <c r="Y2" s="66" t="s">
        <v>18</v>
      </c>
      <c r="Z2" s="66"/>
      <c r="AA2" s="66"/>
      <c r="AB2" s="66"/>
      <c r="AC2" s="66"/>
      <c r="AD2" s="66" t="s">
        <v>19</v>
      </c>
      <c r="AE2" s="66"/>
      <c r="AF2" s="66"/>
      <c r="AG2" s="66"/>
      <c r="AH2" s="66"/>
      <c r="AI2" s="66" t="s">
        <v>22</v>
      </c>
      <c r="AJ2" s="66"/>
      <c r="AK2" s="66"/>
      <c r="AL2" s="66"/>
      <c r="AM2" s="66"/>
      <c r="AN2" s="14"/>
      <c r="AO2" s="14" t="s">
        <v>93</v>
      </c>
      <c r="AP2" s="14" t="s">
        <v>94</v>
      </c>
      <c r="AQ2" s="14" t="s">
        <v>20</v>
      </c>
      <c r="AR2" s="14" t="s">
        <v>76</v>
      </c>
      <c r="AS2" s="14" t="s">
        <v>95</v>
      </c>
      <c r="AT2" s="14" t="s">
        <v>21</v>
      </c>
      <c r="AU2" s="14" t="s">
        <v>23</v>
      </c>
      <c r="AV2" s="14" t="s">
        <v>96</v>
      </c>
      <c r="AW2" s="14" t="s">
        <v>97</v>
      </c>
      <c r="AX2" s="14" t="s">
        <v>22</v>
      </c>
      <c r="AY2" s="14" t="s">
        <v>17</v>
      </c>
      <c r="AZ2" s="67" t="s">
        <v>18</v>
      </c>
      <c r="BA2" s="67"/>
      <c r="BB2" s="67"/>
      <c r="BC2" s="67"/>
      <c r="BD2" s="67"/>
      <c r="BE2" s="67" t="s">
        <v>19</v>
      </c>
      <c r="BF2" s="67"/>
      <c r="BG2" s="67"/>
      <c r="BH2" s="67"/>
      <c r="BI2" s="67"/>
      <c r="BJ2" s="67" t="s">
        <v>22</v>
      </c>
      <c r="BK2" s="67"/>
      <c r="BL2" s="67"/>
      <c r="BM2" s="67"/>
      <c r="BN2" s="67"/>
      <c r="BO2" s="13"/>
      <c r="BP2" s="13" t="s">
        <v>93</v>
      </c>
      <c r="BQ2" s="13" t="s">
        <v>94</v>
      </c>
      <c r="BR2" s="13" t="s">
        <v>20</v>
      </c>
      <c r="BS2" s="13" t="s">
        <v>76</v>
      </c>
      <c r="BT2" s="13" t="s">
        <v>95</v>
      </c>
      <c r="BU2" s="13" t="s">
        <v>21</v>
      </c>
      <c r="BV2" s="13" t="s">
        <v>23</v>
      </c>
      <c r="BW2" s="13" t="s">
        <v>96</v>
      </c>
      <c r="BX2" s="13" t="s">
        <v>97</v>
      </c>
      <c r="BY2" s="13" t="s">
        <v>22</v>
      </c>
      <c r="BZ2" s="13" t="s">
        <v>17</v>
      </c>
      <c r="CA2" s="66" t="s">
        <v>18</v>
      </c>
      <c r="CB2" s="66"/>
      <c r="CC2" s="66"/>
      <c r="CD2" s="66"/>
      <c r="CE2" s="66"/>
      <c r="CF2" s="66" t="s">
        <v>19</v>
      </c>
      <c r="CG2" s="66"/>
      <c r="CH2" s="66"/>
      <c r="CI2" s="66"/>
      <c r="CJ2" s="66"/>
      <c r="CK2" s="66" t="s">
        <v>22</v>
      </c>
      <c r="CL2" s="66"/>
      <c r="CM2" s="66"/>
      <c r="CN2" s="66"/>
      <c r="CO2" s="66"/>
      <c r="CP2" s="14"/>
      <c r="CQ2" s="14" t="s">
        <v>93</v>
      </c>
      <c r="CR2" s="14" t="s">
        <v>94</v>
      </c>
      <c r="CS2" s="14" t="s">
        <v>20</v>
      </c>
      <c r="CT2" s="14" t="s">
        <v>76</v>
      </c>
      <c r="CU2" s="14" t="s">
        <v>95</v>
      </c>
      <c r="CV2" s="14" t="s">
        <v>21</v>
      </c>
      <c r="CW2" s="14" t="s">
        <v>23</v>
      </c>
      <c r="CX2" s="14" t="s">
        <v>96</v>
      </c>
      <c r="CY2" s="14" t="s">
        <v>97</v>
      </c>
      <c r="CZ2" s="14" t="s">
        <v>22</v>
      </c>
      <c r="DA2" s="14" t="s">
        <v>17</v>
      </c>
      <c r="DB2" s="50" t="s">
        <v>23</v>
      </c>
      <c r="DC2" s="50" t="s">
        <v>22</v>
      </c>
      <c r="DD2" s="66" t="s">
        <v>18</v>
      </c>
      <c r="DE2" s="66"/>
      <c r="DF2" s="66"/>
      <c r="DG2" s="66"/>
      <c r="DH2" s="66"/>
      <c r="DI2" s="66" t="s">
        <v>19</v>
      </c>
      <c r="DJ2" s="66"/>
      <c r="DK2" s="66"/>
      <c r="DL2" s="66"/>
      <c r="DM2" s="66"/>
      <c r="DN2" s="66" t="s">
        <v>98</v>
      </c>
      <c r="DO2" s="66"/>
      <c r="DP2" s="66"/>
      <c r="DQ2" s="66"/>
      <c r="DR2" s="66"/>
      <c r="DS2" s="66" t="s">
        <v>22</v>
      </c>
      <c r="DT2" s="66"/>
      <c r="DU2" s="66"/>
      <c r="DV2" s="66"/>
      <c r="DW2" s="66"/>
      <c r="DX2" s="14" t="s">
        <v>93</v>
      </c>
      <c r="DY2" s="14" t="s">
        <v>94</v>
      </c>
      <c r="DZ2" s="14" t="s">
        <v>20</v>
      </c>
      <c r="EA2" s="14" t="s">
        <v>76</v>
      </c>
      <c r="EB2" s="14" t="s">
        <v>95</v>
      </c>
      <c r="EC2" s="14" t="s">
        <v>21</v>
      </c>
      <c r="ED2" s="14" t="s">
        <v>23</v>
      </c>
      <c r="EE2" s="14" t="s">
        <v>99</v>
      </c>
      <c r="EF2" s="14" t="s">
        <v>100</v>
      </c>
      <c r="EG2" s="14" t="s">
        <v>98</v>
      </c>
      <c r="EH2" s="14" t="s">
        <v>96</v>
      </c>
      <c r="EI2" s="14" t="s">
        <v>97</v>
      </c>
      <c r="EJ2" s="14" t="s">
        <v>22</v>
      </c>
      <c r="EK2" s="14" t="s">
        <v>17</v>
      </c>
      <c r="EL2" s="67" t="s">
        <v>18</v>
      </c>
      <c r="EM2" s="67"/>
      <c r="EN2" s="67"/>
      <c r="EO2" s="67"/>
      <c r="EP2" s="67"/>
      <c r="EQ2" s="67" t="s">
        <v>19</v>
      </c>
      <c r="ER2" s="67"/>
      <c r="ES2" s="67"/>
      <c r="ET2" s="67"/>
      <c r="EU2" s="67"/>
      <c r="EV2" s="67" t="s">
        <v>98</v>
      </c>
      <c r="EW2" s="67"/>
      <c r="EX2" s="67"/>
      <c r="EY2" s="67"/>
      <c r="EZ2" s="67"/>
      <c r="FA2" s="67" t="s">
        <v>22</v>
      </c>
      <c r="FB2" s="67"/>
      <c r="FC2" s="67"/>
      <c r="FD2" s="67"/>
      <c r="FE2" s="67"/>
      <c r="FF2" s="13" t="s">
        <v>93</v>
      </c>
      <c r="FG2" s="13" t="s">
        <v>94</v>
      </c>
      <c r="FH2" s="13" t="s">
        <v>20</v>
      </c>
      <c r="FI2" s="13" t="s">
        <v>76</v>
      </c>
      <c r="FJ2" s="13" t="s">
        <v>95</v>
      </c>
      <c r="FK2" s="13" t="s">
        <v>21</v>
      </c>
      <c r="FL2" s="13" t="s">
        <v>23</v>
      </c>
      <c r="FM2" s="13" t="s">
        <v>99</v>
      </c>
      <c r="FN2" s="13" t="s">
        <v>100</v>
      </c>
      <c r="FO2" s="13" t="s">
        <v>98</v>
      </c>
      <c r="FP2" s="13" t="s">
        <v>96</v>
      </c>
      <c r="FQ2" s="13" t="s">
        <v>97</v>
      </c>
      <c r="FR2" s="13" t="s">
        <v>22</v>
      </c>
      <c r="FS2" s="13" t="s">
        <v>17</v>
      </c>
      <c r="FT2" s="66" t="s">
        <v>18</v>
      </c>
      <c r="FU2" s="66"/>
      <c r="FV2" s="66"/>
      <c r="FW2" s="66"/>
      <c r="FX2" s="66"/>
      <c r="FY2" s="66" t="s">
        <v>19</v>
      </c>
      <c r="FZ2" s="66"/>
      <c r="GA2" s="66"/>
      <c r="GB2" s="66"/>
      <c r="GC2" s="66"/>
      <c r="GD2" s="66" t="s">
        <v>98</v>
      </c>
      <c r="GE2" s="66"/>
      <c r="GF2" s="66"/>
      <c r="GG2" s="66"/>
      <c r="GH2" s="66"/>
      <c r="GI2" s="66" t="s">
        <v>22</v>
      </c>
      <c r="GJ2" s="66"/>
      <c r="GK2" s="66"/>
      <c r="GL2" s="66"/>
      <c r="GM2" s="66"/>
      <c r="GN2" s="14" t="s">
        <v>93</v>
      </c>
      <c r="GO2" s="14" t="s">
        <v>94</v>
      </c>
      <c r="GP2" s="14" t="s">
        <v>20</v>
      </c>
      <c r="GQ2" s="14" t="s">
        <v>76</v>
      </c>
      <c r="GR2" s="14" t="s">
        <v>95</v>
      </c>
      <c r="GS2" s="14" t="s">
        <v>21</v>
      </c>
      <c r="GT2" s="14" t="s">
        <v>23</v>
      </c>
      <c r="GU2" s="14" t="s">
        <v>99</v>
      </c>
      <c r="GV2" s="14" t="s">
        <v>100</v>
      </c>
      <c r="GW2" s="14" t="s">
        <v>98</v>
      </c>
      <c r="GX2" s="14" t="s">
        <v>96</v>
      </c>
      <c r="GY2" s="14" t="s">
        <v>97</v>
      </c>
      <c r="GZ2" s="14" t="s">
        <v>22</v>
      </c>
      <c r="HA2" s="14" t="s">
        <v>17</v>
      </c>
      <c r="HB2" s="67" t="s">
        <v>18</v>
      </c>
      <c r="HC2" s="67"/>
      <c r="HD2" s="67"/>
      <c r="HE2" s="67"/>
      <c r="HF2" s="67"/>
      <c r="HG2" s="67" t="s">
        <v>19</v>
      </c>
      <c r="HH2" s="67"/>
      <c r="HI2" s="67"/>
      <c r="HJ2" s="67"/>
      <c r="HK2" s="67"/>
      <c r="HL2" s="67" t="s">
        <v>98</v>
      </c>
      <c r="HM2" s="67"/>
      <c r="HN2" s="67"/>
      <c r="HO2" s="67"/>
      <c r="HP2" s="67"/>
      <c r="HQ2" s="67" t="s">
        <v>22</v>
      </c>
      <c r="HR2" s="67"/>
      <c r="HS2" s="67"/>
      <c r="HT2" s="67"/>
      <c r="HU2" s="67"/>
      <c r="HV2" s="13" t="s">
        <v>93</v>
      </c>
      <c r="HW2" s="13" t="s">
        <v>94</v>
      </c>
      <c r="HX2" s="13" t="s">
        <v>20</v>
      </c>
      <c r="HY2" s="13" t="s">
        <v>76</v>
      </c>
      <c r="HZ2" s="13" t="s">
        <v>95</v>
      </c>
      <c r="IA2" s="13" t="s">
        <v>21</v>
      </c>
      <c r="IB2" s="13" t="s">
        <v>23</v>
      </c>
      <c r="IC2" s="13" t="s">
        <v>99</v>
      </c>
      <c r="ID2" s="13" t="s">
        <v>100</v>
      </c>
      <c r="IE2" s="13" t="s">
        <v>98</v>
      </c>
      <c r="IF2" s="13" t="s">
        <v>96</v>
      </c>
      <c r="IG2" s="13" t="s">
        <v>97</v>
      </c>
      <c r="IH2" s="13" t="s">
        <v>22</v>
      </c>
      <c r="II2" s="13" t="s">
        <v>17</v>
      </c>
      <c r="IJ2" s="66" t="s">
        <v>18</v>
      </c>
      <c r="IK2" s="66"/>
      <c r="IL2" s="66"/>
      <c r="IM2" s="66"/>
      <c r="IN2" s="66"/>
      <c r="IO2" s="66" t="s">
        <v>19</v>
      </c>
      <c r="IP2" s="66"/>
      <c r="IQ2" s="66"/>
      <c r="IR2" s="66"/>
      <c r="IS2" s="66"/>
      <c r="IT2" s="66" t="s">
        <v>98</v>
      </c>
      <c r="IU2" s="66"/>
      <c r="IV2" s="66"/>
      <c r="IW2" s="66"/>
      <c r="IX2" s="66"/>
      <c r="IY2" s="66" t="s">
        <v>22</v>
      </c>
      <c r="IZ2" s="66"/>
      <c r="JA2" s="66"/>
      <c r="JB2" s="66"/>
      <c r="JC2" s="66"/>
      <c r="JD2" s="14" t="s">
        <v>93</v>
      </c>
      <c r="JE2" s="14" t="s">
        <v>94</v>
      </c>
      <c r="JF2" s="14" t="s">
        <v>20</v>
      </c>
      <c r="JG2" s="14" t="s">
        <v>76</v>
      </c>
      <c r="JH2" s="14" t="s">
        <v>95</v>
      </c>
      <c r="JI2" s="14" t="s">
        <v>21</v>
      </c>
      <c r="JJ2" s="14" t="s">
        <v>23</v>
      </c>
      <c r="JK2" s="14" t="s">
        <v>99</v>
      </c>
      <c r="JL2" s="14" t="s">
        <v>100</v>
      </c>
      <c r="JM2" s="14" t="s">
        <v>98</v>
      </c>
      <c r="JN2" s="14" t="s">
        <v>96</v>
      </c>
      <c r="JO2" s="14" t="s">
        <v>97</v>
      </c>
      <c r="JP2" s="14" t="s">
        <v>22</v>
      </c>
      <c r="JQ2" s="14" t="s">
        <v>17</v>
      </c>
      <c r="JR2" s="67" t="s">
        <v>18</v>
      </c>
      <c r="JS2" s="67"/>
      <c r="JT2" s="67"/>
      <c r="JU2" s="67"/>
      <c r="JV2" s="67"/>
      <c r="JW2" s="67" t="s">
        <v>19</v>
      </c>
      <c r="JX2" s="67"/>
      <c r="JY2" s="67"/>
      <c r="JZ2" s="67"/>
      <c r="KA2" s="67"/>
      <c r="KB2" s="67" t="s">
        <v>98</v>
      </c>
      <c r="KC2" s="67"/>
      <c r="KD2" s="67"/>
      <c r="KE2" s="67"/>
      <c r="KF2" s="67"/>
      <c r="KG2" s="67" t="s">
        <v>22</v>
      </c>
      <c r="KH2" s="67"/>
      <c r="KI2" s="67"/>
      <c r="KJ2" s="67"/>
      <c r="KK2" s="67"/>
      <c r="KL2" s="13" t="s">
        <v>93</v>
      </c>
      <c r="KM2" s="13" t="s">
        <v>94</v>
      </c>
      <c r="KN2" s="13" t="s">
        <v>20</v>
      </c>
      <c r="KO2" s="13" t="s">
        <v>76</v>
      </c>
      <c r="KP2" s="13" t="s">
        <v>95</v>
      </c>
      <c r="KQ2" s="13" t="s">
        <v>21</v>
      </c>
      <c r="KR2" s="13" t="s">
        <v>23</v>
      </c>
      <c r="KS2" s="13" t="s">
        <v>99</v>
      </c>
      <c r="KT2" s="13" t="s">
        <v>100</v>
      </c>
      <c r="KU2" s="13" t="s">
        <v>98</v>
      </c>
      <c r="KV2" s="13" t="s">
        <v>96</v>
      </c>
      <c r="KW2" s="13" t="s">
        <v>97</v>
      </c>
      <c r="KX2" s="13" t="s">
        <v>22</v>
      </c>
      <c r="KY2" s="13" t="s">
        <v>17</v>
      </c>
      <c r="KZ2" s="66" t="s">
        <v>18</v>
      </c>
      <c r="LA2" s="66"/>
      <c r="LB2" s="66"/>
      <c r="LC2" s="66"/>
      <c r="LD2" s="66"/>
      <c r="LE2" s="66" t="s">
        <v>19</v>
      </c>
      <c r="LF2" s="66"/>
      <c r="LG2" s="66"/>
      <c r="LH2" s="66"/>
      <c r="LI2" s="66"/>
      <c r="LJ2" s="66" t="s">
        <v>98</v>
      </c>
      <c r="LK2" s="66"/>
      <c r="LL2" s="66"/>
      <c r="LM2" s="66"/>
      <c r="LN2" s="66"/>
      <c r="LO2" s="66" t="s">
        <v>22</v>
      </c>
      <c r="LP2" s="66"/>
      <c r="LQ2" s="66"/>
      <c r="LR2" s="66"/>
      <c r="LS2" s="66"/>
      <c r="LT2" s="14" t="s">
        <v>93</v>
      </c>
      <c r="LU2" s="14" t="s">
        <v>94</v>
      </c>
      <c r="LV2" s="14" t="s">
        <v>20</v>
      </c>
      <c r="LW2" s="14" t="s">
        <v>76</v>
      </c>
      <c r="LX2" s="14" t="s">
        <v>95</v>
      </c>
      <c r="LY2" s="14" t="s">
        <v>21</v>
      </c>
      <c r="LZ2" s="14" t="s">
        <v>23</v>
      </c>
      <c r="MA2" s="14" t="s">
        <v>99</v>
      </c>
      <c r="MB2" s="14" t="s">
        <v>100</v>
      </c>
      <c r="MC2" s="14" t="s">
        <v>98</v>
      </c>
      <c r="MD2" s="14" t="s">
        <v>96</v>
      </c>
      <c r="ME2" s="14" t="s">
        <v>97</v>
      </c>
      <c r="MF2" s="14" t="s">
        <v>22</v>
      </c>
      <c r="MG2" s="14" t="s">
        <v>17</v>
      </c>
      <c r="MH2" s="67" t="s">
        <v>18</v>
      </c>
      <c r="MI2" s="67"/>
      <c r="MJ2" s="67"/>
      <c r="MK2" s="67"/>
      <c r="ML2" s="67"/>
      <c r="MM2" s="67" t="s">
        <v>19</v>
      </c>
      <c r="MN2" s="67"/>
      <c r="MO2" s="67"/>
      <c r="MP2" s="67"/>
      <c r="MQ2" s="67"/>
      <c r="MR2" s="67" t="s">
        <v>98</v>
      </c>
      <c r="MS2" s="67"/>
      <c r="MT2" s="67"/>
      <c r="MU2" s="67"/>
      <c r="MV2" s="67"/>
      <c r="MW2" s="67" t="s">
        <v>22</v>
      </c>
      <c r="MX2" s="67"/>
      <c r="MY2" s="67"/>
      <c r="MZ2" s="67"/>
      <c r="NA2" s="67"/>
      <c r="NB2" s="13" t="s">
        <v>93</v>
      </c>
      <c r="NC2" s="13" t="s">
        <v>94</v>
      </c>
      <c r="ND2" s="13" t="s">
        <v>20</v>
      </c>
      <c r="NE2" s="13" t="s">
        <v>76</v>
      </c>
      <c r="NF2" s="13" t="s">
        <v>95</v>
      </c>
      <c r="NG2" s="13" t="s">
        <v>21</v>
      </c>
      <c r="NH2" s="13" t="s">
        <v>23</v>
      </c>
      <c r="NI2" s="13" t="s">
        <v>99</v>
      </c>
      <c r="NJ2" s="13" t="s">
        <v>100</v>
      </c>
      <c r="NK2" s="13" t="s">
        <v>98</v>
      </c>
      <c r="NL2" s="13" t="s">
        <v>96</v>
      </c>
      <c r="NM2" s="13" t="s">
        <v>97</v>
      </c>
      <c r="NN2" s="13" t="s">
        <v>22</v>
      </c>
      <c r="NO2" s="13" t="s">
        <v>17</v>
      </c>
      <c r="NP2" s="66" t="s">
        <v>18</v>
      </c>
      <c r="NQ2" s="66"/>
      <c r="NR2" s="66"/>
      <c r="NS2" s="66"/>
      <c r="NT2" s="66"/>
      <c r="NU2" s="66" t="s">
        <v>19</v>
      </c>
      <c r="NV2" s="66"/>
      <c r="NW2" s="66"/>
      <c r="NX2" s="66"/>
      <c r="NY2" s="66"/>
      <c r="NZ2" s="66" t="s">
        <v>98</v>
      </c>
      <c r="OA2" s="66"/>
      <c r="OB2" s="66"/>
      <c r="OC2" s="66"/>
      <c r="OD2" s="66"/>
      <c r="OE2" s="66" t="s">
        <v>22</v>
      </c>
      <c r="OF2" s="66"/>
      <c r="OG2" s="66"/>
      <c r="OH2" s="66"/>
      <c r="OI2" s="66"/>
      <c r="OJ2" s="14" t="s">
        <v>93</v>
      </c>
      <c r="OK2" s="14" t="s">
        <v>94</v>
      </c>
      <c r="OL2" s="14" t="s">
        <v>20</v>
      </c>
      <c r="OM2" s="14" t="s">
        <v>76</v>
      </c>
      <c r="ON2" s="14" t="s">
        <v>95</v>
      </c>
      <c r="OO2" s="14" t="s">
        <v>21</v>
      </c>
      <c r="OP2" s="14" t="s">
        <v>23</v>
      </c>
      <c r="OQ2" s="14" t="s">
        <v>99</v>
      </c>
      <c r="OR2" s="14" t="s">
        <v>100</v>
      </c>
      <c r="OS2" s="14" t="s">
        <v>98</v>
      </c>
      <c r="OT2" s="14" t="s">
        <v>96</v>
      </c>
      <c r="OU2" s="14" t="s">
        <v>97</v>
      </c>
      <c r="OV2" s="14" t="s">
        <v>22</v>
      </c>
      <c r="OW2" s="14" t="s">
        <v>17</v>
      </c>
      <c r="OX2" s="67" t="s">
        <v>18</v>
      </c>
      <c r="OY2" s="67"/>
      <c r="OZ2" s="67"/>
      <c r="PA2" s="67"/>
      <c r="PB2" s="67"/>
      <c r="PC2" s="67" t="s">
        <v>19</v>
      </c>
      <c r="PD2" s="67"/>
      <c r="PE2" s="67"/>
      <c r="PF2" s="67"/>
      <c r="PG2" s="67"/>
      <c r="PH2" s="67" t="s">
        <v>98</v>
      </c>
      <c r="PI2" s="67"/>
      <c r="PJ2" s="67"/>
      <c r="PK2" s="67"/>
      <c r="PL2" s="67"/>
      <c r="PM2" s="67" t="s">
        <v>22</v>
      </c>
      <c r="PN2" s="67"/>
      <c r="PO2" s="67"/>
      <c r="PP2" s="67"/>
      <c r="PQ2" s="67"/>
      <c r="PR2" s="13" t="s">
        <v>93</v>
      </c>
      <c r="PS2" s="13" t="s">
        <v>94</v>
      </c>
      <c r="PT2" s="13" t="s">
        <v>20</v>
      </c>
      <c r="PU2" s="13" t="s">
        <v>76</v>
      </c>
      <c r="PV2" s="13" t="s">
        <v>95</v>
      </c>
      <c r="PW2" s="13" t="s">
        <v>21</v>
      </c>
      <c r="PX2" s="13" t="s">
        <v>23</v>
      </c>
      <c r="PY2" s="13" t="s">
        <v>99</v>
      </c>
      <c r="PZ2" s="13" t="s">
        <v>100</v>
      </c>
      <c r="QA2" s="13" t="s">
        <v>98</v>
      </c>
      <c r="QB2" s="13" t="s">
        <v>96</v>
      </c>
      <c r="QC2" s="13" t="s">
        <v>97</v>
      </c>
      <c r="QD2" s="13" t="s">
        <v>22</v>
      </c>
      <c r="QE2" s="13" t="s">
        <v>17</v>
      </c>
      <c r="QF2" s="66" t="s">
        <v>18</v>
      </c>
      <c r="QG2" s="66"/>
      <c r="QH2" s="66"/>
      <c r="QI2" s="66"/>
      <c r="QJ2" s="66"/>
      <c r="QK2" s="66" t="s">
        <v>19</v>
      </c>
      <c r="QL2" s="66"/>
      <c r="QM2" s="66"/>
      <c r="QN2" s="66"/>
      <c r="QO2" s="66"/>
      <c r="QP2" s="66" t="s">
        <v>98</v>
      </c>
      <c r="QQ2" s="66"/>
      <c r="QR2" s="66"/>
      <c r="QS2" s="66"/>
      <c r="QT2" s="66"/>
      <c r="QU2" s="66" t="s">
        <v>22</v>
      </c>
      <c r="QV2" s="66"/>
      <c r="QW2" s="66"/>
      <c r="QX2" s="66"/>
      <c r="QY2" s="66"/>
      <c r="QZ2" s="14" t="s">
        <v>93</v>
      </c>
      <c r="RA2" s="14" t="s">
        <v>94</v>
      </c>
      <c r="RB2" s="14" t="s">
        <v>20</v>
      </c>
      <c r="RC2" s="14" t="s">
        <v>76</v>
      </c>
      <c r="RD2" s="14" t="s">
        <v>95</v>
      </c>
      <c r="RE2" s="14" t="s">
        <v>21</v>
      </c>
      <c r="RF2" s="14" t="s">
        <v>23</v>
      </c>
      <c r="RG2" s="14" t="s">
        <v>99</v>
      </c>
      <c r="RH2" s="14" t="s">
        <v>100</v>
      </c>
      <c r="RI2" s="14" t="s">
        <v>98</v>
      </c>
      <c r="RJ2" s="14" t="s">
        <v>96</v>
      </c>
      <c r="RK2" s="14" t="s">
        <v>97</v>
      </c>
      <c r="RL2" s="14" t="s">
        <v>22</v>
      </c>
      <c r="RM2" s="14" t="s">
        <v>17</v>
      </c>
      <c r="RN2" s="67" t="s">
        <v>18</v>
      </c>
      <c r="RO2" s="67"/>
      <c r="RP2" s="67"/>
      <c r="RQ2" s="67"/>
      <c r="RR2" s="67"/>
      <c r="RS2" s="67" t="s">
        <v>19</v>
      </c>
      <c r="RT2" s="67"/>
      <c r="RU2" s="67"/>
      <c r="RV2" s="67"/>
      <c r="RW2" s="67"/>
      <c r="RX2" s="67" t="s">
        <v>98</v>
      </c>
      <c r="RY2" s="67"/>
      <c r="RZ2" s="67"/>
      <c r="SA2" s="67"/>
      <c r="SB2" s="67"/>
      <c r="SC2" s="67" t="s">
        <v>22</v>
      </c>
      <c r="SD2" s="67"/>
      <c r="SE2" s="67"/>
      <c r="SF2" s="67"/>
      <c r="SG2" s="67"/>
      <c r="SH2" s="13" t="s">
        <v>93</v>
      </c>
      <c r="SI2" s="13" t="s">
        <v>94</v>
      </c>
      <c r="SJ2" s="13" t="s">
        <v>20</v>
      </c>
      <c r="SK2" s="13" t="s">
        <v>76</v>
      </c>
      <c r="SL2" s="13" t="s">
        <v>95</v>
      </c>
      <c r="SM2" s="13" t="s">
        <v>21</v>
      </c>
      <c r="SN2" s="13" t="s">
        <v>23</v>
      </c>
      <c r="SO2" s="13" t="s">
        <v>99</v>
      </c>
      <c r="SP2" s="13" t="s">
        <v>100</v>
      </c>
      <c r="SQ2" s="13" t="s">
        <v>98</v>
      </c>
      <c r="SR2" s="13" t="s">
        <v>96</v>
      </c>
      <c r="SS2" s="13" t="s">
        <v>97</v>
      </c>
      <c r="ST2" s="13" t="s">
        <v>22</v>
      </c>
      <c r="SU2" s="13" t="s">
        <v>17</v>
      </c>
      <c r="SV2" s="66" t="s">
        <v>18</v>
      </c>
      <c r="SW2" s="66"/>
      <c r="SX2" s="66"/>
      <c r="SY2" s="66"/>
      <c r="SZ2" s="66"/>
      <c r="TA2" s="66" t="s">
        <v>19</v>
      </c>
      <c r="TB2" s="66"/>
      <c r="TC2" s="66"/>
      <c r="TD2" s="66"/>
      <c r="TE2" s="66"/>
      <c r="TF2" s="66" t="s">
        <v>98</v>
      </c>
      <c r="TG2" s="66"/>
      <c r="TH2" s="66"/>
      <c r="TI2" s="66"/>
      <c r="TJ2" s="66"/>
      <c r="TK2" s="66" t="s">
        <v>22</v>
      </c>
      <c r="TL2" s="66"/>
      <c r="TM2" s="66"/>
      <c r="TN2" s="66"/>
      <c r="TO2" s="66"/>
      <c r="TP2" s="14" t="s">
        <v>93</v>
      </c>
      <c r="TQ2" s="14" t="s">
        <v>94</v>
      </c>
      <c r="TR2" s="14" t="s">
        <v>20</v>
      </c>
      <c r="TS2" s="14" t="s">
        <v>76</v>
      </c>
      <c r="TT2" s="14" t="s">
        <v>95</v>
      </c>
      <c r="TU2" s="14" t="s">
        <v>21</v>
      </c>
      <c r="TV2" s="14" t="s">
        <v>23</v>
      </c>
      <c r="TW2" s="14" t="s">
        <v>99</v>
      </c>
      <c r="TX2" s="14" t="s">
        <v>100</v>
      </c>
      <c r="TY2" s="14" t="s">
        <v>98</v>
      </c>
      <c r="TZ2" s="14" t="s">
        <v>96</v>
      </c>
      <c r="UA2" s="14" t="s">
        <v>97</v>
      </c>
      <c r="UB2" s="14" t="s">
        <v>22</v>
      </c>
      <c r="UC2" s="14" t="s">
        <v>17</v>
      </c>
      <c r="UD2" s="67" t="s">
        <v>18</v>
      </c>
      <c r="UE2" s="67"/>
      <c r="UF2" s="67"/>
      <c r="UG2" s="67"/>
      <c r="UH2" s="67"/>
      <c r="UI2" s="67" t="s">
        <v>19</v>
      </c>
      <c r="UJ2" s="67"/>
      <c r="UK2" s="67"/>
      <c r="UL2" s="67"/>
      <c r="UM2" s="67"/>
      <c r="UN2" s="67" t="s">
        <v>98</v>
      </c>
      <c r="UO2" s="67"/>
      <c r="UP2" s="67"/>
      <c r="UQ2" s="67"/>
      <c r="UR2" s="67"/>
      <c r="US2" s="67" t="s">
        <v>22</v>
      </c>
      <c r="UT2" s="67"/>
      <c r="UU2" s="67"/>
      <c r="UV2" s="67"/>
      <c r="UW2" s="67"/>
      <c r="UX2" s="13" t="s">
        <v>93</v>
      </c>
      <c r="UY2" s="13" t="s">
        <v>94</v>
      </c>
      <c r="UZ2" s="13" t="s">
        <v>20</v>
      </c>
      <c r="VA2" s="13" t="s">
        <v>76</v>
      </c>
      <c r="VB2" s="13" t="s">
        <v>95</v>
      </c>
      <c r="VC2" s="13" t="s">
        <v>21</v>
      </c>
      <c r="VD2" s="13" t="s">
        <v>23</v>
      </c>
      <c r="VE2" s="13" t="s">
        <v>99</v>
      </c>
      <c r="VF2" s="13" t="s">
        <v>100</v>
      </c>
      <c r="VG2" s="13" t="s">
        <v>98</v>
      </c>
      <c r="VH2" s="13" t="s">
        <v>96</v>
      </c>
      <c r="VI2" s="13" t="s">
        <v>97</v>
      </c>
      <c r="VJ2" s="13" t="s">
        <v>22</v>
      </c>
      <c r="VK2" s="13" t="s">
        <v>17</v>
      </c>
      <c r="VL2" s="66" t="s">
        <v>18</v>
      </c>
      <c r="VM2" s="66"/>
      <c r="VN2" s="66"/>
      <c r="VO2" s="66"/>
      <c r="VP2" s="66"/>
      <c r="VQ2" s="66" t="s">
        <v>19</v>
      </c>
      <c r="VR2" s="66"/>
      <c r="VS2" s="66"/>
      <c r="VT2" s="66"/>
      <c r="VU2" s="66"/>
      <c r="VV2" s="66" t="s">
        <v>98</v>
      </c>
      <c r="VW2" s="66"/>
      <c r="VX2" s="66"/>
      <c r="VY2" s="66"/>
      <c r="VZ2" s="66"/>
      <c r="WA2" s="66" t="s">
        <v>22</v>
      </c>
      <c r="WB2" s="66"/>
      <c r="WC2" s="66"/>
      <c r="WD2" s="66"/>
      <c r="WE2" s="66"/>
      <c r="WF2" s="14" t="s">
        <v>93</v>
      </c>
      <c r="WG2" s="14" t="s">
        <v>94</v>
      </c>
      <c r="WH2" s="14" t="s">
        <v>20</v>
      </c>
      <c r="WI2" s="14" t="s">
        <v>76</v>
      </c>
      <c r="WJ2" s="14" t="s">
        <v>95</v>
      </c>
      <c r="WK2" s="14" t="s">
        <v>21</v>
      </c>
      <c r="WL2" s="14" t="s">
        <v>23</v>
      </c>
      <c r="WM2" s="14" t="s">
        <v>99</v>
      </c>
      <c r="WN2" s="14" t="s">
        <v>100</v>
      </c>
      <c r="WO2" s="14" t="s">
        <v>98</v>
      </c>
      <c r="WP2" s="14" t="s">
        <v>96</v>
      </c>
      <c r="WQ2" s="14" t="s">
        <v>97</v>
      </c>
      <c r="WR2" s="14" t="s">
        <v>22</v>
      </c>
      <c r="WS2" s="14" t="s">
        <v>17</v>
      </c>
      <c r="WT2" s="67" t="s">
        <v>18</v>
      </c>
      <c r="WU2" s="67"/>
      <c r="WV2" s="67"/>
      <c r="WW2" s="67"/>
      <c r="WX2" s="67"/>
      <c r="WY2" s="67" t="s">
        <v>19</v>
      </c>
      <c r="WZ2" s="67"/>
      <c r="XA2" s="67"/>
      <c r="XB2" s="67"/>
      <c r="XC2" s="67"/>
      <c r="XD2" s="67" t="s">
        <v>22</v>
      </c>
      <c r="XE2" s="67"/>
      <c r="XF2" s="67"/>
      <c r="XG2" s="67"/>
      <c r="XH2" s="67"/>
      <c r="XI2" s="13"/>
      <c r="XJ2" s="13" t="s">
        <v>93</v>
      </c>
      <c r="XK2" s="13" t="s">
        <v>94</v>
      </c>
      <c r="XL2" s="13" t="s">
        <v>20</v>
      </c>
      <c r="XM2" s="13" t="s">
        <v>76</v>
      </c>
      <c r="XN2" s="13" t="s">
        <v>95</v>
      </c>
      <c r="XO2" s="13" t="s">
        <v>21</v>
      </c>
      <c r="XP2" s="13" t="s">
        <v>23</v>
      </c>
      <c r="XQ2" s="13" t="s">
        <v>96</v>
      </c>
      <c r="XR2" s="13" t="s">
        <v>97</v>
      </c>
      <c r="XS2" s="13" t="s">
        <v>22</v>
      </c>
      <c r="XT2" s="13" t="s">
        <v>17</v>
      </c>
    </row>
    <row r="3" spans="1:644" x14ac:dyDescent="0.2">
      <c r="A3" s="71"/>
      <c r="B3" s="71"/>
      <c r="C3" s="71"/>
      <c r="D3" s="71"/>
      <c r="E3" s="71"/>
      <c r="F3" s="73"/>
      <c r="G3" s="71"/>
      <c r="H3" s="71"/>
      <c r="I3" s="71"/>
      <c r="J3" s="72"/>
      <c r="K3" s="70"/>
      <c r="L3" s="72"/>
      <c r="M3" s="70"/>
      <c r="N3" s="72"/>
      <c r="O3" s="70"/>
      <c r="P3" s="70"/>
      <c r="Q3" s="70"/>
      <c r="R3" s="70"/>
      <c r="S3" s="70"/>
      <c r="T3" s="72"/>
      <c r="U3" s="70"/>
      <c r="V3" s="74"/>
      <c r="W3" s="70"/>
      <c r="X3" s="70"/>
      <c r="Y3" s="14" t="s">
        <v>14</v>
      </c>
      <c r="Z3" s="14" t="s">
        <v>15</v>
      </c>
      <c r="AA3" s="14" t="s">
        <v>9</v>
      </c>
      <c r="AB3" s="14" t="s">
        <v>16</v>
      </c>
      <c r="AC3" s="14" t="s">
        <v>28</v>
      </c>
      <c r="AD3" s="14" t="s">
        <v>14</v>
      </c>
      <c r="AE3" s="14" t="s">
        <v>15</v>
      </c>
      <c r="AF3" s="14" t="s">
        <v>9</v>
      </c>
      <c r="AG3" s="14" t="s">
        <v>16</v>
      </c>
      <c r="AH3" s="14" t="s">
        <v>28</v>
      </c>
      <c r="AI3" s="14" t="s">
        <v>14</v>
      </c>
      <c r="AJ3" s="14" t="s">
        <v>15</v>
      </c>
      <c r="AK3" s="14" t="s">
        <v>9</v>
      </c>
      <c r="AL3" s="14" t="s">
        <v>16</v>
      </c>
      <c r="AM3" s="14" t="s">
        <v>28</v>
      </c>
      <c r="AN3" s="14" t="s">
        <v>52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14</v>
      </c>
      <c r="BA3" s="13" t="s">
        <v>15</v>
      </c>
      <c r="BB3" s="13" t="s">
        <v>9</v>
      </c>
      <c r="BC3" s="13" t="s">
        <v>16</v>
      </c>
      <c r="BD3" s="13" t="s">
        <v>28</v>
      </c>
      <c r="BE3" s="13" t="s">
        <v>14</v>
      </c>
      <c r="BF3" s="13" t="s">
        <v>15</v>
      </c>
      <c r="BG3" s="13" t="s">
        <v>9</v>
      </c>
      <c r="BH3" s="13" t="s">
        <v>16</v>
      </c>
      <c r="BI3" s="13" t="s">
        <v>28</v>
      </c>
      <c r="BJ3" s="13" t="s">
        <v>14</v>
      </c>
      <c r="BK3" s="13" t="s">
        <v>15</v>
      </c>
      <c r="BL3" s="13" t="s">
        <v>9</v>
      </c>
      <c r="BM3" s="13" t="s">
        <v>16</v>
      </c>
      <c r="BN3" s="13" t="s">
        <v>28</v>
      </c>
      <c r="BO3" s="13" t="s">
        <v>52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14</v>
      </c>
      <c r="CB3" s="14" t="s">
        <v>15</v>
      </c>
      <c r="CC3" s="14" t="s">
        <v>9</v>
      </c>
      <c r="CD3" s="14" t="s">
        <v>16</v>
      </c>
      <c r="CE3" s="14" t="s">
        <v>28</v>
      </c>
      <c r="CF3" s="14" t="s">
        <v>14</v>
      </c>
      <c r="CG3" s="14" t="s">
        <v>15</v>
      </c>
      <c r="CH3" s="14" t="s">
        <v>9</v>
      </c>
      <c r="CI3" s="14" t="s">
        <v>16</v>
      </c>
      <c r="CJ3" s="14" t="s">
        <v>28</v>
      </c>
      <c r="CK3" s="14" t="s">
        <v>14</v>
      </c>
      <c r="CL3" s="14" t="s">
        <v>15</v>
      </c>
      <c r="CM3" s="14" t="s">
        <v>9</v>
      </c>
      <c r="CN3" s="14" t="s">
        <v>16</v>
      </c>
      <c r="CO3" s="14" t="s">
        <v>28</v>
      </c>
      <c r="CP3" s="14" t="s">
        <v>52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14</v>
      </c>
      <c r="DE3" s="14" t="s">
        <v>15</v>
      </c>
      <c r="DF3" s="14" t="s">
        <v>9</v>
      </c>
      <c r="DG3" s="14" t="s">
        <v>16</v>
      </c>
      <c r="DH3" s="14" t="s">
        <v>28</v>
      </c>
      <c r="DI3" s="14" t="s">
        <v>14</v>
      </c>
      <c r="DJ3" s="14" t="s">
        <v>15</v>
      </c>
      <c r="DK3" s="14" t="s">
        <v>9</v>
      </c>
      <c r="DL3" s="14" t="s">
        <v>16</v>
      </c>
      <c r="DM3" s="14" t="s">
        <v>28</v>
      </c>
      <c r="DN3" s="14" t="s">
        <v>14</v>
      </c>
      <c r="DO3" s="14" t="s">
        <v>15</v>
      </c>
      <c r="DP3" s="14" t="s">
        <v>9</v>
      </c>
      <c r="DQ3" s="14" t="s">
        <v>16</v>
      </c>
      <c r="DR3" s="14" t="s">
        <v>28</v>
      </c>
      <c r="DS3" s="14" t="s">
        <v>14</v>
      </c>
      <c r="DT3" s="14" t="s">
        <v>15</v>
      </c>
      <c r="DU3" s="14" t="s">
        <v>9</v>
      </c>
      <c r="DV3" s="14" t="s">
        <v>16</v>
      </c>
      <c r="DW3" s="14" t="s">
        <v>28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14</v>
      </c>
      <c r="EM3" s="13" t="s">
        <v>15</v>
      </c>
      <c r="EN3" s="13" t="s">
        <v>9</v>
      </c>
      <c r="EO3" s="13" t="s">
        <v>16</v>
      </c>
      <c r="EP3" s="13" t="s">
        <v>28</v>
      </c>
      <c r="EQ3" s="13" t="s">
        <v>14</v>
      </c>
      <c r="ER3" s="13" t="s">
        <v>15</v>
      </c>
      <c r="ES3" s="13" t="s">
        <v>9</v>
      </c>
      <c r="ET3" s="13" t="s">
        <v>16</v>
      </c>
      <c r="EU3" s="13" t="s">
        <v>28</v>
      </c>
      <c r="EV3" s="13" t="s">
        <v>14</v>
      </c>
      <c r="EW3" s="13" t="s">
        <v>15</v>
      </c>
      <c r="EX3" s="13" t="s">
        <v>9</v>
      </c>
      <c r="EY3" s="13" t="s">
        <v>16</v>
      </c>
      <c r="EZ3" s="13" t="s">
        <v>28</v>
      </c>
      <c r="FA3" s="13" t="s">
        <v>14</v>
      </c>
      <c r="FB3" s="13" t="s">
        <v>15</v>
      </c>
      <c r="FC3" s="13" t="s">
        <v>9</v>
      </c>
      <c r="FD3" s="13" t="s">
        <v>16</v>
      </c>
      <c r="FE3" s="13" t="s">
        <v>28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14</v>
      </c>
      <c r="FU3" s="14" t="s">
        <v>15</v>
      </c>
      <c r="FV3" s="14" t="s">
        <v>9</v>
      </c>
      <c r="FW3" s="14" t="s">
        <v>16</v>
      </c>
      <c r="FX3" s="14" t="s">
        <v>28</v>
      </c>
      <c r="FY3" s="14" t="s">
        <v>14</v>
      </c>
      <c r="FZ3" s="14" t="s">
        <v>15</v>
      </c>
      <c r="GA3" s="14" t="s">
        <v>9</v>
      </c>
      <c r="GB3" s="14" t="s">
        <v>16</v>
      </c>
      <c r="GC3" s="14" t="s">
        <v>28</v>
      </c>
      <c r="GD3" s="14" t="s">
        <v>14</v>
      </c>
      <c r="GE3" s="14" t="s">
        <v>15</v>
      </c>
      <c r="GF3" s="14" t="s">
        <v>9</v>
      </c>
      <c r="GG3" s="14" t="s">
        <v>16</v>
      </c>
      <c r="GH3" s="14" t="s">
        <v>28</v>
      </c>
      <c r="GI3" s="14" t="s">
        <v>14</v>
      </c>
      <c r="GJ3" s="14" t="s">
        <v>15</v>
      </c>
      <c r="GK3" s="14" t="s">
        <v>9</v>
      </c>
      <c r="GL3" s="14" t="s">
        <v>16</v>
      </c>
      <c r="GM3" s="14" t="s">
        <v>28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14</v>
      </c>
      <c r="HC3" s="13" t="s">
        <v>15</v>
      </c>
      <c r="HD3" s="13" t="s">
        <v>9</v>
      </c>
      <c r="HE3" s="13" t="s">
        <v>16</v>
      </c>
      <c r="HF3" s="13" t="s">
        <v>28</v>
      </c>
      <c r="HG3" s="13" t="s">
        <v>14</v>
      </c>
      <c r="HH3" s="13" t="s">
        <v>15</v>
      </c>
      <c r="HI3" s="13" t="s">
        <v>9</v>
      </c>
      <c r="HJ3" s="13" t="s">
        <v>16</v>
      </c>
      <c r="HK3" s="13" t="s">
        <v>28</v>
      </c>
      <c r="HL3" s="13" t="s">
        <v>14</v>
      </c>
      <c r="HM3" s="13" t="s">
        <v>15</v>
      </c>
      <c r="HN3" s="13" t="s">
        <v>9</v>
      </c>
      <c r="HO3" s="13" t="s">
        <v>16</v>
      </c>
      <c r="HP3" s="13" t="s">
        <v>28</v>
      </c>
      <c r="HQ3" s="13" t="s">
        <v>14</v>
      </c>
      <c r="HR3" s="13" t="s">
        <v>15</v>
      </c>
      <c r="HS3" s="13" t="s">
        <v>9</v>
      </c>
      <c r="HT3" s="13" t="s">
        <v>16</v>
      </c>
      <c r="HU3" s="13" t="s">
        <v>28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14</v>
      </c>
      <c r="IK3" s="14" t="s">
        <v>15</v>
      </c>
      <c r="IL3" s="14" t="s">
        <v>9</v>
      </c>
      <c r="IM3" s="14" t="s">
        <v>16</v>
      </c>
      <c r="IN3" s="14" t="s">
        <v>28</v>
      </c>
      <c r="IO3" s="14" t="s">
        <v>14</v>
      </c>
      <c r="IP3" s="14" t="s">
        <v>15</v>
      </c>
      <c r="IQ3" s="14" t="s">
        <v>9</v>
      </c>
      <c r="IR3" s="14" t="s">
        <v>16</v>
      </c>
      <c r="IS3" s="14" t="s">
        <v>28</v>
      </c>
      <c r="IT3" s="14" t="s">
        <v>14</v>
      </c>
      <c r="IU3" s="14" t="s">
        <v>15</v>
      </c>
      <c r="IV3" s="14" t="s">
        <v>9</v>
      </c>
      <c r="IW3" s="14" t="s">
        <v>16</v>
      </c>
      <c r="IX3" s="14" t="s">
        <v>28</v>
      </c>
      <c r="IY3" s="14" t="s">
        <v>14</v>
      </c>
      <c r="IZ3" s="14" t="s">
        <v>15</v>
      </c>
      <c r="JA3" s="14" t="s">
        <v>9</v>
      </c>
      <c r="JB3" s="14" t="s">
        <v>16</v>
      </c>
      <c r="JC3" s="14" t="s">
        <v>28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14</v>
      </c>
      <c r="JS3" s="13" t="s">
        <v>15</v>
      </c>
      <c r="JT3" s="13" t="s">
        <v>9</v>
      </c>
      <c r="JU3" s="13" t="s">
        <v>16</v>
      </c>
      <c r="JV3" s="13" t="s">
        <v>28</v>
      </c>
      <c r="JW3" s="13" t="s">
        <v>14</v>
      </c>
      <c r="JX3" s="13" t="s">
        <v>15</v>
      </c>
      <c r="JY3" s="13" t="s">
        <v>9</v>
      </c>
      <c r="JZ3" s="13" t="s">
        <v>16</v>
      </c>
      <c r="KA3" s="13" t="s">
        <v>28</v>
      </c>
      <c r="KB3" s="13" t="s">
        <v>14</v>
      </c>
      <c r="KC3" s="13" t="s">
        <v>15</v>
      </c>
      <c r="KD3" s="13" t="s">
        <v>9</v>
      </c>
      <c r="KE3" s="13" t="s">
        <v>16</v>
      </c>
      <c r="KF3" s="13" t="s">
        <v>28</v>
      </c>
      <c r="KG3" s="13" t="s">
        <v>14</v>
      </c>
      <c r="KH3" s="13" t="s">
        <v>15</v>
      </c>
      <c r="KI3" s="13" t="s">
        <v>9</v>
      </c>
      <c r="KJ3" s="13" t="s">
        <v>16</v>
      </c>
      <c r="KK3" s="13" t="s">
        <v>28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14</v>
      </c>
      <c r="LA3" s="14" t="s">
        <v>15</v>
      </c>
      <c r="LB3" s="14" t="s">
        <v>9</v>
      </c>
      <c r="LC3" s="14" t="s">
        <v>16</v>
      </c>
      <c r="LD3" s="14" t="s">
        <v>28</v>
      </c>
      <c r="LE3" s="14" t="s">
        <v>14</v>
      </c>
      <c r="LF3" s="14" t="s">
        <v>15</v>
      </c>
      <c r="LG3" s="14" t="s">
        <v>9</v>
      </c>
      <c r="LH3" s="14" t="s">
        <v>16</v>
      </c>
      <c r="LI3" s="14" t="s">
        <v>28</v>
      </c>
      <c r="LJ3" s="14" t="s">
        <v>14</v>
      </c>
      <c r="LK3" s="14" t="s">
        <v>15</v>
      </c>
      <c r="LL3" s="14" t="s">
        <v>9</v>
      </c>
      <c r="LM3" s="14" t="s">
        <v>16</v>
      </c>
      <c r="LN3" s="14" t="s">
        <v>28</v>
      </c>
      <c r="LO3" s="14" t="s">
        <v>14</v>
      </c>
      <c r="LP3" s="14" t="s">
        <v>15</v>
      </c>
      <c r="LQ3" s="14" t="s">
        <v>9</v>
      </c>
      <c r="LR3" s="14" t="s">
        <v>16</v>
      </c>
      <c r="LS3" s="14" t="s">
        <v>28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14</v>
      </c>
      <c r="MI3" s="13" t="s">
        <v>15</v>
      </c>
      <c r="MJ3" s="13" t="s">
        <v>9</v>
      </c>
      <c r="MK3" s="13" t="s">
        <v>16</v>
      </c>
      <c r="ML3" s="13" t="s">
        <v>28</v>
      </c>
      <c r="MM3" s="13" t="s">
        <v>14</v>
      </c>
      <c r="MN3" s="13" t="s">
        <v>15</v>
      </c>
      <c r="MO3" s="13" t="s">
        <v>9</v>
      </c>
      <c r="MP3" s="13" t="s">
        <v>16</v>
      </c>
      <c r="MQ3" s="13" t="s">
        <v>28</v>
      </c>
      <c r="MR3" s="13" t="s">
        <v>14</v>
      </c>
      <c r="MS3" s="13" t="s">
        <v>15</v>
      </c>
      <c r="MT3" s="13" t="s">
        <v>9</v>
      </c>
      <c r="MU3" s="13" t="s">
        <v>16</v>
      </c>
      <c r="MV3" s="13" t="s">
        <v>28</v>
      </c>
      <c r="MW3" s="13" t="s">
        <v>14</v>
      </c>
      <c r="MX3" s="13" t="s">
        <v>15</v>
      </c>
      <c r="MY3" s="13" t="s">
        <v>9</v>
      </c>
      <c r="MZ3" s="13" t="s">
        <v>16</v>
      </c>
      <c r="NA3" s="13" t="s">
        <v>28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14</v>
      </c>
      <c r="NQ3" s="14" t="s">
        <v>15</v>
      </c>
      <c r="NR3" s="14" t="s">
        <v>9</v>
      </c>
      <c r="NS3" s="14" t="s">
        <v>16</v>
      </c>
      <c r="NT3" s="14" t="s">
        <v>28</v>
      </c>
      <c r="NU3" s="14" t="s">
        <v>14</v>
      </c>
      <c r="NV3" s="14" t="s">
        <v>15</v>
      </c>
      <c r="NW3" s="14" t="s">
        <v>9</v>
      </c>
      <c r="NX3" s="14" t="s">
        <v>16</v>
      </c>
      <c r="NY3" s="14" t="s">
        <v>28</v>
      </c>
      <c r="NZ3" s="14" t="s">
        <v>14</v>
      </c>
      <c r="OA3" s="14" t="s">
        <v>15</v>
      </c>
      <c r="OB3" s="14" t="s">
        <v>9</v>
      </c>
      <c r="OC3" s="14" t="s">
        <v>16</v>
      </c>
      <c r="OD3" s="14" t="s">
        <v>28</v>
      </c>
      <c r="OE3" s="14" t="s">
        <v>14</v>
      </c>
      <c r="OF3" s="14" t="s">
        <v>15</v>
      </c>
      <c r="OG3" s="14" t="s">
        <v>9</v>
      </c>
      <c r="OH3" s="14" t="s">
        <v>16</v>
      </c>
      <c r="OI3" s="14" t="s">
        <v>28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14</v>
      </c>
      <c r="OY3" s="13" t="s">
        <v>15</v>
      </c>
      <c r="OZ3" s="13" t="s">
        <v>9</v>
      </c>
      <c r="PA3" s="13" t="s">
        <v>16</v>
      </c>
      <c r="PB3" s="13" t="s">
        <v>28</v>
      </c>
      <c r="PC3" s="13" t="s">
        <v>14</v>
      </c>
      <c r="PD3" s="13" t="s">
        <v>15</v>
      </c>
      <c r="PE3" s="13" t="s">
        <v>9</v>
      </c>
      <c r="PF3" s="13" t="s">
        <v>16</v>
      </c>
      <c r="PG3" s="13" t="s">
        <v>28</v>
      </c>
      <c r="PH3" s="13" t="s">
        <v>14</v>
      </c>
      <c r="PI3" s="13" t="s">
        <v>15</v>
      </c>
      <c r="PJ3" s="13" t="s">
        <v>9</v>
      </c>
      <c r="PK3" s="13" t="s">
        <v>16</v>
      </c>
      <c r="PL3" s="13" t="s">
        <v>28</v>
      </c>
      <c r="PM3" s="13" t="s">
        <v>14</v>
      </c>
      <c r="PN3" s="13" t="s">
        <v>15</v>
      </c>
      <c r="PO3" s="13" t="s">
        <v>9</v>
      </c>
      <c r="PP3" s="13" t="s">
        <v>16</v>
      </c>
      <c r="PQ3" s="13" t="s">
        <v>28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14</v>
      </c>
      <c r="QG3" s="14" t="s">
        <v>15</v>
      </c>
      <c r="QH3" s="14" t="s">
        <v>9</v>
      </c>
      <c r="QI3" s="14" t="s">
        <v>16</v>
      </c>
      <c r="QJ3" s="14" t="s">
        <v>28</v>
      </c>
      <c r="QK3" s="14" t="s">
        <v>14</v>
      </c>
      <c r="QL3" s="14" t="s">
        <v>15</v>
      </c>
      <c r="QM3" s="14" t="s">
        <v>9</v>
      </c>
      <c r="QN3" s="14" t="s">
        <v>16</v>
      </c>
      <c r="QO3" s="14" t="s">
        <v>28</v>
      </c>
      <c r="QP3" s="14" t="s">
        <v>14</v>
      </c>
      <c r="QQ3" s="14" t="s">
        <v>15</v>
      </c>
      <c r="QR3" s="14" t="s">
        <v>9</v>
      </c>
      <c r="QS3" s="14" t="s">
        <v>16</v>
      </c>
      <c r="QT3" s="14" t="s">
        <v>28</v>
      </c>
      <c r="QU3" s="14" t="s">
        <v>14</v>
      </c>
      <c r="QV3" s="14" t="s">
        <v>15</v>
      </c>
      <c r="QW3" s="14" t="s">
        <v>9</v>
      </c>
      <c r="QX3" s="14" t="s">
        <v>16</v>
      </c>
      <c r="QY3" s="14" t="s">
        <v>28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14</v>
      </c>
      <c r="RO3" s="13" t="s">
        <v>15</v>
      </c>
      <c r="RP3" s="13" t="s">
        <v>9</v>
      </c>
      <c r="RQ3" s="13" t="s">
        <v>16</v>
      </c>
      <c r="RR3" s="13" t="s">
        <v>28</v>
      </c>
      <c r="RS3" s="13" t="s">
        <v>14</v>
      </c>
      <c r="RT3" s="13" t="s">
        <v>15</v>
      </c>
      <c r="RU3" s="13" t="s">
        <v>9</v>
      </c>
      <c r="RV3" s="13" t="s">
        <v>16</v>
      </c>
      <c r="RW3" s="13" t="s">
        <v>28</v>
      </c>
      <c r="RX3" s="13" t="s">
        <v>14</v>
      </c>
      <c r="RY3" s="13" t="s">
        <v>15</v>
      </c>
      <c r="RZ3" s="13" t="s">
        <v>9</v>
      </c>
      <c r="SA3" s="13" t="s">
        <v>16</v>
      </c>
      <c r="SB3" s="13" t="s">
        <v>28</v>
      </c>
      <c r="SC3" s="13" t="s">
        <v>14</v>
      </c>
      <c r="SD3" s="13" t="s">
        <v>15</v>
      </c>
      <c r="SE3" s="13" t="s">
        <v>9</v>
      </c>
      <c r="SF3" s="13" t="s">
        <v>16</v>
      </c>
      <c r="SG3" s="13" t="s">
        <v>28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14</v>
      </c>
      <c r="SW3" s="14" t="s">
        <v>15</v>
      </c>
      <c r="SX3" s="14" t="s">
        <v>9</v>
      </c>
      <c r="SY3" s="14" t="s">
        <v>16</v>
      </c>
      <c r="SZ3" s="14" t="s">
        <v>28</v>
      </c>
      <c r="TA3" s="14" t="s">
        <v>14</v>
      </c>
      <c r="TB3" s="14" t="s">
        <v>15</v>
      </c>
      <c r="TC3" s="14" t="s">
        <v>9</v>
      </c>
      <c r="TD3" s="14" t="s">
        <v>16</v>
      </c>
      <c r="TE3" s="14" t="s">
        <v>28</v>
      </c>
      <c r="TF3" s="14" t="s">
        <v>14</v>
      </c>
      <c r="TG3" s="14" t="s">
        <v>15</v>
      </c>
      <c r="TH3" s="14" t="s">
        <v>9</v>
      </c>
      <c r="TI3" s="14" t="s">
        <v>16</v>
      </c>
      <c r="TJ3" s="14" t="s">
        <v>28</v>
      </c>
      <c r="TK3" s="14" t="s">
        <v>14</v>
      </c>
      <c r="TL3" s="14" t="s">
        <v>15</v>
      </c>
      <c r="TM3" s="14" t="s">
        <v>9</v>
      </c>
      <c r="TN3" s="14" t="s">
        <v>16</v>
      </c>
      <c r="TO3" s="14" t="s">
        <v>28</v>
      </c>
      <c r="TP3" s="6"/>
      <c r="TQ3" s="6"/>
      <c r="TR3" s="6"/>
      <c r="TS3" s="6"/>
      <c r="TT3" s="6"/>
      <c r="TU3" s="6"/>
      <c r="TV3" s="6"/>
      <c r="TW3" s="6"/>
      <c r="TX3" s="6"/>
      <c r="TY3" s="6"/>
      <c r="TZ3" s="6"/>
      <c r="UA3" s="6"/>
      <c r="UB3" s="6"/>
      <c r="UC3" s="6"/>
      <c r="UD3" s="13" t="s">
        <v>14</v>
      </c>
      <c r="UE3" s="13" t="s">
        <v>15</v>
      </c>
      <c r="UF3" s="13" t="s">
        <v>9</v>
      </c>
      <c r="UG3" s="13" t="s">
        <v>16</v>
      </c>
      <c r="UH3" s="13" t="s">
        <v>28</v>
      </c>
      <c r="UI3" s="13" t="s">
        <v>14</v>
      </c>
      <c r="UJ3" s="13" t="s">
        <v>15</v>
      </c>
      <c r="UK3" s="13" t="s">
        <v>9</v>
      </c>
      <c r="UL3" s="13" t="s">
        <v>16</v>
      </c>
      <c r="UM3" s="13" t="s">
        <v>28</v>
      </c>
      <c r="UN3" s="13" t="s">
        <v>14</v>
      </c>
      <c r="UO3" s="13" t="s">
        <v>15</v>
      </c>
      <c r="UP3" s="13" t="s">
        <v>9</v>
      </c>
      <c r="UQ3" s="13" t="s">
        <v>16</v>
      </c>
      <c r="UR3" s="13" t="s">
        <v>28</v>
      </c>
      <c r="US3" s="13" t="s">
        <v>14</v>
      </c>
      <c r="UT3" s="13" t="s">
        <v>15</v>
      </c>
      <c r="UU3" s="13" t="s">
        <v>9</v>
      </c>
      <c r="UV3" s="13" t="s">
        <v>16</v>
      </c>
      <c r="UW3" s="13" t="s">
        <v>28</v>
      </c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14" t="s">
        <v>14</v>
      </c>
      <c r="VM3" s="14" t="s">
        <v>15</v>
      </c>
      <c r="VN3" s="14" t="s">
        <v>9</v>
      </c>
      <c r="VO3" s="14" t="s">
        <v>16</v>
      </c>
      <c r="VP3" s="14" t="s">
        <v>28</v>
      </c>
      <c r="VQ3" s="14" t="s">
        <v>14</v>
      </c>
      <c r="VR3" s="14" t="s">
        <v>15</v>
      </c>
      <c r="VS3" s="14" t="s">
        <v>9</v>
      </c>
      <c r="VT3" s="14" t="s">
        <v>16</v>
      </c>
      <c r="VU3" s="14" t="s">
        <v>28</v>
      </c>
      <c r="VV3" s="14" t="s">
        <v>14</v>
      </c>
      <c r="VW3" s="14" t="s">
        <v>15</v>
      </c>
      <c r="VX3" s="14" t="s">
        <v>9</v>
      </c>
      <c r="VY3" s="14" t="s">
        <v>16</v>
      </c>
      <c r="VZ3" s="14" t="s">
        <v>28</v>
      </c>
      <c r="WA3" s="14" t="s">
        <v>14</v>
      </c>
      <c r="WB3" s="14" t="s">
        <v>15</v>
      </c>
      <c r="WC3" s="14" t="s">
        <v>9</v>
      </c>
      <c r="WD3" s="14" t="s">
        <v>16</v>
      </c>
      <c r="WE3" s="14" t="s">
        <v>28</v>
      </c>
      <c r="WF3" s="6"/>
      <c r="WG3" s="6"/>
      <c r="WH3" s="6"/>
      <c r="WI3" s="6"/>
      <c r="WJ3" s="6"/>
      <c r="WK3" s="6"/>
      <c r="WL3" s="6"/>
      <c r="WM3" s="6"/>
      <c r="WN3" s="6"/>
      <c r="WO3" s="6"/>
      <c r="WP3" s="6"/>
      <c r="WQ3" s="6"/>
      <c r="WR3" s="6"/>
      <c r="WS3" s="6"/>
      <c r="WT3" s="13" t="s">
        <v>14</v>
      </c>
      <c r="WU3" s="13" t="s">
        <v>15</v>
      </c>
      <c r="WV3" s="13" t="s">
        <v>9</v>
      </c>
      <c r="WW3" s="13" t="s">
        <v>16</v>
      </c>
      <c r="WX3" s="13" t="s">
        <v>28</v>
      </c>
      <c r="WY3" s="13" t="s">
        <v>14</v>
      </c>
      <c r="WZ3" s="13" t="s">
        <v>15</v>
      </c>
      <c r="XA3" s="13" t="s">
        <v>9</v>
      </c>
      <c r="XB3" s="13" t="s">
        <v>16</v>
      </c>
      <c r="XC3" s="13" t="s">
        <v>28</v>
      </c>
      <c r="XD3" s="13" t="s">
        <v>14</v>
      </c>
      <c r="XE3" s="13" t="s">
        <v>15</v>
      </c>
      <c r="XF3" s="13" t="s">
        <v>9</v>
      </c>
      <c r="XG3" s="13" t="s">
        <v>16</v>
      </c>
      <c r="XH3" s="13" t="s">
        <v>28</v>
      </c>
      <c r="XI3" s="13" t="s">
        <v>52</v>
      </c>
      <c r="XJ3" s="13"/>
      <c r="XK3" s="13"/>
      <c r="XL3" s="13"/>
      <c r="XM3" s="13"/>
      <c r="XN3" s="13"/>
      <c r="XO3" s="13"/>
      <c r="XP3" s="13"/>
      <c r="XQ3" s="13"/>
      <c r="XR3" s="13"/>
      <c r="XS3" s="13"/>
      <c r="XT3" s="13"/>
    </row>
    <row r="4" spans="1:644" x14ac:dyDescent="0.2">
      <c r="A4" s="4" cm="1">
        <f t="array" ref="A4">IF(AND(H4&lt;&gt;"",H4&lt;&gt;"No DD"),SUMPRODUCT((H$4:H$15&lt;&gt;"")*(H$4:H$15&lt;&gt;"No DD")*(E$4:E$15&gt;E4))+1,IF(H4="No DD",SUMPRODUCT((H$4:H$15="No DD")*(E$4:E$15&gt;E4))+1+SUMPRODUCT((H$4:H$15&lt;&gt;"")*(H$4:H$15&lt;&gt;"No DD")),""))</f>
        <v>1</v>
      </c>
      <c r="B4" s="5" t="s">
        <v>24</v>
      </c>
      <c r="C4" s="4" t="s">
        <v>7</v>
      </c>
      <c r="D4" s="4">
        <v>1998</v>
      </c>
      <c r="E4" s="9">
        <f>SUM(J4:V4)+SUM(J4:T4)*0.0000001+SUM(J4)*0.0000000000001</f>
        <v>257.6900257500057</v>
      </c>
      <c r="F4" s="3" t="str">
        <f>IF(OR(AND(AO4&gt;=AY$17,AO4&lt;&gt;"",AQ4&gt;=AY$21,AQ4&lt;&gt;"",AN4=""),AND(AR4&gt;=AY$17,AR4&lt;&gt;"",AT4&gt;=AY$21,AT4&lt;&gt;"",AN4=""),AND(AV4&gt;=AY$17,AV4&lt;&gt;"",AX4&gt;=AY$21,AX4&lt;&gt;"",AN4=""),AND(BP4&gt;=BZ$17,BP4&lt;&gt;"",BR4&gt;=BZ$21,BR4&lt;&gt;"",BO4=""),AND(BS4&gt;=BZ$17,BS4&lt;&gt;"",BU4&gt;=BZ$21,BU4&lt;&gt;"",BO4=""),AND(BW4&gt;=BZ$17,BW4&lt;&gt;"",BY4&gt;=BZ$21,BY4&lt;&gt;"",BO4=""),AND(CQ4&gt;=DA$17,CQ4&lt;&gt;"",CS4&gt;=DA$21,CS4&lt;&gt;"",CP4=""),AND(CT4&gt;=DA$17,CT4&lt;&gt;"",CV4&gt;=DA$21,CV4&lt;&gt;"",CP4=""),AND(CX4&gt;=DA$17,CX4&lt;&gt;"",CZ4&gt;=DA$21,CZ4&lt;&gt;"",CP4=""),AND(DX4&gt;=EK$17,DX4&lt;&gt;"",DZ4&gt;=EK$21,DZ4&lt;&gt;""),AND(EA4&gt;=EK$17,EA4&lt;&gt;"",EC4&gt;=EK$21,EC4&lt;&gt;""),AND(EE4&gt;=EK$17,EE4&lt;&gt;"",EG4&gt;=EK$21,EG4&lt;&gt;""),AND(EH4&gt;=EK$17,EH4&lt;&gt;"",EJ4&gt;=EK$21,EJ4&lt;&gt;""),AND(FF4&gt;=FS$17,FF4&lt;&gt;"",FH4&gt;=FS$21,FH4&lt;&gt;""),AND(FI4&gt;=FS$17,FI4&lt;&gt;"",FK4&gt;=FS$21,FK4&lt;&gt;""),AND(FM4&gt;=FS$17,FM4&lt;&gt;"",FO4&gt;=FS$21,FO4&lt;&gt;""),AND(FP4&gt;=FS$17,FP4&lt;&gt;"",FR4&gt;=FS$21,FR4&lt;&gt;""),AND(GN4&gt;=HA$17,GN4&lt;&gt;"",GP4&gt;=HA$21,GP4&lt;&gt;""),AND(GQ4&gt;=HA$17,GQ4&lt;&gt;"",GS4&gt;=HA$21,GS4&lt;&gt;""),AND(GU4&gt;=HA$17,GU4&lt;&gt;"",GW4&gt;=HA$21,GW4&lt;&gt;""),AND(GX4&gt;=HA$17,GX4&lt;&gt;"",GZ4&gt;=HA$21,GZ4&lt;&gt;""),AND(HV4&gt;=II$17,HV4&lt;&gt;"",HX4&gt;=II$21,HX4&lt;&gt;""),AND(HY4&gt;=II$17,HY4&lt;&gt;"",IA4&gt;=II$21,IA4&lt;&gt;""),AND(IC4&gt;=II$17,IC4&lt;&gt;"",IE4&gt;=II$21,IE4&lt;&gt;""),AND(IF4&gt;=II$17,IF4&lt;&gt;"",IH4&gt;=II$21,IH4&lt;&gt;""),AND(JD4&gt;=JQ$17,JD4&lt;&gt;"",JF4&gt;=JQ$21,JF4&lt;&gt;""),AND(JG4&gt;=JQ$17,JG4&lt;&gt;"",JI4&gt;=JQ$21,JI4&lt;&gt;""),AND(JK4&gt;=JQ$17,JK4&lt;&gt;"",JM4&gt;=JQ$21,JM4&lt;&gt;""),AND(JN4&gt;=JQ$17,JN4&lt;&gt;"",JP4&gt;=JQ$21,JP4&lt;&gt;""),AND(KL4&gt;=KY$17,KL4&lt;&gt;"",KN4&gt;=KY$21,KN4&lt;&gt;""),AND(KO4&gt;=KY$17,KO4&lt;&gt;"",KQ4&gt;=KY$21,KQ4&lt;&gt;""),AND(KS4&gt;=KY$17,KS4&lt;&gt;"",KU4&gt;=KY$21,KU4&lt;&gt;""),AND(KV4&gt;=KY$17,KV4&lt;&gt;"",KX4&gt;=KY$21,KX4&lt;&gt;""),AND(LT4&gt;=MG$17,LT4&lt;&gt;"",LV4&gt;=MG$21,LV4&lt;&gt;""),AND(LW4&gt;=MG$17,LW4&lt;&gt;"",LY4&gt;=MG$21,LY4&lt;&gt;""),AND(MA4&gt;=MG$17,MA4&lt;&gt;"",MC4&gt;=MG$21,MC4&lt;&gt;""),AND(MD4&gt;=MG$17,MD4&lt;&gt;"",MF4&gt;=MG$21,MF4&lt;&gt;""),AND(NB4&gt;=NO$17,NB4&lt;&gt;"",ND4&gt;=NO$21,ND4&lt;&gt;""),AND(NE4&gt;=NO$17,NE4&lt;&gt;"",NG4&gt;=NO$21,NG4&lt;&gt;""),AND(NI4&gt;=NO$17,NI4&lt;&gt;"",NK4&gt;=NO$21,NK4&lt;&gt;""),AND(NL4&gt;=NO$17,NL4&lt;&gt;"",NN4&gt;=NO$21,NN4&lt;&gt;""),AND(OJ4&gt;=OW$17,OJ4&lt;&gt;"",OL4&gt;=OW$21,OL4&lt;&gt;""),AND(OM4&gt;=OW$17,OM4&lt;&gt;"",OO4&gt;=OW$21,OO4&lt;&gt;""),AND(OQ4&gt;=OW$17,OQ4&lt;&gt;"",OS4&gt;=OW$21,OS4&lt;&gt;""),AND(OT4&gt;=OW$17,OT4&lt;&gt;"",OV4&gt;=OW$21,OV4&lt;&gt;""),AND(PR4&gt;=QE$17,PR4&lt;&gt;"",PT4&gt;=QE$21,PT4&lt;&gt;""),AND(PU4&gt;=QE$17,PU4&lt;&gt;"",PW4&gt;=QE$21,PW4&lt;&gt;""),AND(PY4&gt;=QE$17,PY4&lt;&gt;"",QA4&gt;=QE$21,QA4&lt;&gt;""),AND(QB4&gt;=QE$17,QB4&lt;&gt;"",QD4&gt;=QE$21,QD4&lt;&gt;""),AND(QZ4&gt;=RM$17,QZ4&lt;&gt;"",RB4&gt;=RM$21,RB4&lt;&gt;""),AND(RC4&gt;=RM$17,RC4&lt;&gt;"",RE4&gt;=RM$21,RE4&lt;&gt;""),AND(RG4&gt;=RM$17,RG4&lt;&gt;"",RI4&gt;=RM$21,RI4&lt;&gt;""),AND(RJ4&gt;=RM$17,RJ4&lt;&gt;"",RL4&gt;=RM$21,RL4&lt;&gt;""),AND(SH4&gt;=SU$17,SH4&lt;&gt;"",SJ4&gt;=SU$21,SJ4&lt;&gt;""),AND(SK4&gt;=SU$17,SK4&lt;&gt;"",SM4&gt;=SU$21,SM4&lt;&gt;""),AND(SO4&gt;=SU$17,SO4&lt;&gt;"",SQ4&gt;=SU$21,SQ4&lt;&gt;""),AND(SR4&gt;=SU$17,SR4&lt;&gt;"",ST4&gt;=SU$21,ST4&lt;&gt;""),AND(TP4&gt;=UC$17,TP4&lt;&gt;"",TR4&gt;=UC$21,TR4&lt;&gt;""),AND(TS4&gt;=UC$17,TS4&lt;&gt;"",TU4&gt;=UC$21,TU4&lt;&gt;""),AND(TW4&gt;=UC$17,TW4&lt;&gt;"",TY4&gt;=UC$21,TYY4&lt;&gt;""),AND(TZ4&gt;=UC$17,TZ4&lt;&gt;"",UB4&gt;=UC$21,UB4&lt;&gt;""),AND(UX4&gt;=VK$17,UX4&lt;&gt;"",UZ4&gt;=VK$21,UZ4&lt;&gt;""),AND(VA4&gt;=VK$17,VA4&lt;&gt;"",VC4&gt;=VK$21,VC4&lt;&gt;""),AND(VE4&gt;=VK$17,VE4&lt;&gt;"",VG4&gt;=VK$21,VG4&lt;&gt;""),AND(VH4&gt;=VK$17,VH4&lt;&gt;"",VJ4&gt;=VK$21,VJ4&lt;&gt;""),AND(WF4&gt;=WS$17,WF4&lt;&gt;"",WH4&gt;=WS$21,WH4&lt;&gt;""),AND(WI4&gt;=WS$17,WI4&lt;&gt;"",WK4&gt;=WS$21,WK4&lt;&gt;""),AND(WM4&gt;=WS$17,WM4&lt;&gt;"",WO4&gt;=WS$21,WO4&lt;&gt;""),AND(WP4&gt;=WS$17,WP4&lt;&gt;"",WR4&gt;=WS$21,WR4&lt;&gt;"")),"P","")</f>
        <v>P</v>
      </c>
      <c r="G4" s="3" t="str">
        <f>IF(OR(AND(AQ4&gt;=AY$21,AQ4&lt;&gt;"",AN4=""),AND(AT4&gt;=AY$21,AT4&lt;&gt;"",AN4=""),AND(AX4&gt;=AY$21,AX4&lt;&gt;"",AN4=""),AND(BR4&gt;=BZ$21,BR4&lt;&gt;"",BO4=""),AND(BU4&gt;=BZ$21,BU4&lt;&gt;"",BO4=""),AND(BY4&gt;=BZ$21,BY4&lt;&gt;"",BO4=""),AND(CS4&gt;=DA$21,CS4&lt;&gt;"",CP4=""),AND(CV4&gt;=DA$21,CV4&lt;&gt;"",CP4=""),AND(CZ4&gt;=DA$21,CZ4&lt;&gt;"",CP4=""),AND(DZ4&gt;=EK$21,DZ4&lt;&gt;""),AND(EC4&gt;=EK$21,EC4&lt;&gt;""),AND(EG4&gt;=EK$21,EG4&lt;&gt;""),AND(EJ4&gt;=EK$21,EJ4&lt;&gt;""),AND(FH4&gt;=FS$21,FH4&lt;&gt;""),AND(FK4&gt;=FS$21,FK4&lt;&gt;""),AND(FO4&gt;=FS$21,FO4&lt;&gt;""),AND(FR4&gt;=FS$21,FR4&lt;&gt;""),AND(GP4&gt;=HA$21,GP4&lt;&gt;""),AND(GS4&gt;=HA$21,GS4&lt;&gt;""),AND(GW4&gt;=HA$21,GW4&lt;&gt;""),AND(GZ4&gt;=HA$21,GZ4&lt;&gt;""),AND(HX4&gt;=II$21,HX4&lt;&gt;""),AND(IA4&gt;=II$21,IA4&lt;&gt;""),AND(IE4&gt;=II$21,IE4&lt;&gt;""),AND(IH4&gt;=II$21,IH4&lt;&gt;""),AND(JF4&gt;=JQ$21,JF4&lt;&gt;""),AND(JI4&gt;=JQ$21,JI4&lt;&gt;""),AND(JM4&gt;=JQ$21,JM4&lt;&gt;""),AND(JP4&gt;=JQ$21,JP4&lt;&gt;""),AND(KN4&gt;=KY$21,KN4&lt;&gt;""),AND(KQ4&gt;=KY$21,KQ4&lt;&gt;""),AND(KU4&gt;=KY$21,KU4&lt;&gt;""),AND(KX4&gt;=KY$21,KX4&lt;&gt;""),AND(LV4&gt;=MG$21,LV4&lt;&gt;""),AND(LY4&gt;=MG$21,LY4&lt;&gt;""),AND(MC4&gt;=MG$21,MC4&lt;&gt;""),AND(MF4&gt;=MG$21,MF4&lt;&gt;""),AND(ND4&gt;=NO$21,ND4&lt;&gt;""),AND(NG4&gt;=NO$21,NG4&lt;&gt;""),AND(NK4&gt;=NO$21,NK4&lt;&gt;""),AND(NN4&gt;=NO$21,NN4&lt;&gt;""),AND(OL4&gt;=OW$21,OL4&lt;&gt;""),AND(OO4&gt;=OW$21,OO4&lt;&gt;""),AND(OS4&gt;=OW$21,OS4&lt;&gt;""),AND(OV4&gt;=OW$21,OV4&lt;&gt;""),AND(PT4&gt;=QE$21,PT4&lt;&gt;""),AND(PW4&gt;=QE$21,PW4&lt;&gt;""),AND(QA4&gt;=QE$21,QA4&lt;&gt;""),AND(QD4&gt;=QE$21,QD4&lt;&gt;""),AND(RB4&gt;=RM$21,RB4&lt;&gt;""),AND(RE4&gt;=RM$21,RE4&lt;&gt;""),AND(RI4&gt;=RM$21,RI4&lt;&gt;""),AND(RL4&gt;=RM$21,RL4&lt;&gt;""),AND(SJ4&gt;=SU$21,SJ4&lt;&gt;""),AND(SM4&gt;=SU$21,SM4&lt;&gt;""),AND(SQ4&gt;=SU$21,SQ4&lt;&gt;""),AND(ST4&gt;=SU$21,ST4&lt;&gt;""),AND(TR4&gt;=UC$21,TR4&lt;&gt;""),AND(TU4&gt;=UC$21,TU4&lt;&gt;""),AND(TY4&gt;=UC$21,TYY4&lt;&gt;""),AND(UB4&gt;=UC$21,UB4&lt;&gt;""),AND(UZ4&gt;=VK$21,UZ4&lt;&gt;""),AND(VC4&gt;=VK$21,VC4&lt;&gt;""),AND(VG4&gt;=VK$21,VG4&lt;&gt;""),AND(VJ4&gt;=VK$21,VJ4&lt;&gt;""),AND(WH4&gt;=WS$21,WH4&lt;&gt;""),AND(WK4&gt;=WS$21,WK4&lt;&gt;""),AND(WO4&gt;=WS$21,WO4&lt;&gt;""),AND(WR4&gt;=WS$21,WR4&lt;&gt;"")),"P","")</f>
        <v>P</v>
      </c>
      <c r="H4" s="36" t="str">
        <f>IF(AND(G4="P",F4=""),"No DD",IF(OR(AND(AO4&gt;=AY$20,AO4&lt;&gt;"",AQ4&gt;=AY$24,AQ4&lt;&gt;"",AN4=""),AND(AR4&gt;=AY$20,AR4&lt;&gt;"",AT4&gt;=AY$24,AT4&lt;&gt;"",AN4=""),AND(AV4&gt;=AY$20,AV4&lt;&gt;"",AX4&gt;=AY$24,AX4&lt;&gt;"",AN4=""),AND(BP4&gt;=BZ$20,BP4&lt;&gt;"",BR4&gt;=BZ$24,BR4&lt;&gt;"",BO4=""),AND(BS4&gt;=BZ$20,BS4&lt;&gt;"",BU4&gt;=BZ$24,BU4&lt;&gt;"",BO4=""),AND(BW4&gt;=BZ$20,BW4&lt;&gt;"",BY4&gt;=BZ$24,BY4&lt;&gt;"",BO4=""),AND(CQ4&gt;=DA$20,CQ4&lt;&gt;"",CS4&gt;=DA$24,CS4&lt;&gt;"",CP4=""),AND(CT4&gt;=DA$20,CT4&lt;&gt;"",CV4&gt;=DA$24,CV4&lt;&gt;"",CP4=""),AND(CX4&gt;=DA$20,CX4&lt;&gt;"",CZ4&gt;=DA$24,CZ4&lt;&gt;"",CP4=""),AND(DX4&gt;=EK$20,DX4&lt;&gt;"",DZ4&gt;=EK$24,DZ4&lt;&gt;""),AND(EA4&gt;=EK$20,EA4&lt;&gt;"",EC4&gt;=EK$24,EC4&lt;&gt;""),AND(EE4&gt;=EK$20,EE4&lt;&gt;"",EG4&gt;=EK$24,EG4&lt;&gt;""),AND(EH4&gt;=EK$20,EH4&lt;&gt;"",EJ4&gt;=EK$24,EJ4&lt;&gt;""),AND(FF4&gt;=FS$20,FF4&lt;&gt;"",FH4&gt;=FS$24,FH4&lt;&gt;""),AND(FI4&gt;=FS$20,FI4&lt;&gt;"",FK4&gt;=FS$24,FK4&lt;&gt;""),AND(FM4&gt;=FS$20,FM4&lt;&gt;"",FO4&gt;=FS$24,FO4&lt;&gt;""),AND(FP4&gt;=FS$20,FP4&lt;&gt;"",FR4&gt;=FS$24,FR4&lt;&gt;""),AND(GN4&gt;=HA$20,GN4&lt;&gt;"",GP4&gt;=HA$24,GP4&lt;&gt;""),AND(GQ4&gt;=HA$20,GQ4&lt;&gt;"",GS4&gt;=HA$24,GS4&lt;&gt;""),AND(GU4&gt;=HA$20,GU4&lt;&gt;"",GW4&gt;=HA$24,GW4&lt;&gt;""),AND(GX4&gt;=HA$20,GX4&lt;&gt;"",GZ4&gt;=HA$24,GZ4&lt;&gt;""),AND(HV4&gt;=II$20,HV4&lt;&gt;"",HX4&gt;=II$24,HX4&lt;&gt;""),AND(HY4&gt;=II$20,HY4&lt;&gt;"",IA4&gt;=II$24,IA4&lt;&gt;""),AND(IC4&gt;=II$20,IC4&lt;&gt;"",IE4&gt;=II$24,IE4&lt;&gt;""),AND(IF4&gt;=II$20,IF4&lt;&gt;"",IH4&gt;=II$24,IH4&lt;&gt;""),AND(JD4&gt;=JQ$20,JD4&lt;&gt;"",JF4&gt;=JQ$24,JF4&lt;&gt;""),AND(JG4&gt;=JQ$20,JG4&lt;&gt;"",JI4&gt;=JQ$24,JI4&lt;&gt;""),AND(JK4&gt;=JQ$20,JK4&lt;&gt;"",JM4&gt;=JQ$24,JM4&lt;&gt;""),AND(JN4&gt;=JQ$20,JN4&lt;&gt;"",JP4&gt;=JQ$24,JP4&lt;&gt;""),AND(KL4&gt;=KY$20,KL4&lt;&gt;"",KN4&gt;=KY$24,KN4&lt;&gt;""),AND(KO4&gt;=KY$20,KO4&lt;&gt;"",KQ4&gt;=KY$24,KQ4&lt;&gt;""),AND(KS4&gt;=KY$20,KS4&lt;&gt;"",KU4&gt;=KY$24,KU4&lt;&gt;""),AND(KV4&gt;=KY$20,KV4&lt;&gt;"",KX4&gt;=KY$24,KX4&lt;&gt;""),AND(LT4&gt;=MG$20,LT4&lt;&gt;"",LV4&gt;=MG$24,LV4&lt;&gt;""),AND(LW4&gt;=MG$20,LW4&lt;&gt;"",LY4&gt;=MG$24,LY4&lt;&gt;""),AND(MA4&gt;=MG$20,MA4&lt;&gt;"",MC4&gt;=MG$24,MC4&lt;&gt;""),AND(MD4&gt;=MG$20,MD4&lt;&gt;"",MF4&gt;=MG$24,MF4&lt;&gt;""),AND(NB4&gt;=NO$20,NB4&lt;&gt;"",ND4&gt;=NO$24,ND4&lt;&gt;""),AND(NE4&gt;=NO$20,NE4&lt;&gt;"",NG4&gt;=NO$24,NG4&lt;&gt;""),AND(NI4&gt;=NO$20,NI4&lt;&gt;"",NK4&gt;=NO$24,NK4&lt;&gt;""),AND(NL4&gt;=NO$20,NL4&lt;&gt;"",NN4&gt;=NO$24,NN4&lt;&gt;""),AND(OJ4&gt;=OW$20,OJ4&lt;&gt;"",OL4&gt;=OW$24,OL4&lt;&gt;""),AND(OM4&gt;=OW$20,OM4&lt;&gt;"",OO4&gt;=OW$24,OO4&lt;&gt;""),AND(OQ4&gt;=OW$20,OQ4&lt;&gt;"",OS4&gt;=OW$24,OS4&lt;&gt;""),AND(OT4&gt;=OW$20,OT4&lt;&gt;"",OV4&gt;=OW$24,OV4&lt;&gt;""),AND(PR4&gt;=QE$20,PR4&lt;&gt;"",PT4&gt;=QE$24,PT4&lt;&gt;""),AND(PU4&gt;=QE$20,PU4&lt;&gt;"",PW4&gt;=QE$24,PW4&lt;&gt;""),AND(PY4&gt;=QE$20,PY4&lt;&gt;"",QA4&gt;=QE$24,QA4&lt;&gt;""),AND(QB4&gt;=QE$20,QB4&lt;&gt;"",QD4&gt;=QE$24,QD4&lt;&gt;""),AND(QZ4&gt;=RM$20,QZ4&lt;&gt;"",RB4&gt;=RM$24,RB4&lt;&gt;""),AND(RC4&gt;=RM$20,RC4&lt;&gt;"",RE4&gt;=RM$24,RE4&lt;&gt;""),AND(RG4&gt;=RM$20,RG4&lt;&gt;"",RI4&gt;=RM$24,RI4&lt;&gt;""),AND(RJ4&gt;=RM$20,RJ4&lt;&gt;"",RL4&gt;=RM$24,RL4&lt;&gt;""),AND(SH4&gt;=SU$20,SH4&lt;&gt;"",SJ4&gt;=SU$24,SJ4&lt;&gt;""),AND(SK4&gt;=SU$20,SK4&lt;&gt;"",SM4&gt;=SU$24,SM4&lt;&gt;""),AND(SO4&gt;=SU$20,SO4&lt;&gt;"",SQ4&gt;=SU$24,SQ4&lt;&gt;""),AND(SR4&gt;=SU$20,SR4&lt;&gt;"",ST4&gt;=SU$24,ST4&lt;&gt;""),AND(TP4&gt;=UC$20,TP4&lt;&gt;"",TR4&gt;=UC$24,TR4&lt;&gt;""),AND(TS4&gt;=UC$20,TS4&lt;&gt;"",TU4&gt;=UC$24,TU4&lt;&gt;""),AND(TW4&gt;=UC$20,TW4&lt;&gt;"",TY4&gt;=UC$344,TYY4&lt;&gt;""),AND(TZ4&gt;=UC$20,TZ4&lt;&gt;"",UB4&gt;=UC$24,UB4&lt;&gt;""),AND(UX4&gt;=VK$20,UX4&lt;&gt;"",UZ4&gt;=VK$24,UZ4&lt;&gt;""),AND(VA4&gt;=VK$20,VA4&lt;&gt;"",VC4&gt;=VK$24,VC4&lt;&gt;""),AND(VE4&gt;=VK$20,VE4&lt;&gt;"",VG4&gt;=VK$24,VG4&lt;&gt;""),AND(VH4&gt;=VK$20,VH4&lt;&gt;"",VJ4&gt;=VK$24,VJ4&lt;&gt;""),AND(WF4&gt;=WS$20,WF4&lt;&gt;"",WH4&gt;=WS$24,WH4&lt;&gt;""),AND(WI4&gt;=WS$20,WI4&lt;&gt;"",WK4&gt;=WS$24,WK4&lt;&gt;""),AND(WM4&gt;=WS$20,WM4&lt;&gt;"",WO4&gt;=WS$24,WO4&lt;&gt;""),AND(WP4&gt;=WS$20,WP4&lt;&gt;"",WR4&gt;=WS$24,WR4&lt;&gt;"")),"Merit",IF(OR(AND(AO4&gt;=AY$19,AO4&lt;&gt;"",AQ4&gt;=AY$23,AQ4&lt;&gt;"",AN4=""),AND(AR4&gt;=AY$19,AR4&lt;&gt;"",AT4&gt;=AY$23,AT4&lt;&gt;"",AN4=""),AND(AV4&gt;=AY$19,AV4&lt;&gt;"",AX4&gt;=AY$23,AX4&lt;&gt;"",AN4=""),AND(BP4&gt;=BZ$19,BP4&lt;&gt;"",BR4&gt;=BZ$23,BR4&lt;&gt;"",BO4=""),AND(BS4&gt;=BZ$19,BS4&lt;&gt;"",BU4&gt;=BZ$23,BU4&lt;&gt;"",BO4=""),AND(BW4&gt;=BZ$19,BW4&lt;&gt;"",BY4&gt;=BZ$23,BY4&lt;&gt;"",BO4=""),AND(CQ4&gt;=DA$19,CQ4&lt;&gt;"",CS4&gt;=DA$23,CS4&lt;&gt;"",CP4=""),AND(CT4&gt;=DA$19,CT4&lt;&gt;"",CV4&gt;=DA$23,CV4&lt;&gt;"",CP4=""),AND(CX4&gt;=DA$19,CX4&lt;&gt;"",CZ4&gt;=DA$23,CZ4&lt;&gt;"",CP4=""),AND(DX4&gt;=EK$19,DX4&lt;&gt;"",DZ4&gt;=EK$23,DZ4&lt;&gt;""),AND(EA4&gt;=EK$19,EA4&lt;&gt;"",EC4&gt;=EK$23,EC4&lt;&gt;""),AND(EE4&gt;=EK$19,EE4&lt;&gt;"",EG4&gt;=EK$23,EG4&lt;&gt;""),AND(EH4&gt;=EK$19,EH4&lt;&gt;"",EJ4&gt;=EK$23,EJ4&lt;&gt;""),AND(FF4&gt;=FS$19,FF4&lt;&gt;"",FH4&gt;=FS$23,FH4&lt;&gt;""),AND(FI4&gt;=FS$19,FI4&lt;&gt;"",FK4&gt;=FS$23,FK4&lt;&gt;""),AND(FM4&gt;=FS$19,FM4&lt;&gt;"",FO4&gt;=FS$23,FO4&lt;&gt;""),AND(FP4&gt;=FS$19,FP4&lt;&gt;"",FR4&gt;=FS$23,FR4&lt;&gt;""),AND(GN4&gt;=HA$19,GN4&lt;&gt;"",GP4&gt;=HA$23,GP4&lt;&gt;""),AND(GQ4&gt;=HA$19,GQ4&lt;&gt;"",GS4&gt;=HA$23,GS4&lt;&gt;""),AND(GU4&gt;=HA$19,GU4&lt;&gt;"",GW4&gt;=HA$23,GW4&lt;&gt;""),AND(GX4&gt;=HA$19,GX4&lt;&gt;"",GZ4&gt;=HA$23,GZ4&lt;&gt;""),AND(HV4&gt;=II$19,HV4&lt;&gt;"",HX4&gt;=II$23,HX4&lt;&gt;""),AND(HY4&gt;=II$19,HY4&lt;&gt;"",IA4&gt;=II$23,IA4&lt;&gt;""),AND(IC4&gt;=II$19,IC4&lt;&gt;"",IE4&gt;=II$23,IE4&lt;&gt;""),AND(IF4&gt;=II$19,IF4&lt;&gt;"",IH4&gt;=II$23,IH4&lt;&gt;""),AND(JD4&gt;=JQ$19,JD4&lt;&gt;"",JF4&gt;=JQ$23,JF4&lt;&gt;""),AND(JG4&gt;=JQ$19,JG4&lt;&gt;"",JI4&gt;=JQ$23,JI4&lt;&gt;""),AND(JK4&gt;=JQ$19,JK4&lt;&gt;"",JM4&gt;=JQ$23,JM4&lt;&gt;""),AND(JN4&gt;=JQ$19,JN4&lt;&gt;"",JP4&gt;=JQ$23,JP4&lt;&gt;""),AND(KL4&gt;=KY$19,KL4&lt;&gt;"",KN4&gt;=KY$23,KN4&lt;&gt;""),AND(KO4&gt;=KY$19,KO4&lt;&gt;"",KQ4&gt;=KY$23,KQ4&lt;&gt;""),AND(KS4&gt;=KY$19,KS4&lt;&gt;"",KU4&gt;=KY$23,KU4&lt;&gt;""),AND(KV4&gt;=KY$19,KV4&lt;&gt;"",KX4&gt;=KY$23,KX4&lt;&gt;""),AND(LT4&gt;=MG$19,LT4&lt;&gt;"",LV4&gt;=MG$23,LV4&lt;&gt;""),AND(LW4&gt;=MG$19,LW4&lt;&gt;"",LY4&gt;=MG$23,LY4&lt;&gt;""),AND(MA4&gt;=MG$19,MA4&lt;&gt;"",MC4&gt;=MG$23,MC4&lt;&gt;""),AND(MD4&gt;=MG$19,MD4&lt;&gt;"",MF4&gt;=MG$23,MF4&lt;&gt;""),AND(NB4&gt;=NO$19,NB4&lt;&gt;"",ND4&gt;=NO$23,ND4&lt;&gt;""),AND(NE4&gt;=NO$19,NE4&lt;&gt;"",NG4&gt;=NO$23,NG4&lt;&gt;""),AND(NI4&gt;=NO$19,NI4&lt;&gt;"",NK4&gt;=NO$23,NK4&lt;&gt;""),AND(NL4&gt;=NO$19,NL4&lt;&gt;"",NN4&gt;=NO$23,NN4&lt;&gt;""),AND(OJ4&gt;=OW$19,OJ4&lt;&gt;"",OL4&gt;=OW$23,OL4&lt;&gt;""),AND(OM4&gt;=OW$19,OM4&lt;&gt;"",OO4&gt;=OW$23,OO4&lt;&gt;""),AND(OQ4&gt;=OW$19,OQ4&lt;&gt;"",OS4&gt;=OW$23,OS4&lt;&gt;""),AND(OT4&gt;=OW$19,OT4&lt;&gt;"",OV4&gt;=OW$23,OV4&lt;&gt;""),AND(PR4&gt;=QE$19,PR4&lt;&gt;"",PT4&gt;=QE$23,PT4&lt;&gt;""),AND(PU4&gt;=QE$19,PU4&lt;&gt;"",PW4&gt;=QE$23,PW4&lt;&gt;""),AND(PY4&gt;=QE$19,PY4&lt;&gt;"",QA4&gt;=QE$23,QA4&lt;&gt;""),AND(QB4&gt;=QE$19,QB4&lt;&gt;"",QD4&gt;=QE$23,QD4&lt;&gt;""),AND(QZ4&gt;=RM$19,QZ4&lt;&gt;"",RB4&gt;=RM$23,RB4&lt;&gt;""),AND(RC4&gt;=RM$19,RC4&lt;&gt;"",RE4&gt;=RM$23,RE4&lt;&gt;""),AND(RG4&gt;=RM$19,RG4&lt;&gt;"",RI4&gt;=RM$23,RI4&lt;&gt;""),AND(RJ4&gt;=RM$19,RJ4&lt;&gt;"",RL4&gt;=RM$23,RL4&lt;&gt;""),AND(SH4&gt;=SU$19,SH4&lt;&gt;"",SJ4&gt;=SU$23,SJ4&lt;&gt;""),AND(SK4&gt;=SU$19,SK4&lt;&gt;"",SM4&gt;=SU$23,SM4&lt;&gt;""),AND(SO4&gt;=SU$19,SO4&lt;&gt;"",SQ4&gt;=SU$23,SQ4&lt;&gt;""),AND(SR4&gt;=SU$19,SR4&lt;&gt;"",ST4&gt;=SU$23,ST4&lt;&gt;""),AND(TP4&gt;=UC$19,TP4&lt;&gt;"",TR4&gt;=UC$23,TR4&lt;&gt;""),AND(TS4&gt;=UC$19,TS4&lt;&gt;"",TU4&gt;=UC$23,TU4&lt;&gt;""),AND(TW4&gt;=UC$19,TW4&lt;&gt;"",TY4&gt;=UC$23,TYY4&lt;&gt;""),AND(TZ4&gt;=UC$19,TZ4&lt;&gt;"",UB4&gt;=UC$23,UB4&lt;&gt;""),AND(UX4&gt;=VK$19,UX4&lt;&gt;"",UZ4&gt;=VK$23,UZ4&lt;&gt;""),AND(VA4&gt;=VK$19,VA4&lt;&gt;"",VC4&gt;=VK$23,VC4&lt;&gt;""),AND(VE4&gt;=VK$19,VE4&lt;&gt;"",VG4&gt;=VK$23,VG4&lt;&gt;""),AND(VH4&gt;=VK$19,VH4&lt;&gt;"",VJ4&gt;=VK$23,VJ4&lt;&gt;""),AND(WF4&gt;=WS$19,WF4&lt;&gt;"",WH4&gt;=WS$23,WH4&lt;&gt;""),AND(WI4&gt;=WS$19,WI4&lt;&gt;"",WK4&gt;=WS$23,WK4&lt;&gt;""),AND(WM4&gt;=WS$19,WM4&lt;&gt;"",WO4&gt;=WS$23,WO4&lt;&gt;""),AND(WP4&gt;=WS$19,WP4&lt;&gt;"",WR4&gt;=WS$23,WR4&lt;&gt;"")),"Excellence",IF(I4="P","Worlds Team",IF(F4="P","National Team","")))))</f>
        <v>Merit</v>
      </c>
      <c r="I4" s="3" t="str">
        <f>IF(OR(AND(AO4&gt;=AY$18,AO4&lt;&gt;"",AQ4&gt;=AY$22,AQ4&lt;&gt;"",AN4=""),AND(AR4&gt;=AY$18,AR4&lt;&gt;"",AT4&gt;=AY$22,AT4&lt;&gt;"",AN4=""),AND(AV4&gt;=AY$18,AV4&lt;&gt;"",AX4&gt;=AY$22,AX4&lt;&gt;"",AN4=""),AND(BP4&gt;=BZ$18,BP4&lt;&gt;"",BR4&gt;=BZ$22,BR4&lt;&gt;"",BO4=""),AND(BS4&gt;=BZ$18,BS4&lt;&gt;"",BU4&gt;=BZ$22,BU4&lt;&gt;"",BO4=""),AND(BW4&gt;=BZ$18,BW4&lt;&gt;"",BY4&gt;=BZ$22,BY4&lt;&gt;"",BO4=""),AND(CQ4&gt;=DA$18,CQ4&lt;&gt;"",CS4&gt;=DA$22,CS4&lt;&gt;"",CP4=""),AND(CT4&gt;=DA$18,CT4&lt;&gt;"",CV4&gt;=DA$22,CV4&lt;&gt;"",CP4=""),AND(CX4&gt;=DA$18,CX4&lt;&gt;"",CZ4&gt;=DA$22,CZ4&lt;&gt;"",CP4=""),AND(DX4&gt;=EK$18,DX4&lt;&gt;"",DZ4&gt;=EK$22,DZ4&lt;&gt;""),AND(EA4&gt;=EK$18,EA4&lt;&gt;"",EC4&gt;=EK$22,EC4&lt;&gt;""),AND(EE4&gt;=EK$18,EE4&lt;&gt;"",EG4&gt;=EK$22,EG4&lt;&gt;""),AND(EH4&gt;=EK$18,EH4&lt;&gt;"",EJ4&gt;=EK$22,EJ4&lt;&gt;""),AND(FF4&gt;=FS$18,FF4&lt;&gt;"",FH4&gt;=FS$22,FH4&lt;&gt;""),AND(FI4&gt;=FS$18,FI4&lt;&gt;"",FK4&gt;=FS$22,FK4&lt;&gt;""),AND(FM4&gt;=FS$18,FM4&lt;&gt;"",FO4&gt;=FS$22,FO4&lt;&gt;""),AND(FP4&gt;=FS$18,FP4&lt;&gt;"",FR4&gt;=FS$22,FR4&lt;&gt;""),AND(GN4&gt;=HA$18,GN4&lt;&gt;"",GP4&gt;=HA$22,GP4&lt;&gt;""),AND(GQ4&gt;=HA$18,GQ4&lt;&gt;"",GS4&gt;=HA$22,GS4&lt;&gt;""),AND(GU4&gt;=HA$18,GU4&lt;&gt;"",GW4&gt;=HA$22,GW4&lt;&gt;""),AND(GX4&gt;=HA$18,GX4&lt;&gt;"",GZ4&gt;=HA$22,GZ4&lt;&gt;""),AND(HV4&gt;=II$18,HV4&lt;&gt;"",HX4&gt;=II$22,HX4&lt;&gt;""),AND(HY4&gt;=II$18,HY4&lt;&gt;"",IA4&gt;=II$22,IA4&lt;&gt;""),AND(IC4&gt;=II$18,IC4&lt;&gt;"",IE4&gt;=II$22,IE4&lt;&gt;""),AND(IF4&gt;=II$18,IF4&lt;&gt;"",IH4&gt;=II$22,IH4&lt;&gt;""),AND(JD4&gt;=JQ$18,JD4&lt;&gt;"",JF4&gt;=JQ$22,JF4&lt;&gt;""),AND(JG4&gt;=JQ$18,JG4&lt;&gt;"",JI4&gt;=JQ$22,JI4&lt;&gt;""),AND(JK4&gt;=JQ$18,JK4&lt;&gt;"",JM4&gt;=JQ$22,JM4&lt;&gt;""),AND(JN4&gt;=JQ$18,JN4&lt;&gt;"",JP4&gt;=JQ$22,JP4&lt;&gt;""),AND(KL4&gt;=KY$18,KL4&lt;&gt;"",KN4&gt;=KY$22,KN4&lt;&gt;""),AND(KO4&gt;=KY$18,KO4&lt;&gt;"",KQ4&gt;=KY$22,KQ4&lt;&gt;""),AND(KS4&gt;=KY$18,KS4&lt;&gt;"",KU4&gt;=KY$22,KU4&lt;&gt;""),AND(KV4&gt;=KY$18,KV4&lt;&gt;"",KX4&gt;=KY$22,KX4&lt;&gt;""),AND(LT4&gt;=MG$18,LT4&lt;&gt;"",LV4&gt;=MG$22,LV4&lt;&gt;""),AND(LW4&gt;=MG$18,LW4&lt;&gt;"",LY4&gt;=MG$22,LY4&lt;&gt;""),AND(MA4&gt;=MG$18,MA4&lt;&gt;"",MC4&gt;=MG$22,MC4&lt;&gt;""),AND(MD4&gt;=MG$18,MD4&lt;&gt;"",MF4&gt;=MG$22,MF4&lt;&gt;""),AND(NB4&gt;=NO$18,NB4&lt;&gt;"",ND4&gt;=NO$22,ND4&lt;&gt;""),AND(NE4&gt;=NO$18,NE4&lt;&gt;"",NG4&gt;=NO$22,NG4&lt;&gt;""),AND(NI4&gt;=NO$18,NI4&lt;&gt;"",NK4&gt;=NO$22,NK4&lt;&gt;""),AND(NL4&gt;=NO$18,NL4&lt;&gt;"",NN4&gt;=NO$22,NN4&lt;&gt;""),AND(OJ4&gt;=OW$18,OJ4&lt;&gt;"",OL4&gt;=OW$22,OL4&lt;&gt;""),AND(OM4&gt;=OW$18,OM4&lt;&gt;"",OO4&gt;=OW$22,OO4&lt;&gt;""),AND(OQ4&gt;=OW$18,OQ4&lt;&gt;"",OS4&gt;=OW$22,OS4&lt;&gt;""),AND(OT4&gt;=OW$18,OT4&lt;&gt;"",OV4&gt;=OW$22,OV4&lt;&gt;""),AND(PR4&gt;=QE$18,PR4&lt;&gt;"",PT4&gt;=QE$22,PT4&lt;&gt;""),AND(PU4&gt;=QE$18,PU4&lt;&gt;"",PW4&gt;=QE$22,PW4&lt;&gt;""),AND(PY4&gt;=QE$18,PY4&lt;&gt;"",QA4&gt;=QE$22,QA4&lt;&gt;""),AND(QB4&gt;=QE$18,QB4&lt;&gt;"",QD4&gt;=QE$22,QD4&lt;&gt;""),AND(QZ4&gt;=RM$18,QZ4&lt;&gt;"",RB4&gt;=RM$22,RB4&lt;&gt;""),AND(RC4&gt;=RM$18,RC4&lt;&gt;"",RE4&gt;=RM$22,RE4&lt;&gt;""),AND(RG4&gt;=RM$18,RG4&lt;&gt;"",RI4&gt;=RM$22,RI4&lt;&gt;""),AND(RJ4&gt;=RM$18,RJ4&lt;&gt;"",RL4&gt;=RM$22,RL4&lt;&gt;""),AND(SH4&gt;=SU$18,SH4&lt;&gt;"",SJ4&gt;=SU$22,SJ4&lt;&gt;""),AND(SK4&gt;=SU$18,SK4&lt;&gt;"",SM4&gt;=SU$22,SM4&lt;&gt;""),AND(SO4&gt;=SU$18,SO4&lt;&gt;"",SQ4&gt;=SU$22,SQ4&lt;&gt;""),AND(SR4&gt;=SU$18,SR4&lt;&gt;"",ST4&gt;=SU$22,ST4&lt;&gt;""),AND(TP4&gt;=UC$18,TP4&lt;&gt;"",TR4&gt;=UC$22,TR4&lt;&gt;""),AND(TS4&gt;=UC$18,TS4&lt;&gt;"",TU4&gt;=UC$22,TU4&lt;&gt;""),AND(TW4&gt;=UC$18,TW4&lt;&gt;"",TY4&gt;=UC$22,TYY4&lt;&gt;""),AND(TZ4&gt;=UC$18,TZ4&lt;&gt;"",UB4&gt;=UC$22,UB4&lt;&gt;""),AND(UX4&gt;=VK$18,UX4&lt;&gt;"",UZ4&gt;=VK$22,UZ4&lt;&gt;""),AND(VA4&gt;=VK$18,VA4&lt;&gt;"",VC4&gt;=VK$22,VC4&lt;&gt;""),AND(VE4&gt;=VK$18,VE4&lt;&gt;"",VG4&gt;=VK$22,VG4&lt;&gt;""),AND(VH4&gt;=VK$18,VH4&lt;&gt;"",VJ4&gt;=VK$22,VJ4&lt;&gt;""),AND(WF4&gt;=WS$18,WF4&lt;&gt;"",WH4&gt;=WS$22,WH4&lt;&gt;""),AND(WI4&gt;=WS$18,WI4&lt;&gt;"",WK4&gt;=WS$22,WK4&lt;&gt;""),AND(WM4&gt;=WS$18,WM4&lt;&gt;"",WO4&gt;=WS$22,WO4&lt;&gt;""),AND(WP4&gt;=WS$18,WP4&lt;&gt;"",WR4&gt;=WS$22,WR4&lt;&gt;"")),"P","")</f>
        <v>P</v>
      </c>
      <c r="J4" s="8">
        <f>IF(COUNT(AQ4,AT4,BR4,BU4,CS4,CV4)&gt;0,LARGE((AQ4,AT4,BR4,BU4,CS4,CV4),1),0)</f>
        <v>56.94</v>
      </c>
      <c r="K4" s="8" t="str">
        <f>IF(J4="","",IF(OR(J4=CS4,J4=CV4),$CA$1,IF(OR(J4=BR4,J4=BU4),$AZ$1,IF(OR(J4=AQ4,J4=AT4),$Y$1,""))))</f>
        <v>2025 Elite Canada</v>
      </c>
      <c r="L4" s="8">
        <f>IF(COUNT(AQ4,AT4,BR4,BU4,CS4,CV4)&gt;1,LARGE((AQ4,AT4,BR4,BU4,CS4,CV4),2),0)</f>
        <v>56.620000000000005</v>
      </c>
      <c r="M4" s="8" t="str">
        <f>IF(L4="","",IF(OR(L4=CS4,L4=CV4),$CA$1,IF(OR(L4=BR4,L4=BU4),$AZ$1,IF(OR(L4=AQ4,L4=AT4),$Y$1,""))))</f>
        <v>2025 3rd Domestic Trial</v>
      </c>
      <c r="N4" s="8">
        <f>IF(COUNT(AQ4,AT4,BR4,BU4,CS4,CV4)&gt;2,LARGE((AQ4,AT4,BR4,BU4,CS4,CV4),3),0)</f>
        <v>56.300000000000004</v>
      </c>
      <c r="O4" s="8" t="str">
        <f>IF(N4="","",IF(OR(N4=CS4,N4=CV4),$CA$1,IF(OR(N4=BR4,N4=BU4),$AZ$1,IF(OR(N4=AQ4,N4=AT4),$Y$1,""))))</f>
        <v>2025 Nationals</v>
      </c>
      <c r="P4" s="8">
        <f>IF(MAX(AX4,BY4,CZ4)&gt;0,MAX(AX4,BY4,CZ4),0)</f>
        <v>56.61999999999999</v>
      </c>
      <c r="Q4" s="8" t="str">
        <f>IF(P4="","",IF(P4=CZ4,$CA$1,IF(P4=BY4,$AZ$1,IF(P4=AX4,$Y$1,""))))</f>
        <v>2025 Nationals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&gt;0,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,0)</f>
        <v>15.5</v>
      </c>
      <c r="S4" s="8" t="str">
        <f>IF(R4=0,"",IF(OR(R4=CQ4,R4=CT4,R4=CX4),$CA$1,IF(OR(R4=BP4,R4=BS4,R4=BW4),$AZ$1,IF(OR(R4=AO4,R4=AR4,R4=AV4),$Y$1,IF(OR(R4=WF4,R4=WI4,R4=WM4,R4=WP4),$VL$1,IF(OR(R4=UX4,R4=VA4,R4=VE4,R4=VH4),$UD$1,IF(OR(R4=TP4,R4=TS4,R4=TW4,R4=TZ4),$SV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)))</f>
        <v>2025 Nationals</v>
      </c>
      <c r="T4" s="8">
        <f>MAX(IF(AND(AO4&lt;&gt;"",AO4&gt;=$AY$17),AP4,0),IF(AND(AR4&lt;&gt;"",AR4&gt;=$AY$17),AS4,0),IF(AND(AV4&lt;&gt;"",AV4&gt;=$AY$17),AW4,0),IF(AND(BP4&lt;&gt;"",BP4&gt;=$BZ$17),BQ4,0),IF(AND(BS4&lt;&gt;"",BS4&gt;=$BZ$17),BT4,0),IF(AND(BW4&lt;&gt;"",BW4&gt;=$BZ$17),BX4,0),IF(AND(CQ4&lt;&gt;"",CQ4&gt;=$DA$17),CR4,0),IF(AND(CT4&lt;&gt;"",CT4&gt;=$DA$17),CU4,0),IF(AND(CX4&lt;&gt;"",CX4&gt;=$DA$17),CY4,0),IF(AND(DX4&lt;&gt;"",DX4&gt;=$EK$17),DY4,0),IF(AND(EA4&lt;&gt;"",EA4&gt;=$EK$17),EB4,0),IF(AND(EE4&lt;&gt;"",EE4&gt;=$EK$17),EF4,0),IF(AND(EH4&lt;&gt;"",EH4&gt;=$EK$17),EI4,0),IF(AND(FF4&lt;&gt;"",FF4&gt;=$FS$17),FG4,0),IF(AND(FI4&lt;&gt;"",FI4&gt;=$FS$17),FJ4,0),IF(AND(FM4&lt;&gt;"",FM4&gt;=$FS$17),FN4,0),IF(AND(FP4&lt;&gt;"",FP4&gt;=$FS$17),FQ4,0),IF(AND(GN4&lt;&gt;"",GN4&gt;=$HA$17),GO4,0),IF(AND(GQ4&lt;&gt;"",GQ4&gt;=$HA$17),GR4,0),IF(AND(GU4&lt;&gt;"",GU4&gt;=$HA$17),GV4,0),IF(AND(GX4&lt;&gt;"",GX4&gt;=$HA$17),GY4,0),IF(AND(HV4&lt;&gt;"",HV4&gt;=$II$17),HW4,0),IF(AND(HY4&lt;&gt;"",HY4&gt;=$II$17),HZ4,0),IF(AND(IC4&lt;&gt;"",IC4&gt;=$II$17),ID4,0),IF(AND(IF4&lt;&gt;"",IF4&gt;=$II$17),IG4,0),IF(AND(JD4&lt;&gt;"",JD4&gt;=$JQ$17),JE4,0),IF(AND(JG4&lt;&gt;"",JG4&gt;=$JQ$17),JH4,0),IF(AND(JK4&lt;&gt;"",JK4&gt;=$JQ$17),JL4,0),IF(AND(JN4&lt;&gt;"",JN4&gt;=$JQ$17),JO4,0),IF(AND(KL4&lt;&gt;"",KL4&gt;=$KY$17),KM4,0),IF(AND(KO4&lt;&gt;"",KO4&gt;=$KY$17),KP4,0),IF(AND(KS4&lt;&gt;"",KS4&gt;=$KY$17),KT4,0),IF(AND(KV4&lt;&gt;"",KV4&gt;=$KY$17),KW4,0),IF(AND(LT4&lt;&gt;"",LT4&gt;=$MG$17),LU4,0),IF(AND(LW4&lt;&gt;"",LW4&gt;=$MG$17),LX4,0),IF(AND(MA4&lt;&gt;"",MA4&gt;=$MG$17),MB4,0),IF(AND(MD4&lt;&gt;"",MD4&gt;=$MG$17),ME4,0),IF(AND(NB4&lt;&gt;"",NB4&gt;=$NO$17),NC4,0),IF(AND(NE4&lt;&gt;"",NE4&gt;=$NO$17),NF4,0),IF(AND(NI4&lt;&gt;"",NI4&gt;=$NO$17),NJ4,0),IF(AND(NL4&lt;&gt;"",NL4&gt;=$NO$17),NM4,0),IF(AND(OJ4&lt;&gt;"",OJ4&gt;=$OW$17),OK4,0),IF(AND(OM4&lt;&gt;"",OM4&gt;=$OW$17),ON4,0),IF(AND(OQ4&lt;&gt;"",OQ4&gt;=$OW$17),OR4,0),IF(AND(OT4&lt;&gt;"",OT4&gt;=$OW$17),OU4,0),IF(AND(PR4&lt;&gt;"",PR4&gt;=$QE$17),PS4,0),IF(AND(PU4&lt;&gt;"",PU4&gt;=$QE$17),PV4,0),IF(AND(PY4&lt;&gt;"",PY4&gt;=$QE$17),PZ4,0),IF(AND(QB4&lt;&gt;"",QB4&gt;=$QE$17),QC4,0),IF(AND(QZ4&lt;&gt;"",QZ4&gt;=$RM$17),RA4,0),IF(AND(RC4&lt;&gt;"",RC4&gt;=$RM$17),RD4,0),IF(AND(RG4&lt;&gt;"",RG4&gt;=$RM$17),RH4,0),IF(AND(RJ4&lt;&gt;"",RJ4&gt;=$RM$17),RK4,0),IF(AND(SH4&lt;&gt;"",SH4&gt;=$SU$17),SI4,0),IF(AND(SK4&lt;&gt;"",SK4&gt;=$SU$17),SL4,0),IF(AND(SO4&lt;&gt;"",SO4&gt;=$SU$17),SP4,0),IF(AND(SR4&lt;&gt;"",SR4&gt;=$SU$17),SS4,0),IF(AND(TP4&lt;&gt;"",TP4&gt;=$UC$17),TQ4,0),IF(AND(TS4&lt;&gt;"",TS4&gt;=$UC$17),TT4,0),IF(AND(TW4&lt;&gt;"",TW4&gt;=$UC$17),TX4,0),IF(AND(TZ4&lt;&gt;"",TZ4&gt;=$UC$17),UA4,0),IF(AND(UX4&lt;&gt;"",UX4&gt;=$VK$17),UY4,0),IF(AND(VA4&lt;&gt;"",VA4&gt;=$VK$17),VB4,0),IF(AND(VE4&lt;&gt;"",VE4&gt;=$VK$17),VF4,0),IF(AND(VH4&lt;&gt;"",VH4&gt;=$VK$17),VI4,0),IF(AND(WF4&lt;&gt;"",WF4&gt;=$WS$17),WG4,0),IF(AND(WI4&lt;&gt;"",WI4&gt;=$WS$17),WJ4,0),IF(AND(WM4&lt;&gt;"",WM4&gt;=$WS$17),WN4,0),IF(AND(WP4&lt;&gt;"",WP4&gt;=$WS$17),WQ4,0),0)</f>
        <v>15.52</v>
      </c>
      <c r="U4" s="8" t="str">
        <f>IF(T4=0,"",IF(OR(T4=CR4,T4=CU4,T4=CY4),$CA$1,IF(OR(T4=BQ4,T4=BT4,T4=BX4),$AZ$1,IF(OR(T4=AP4,T4=AS4,T4=AW4),$Y$1,IF(OR(T4=WG4,T4=WJ4,T4=WN4,T4=WQ4),$VL$1,IF(OR(T4=UY4,T4=VB4,T4=VF4,T4=VI4),$UD$1,IF(OR(T4=TQ4,T4=TT4,T4=TX4,T4=UA4),$SV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)))</f>
        <v>2025 World Cup FRA (Oct 5)</v>
      </c>
      <c r="V4" s="8">
        <f>IF(MAX(DB4,DC4)&gt;0,MAX(DB4,DC4),"")</f>
        <v>0.19000000000000483</v>
      </c>
      <c r="W4" s="11" t="str">
        <f>IF(V4="","",IF(V4=DB4,"("&amp;DB$2&amp;")",IF(V4=DC4,"("&amp;DC$2&amp;")")))</f>
        <v>(Final)</v>
      </c>
      <c r="X4" s="8" t="str">
        <f>IF(V4="","",IF(V4=DB4,IF(V4+IF(N4="",0,N4)=WL4,$VL$1,IF(V4+IF(N4="",0,N4)=VD4,$UD$1,IF(V4+IF(N4="",0,N4)=TV4,$SV$1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))),IF(V4=DC4,IF(V4+IF(P4="",0,P4)=WO4,$VL$1,IF(V4+IF(P4="",0,P4)=VG4,$UD$1,IF(V4+IF(P4="",0,P4)=TY4,$SV$1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WR4,$VL$1,IF(V4+IF(P4="",0,P4)=VJ4,$UD$1,IF(V4+IF(P4="",0,P4)=UB4,$SV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))))))</f>
        <v>2025 Worlds (Nov 9)</v>
      </c>
      <c r="Y4" s="22">
        <v>17.7</v>
      </c>
      <c r="Z4" s="22">
        <v>9.1</v>
      </c>
      <c r="AA4" s="22">
        <v>14.9</v>
      </c>
      <c r="AB4" s="22">
        <v>15.24</v>
      </c>
      <c r="AC4" s="22">
        <v>0</v>
      </c>
      <c r="AD4" s="22">
        <v>17</v>
      </c>
      <c r="AE4" s="22">
        <v>9.3000000000000007</v>
      </c>
      <c r="AF4" s="22">
        <v>14.9</v>
      </c>
      <c r="AG4" s="22">
        <v>14.91</v>
      </c>
      <c r="AH4" s="22">
        <v>0</v>
      </c>
      <c r="AI4" s="22">
        <v>16.5</v>
      </c>
      <c r="AJ4" s="22">
        <v>9.6</v>
      </c>
      <c r="AK4" s="22">
        <v>14.5</v>
      </c>
      <c r="AL4" s="22">
        <v>15.01</v>
      </c>
      <c r="AM4" s="22">
        <v>0</v>
      </c>
      <c r="AN4" s="27"/>
      <c r="AO4" s="38">
        <f>IF(AA4&gt;0,AA4,"")</f>
        <v>14.9</v>
      </c>
      <c r="AP4" s="38">
        <f>IF(AB4&gt;0,AB4,"")</f>
        <v>15.24</v>
      </c>
      <c r="AQ4" s="40">
        <f>IF(SUM(Y4:AB4)-AC4&gt;0,SUM(Y4:AB4)-AC4,"")</f>
        <v>56.94</v>
      </c>
      <c r="AR4" s="40">
        <f>IF(AF4&gt;0,AF4,"")</f>
        <v>14.9</v>
      </c>
      <c r="AS4" s="40">
        <f>IF(AG4&gt;0,AG4,"")</f>
        <v>14.91</v>
      </c>
      <c r="AT4" s="40">
        <f>IF(SUM(AD4:AG4)-AH4&gt;0,SUM(AD4:AG4)-AH4,"")</f>
        <v>56.11</v>
      </c>
      <c r="AU4" s="40">
        <f>IF(AQ4="","",MAX(AQ4,AT4))</f>
        <v>56.94</v>
      </c>
      <c r="AV4" s="40">
        <f>IF(AK4&gt;0,AK4,"")</f>
        <v>14.5</v>
      </c>
      <c r="AW4" s="40">
        <f>IF(AL4&gt;0,AL4,"")</f>
        <v>15.01</v>
      </c>
      <c r="AX4" s="40">
        <f>IF(SUM(AI4:AL4)-AM4&gt;0,SUM(AI4:AL4)-AM4,"")</f>
        <v>55.61</v>
      </c>
      <c r="AY4" s="40">
        <f>IF(SUM(AU4,AX4)&gt;0,SUM(AU4,AX4),"")</f>
        <v>112.55</v>
      </c>
      <c r="AZ4" s="26">
        <v>17</v>
      </c>
      <c r="BA4" s="26">
        <v>9.3000000000000007</v>
      </c>
      <c r="BB4" s="26">
        <v>14.9</v>
      </c>
      <c r="BC4" s="26">
        <v>15.1</v>
      </c>
      <c r="BD4" s="26">
        <v>0</v>
      </c>
      <c r="BE4" s="26">
        <v>3.8</v>
      </c>
      <c r="BF4" s="26">
        <v>2</v>
      </c>
      <c r="BG4" s="26">
        <v>3.3</v>
      </c>
      <c r="BH4" s="26">
        <v>3.31</v>
      </c>
      <c r="BI4" s="26">
        <v>0</v>
      </c>
      <c r="BJ4" s="26">
        <v>16.7</v>
      </c>
      <c r="BK4" s="26">
        <v>9.6</v>
      </c>
      <c r="BL4" s="26">
        <v>15.5</v>
      </c>
      <c r="BM4" s="26">
        <v>15.02</v>
      </c>
      <c r="BN4" s="26">
        <v>0.2</v>
      </c>
      <c r="BO4" s="28"/>
      <c r="BP4" s="39">
        <f>IF(BB4&gt;0,BB4,"")</f>
        <v>14.9</v>
      </c>
      <c r="BQ4" s="39">
        <f>IF(BC4&gt;0,BC4,"")</f>
        <v>15.1</v>
      </c>
      <c r="BR4" s="11">
        <f>IF(SUM(AZ4:BC4)-BD4&gt;0,SUM(AZ4:BC4)-BD4,"")</f>
        <v>56.300000000000004</v>
      </c>
      <c r="BS4" s="11">
        <f>IF(BG4&gt;0,BG4,"")</f>
        <v>3.3</v>
      </c>
      <c r="BT4" s="11">
        <f>IF(BH4&gt;0,BH4,"")</f>
        <v>3.31</v>
      </c>
      <c r="BU4" s="11">
        <f>IF(SUM(BE4:BH4)-BI4&gt;0,SUM(BE4:BH4)-BI4,"")</f>
        <v>12.41</v>
      </c>
      <c r="BV4" s="11">
        <f>IF(BR4="","",MAX(BR4,BU4))</f>
        <v>56.300000000000004</v>
      </c>
      <c r="BW4" s="11">
        <f>IF(BL4&gt;0,BL4,"")</f>
        <v>15.5</v>
      </c>
      <c r="BX4" s="11">
        <f>IF(BM4&gt;0,BM4,"")</f>
        <v>15.02</v>
      </c>
      <c r="BY4" s="11">
        <f>IF(SUM(BJ4:BM4)-BN4&gt;0,SUM(BJ4:BM4)-BN4,"")</f>
        <v>56.61999999999999</v>
      </c>
      <c r="BZ4" s="11">
        <f>IF(SUM(BV4,BY4)&gt;0,SUM(BV4,BY4),"")</f>
        <v>112.91999999999999</v>
      </c>
      <c r="CA4" s="22">
        <v>17.350000000000001</v>
      </c>
      <c r="CB4" s="22">
        <v>9.1999999999999993</v>
      </c>
      <c r="CC4" s="22">
        <v>14.9</v>
      </c>
      <c r="CD4" s="22">
        <v>15.17</v>
      </c>
      <c r="CE4" s="22">
        <v>0</v>
      </c>
      <c r="CF4" s="22">
        <v>10.4</v>
      </c>
      <c r="CG4" s="22">
        <v>5.65</v>
      </c>
      <c r="CH4" s="22">
        <v>9.1</v>
      </c>
      <c r="CI4" s="22">
        <v>9.11</v>
      </c>
      <c r="CJ4" s="22">
        <v>0</v>
      </c>
      <c r="CK4" s="22">
        <v>16.600000000000001</v>
      </c>
      <c r="CL4" s="22">
        <v>9.6</v>
      </c>
      <c r="CM4" s="22">
        <v>15</v>
      </c>
      <c r="CN4" s="22">
        <v>15.015000000000001</v>
      </c>
      <c r="CO4" s="22">
        <v>0.1</v>
      </c>
      <c r="CP4" s="27" t="s">
        <v>53</v>
      </c>
      <c r="CQ4" s="38">
        <f>IF(CC4&gt;0,CC4,"")</f>
        <v>14.9</v>
      </c>
      <c r="CR4" s="38">
        <f>IF(CD4&gt;0,CD4,"")</f>
        <v>15.17</v>
      </c>
      <c r="CS4" s="40">
        <f>IF(SUM(CA4:CD4)-CE4&gt;0,SUM(CA4:CD4)-CE4,"")</f>
        <v>56.620000000000005</v>
      </c>
      <c r="CT4" s="40">
        <f>IF(CH4&gt;0,CH4,"")</f>
        <v>9.1</v>
      </c>
      <c r="CU4" s="40">
        <f>IF(CI4&gt;0,CI4,"")</f>
        <v>9.11</v>
      </c>
      <c r="CV4" s="40">
        <f>IF(SUM(CF4:CI4)-CJ4&gt;0,SUM(CF4:CI4)-CJ4,"")</f>
        <v>34.26</v>
      </c>
      <c r="CW4" s="40">
        <f>IF(CS4="","",MAX(CS4,CV4))</f>
        <v>56.620000000000005</v>
      </c>
      <c r="CX4" s="40">
        <f>IF(CM4&gt;0,CM4,"")</f>
        <v>15</v>
      </c>
      <c r="CY4" s="40">
        <f>IF(CN4&gt;0,CN4,"")</f>
        <v>15.015000000000001</v>
      </c>
      <c r="CZ4" s="40">
        <f>IF(SUM(CK4:CN4)-CO4&gt;0,SUM(CK4:CN4)-CO4,"")</f>
        <v>56.115000000000002</v>
      </c>
      <c r="DA4" s="40">
        <f>IF(SUM(CW4,CZ4)&gt;0,SUM(CW4,CZ4),"")</f>
        <v>112.73500000000001</v>
      </c>
      <c r="DB4" s="51">
        <f>IF(MAX(ED4,FL4,GT4,IB4,JJ4,KR4,LZ4,NH4,OP4,PX4,RF4,SN4,TV4,VD4,WWL4)-IF(N4="",0,N4)&gt;0.001,MAX(ED4,FL4,GT4,IB4,JJ4,KR4,LZ4,NH4,OP4,PX4,RF4,SN4,TV4,VD4,WL4)-IF(N4="",0,N4),"")</f>
        <v>3.9999999999999147E-2</v>
      </c>
      <c r="DC4" s="51">
        <f>IF(MAX(EG4,EJ4,FO4,FR4,GW4,GZ4,IE4,IH4,JM4,JP4,KU4,KX4,MC4,MF4,NK4,NN4,OS4,OV4,QA4,QD4,RI4,RL4,SQ4,ST4,TY4,UB4,VG4,VJ4,WO4,WR4)-IF(P4="",0,P4)&gt;0.001,MAX(EG4,EJ4,FO4,FR4,GW4,GZ4,IE4,IH4,JM4,JP4,KU4,KX4,MC4,MF4,NK4,NN4,OS4,OV4,QA4,QD4,RI4,RL4,SQ4,ST4,TY4,UB4,VG4,VJ4,WO4,WR4)-IF(P4="",0,P4),"")</f>
        <v>0.19000000000000483</v>
      </c>
      <c r="DD4" s="17">
        <v>15.8</v>
      </c>
      <c r="DE4" s="17">
        <v>9.4</v>
      </c>
      <c r="DF4" s="17">
        <v>13.6</v>
      </c>
      <c r="DG4" s="17">
        <v>14.94</v>
      </c>
      <c r="DH4" s="17">
        <v>0.2</v>
      </c>
      <c r="DI4" s="17">
        <v>16.600000000000001</v>
      </c>
      <c r="DJ4" s="17">
        <v>9.6999999999999993</v>
      </c>
      <c r="DK4" s="17">
        <v>14.5</v>
      </c>
      <c r="DL4" s="17">
        <v>15.22</v>
      </c>
      <c r="DM4" s="17">
        <v>0</v>
      </c>
      <c r="DN4" s="17">
        <v>16.399999999999999</v>
      </c>
      <c r="DO4" s="17">
        <v>9.6</v>
      </c>
      <c r="DP4" s="17">
        <v>14.9</v>
      </c>
      <c r="DQ4" s="17">
        <v>15.01</v>
      </c>
      <c r="DR4" s="17">
        <v>0</v>
      </c>
      <c r="DS4" s="17">
        <v>16.100000000000001</v>
      </c>
      <c r="DT4" s="17">
        <v>9.4</v>
      </c>
      <c r="DU4" s="17">
        <v>14.9</v>
      </c>
      <c r="DV4" s="17">
        <v>14.91</v>
      </c>
      <c r="DW4" s="17">
        <v>0</v>
      </c>
      <c r="DX4" s="40">
        <f>IF(DF4&gt;0,DF4,"")</f>
        <v>13.6</v>
      </c>
      <c r="DY4" s="40">
        <f>IF(DG4&gt;0,DG4,"")</f>
        <v>14.94</v>
      </c>
      <c r="DZ4" s="40">
        <f>IF(SUM(DD4:DG4)-DH4&gt;0,SUM(DD4:DG4)-DH4,"")</f>
        <v>53.54</v>
      </c>
      <c r="EA4" s="40">
        <f>IF(DK4&gt;0,DK4,"")</f>
        <v>14.5</v>
      </c>
      <c r="EB4" s="40">
        <f>IF(DL4&gt;0,DL4,"")</f>
        <v>15.22</v>
      </c>
      <c r="EC4" s="40">
        <f>IF(SUM(DI4:DL4)-DM4&gt;0,SUM(DI4:DL4)-DM4,"")</f>
        <v>56.019999999999996</v>
      </c>
      <c r="ED4" s="40">
        <f>IF(MAX(DZ4,EC4)&gt;0,MAX(DZ4,EC4),"")</f>
        <v>56.019999999999996</v>
      </c>
      <c r="EE4" s="40">
        <f>IF(DP4&gt;0,DP4,"")</f>
        <v>14.9</v>
      </c>
      <c r="EF4" s="40">
        <f>IF(DQ4&gt;0,DQ4,"")</f>
        <v>15.01</v>
      </c>
      <c r="EG4" s="40">
        <f>IF(SUM(DN4:DQ4)-DR4&gt;0,SUM(DN4:DQ4)-DR4,"")</f>
        <v>55.91</v>
      </c>
      <c r="EH4" s="40">
        <f>IF(DU4&gt;0,DU4,"")</f>
        <v>14.9</v>
      </c>
      <c r="EI4" s="40">
        <f>IF(DV4&gt;0,DV4,"")</f>
        <v>14.91</v>
      </c>
      <c r="EJ4" s="40">
        <f>IF(SUM(DS4:DV4)-DW4&gt;0,SUM(DS4:DV4)-DW4,"")</f>
        <v>55.31</v>
      </c>
      <c r="EK4" s="40">
        <f>IF(SUM(ED4,EG4,EJ4)&gt;0,SUM(ED4,EG4,EJ4),"")</f>
        <v>167.24</v>
      </c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 t="str">
        <f>IF(EN4&gt;0,EN4,"")</f>
        <v/>
      </c>
      <c r="FG4" s="11" t="str">
        <f>IF(EO4&gt;0,EO4,"")</f>
        <v/>
      </c>
      <c r="FH4" s="11" t="str">
        <f>IF(SUM(EL4:EO4)-EP4&gt;0,SUM(EL4:EO4)-EP4,"")</f>
        <v/>
      </c>
      <c r="FI4" s="11" t="str">
        <f>IF(ES4&gt;0,ES4,"")</f>
        <v/>
      </c>
      <c r="FJ4" s="11" t="str">
        <f>IF(ET4&gt;0,ET4,"")</f>
        <v/>
      </c>
      <c r="FK4" s="11" t="str">
        <f>IF(SUM(EQ4:ET4)-EU4&gt;0,SUM(EQ4:ET4)-EU4,"")</f>
        <v/>
      </c>
      <c r="FL4" s="11" t="str">
        <f>IF(MAX(FH4,FK4)&gt;0,MAX(FH4,FK4),"")</f>
        <v/>
      </c>
      <c r="FM4" s="11" t="str">
        <f>IF(EX4&gt;0,EX4,"")</f>
        <v/>
      </c>
      <c r="FN4" s="11" t="str">
        <f>IF(EY4&gt;0,EY4,"")</f>
        <v/>
      </c>
      <c r="FO4" s="11" t="str">
        <f>IF(SUM(EV4:EY4)-EZ4&gt;0,SUM(EV4:EY4)-EZ4,"")</f>
        <v/>
      </c>
      <c r="FP4" s="11" t="str">
        <f>IF(FC4&gt;0,FC4,"")</f>
        <v/>
      </c>
      <c r="FQ4" s="11" t="str">
        <f>IF(FD4&gt;0,FD4,"")</f>
        <v/>
      </c>
      <c r="FR4" s="11" t="str">
        <f>IF(SUM(FA4:FD4)-FE4&gt;0,SUM(FA4:FD4)-FE4,"")</f>
        <v/>
      </c>
      <c r="FS4" s="11" t="str">
        <f>IF(SUM(FL4,FO4,FR4)&gt;0,SUM(FL4,FO4,FR4),"")</f>
        <v/>
      </c>
      <c r="FT4" s="17">
        <v>15.9</v>
      </c>
      <c r="FU4" s="17">
        <v>9.1999999999999993</v>
      </c>
      <c r="FV4" s="17">
        <v>14.9</v>
      </c>
      <c r="FW4" s="17">
        <v>15.22</v>
      </c>
      <c r="FX4" s="17">
        <v>0</v>
      </c>
      <c r="FY4" s="17">
        <v>16.5</v>
      </c>
      <c r="FZ4" s="17">
        <v>9.6999999999999993</v>
      </c>
      <c r="GA4" s="17">
        <v>14.9</v>
      </c>
      <c r="GB4" s="17">
        <v>15.24</v>
      </c>
      <c r="GC4" s="17">
        <v>0</v>
      </c>
      <c r="GD4" s="17">
        <v>16.3</v>
      </c>
      <c r="GE4" s="17">
        <v>9.6</v>
      </c>
      <c r="GF4" s="17">
        <v>14.9</v>
      </c>
      <c r="GG4" s="17">
        <v>15.17</v>
      </c>
      <c r="GH4" s="17">
        <v>0.2</v>
      </c>
      <c r="GI4" s="17">
        <v>15.9</v>
      </c>
      <c r="GJ4" s="17">
        <v>9.5</v>
      </c>
      <c r="GK4" s="17">
        <v>15.5</v>
      </c>
      <c r="GL4" s="17">
        <v>14.83</v>
      </c>
      <c r="GM4" s="17">
        <v>0</v>
      </c>
      <c r="GN4" s="40">
        <f>IF(FV4&gt;0,FV4,"")</f>
        <v>14.9</v>
      </c>
      <c r="GO4" s="40">
        <f>IF(FW4&gt;0,FW4,"")</f>
        <v>15.22</v>
      </c>
      <c r="GP4" s="40">
        <f>IF(SUM(FT4:FW4)-FX4&gt;0,SUM(FT4:FW4)-FX4,"")</f>
        <v>55.22</v>
      </c>
      <c r="GQ4" s="40">
        <f>IF(GA4&gt;0,GA4,"")</f>
        <v>14.9</v>
      </c>
      <c r="GR4" s="40">
        <f>IF(GB4&gt;0,GB4,"")</f>
        <v>15.24</v>
      </c>
      <c r="GS4" s="40">
        <f>IF(SUM(FY4:GB4)-GC4&gt;0,SUM(FY4:GB4)-GC4,"")</f>
        <v>56.34</v>
      </c>
      <c r="GT4" s="40">
        <f>IF(MAX(GP4,GS4)&gt;0,MAX(GP4,GS4),"")</f>
        <v>56.34</v>
      </c>
      <c r="GU4" s="40">
        <f>IF(GF4&gt;0,GF4,"")</f>
        <v>14.9</v>
      </c>
      <c r="GV4" s="40">
        <f>IF(GG4&gt;0,GG4,"")</f>
        <v>15.17</v>
      </c>
      <c r="GW4" s="40">
        <f>IF(SUM(GD4:GG4)-GH4&gt;0,SUM(GD4:GG4)-GH4,"")</f>
        <v>55.769999999999996</v>
      </c>
      <c r="GX4" s="40">
        <f>IF(GK4&gt;0,GK4,"")</f>
        <v>15.5</v>
      </c>
      <c r="GY4" s="40">
        <f>IF(GL4&gt;0,GL4,"")</f>
        <v>14.83</v>
      </c>
      <c r="GZ4" s="40">
        <f>IF(SUM(GI4:GL4)-GM4&gt;0,SUM(GI4:GL4)-GM4,"")</f>
        <v>55.73</v>
      </c>
      <c r="HA4" s="40">
        <f>IF(SUM(GT4,GW4,GZ4)&gt;0,SUM(GT4,GW4,GZ4),"")</f>
        <v>167.84</v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 t="str">
        <f>IF(HD4&gt;0,HD4,"")</f>
        <v/>
      </c>
      <c r="HW4" s="11" t="str">
        <f>IF(HE4&gt;0,HE4,"")</f>
        <v/>
      </c>
      <c r="HX4" s="11" t="str">
        <f>IF(SUM(HB4:HE4)-HF4&gt;0,SUM(HB4:HE4)-HF4,"")</f>
        <v/>
      </c>
      <c r="HY4" s="11" t="str">
        <f>IF(HI4&gt;0,HI4,"")</f>
        <v/>
      </c>
      <c r="HZ4" s="11" t="str">
        <f>IF(HJ4&gt;0,HJ4,"")</f>
        <v/>
      </c>
      <c r="IA4" s="11" t="str">
        <f>IF(SUM(HG4:HJ4)-HK4&gt;0,SUM(HG4:HJ4)-HK4,"")</f>
        <v/>
      </c>
      <c r="IB4" s="11" t="str">
        <f>IF(MAX(HX4,IA4)&gt;0,MAX(HX4,IA4),"")</f>
        <v/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 t="str">
        <f>IF(HS4&gt;0,HS4,"")</f>
        <v/>
      </c>
      <c r="IG4" s="11" t="str">
        <f>IF(HT4&gt;0,HT4,"")</f>
        <v/>
      </c>
      <c r="IH4" s="11" t="str">
        <f>IF(SUM(HQ4:HT4)-HU4&gt;0,SUM(HQ4:HT4)-HU4,"")</f>
        <v/>
      </c>
      <c r="II4" s="11" t="str">
        <f>IF(SUM(IB4,IE4,IH4)&gt;0,SUM(IB4,IE4,IH4),"")</f>
        <v/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0" t="str">
        <f>IF(IL4&gt;0,IL4,"")</f>
        <v/>
      </c>
      <c r="JE4" s="40" t="str">
        <f>IF(IM4&gt;0,IM4,"")</f>
        <v/>
      </c>
      <c r="JF4" s="40" t="str">
        <f>IF(SUM(IJ4:IM4)-IN4&gt;0,SUM(IJ4:IM4)-IN4,"")</f>
        <v/>
      </c>
      <c r="JG4" s="40" t="str">
        <f>IF(IQ4&gt;0,IQ4,"")</f>
        <v/>
      </c>
      <c r="JH4" s="40" t="str">
        <f>IF(IR4&gt;0,IR4,"")</f>
        <v/>
      </c>
      <c r="JI4" s="40" t="str">
        <f>IF(SUM(IO4:IR4)-IS4&gt;0,SUM(IO4:IR4)-IS4,"")</f>
        <v/>
      </c>
      <c r="JJ4" s="40" t="str">
        <f>IF(MAX(JF4,JI4)&gt;0,MAX(JF4,JI4),"")</f>
        <v/>
      </c>
      <c r="JK4" s="40" t="str">
        <f>IF(IV4&gt;0,IV4,"")</f>
        <v/>
      </c>
      <c r="JL4" s="40" t="str">
        <f>IF(IW4&gt;0,IW4,"")</f>
        <v/>
      </c>
      <c r="JM4" s="40" t="str">
        <f>IF(SUM(IT4:IW4)-IX4&gt;0,SUM(IT4:IW4)-IX4,"")</f>
        <v/>
      </c>
      <c r="JN4" s="40" t="str">
        <f>IF(JA4&gt;0,JA4,"")</f>
        <v/>
      </c>
      <c r="JO4" s="40" t="str">
        <f>IF(JB4&gt;0,JB4,"")</f>
        <v/>
      </c>
      <c r="JP4" s="40" t="str">
        <f>IF(SUM(IY4:JB4)-JC4&gt;0,SUM(IY4:JB4)-JC4,"")</f>
        <v/>
      </c>
      <c r="JQ4" s="40" t="str">
        <f>IF(SUM(JJ4,JM4,JP4)&gt;0,SUM(JJ4,JM4,JP4),"")</f>
        <v/>
      </c>
      <c r="JR4" s="18">
        <v>16.600000000000001</v>
      </c>
      <c r="JS4" s="18">
        <v>9.3000000000000007</v>
      </c>
      <c r="JT4" s="18">
        <v>14.9</v>
      </c>
      <c r="JU4" s="18">
        <v>15.06</v>
      </c>
      <c r="JV4" s="18">
        <v>0</v>
      </c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>
        <v>16.399999999999999</v>
      </c>
      <c r="KH4" s="18">
        <v>9.1999999999999993</v>
      </c>
      <c r="KI4" s="18">
        <v>14.9</v>
      </c>
      <c r="KJ4" s="18">
        <v>15.25</v>
      </c>
      <c r="KK4" s="18">
        <v>0</v>
      </c>
      <c r="KL4" s="11">
        <f>IF(JT4&gt;0,JT4,"")</f>
        <v>14.9</v>
      </c>
      <c r="KM4" s="11">
        <f>IF(JU4&gt;0,JU4,"")</f>
        <v>15.06</v>
      </c>
      <c r="KN4" s="11">
        <f>IF(SUM(JR4:JU4)-JV4&gt;0,SUM(JR4:JU4)-JV4,"")</f>
        <v>55.860000000000007</v>
      </c>
      <c r="KO4" s="11" t="str">
        <f>IF(JY4&gt;0,JY4,"")</f>
        <v/>
      </c>
      <c r="KP4" s="11" t="str">
        <f>IF(JZ4&gt;0,JZ4,"")</f>
        <v/>
      </c>
      <c r="KQ4" s="11" t="str">
        <f>IF(SUM(JW4:JZ4)-KA4&gt;0,SUM(JW4:JZ4)-KA4,"")</f>
        <v/>
      </c>
      <c r="KR4" s="11">
        <f>IF(MAX(KN4,KQ4)&gt;0,MAX(KN4,KQ4),"")</f>
        <v>55.860000000000007</v>
      </c>
      <c r="KS4" s="11" t="str">
        <f>IF(KD4&gt;0,KD4,"")</f>
        <v/>
      </c>
      <c r="KT4" s="11" t="str">
        <f>IF(KE4&gt;0,KE4,"")</f>
        <v/>
      </c>
      <c r="KU4" s="11" t="str">
        <f>IF(SUM(KB4:KE4)-KF4&gt;0,SUM(KB4:KE4)-KF4,"")</f>
        <v/>
      </c>
      <c r="KV4" s="11">
        <f>IF(KI4&gt;0,KI4,"")</f>
        <v>14.9</v>
      </c>
      <c r="KW4" s="11">
        <f>IF(KJ4&gt;0,KJ4,"")</f>
        <v>15.25</v>
      </c>
      <c r="KX4" s="11">
        <f>IF(SUM(KG4:KJ4)-KK4&gt;0,SUM(KG4:KJ4)-KK4,"")</f>
        <v>55.75</v>
      </c>
      <c r="KY4" s="11">
        <f>IF(SUM(KR4,KU4,KX4)&gt;0,SUM(KR4,KU4,KX4),"")</f>
        <v>111.61000000000001</v>
      </c>
      <c r="KZ4" s="17">
        <v>16.2</v>
      </c>
      <c r="LA4" s="17">
        <v>9.4</v>
      </c>
      <c r="LB4" s="17">
        <v>14.9</v>
      </c>
      <c r="LC4" s="17">
        <v>15.05</v>
      </c>
      <c r="LD4" s="17">
        <v>0</v>
      </c>
      <c r="LE4" s="17">
        <v>16.3</v>
      </c>
      <c r="LF4" s="17">
        <v>9.5</v>
      </c>
      <c r="LG4" s="17">
        <v>14.9</v>
      </c>
      <c r="LH4" s="17">
        <v>15.52</v>
      </c>
      <c r="LI4" s="17">
        <v>0</v>
      </c>
      <c r="LJ4" s="17">
        <v>15.6</v>
      </c>
      <c r="LK4" s="17">
        <v>9.4</v>
      </c>
      <c r="LL4" s="17">
        <v>14.5</v>
      </c>
      <c r="LM4" s="17">
        <v>15.01</v>
      </c>
      <c r="LN4" s="17">
        <v>0</v>
      </c>
      <c r="LO4" s="17">
        <v>16</v>
      </c>
      <c r="LP4" s="17">
        <v>9.6</v>
      </c>
      <c r="LQ4" s="17">
        <v>14.9</v>
      </c>
      <c r="LR4" s="17">
        <v>15.28</v>
      </c>
      <c r="LS4" s="17">
        <v>0</v>
      </c>
      <c r="LT4" s="40">
        <f>IF(LB4&gt;0,LB4,"")</f>
        <v>14.9</v>
      </c>
      <c r="LU4" s="40">
        <f>IF(LC4&gt;0,LC4,"")</f>
        <v>15.05</v>
      </c>
      <c r="LV4" s="40">
        <f>IF(SUM(KZ4:LC4)-LD4&gt;0,SUM(KZ4:LC4)-LD4,"")</f>
        <v>55.55</v>
      </c>
      <c r="LW4" s="40">
        <f>IF(LG4&gt;0,LG4,"")</f>
        <v>14.9</v>
      </c>
      <c r="LX4" s="40">
        <f>IF(LH4&gt;0,LH4,"")</f>
        <v>15.52</v>
      </c>
      <c r="LY4" s="40">
        <f>IF(SUM(LE4:LH4)-LI4&gt;0,SUM(LE4:LH4)-LI4,"")</f>
        <v>56.22</v>
      </c>
      <c r="LZ4" s="40">
        <f>IF(MAX(LV4,LY4)&gt;0,MAX(LV4,LY4),"")</f>
        <v>56.22</v>
      </c>
      <c r="MA4" s="40">
        <f>IF(LL4&gt;0,LL4,"")</f>
        <v>14.5</v>
      </c>
      <c r="MB4" s="40">
        <f>IF(LM4&gt;0,LM4,"")</f>
        <v>15.01</v>
      </c>
      <c r="MC4" s="40">
        <f>IF(SUM(LJ4:LM4)-LN4&gt;0,SUM(LJ4:LM4)-LN4,"")</f>
        <v>54.51</v>
      </c>
      <c r="MD4" s="40">
        <f>IF(LQ4&gt;0,LQ4,"")</f>
        <v>14.9</v>
      </c>
      <c r="ME4" s="40">
        <f>IF(LR4&gt;0,LR4,"")</f>
        <v>15.28</v>
      </c>
      <c r="MF4" s="40">
        <f>IF(SUM(LO4:LR4)-LS4&gt;0,SUM(LO4:LR4)-LS4,"")</f>
        <v>55.78</v>
      </c>
      <c r="MG4" s="40">
        <f>IF(SUM(LZ4,MC4,MF4)&gt;0,SUM(LZ4,MC4,MF4),"")</f>
        <v>166.51</v>
      </c>
      <c r="MH4" s="18">
        <v>15.5</v>
      </c>
      <c r="MI4" s="18">
        <v>9.5</v>
      </c>
      <c r="MJ4" s="18">
        <v>14.9</v>
      </c>
      <c r="MK4" s="18">
        <v>14.84</v>
      </c>
      <c r="ML4" s="18">
        <v>0</v>
      </c>
      <c r="MM4" s="18">
        <v>16.3</v>
      </c>
      <c r="MN4" s="18">
        <v>9.5</v>
      </c>
      <c r="MO4" s="18">
        <v>14.9</v>
      </c>
      <c r="MP4" s="18">
        <v>15.08</v>
      </c>
      <c r="MQ4" s="18">
        <v>0</v>
      </c>
      <c r="MR4" s="18">
        <v>16.2</v>
      </c>
      <c r="MS4" s="18">
        <v>9.1</v>
      </c>
      <c r="MT4" s="18">
        <v>14.9</v>
      </c>
      <c r="MU4" s="18">
        <v>15.29</v>
      </c>
      <c r="MV4" s="18">
        <v>0</v>
      </c>
      <c r="MW4" s="18">
        <v>16.3</v>
      </c>
      <c r="MX4" s="18">
        <v>10</v>
      </c>
      <c r="MY4" s="18">
        <v>15.5</v>
      </c>
      <c r="MZ4" s="18">
        <v>15.01</v>
      </c>
      <c r="NA4" s="18">
        <v>0</v>
      </c>
      <c r="NB4" s="11">
        <f>IF(MJ4&gt;0,MJ4,"")</f>
        <v>14.9</v>
      </c>
      <c r="NC4" s="11">
        <f>IF(MK4&gt;0,MK4,"")</f>
        <v>14.84</v>
      </c>
      <c r="ND4" s="11">
        <f>IF(SUM(MH4:MK4)-ML4&gt;0,SUM(MH4:MK4)-ML4,"")</f>
        <v>54.739999999999995</v>
      </c>
      <c r="NE4" s="11">
        <f>IF(MO4&gt;0,MO4,"")</f>
        <v>14.9</v>
      </c>
      <c r="NF4" s="11">
        <f>IF(MP4&gt;0,MP4,"")</f>
        <v>15.08</v>
      </c>
      <c r="NG4" s="11">
        <f>IF(SUM(MM4:MP4)-MQ4&gt;0,SUM(MM4:MP4)-MQ4,"")</f>
        <v>55.78</v>
      </c>
      <c r="NH4" s="11">
        <f>IF(MAX(ND4,NG4)&gt;0,MAX(ND4,NG4),"")</f>
        <v>55.78</v>
      </c>
      <c r="NI4" s="11">
        <f>IF(MT4&gt;0,MT4,"")</f>
        <v>14.9</v>
      </c>
      <c r="NJ4" s="11">
        <f>IF(MU4&gt;0,MU4,"")</f>
        <v>15.29</v>
      </c>
      <c r="NK4" s="11">
        <f>IF(SUM(MR4:MU4)-MV4&gt;0,SUM(MR4:MU4)-MV4,"")</f>
        <v>55.489999999999995</v>
      </c>
      <c r="NL4" s="11">
        <f>IF(MY4&gt;0,MY4,"")</f>
        <v>15.5</v>
      </c>
      <c r="NM4" s="11">
        <f>IF(MZ4&gt;0,MZ4,"")</f>
        <v>15.01</v>
      </c>
      <c r="NN4" s="11">
        <f>IF(SUM(MW4:MZ4)-NA4&gt;0,SUM(MW4:MZ4)-NA4,"")</f>
        <v>56.809999999999995</v>
      </c>
      <c r="NO4" s="11">
        <f>IF(SUM(NH4,NK4,NN4)&gt;0,SUM(NH4,NK4,NN4),"")</f>
        <v>168.07999999999998</v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>
        <v>16.3</v>
      </c>
      <c r="OF4" s="17">
        <v>9</v>
      </c>
      <c r="OG4" s="17">
        <v>14.5</v>
      </c>
      <c r="OH4" s="17">
        <v>15.33</v>
      </c>
      <c r="OI4" s="17">
        <v>0</v>
      </c>
      <c r="OJ4" s="40" t="str">
        <f>IF(NR4&gt;0,NR4,"")</f>
        <v/>
      </c>
      <c r="OK4" s="40" t="str">
        <f>IF(NS4&gt;0,NS4,"")</f>
        <v/>
      </c>
      <c r="OL4" s="40" t="str">
        <f>IF(SUM(NP4:NS4)-NT4&gt;0,SUM(NP4:NS4)-NT4,"")</f>
        <v/>
      </c>
      <c r="OM4" s="40" t="str">
        <f>IF(NW4&gt;0,NW4,"")</f>
        <v/>
      </c>
      <c r="ON4" s="40" t="str">
        <f>IF(NX4&gt;0,NX4,"")</f>
        <v/>
      </c>
      <c r="OO4" s="40" t="str">
        <f>IF(SUM(NU4:NX4)-NY4&gt;0,SUM(NU4:NX4)-NY4,"")</f>
        <v/>
      </c>
      <c r="OP4" s="40" t="str">
        <f>IF(MAX(OL4,OO4)&gt;0,MAX(OL4,OO4),"")</f>
        <v/>
      </c>
      <c r="OQ4" s="40" t="str">
        <f>IF(OB4&gt;0,OB4,"")</f>
        <v/>
      </c>
      <c r="OR4" s="40" t="str">
        <f>IF(OC4&gt;0,OC4,"")</f>
        <v/>
      </c>
      <c r="OS4" s="40" t="str">
        <f>IF(SUM(NZ4:OC4)-OD4&gt;0,SUM(NZ4:OC4)-OD4,"")</f>
        <v/>
      </c>
      <c r="OT4" s="40">
        <f>IF(OG4&gt;0,OG4,"")</f>
        <v>14.5</v>
      </c>
      <c r="OU4" s="40">
        <f>IF(OH4&gt;0,OH4,"")</f>
        <v>15.33</v>
      </c>
      <c r="OV4" s="40">
        <f>IF(SUM(OE4:OH4)-OI4&gt;0,SUM(OE4:OH4)-OI4,"")</f>
        <v>55.129999999999995</v>
      </c>
      <c r="OW4" s="40">
        <f>IF(SUM(OP4,OS4,OV4)&gt;0,SUM(OP4,OS4,OV4),"")</f>
        <v>55.129999999999995</v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>IF(QH4&gt;0,QH4,"")</f>
        <v/>
      </c>
      <c r="RA4" s="40" t="str">
        <f>IF(QI4&gt;0,QI4,"")</f>
        <v/>
      </c>
      <c r="RB4" s="40" t="str">
        <f>IF(SUM(QF4:QI4)-QJ4&gt;0,SUM(QF4:QI4)-QJ4,"")</f>
        <v/>
      </c>
      <c r="RC4" s="40" t="str">
        <f>IF(QM4&gt;0,QM4,"")</f>
        <v/>
      </c>
      <c r="RD4" s="40" t="str">
        <f>IF(QN4&gt;0,QN4,"")</f>
        <v/>
      </c>
      <c r="RE4" s="40" t="str">
        <f>IF(SUM(QK4:QN4)-QO4&gt;0,SUM(QK4:QN4)-QO4,"")</f>
        <v/>
      </c>
      <c r="RF4" s="40" t="str">
        <f>IF(MAX(RB4,RE4)&gt;0,MAX(RB4,RE4),"")</f>
        <v/>
      </c>
      <c r="RG4" s="40" t="str">
        <f>IF(QR4&gt;0,QR4,"")</f>
        <v/>
      </c>
      <c r="RH4" s="40" t="str">
        <f>IF(QS4&gt;0,QS4,"")</f>
        <v/>
      </c>
      <c r="RI4" s="40" t="str">
        <f>IF(SUM(QP4:QS4)-QT4&gt;0,SUM(QP4:QS4)-QT4,"")</f>
        <v/>
      </c>
      <c r="RJ4" s="40" t="str">
        <f>IF(QW4&gt;0,QW4,"")</f>
        <v/>
      </c>
      <c r="RK4" s="40" t="str">
        <f>IF(QX4&gt;0,QX4,"")</f>
        <v/>
      </c>
      <c r="RL4" s="40" t="str">
        <f>IF(SUM(QU4:QX4)-QY4&gt;0,SUM(QU4:QX4)-QY4,"")</f>
        <v/>
      </c>
      <c r="RM4" s="40" t="str">
        <f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IF(SUM(SN4,SQ4,ST4)&gt;0,SUM(SN4,SQ4,ST4),"")</f>
        <v/>
      </c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17"/>
      <c r="TI4" s="17"/>
      <c r="TJ4" s="17"/>
      <c r="TK4" s="17"/>
      <c r="TL4" s="17"/>
      <c r="TM4" s="17"/>
      <c r="TN4" s="17"/>
      <c r="TO4" s="17"/>
      <c r="TP4" s="40" t="str">
        <f>IF(SX4&gt;0,SX4,"")</f>
        <v/>
      </c>
      <c r="TQ4" s="40" t="str">
        <f>IF(SY4&gt;0,SY4,"")</f>
        <v/>
      </c>
      <c r="TR4" s="40" t="str">
        <f>IF(SUM(SV4:SY4)-SZ4&gt;0,SUM(SV4:SY4)-SZ4,"")</f>
        <v/>
      </c>
      <c r="TS4" s="40" t="str">
        <f>IF(TC4&gt;0,TC4,"")</f>
        <v/>
      </c>
      <c r="TT4" s="40" t="str">
        <f>IF(TD4&gt;0,TD4,"")</f>
        <v/>
      </c>
      <c r="TU4" s="40" t="str">
        <f>IF(SUM(TA4:TD4)-TE4&gt;0,SUM(TA4:TD4)-TE4,"")</f>
        <v/>
      </c>
      <c r="TV4" s="40" t="str">
        <f>IF(MAX(TR4,TU4)&gt;0,MAX(TR4,TU4),"")</f>
        <v/>
      </c>
      <c r="TW4" s="40" t="str">
        <f>IF(TH4&gt;0,TH4,"")</f>
        <v/>
      </c>
      <c r="TX4" s="40" t="str">
        <f>IF(TI4&gt;0,TI4,"")</f>
        <v/>
      </c>
      <c r="TY4" s="40" t="str">
        <f>IF(SUM(TF4:TI4)-TJ4&gt;0,SUM(TF4:TI4)-TJ4,"")</f>
        <v/>
      </c>
      <c r="TZ4" s="40" t="str">
        <f>IF(TM4&gt;0,TM4,"")</f>
        <v/>
      </c>
      <c r="UA4" s="40" t="str">
        <f>IF(TN4&gt;0,TN4,"")</f>
        <v/>
      </c>
      <c r="UB4" s="40" t="str">
        <f>IF(SUM(TK4:TN4)-TO4&gt;0,SUM(TK4:TN4)-TO4,"")</f>
        <v/>
      </c>
      <c r="UC4" s="40" t="str">
        <f>IF(SUM(TV4,TY4,UB4)&gt;0,SUM(TV4,TY4,UB4),"")</f>
        <v/>
      </c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8"/>
      <c r="UQ4" s="18"/>
      <c r="UR4" s="18"/>
      <c r="US4" s="18"/>
      <c r="UT4" s="18"/>
      <c r="UU4" s="18"/>
      <c r="UV4" s="18"/>
      <c r="UW4" s="18"/>
      <c r="UX4" s="11" t="str">
        <f>IF(UF4&gt;0,UF4,"")</f>
        <v/>
      </c>
      <c r="UY4" s="11" t="str">
        <f>IF(UG4&gt;0,UG4,"")</f>
        <v/>
      </c>
      <c r="UZ4" s="11" t="str">
        <f>IF(SUM(UD4:UG4)-UH4&gt;0,SUM(UD4:UG4)-UH4,"")</f>
        <v/>
      </c>
      <c r="VA4" s="11" t="str">
        <f>IF(UK4&gt;0,UK4,"")</f>
        <v/>
      </c>
      <c r="VB4" s="11" t="str">
        <f>IF(UL4&gt;0,UL4,"")</f>
        <v/>
      </c>
      <c r="VC4" s="11" t="str">
        <f>IF(SUM(UI4:UL4)-UM4&gt;0,SUM(UI4:UL4)-UM4,"")</f>
        <v/>
      </c>
      <c r="VD4" s="11" t="str">
        <f>IF(MAX(UZ4,VC4)&gt;0,MAX(UZ4,VC4),"")</f>
        <v/>
      </c>
      <c r="VE4" s="11" t="str">
        <f>IF(UP4&gt;0,UP4,"")</f>
        <v/>
      </c>
      <c r="VF4" s="11" t="str">
        <f>IF(UQ4&gt;0,UQ4,"")</f>
        <v/>
      </c>
      <c r="VG4" s="11" t="str">
        <f>IF(SUM(UN4:UQ4)-UR4&gt;0,SUM(UN4:UQ4)-UR4,"")</f>
        <v/>
      </c>
      <c r="VH4" s="11" t="str">
        <f>IF(UU4&gt;0,UU4,"")</f>
        <v/>
      </c>
      <c r="VI4" s="11" t="str">
        <f>IF(UV4&gt;0,UV4,"")</f>
        <v/>
      </c>
      <c r="VJ4" s="11" t="str">
        <f>IF(SUM(US4:UV4)-UW4&gt;0,SUM(US4:UV4)-UW4,"")</f>
        <v/>
      </c>
      <c r="VK4" s="11" t="str">
        <f>IF(SUM(VD4,VG4,VJ4)&gt;0,SUM(VD4,VG4,VJ4),"")</f>
        <v/>
      </c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17"/>
      <c r="VY4" s="17"/>
      <c r="VZ4" s="17"/>
      <c r="WA4" s="17"/>
      <c r="WB4" s="17"/>
      <c r="WC4" s="17"/>
      <c r="WD4" s="17"/>
      <c r="WE4" s="17"/>
      <c r="WF4" s="40" t="str">
        <f>IF(VN4&gt;0,VN4,"")</f>
        <v/>
      </c>
      <c r="WG4" s="40" t="str">
        <f>IF(VO4&gt;0,VO4,"")</f>
        <v/>
      </c>
      <c r="WH4" s="40" t="str">
        <f>IF(SUM(VL4:VO4)-VP4&gt;0,SUM(VL4:VO4)-VP4,"")</f>
        <v/>
      </c>
      <c r="WI4" s="40" t="str">
        <f>IF(VS4&gt;0,VS4,"")</f>
        <v/>
      </c>
      <c r="WJ4" s="40" t="str">
        <f>IF(VT4&gt;0,VT4,"")</f>
        <v/>
      </c>
      <c r="WK4" s="40" t="str">
        <f>IF(SUM(VQ4:VT4)-VU4&gt;0,SUM(VQ4:VT4)-VU4,"")</f>
        <v/>
      </c>
      <c r="WL4" s="40" t="str">
        <f>IF(MAX(WH4,WK4)&gt;0,MAX(WH4,WK4),"")</f>
        <v/>
      </c>
      <c r="WM4" s="40" t="str">
        <f>IF(VX4&gt;0,VX4,"")</f>
        <v/>
      </c>
      <c r="WN4" s="40" t="str">
        <f>IF(VY4&gt;0,VY4,"")</f>
        <v/>
      </c>
      <c r="WO4" s="40" t="str">
        <f>IF(SUM(VV4:VY4)-VZ4&gt;0,SUM(VV4:VY4)-VZ4,"")</f>
        <v/>
      </c>
      <c r="WP4" s="40" t="str">
        <f>IF(WC4&gt;0,WC4,"")</f>
        <v/>
      </c>
      <c r="WQ4" s="40" t="str">
        <f>IF(WD4&gt;0,WD4,"")</f>
        <v/>
      </c>
      <c r="WR4" s="40" t="str">
        <f>IF(SUM(WA4:WD4)-WE4&gt;0,SUM(WA4:WD4)-WE4,"")</f>
        <v/>
      </c>
      <c r="WS4" s="40" t="str">
        <f>IF(SUM(WL4,WO4,WR4)&gt;0,SUM(WL4,WO4,WR4),"")</f>
        <v/>
      </c>
      <c r="WT4" s="26">
        <f>IF($CP4="P",CA4,(CA4+AZ4)/2)</f>
        <v>17.350000000000001</v>
      </c>
      <c r="WU4" s="26">
        <f>IF($CP4="P",CB4,(CB4+BA4)/2)</f>
        <v>9.1999999999999993</v>
      </c>
      <c r="WV4" s="26">
        <f>IF($CP4="P",CC4,(CC4+BB4)/2)</f>
        <v>14.9</v>
      </c>
      <c r="WW4" s="26">
        <f>IF($CP4="P",CD4,(CD4+BC4)/2)</f>
        <v>15.17</v>
      </c>
      <c r="WX4" s="26">
        <f>IF($CP4="P",CE4,(CE4+BD4)/2)</f>
        <v>0</v>
      </c>
      <c r="WY4" s="26">
        <f>IF($CP4="P",CF4,(CF4+BE4)/2)</f>
        <v>10.4</v>
      </c>
      <c r="WZ4" s="26">
        <f>IF($CP4="P",CG4,(CG4+BF4)/2)</f>
        <v>5.65</v>
      </c>
      <c r="XA4" s="26">
        <f>IF($CP4="P",CH4,(CH4+BG4)/2)</f>
        <v>9.1</v>
      </c>
      <c r="XB4" s="26">
        <f>IF($CP4="P",CI4,(CI4+BH4)/2)</f>
        <v>9.11</v>
      </c>
      <c r="XC4" s="26">
        <f>IF($CP4="P",CJ4,(CJ4+BI4)/2)</f>
        <v>0</v>
      </c>
      <c r="XD4" s="26">
        <f>IF($CP4="P",CK4,(CK4+BJ4)/2)</f>
        <v>16.600000000000001</v>
      </c>
      <c r="XE4" s="26">
        <f>IF($CP4="P",CL4,(CL4+BK4)/2)</f>
        <v>9.6</v>
      </c>
      <c r="XF4" s="26">
        <f>IF($CP4="P",CM4,(CM4+BL4)/2)</f>
        <v>15</v>
      </c>
      <c r="XG4" s="26">
        <f>IF($CP4="P",CN4,(CN4+BM4)/2)</f>
        <v>15.015000000000001</v>
      </c>
      <c r="XH4" s="26">
        <f>IF($CP4="P",CO4,(CO4+BN4)/2)</f>
        <v>0.1</v>
      </c>
      <c r="XI4" s="28" t="s">
        <v>53</v>
      </c>
      <c r="XJ4" s="11">
        <f>IF(WV4&gt;0,WV4,"")</f>
        <v>14.9</v>
      </c>
      <c r="XK4" s="11">
        <f>IF(WW4&gt;0,WW4,"")</f>
        <v>15.17</v>
      </c>
      <c r="XL4" s="11">
        <f>IF(SUM(WT4:WW4)-WX4&gt;0,SUM(WT4:WW4)-WX4,"")</f>
        <v>56.620000000000005</v>
      </c>
      <c r="XM4" s="11">
        <f>IF(XA4&gt;0,XA4,"")</f>
        <v>9.1</v>
      </c>
      <c r="XN4" s="11">
        <f>IF(XB4&gt;0,XB4,"")</f>
        <v>9.11</v>
      </c>
      <c r="XO4" s="11">
        <f>IF(SUM(WY4:XB4)-XC4&gt;0,SUM(WY4:XB4)-XC4,"")</f>
        <v>34.26</v>
      </c>
      <c r="XP4" s="11">
        <f>IF(MAX(XL4,XO4)&gt;0,MAX(XL4,XO4),"")</f>
        <v>56.620000000000005</v>
      </c>
      <c r="XQ4" s="11">
        <f>IF(XF4&gt;0,XF4,"")</f>
        <v>15</v>
      </c>
      <c r="XR4" s="11">
        <f>IF(XG4&gt;0,XG4,"")</f>
        <v>15.015000000000001</v>
      </c>
      <c r="XS4" s="11">
        <f>IF(SUM(XD4:XG4)-XH4&gt;0,SUM(XD4:XG4)-XH4,"")</f>
        <v>56.115000000000002</v>
      </c>
      <c r="XT4" s="11">
        <f>IF(SUM(XP4,XS4)&gt;0,SUM(XP4,XS4),"")</f>
        <v>112.73500000000001</v>
      </c>
    </row>
    <row r="5" spans="1:644" x14ac:dyDescent="0.2">
      <c r="A5" s="4" cm="1">
        <f t="array" ref="A5">IF(AND(H5&lt;&gt;"",H5&lt;&gt;"No DD"),SUMPRODUCT((H$4:H$15&lt;&gt;"")*(H$4:H$15&lt;&gt;"No DD")*(E$4:E$15&gt;E5))+1,IF(H5="No DD",SUMPRODUCT((H$4:H$15="No DD")*(E$4:E$15&gt;E5))+1+SUMPRODUCT((H$4:H$15&lt;&gt;"")*(H$4:H$15&lt;&gt;"No DD")),""))</f>
        <v>2</v>
      </c>
      <c r="B5" s="5" t="s">
        <v>112</v>
      </c>
      <c r="C5" s="4" t="s">
        <v>3</v>
      </c>
      <c r="D5" s="4">
        <v>2001</v>
      </c>
      <c r="E5" s="9">
        <f>SUM(J5:V5)+SUM(J5:T5)*0.0000001+SUM(J5)*0.0000000000001</f>
        <v>248.49002484900547</v>
      </c>
      <c r="F5" s="3" t="str">
        <f>IF(OR(AND(AO5&gt;=AY$17,AO5&lt;&gt;"",AQ5&gt;=AY$21,AQ5&lt;&gt;"",AN5=""),AND(AR5&gt;=AY$17,AR5&lt;&gt;"",AT5&gt;=AY$21,AT5&lt;&gt;"",AN5=""),AND(AV5&gt;=AY$17,AV5&lt;&gt;"",AX5&gt;=AY$21,AX5&lt;&gt;"",AN5=""),AND(BP5&gt;=BZ$17,BP5&lt;&gt;"",BR5&gt;=BZ$21,BR5&lt;&gt;"",BO5=""),AND(BS5&gt;=BZ$17,BS5&lt;&gt;"",BU5&gt;=BZ$21,BU5&lt;&gt;"",BO5=""),AND(BW5&gt;=BZ$17,BW5&lt;&gt;"",BY5&gt;=BZ$21,BY5&lt;&gt;"",BO5=""),AND(CQ5&gt;=DA$17,CQ5&lt;&gt;"",CS5&gt;=DA$21,CS5&lt;&gt;"",CP5=""),AND(CT5&gt;=DA$17,CT5&lt;&gt;"",CV5&gt;=DA$21,CV5&lt;&gt;"",CP5=""),AND(CX5&gt;=DA$17,CX5&lt;&gt;"",CZ5&gt;=DA$21,CZ5&lt;&gt;"",CP5=""),AND(DX5&gt;=EK$17,DX5&lt;&gt;"",DZ5&gt;=EK$21,DZ5&lt;&gt;""),AND(EA5&gt;=EK$17,EA5&lt;&gt;"",EC5&gt;=EK$21,EC5&lt;&gt;""),AND(EE5&gt;=EK$17,EE5&lt;&gt;"",EG5&gt;=EK$21,EG5&lt;&gt;""),AND(EH5&gt;=EK$17,EH5&lt;&gt;"",EJ5&gt;=EK$21,EJ5&lt;&gt;""),AND(FF5&gt;=FS$17,FF5&lt;&gt;"",FH5&gt;=FS$21,FH5&lt;&gt;""),AND(FI5&gt;=FS$17,FI5&lt;&gt;"",FK5&gt;=FS$21,FK5&lt;&gt;""),AND(FM5&gt;=FS$17,FM5&lt;&gt;"",FO5&gt;=FS$21,FO5&lt;&gt;""),AND(FP5&gt;=FS$17,FP5&lt;&gt;"",FR5&gt;=FS$21,FR5&lt;&gt;""),AND(GN5&gt;=HA$17,GN5&lt;&gt;"",GP5&gt;=HA$21,GP5&lt;&gt;""),AND(GQ5&gt;=HA$17,GQ5&lt;&gt;"",GS5&gt;=HA$21,GS5&lt;&gt;""),AND(GU5&gt;=HA$17,GU5&lt;&gt;"",GW5&gt;=HA$21,GW5&lt;&gt;""),AND(GX5&gt;=HA$17,GX5&lt;&gt;"",GZ5&gt;=HA$21,GZ5&lt;&gt;""),AND(HV5&gt;=II$17,HV5&lt;&gt;"",HX5&gt;=II$21,HX5&lt;&gt;""),AND(HY5&gt;=II$17,HY5&lt;&gt;"",IA5&gt;=II$21,IA5&lt;&gt;""),AND(IC5&gt;=II$17,IC5&lt;&gt;"",IE5&gt;=II$21,IE5&lt;&gt;""),AND(IF5&gt;=II$17,IF5&lt;&gt;"",IH5&gt;=II$21,IH5&lt;&gt;""),AND(JD5&gt;=JQ$17,JD5&lt;&gt;"",JF5&gt;=JQ$21,JF5&lt;&gt;""),AND(JG5&gt;=JQ$17,JG5&lt;&gt;"",JI5&gt;=JQ$21,JI5&lt;&gt;""),AND(JK5&gt;=JQ$17,JK5&lt;&gt;"",JM5&gt;=JQ$21,JM5&lt;&gt;""),AND(JN5&gt;=JQ$17,JN5&lt;&gt;"",JP5&gt;=JQ$21,JP5&lt;&gt;""),AND(KL5&gt;=KY$17,KL5&lt;&gt;"",KN5&gt;=KY$21,KN5&lt;&gt;""),AND(KO5&gt;=KY$17,KO5&lt;&gt;"",KQ5&gt;=KY$21,KQ5&lt;&gt;""),AND(KS5&gt;=KY$17,KS5&lt;&gt;"",KU5&gt;=KY$21,KU5&lt;&gt;""),AND(KV5&gt;=KY$17,KV5&lt;&gt;"",KX5&gt;=KY$21,KX5&lt;&gt;""),AND(LT5&gt;=MG$17,LT5&lt;&gt;"",LV5&gt;=MG$21,LV5&lt;&gt;""),AND(LW5&gt;=MG$17,LW5&lt;&gt;"",LY5&gt;=MG$21,LY5&lt;&gt;""),AND(MA5&gt;=MG$17,MA5&lt;&gt;"",MC5&gt;=MG$21,MC5&lt;&gt;""),AND(MD5&gt;=MG$17,MD5&lt;&gt;"",MF5&gt;=MG$21,MF5&lt;&gt;""),AND(NB5&gt;=NO$17,NB5&lt;&gt;"",ND5&gt;=NO$21,ND5&lt;&gt;""),AND(NE5&gt;=NO$17,NE5&lt;&gt;"",NG5&gt;=NO$21,NG5&lt;&gt;""),AND(NI5&gt;=NO$17,NI5&lt;&gt;"",NK5&gt;=NO$21,NK5&lt;&gt;""),AND(NL5&gt;=NO$17,NL5&lt;&gt;"",NN5&gt;=NO$21,NN5&lt;&gt;""),AND(OJ5&gt;=OW$17,OJ5&lt;&gt;"",OL5&gt;=OW$21,OL5&lt;&gt;""),AND(OM5&gt;=OW$17,OM5&lt;&gt;"",OO5&gt;=OW$21,OO5&lt;&gt;""),AND(OQ5&gt;=OW$17,OQ5&lt;&gt;"",OS5&gt;=OW$21,OS5&lt;&gt;""),AND(OT5&gt;=OW$17,OT5&lt;&gt;"",OV5&gt;=OW$21,OV5&lt;&gt;""),AND(PR5&gt;=QE$17,PR5&lt;&gt;"",PT5&gt;=QE$21,PT5&lt;&gt;""),AND(PU5&gt;=QE$17,PU5&lt;&gt;"",PW5&gt;=QE$21,PW5&lt;&gt;""),AND(PY5&gt;=QE$17,PY5&lt;&gt;"",QA5&gt;=QE$21,QA5&lt;&gt;""),AND(QB5&gt;=QE$17,QB5&lt;&gt;"",QD5&gt;=QE$21,QD5&lt;&gt;""),AND(QZ5&gt;=RM$17,QZ5&lt;&gt;"",RB5&gt;=RM$21,RB5&lt;&gt;""),AND(RC5&gt;=RM$17,RC5&lt;&gt;"",RE5&gt;=RM$21,RE5&lt;&gt;""),AND(RG5&gt;=RM$17,RG5&lt;&gt;"",RI5&gt;=RM$21,RI5&lt;&gt;""),AND(RJ5&gt;=RM$17,RJ5&lt;&gt;"",RL5&gt;=RM$21,RL5&lt;&gt;""),AND(SH5&gt;=SU$17,SH5&lt;&gt;"",SJ5&gt;=SU$21,SJ5&lt;&gt;""),AND(SK5&gt;=SU$17,SK5&lt;&gt;"",SM5&gt;=SU$21,SM5&lt;&gt;""),AND(SO5&gt;=SU$17,SO5&lt;&gt;"",SQ5&gt;=SU$21,SQ5&lt;&gt;""),AND(SR5&gt;=SU$17,SR5&lt;&gt;"",ST5&gt;=SU$21,ST5&lt;&gt;""),AND(TP5&gt;=UC$17,TP5&lt;&gt;"",TR5&gt;=UC$21,TR5&lt;&gt;""),AND(TS5&gt;=UC$17,TS5&lt;&gt;"",TU5&gt;=UC$21,TU5&lt;&gt;""),AND(TW5&gt;=UC$17,TW5&lt;&gt;"",TY5&gt;=UC$21,TYY5&lt;&gt;""),AND(TZ5&gt;=UC$17,TZ5&lt;&gt;"",UB5&gt;=UC$21,UB5&lt;&gt;""),AND(UX5&gt;=VK$17,UX5&lt;&gt;"",UZ5&gt;=VK$21,UZ5&lt;&gt;""),AND(VA5&gt;=VK$17,VA5&lt;&gt;"",VC5&gt;=VK$21,VC5&lt;&gt;""),AND(VE5&gt;=VK$17,VE5&lt;&gt;"",VG5&gt;=VK$21,VG5&lt;&gt;""),AND(VH5&gt;=VK$17,VH5&lt;&gt;"",VJ5&gt;=VK$21,VJ5&lt;&gt;""),AND(WF5&gt;=WS$17,WF5&lt;&gt;"",WH5&gt;=WS$21,WH5&lt;&gt;""),AND(WI5&gt;=WS$17,WI5&lt;&gt;"",WK5&gt;=WS$21,WK5&lt;&gt;""),AND(WM5&gt;=WS$17,WM5&lt;&gt;"",WO5&gt;=WS$21,WO5&lt;&gt;""),AND(WP5&gt;=WS$17,WP5&lt;&gt;"",WR5&gt;=WS$21,WR5&lt;&gt;"")),"P","")</f>
        <v>P</v>
      </c>
      <c r="G5" s="3" t="str">
        <f>IF(OR(AND(AQ5&gt;=AY$21,AQ5&lt;&gt;"",AN5=""),AND(AT5&gt;=AY$21,AT5&lt;&gt;"",AN5=""),AND(AX5&gt;=AY$21,AX5&lt;&gt;"",AN5=""),AND(BR5&gt;=BZ$21,BR5&lt;&gt;"",BO5=""),AND(BU5&gt;=BZ$21,BU5&lt;&gt;"",BO5=""),AND(BY5&gt;=BZ$21,BY5&lt;&gt;"",BO5=""),AND(CS5&gt;=DA$21,CS5&lt;&gt;"",CP5=""),AND(CV5&gt;=DA$21,CV5&lt;&gt;"",CP5=""),AND(CZ5&gt;=DA$21,CZ5&lt;&gt;"",CP5=""),AND(DZ5&gt;=EK$21,DZ5&lt;&gt;""),AND(EC5&gt;=EK$21,EC5&lt;&gt;""),AND(EG5&gt;=EK$21,EG5&lt;&gt;""),AND(EJ5&gt;=EK$21,EJ5&lt;&gt;""),AND(FH5&gt;=FS$21,FH5&lt;&gt;""),AND(FK5&gt;=FS$21,FK5&lt;&gt;""),AND(FO5&gt;=FS$21,FO5&lt;&gt;""),AND(FR5&gt;=FS$21,FR5&lt;&gt;""),AND(GP5&gt;=HA$21,GP5&lt;&gt;""),AND(GS5&gt;=HA$21,GS5&lt;&gt;""),AND(GW5&gt;=HA$21,GW5&lt;&gt;""),AND(GZ5&gt;=HA$21,GZ5&lt;&gt;""),AND(HX5&gt;=II$21,HX5&lt;&gt;""),AND(IA5&gt;=II$21,IA5&lt;&gt;""),AND(IE5&gt;=II$21,IE5&lt;&gt;""),AND(IH5&gt;=II$21,IH5&lt;&gt;""),AND(JF5&gt;=JQ$21,JF5&lt;&gt;""),AND(JI5&gt;=JQ$21,JI5&lt;&gt;""),AND(JM5&gt;=JQ$21,JM5&lt;&gt;""),AND(JP5&gt;=JQ$21,JP5&lt;&gt;""),AND(KN5&gt;=KY$21,KN5&lt;&gt;""),AND(KQ5&gt;=KY$21,KQ5&lt;&gt;""),AND(KU5&gt;=KY$21,KU5&lt;&gt;""),AND(KX5&gt;=KY$21,KX5&lt;&gt;""),AND(LV5&gt;=MG$21,LV5&lt;&gt;""),AND(LY5&gt;=MG$21,LY5&lt;&gt;""),AND(MC5&gt;=MG$21,MC5&lt;&gt;""),AND(MF5&gt;=MG$21,MF5&lt;&gt;""),AND(ND5&gt;=NO$21,ND5&lt;&gt;""),AND(NG5&gt;=NO$21,NG5&lt;&gt;""),AND(NK5&gt;=NO$21,NK5&lt;&gt;""),AND(NN5&gt;=NO$21,NN5&lt;&gt;""),AND(OL5&gt;=OW$21,OL5&lt;&gt;""),AND(OO5&gt;=OW$21,OO5&lt;&gt;""),AND(OS5&gt;=OW$21,OS5&lt;&gt;""),AND(OV5&gt;=OW$21,OV5&lt;&gt;""),AND(PT5&gt;=QE$21,PT5&lt;&gt;""),AND(PW5&gt;=QE$21,PW5&lt;&gt;""),AND(QA5&gt;=QE$21,QA5&lt;&gt;""),AND(QD5&gt;=QE$21,QD5&lt;&gt;""),AND(RB5&gt;=RM$21,RB5&lt;&gt;""),AND(RE5&gt;=RM$21,RE5&lt;&gt;""),AND(RI5&gt;=RM$21,RI5&lt;&gt;""),AND(RL5&gt;=RM$21,RL5&lt;&gt;""),AND(SJ5&gt;=SU$21,SJ5&lt;&gt;""),AND(SM5&gt;=SU$21,SM5&lt;&gt;""),AND(SQ5&gt;=SU$21,SQ5&lt;&gt;""),AND(ST5&gt;=SU$21,ST5&lt;&gt;""),AND(TR5&gt;=UC$21,TR5&lt;&gt;""),AND(TU5&gt;=UC$21,TU5&lt;&gt;""),AND(TY5&gt;=UC$21,TYY5&lt;&gt;""),AND(UB5&gt;=UC$21,UB5&lt;&gt;""),AND(UZ5&gt;=VK$21,UZ5&lt;&gt;""),AND(VC5&gt;=VK$21,VC5&lt;&gt;""),AND(VG5&gt;=VK$21,VG5&lt;&gt;""),AND(VJ5&gt;=VK$21,VJ5&lt;&gt;""),AND(WH5&gt;=WS$21,WH5&lt;&gt;""),AND(WK5&gt;=WS$21,WK5&lt;&gt;""),AND(WO5&gt;=WS$21,WO5&lt;&gt;""),AND(WR5&gt;=WS$21,WR5&lt;&gt;"")),"P","")</f>
        <v>P</v>
      </c>
      <c r="H5" s="36" t="str">
        <f>IF(AND(G5="P",F5=""),"No DD",IF(OR(AND(AO5&gt;=AY$20,AO5&lt;&gt;"",AQ5&gt;=AY$24,AQ5&lt;&gt;"",AN5=""),AND(AR5&gt;=AY$20,AR5&lt;&gt;"",AT5&gt;=AY$24,AT5&lt;&gt;"",AN5=""),AND(AV5&gt;=AY$20,AV5&lt;&gt;"",AX5&gt;=AY$24,AX5&lt;&gt;"",AN5=""),AND(BP5&gt;=BZ$20,BP5&lt;&gt;"",BR5&gt;=BZ$24,BR5&lt;&gt;"",BO5=""),AND(BS5&gt;=BZ$20,BS5&lt;&gt;"",BU5&gt;=BZ$24,BU5&lt;&gt;"",BO5=""),AND(BW5&gt;=BZ$20,BW5&lt;&gt;"",BY5&gt;=BZ$24,BY5&lt;&gt;"",BO5=""),AND(CQ5&gt;=DA$20,CQ5&lt;&gt;"",CS5&gt;=DA$24,CS5&lt;&gt;"",CP5=""),AND(CT5&gt;=DA$20,CT5&lt;&gt;"",CV5&gt;=DA$24,CV5&lt;&gt;"",CP5=""),AND(CX5&gt;=DA$20,CX5&lt;&gt;"",CZ5&gt;=DA$24,CZ5&lt;&gt;"",CP5=""),AND(DX5&gt;=EK$20,DX5&lt;&gt;"",DZ5&gt;=EK$24,DZ5&lt;&gt;""),AND(EA5&gt;=EK$20,EA5&lt;&gt;"",EC5&gt;=EK$24,EC5&lt;&gt;""),AND(EE5&gt;=EK$20,EE5&lt;&gt;"",EG5&gt;=EK$24,EG5&lt;&gt;""),AND(EH5&gt;=EK$20,EH5&lt;&gt;"",EJ5&gt;=EK$24,EJ5&lt;&gt;""),AND(FF5&gt;=FS$20,FF5&lt;&gt;"",FH5&gt;=FS$24,FH5&lt;&gt;""),AND(FI5&gt;=FS$20,FI5&lt;&gt;"",FK5&gt;=FS$24,FK5&lt;&gt;""),AND(FM5&gt;=FS$20,FM5&lt;&gt;"",FO5&gt;=FS$24,FO5&lt;&gt;""),AND(FP5&gt;=FS$20,FP5&lt;&gt;"",FR5&gt;=FS$24,FR5&lt;&gt;""),AND(GN5&gt;=HA$20,GN5&lt;&gt;"",GP5&gt;=HA$24,GP5&lt;&gt;""),AND(GQ5&gt;=HA$20,GQ5&lt;&gt;"",GS5&gt;=HA$24,GS5&lt;&gt;""),AND(GU5&gt;=HA$20,GU5&lt;&gt;"",GW5&gt;=HA$24,GW5&lt;&gt;""),AND(GX5&gt;=HA$20,GX5&lt;&gt;"",GZ5&gt;=HA$24,GZ5&lt;&gt;""),AND(HV5&gt;=II$20,HV5&lt;&gt;"",HX5&gt;=II$24,HX5&lt;&gt;""),AND(HY5&gt;=II$20,HY5&lt;&gt;"",IA5&gt;=II$24,IA5&lt;&gt;""),AND(IC5&gt;=II$20,IC5&lt;&gt;"",IE5&gt;=II$24,IE5&lt;&gt;""),AND(IF5&gt;=II$20,IF5&lt;&gt;"",IH5&gt;=II$24,IH5&lt;&gt;""),AND(JD5&gt;=JQ$20,JD5&lt;&gt;"",JF5&gt;=JQ$24,JF5&lt;&gt;""),AND(JG5&gt;=JQ$20,JG5&lt;&gt;"",JI5&gt;=JQ$24,JI5&lt;&gt;""),AND(JK5&gt;=JQ$20,JK5&lt;&gt;"",JM5&gt;=JQ$24,JM5&lt;&gt;""),AND(JN5&gt;=JQ$20,JN5&lt;&gt;"",JP5&gt;=JQ$24,JP5&lt;&gt;""),AND(KL5&gt;=KY$20,KL5&lt;&gt;"",KN5&gt;=KY$24,KN5&lt;&gt;""),AND(KO5&gt;=KY$20,KO5&lt;&gt;"",KQ5&gt;=KY$24,KQ5&lt;&gt;""),AND(KS5&gt;=KY$20,KS5&lt;&gt;"",KU5&gt;=KY$24,KU5&lt;&gt;""),AND(KV5&gt;=KY$20,KV5&lt;&gt;"",KX5&gt;=KY$24,KX5&lt;&gt;""),AND(LT5&gt;=MG$20,LT5&lt;&gt;"",LV5&gt;=MG$24,LV5&lt;&gt;""),AND(LW5&gt;=MG$20,LW5&lt;&gt;"",LY5&gt;=MG$24,LY5&lt;&gt;""),AND(MA5&gt;=MG$20,MA5&lt;&gt;"",MC5&gt;=MG$24,MC5&lt;&gt;""),AND(MD5&gt;=MG$20,MD5&lt;&gt;"",MF5&gt;=MG$24,MF5&lt;&gt;""),AND(NB5&gt;=NO$20,NB5&lt;&gt;"",ND5&gt;=NO$24,ND5&lt;&gt;""),AND(NE5&gt;=NO$20,NE5&lt;&gt;"",NG5&gt;=NO$24,NG5&lt;&gt;""),AND(NI5&gt;=NO$20,NI5&lt;&gt;"",NK5&gt;=NO$24,NK5&lt;&gt;""),AND(NL5&gt;=NO$20,NL5&lt;&gt;"",NN5&gt;=NO$24,NN5&lt;&gt;""),AND(OJ5&gt;=OW$20,OJ5&lt;&gt;"",OL5&gt;=OW$24,OL5&lt;&gt;""),AND(OM5&gt;=OW$20,OM5&lt;&gt;"",OO5&gt;=OW$24,OO5&lt;&gt;""),AND(OQ5&gt;=OW$20,OQ5&lt;&gt;"",OS5&gt;=OW$24,OS5&lt;&gt;""),AND(OT5&gt;=OW$20,OT5&lt;&gt;"",OV5&gt;=OW$24,OV5&lt;&gt;""),AND(PR5&gt;=QE$20,PR5&lt;&gt;"",PT5&gt;=QE$24,PT5&lt;&gt;""),AND(PU5&gt;=QE$20,PU5&lt;&gt;"",PW5&gt;=QE$24,PW5&lt;&gt;""),AND(PY5&gt;=QE$20,PY5&lt;&gt;"",QA5&gt;=QE$24,QA5&lt;&gt;""),AND(QB5&gt;=QE$20,QB5&lt;&gt;"",QD5&gt;=QE$24,QD5&lt;&gt;""),AND(QZ5&gt;=RM$20,QZ5&lt;&gt;"",RB5&gt;=RM$24,RB5&lt;&gt;""),AND(RC5&gt;=RM$20,RC5&lt;&gt;"",RE5&gt;=RM$24,RE5&lt;&gt;""),AND(RG5&gt;=RM$20,RG5&lt;&gt;"",RI5&gt;=RM$24,RI5&lt;&gt;""),AND(RJ5&gt;=RM$20,RJ5&lt;&gt;"",RL5&gt;=RM$24,RL5&lt;&gt;""),AND(SH5&gt;=SU$20,SH5&lt;&gt;"",SJ5&gt;=SU$24,SJ5&lt;&gt;""),AND(SK5&gt;=SU$20,SK5&lt;&gt;"",SM5&gt;=SU$24,SM5&lt;&gt;""),AND(SO5&gt;=SU$20,SO5&lt;&gt;"",SQ5&gt;=SU$24,SQ5&lt;&gt;""),AND(SR5&gt;=SU$20,SR5&lt;&gt;"",ST5&gt;=SU$24,ST5&lt;&gt;""),AND(TP5&gt;=UC$20,TP5&lt;&gt;"",TR5&gt;=UC$24,TR5&lt;&gt;""),AND(TS5&gt;=UC$20,TS5&lt;&gt;"",TU5&gt;=UC$24,TU5&lt;&gt;""),AND(TW5&gt;=UC$20,TW5&lt;&gt;"",TY5&gt;=UC$344,TYY5&lt;&gt;""),AND(TZ5&gt;=UC$20,TZ5&lt;&gt;"",UB5&gt;=UC$24,UB5&lt;&gt;""),AND(UX5&gt;=VK$20,UX5&lt;&gt;"",UZ5&gt;=VK$24,UZ5&lt;&gt;""),AND(VA5&gt;=VK$20,VA5&lt;&gt;"",VC5&gt;=VK$24,VC5&lt;&gt;""),AND(VE5&gt;=VK$20,VE5&lt;&gt;"",VG5&gt;=VK$24,VG5&lt;&gt;""),AND(VH5&gt;=VK$20,VH5&lt;&gt;"",VJ5&gt;=VK$24,VJ5&lt;&gt;""),AND(WF5&gt;=WS$20,WF5&lt;&gt;"",WH5&gt;=WS$24,WH5&lt;&gt;""),AND(WI5&gt;=WS$20,WI5&lt;&gt;"",WK5&gt;=WS$24,WK5&lt;&gt;""),AND(WM5&gt;=WS$20,WM5&lt;&gt;"",WO5&gt;=WS$24,WO5&lt;&gt;""),AND(WP5&gt;=WS$20,WP5&lt;&gt;"",WR5&gt;=WS$24,WR5&lt;&gt;"")),"Merit",IF(OR(AND(AO5&gt;=AY$19,AO5&lt;&gt;"",AQ5&gt;=AY$23,AQ5&lt;&gt;"",AN5=""),AND(AR5&gt;=AY$19,AR5&lt;&gt;"",AT5&gt;=AY$23,AT5&lt;&gt;"",AN5=""),AND(AV5&gt;=AY$19,AV5&lt;&gt;"",AX5&gt;=AY$23,AX5&lt;&gt;"",AN5=""),AND(BP5&gt;=BZ$19,BP5&lt;&gt;"",BR5&gt;=BZ$23,BR5&lt;&gt;"",BO5=""),AND(BS5&gt;=BZ$19,BS5&lt;&gt;"",BU5&gt;=BZ$23,BU5&lt;&gt;"",BO5=""),AND(BW5&gt;=BZ$19,BW5&lt;&gt;"",BY5&gt;=BZ$23,BY5&lt;&gt;"",BO5=""),AND(CQ5&gt;=DA$19,CQ5&lt;&gt;"",CS5&gt;=DA$23,CS5&lt;&gt;"",CP5=""),AND(CT5&gt;=DA$19,CT5&lt;&gt;"",CV5&gt;=DA$23,CV5&lt;&gt;"",CP5=""),AND(CX5&gt;=DA$19,CX5&lt;&gt;"",CZ5&gt;=DA$23,CZ5&lt;&gt;"",CP5=""),AND(DX5&gt;=EK$19,DX5&lt;&gt;"",DZ5&gt;=EK$23,DZ5&lt;&gt;""),AND(EA5&gt;=EK$19,EA5&lt;&gt;"",EC5&gt;=EK$23,EC5&lt;&gt;""),AND(EE5&gt;=EK$19,EE5&lt;&gt;"",EG5&gt;=EK$23,EG5&lt;&gt;""),AND(EH5&gt;=EK$19,EH5&lt;&gt;"",EJ5&gt;=EK$23,EJ5&lt;&gt;""),AND(FF5&gt;=FS$19,FF5&lt;&gt;"",FH5&gt;=FS$23,FH5&lt;&gt;""),AND(FI5&gt;=FS$19,FI5&lt;&gt;"",FK5&gt;=FS$23,FK5&lt;&gt;""),AND(FM5&gt;=FS$19,FM5&lt;&gt;"",FO5&gt;=FS$23,FO5&lt;&gt;""),AND(FP5&gt;=FS$19,FP5&lt;&gt;"",FR5&gt;=FS$23,FR5&lt;&gt;""),AND(GN5&gt;=HA$19,GN5&lt;&gt;"",GP5&gt;=HA$23,GP5&lt;&gt;""),AND(GQ5&gt;=HA$19,GQ5&lt;&gt;"",GS5&gt;=HA$23,GS5&lt;&gt;""),AND(GU5&gt;=HA$19,GU5&lt;&gt;"",GW5&gt;=HA$23,GW5&lt;&gt;""),AND(GX5&gt;=HA$19,GX5&lt;&gt;"",GZ5&gt;=HA$23,GZ5&lt;&gt;""),AND(HV5&gt;=II$19,HV5&lt;&gt;"",HX5&gt;=II$23,HX5&lt;&gt;""),AND(HY5&gt;=II$19,HY5&lt;&gt;"",IA5&gt;=II$23,IA5&lt;&gt;""),AND(IC5&gt;=II$19,IC5&lt;&gt;"",IE5&gt;=II$23,IE5&lt;&gt;""),AND(IF5&gt;=II$19,IF5&lt;&gt;"",IH5&gt;=II$23,IH5&lt;&gt;""),AND(JD5&gt;=JQ$19,JD5&lt;&gt;"",JF5&gt;=JQ$23,JF5&lt;&gt;""),AND(JG5&gt;=JQ$19,JG5&lt;&gt;"",JI5&gt;=JQ$23,JI5&lt;&gt;""),AND(JK5&gt;=JQ$19,JK5&lt;&gt;"",JM5&gt;=JQ$23,JM5&lt;&gt;""),AND(JN5&gt;=JQ$19,JN5&lt;&gt;"",JP5&gt;=JQ$23,JP5&lt;&gt;""),AND(KL5&gt;=KY$19,KL5&lt;&gt;"",KN5&gt;=KY$23,KN5&lt;&gt;""),AND(KO5&gt;=KY$19,KO5&lt;&gt;"",KQ5&gt;=KY$23,KQ5&lt;&gt;""),AND(KS5&gt;=KY$19,KS5&lt;&gt;"",KU5&gt;=KY$23,KU5&lt;&gt;""),AND(KV5&gt;=KY$19,KV5&lt;&gt;"",KX5&gt;=KY$23,KX5&lt;&gt;""),AND(LT5&gt;=MG$19,LT5&lt;&gt;"",LV5&gt;=MG$23,LV5&lt;&gt;""),AND(LW5&gt;=MG$19,LW5&lt;&gt;"",LY5&gt;=MG$23,LY5&lt;&gt;""),AND(MA5&gt;=MG$19,MA5&lt;&gt;"",MC5&gt;=MG$23,MC5&lt;&gt;""),AND(MD5&gt;=MG$19,MD5&lt;&gt;"",MF5&gt;=MG$23,MF5&lt;&gt;""),AND(NB5&gt;=NO$19,NB5&lt;&gt;"",ND5&gt;=NO$23,ND5&lt;&gt;""),AND(NE5&gt;=NO$19,NE5&lt;&gt;"",NG5&gt;=NO$23,NG5&lt;&gt;""),AND(NI5&gt;=NO$19,NI5&lt;&gt;"",NK5&gt;=NO$23,NK5&lt;&gt;""),AND(NL5&gt;=NO$19,NL5&lt;&gt;"",NN5&gt;=NO$23,NN5&lt;&gt;""),AND(OJ5&gt;=OW$19,OJ5&lt;&gt;"",OL5&gt;=OW$23,OL5&lt;&gt;""),AND(OM5&gt;=OW$19,OM5&lt;&gt;"",OO5&gt;=OW$23,OO5&lt;&gt;""),AND(OQ5&gt;=OW$19,OQ5&lt;&gt;"",OS5&gt;=OW$23,OS5&lt;&gt;""),AND(OT5&gt;=OW$19,OT5&lt;&gt;"",OV5&gt;=OW$23,OV5&lt;&gt;""),AND(PR5&gt;=QE$19,PR5&lt;&gt;"",PT5&gt;=QE$23,PT5&lt;&gt;""),AND(PU5&gt;=QE$19,PU5&lt;&gt;"",PW5&gt;=QE$23,PW5&lt;&gt;""),AND(PY5&gt;=QE$19,PY5&lt;&gt;"",QA5&gt;=QE$23,QA5&lt;&gt;""),AND(QB5&gt;=QE$19,QB5&lt;&gt;"",QD5&gt;=QE$23,QD5&lt;&gt;""),AND(QZ5&gt;=RM$19,QZ5&lt;&gt;"",RB5&gt;=RM$23,RB5&lt;&gt;""),AND(RC5&gt;=RM$19,RC5&lt;&gt;"",RE5&gt;=RM$23,RE5&lt;&gt;""),AND(RG5&gt;=RM$19,RG5&lt;&gt;"",RI5&gt;=RM$23,RI5&lt;&gt;""),AND(RJ5&gt;=RM$19,RJ5&lt;&gt;"",RL5&gt;=RM$23,RL5&lt;&gt;""),AND(SH5&gt;=SU$19,SH5&lt;&gt;"",SJ5&gt;=SU$23,SJ5&lt;&gt;""),AND(SK5&gt;=SU$19,SK5&lt;&gt;"",SM5&gt;=SU$23,SM5&lt;&gt;""),AND(SO5&gt;=SU$19,SO5&lt;&gt;"",SQ5&gt;=SU$23,SQ5&lt;&gt;""),AND(SR5&gt;=SU$19,SR5&lt;&gt;"",ST5&gt;=SU$23,ST5&lt;&gt;""),AND(TP5&gt;=UC$19,TP5&lt;&gt;"",TR5&gt;=UC$23,TR5&lt;&gt;""),AND(TS5&gt;=UC$19,TS5&lt;&gt;"",TU5&gt;=UC$23,TU5&lt;&gt;""),AND(TW5&gt;=UC$19,TW5&lt;&gt;"",TY5&gt;=UC$23,TYY5&lt;&gt;""),AND(TZ5&gt;=UC$19,TZ5&lt;&gt;"",UB5&gt;=UC$23,UB5&lt;&gt;""),AND(UX5&gt;=VK$19,UX5&lt;&gt;"",UZ5&gt;=VK$23,UZ5&lt;&gt;""),AND(VA5&gt;=VK$19,VA5&lt;&gt;"",VC5&gt;=VK$23,VC5&lt;&gt;""),AND(VE5&gt;=VK$19,VE5&lt;&gt;"",VG5&gt;=VK$23,VG5&lt;&gt;""),AND(VH5&gt;=VK$19,VH5&lt;&gt;"",VJ5&gt;=VK$23,VJ5&lt;&gt;""),AND(WF5&gt;=WS$19,WF5&lt;&gt;"",WH5&gt;=WS$23,WH5&lt;&gt;""),AND(WI5&gt;=WS$19,WI5&lt;&gt;"",WK5&gt;=WS$23,WK5&lt;&gt;""),AND(WM5&gt;=WS$19,WM5&lt;&gt;"",WO5&gt;=WS$23,WO5&lt;&gt;""),AND(WP5&gt;=WS$19,WP5&lt;&gt;"",WR5&gt;=WS$23,WR5&lt;&gt;"")),"Excellence",IF(I5="P","Worlds Team",IF(F5="P","National Team","")))))</f>
        <v>Excellence</v>
      </c>
      <c r="I5" s="3" t="str">
        <f>IF(OR(AND(AO5&gt;=AY$18,AO5&lt;&gt;"",AQ5&gt;=AY$22,AQ5&lt;&gt;"",AN5=""),AND(AR5&gt;=AY$18,AR5&lt;&gt;"",AT5&gt;=AY$22,AT5&lt;&gt;"",AN5=""),AND(AV5&gt;=AY$18,AV5&lt;&gt;"",AX5&gt;=AY$22,AX5&lt;&gt;"",AN5=""),AND(BP5&gt;=BZ$18,BP5&lt;&gt;"",BR5&gt;=BZ$22,BR5&lt;&gt;"",BO5=""),AND(BS5&gt;=BZ$18,BS5&lt;&gt;"",BU5&gt;=BZ$22,BU5&lt;&gt;"",BO5=""),AND(BW5&gt;=BZ$18,BW5&lt;&gt;"",BY5&gt;=BZ$22,BY5&lt;&gt;"",BO5=""),AND(CQ5&gt;=DA$18,CQ5&lt;&gt;"",CS5&gt;=DA$22,CS5&lt;&gt;"",CP5=""),AND(CT5&gt;=DA$18,CT5&lt;&gt;"",CV5&gt;=DA$22,CV5&lt;&gt;"",CP5=""),AND(CX5&gt;=DA$18,CX5&lt;&gt;"",CZ5&gt;=DA$22,CZ5&lt;&gt;"",CP5=""),AND(DX5&gt;=EK$18,DX5&lt;&gt;"",DZ5&gt;=EK$22,DZ5&lt;&gt;""),AND(EA5&gt;=EK$18,EA5&lt;&gt;"",EC5&gt;=EK$22,EC5&lt;&gt;""),AND(EE5&gt;=EK$18,EE5&lt;&gt;"",EG5&gt;=EK$22,EG5&lt;&gt;""),AND(EH5&gt;=EK$18,EH5&lt;&gt;"",EJ5&gt;=EK$22,EJ5&lt;&gt;""),AND(FF5&gt;=FS$18,FF5&lt;&gt;"",FH5&gt;=FS$22,FH5&lt;&gt;""),AND(FI5&gt;=FS$18,FI5&lt;&gt;"",FK5&gt;=FS$22,FK5&lt;&gt;""),AND(FM5&gt;=FS$18,FM5&lt;&gt;"",FO5&gt;=FS$22,FO5&lt;&gt;""),AND(FP5&gt;=FS$18,FP5&lt;&gt;"",FR5&gt;=FS$22,FR5&lt;&gt;""),AND(GN5&gt;=HA$18,GN5&lt;&gt;"",GP5&gt;=HA$22,GP5&lt;&gt;""),AND(GQ5&gt;=HA$18,GQ5&lt;&gt;"",GS5&gt;=HA$22,GS5&lt;&gt;""),AND(GU5&gt;=HA$18,GU5&lt;&gt;"",GW5&gt;=HA$22,GW5&lt;&gt;""),AND(GX5&gt;=HA$18,GX5&lt;&gt;"",GZ5&gt;=HA$22,GZ5&lt;&gt;""),AND(HV5&gt;=II$18,HV5&lt;&gt;"",HX5&gt;=II$22,HX5&lt;&gt;""),AND(HY5&gt;=II$18,HY5&lt;&gt;"",IA5&gt;=II$22,IA5&lt;&gt;""),AND(IC5&gt;=II$18,IC5&lt;&gt;"",IE5&gt;=II$22,IE5&lt;&gt;""),AND(IF5&gt;=II$18,IF5&lt;&gt;"",IH5&gt;=II$22,IH5&lt;&gt;""),AND(JD5&gt;=JQ$18,JD5&lt;&gt;"",JF5&gt;=JQ$22,JF5&lt;&gt;""),AND(JG5&gt;=JQ$18,JG5&lt;&gt;"",JI5&gt;=JQ$22,JI5&lt;&gt;""),AND(JK5&gt;=JQ$18,JK5&lt;&gt;"",JM5&gt;=JQ$22,JM5&lt;&gt;""),AND(JN5&gt;=JQ$18,JN5&lt;&gt;"",JP5&gt;=JQ$22,JP5&lt;&gt;""),AND(KL5&gt;=KY$18,KL5&lt;&gt;"",KN5&gt;=KY$22,KN5&lt;&gt;""),AND(KO5&gt;=KY$18,KO5&lt;&gt;"",KQ5&gt;=KY$22,KQ5&lt;&gt;""),AND(KS5&gt;=KY$18,KS5&lt;&gt;"",KU5&gt;=KY$22,KU5&lt;&gt;""),AND(KV5&gt;=KY$18,KV5&lt;&gt;"",KX5&gt;=KY$22,KX5&lt;&gt;""),AND(LT5&gt;=MG$18,LT5&lt;&gt;"",LV5&gt;=MG$22,LV5&lt;&gt;""),AND(LW5&gt;=MG$18,LW5&lt;&gt;"",LY5&gt;=MG$22,LY5&lt;&gt;""),AND(MA5&gt;=MG$18,MA5&lt;&gt;"",MC5&gt;=MG$22,MC5&lt;&gt;""),AND(MD5&gt;=MG$18,MD5&lt;&gt;"",MF5&gt;=MG$22,MF5&lt;&gt;""),AND(NB5&gt;=NO$18,NB5&lt;&gt;"",ND5&gt;=NO$22,ND5&lt;&gt;""),AND(NE5&gt;=NO$18,NE5&lt;&gt;"",NG5&gt;=NO$22,NG5&lt;&gt;""),AND(NI5&gt;=NO$18,NI5&lt;&gt;"",NK5&gt;=NO$22,NK5&lt;&gt;""),AND(NL5&gt;=NO$18,NL5&lt;&gt;"",NN5&gt;=NO$22,NN5&lt;&gt;""),AND(OJ5&gt;=OW$18,OJ5&lt;&gt;"",OL5&gt;=OW$22,OL5&lt;&gt;""),AND(OM5&gt;=OW$18,OM5&lt;&gt;"",OO5&gt;=OW$22,OO5&lt;&gt;""),AND(OQ5&gt;=OW$18,OQ5&lt;&gt;"",OS5&gt;=OW$22,OS5&lt;&gt;""),AND(OT5&gt;=OW$18,OT5&lt;&gt;"",OV5&gt;=OW$22,OV5&lt;&gt;""),AND(PR5&gt;=QE$18,PR5&lt;&gt;"",PT5&gt;=QE$22,PT5&lt;&gt;""),AND(PU5&gt;=QE$18,PU5&lt;&gt;"",PW5&gt;=QE$22,PW5&lt;&gt;""),AND(PY5&gt;=QE$18,PY5&lt;&gt;"",QA5&gt;=QE$22,QA5&lt;&gt;""),AND(QB5&gt;=QE$18,QB5&lt;&gt;"",QD5&gt;=QE$22,QD5&lt;&gt;""),AND(QZ5&gt;=RM$18,QZ5&lt;&gt;"",RB5&gt;=RM$22,RB5&lt;&gt;""),AND(RC5&gt;=RM$18,RC5&lt;&gt;"",RE5&gt;=RM$22,RE5&lt;&gt;""),AND(RG5&gt;=RM$18,RG5&lt;&gt;"",RI5&gt;=RM$22,RI5&lt;&gt;""),AND(RJ5&gt;=RM$18,RJ5&lt;&gt;"",RL5&gt;=RM$22,RL5&lt;&gt;""),AND(SH5&gt;=SU$18,SH5&lt;&gt;"",SJ5&gt;=SU$22,SJ5&lt;&gt;""),AND(SK5&gt;=SU$18,SK5&lt;&gt;"",SM5&gt;=SU$22,SM5&lt;&gt;""),AND(SO5&gt;=SU$18,SO5&lt;&gt;"",SQ5&gt;=SU$22,SQ5&lt;&gt;""),AND(SR5&gt;=SU$18,SR5&lt;&gt;"",ST5&gt;=SU$22,ST5&lt;&gt;""),AND(TP5&gt;=UC$18,TP5&lt;&gt;"",TR5&gt;=UC$22,TR5&lt;&gt;""),AND(TS5&gt;=UC$18,TS5&lt;&gt;"",TU5&gt;=UC$22,TU5&lt;&gt;""),AND(TW5&gt;=UC$18,TW5&lt;&gt;"",TY5&gt;=UC$22,TYY5&lt;&gt;""),AND(TZ5&gt;=UC$18,TZ5&lt;&gt;"",UB5&gt;=UC$22,UB5&lt;&gt;""),AND(UX5&gt;=VK$18,UX5&lt;&gt;"",UZ5&gt;=VK$22,UZ5&lt;&gt;""),AND(VA5&gt;=VK$18,VA5&lt;&gt;"",VC5&gt;=VK$22,VC5&lt;&gt;""),AND(VE5&gt;=VK$18,VE5&lt;&gt;"",VG5&gt;=VK$22,VG5&lt;&gt;""),AND(VH5&gt;=VK$18,VH5&lt;&gt;"",VJ5&gt;=VK$22,VJ5&lt;&gt;""),AND(WF5&gt;=WS$18,WF5&lt;&gt;"",WH5&gt;=WS$22,WH5&lt;&gt;""),AND(WI5&gt;=WS$18,WI5&lt;&gt;"",WK5&gt;=WS$22,WK5&lt;&gt;""),AND(WM5&gt;=WS$18,WM5&lt;&gt;"",WO5&gt;=WS$22,WO5&lt;&gt;""),AND(WP5&gt;=WS$18,WP5&lt;&gt;"",WR5&gt;=WS$22,WR5&lt;&gt;"")),"P","")</f>
        <v>P</v>
      </c>
      <c r="J5" s="8">
        <f>IF(COUNT(AQ5,AT5,BR5,BU5,CS5,CV5)&gt;0,LARGE((AQ5,AT5,BR5,BU5,CS5,CV5),1),0)</f>
        <v>54.510000000000005</v>
      </c>
      <c r="K5" s="8" t="str">
        <f>IF(J5="","",IF(OR(J5=CS5,J5=CV5),$CA$1,IF(OR(J5=BR5,J5=BU5),$AZ$1,IF(OR(J5=AQ5,J5=AT5),$Y$1,""))))</f>
        <v>2025 3rd Domestic Trial</v>
      </c>
      <c r="L5" s="8">
        <f>IF(COUNT(AQ5,AT5,BR5,BU5,CS5,CV5)&gt;1,LARGE((AQ5,AT5,BR5,BU5,CS5,CV5),2),0)</f>
        <v>54.070000000000007</v>
      </c>
      <c r="M5" s="8" t="str">
        <f>IF(L5="","",IF(OR(L5=CS5,L5=CV5),$CA$1,IF(OR(L5=BR5,L5=BU5),$AZ$1,IF(OR(L5=AQ5,L5=AT5),$Y$1,""))))</f>
        <v>2025 3rd Domestic Trial</v>
      </c>
      <c r="N5" s="8">
        <f>IF(COUNT(AQ5,AT5,BR5,BU5,CS5,CV5)&gt;2,LARGE((AQ5,AT5,BR5,BU5,CS5,CV5),3),0)</f>
        <v>53.55</v>
      </c>
      <c r="O5" s="8" t="str">
        <f>IF(N5="","",IF(OR(N5=CS5,N5=CV5),$CA$1,IF(OR(N5=BR5,N5=BU5),$AZ$1,IF(OR(N5=AQ5,N5=AT5),$Y$1,""))))</f>
        <v>2025 Elite Canada</v>
      </c>
      <c r="P5" s="8">
        <f>IF(MAX(AX5,BY5,CZ5)&gt;0,MAX(AX5,BY5,CZ5),0)</f>
        <v>55.029999999999994</v>
      </c>
      <c r="Q5" s="8" t="str">
        <f>IF(P5="","",IF(P5=CZ5,$CA$1,IF(P5=BY5,$AZ$1,IF(P5=AX5,$Y$1,""))))</f>
        <v>2025 3rd Domestic Trial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,TP5,TS5,TW5,TZ5,UX5,VA5,VE5,VH5,WF5,WI5,WM5,WP5)&gt;0,MAX(AO5,AR5,AV5,BP5,BS5,BW5,CQ5,CT5,CX5,DX5,EA5,EE5,EH5,FF5,FI5,FM5,FP5,GN5,GQ5,GU5,GX5,HV5,HY5,IC5,IF5,JD5,JG5,JK5,JN5,KL5,KO5,KS5,KV5,LT5,LW5,MA5,MD5,NB5,NE5,NI5,NL5,OJ5,OM5,OQ5,OT5,PR5,PU5,PY5,QB5,QZ5,RC5,RG5,RJ5,SH5,SK5,SO5,SR5,TP5,TS5,TW5,TZ5,UX5,VA5,VE5,VH5,WF5,WI5,WM5,WP5),0)</f>
        <v>14.9</v>
      </c>
      <c r="S5" s="8" t="str">
        <f>IF(R5=0,"",IF(OR(R5=CQ5,R5=CT5,R5=CX5),$CA$1,IF(OR(R5=BP5,R5=BS5,R5=BW5),$AZ$1,IF(OR(R5=AO5,R5=AR5,R5=AV5),$Y$1,IF(OR(R5=WF5,R5=WI5,R5=WM5,R5=WP5),$VL$1,IF(OR(R5=UX5,R5=VA5,R5=VE5,R5=VH5),$UD$1,IF(OR(R5=TP5,R5=TS5,R5=TW5,R5=TZ5),$SV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)))</f>
        <v>2025 3rd Domestic Trial</v>
      </c>
      <c r="T5" s="8">
        <f>MAX(IF(AND(AO5&lt;&gt;"",AO5&gt;=$AY$17),AP5,0),IF(AND(AR5&lt;&gt;"",AR5&gt;=$AY$17),AS5,0),IF(AND(AV5&lt;&gt;"",AV5&gt;=$AY$17),AW5,0),IF(AND(BP5&lt;&gt;"",BP5&gt;=$BZ$17),BQ5,0),IF(AND(BS5&lt;&gt;"",BS5&gt;=$BZ$17),BT5,0),IF(AND(BW5&lt;&gt;"",BW5&gt;=$BZ$17),BX5,0),IF(AND(CQ5&lt;&gt;"",CQ5&gt;=$DA$17),CR5,0),IF(AND(CT5&lt;&gt;"",CT5&gt;=$DA$17),CU5,0),IF(AND(CX5&lt;&gt;"",CX5&gt;=$DA$17),CY5,0),IF(AND(DX5&lt;&gt;"",DX5&gt;=$EK$17),DY5,0),IF(AND(EA5&lt;&gt;"",EA5&gt;=$EK$17),EB5,0),IF(AND(EE5&lt;&gt;"",EE5&gt;=$EK$17),EF5,0),IF(AND(EH5&lt;&gt;"",EH5&gt;=$EK$17),EI5,0),IF(AND(FF5&lt;&gt;"",FF5&gt;=$FS$17),FG5,0),IF(AND(FI5&lt;&gt;"",FI5&gt;=$FS$17),FJ5,0),IF(AND(FM5&lt;&gt;"",FM5&gt;=$FS$17),FN5,0),IF(AND(FP5&lt;&gt;"",FP5&gt;=$FS$17),FQ5,0),IF(AND(GN5&lt;&gt;"",GN5&gt;=$HA$17),GO5,0),IF(AND(GQ5&lt;&gt;"",GQ5&gt;=$HA$17),GR5,0),IF(AND(GU5&lt;&gt;"",GU5&gt;=$HA$17),GV5,0),IF(AND(GX5&lt;&gt;"",GX5&gt;=$HA$17),GY5,0),IF(AND(HV5&lt;&gt;"",HV5&gt;=$II$17),HW5,0),IF(AND(HY5&lt;&gt;"",HY5&gt;=$II$17),HZ5,0),IF(AND(IC5&lt;&gt;"",IC5&gt;=$II$17),ID5,0),IF(AND(IF5&lt;&gt;"",IF5&gt;=$II$17),IG5,0),IF(AND(JD5&lt;&gt;"",JD5&gt;=$JQ$17),JE5,0),IF(AND(JG5&lt;&gt;"",JG5&gt;=$JQ$17),JH5,0),IF(AND(JK5&lt;&gt;"",JK5&gt;=$JQ$17),JL5,0),IF(AND(JN5&lt;&gt;"",JN5&gt;=$JQ$17),JO5,0),IF(AND(KL5&lt;&gt;"",KL5&gt;=$KY$17),KM5,0),IF(AND(KO5&lt;&gt;"",KO5&gt;=$KY$17),KP5,0),IF(AND(KS5&lt;&gt;"",KS5&gt;=$KY$17),KT5,0),IF(AND(KV5&lt;&gt;"",KV5&gt;=$KY$17),KW5,0),IF(AND(LT5&lt;&gt;"",LT5&gt;=$MG$17),LU5,0),IF(AND(LW5&lt;&gt;"",LW5&gt;=$MG$17),LX5,0),IF(AND(MA5&lt;&gt;"",MA5&gt;=$MG$17),MB5,0),IF(AND(MD5&lt;&gt;"",MD5&gt;=$MG$17),ME5,0),IF(AND(NB5&lt;&gt;"",NB5&gt;=$NO$17),NC5,0),IF(AND(NE5&lt;&gt;"",NE5&gt;=$NO$17),NF5,0),IF(AND(NI5&lt;&gt;"",NI5&gt;=$NO$17),NJ5,0),IF(AND(NL5&lt;&gt;"",NL5&gt;=$NO$17),NM5,0),IF(AND(OJ5&lt;&gt;"",OJ5&gt;=$OW$17),OK5,0),IF(AND(OM5&lt;&gt;"",OM5&gt;=$OW$17),ON5,0),IF(AND(OQ5&lt;&gt;"",OQ5&gt;=$OW$17),OR5,0),IF(AND(OT5&lt;&gt;"",OT5&gt;=$OW$17),OU5,0),IF(AND(PR5&lt;&gt;"",PR5&gt;=$QE$17),PS5,0),IF(AND(PU5&lt;&gt;"",PU5&gt;=$QE$17),PV5,0),IF(AND(PY5&lt;&gt;"",PY5&gt;=$QE$17),PZ5,0),IF(AND(QB5&lt;&gt;"",QB5&gt;=$QE$17),QC5,0),IF(AND(QZ5&lt;&gt;"",QZ5&gt;=$RM$17),RA5,0),IF(AND(RC5&lt;&gt;"",RC5&gt;=$RM$17),RD5,0),IF(AND(RG5&lt;&gt;"",RG5&gt;=$RM$17),RH5,0),IF(AND(RJ5&lt;&gt;"",RJ5&gt;=$RM$17),RK5,0),IF(AND(SH5&lt;&gt;"",SH5&gt;=$SU$17),SI5,0),IF(AND(SK5&lt;&gt;"",SK5&gt;=$SU$17),SL5,0),IF(AND(SO5&lt;&gt;"",SO5&gt;=$SU$17),SP5,0),IF(AND(SR5&lt;&gt;"",SR5&gt;=$SU$17),SS5,0),IF(AND(TP5&lt;&gt;"",TP5&gt;=$UC$17),TQ5,0),IF(AND(TS5&lt;&gt;"",TS5&gt;=$UC$17),TT5,0),IF(AND(TW5&lt;&gt;"",TW5&gt;=$UC$17),TX5,0),IF(AND(TZ5&lt;&gt;"",TZ5&gt;=$UC$17),UA5,0),IF(AND(UX5&lt;&gt;"",UX5&gt;=$VK$17),UY5,0),IF(AND(VA5&lt;&gt;"",VA5&gt;=$VK$17),VB5,0),IF(AND(VE5&lt;&gt;"",VE5&gt;=$VK$17),VF5,0),IF(AND(VH5&lt;&gt;"",VH5&gt;=$VK$17),VI5,0),IF(AND(WF5&lt;&gt;"",WF5&gt;=$WS$17),WG5,0),IF(AND(WI5&lt;&gt;"",WI5&gt;=$WS$17),WJ5,0),IF(AND(WM5&lt;&gt;"",WM5&gt;=$WS$17),WN5,0),IF(AND(WP5&lt;&gt;"",WP5&gt;=$WS$17),WQ5,0),0)</f>
        <v>16.43</v>
      </c>
      <c r="U5" s="8" t="str">
        <f>IF(T5=0,"",IF(OR(T5=CR5,T5=CU5,T5=CY5),$CA$1,IF(OR(T5=BQ5,T5=BT5,T5=BX5),$AZ$1,IF(OR(T5=AP5,T5=AS5,T5=AW5),$Y$1,IF(OR(T5=WG5,T5=WJ5,T5=WN5,T5=WQ5),$VL$1,IF(OR(T5=UY5,T5=VB5,T5=VF5,T5=VI5),$UD$1,IF(OR(T5=TQ5,T5=TT5,T5=TX5,T5=UA5),$SV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)))</f>
        <v>2025 3rd Domestic Trial</v>
      </c>
      <c r="V5" s="8" t="str">
        <f>IF(MAX(DB5,DC5)&gt;0,MAX(DB5,DC5),"")</f>
        <v/>
      </c>
      <c r="W5" s="11" t="str">
        <f>IF(V5="","",IF(V5=DB5,"("&amp;DB$2&amp;")",IF(V5=DC5,"("&amp;DC$2&amp;")")))</f>
        <v/>
      </c>
      <c r="X5" s="8" t="str">
        <f>IF(V5="","",IF(V5=DB5,IF(V5+IF(N5="",0,N5)=WL5,$VL$1,IF(V5+IF(N5="",0,N5)=VD5,$UD$1,IF(V5+IF(N5="",0,N5)=TV5,$SV$1,IF(V5+IF(N5="",0,N5)=SN5,$RN$1,IF(V5+IF(N5="",0,N5)=RF5,$QF$1,IF(V5+IF(N5="",0,N5)=PX5,$OX$1,IF(V5+IF(N5="",0,N5)=OP5,$NP$1,IF(V5+IF(N5="",0,N5)=NH5,$MH$1,IF(V5+IF(N5="",0,N5)=LZ5,$KZ$1,IF(V5+IF(N5="",0,N5)=KR5,$JR$1,IF(V5+IF(N5="",0,N5)=JJ5,$IJ$1,IF(V5+IF(N5="",0,N5)=IB5,$HB$1,IF(V5+IF(N5="",0,N5)=GT5,$FT$1,IF(V5+IF(N5="",0,N5)=FL5,$EL$1,IF(V5+IF(N5="",0,N5)=ED5,$DD$1))))))))))))))),IF(V5=DC5,IF(V5+IF(P5="",0,P5)=WO5,$VL$1,IF(V5+IF(P5="",0,P5)=VG5,$UD$1,IF(V5+IF(P5="",0,P5)=TY5,$SV$1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WR5,$VL$1,IF(V5+IF(P5="",0,P5)=VJ5,$UD$1,IF(V5+IF(P5="",0,P5)=UB5,$SV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))))))</f>
        <v/>
      </c>
      <c r="Y5" s="22">
        <v>15.7</v>
      </c>
      <c r="Z5" s="22">
        <v>8.8000000000000007</v>
      </c>
      <c r="AA5" s="22">
        <v>14.3</v>
      </c>
      <c r="AB5" s="22">
        <v>14.75</v>
      </c>
      <c r="AC5" s="22">
        <v>0</v>
      </c>
      <c r="AD5" s="22">
        <v>14.7</v>
      </c>
      <c r="AE5" s="22">
        <v>9.1</v>
      </c>
      <c r="AF5" s="22">
        <v>14.3</v>
      </c>
      <c r="AG5" s="22">
        <v>14.91</v>
      </c>
      <c r="AH5" s="22">
        <v>0.4</v>
      </c>
      <c r="AI5" s="22">
        <v>14.1</v>
      </c>
      <c r="AJ5" s="22">
        <v>9</v>
      </c>
      <c r="AK5" s="22">
        <v>14.3</v>
      </c>
      <c r="AL5" s="22">
        <v>14.76</v>
      </c>
      <c r="AM5" s="22">
        <v>0</v>
      </c>
      <c r="AN5" s="27"/>
      <c r="AO5" s="38">
        <f>IF(AA5&gt;0,AA5,"")</f>
        <v>14.3</v>
      </c>
      <c r="AP5" s="38">
        <f>IF(AB5&gt;0,AB5,"")</f>
        <v>14.75</v>
      </c>
      <c r="AQ5" s="40">
        <f>IF(SUM(Y5:AB5)-AC5&gt;0,SUM(Y5:AB5)-AC5,"")</f>
        <v>53.55</v>
      </c>
      <c r="AR5" s="40">
        <f>IF(AF5&gt;0,AF5,"")</f>
        <v>14.3</v>
      </c>
      <c r="AS5" s="40">
        <f>IF(AG5&gt;0,AG5,"")</f>
        <v>14.91</v>
      </c>
      <c r="AT5" s="40">
        <f>IF(SUM(AD5:AG5)-AH5&gt;0,SUM(AD5:AG5)-AH5,"")</f>
        <v>52.609999999999992</v>
      </c>
      <c r="AU5" s="40">
        <f>IF(AQ5="","",MAX(AQ5,AT5))</f>
        <v>53.55</v>
      </c>
      <c r="AV5" s="40">
        <f>IF(AK5&gt;0,AK5,"")</f>
        <v>14.3</v>
      </c>
      <c r="AW5" s="40">
        <f>IF(AL5&gt;0,AL5,"")</f>
        <v>14.76</v>
      </c>
      <c r="AX5" s="40">
        <f>IF(SUM(AI5:AL5)-AM5&gt;0,SUM(AI5:AL5)-AM5,"")</f>
        <v>52.160000000000004</v>
      </c>
      <c r="AY5" s="40">
        <f>IF(SUM(AU5,AX5)&gt;0,SUM(AU5,AX5),"")</f>
        <v>105.71000000000001</v>
      </c>
      <c r="AZ5" s="26">
        <v>2.2999999999999998</v>
      </c>
      <c r="BA5" s="26">
        <v>1.7</v>
      </c>
      <c r="BB5" s="26">
        <v>3.3</v>
      </c>
      <c r="BC5" s="26">
        <v>3.13</v>
      </c>
      <c r="BD5" s="26">
        <v>0</v>
      </c>
      <c r="BE5" s="26">
        <v>13.4</v>
      </c>
      <c r="BF5" s="26">
        <v>8.9</v>
      </c>
      <c r="BG5" s="26">
        <v>12</v>
      </c>
      <c r="BH5" s="26">
        <v>13.95</v>
      </c>
      <c r="BI5" s="26">
        <v>0.7</v>
      </c>
      <c r="BJ5" s="26">
        <v>14.9</v>
      </c>
      <c r="BK5" s="26">
        <v>8.9</v>
      </c>
      <c r="BL5" s="26">
        <v>14.3</v>
      </c>
      <c r="BM5" s="26">
        <v>14.72</v>
      </c>
      <c r="BN5" s="26">
        <v>0.6</v>
      </c>
      <c r="BO5" s="28"/>
      <c r="BP5" s="39">
        <f>IF(BB5&gt;0,BB5,"")</f>
        <v>3.3</v>
      </c>
      <c r="BQ5" s="39">
        <f>IF(BC5&gt;0,BC5,"")</f>
        <v>3.13</v>
      </c>
      <c r="BR5" s="11">
        <f>IF(SUM(AZ5:BC5)-BD5&gt;0,SUM(AZ5:BC5)-BD5,"")</f>
        <v>10.43</v>
      </c>
      <c r="BS5" s="11">
        <f>IF(BG5&gt;0,BG5,"")</f>
        <v>12</v>
      </c>
      <c r="BT5" s="11">
        <f>IF(BH5&gt;0,BH5,"")</f>
        <v>13.95</v>
      </c>
      <c r="BU5" s="11">
        <f>IF(SUM(BE5:BH5)-BI5&gt;0,SUM(BE5:BH5)-BI5,"")</f>
        <v>47.55</v>
      </c>
      <c r="BV5" s="11">
        <f>IF(BR5="","",MAX(BR5,BU5))</f>
        <v>47.55</v>
      </c>
      <c r="BW5" s="11">
        <f>IF(BL5&gt;0,BL5,"")</f>
        <v>14.3</v>
      </c>
      <c r="BX5" s="11">
        <f>IF(BM5&gt;0,BM5,"")</f>
        <v>14.72</v>
      </c>
      <c r="BY5" s="11">
        <f>IF(SUM(BJ5:BM5)-BN5&gt;0,SUM(BJ5:BM5)-BN5,"")</f>
        <v>52.22</v>
      </c>
      <c r="BZ5" s="11">
        <f>IF(SUM(BV5,BY5)&gt;0,SUM(BV5,BY5),"")</f>
        <v>99.77</v>
      </c>
      <c r="CA5" s="22">
        <v>15.2</v>
      </c>
      <c r="CB5" s="22">
        <v>8.9</v>
      </c>
      <c r="CC5" s="22">
        <v>14.3</v>
      </c>
      <c r="CD5" s="22">
        <v>15.67</v>
      </c>
      <c r="CE5" s="22">
        <v>0</v>
      </c>
      <c r="CF5" s="22">
        <v>14.3</v>
      </c>
      <c r="CG5" s="22">
        <v>9.3000000000000007</v>
      </c>
      <c r="CH5" s="22">
        <v>14.9</v>
      </c>
      <c r="CI5" s="22">
        <v>16.010000000000002</v>
      </c>
      <c r="CJ5" s="22">
        <v>0</v>
      </c>
      <c r="CK5" s="22">
        <v>15.1</v>
      </c>
      <c r="CL5" s="22">
        <v>9.1999999999999993</v>
      </c>
      <c r="CM5" s="22">
        <v>14.3</v>
      </c>
      <c r="CN5" s="22">
        <v>16.43</v>
      </c>
      <c r="CO5" s="22">
        <v>0</v>
      </c>
      <c r="CP5" s="27"/>
      <c r="CQ5" s="38">
        <f>IF(CC5&gt;0,CC5,"")</f>
        <v>14.3</v>
      </c>
      <c r="CR5" s="38">
        <f>IF(CD5&gt;0,CD5,"")</f>
        <v>15.67</v>
      </c>
      <c r="CS5" s="40">
        <f>IF(SUM(CA5:CD5)-CE5&gt;0,SUM(CA5:CD5)-CE5,"")</f>
        <v>54.070000000000007</v>
      </c>
      <c r="CT5" s="40">
        <f>IF(CH5&gt;0,CH5,"")</f>
        <v>14.9</v>
      </c>
      <c r="CU5" s="40">
        <f>IF(CI5&gt;0,CI5,"")</f>
        <v>16.010000000000002</v>
      </c>
      <c r="CV5" s="40">
        <f>IF(SUM(CF5:CI5)-CJ5&gt;0,SUM(CF5:CI5)-CJ5,"")</f>
        <v>54.510000000000005</v>
      </c>
      <c r="CW5" s="40">
        <f>IF(CS5="","",MAX(CS5,CV5))</f>
        <v>54.510000000000005</v>
      </c>
      <c r="CX5" s="40">
        <f>IF(CM5&gt;0,CM5,"")</f>
        <v>14.3</v>
      </c>
      <c r="CY5" s="40">
        <f>IF(CN5&gt;0,CN5,"")</f>
        <v>16.43</v>
      </c>
      <c r="CZ5" s="40">
        <f>IF(SUM(CK5:CN5)-CO5&gt;0,SUM(CK5:CN5)-CO5,"")</f>
        <v>55.029999999999994</v>
      </c>
      <c r="DA5" s="40">
        <f>IF(SUM(CW5,CZ5)&gt;0,SUM(CW5,CZ5),"")</f>
        <v>109.53999999999999</v>
      </c>
      <c r="DB5" s="51" t="str">
        <f>IF(MAX(ED5,FL5,GT5,IB5,JJ5,KR5,LZ5,NH5,OP5,PX5,RF5,SN5,TV5,VD5,WWL5)-IF(N5="",0,N5)&gt;0.001,MAX(ED5,FL5,GT5,IB5,JJ5,KR5,LZ5,NH5,OP5,PX5,RF5,SN5,TV5,VD5,WL5)-IF(N5="",0,N5),"")</f>
        <v/>
      </c>
      <c r="DC5" s="51" t="str">
        <f>IF(MAX(EG5,EJ5,FO5,FR5,GW5,GZ5,IE5,IH5,JM5,JP5,KU5,KX5,MC5,MF5,NK5,NN5,OS5,OV5,QA5,QD5,RI5,RL5,SQ5,ST5,TY5,UB5,VG5,VJ5,WO5,WR5)-IF(P5="",0,P5)&gt;0.001,MAX(EG5,EJ5,FO5,FR5,GW5,GZ5,IE5,IH5,JM5,JP5,KU5,KX5,MC5,MF5,NK5,NN5,OS5,OV5,QA5,QD5,RI5,RL5,SQ5,ST5,TY5,UB5,VG5,VJ5,WO5,WR5)-IF(P5="",0,P5),"")</f>
        <v/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 t="str">
        <f>IF(DF5&gt;0,DF5,"")</f>
        <v/>
      </c>
      <c r="DY5" s="40" t="str">
        <f>IF(DG5&gt;0,DG5,"")</f>
        <v/>
      </c>
      <c r="DZ5" s="40" t="str">
        <f>IF(SUM(DD5:DG5)-DH5&gt;0,SUM(DD5:DG5)-DH5,"")</f>
        <v/>
      </c>
      <c r="EA5" s="40" t="str">
        <f>IF(DK5&gt;0,DK5,"")</f>
        <v/>
      </c>
      <c r="EB5" s="40" t="str">
        <f>IF(DL5&gt;0,DL5,"")</f>
        <v/>
      </c>
      <c r="EC5" s="40" t="str">
        <f>IF(SUM(DI5:DL5)-DM5&gt;0,SUM(DI5:DL5)-DM5,"")</f>
        <v/>
      </c>
      <c r="ED5" s="40" t="str">
        <f>IF(MAX(DZ5,EC5)&gt;0,MAX(DZ5,EC5),"")</f>
        <v/>
      </c>
      <c r="EE5" s="40" t="str">
        <f>IF(DP5&gt;0,DP5,"")</f>
        <v/>
      </c>
      <c r="EF5" s="40" t="str">
        <f>IF(DQ5&gt;0,DQ5,"")</f>
        <v/>
      </c>
      <c r="EG5" s="40" t="str">
        <f>IF(SUM(DN5:DQ5)-DR5&gt;0,SUM(DN5:DQ5)-DR5,"")</f>
        <v/>
      </c>
      <c r="EH5" s="40" t="str">
        <f>IF(DU5&gt;0,DU5,"")</f>
        <v/>
      </c>
      <c r="EI5" s="40" t="str">
        <f>IF(DV5&gt;0,DV5,"")</f>
        <v/>
      </c>
      <c r="EJ5" s="40" t="str">
        <f>IF(SUM(DS5:DV5)-DW5&gt;0,SUM(DS5:DV5)-DW5,"")</f>
        <v/>
      </c>
      <c r="EK5" s="40" t="str">
        <f>IF(SUM(ED5,EG5,EJ5)&gt;0,SUM(ED5,EG5,EJ5),"")</f>
        <v/>
      </c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 t="str">
        <f>IF(EN5&gt;0,EN5,"")</f>
        <v/>
      </c>
      <c r="FG5" s="11" t="str">
        <f>IF(EO5&gt;0,EO5,"")</f>
        <v/>
      </c>
      <c r="FH5" s="11" t="str">
        <f>IF(SUM(EL5:EO5)-EP5&gt;0,SUM(EL5:EO5)-EP5,"")</f>
        <v/>
      </c>
      <c r="FI5" s="11" t="str">
        <f>IF(ES5&gt;0,ES5,"")</f>
        <v/>
      </c>
      <c r="FJ5" s="11" t="str">
        <f>IF(ET5&gt;0,ET5,"")</f>
        <v/>
      </c>
      <c r="FK5" s="11" t="str">
        <f>IF(SUM(EQ5:ET5)-EU5&gt;0,SUM(EQ5:ET5)-EU5,"")</f>
        <v/>
      </c>
      <c r="FL5" s="11" t="str">
        <f>IF(MAX(FH5,FK5)&gt;0,MAX(FH5,FK5),"")</f>
        <v/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 t="str">
        <f>IF(FC5&gt;0,FC5,"")</f>
        <v/>
      </c>
      <c r="FQ5" s="11" t="str">
        <f>IF(FD5&gt;0,FD5,"")</f>
        <v/>
      </c>
      <c r="FR5" s="11" t="str">
        <f>IF(SUM(FA5:FD5)-FE5&gt;0,SUM(FA5:FD5)-FE5,"")</f>
        <v/>
      </c>
      <c r="FS5" s="11" t="str">
        <f>IF(SUM(FL5,FO5,FR5)&gt;0,SUM(FL5,FO5,FR5),"")</f>
        <v/>
      </c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0" t="str">
        <f>IF(FV5&gt;0,FV5,"")</f>
        <v/>
      </c>
      <c r="GO5" s="40" t="str">
        <f>IF(FW5&gt;0,FW5,"")</f>
        <v/>
      </c>
      <c r="GP5" s="40" t="str">
        <f>IF(SUM(FT5:FW5)-FX5&gt;0,SUM(FT5:FW5)-FX5,"")</f>
        <v/>
      </c>
      <c r="GQ5" s="40" t="str">
        <f>IF(GA5&gt;0,GA5,"")</f>
        <v/>
      </c>
      <c r="GR5" s="40" t="str">
        <f>IF(GB5&gt;0,GB5,"")</f>
        <v/>
      </c>
      <c r="GS5" s="40" t="str">
        <f>IF(SUM(FY5:GB5)-GC5&gt;0,SUM(FY5:GB5)-GC5,"")</f>
        <v/>
      </c>
      <c r="GT5" s="40" t="str">
        <f>IF(MAX(GP5,GS5)&gt;0,MAX(GP5,GS5),"")</f>
        <v/>
      </c>
      <c r="GU5" s="40" t="str">
        <f>IF(GF5&gt;0,GF5,"")</f>
        <v/>
      </c>
      <c r="GV5" s="40" t="str">
        <f>IF(GG5&gt;0,GG5,"")</f>
        <v/>
      </c>
      <c r="GW5" s="40" t="str">
        <f>IF(SUM(GD5:GG5)-GH5&gt;0,SUM(GD5:GG5)-GH5,"")</f>
        <v/>
      </c>
      <c r="GX5" s="40" t="str">
        <f>IF(GK5&gt;0,GK5,"")</f>
        <v/>
      </c>
      <c r="GY5" s="40" t="str">
        <f>IF(GL5&gt;0,GL5,"")</f>
        <v/>
      </c>
      <c r="GZ5" s="40" t="str">
        <f>IF(SUM(GI5:GL5)-GM5&gt;0,SUM(GI5:GL5)-GM5,"")</f>
        <v/>
      </c>
      <c r="HA5" s="40" t="str">
        <f>IF(SUM(GT5,GW5,GZ5)&gt;0,SUM(GT5,GW5,GZ5),"")</f>
        <v/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>IF(HD5&gt;0,HD5,"")</f>
        <v/>
      </c>
      <c r="HW5" s="11" t="str">
        <f>IF(HE5&gt;0,HE5,"")</f>
        <v/>
      </c>
      <c r="HX5" s="11" t="str">
        <f>IF(SUM(HB5:HE5)-HF5&gt;0,SUM(HB5:HE5)-HF5,"")</f>
        <v/>
      </c>
      <c r="HY5" s="11" t="str">
        <f>IF(HI5&gt;0,HI5,"")</f>
        <v/>
      </c>
      <c r="HZ5" s="11" t="str">
        <f>IF(HJ5&gt;0,HJ5,"")</f>
        <v/>
      </c>
      <c r="IA5" s="11" t="str">
        <f>IF(SUM(HG5:HJ5)-HK5&gt;0,SUM(HG5:HJ5)-HK5,"")</f>
        <v/>
      </c>
      <c r="IB5" s="11" t="str">
        <f>IF(MAX(HX5,IA5)&gt;0,MAX(HX5,IA5),"")</f>
        <v/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 t="str">
        <f>IF(HS5&gt;0,HS5,"")</f>
        <v/>
      </c>
      <c r="IG5" s="11" t="str">
        <f>IF(HT5&gt;0,HT5,"")</f>
        <v/>
      </c>
      <c r="IH5" s="11" t="str">
        <f>IF(SUM(HQ5:HT5)-HU5&gt;0,SUM(HQ5:HT5)-HU5,"")</f>
        <v/>
      </c>
      <c r="II5" s="11" t="str">
        <f>IF(SUM(IB5,IE5,IH5)&gt;0,SUM(IB5,IE5,IH5),"")</f>
        <v/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 t="str">
        <f>IF(IL5&gt;0,IL5,"")</f>
        <v/>
      </c>
      <c r="JE5" s="40" t="str">
        <f>IF(IM5&gt;0,IM5,"")</f>
        <v/>
      </c>
      <c r="JF5" s="40" t="str">
        <f>IF(SUM(IJ5:IM5)-IN5&gt;0,SUM(IJ5:IM5)-IN5,"")</f>
        <v/>
      </c>
      <c r="JG5" s="40" t="str">
        <f>IF(IQ5&gt;0,IQ5,"")</f>
        <v/>
      </c>
      <c r="JH5" s="40" t="str">
        <f>IF(IR5&gt;0,IR5,"")</f>
        <v/>
      </c>
      <c r="JI5" s="40" t="str">
        <f>IF(SUM(IO5:IR5)-IS5&gt;0,SUM(IO5:IR5)-IS5,"")</f>
        <v/>
      </c>
      <c r="JJ5" s="40" t="str">
        <f>IF(MAX(JF5,JI5)&gt;0,MAX(JF5,JI5),"")</f>
        <v/>
      </c>
      <c r="JK5" s="40" t="str">
        <f>IF(IV5&gt;0,IV5,"")</f>
        <v/>
      </c>
      <c r="JL5" s="40" t="str">
        <f>IF(IW5&gt;0,IW5,"")</f>
        <v/>
      </c>
      <c r="JM5" s="40" t="str">
        <f>IF(SUM(IT5:IW5)-IX5&gt;0,SUM(IT5:IW5)-IX5,"")</f>
        <v/>
      </c>
      <c r="JN5" s="40" t="str">
        <f>IF(JA5&gt;0,JA5,"")</f>
        <v/>
      </c>
      <c r="JO5" s="40" t="str">
        <f>IF(JB5&gt;0,JB5,"")</f>
        <v/>
      </c>
      <c r="JP5" s="40" t="str">
        <f>IF(SUM(IY5:JB5)-JC5&gt;0,SUM(IY5:JB5)-JC5,"")</f>
        <v/>
      </c>
      <c r="JQ5" s="40" t="str">
        <f>IF(SUM(JJ5,JM5,JP5)&gt;0,SUM(JJ5,JM5,JP5),"")</f>
        <v/>
      </c>
      <c r="JR5" s="18">
        <v>14.6</v>
      </c>
      <c r="JS5" s="18">
        <v>9.6</v>
      </c>
      <c r="JT5" s="18">
        <v>14.3</v>
      </c>
      <c r="JU5" s="18">
        <v>15.18</v>
      </c>
      <c r="JV5" s="18">
        <v>0.2</v>
      </c>
      <c r="JW5" s="18">
        <v>1.4</v>
      </c>
      <c r="JX5" s="18">
        <v>1</v>
      </c>
      <c r="JY5" s="18">
        <v>2</v>
      </c>
      <c r="JZ5" s="18">
        <v>1.68</v>
      </c>
      <c r="KA5" s="18">
        <v>0</v>
      </c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>
        <f>IF(JT5&gt;0,JT5,"")</f>
        <v>14.3</v>
      </c>
      <c r="KM5" s="11">
        <f>IF(JU5&gt;0,JU5,"")</f>
        <v>15.18</v>
      </c>
      <c r="KN5" s="11">
        <f>IF(SUM(JR5:JU5)-JV5&gt;0,SUM(JR5:JU5)-JV5,"")</f>
        <v>53.48</v>
      </c>
      <c r="KO5" s="11">
        <f>IF(JY5&gt;0,JY5,"")</f>
        <v>2</v>
      </c>
      <c r="KP5" s="11">
        <f>IF(JZ5&gt;0,JZ5,"")</f>
        <v>1.68</v>
      </c>
      <c r="KQ5" s="11">
        <f>IF(SUM(JW5:JZ5)-KA5&gt;0,SUM(JW5:JZ5)-KA5,"")</f>
        <v>6.08</v>
      </c>
      <c r="KR5" s="11">
        <f>IF(MAX(KN5,KQ5)&gt;0,MAX(KN5,KQ5),"")</f>
        <v>53.48</v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 t="str">
        <f>IF(KI5&gt;0,KI5,"")</f>
        <v/>
      </c>
      <c r="KW5" s="11" t="str">
        <f>IF(KJ5&gt;0,KJ5,"")</f>
        <v/>
      </c>
      <c r="KX5" s="11" t="str">
        <f>IF(SUM(KG5:KJ5)-KK5&gt;0,SUM(KG5:KJ5)-KK5,"")</f>
        <v/>
      </c>
      <c r="KY5" s="11">
        <f>IF(SUM(KR5,KU5,KX5)&gt;0,SUM(KR5,KU5,KX5),"")</f>
        <v>53.48</v>
      </c>
      <c r="KZ5" s="17">
        <v>11.2</v>
      </c>
      <c r="LA5" s="17">
        <v>7.5</v>
      </c>
      <c r="LB5" s="17">
        <v>11</v>
      </c>
      <c r="LC5" s="17">
        <v>11.88</v>
      </c>
      <c r="LD5" s="17">
        <v>0</v>
      </c>
      <c r="LE5" s="17">
        <v>0</v>
      </c>
      <c r="LF5" s="17">
        <v>0</v>
      </c>
      <c r="LG5" s="17">
        <v>0</v>
      </c>
      <c r="LH5" s="17">
        <v>0</v>
      </c>
      <c r="LI5" s="17">
        <v>0</v>
      </c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>
        <f>IF(LB5&gt;0,LB5,"")</f>
        <v>11</v>
      </c>
      <c r="LU5" s="40">
        <f>IF(LC5&gt;0,LC5,"")</f>
        <v>11.88</v>
      </c>
      <c r="LV5" s="40">
        <f>IF(SUM(KZ5:LC5)-LD5&gt;0,SUM(KZ5:LC5)-LD5,"")</f>
        <v>41.58</v>
      </c>
      <c r="LW5" s="40" t="str">
        <f>IF(LG5&gt;0,LG5,"")</f>
        <v/>
      </c>
      <c r="LX5" s="40" t="str">
        <f>IF(LH5&gt;0,LH5,"")</f>
        <v/>
      </c>
      <c r="LY5" s="40" t="str">
        <f>IF(SUM(LE5:LH5)-LI5&gt;0,SUM(LE5:LH5)-LI5,"")</f>
        <v/>
      </c>
      <c r="LZ5" s="40">
        <f>IF(MAX(LV5,LY5)&gt;0,MAX(LV5,LY5),"")</f>
        <v>41.58</v>
      </c>
      <c r="MA5" s="40" t="str">
        <f>IF(LL5&gt;0,LL5,"")</f>
        <v/>
      </c>
      <c r="MB5" s="40" t="str">
        <f>IF(LM5&gt;0,LM5,"")</f>
        <v/>
      </c>
      <c r="MC5" s="40" t="str">
        <f>IF(SUM(LJ5:LM5)-LN5&gt;0,SUM(LJ5:LM5)-LN5,"")</f>
        <v/>
      </c>
      <c r="MD5" s="40" t="str">
        <f>IF(LQ5&gt;0,LQ5,"")</f>
        <v/>
      </c>
      <c r="ME5" s="40" t="str">
        <f>IF(LR5&gt;0,LR5,"")</f>
        <v/>
      </c>
      <c r="MF5" s="40" t="str">
        <f>IF(SUM(LO5:LR5)-LS5&gt;0,SUM(LO5:LR5)-LS5,"")</f>
        <v/>
      </c>
      <c r="MG5" s="40">
        <f>IF(SUM(LZ5,MC5,MF5)&gt;0,SUM(LZ5,MC5,MF5),"")</f>
        <v>41.58</v>
      </c>
      <c r="MH5" s="18">
        <v>14.3</v>
      </c>
      <c r="MI5" s="18">
        <v>9.3000000000000007</v>
      </c>
      <c r="MJ5" s="18">
        <v>14.3</v>
      </c>
      <c r="MK5" s="18">
        <v>15.03</v>
      </c>
      <c r="ML5" s="18">
        <v>0</v>
      </c>
      <c r="MM5" s="18">
        <v>13.6</v>
      </c>
      <c r="MN5" s="18">
        <v>8.8000000000000007</v>
      </c>
      <c r="MO5" s="18">
        <v>14.3</v>
      </c>
      <c r="MP5" s="18">
        <v>15.65</v>
      </c>
      <c r="MQ5" s="18">
        <v>0</v>
      </c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>
        <f>IF(MJ5&gt;0,MJ5,"")</f>
        <v>14.3</v>
      </c>
      <c r="NC5" s="11">
        <f>IF(MK5&gt;0,MK5,"")</f>
        <v>15.03</v>
      </c>
      <c r="ND5" s="11">
        <f>IF(SUM(MH5:MK5)-ML5&gt;0,SUM(MH5:MK5)-ML5,"")</f>
        <v>52.930000000000007</v>
      </c>
      <c r="NE5" s="11">
        <f>IF(MO5&gt;0,MO5,"")</f>
        <v>14.3</v>
      </c>
      <c r="NF5" s="11">
        <f>IF(MP5&gt;0,MP5,"")</f>
        <v>15.65</v>
      </c>
      <c r="NG5" s="11">
        <f>IF(SUM(MM5:MP5)-MQ5&gt;0,SUM(MM5:MP5)-MQ5,"")</f>
        <v>52.35</v>
      </c>
      <c r="NH5" s="11">
        <f>IF(MAX(ND5,NG5)&gt;0,MAX(ND5,NG5),"")</f>
        <v>52.930000000000007</v>
      </c>
      <c r="NI5" s="11" t="str">
        <f>IF(MT5&gt;0,MT5,"")</f>
        <v/>
      </c>
      <c r="NJ5" s="11" t="str">
        <f>IF(MU5&gt;0,MU5,"")</f>
        <v/>
      </c>
      <c r="NK5" s="11" t="str">
        <f>IF(SUM(MR5:MU5)-MV5&gt;0,SUM(MR5:MU5)-MV5,"")</f>
        <v/>
      </c>
      <c r="NL5" s="11" t="str">
        <f>IF(MY5&gt;0,MY5,"")</f>
        <v/>
      </c>
      <c r="NM5" s="11" t="str">
        <f>IF(MZ5&gt;0,MZ5,"")</f>
        <v/>
      </c>
      <c r="NN5" s="11" t="str">
        <f>IF(SUM(MW5:MZ5)-NA5&gt;0,SUM(MW5:MZ5)-NA5,"")</f>
        <v/>
      </c>
      <c r="NO5" s="11">
        <f>IF(SUM(NH5,NK5,NN5)&gt;0,SUM(NH5,NK5,NN5),"")</f>
        <v>52.930000000000007</v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>
        <v>13.8</v>
      </c>
      <c r="OF5" s="17">
        <v>9.1999999999999993</v>
      </c>
      <c r="OG5" s="17">
        <v>14.3</v>
      </c>
      <c r="OH5" s="17">
        <v>14.97</v>
      </c>
      <c r="OI5" s="17">
        <v>0</v>
      </c>
      <c r="OJ5" s="40" t="str">
        <f>IF(NR5&gt;0,NR5,"")</f>
        <v/>
      </c>
      <c r="OK5" s="40" t="str">
        <f>IF(NS5&gt;0,NS5,"")</f>
        <v/>
      </c>
      <c r="OL5" s="40" t="str">
        <f>IF(SUM(NP5:NS5)-NT5&gt;0,SUM(NP5:NS5)-NT5,"")</f>
        <v/>
      </c>
      <c r="OM5" s="40" t="str">
        <f>IF(NW5&gt;0,NW5,"")</f>
        <v/>
      </c>
      <c r="ON5" s="40" t="str">
        <f>IF(NX5&gt;0,NX5,"")</f>
        <v/>
      </c>
      <c r="OO5" s="40" t="str">
        <f>IF(SUM(NU5:NX5)-NY5&gt;0,SUM(NU5:NX5)-NY5,"")</f>
        <v/>
      </c>
      <c r="OP5" s="40" t="str">
        <f>IF(MAX(OL5,OO5)&gt;0,MAX(OL5,OO5),"")</f>
        <v/>
      </c>
      <c r="OQ5" s="40" t="str">
        <f>IF(OB5&gt;0,OB5,"")</f>
        <v/>
      </c>
      <c r="OR5" s="40" t="str">
        <f>IF(OC5&gt;0,OC5,"")</f>
        <v/>
      </c>
      <c r="OS5" s="40" t="str">
        <f>IF(SUM(NZ5:OC5)-OD5&gt;0,SUM(NZ5:OC5)-OD5,"")</f>
        <v/>
      </c>
      <c r="OT5" s="40">
        <f>IF(OG5&gt;0,OG5,"")</f>
        <v>14.3</v>
      </c>
      <c r="OU5" s="40">
        <f>IF(OH5&gt;0,OH5,"")</f>
        <v>14.97</v>
      </c>
      <c r="OV5" s="40">
        <f>IF(SUM(OE5:OH5)-OI5&gt;0,SUM(OE5:OH5)-OI5,"")</f>
        <v>52.269999999999996</v>
      </c>
      <c r="OW5" s="40">
        <f>IF(SUM(OP5,OS5,OV5)&gt;0,SUM(OP5,OS5,OV5),"")</f>
        <v>52.269999999999996</v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>IF(OZ5&gt;0,OZ5,"")</f>
        <v/>
      </c>
      <c r="PS5" s="11" t="str">
        <f>IF(PA5&gt;0,PA5,"")</f>
        <v/>
      </c>
      <c r="PT5" s="11" t="str">
        <f>IF(SUM(OX5:PA5)-PB5&gt;0,SUM(OX5:PA5)-PB5,"")</f>
        <v/>
      </c>
      <c r="PU5" s="11" t="str">
        <f>IF(PE5&gt;0,PE5,"")</f>
        <v/>
      </c>
      <c r="PV5" s="11" t="str">
        <f>IF(PF5&gt;0,PF5,"")</f>
        <v/>
      </c>
      <c r="PW5" s="11" t="str">
        <f>IF(SUM(PC5:PF5)-PG5&gt;0,SUM(PC5:PF5)-PG5,"")</f>
        <v/>
      </c>
      <c r="PX5" s="11" t="str">
        <f>IF(MAX(PT5,PW5)&gt;0,MAX(PT5,PW5),"")</f>
        <v/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 t="str">
        <f>IF(PO5&gt;0,PO5,"")</f>
        <v/>
      </c>
      <c r="QC5" s="11" t="str">
        <f>IF(PP5&gt;0,PP5,"")</f>
        <v/>
      </c>
      <c r="QD5" s="11" t="str">
        <f>IF(SUM(PM5:PP5)-PQ5&gt;0,SUM(PM5:PP5)-PQ5,"")</f>
        <v/>
      </c>
      <c r="QE5" s="11" t="str">
        <f>IF(SUM(PX5,QA5,QD5)&gt;0,SUM(PX5,QA5,QD5),"")</f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>IF(QH5&gt;0,QH5,"")</f>
        <v/>
      </c>
      <c r="RA5" s="40" t="str">
        <f>IF(QI5&gt;0,QI5,"")</f>
        <v/>
      </c>
      <c r="RB5" s="40" t="str">
        <f>IF(SUM(QF5:QI5)-QJ5&gt;0,SUM(QF5:QI5)-QJ5,"")</f>
        <v/>
      </c>
      <c r="RC5" s="40" t="str">
        <f>IF(QM5&gt;0,QM5,"")</f>
        <v/>
      </c>
      <c r="RD5" s="40" t="str">
        <f>IF(QN5&gt;0,QN5,"")</f>
        <v/>
      </c>
      <c r="RE5" s="40" t="str">
        <f>IF(SUM(QK5:QN5)-QO5&gt;0,SUM(QK5:QN5)-QO5,"")</f>
        <v/>
      </c>
      <c r="RF5" s="40" t="str">
        <f>IF(MAX(RB5,RE5)&gt;0,MAX(RB5,RE5),"")</f>
        <v/>
      </c>
      <c r="RG5" s="40" t="str">
        <f>IF(QR5&gt;0,QR5,"")</f>
        <v/>
      </c>
      <c r="RH5" s="40" t="str">
        <f>IF(QS5&gt;0,QS5,"")</f>
        <v/>
      </c>
      <c r="RI5" s="40" t="str">
        <f>IF(SUM(QP5:QS5)-QT5&gt;0,SUM(QP5:QS5)-QT5,"")</f>
        <v/>
      </c>
      <c r="RJ5" s="40" t="str">
        <f>IF(QW5&gt;0,QW5,"")</f>
        <v/>
      </c>
      <c r="RK5" s="40" t="str">
        <f>IF(QX5&gt;0,QX5,"")</f>
        <v/>
      </c>
      <c r="RL5" s="40" t="str">
        <f>IF(SUM(QU5:QX5)-QY5&gt;0,SUM(QU5:QX5)-QY5,"")</f>
        <v/>
      </c>
      <c r="RM5" s="40" t="str">
        <f>IF(SUM(RF5,RI5,RL5)&gt;0,SUM(RF5,RI5,RL5),"")</f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IF(SUM(SN5,SQ5,ST5)&gt;0,SUM(SN5,SQ5,ST5),"")</f>
        <v/>
      </c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17"/>
      <c r="TI5" s="17"/>
      <c r="TJ5" s="17"/>
      <c r="TK5" s="17"/>
      <c r="TL5" s="17"/>
      <c r="TM5" s="17"/>
      <c r="TN5" s="17"/>
      <c r="TO5" s="17"/>
      <c r="TP5" s="40" t="str">
        <f>IF(SX5&gt;0,SX5,"")</f>
        <v/>
      </c>
      <c r="TQ5" s="40" t="str">
        <f>IF(SY5&gt;0,SY5,"")</f>
        <v/>
      </c>
      <c r="TR5" s="40" t="str">
        <f>IF(SUM(SV5:SY5)-SZ5&gt;0,SUM(SV5:SY5)-SZ5,"")</f>
        <v/>
      </c>
      <c r="TS5" s="40" t="str">
        <f>IF(TC5&gt;0,TC5,"")</f>
        <v/>
      </c>
      <c r="TT5" s="40" t="str">
        <f>IF(TD5&gt;0,TD5,"")</f>
        <v/>
      </c>
      <c r="TU5" s="40" t="str">
        <f>IF(SUM(TA5:TD5)-TE5&gt;0,SUM(TA5:TD5)-TE5,"")</f>
        <v/>
      </c>
      <c r="TV5" s="40" t="str">
        <f>IF(MAX(TR5,TU5)&gt;0,MAX(TR5,TU5),"")</f>
        <v/>
      </c>
      <c r="TW5" s="40" t="str">
        <f>IF(TH5&gt;0,TH5,"")</f>
        <v/>
      </c>
      <c r="TX5" s="40" t="str">
        <f>IF(TI5&gt;0,TI5,"")</f>
        <v/>
      </c>
      <c r="TY5" s="40" t="str">
        <f>IF(SUM(TF5:TI5)-TJ5&gt;0,SUM(TF5:TI5)-TJ5,"")</f>
        <v/>
      </c>
      <c r="TZ5" s="40" t="str">
        <f>IF(TM5&gt;0,TM5,"")</f>
        <v/>
      </c>
      <c r="UA5" s="40" t="str">
        <f>IF(TN5&gt;0,TN5,"")</f>
        <v/>
      </c>
      <c r="UB5" s="40" t="str">
        <f>IF(SUM(TK5:TN5)-TO5&gt;0,SUM(TK5:TN5)-TO5,"")</f>
        <v/>
      </c>
      <c r="UC5" s="40" t="str">
        <f>IF(SUM(TV5,TY5,UB5)&gt;0,SUM(TV5,TY5,UB5),"")</f>
        <v/>
      </c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8"/>
      <c r="UQ5" s="18"/>
      <c r="UR5" s="18"/>
      <c r="US5" s="18"/>
      <c r="UT5" s="18"/>
      <c r="UU5" s="18"/>
      <c r="UV5" s="18"/>
      <c r="UW5" s="18"/>
      <c r="UX5" s="11" t="str">
        <f>IF(UF5&gt;0,UF5,"")</f>
        <v/>
      </c>
      <c r="UY5" s="11" t="str">
        <f>IF(UG5&gt;0,UG5,"")</f>
        <v/>
      </c>
      <c r="UZ5" s="11" t="str">
        <f>IF(SUM(UD5:UG5)-UH5&gt;0,SUM(UD5:UG5)-UH5,"")</f>
        <v/>
      </c>
      <c r="VA5" s="11" t="str">
        <f>IF(UK5&gt;0,UK5,"")</f>
        <v/>
      </c>
      <c r="VB5" s="11" t="str">
        <f>IF(UL5&gt;0,UL5,"")</f>
        <v/>
      </c>
      <c r="VC5" s="11" t="str">
        <f>IF(SUM(UI5:UL5)-UM5&gt;0,SUM(UI5:UL5)-UM5,"")</f>
        <v/>
      </c>
      <c r="VD5" s="11" t="str">
        <f>IF(MAX(UZ5,VC5)&gt;0,MAX(UZ5,VC5),"")</f>
        <v/>
      </c>
      <c r="VE5" s="11" t="str">
        <f>IF(UP5&gt;0,UP5,"")</f>
        <v/>
      </c>
      <c r="VF5" s="11" t="str">
        <f>IF(UQ5&gt;0,UQ5,"")</f>
        <v/>
      </c>
      <c r="VG5" s="11" t="str">
        <f>IF(SUM(UN5:UQ5)-UR5&gt;0,SUM(UN5:UQ5)-UR5,"")</f>
        <v/>
      </c>
      <c r="VH5" s="11" t="str">
        <f>IF(UU5&gt;0,UU5,"")</f>
        <v/>
      </c>
      <c r="VI5" s="11" t="str">
        <f>IF(UV5&gt;0,UV5,"")</f>
        <v/>
      </c>
      <c r="VJ5" s="11" t="str">
        <f>IF(SUM(US5:UV5)-UW5&gt;0,SUM(US5:UV5)-UW5,"")</f>
        <v/>
      </c>
      <c r="VK5" s="11" t="str">
        <f>IF(SUM(VD5,VG5,VJ5)&gt;0,SUM(VD5,VG5,VJ5),"")</f>
        <v/>
      </c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17"/>
      <c r="VY5" s="17"/>
      <c r="VZ5" s="17"/>
      <c r="WA5" s="17"/>
      <c r="WB5" s="17"/>
      <c r="WC5" s="17"/>
      <c r="WD5" s="17"/>
      <c r="WE5" s="17"/>
      <c r="WF5" s="40" t="str">
        <f>IF(VN5&gt;0,VN5,"")</f>
        <v/>
      </c>
      <c r="WG5" s="40" t="str">
        <f>IF(VO5&gt;0,VO5,"")</f>
        <v/>
      </c>
      <c r="WH5" s="40" t="str">
        <f>IF(SUM(VL5:VO5)-VP5&gt;0,SUM(VL5:VO5)-VP5,"")</f>
        <v/>
      </c>
      <c r="WI5" s="40" t="str">
        <f>IF(VS5&gt;0,VS5,"")</f>
        <v/>
      </c>
      <c r="WJ5" s="40" t="str">
        <f>IF(VT5&gt;0,VT5,"")</f>
        <v/>
      </c>
      <c r="WK5" s="40" t="str">
        <f>IF(SUM(VQ5:VT5)-VU5&gt;0,SUM(VQ5:VT5)-VU5,"")</f>
        <v/>
      </c>
      <c r="WL5" s="40" t="str">
        <f>IF(MAX(WH5,WK5)&gt;0,MAX(WH5,WK5),"")</f>
        <v/>
      </c>
      <c r="WM5" s="40" t="str">
        <f>IF(VX5&gt;0,VX5,"")</f>
        <v/>
      </c>
      <c r="WN5" s="40" t="str">
        <f>IF(VY5&gt;0,VY5,"")</f>
        <v/>
      </c>
      <c r="WO5" s="40" t="str">
        <f>IF(SUM(VV5:VY5)-VZ5&gt;0,SUM(VV5:VY5)-VZ5,"")</f>
        <v/>
      </c>
      <c r="WP5" s="40" t="str">
        <f>IF(WC5&gt;0,WC5,"")</f>
        <v/>
      </c>
      <c r="WQ5" s="40" t="str">
        <f>IF(WD5&gt;0,WD5,"")</f>
        <v/>
      </c>
      <c r="WR5" s="40" t="str">
        <f>IF(SUM(WA5:WD5)-WE5&gt;0,SUM(WA5:WD5)-WE5,"")</f>
        <v/>
      </c>
      <c r="WS5" s="40" t="str">
        <f>IF(SUM(WL5,WO5,WR5)&gt;0,SUM(WL5,WO5,WR5),"")</f>
        <v/>
      </c>
      <c r="WT5" s="26">
        <f>IF($CP5="P",CA5,(CA5+AZ5)/2)</f>
        <v>8.75</v>
      </c>
      <c r="WU5" s="26">
        <f>IF($CP5="P",CB5,(CB5+BA5)/2)</f>
        <v>5.3</v>
      </c>
      <c r="WV5" s="26">
        <f>IF($CP5="P",CC5,(CC5+BB5)/2)</f>
        <v>8.8000000000000007</v>
      </c>
      <c r="WW5" s="26">
        <f>IF($CP5="P",CD5,(CD5+BC5)/2)</f>
        <v>9.4</v>
      </c>
      <c r="WX5" s="26">
        <f>IF($CP5="P",CE5,(CE5+BD5)/2)</f>
        <v>0</v>
      </c>
      <c r="WY5" s="26">
        <f>IF($CP5="P",CF5,(CF5+BE5)/2)</f>
        <v>13.850000000000001</v>
      </c>
      <c r="WZ5" s="26">
        <f>IF($CP5="P",CG5,(CG5+BF5)/2)</f>
        <v>9.1000000000000014</v>
      </c>
      <c r="XA5" s="26">
        <f>IF($CP5="P",CH5,(CH5+BG5)/2)</f>
        <v>13.45</v>
      </c>
      <c r="XB5" s="26">
        <f>IF($CP5="P",CI5,(CI5+BH5)/2)</f>
        <v>14.98</v>
      </c>
      <c r="XC5" s="26">
        <f>IF($CP5="P",CJ5,(CJ5+BI5)/2)</f>
        <v>0.35</v>
      </c>
      <c r="XD5" s="26">
        <f>IF($CP5="P",CK5,(CK5+BJ5)/2)</f>
        <v>15</v>
      </c>
      <c r="XE5" s="26">
        <f>IF($CP5="P",CL5,(CL5+BK5)/2)</f>
        <v>9.0500000000000007</v>
      </c>
      <c r="XF5" s="26">
        <f>IF($CP5="P",CM5,(CM5+BL5)/2)</f>
        <v>14.3</v>
      </c>
      <c r="XG5" s="26">
        <f>IF($CP5="P",CN5,(CN5+BM5)/2)</f>
        <v>15.574999999999999</v>
      </c>
      <c r="XH5" s="26">
        <f>IF($CP5="P",CO5,(CO5+BN5)/2)</f>
        <v>0.3</v>
      </c>
      <c r="XI5" s="28" t="s">
        <v>53</v>
      </c>
      <c r="XJ5" s="11">
        <f>IF(WV5&gt;0,WV5,"")</f>
        <v>8.8000000000000007</v>
      </c>
      <c r="XK5" s="11">
        <f>IF(WW5&gt;0,WW5,"")</f>
        <v>9.4</v>
      </c>
      <c r="XL5" s="11">
        <f>IF(SUM(WT5:WW5)-WX5&gt;0,SUM(WT5:WW5)-WX5,"")</f>
        <v>32.25</v>
      </c>
      <c r="XM5" s="11">
        <f>IF(XA5&gt;0,XA5,"")</f>
        <v>13.45</v>
      </c>
      <c r="XN5" s="11">
        <f>IF(XB5&gt;0,XB5,"")</f>
        <v>14.98</v>
      </c>
      <c r="XO5" s="11">
        <f>IF(SUM(WY5:XB5)-XC5&gt;0,SUM(WY5:XB5)-XC5,"")</f>
        <v>51.030000000000008</v>
      </c>
      <c r="XP5" s="11">
        <f>IF(MAX(XL5,XO5)&gt;0,MAX(XL5,XO5),"")</f>
        <v>51.030000000000008</v>
      </c>
      <c r="XQ5" s="11">
        <f>IF(XF5&gt;0,XF5,"")</f>
        <v>14.3</v>
      </c>
      <c r="XR5" s="11">
        <f>IF(XG5&gt;0,XG5,"")</f>
        <v>15.574999999999999</v>
      </c>
      <c r="XS5" s="11">
        <f>IF(SUM(XD5:XG5)-XH5&gt;0,SUM(XD5:XG5)-XH5,"")</f>
        <v>53.625</v>
      </c>
      <c r="XT5" s="11">
        <f>IF(SUM(XP5,XS5)&gt;0,SUM(XP5,XS5),"")</f>
        <v>104.655</v>
      </c>
    </row>
    <row r="6" spans="1:644" x14ac:dyDescent="0.2">
      <c r="A6" s="4" cm="1">
        <f t="array" ref="A6">IF(AND(H6&lt;&gt;"",H6&lt;&gt;"No DD"),SUMPRODUCT((H$4:H$15&lt;&gt;"")*(H$4:H$15&lt;&gt;"No DD")*(E$4:E$15&gt;E6))+1,IF(H6="No DD",SUMPRODUCT((H$4:H$15="No DD")*(E$4:E$15&gt;E6))+1+SUMPRODUCT((H$4:H$15&lt;&gt;"")*(H$4:H$15&lt;&gt;"No DD")),""))</f>
        <v>3</v>
      </c>
      <c r="B6" s="5" t="s">
        <v>25</v>
      </c>
      <c r="C6" s="4" t="s">
        <v>7</v>
      </c>
      <c r="D6" s="4">
        <v>1997</v>
      </c>
      <c r="E6" s="9">
        <f>SUM(J6:V6)+SUM(J6:T6)*0.0000001+SUM(J6)*0.0000000000001</f>
        <v>247.17002287500554</v>
      </c>
      <c r="F6" s="3" t="str">
        <f>IF(OR(AND(AO6&gt;=AY$17,AO6&lt;&gt;"",AQ6&gt;=AY$21,AQ6&lt;&gt;"",AN6=""),AND(AR6&gt;=AY$17,AR6&lt;&gt;"",AT6&gt;=AY$21,AT6&lt;&gt;"",AN6=""),AND(AV6&gt;=AY$17,AV6&lt;&gt;"",AX6&gt;=AY$21,AX6&lt;&gt;"",AN6=""),AND(BP6&gt;=BZ$17,BP6&lt;&gt;"",BR6&gt;=BZ$21,BR6&lt;&gt;"",BO6=""),AND(BS6&gt;=BZ$17,BS6&lt;&gt;"",BU6&gt;=BZ$21,BU6&lt;&gt;"",BO6=""),AND(BW6&gt;=BZ$17,BW6&lt;&gt;"",BY6&gt;=BZ$21,BY6&lt;&gt;"",BO6=""),AND(CQ6&gt;=DA$17,CQ6&lt;&gt;"",CS6&gt;=DA$21,CS6&lt;&gt;"",CP6=""),AND(CT6&gt;=DA$17,CT6&lt;&gt;"",CV6&gt;=DA$21,CV6&lt;&gt;"",CP6=""),AND(CX6&gt;=DA$17,CX6&lt;&gt;"",CZ6&gt;=DA$21,CZ6&lt;&gt;"",CP6=""),AND(DX6&gt;=EK$17,DX6&lt;&gt;"",DZ6&gt;=EK$21,DZ6&lt;&gt;""),AND(EA6&gt;=EK$17,EA6&lt;&gt;"",EC6&gt;=EK$21,EC6&lt;&gt;""),AND(EE6&gt;=EK$17,EE6&lt;&gt;"",EG6&gt;=EK$21,EG6&lt;&gt;""),AND(EH6&gt;=EK$17,EH6&lt;&gt;"",EJ6&gt;=EK$21,EJ6&lt;&gt;""),AND(FF6&gt;=FS$17,FF6&lt;&gt;"",FH6&gt;=FS$21,FH6&lt;&gt;""),AND(FI6&gt;=FS$17,FI6&lt;&gt;"",FK6&gt;=FS$21,FK6&lt;&gt;""),AND(FM6&gt;=FS$17,FM6&lt;&gt;"",FO6&gt;=FS$21,FO6&lt;&gt;""),AND(FP6&gt;=FS$17,FP6&lt;&gt;"",FR6&gt;=FS$21,FR6&lt;&gt;""),AND(GN6&gt;=HA$17,GN6&lt;&gt;"",GP6&gt;=HA$21,GP6&lt;&gt;""),AND(GQ6&gt;=HA$17,GQ6&lt;&gt;"",GS6&gt;=HA$21,GS6&lt;&gt;""),AND(GU6&gt;=HA$17,GU6&lt;&gt;"",GW6&gt;=HA$21,GW6&lt;&gt;""),AND(GX6&gt;=HA$17,GX6&lt;&gt;"",GZ6&gt;=HA$21,GZ6&lt;&gt;""),AND(HV6&gt;=II$17,HV6&lt;&gt;"",HX6&gt;=II$21,HX6&lt;&gt;""),AND(HY6&gt;=II$17,HY6&lt;&gt;"",IA6&gt;=II$21,IA6&lt;&gt;""),AND(IC6&gt;=II$17,IC6&lt;&gt;"",IE6&gt;=II$21,IE6&lt;&gt;""),AND(IF6&gt;=II$17,IF6&lt;&gt;"",IH6&gt;=II$21,IH6&lt;&gt;""),AND(JD6&gt;=JQ$17,JD6&lt;&gt;"",JF6&gt;=JQ$21,JF6&lt;&gt;""),AND(JG6&gt;=JQ$17,JG6&lt;&gt;"",JI6&gt;=JQ$21,JI6&lt;&gt;""),AND(JK6&gt;=JQ$17,JK6&lt;&gt;"",JM6&gt;=JQ$21,JM6&lt;&gt;""),AND(JN6&gt;=JQ$17,JN6&lt;&gt;"",JP6&gt;=JQ$21,JP6&lt;&gt;""),AND(KL6&gt;=KY$17,KL6&lt;&gt;"",KN6&gt;=KY$21,KN6&lt;&gt;""),AND(KO6&gt;=KY$17,KO6&lt;&gt;"",KQ6&gt;=KY$21,KQ6&lt;&gt;""),AND(KS6&gt;=KY$17,KS6&lt;&gt;"",KU6&gt;=KY$21,KU6&lt;&gt;""),AND(KV6&gt;=KY$17,KV6&lt;&gt;"",KX6&gt;=KY$21,KX6&lt;&gt;""),AND(LT6&gt;=MG$17,LT6&lt;&gt;"",LV6&gt;=MG$21,LV6&lt;&gt;""),AND(LW6&gt;=MG$17,LW6&lt;&gt;"",LY6&gt;=MG$21,LY6&lt;&gt;""),AND(MA6&gt;=MG$17,MA6&lt;&gt;"",MC6&gt;=MG$21,MC6&lt;&gt;""),AND(MD6&gt;=MG$17,MD6&lt;&gt;"",MF6&gt;=MG$21,MF6&lt;&gt;""),AND(NB6&gt;=NO$17,NB6&lt;&gt;"",ND6&gt;=NO$21,ND6&lt;&gt;""),AND(NE6&gt;=NO$17,NE6&lt;&gt;"",NG6&gt;=NO$21,NG6&lt;&gt;""),AND(NI6&gt;=NO$17,NI6&lt;&gt;"",NK6&gt;=NO$21,NK6&lt;&gt;""),AND(NL6&gt;=NO$17,NL6&lt;&gt;"",NN6&gt;=NO$21,NN6&lt;&gt;""),AND(OJ6&gt;=OW$17,OJ6&lt;&gt;"",OL6&gt;=OW$21,OL6&lt;&gt;""),AND(OM6&gt;=OW$17,OM6&lt;&gt;"",OO6&gt;=OW$21,OO6&lt;&gt;""),AND(OQ6&gt;=OW$17,OQ6&lt;&gt;"",OS6&gt;=OW$21,OS6&lt;&gt;""),AND(OT6&gt;=OW$17,OT6&lt;&gt;"",OV6&gt;=OW$21,OV6&lt;&gt;""),AND(PR6&gt;=QE$17,PR6&lt;&gt;"",PT6&gt;=QE$21,PT6&lt;&gt;""),AND(PU6&gt;=QE$17,PU6&lt;&gt;"",PW6&gt;=QE$21,PW6&lt;&gt;""),AND(PY6&gt;=QE$17,PY6&lt;&gt;"",QA6&gt;=QE$21,QA6&lt;&gt;""),AND(QB6&gt;=QE$17,QB6&lt;&gt;"",QD6&gt;=QE$21,QD6&lt;&gt;""),AND(QZ6&gt;=RM$17,QZ6&lt;&gt;"",RB6&gt;=RM$21,RB6&lt;&gt;""),AND(RC6&gt;=RM$17,RC6&lt;&gt;"",RE6&gt;=RM$21,RE6&lt;&gt;""),AND(RG6&gt;=RM$17,RG6&lt;&gt;"",RI6&gt;=RM$21,RI6&lt;&gt;""),AND(RJ6&gt;=RM$17,RJ6&lt;&gt;"",RL6&gt;=RM$21,RL6&lt;&gt;""),AND(SH6&gt;=SU$17,SH6&lt;&gt;"",SJ6&gt;=SU$21,SJ6&lt;&gt;""),AND(SK6&gt;=SU$17,SK6&lt;&gt;"",SM6&gt;=SU$21,SM6&lt;&gt;""),AND(SO6&gt;=SU$17,SO6&lt;&gt;"",SQ6&gt;=SU$21,SQ6&lt;&gt;""),AND(SR6&gt;=SU$17,SR6&lt;&gt;"",ST6&gt;=SU$21,ST6&lt;&gt;""),AND(TP6&gt;=UC$17,TP6&lt;&gt;"",TR6&gt;=UC$21,TR6&lt;&gt;""),AND(TS6&gt;=UC$17,TS6&lt;&gt;"",TU6&gt;=UC$21,TU6&lt;&gt;""),AND(TW6&gt;=UC$17,TW6&lt;&gt;"",TY6&gt;=UC$21,TYY6&lt;&gt;""),AND(TZ6&gt;=UC$17,TZ6&lt;&gt;"",UB6&gt;=UC$21,UB6&lt;&gt;""),AND(UX6&gt;=VK$17,UX6&lt;&gt;"",UZ6&gt;=VK$21,UZ6&lt;&gt;""),AND(VA6&gt;=VK$17,VA6&lt;&gt;"",VC6&gt;=VK$21,VC6&lt;&gt;""),AND(VE6&gt;=VK$17,VE6&lt;&gt;"",VG6&gt;=VK$21,VG6&lt;&gt;""),AND(VH6&gt;=VK$17,VH6&lt;&gt;"",VJ6&gt;=VK$21,VJ6&lt;&gt;""),AND(WF6&gt;=WS$17,WF6&lt;&gt;"",WH6&gt;=WS$21,WH6&lt;&gt;""),AND(WI6&gt;=WS$17,WI6&lt;&gt;"",WK6&gt;=WS$21,WK6&lt;&gt;""),AND(WM6&gt;=WS$17,WM6&lt;&gt;"",WO6&gt;=WS$21,WO6&lt;&gt;""),AND(WP6&gt;=WS$17,WP6&lt;&gt;"",WR6&gt;=WS$21,WR6&lt;&gt;"")),"P","")</f>
        <v>P</v>
      </c>
      <c r="G6" s="3" t="str">
        <f>IF(OR(AND(AQ6&gt;=AY$21,AQ6&lt;&gt;"",AN6=""),AND(AT6&gt;=AY$21,AT6&lt;&gt;"",AN6=""),AND(AX6&gt;=AY$21,AX6&lt;&gt;"",AN6=""),AND(BR6&gt;=BZ$21,BR6&lt;&gt;"",BO6=""),AND(BU6&gt;=BZ$21,BU6&lt;&gt;"",BO6=""),AND(BY6&gt;=BZ$21,BY6&lt;&gt;"",BO6=""),AND(CS6&gt;=DA$21,CS6&lt;&gt;"",CP6=""),AND(CV6&gt;=DA$21,CV6&lt;&gt;"",CP6=""),AND(CZ6&gt;=DA$21,CZ6&lt;&gt;"",CP6=""),AND(DZ6&gt;=EK$21,DZ6&lt;&gt;""),AND(EC6&gt;=EK$21,EC6&lt;&gt;""),AND(EG6&gt;=EK$21,EG6&lt;&gt;""),AND(EJ6&gt;=EK$21,EJ6&lt;&gt;""),AND(FH6&gt;=FS$21,FH6&lt;&gt;""),AND(FK6&gt;=FS$21,FK6&lt;&gt;""),AND(FO6&gt;=FS$21,FO6&lt;&gt;""),AND(FR6&gt;=FS$21,FR6&lt;&gt;""),AND(GP6&gt;=HA$21,GP6&lt;&gt;""),AND(GS6&gt;=HA$21,GS6&lt;&gt;""),AND(GW6&gt;=HA$21,GW6&lt;&gt;""),AND(GZ6&gt;=HA$21,GZ6&lt;&gt;""),AND(HX6&gt;=II$21,HX6&lt;&gt;""),AND(IA6&gt;=II$21,IA6&lt;&gt;""),AND(IE6&gt;=II$21,IE6&lt;&gt;""),AND(IH6&gt;=II$21,IH6&lt;&gt;""),AND(JF6&gt;=JQ$21,JF6&lt;&gt;""),AND(JI6&gt;=JQ$21,JI6&lt;&gt;""),AND(JM6&gt;=JQ$21,JM6&lt;&gt;""),AND(JP6&gt;=JQ$21,JP6&lt;&gt;""),AND(KN6&gt;=KY$21,KN6&lt;&gt;""),AND(KQ6&gt;=KY$21,KQ6&lt;&gt;""),AND(KU6&gt;=KY$21,KU6&lt;&gt;""),AND(KX6&gt;=KY$21,KX6&lt;&gt;""),AND(LV6&gt;=MG$21,LV6&lt;&gt;""),AND(LY6&gt;=MG$21,LY6&lt;&gt;""),AND(MC6&gt;=MG$21,MC6&lt;&gt;""),AND(MF6&gt;=MG$21,MF6&lt;&gt;""),AND(ND6&gt;=NO$21,ND6&lt;&gt;""),AND(NG6&gt;=NO$21,NG6&lt;&gt;""),AND(NK6&gt;=NO$21,NK6&lt;&gt;""),AND(NN6&gt;=NO$21,NN6&lt;&gt;""),AND(OL6&gt;=OW$21,OL6&lt;&gt;""),AND(OO6&gt;=OW$21,OO6&lt;&gt;""),AND(OS6&gt;=OW$21,OS6&lt;&gt;""),AND(OV6&gt;=OW$21,OV6&lt;&gt;""),AND(PT6&gt;=QE$21,PT6&lt;&gt;""),AND(PW6&gt;=QE$21,PW6&lt;&gt;""),AND(QA6&gt;=QE$21,QA6&lt;&gt;""),AND(QD6&gt;=QE$21,QD6&lt;&gt;""),AND(RB6&gt;=RM$21,RB6&lt;&gt;""),AND(RE6&gt;=RM$21,RE6&lt;&gt;""),AND(RI6&gt;=RM$21,RI6&lt;&gt;""),AND(RL6&gt;=RM$21,RL6&lt;&gt;""),AND(SJ6&gt;=SU$21,SJ6&lt;&gt;""),AND(SM6&gt;=SU$21,SM6&lt;&gt;""),AND(SQ6&gt;=SU$21,SQ6&lt;&gt;""),AND(ST6&gt;=SU$21,ST6&lt;&gt;""),AND(TR6&gt;=UC$21,TR6&lt;&gt;""),AND(TU6&gt;=UC$21,TU6&lt;&gt;""),AND(TY6&gt;=UC$21,TYY6&lt;&gt;""),AND(UB6&gt;=UC$21,UB6&lt;&gt;""),AND(UZ6&gt;=VK$21,UZ6&lt;&gt;""),AND(VC6&gt;=VK$21,VC6&lt;&gt;""),AND(VG6&gt;=VK$21,VG6&lt;&gt;""),AND(VJ6&gt;=VK$21,VJ6&lt;&gt;""),AND(WH6&gt;=WS$21,WH6&lt;&gt;""),AND(WK6&gt;=WS$21,WK6&lt;&gt;""),AND(WO6&gt;=WS$21,WO6&lt;&gt;""),AND(WR6&gt;=WS$21,WR6&lt;&gt;"")),"P","")</f>
        <v>P</v>
      </c>
      <c r="H6" s="36" t="str">
        <f>IF(AND(G6="P",F6=""),"No DD",IF(OR(AND(AO6&gt;=AY$20,AO6&lt;&gt;"",AQ6&gt;=AY$24,AQ6&lt;&gt;"",AN6=""),AND(AR6&gt;=AY$20,AR6&lt;&gt;"",AT6&gt;=AY$24,AT6&lt;&gt;"",AN6=""),AND(AV6&gt;=AY$20,AV6&lt;&gt;"",AX6&gt;=AY$24,AX6&lt;&gt;"",AN6=""),AND(BP6&gt;=BZ$20,BP6&lt;&gt;"",BR6&gt;=BZ$24,BR6&lt;&gt;"",BO6=""),AND(BS6&gt;=BZ$20,BS6&lt;&gt;"",BU6&gt;=BZ$24,BU6&lt;&gt;"",BO6=""),AND(BW6&gt;=BZ$20,BW6&lt;&gt;"",BY6&gt;=BZ$24,BY6&lt;&gt;"",BO6=""),AND(CQ6&gt;=DA$20,CQ6&lt;&gt;"",CS6&gt;=DA$24,CS6&lt;&gt;"",CP6=""),AND(CT6&gt;=DA$20,CT6&lt;&gt;"",CV6&gt;=DA$24,CV6&lt;&gt;"",CP6=""),AND(CX6&gt;=DA$20,CX6&lt;&gt;"",CZ6&gt;=DA$24,CZ6&lt;&gt;"",CP6=""),AND(DX6&gt;=EK$20,DX6&lt;&gt;"",DZ6&gt;=EK$24,DZ6&lt;&gt;""),AND(EA6&gt;=EK$20,EA6&lt;&gt;"",EC6&gt;=EK$24,EC6&lt;&gt;""),AND(EE6&gt;=EK$20,EE6&lt;&gt;"",EG6&gt;=EK$24,EG6&lt;&gt;""),AND(EH6&gt;=EK$20,EH6&lt;&gt;"",EJ6&gt;=EK$24,EJ6&lt;&gt;""),AND(FF6&gt;=FS$20,FF6&lt;&gt;"",FH6&gt;=FS$24,FH6&lt;&gt;""),AND(FI6&gt;=FS$20,FI6&lt;&gt;"",FK6&gt;=FS$24,FK6&lt;&gt;""),AND(FM6&gt;=FS$20,FM6&lt;&gt;"",FO6&gt;=FS$24,FO6&lt;&gt;""),AND(FP6&gt;=FS$20,FP6&lt;&gt;"",FR6&gt;=FS$24,FR6&lt;&gt;""),AND(GN6&gt;=HA$20,GN6&lt;&gt;"",GP6&gt;=HA$24,GP6&lt;&gt;""),AND(GQ6&gt;=HA$20,GQ6&lt;&gt;"",GS6&gt;=HA$24,GS6&lt;&gt;""),AND(GU6&gt;=HA$20,GU6&lt;&gt;"",GW6&gt;=HA$24,GW6&lt;&gt;""),AND(GX6&gt;=HA$20,GX6&lt;&gt;"",GZ6&gt;=HA$24,GZ6&lt;&gt;""),AND(HV6&gt;=II$20,HV6&lt;&gt;"",HX6&gt;=II$24,HX6&lt;&gt;""),AND(HY6&gt;=II$20,HY6&lt;&gt;"",IA6&gt;=II$24,IA6&lt;&gt;""),AND(IC6&gt;=II$20,IC6&lt;&gt;"",IE6&gt;=II$24,IE6&lt;&gt;""),AND(IF6&gt;=II$20,IF6&lt;&gt;"",IH6&gt;=II$24,IH6&lt;&gt;""),AND(JD6&gt;=JQ$20,JD6&lt;&gt;"",JF6&gt;=JQ$24,JF6&lt;&gt;""),AND(JG6&gt;=JQ$20,JG6&lt;&gt;"",JI6&gt;=JQ$24,JI6&lt;&gt;""),AND(JK6&gt;=JQ$20,JK6&lt;&gt;"",JM6&gt;=JQ$24,JM6&lt;&gt;""),AND(JN6&gt;=JQ$20,JN6&lt;&gt;"",JP6&gt;=JQ$24,JP6&lt;&gt;""),AND(KL6&gt;=KY$20,KL6&lt;&gt;"",KN6&gt;=KY$24,KN6&lt;&gt;""),AND(KO6&gt;=KY$20,KO6&lt;&gt;"",KQ6&gt;=KY$24,KQ6&lt;&gt;""),AND(KS6&gt;=KY$20,KS6&lt;&gt;"",KU6&gt;=KY$24,KU6&lt;&gt;""),AND(KV6&gt;=KY$20,KV6&lt;&gt;"",KX6&gt;=KY$24,KX6&lt;&gt;""),AND(LT6&gt;=MG$20,LT6&lt;&gt;"",LV6&gt;=MG$24,LV6&lt;&gt;""),AND(LW6&gt;=MG$20,LW6&lt;&gt;"",LY6&gt;=MG$24,LY6&lt;&gt;""),AND(MA6&gt;=MG$20,MA6&lt;&gt;"",MC6&gt;=MG$24,MC6&lt;&gt;""),AND(MD6&gt;=MG$20,MD6&lt;&gt;"",MF6&gt;=MG$24,MF6&lt;&gt;""),AND(NB6&gt;=NO$20,NB6&lt;&gt;"",ND6&gt;=NO$24,ND6&lt;&gt;""),AND(NE6&gt;=NO$20,NE6&lt;&gt;"",NG6&gt;=NO$24,NG6&lt;&gt;""),AND(NI6&gt;=NO$20,NI6&lt;&gt;"",NK6&gt;=NO$24,NK6&lt;&gt;""),AND(NL6&gt;=NO$20,NL6&lt;&gt;"",NN6&gt;=NO$24,NN6&lt;&gt;""),AND(OJ6&gt;=OW$20,OJ6&lt;&gt;"",OL6&gt;=OW$24,OL6&lt;&gt;""),AND(OM6&gt;=OW$20,OM6&lt;&gt;"",OO6&gt;=OW$24,OO6&lt;&gt;""),AND(OQ6&gt;=OW$20,OQ6&lt;&gt;"",OS6&gt;=OW$24,OS6&lt;&gt;""),AND(OT6&gt;=OW$20,OT6&lt;&gt;"",OV6&gt;=OW$24,OV6&lt;&gt;""),AND(PR6&gt;=QE$20,PR6&lt;&gt;"",PT6&gt;=QE$24,PT6&lt;&gt;""),AND(PU6&gt;=QE$20,PU6&lt;&gt;"",PW6&gt;=QE$24,PW6&lt;&gt;""),AND(PY6&gt;=QE$20,PY6&lt;&gt;"",QA6&gt;=QE$24,QA6&lt;&gt;""),AND(QB6&gt;=QE$20,QB6&lt;&gt;"",QD6&gt;=QE$24,QD6&lt;&gt;""),AND(QZ6&gt;=RM$20,QZ6&lt;&gt;"",RB6&gt;=RM$24,RB6&lt;&gt;""),AND(RC6&gt;=RM$20,RC6&lt;&gt;"",RE6&gt;=RM$24,RE6&lt;&gt;""),AND(RG6&gt;=RM$20,RG6&lt;&gt;"",RI6&gt;=RM$24,RI6&lt;&gt;""),AND(RJ6&gt;=RM$20,RJ6&lt;&gt;"",RL6&gt;=RM$24,RL6&lt;&gt;""),AND(SH6&gt;=SU$20,SH6&lt;&gt;"",SJ6&gt;=SU$24,SJ6&lt;&gt;""),AND(SK6&gt;=SU$20,SK6&lt;&gt;"",SM6&gt;=SU$24,SM6&lt;&gt;""),AND(SO6&gt;=SU$20,SO6&lt;&gt;"",SQ6&gt;=SU$24,SQ6&lt;&gt;""),AND(SR6&gt;=SU$20,SR6&lt;&gt;"",ST6&gt;=SU$24,ST6&lt;&gt;""),AND(TP6&gt;=UC$20,TP6&lt;&gt;"",TR6&gt;=UC$24,TR6&lt;&gt;""),AND(TS6&gt;=UC$20,TS6&lt;&gt;"",TU6&gt;=UC$24,TU6&lt;&gt;""),AND(TW6&gt;=UC$20,TW6&lt;&gt;"",TY6&gt;=UC$344,TYY6&lt;&gt;""),AND(TZ6&gt;=UC$20,TZ6&lt;&gt;"",UB6&gt;=UC$24,UB6&lt;&gt;""),AND(UX6&gt;=VK$20,UX6&lt;&gt;"",UZ6&gt;=VK$24,UZ6&lt;&gt;""),AND(VA6&gt;=VK$20,VA6&lt;&gt;"",VC6&gt;=VK$24,VC6&lt;&gt;""),AND(VE6&gt;=VK$20,VE6&lt;&gt;"",VG6&gt;=VK$24,VG6&lt;&gt;""),AND(VH6&gt;=VK$20,VH6&lt;&gt;"",VJ6&gt;=VK$24,VJ6&lt;&gt;""),AND(WF6&gt;=WS$20,WF6&lt;&gt;"",WH6&gt;=WS$24,WH6&lt;&gt;""),AND(WI6&gt;=WS$20,WI6&lt;&gt;"",WK6&gt;=WS$24,WK6&lt;&gt;""),AND(WM6&gt;=WS$20,WM6&lt;&gt;"",WO6&gt;=WS$24,WO6&lt;&gt;""),AND(WP6&gt;=WS$20,WP6&lt;&gt;"",WR6&gt;=WS$24,WR6&lt;&gt;"")),"Merit",IF(OR(AND(AO6&gt;=AY$19,AO6&lt;&gt;"",AQ6&gt;=AY$23,AQ6&lt;&gt;"",AN6=""),AND(AR6&gt;=AY$19,AR6&lt;&gt;"",AT6&gt;=AY$23,AT6&lt;&gt;"",AN6=""),AND(AV6&gt;=AY$19,AV6&lt;&gt;"",AX6&gt;=AY$23,AX6&lt;&gt;"",AN6=""),AND(BP6&gt;=BZ$19,BP6&lt;&gt;"",BR6&gt;=BZ$23,BR6&lt;&gt;"",BO6=""),AND(BS6&gt;=BZ$19,BS6&lt;&gt;"",BU6&gt;=BZ$23,BU6&lt;&gt;"",BO6=""),AND(BW6&gt;=BZ$19,BW6&lt;&gt;"",BY6&gt;=BZ$23,BY6&lt;&gt;"",BO6=""),AND(CQ6&gt;=DA$19,CQ6&lt;&gt;"",CS6&gt;=DA$23,CS6&lt;&gt;"",CP6=""),AND(CT6&gt;=DA$19,CT6&lt;&gt;"",CV6&gt;=DA$23,CV6&lt;&gt;"",CP6=""),AND(CX6&gt;=DA$19,CX6&lt;&gt;"",CZ6&gt;=DA$23,CZ6&lt;&gt;"",CP6=""),AND(DX6&gt;=EK$19,DX6&lt;&gt;"",DZ6&gt;=EK$23,DZ6&lt;&gt;""),AND(EA6&gt;=EK$19,EA6&lt;&gt;"",EC6&gt;=EK$23,EC6&lt;&gt;""),AND(EE6&gt;=EK$19,EE6&lt;&gt;"",EG6&gt;=EK$23,EG6&lt;&gt;""),AND(EH6&gt;=EK$19,EH6&lt;&gt;"",EJ6&gt;=EK$23,EJ6&lt;&gt;""),AND(FF6&gt;=FS$19,FF6&lt;&gt;"",FH6&gt;=FS$23,FH6&lt;&gt;""),AND(FI6&gt;=FS$19,FI6&lt;&gt;"",FK6&gt;=FS$23,FK6&lt;&gt;""),AND(FM6&gt;=FS$19,FM6&lt;&gt;"",FO6&gt;=FS$23,FO6&lt;&gt;""),AND(FP6&gt;=FS$19,FP6&lt;&gt;"",FR6&gt;=FS$23,FR6&lt;&gt;""),AND(GN6&gt;=HA$19,GN6&lt;&gt;"",GP6&gt;=HA$23,GP6&lt;&gt;""),AND(GQ6&gt;=HA$19,GQ6&lt;&gt;"",GS6&gt;=HA$23,GS6&lt;&gt;""),AND(GU6&gt;=HA$19,GU6&lt;&gt;"",GW6&gt;=HA$23,GW6&lt;&gt;""),AND(GX6&gt;=HA$19,GX6&lt;&gt;"",GZ6&gt;=HA$23,GZ6&lt;&gt;""),AND(HV6&gt;=II$19,HV6&lt;&gt;"",HX6&gt;=II$23,HX6&lt;&gt;""),AND(HY6&gt;=II$19,HY6&lt;&gt;"",IA6&gt;=II$23,IA6&lt;&gt;""),AND(IC6&gt;=II$19,IC6&lt;&gt;"",IE6&gt;=II$23,IE6&lt;&gt;""),AND(IF6&gt;=II$19,IF6&lt;&gt;"",IH6&gt;=II$23,IH6&lt;&gt;""),AND(JD6&gt;=JQ$19,JD6&lt;&gt;"",JF6&gt;=JQ$23,JF6&lt;&gt;""),AND(JG6&gt;=JQ$19,JG6&lt;&gt;"",JI6&gt;=JQ$23,JI6&lt;&gt;""),AND(JK6&gt;=JQ$19,JK6&lt;&gt;"",JM6&gt;=JQ$23,JM6&lt;&gt;""),AND(JN6&gt;=JQ$19,JN6&lt;&gt;"",JP6&gt;=JQ$23,JP6&lt;&gt;""),AND(KL6&gt;=KY$19,KL6&lt;&gt;"",KN6&gt;=KY$23,KN6&lt;&gt;""),AND(KO6&gt;=KY$19,KO6&lt;&gt;"",KQ6&gt;=KY$23,KQ6&lt;&gt;""),AND(KS6&gt;=KY$19,KS6&lt;&gt;"",KU6&gt;=KY$23,KU6&lt;&gt;""),AND(KV6&gt;=KY$19,KV6&lt;&gt;"",KX6&gt;=KY$23,KX6&lt;&gt;""),AND(LT6&gt;=MG$19,LT6&lt;&gt;"",LV6&gt;=MG$23,LV6&lt;&gt;""),AND(LW6&gt;=MG$19,LW6&lt;&gt;"",LY6&gt;=MG$23,LY6&lt;&gt;""),AND(MA6&gt;=MG$19,MA6&lt;&gt;"",MC6&gt;=MG$23,MC6&lt;&gt;""),AND(MD6&gt;=MG$19,MD6&lt;&gt;"",MF6&gt;=MG$23,MF6&lt;&gt;""),AND(NB6&gt;=NO$19,NB6&lt;&gt;"",ND6&gt;=NO$23,ND6&lt;&gt;""),AND(NE6&gt;=NO$19,NE6&lt;&gt;"",NG6&gt;=NO$23,NG6&lt;&gt;""),AND(NI6&gt;=NO$19,NI6&lt;&gt;"",NK6&gt;=NO$23,NK6&lt;&gt;""),AND(NL6&gt;=NO$19,NL6&lt;&gt;"",NN6&gt;=NO$23,NN6&lt;&gt;""),AND(OJ6&gt;=OW$19,OJ6&lt;&gt;"",OL6&gt;=OW$23,OL6&lt;&gt;""),AND(OM6&gt;=OW$19,OM6&lt;&gt;"",OO6&gt;=OW$23,OO6&lt;&gt;""),AND(OQ6&gt;=OW$19,OQ6&lt;&gt;"",OS6&gt;=OW$23,OS6&lt;&gt;""),AND(OT6&gt;=OW$19,OT6&lt;&gt;"",OV6&gt;=OW$23,OV6&lt;&gt;""),AND(PR6&gt;=QE$19,PR6&lt;&gt;"",PT6&gt;=QE$23,PT6&lt;&gt;""),AND(PU6&gt;=QE$19,PU6&lt;&gt;"",PW6&gt;=QE$23,PW6&lt;&gt;""),AND(PY6&gt;=QE$19,PY6&lt;&gt;"",QA6&gt;=QE$23,QA6&lt;&gt;""),AND(QB6&gt;=QE$19,QB6&lt;&gt;"",QD6&gt;=QE$23,QD6&lt;&gt;""),AND(QZ6&gt;=RM$19,QZ6&lt;&gt;"",RB6&gt;=RM$23,RB6&lt;&gt;""),AND(RC6&gt;=RM$19,RC6&lt;&gt;"",RE6&gt;=RM$23,RE6&lt;&gt;""),AND(RG6&gt;=RM$19,RG6&lt;&gt;"",RI6&gt;=RM$23,RI6&lt;&gt;""),AND(RJ6&gt;=RM$19,RJ6&lt;&gt;"",RL6&gt;=RM$23,RL6&lt;&gt;""),AND(SH6&gt;=SU$19,SH6&lt;&gt;"",SJ6&gt;=SU$23,SJ6&lt;&gt;""),AND(SK6&gt;=SU$19,SK6&lt;&gt;"",SM6&gt;=SU$23,SM6&lt;&gt;""),AND(SO6&gt;=SU$19,SO6&lt;&gt;"",SQ6&gt;=SU$23,SQ6&lt;&gt;""),AND(SR6&gt;=SU$19,SR6&lt;&gt;"",ST6&gt;=SU$23,ST6&lt;&gt;""),AND(TP6&gt;=UC$19,TP6&lt;&gt;"",TR6&gt;=UC$23,TR6&lt;&gt;""),AND(TS6&gt;=UC$19,TS6&lt;&gt;"",TU6&gt;=UC$23,TU6&lt;&gt;""),AND(TW6&gt;=UC$19,TW6&lt;&gt;"",TY6&gt;=UC$23,TYY6&lt;&gt;""),AND(TZ6&gt;=UC$19,TZ6&lt;&gt;"",UB6&gt;=UC$23,UB6&lt;&gt;""),AND(UX6&gt;=VK$19,UX6&lt;&gt;"",UZ6&gt;=VK$23,UZ6&lt;&gt;""),AND(VA6&gt;=VK$19,VA6&lt;&gt;"",VC6&gt;=VK$23,VC6&lt;&gt;""),AND(VE6&gt;=VK$19,VE6&lt;&gt;"",VG6&gt;=VK$23,VG6&lt;&gt;""),AND(VH6&gt;=VK$19,VH6&lt;&gt;"",VJ6&gt;=VK$23,VJ6&lt;&gt;""),AND(WF6&gt;=WS$19,WF6&lt;&gt;"",WH6&gt;=WS$23,WH6&lt;&gt;""),AND(WI6&gt;=WS$19,WI6&lt;&gt;"",WK6&gt;=WS$23,WK6&lt;&gt;""),AND(WM6&gt;=WS$19,WM6&lt;&gt;"",WO6&gt;=WS$23,WO6&lt;&gt;""),AND(WP6&gt;=WS$19,WP6&lt;&gt;"",WR6&gt;=WS$23,WR6&lt;&gt;"")),"Excellence",IF(I6="P","Worlds Team",IF(F6="P","National Team","")))))</f>
        <v>Merit</v>
      </c>
      <c r="I6" s="3" t="str">
        <f>IF(OR(AND(AO6&gt;=AY$18,AO6&lt;&gt;"",AQ6&gt;=AY$22,AQ6&lt;&gt;"",AN6=""),AND(AR6&gt;=AY$18,AR6&lt;&gt;"",AT6&gt;=AY$22,AT6&lt;&gt;"",AN6=""),AND(AV6&gt;=AY$18,AV6&lt;&gt;"",AX6&gt;=AY$22,AX6&lt;&gt;"",AN6=""),AND(BP6&gt;=BZ$18,BP6&lt;&gt;"",BR6&gt;=BZ$22,BR6&lt;&gt;"",BO6=""),AND(BS6&gt;=BZ$18,BS6&lt;&gt;"",BU6&gt;=BZ$22,BU6&lt;&gt;"",BO6=""),AND(BW6&gt;=BZ$18,BW6&lt;&gt;"",BY6&gt;=BZ$22,BY6&lt;&gt;"",BO6=""),AND(CQ6&gt;=DA$18,CQ6&lt;&gt;"",CS6&gt;=DA$22,CS6&lt;&gt;"",CP6=""),AND(CT6&gt;=DA$18,CT6&lt;&gt;"",CV6&gt;=DA$22,CV6&lt;&gt;"",CP6=""),AND(CX6&gt;=DA$18,CX6&lt;&gt;"",CZ6&gt;=DA$22,CZ6&lt;&gt;"",CP6=""),AND(DX6&gt;=EK$18,DX6&lt;&gt;"",DZ6&gt;=EK$22,DZ6&lt;&gt;""),AND(EA6&gt;=EK$18,EA6&lt;&gt;"",EC6&gt;=EK$22,EC6&lt;&gt;""),AND(EE6&gt;=EK$18,EE6&lt;&gt;"",EG6&gt;=EK$22,EG6&lt;&gt;""),AND(EH6&gt;=EK$18,EH6&lt;&gt;"",EJ6&gt;=EK$22,EJ6&lt;&gt;""),AND(FF6&gt;=FS$18,FF6&lt;&gt;"",FH6&gt;=FS$22,FH6&lt;&gt;""),AND(FI6&gt;=FS$18,FI6&lt;&gt;"",FK6&gt;=FS$22,FK6&lt;&gt;""),AND(FM6&gt;=FS$18,FM6&lt;&gt;"",FO6&gt;=FS$22,FO6&lt;&gt;""),AND(FP6&gt;=FS$18,FP6&lt;&gt;"",FR6&gt;=FS$22,FR6&lt;&gt;""),AND(GN6&gt;=HA$18,GN6&lt;&gt;"",GP6&gt;=HA$22,GP6&lt;&gt;""),AND(GQ6&gt;=HA$18,GQ6&lt;&gt;"",GS6&gt;=HA$22,GS6&lt;&gt;""),AND(GU6&gt;=HA$18,GU6&lt;&gt;"",GW6&gt;=HA$22,GW6&lt;&gt;""),AND(GX6&gt;=HA$18,GX6&lt;&gt;"",GZ6&gt;=HA$22,GZ6&lt;&gt;""),AND(HV6&gt;=II$18,HV6&lt;&gt;"",HX6&gt;=II$22,HX6&lt;&gt;""),AND(HY6&gt;=II$18,HY6&lt;&gt;"",IA6&gt;=II$22,IA6&lt;&gt;""),AND(IC6&gt;=II$18,IC6&lt;&gt;"",IE6&gt;=II$22,IE6&lt;&gt;""),AND(IF6&gt;=II$18,IF6&lt;&gt;"",IH6&gt;=II$22,IH6&lt;&gt;""),AND(JD6&gt;=JQ$18,JD6&lt;&gt;"",JF6&gt;=JQ$22,JF6&lt;&gt;""),AND(JG6&gt;=JQ$18,JG6&lt;&gt;"",JI6&gt;=JQ$22,JI6&lt;&gt;""),AND(JK6&gt;=JQ$18,JK6&lt;&gt;"",JM6&gt;=JQ$22,JM6&lt;&gt;""),AND(JN6&gt;=JQ$18,JN6&lt;&gt;"",JP6&gt;=JQ$22,JP6&lt;&gt;""),AND(KL6&gt;=KY$18,KL6&lt;&gt;"",KN6&gt;=KY$22,KN6&lt;&gt;""),AND(KO6&gt;=KY$18,KO6&lt;&gt;"",KQ6&gt;=KY$22,KQ6&lt;&gt;""),AND(KS6&gt;=KY$18,KS6&lt;&gt;"",KU6&gt;=KY$22,KU6&lt;&gt;""),AND(KV6&gt;=KY$18,KV6&lt;&gt;"",KX6&gt;=KY$22,KX6&lt;&gt;""),AND(LT6&gt;=MG$18,LT6&lt;&gt;"",LV6&gt;=MG$22,LV6&lt;&gt;""),AND(LW6&gt;=MG$18,LW6&lt;&gt;"",LY6&gt;=MG$22,LY6&lt;&gt;""),AND(MA6&gt;=MG$18,MA6&lt;&gt;"",MC6&gt;=MG$22,MC6&lt;&gt;""),AND(MD6&gt;=MG$18,MD6&lt;&gt;"",MF6&gt;=MG$22,MF6&lt;&gt;""),AND(NB6&gt;=NO$18,NB6&lt;&gt;"",ND6&gt;=NO$22,ND6&lt;&gt;""),AND(NE6&gt;=NO$18,NE6&lt;&gt;"",NG6&gt;=NO$22,NG6&lt;&gt;""),AND(NI6&gt;=NO$18,NI6&lt;&gt;"",NK6&gt;=NO$22,NK6&lt;&gt;""),AND(NL6&gt;=NO$18,NL6&lt;&gt;"",NN6&gt;=NO$22,NN6&lt;&gt;""),AND(OJ6&gt;=OW$18,OJ6&lt;&gt;"",OL6&gt;=OW$22,OL6&lt;&gt;""),AND(OM6&gt;=OW$18,OM6&lt;&gt;"",OO6&gt;=OW$22,OO6&lt;&gt;""),AND(OQ6&gt;=OW$18,OQ6&lt;&gt;"",OS6&gt;=OW$22,OS6&lt;&gt;""),AND(OT6&gt;=OW$18,OT6&lt;&gt;"",OV6&gt;=OW$22,OV6&lt;&gt;""),AND(PR6&gt;=QE$18,PR6&lt;&gt;"",PT6&gt;=QE$22,PT6&lt;&gt;""),AND(PU6&gt;=QE$18,PU6&lt;&gt;"",PW6&gt;=QE$22,PW6&lt;&gt;""),AND(PY6&gt;=QE$18,PY6&lt;&gt;"",QA6&gt;=QE$22,QA6&lt;&gt;""),AND(QB6&gt;=QE$18,QB6&lt;&gt;"",QD6&gt;=QE$22,QD6&lt;&gt;""),AND(QZ6&gt;=RM$18,QZ6&lt;&gt;"",RB6&gt;=RM$22,RB6&lt;&gt;""),AND(RC6&gt;=RM$18,RC6&lt;&gt;"",RE6&gt;=RM$22,RE6&lt;&gt;""),AND(RG6&gt;=RM$18,RG6&lt;&gt;"",RI6&gt;=RM$22,RI6&lt;&gt;""),AND(RJ6&gt;=RM$18,RJ6&lt;&gt;"",RL6&gt;=RM$22,RL6&lt;&gt;""),AND(SH6&gt;=SU$18,SH6&lt;&gt;"",SJ6&gt;=SU$22,SJ6&lt;&gt;""),AND(SK6&gt;=SU$18,SK6&lt;&gt;"",SM6&gt;=SU$22,SM6&lt;&gt;""),AND(SO6&gt;=SU$18,SO6&lt;&gt;"",SQ6&gt;=SU$22,SQ6&lt;&gt;""),AND(SR6&gt;=SU$18,SR6&lt;&gt;"",ST6&gt;=SU$22,ST6&lt;&gt;""),AND(TP6&gt;=UC$18,TP6&lt;&gt;"",TR6&gt;=UC$22,TR6&lt;&gt;""),AND(TS6&gt;=UC$18,TS6&lt;&gt;"",TU6&gt;=UC$22,TU6&lt;&gt;""),AND(TW6&gt;=UC$18,TW6&lt;&gt;"",TY6&gt;=UC$22,TYY6&lt;&gt;""),AND(TZ6&gt;=UC$18,TZ6&lt;&gt;"",UB6&gt;=UC$22,UB6&lt;&gt;""),AND(UX6&gt;=VK$18,UX6&lt;&gt;"",UZ6&gt;=VK$22,UZ6&lt;&gt;""),AND(VA6&gt;=VK$18,VA6&lt;&gt;"",VC6&gt;=VK$22,VC6&lt;&gt;""),AND(VE6&gt;=VK$18,VE6&lt;&gt;"",VG6&gt;=VK$22,VG6&lt;&gt;""),AND(VH6&gt;=VK$18,VH6&lt;&gt;"",VJ6&gt;=VK$22,VJ6&lt;&gt;""),AND(WF6&gt;=WS$18,WF6&lt;&gt;"",WH6&gt;=WS$22,WH6&lt;&gt;""),AND(WI6&gt;=WS$18,WI6&lt;&gt;"",WK6&gt;=WS$22,WK6&lt;&gt;""),AND(WM6&gt;=WS$18,WM6&lt;&gt;"",WO6&gt;=WS$22,WO6&lt;&gt;""),AND(WP6&gt;=WS$18,WP6&lt;&gt;"",WR6&gt;=WS$22,WR6&lt;&gt;"")),"P","")</f>
        <v>P</v>
      </c>
      <c r="J6" s="8">
        <f>IF(COUNT(AQ6,AT6,BR6,BU6,CS6,CV6)&gt;0,LARGE((AQ6,AT6,BR6,BU6,CS6,CV6),1),0)</f>
        <v>55.150000000000006</v>
      </c>
      <c r="K6" s="8" t="str">
        <f>IF(J6="","",IF(OR(J6=CS6,J6=CV6),$CA$1,IF(OR(J6=BR6,J6=BU6),$AZ$1,IF(OR(J6=AQ6,J6=AT6),$Y$1,""))))</f>
        <v>2025 Nationals</v>
      </c>
      <c r="L6" s="8">
        <f>IF(COUNT(AQ6,AT6,BR6,BU6,CS6,CV6)&gt;1,LARGE((AQ6,AT6,BR6,BU6,CS6,CV6),2),0)</f>
        <v>53.21</v>
      </c>
      <c r="M6" s="8" t="str">
        <f>IF(L6="","",IF(OR(L6=CS6,L6=CV6),$CA$1,IF(OR(L6=BR6,L6=BU6),$AZ$1,IF(OR(L6=AQ6,L6=AT6),$Y$1,""))))</f>
        <v>2025 Elite Canada</v>
      </c>
      <c r="N6" s="8">
        <f>IF(COUNT(AQ6,AT6,BR6,BU6,CS6,CV6)&gt;2,LARGE((AQ6,AT6,BR6,BU6,CS6,CV6),3),0)</f>
        <v>37.239999999999995</v>
      </c>
      <c r="O6" s="8" t="str">
        <f>IF(N6="","",IF(OR(N6=CS6,N6=CV6),$CA$1,IF(OR(N6=BR6,N6=BU6),$AZ$1,IF(OR(N6=AQ6,N6=AT6),$Y$1,""))))</f>
        <v>2025 3rd Domestic Trial</v>
      </c>
      <c r="P6" s="8">
        <f>IF(MAX(AX6,BY6,CZ6)&gt;0,MAX(AX6,BY6,CZ6),0)</f>
        <v>52.760000000000005</v>
      </c>
      <c r="Q6" s="8" t="str">
        <f>IF(P6="","",IF(P6=CZ6,$CA$1,IF(P6=BY6,$AZ$1,IF(P6=AX6,$Y$1,""))))</f>
        <v>2025 Elite Canada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,TP6,TS6,TW6,TZ6,UX6,VA6,VE6,VH6,WF6,WI6,WM6,WP6)&gt;0,MAX(AO6,AR6,AV6,BP6,BS6,BW6,CQ6,CT6,CX6,DX6,EA6,EE6,EH6,FF6,FI6,FM6,FP6,GN6,GQ6,GU6,GX6,HV6,HY6,IC6,IF6,JD6,JG6,JK6,JN6,KL6,KO6,KS6,KV6,LT6,LW6,MA6,MD6,NB6,NE6,NI6,NL6,OJ6,OM6,OQ6,OT6,PR6,PU6,PY6,QB6,QZ6,RC6,RG6,RJ6,SH6,SK6,SO6,SR6,TP6,TS6,TW6,TZ6,UX6,VA6,VE6,VH6,WF6,WI6,WM6,WP6),0)</f>
        <v>14.7</v>
      </c>
      <c r="S6" s="8" t="str">
        <f>IF(R6=0,"",IF(OR(R6=CQ6,R6=CT6,R6=CX6),$CA$1,IF(OR(R6=BP6,R6=BS6,R6=BW6),$AZ$1,IF(OR(R6=AO6,R6=AR6,R6=AV6),$Y$1,IF(OR(R6=WF6,R6=WI6,R6=WM6,R6=WP6),$VL$1,IF(OR(R6=UX6,R6=VA6,R6=VE6,R6=VH6),$UD$1,IF(OR(R6=TP6,R6=TS6,R6=TW6,R6=TZ6),$SV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)))</f>
        <v>2025 Worlds (Nov 9)</v>
      </c>
      <c r="T6" s="8">
        <f>MAX(IF(AND(AO6&lt;&gt;"",AO6&gt;=$AY$17),AP6,0),IF(AND(AR6&lt;&gt;"",AR6&gt;=$AY$17),AS6,0),IF(AND(AV6&lt;&gt;"",AV6&gt;=$AY$17),AW6,0),IF(AND(BP6&lt;&gt;"",BP6&gt;=$BZ$17),BQ6,0),IF(AND(BS6&lt;&gt;"",BS6&gt;=$BZ$17),BT6,0),IF(AND(BW6&lt;&gt;"",BW6&gt;=$BZ$17),BX6,0),IF(AND(CQ6&lt;&gt;"",CQ6&gt;=$DA$17),CR6,0),IF(AND(CT6&lt;&gt;"",CT6&gt;=$DA$17),CU6,0),IF(AND(CX6&lt;&gt;"",CX6&gt;=$DA$17),CY6,0),IF(AND(DX6&lt;&gt;"",DX6&gt;=$EK$17),DY6,0),IF(AND(EA6&lt;&gt;"",EA6&gt;=$EK$17),EB6,0),IF(AND(EE6&lt;&gt;"",EE6&gt;=$EK$17),EF6,0),IF(AND(EH6&lt;&gt;"",EH6&gt;=$EK$17),EI6,0),IF(AND(FF6&lt;&gt;"",FF6&gt;=$FS$17),FG6,0),IF(AND(FI6&lt;&gt;"",FI6&gt;=$FS$17),FJ6,0),IF(AND(FM6&lt;&gt;"",FM6&gt;=$FS$17),FN6,0),IF(AND(FP6&lt;&gt;"",FP6&gt;=$FS$17),FQ6,0),IF(AND(GN6&lt;&gt;"",GN6&gt;=$HA$17),GO6,0),IF(AND(GQ6&lt;&gt;"",GQ6&gt;=$HA$17),GR6,0),IF(AND(GU6&lt;&gt;"",GU6&gt;=$HA$17),GV6,0),IF(AND(GX6&lt;&gt;"",GX6&gt;=$HA$17),GY6,0),IF(AND(HV6&lt;&gt;"",HV6&gt;=$II$17),HW6,0),IF(AND(HY6&lt;&gt;"",HY6&gt;=$II$17),HZ6,0),IF(AND(IC6&lt;&gt;"",IC6&gt;=$II$17),ID6,0),IF(AND(IF6&lt;&gt;"",IF6&gt;=$II$17),IG6,0),IF(AND(JD6&lt;&gt;"",JD6&gt;=$JQ$17),JE6,0),IF(AND(JG6&lt;&gt;"",JG6&gt;=$JQ$17),JH6,0),IF(AND(JK6&lt;&gt;"",JK6&gt;=$JQ$17),JL6,0),IF(AND(JN6&lt;&gt;"",JN6&gt;=$JQ$17),JO6,0),IF(AND(KL6&lt;&gt;"",KL6&gt;=$KY$17),KM6,0),IF(AND(KO6&lt;&gt;"",KO6&gt;=$KY$17),KP6,0),IF(AND(KS6&lt;&gt;"",KS6&gt;=$KY$17),KT6,0),IF(AND(KV6&lt;&gt;"",KV6&gt;=$KY$17),KW6,0),IF(AND(LT6&lt;&gt;"",LT6&gt;=$MG$17),LU6,0),IF(AND(LW6&lt;&gt;"",LW6&gt;=$MG$17),LX6,0),IF(AND(MA6&lt;&gt;"",MA6&gt;=$MG$17),MB6,0),IF(AND(MD6&lt;&gt;"",MD6&gt;=$MG$17),ME6,0),IF(AND(NB6&lt;&gt;"",NB6&gt;=$NO$17),NC6,0),IF(AND(NE6&lt;&gt;"",NE6&gt;=$NO$17),NF6,0),IF(AND(NI6&lt;&gt;"",NI6&gt;=$NO$17),NJ6,0),IF(AND(NL6&lt;&gt;"",NL6&gt;=$NO$17),NM6,0),IF(AND(OJ6&lt;&gt;"",OJ6&gt;=$OW$17),OK6,0),IF(AND(OM6&lt;&gt;"",OM6&gt;=$OW$17),ON6,0),IF(AND(OQ6&lt;&gt;"",OQ6&gt;=$OW$17),OR6,0),IF(AND(OT6&lt;&gt;"",OT6&gt;=$OW$17),OU6,0),IF(AND(PR6&lt;&gt;"",PR6&gt;=$QE$17),PS6,0),IF(AND(PU6&lt;&gt;"",PU6&gt;=$QE$17),PV6,0),IF(AND(PY6&lt;&gt;"",PY6&gt;=$QE$17),PZ6,0),IF(AND(QB6&lt;&gt;"",QB6&gt;=$QE$17),QC6,0),IF(AND(QZ6&lt;&gt;"",QZ6&gt;=$RM$17),RA6,0),IF(AND(RC6&lt;&gt;"",RC6&gt;=$RM$17),RD6,0),IF(AND(RG6&lt;&gt;"",RG6&gt;=$RM$17),RH6,0),IF(AND(RJ6&lt;&gt;"",RJ6&gt;=$RM$17),RK6,0),IF(AND(SH6&lt;&gt;"",SH6&gt;=$SU$17),SI6,0),IF(AND(SK6&lt;&gt;"",SK6&gt;=$SU$17),SL6,0),IF(AND(SO6&lt;&gt;"",SO6&gt;=$SU$17),SP6,0),IF(AND(SR6&lt;&gt;"",SR6&gt;=$SU$17),SS6,0),IF(AND(TP6&lt;&gt;"",TP6&gt;=$UC$17),TQ6,0),IF(AND(TS6&lt;&gt;"",TS6&gt;=$UC$17),TT6,0),IF(AND(TW6&lt;&gt;"",TW6&gt;=$UC$17),TX6,0),IF(AND(TZ6&lt;&gt;"",TZ6&gt;=$UC$17),UA6,0),IF(AND(UX6&lt;&gt;"",UX6&gt;=$VK$17),UY6,0),IF(AND(VA6&lt;&gt;"",VA6&gt;=$VK$17),VB6,0),IF(AND(VE6&lt;&gt;"",VE6&gt;=$VK$17),VF6,0),IF(AND(VH6&lt;&gt;"",VH6&gt;=$VK$17),VI6,0),IF(AND(WF6&lt;&gt;"",WF6&gt;=$WS$17),WG6,0),IF(AND(WI6&lt;&gt;"",WI6&gt;=$WS$17),WJ6,0),IF(AND(WM6&lt;&gt;"",WM6&gt;=$WS$17),WN6,0),IF(AND(WP6&lt;&gt;"",WP6&gt;=$WS$17),WQ6,0),0)</f>
        <v>15.69</v>
      </c>
      <c r="U6" s="8" t="str">
        <f>IF(T6=0,"",IF(OR(T6=CR6,T6=CU6,T6=CY6),$CA$1,IF(OR(T6=BQ6,T6=BT6,T6=BX6),$AZ$1,IF(OR(T6=AP6,T6=AS6,T6=AW6),$Y$1,IF(OR(T6=WG6,T6=WJ6,T6=WN6,T6=WQ6),$VL$1,IF(OR(T6=UY6,T6=VB6,T6=VF6,T6=VI6),$UD$1,IF(OR(T6=TQ6,T6=TT6,T6=TX6,T6=UA6),$SV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)))</f>
        <v>2025 World Cup POR (July 6)</v>
      </c>
      <c r="V6" s="8">
        <f>IF(MAX(DB6,DC6)&gt;0,MAX(DB6,DC6),"")</f>
        <v>18.420000000000009</v>
      </c>
      <c r="W6" s="11" t="str">
        <f>IF(V6="","",IF(V6=DB6,"("&amp;DB$2&amp;")",IF(V6=DC6,"("&amp;DC$2&amp;")")))</f>
        <v>(Prelim)</v>
      </c>
      <c r="X6" s="8" t="str">
        <f>IF(V6="","",IF(V6=DB6,IF(V6+IF(N6="",0,N6)=WL6,$VL$1,IF(V6+IF(N6="",0,N6)=VD6,$UD$1,IF(V6+IF(N6="",0,N6)=TV6,$SV$1,IF(V6+IF(N6="",0,N6)=SN6,$RN$1,IF(V6+IF(N6="",0,N6)=RF6,$QF$1,IF(V6+IF(N6="",0,N6)=PX6,$OX$1,IF(V6+IF(N6="",0,N6)=OP6,$NP$1,IF(V6+IF(N6="",0,N6)=NH6,$MH$1,IF(V6+IF(N6="",0,N6)=LZ6,$KZ$1,IF(V6+IF(N6="",0,N6)=KR6,$JR$1,IF(V6+IF(N6="",0,N6)=JJ6,$IJ$1,IF(V6+IF(N6="",0,N6)=IB6,$HB$1,IF(V6+IF(N6="",0,N6)=GT6,$FT$1,IF(V6+IF(N6="",0,N6)=FL6,$EL$1,IF(V6+IF(N6="",0,N6)=ED6,$DD$1))))))))))))))),IF(V6=DC6,IF(V6+IF(P6="",0,P6)=WO6,$VL$1,IF(V6+IF(P6="",0,P6)=VG6,$UD$1,IF(V6+IF(P6="",0,P6)=TY6,$SV$1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WR6,$VL$1,IF(V6+IF(P6="",0,P6)=VJ6,$UD$1,IF(V6+IF(P6="",0,P6)=UB6,$SV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))))))</f>
        <v>2025 World Cup GER (Sept 21)</v>
      </c>
      <c r="Y6" s="22">
        <v>15.7</v>
      </c>
      <c r="Z6" s="22">
        <v>9.3000000000000007</v>
      </c>
      <c r="AA6" s="22">
        <v>13.6</v>
      </c>
      <c r="AB6" s="22">
        <v>14.61</v>
      </c>
      <c r="AC6" s="22">
        <v>0</v>
      </c>
      <c r="AD6" s="22">
        <v>3.4</v>
      </c>
      <c r="AE6" s="22">
        <v>2</v>
      </c>
      <c r="AF6" s="22">
        <v>3.3</v>
      </c>
      <c r="AG6" s="22">
        <v>3.23</v>
      </c>
      <c r="AH6" s="22">
        <v>0</v>
      </c>
      <c r="AI6" s="22">
        <v>15.3</v>
      </c>
      <c r="AJ6" s="22">
        <v>9.5</v>
      </c>
      <c r="AK6" s="22">
        <v>13.4</v>
      </c>
      <c r="AL6" s="22">
        <v>14.56</v>
      </c>
      <c r="AM6" s="22">
        <v>0</v>
      </c>
      <c r="AN6" s="27"/>
      <c r="AO6" s="38">
        <f>IF(AA6&gt;0,AA6,"")</f>
        <v>13.6</v>
      </c>
      <c r="AP6" s="38">
        <f>IF(AB6&gt;0,AB6,"")</f>
        <v>14.61</v>
      </c>
      <c r="AQ6" s="40">
        <f>IF(SUM(Y6:AB6)-AC6&gt;0,SUM(Y6:AB6)-AC6,"")</f>
        <v>53.21</v>
      </c>
      <c r="AR6" s="40">
        <f>IF(AF6&gt;0,AF6,"")</f>
        <v>3.3</v>
      </c>
      <c r="AS6" s="40">
        <f>IF(AG6&gt;0,AG6,"")</f>
        <v>3.23</v>
      </c>
      <c r="AT6" s="40">
        <f>IF(SUM(AD6:AG6)-AH6&gt;0,SUM(AD6:AG6)-AH6,"")</f>
        <v>11.93</v>
      </c>
      <c r="AU6" s="40">
        <f>IF(AQ6="","",MAX(AQ6,AT6))</f>
        <v>53.21</v>
      </c>
      <c r="AV6" s="40">
        <f>IF(AK6&gt;0,AK6,"")</f>
        <v>13.4</v>
      </c>
      <c r="AW6" s="40">
        <f>IF(AL6&gt;0,AL6,"")</f>
        <v>14.56</v>
      </c>
      <c r="AX6" s="40">
        <f>IF(SUM(AI6:AL6)-AM6&gt;0,SUM(AI6:AL6)-AM6,"")</f>
        <v>52.760000000000005</v>
      </c>
      <c r="AY6" s="40">
        <f>IF(SUM(AU6,AX6)&gt;0,SUM(AU6,AX6),"")</f>
        <v>105.97</v>
      </c>
      <c r="AZ6" s="26">
        <v>5.5</v>
      </c>
      <c r="BA6" s="26">
        <v>3.4</v>
      </c>
      <c r="BB6" s="26">
        <v>6.1</v>
      </c>
      <c r="BC6" s="26">
        <v>6.27</v>
      </c>
      <c r="BD6" s="26">
        <v>0</v>
      </c>
      <c r="BE6" s="26">
        <v>16.3</v>
      </c>
      <c r="BF6" s="26">
        <v>9.3000000000000007</v>
      </c>
      <c r="BG6" s="26">
        <v>14.3</v>
      </c>
      <c r="BH6" s="26">
        <v>15.25</v>
      </c>
      <c r="BI6" s="26">
        <v>0</v>
      </c>
      <c r="BJ6" s="26">
        <v>3.2</v>
      </c>
      <c r="BK6" s="26">
        <v>1.6</v>
      </c>
      <c r="BL6" s="26">
        <v>3.3</v>
      </c>
      <c r="BM6" s="26">
        <v>3.25</v>
      </c>
      <c r="BN6" s="26">
        <v>0</v>
      </c>
      <c r="BO6" s="28"/>
      <c r="BP6" s="39">
        <f>IF(BB6&gt;0,BB6,"")</f>
        <v>6.1</v>
      </c>
      <c r="BQ6" s="39">
        <f>IF(BC6&gt;0,BC6,"")</f>
        <v>6.27</v>
      </c>
      <c r="BR6" s="11">
        <f>IF(SUM(AZ6:BC6)-BD6&gt;0,SUM(AZ6:BC6)-BD6,"")</f>
        <v>21.27</v>
      </c>
      <c r="BS6" s="11">
        <f>IF(BG6&gt;0,BG6,"")</f>
        <v>14.3</v>
      </c>
      <c r="BT6" s="11">
        <f>IF(BH6&gt;0,BH6,"")</f>
        <v>15.25</v>
      </c>
      <c r="BU6" s="11">
        <f>IF(SUM(BE6:BH6)-BI6&gt;0,SUM(BE6:BH6)-BI6,"")</f>
        <v>55.150000000000006</v>
      </c>
      <c r="BV6" s="11">
        <f>IF(BR6="","",MAX(BR6,BU6))</f>
        <v>55.150000000000006</v>
      </c>
      <c r="BW6" s="11">
        <f>IF(BL6&gt;0,BL6,"")</f>
        <v>3.3</v>
      </c>
      <c r="BX6" s="11">
        <f>IF(BM6&gt;0,BM6,"")</f>
        <v>3.25</v>
      </c>
      <c r="BY6" s="11">
        <f>IF(SUM(BJ6:BM6)-BN6&gt;0,SUM(BJ6:BM6)-BN6,"")</f>
        <v>11.350000000000001</v>
      </c>
      <c r="BZ6" s="11">
        <f>IF(SUM(BV6,BY6)&gt;0,SUM(BV6,BY6),"")</f>
        <v>66.5</v>
      </c>
      <c r="CA6" s="22">
        <v>10.6</v>
      </c>
      <c r="CB6" s="22">
        <v>6.3500000000000005</v>
      </c>
      <c r="CC6" s="22">
        <v>9.85</v>
      </c>
      <c r="CD6" s="22">
        <v>10.44</v>
      </c>
      <c r="CE6" s="22">
        <v>0</v>
      </c>
      <c r="CF6" s="22">
        <v>9.85</v>
      </c>
      <c r="CG6" s="22">
        <v>5.65</v>
      </c>
      <c r="CH6" s="22">
        <v>8.8000000000000007</v>
      </c>
      <c r="CI6" s="22">
        <v>9.24</v>
      </c>
      <c r="CJ6" s="22">
        <v>0</v>
      </c>
      <c r="CK6" s="22">
        <v>9.25</v>
      </c>
      <c r="CL6" s="22">
        <v>5.55</v>
      </c>
      <c r="CM6" s="22">
        <v>8.35</v>
      </c>
      <c r="CN6" s="22">
        <v>8.9050000000000011</v>
      </c>
      <c r="CO6" s="22">
        <v>0</v>
      </c>
      <c r="CP6" s="27" t="s">
        <v>53</v>
      </c>
      <c r="CQ6" s="38">
        <f>IF(CC6&gt;0,CC6,"")</f>
        <v>9.85</v>
      </c>
      <c r="CR6" s="38">
        <f>IF(CD6&gt;0,CD6,"")</f>
        <v>10.44</v>
      </c>
      <c r="CS6" s="40">
        <f>IF(SUM(CA6:CD6)-CE6&gt;0,SUM(CA6:CD6)-CE6,"")</f>
        <v>37.239999999999995</v>
      </c>
      <c r="CT6" s="40">
        <f>IF(CH6&gt;0,CH6,"")</f>
        <v>8.8000000000000007</v>
      </c>
      <c r="CU6" s="40">
        <f>IF(CI6&gt;0,CI6,"")</f>
        <v>9.24</v>
      </c>
      <c r="CV6" s="40">
        <f>IF(SUM(CF6:CI6)-CJ6&gt;0,SUM(CF6:CI6)-CJ6,"")</f>
        <v>33.54</v>
      </c>
      <c r="CW6" s="40">
        <f>IF(CS6="","",MAX(CS6,CV6))</f>
        <v>37.239999999999995</v>
      </c>
      <c r="CX6" s="40">
        <f>IF(CM6&gt;0,CM6,"")</f>
        <v>8.35</v>
      </c>
      <c r="CY6" s="40">
        <f>IF(CN6&gt;0,CN6,"")</f>
        <v>8.9050000000000011</v>
      </c>
      <c r="CZ6" s="40">
        <f>IF(SUM(CK6:CN6)-CO6&gt;0,SUM(CK6:CN6)-CO6,"")</f>
        <v>32.055</v>
      </c>
      <c r="DA6" s="40">
        <f>IF(SUM(CW6,CZ6)&gt;0,SUM(CW6,CZ6),"")</f>
        <v>69.294999999999987</v>
      </c>
      <c r="DB6" s="51">
        <f>IF(MAX(ED6,FL6,GT6,IB6,JJ6,KR6,LZ6,NH6,OP6,PX6,RF6,SN6,TV6,VD6,WWL6)-IF(N6="",0,N6)&gt;0.001,MAX(ED6,FL6,GT6,IB6,JJ6,KR6,LZ6,NH6,OP6,PX6,RF6,SN6,TV6,VD6,WL6)-IF(N6="",0,N6),"")</f>
        <v>18.420000000000009</v>
      </c>
      <c r="DC6" s="51">
        <f>IF(MAX(EG6,EJ6,FO6,FR6,GW6,GZ6,IE6,IH6,JM6,JP6,KU6,KX6,MC6,MF6,NK6,NN6,OS6,OV6,QA6,QD6,RI6,RL6,SQ6,ST6,TY6,UB6,VG6,VJ6,WO6,WR6)-IF(P6="",0,P6)&gt;0.001,MAX(EG6,EJ6,FO6,FR6,GW6,GZ6,IE6,IH6,JM6,JP6,KU6,KX6,MC6,MF6,NK6,NN6,OS6,OV6,QA6,QD6,RI6,RL6,SQ6,ST6,TY6,UB6,VG6,VJ6,WO6,WR6)-IF(P6="",0,P6),"")</f>
        <v>2.029999999999994</v>
      </c>
      <c r="DD6" s="17">
        <v>13</v>
      </c>
      <c r="DE6" s="17">
        <v>9.1999999999999993</v>
      </c>
      <c r="DF6" s="17">
        <v>13.6</v>
      </c>
      <c r="DG6" s="17">
        <v>15.06</v>
      </c>
      <c r="DH6" s="17">
        <v>0</v>
      </c>
      <c r="DI6" s="17">
        <v>10.3</v>
      </c>
      <c r="DJ6" s="17">
        <v>5.8</v>
      </c>
      <c r="DK6" s="17">
        <v>8.5</v>
      </c>
      <c r="DL6" s="17">
        <v>10.52</v>
      </c>
      <c r="DM6" s="17">
        <v>0</v>
      </c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>
        <f>IF(DF6&gt;0,DF6,"")</f>
        <v>13.6</v>
      </c>
      <c r="DY6" s="40">
        <f>IF(DG6&gt;0,DG6,"")</f>
        <v>15.06</v>
      </c>
      <c r="DZ6" s="40">
        <f>IF(SUM(DD6:DG6)-DH6&gt;0,SUM(DD6:DG6)-DH6,"")</f>
        <v>50.86</v>
      </c>
      <c r="EA6" s="40">
        <f>IF(DK6&gt;0,DK6,"")</f>
        <v>8.5</v>
      </c>
      <c r="EB6" s="40">
        <f>IF(DL6&gt;0,DL6,"")</f>
        <v>10.52</v>
      </c>
      <c r="EC6" s="40">
        <f>IF(SUM(DI6:DL6)-DM6&gt;0,SUM(DI6:DL6)-DM6,"")</f>
        <v>35.120000000000005</v>
      </c>
      <c r="ED6" s="40">
        <f>IF(MAX(DZ6,EC6)&gt;0,MAX(DZ6,EC6),"")</f>
        <v>50.86</v>
      </c>
      <c r="EE6" s="40" t="str">
        <f>IF(DP6&gt;0,DP6,"")</f>
        <v/>
      </c>
      <c r="EF6" s="40" t="str">
        <f>IF(DQ6&gt;0,DQ6,"")</f>
        <v/>
      </c>
      <c r="EG6" s="40" t="str">
        <f>IF(SUM(DN6:DQ6)-DR6&gt;0,SUM(DN6:DQ6)-DR6,"")</f>
        <v/>
      </c>
      <c r="EH6" s="40" t="str">
        <f>IF(DU6&gt;0,DU6,"")</f>
        <v/>
      </c>
      <c r="EI6" s="40" t="str">
        <f>IF(DV6&gt;0,DV6,"")</f>
        <v/>
      </c>
      <c r="EJ6" s="40" t="str">
        <f>IF(SUM(DS6:DV6)-DW6&gt;0,SUM(DS6:DV6)-DW6,"")</f>
        <v/>
      </c>
      <c r="EK6" s="40">
        <f>IF(SUM(ED6,EG6,EJ6)&gt;0,SUM(ED6,EG6,EJ6),"")</f>
        <v>50.86</v>
      </c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 t="str">
        <f>IF(EN6&gt;0,EN6,"")</f>
        <v/>
      </c>
      <c r="FG6" s="11" t="str">
        <f>IF(EO6&gt;0,EO6,"")</f>
        <v/>
      </c>
      <c r="FH6" s="11" t="str">
        <f>IF(SUM(EL6:EO6)-EP6&gt;0,SUM(EL6:EO6)-EP6,"")</f>
        <v/>
      </c>
      <c r="FI6" s="11" t="str">
        <f>IF(ES6&gt;0,ES6,"")</f>
        <v/>
      </c>
      <c r="FJ6" s="11" t="str">
        <f>IF(ET6&gt;0,ET6,"")</f>
        <v/>
      </c>
      <c r="FK6" s="11" t="str">
        <f>IF(SUM(EQ6:ET6)-EU6&gt;0,SUM(EQ6:ET6)-EU6,"")</f>
        <v/>
      </c>
      <c r="FL6" s="11" t="str">
        <f>IF(MAX(FH6,FK6)&gt;0,MAX(FH6,FK6),"")</f>
        <v/>
      </c>
      <c r="FM6" s="11" t="str">
        <f>IF(EX6&gt;0,EX6,"")</f>
        <v/>
      </c>
      <c r="FN6" s="11" t="str">
        <f>IF(EY6&gt;0,EY6,"")</f>
        <v/>
      </c>
      <c r="FO6" s="11" t="str">
        <f>IF(SUM(EV6:EY6)-EZ6&gt;0,SUM(EV6:EY6)-EZ6,"")</f>
        <v/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 t="str">
        <f>IF(SUM(FL6,FO6,FR6)&gt;0,SUM(FL6,FO6,FR6),"")</f>
        <v/>
      </c>
      <c r="FT6" s="17">
        <v>15.7</v>
      </c>
      <c r="FU6" s="17">
        <v>9</v>
      </c>
      <c r="FV6" s="17">
        <v>14.5</v>
      </c>
      <c r="FW6" s="17">
        <v>15.69</v>
      </c>
      <c r="FX6" s="17">
        <v>0</v>
      </c>
      <c r="FY6" s="17">
        <v>4.7</v>
      </c>
      <c r="FZ6" s="17">
        <v>2.6</v>
      </c>
      <c r="GA6" s="17">
        <v>5</v>
      </c>
      <c r="GB6" s="17">
        <v>4.99</v>
      </c>
      <c r="GC6" s="17">
        <v>0</v>
      </c>
      <c r="GD6" s="17">
        <v>15.4</v>
      </c>
      <c r="GE6" s="17">
        <v>9.1999999999999993</v>
      </c>
      <c r="GF6" s="17">
        <v>14.5</v>
      </c>
      <c r="GG6" s="17">
        <v>15.69</v>
      </c>
      <c r="GH6" s="17">
        <v>0</v>
      </c>
      <c r="GI6" s="17"/>
      <c r="GJ6" s="17"/>
      <c r="GK6" s="17"/>
      <c r="GL6" s="17"/>
      <c r="GM6" s="17"/>
      <c r="GN6" s="40">
        <f>IF(FV6&gt;0,FV6,"")</f>
        <v>14.5</v>
      </c>
      <c r="GO6" s="40">
        <f>IF(FW6&gt;0,FW6,"")</f>
        <v>15.69</v>
      </c>
      <c r="GP6" s="40">
        <f>IF(SUM(FT6:FW6)-FX6&gt;0,SUM(FT6:FW6)-FX6,"")</f>
        <v>54.89</v>
      </c>
      <c r="GQ6" s="40">
        <f>IF(GA6&gt;0,GA6,"")</f>
        <v>5</v>
      </c>
      <c r="GR6" s="40">
        <f>IF(GB6&gt;0,GB6,"")</f>
        <v>4.99</v>
      </c>
      <c r="GS6" s="40">
        <f>IF(SUM(FY6:GB6)-GC6&gt;0,SUM(FY6:GB6)-GC6,"")</f>
        <v>17.29</v>
      </c>
      <c r="GT6" s="40">
        <f>IF(MAX(GP6,GS6)&gt;0,MAX(GP6,GS6),"")</f>
        <v>54.89</v>
      </c>
      <c r="GU6" s="40">
        <f>IF(GF6&gt;0,GF6,"")</f>
        <v>14.5</v>
      </c>
      <c r="GV6" s="40">
        <f>IF(GG6&gt;0,GG6,"")</f>
        <v>15.69</v>
      </c>
      <c r="GW6" s="40">
        <f>IF(SUM(GD6:GG6)-GH6&gt;0,SUM(GD6:GG6)-GH6,"")</f>
        <v>54.79</v>
      </c>
      <c r="GX6" s="40" t="str">
        <f>IF(GK6&gt;0,GK6,"")</f>
        <v/>
      </c>
      <c r="GY6" s="40" t="str">
        <f>IF(GL6&gt;0,GL6,"")</f>
        <v/>
      </c>
      <c r="GZ6" s="40" t="str">
        <f>IF(SUM(GI6:GL6)-GM6&gt;0,SUM(GI6:GL6)-GM6,"")</f>
        <v/>
      </c>
      <c r="HA6" s="40">
        <f>IF(SUM(GT6,GW6,GZ6)&gt;0,SUM(GT6,GW6,GZ6),"")</f>
        <v>109.68</v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>IF(HD6&gt;0,HD6,"")</f>
        <v/>
      </c>
      <c r="HW6" s="11" t="str">
        <f>IF(HE6&gt;0,HE6,"")</f>
        <v/>
      </c>
      <c r="HX6" s="11" t="str">
        <f>IF(SUM(HB6:HE6)-HF6&gt;0,SUM(HB6:HE6)-HF6,"")</f>
        <v/>
      </c>
      <c r="HY6" s="11" t="str">
        <f>IF(HI6&gt;0,HI6,"")</f>
        <v/>
      </c>
      <c r="HZ6" s="11" t="str">
        <f>IF(HJ6&gt;0,HJ6,"")</f>
        <v/>
      </c>
      <c r="IA6" s="11" t="str">
        <f>IF(SUM(HG6:HJ6)-HK6&gt;0,SUM(HG6:HJ6)-HK6,"")</f>
        <v/>
      </c>
      <c r="IB6" s="11" t="str">
        <f>IF(MAX(HX6,IA6)&gt;0,MAX(HX6,IA6),"")</f>
        <v/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 t="str">
        <f>IF(SUM(IB6,IE6,IH6)&gt;0,SUM(IB6,IE6,IH6),"")</f>
        <v/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0" t="str">
        <f>IF(IL6&gt;0,IL6,"")</f>
        <v/>
      </c>
      <c r="JE6" s="40" t="str">
        <f>IF(IM6&gt;0,IM6,"")</f>
        <v/>
      </c>
      <c r="JF6" s="40" t="str">
        <f>IF(SUM(IJ6:IM6)-IN6&gt;0,SUM(IJ6:IM6)-IN6,"")</f>
        <v/>
      </c>
      <c r="JG6" s="40" t="str">
        <f>IF(IQ6&gt;0,IQ6,"")</f>
        <v/>
      </c>
      <c r="JH6" s="40" t="str">
        <f>IF(IR6&gt;0,IR6,"")</f>
        <v/>
      </c>
      <c r="JI6" s="40" t="str">
        <f>IF(SUM(IO6:IR6)-IS6&gt;0,SUM(IO6:IR6)-IS6,"")</f>
        <v/>
      </c>
      <c r="JJ6" s="40" t="str">
        <f>IF(MAX(JF6,JI6)&gt;0,MAX(JF6,JI6),"")</f>
        <v/>
      </c>
      <c r="JK6" s="40" t="str">
        <f>IF(IV6&gt;0,IV6,"")</f>
        <v/>
      </c>
      <c r="JL6" s="40" t="str">
        <f>IF(IW6&gt;0,IW6,"")</f>
        <v/>
      </c>
      <c r="JM6" s="40" t="str">
        <f>IF(SUM(IT6:IW6)-IX6&gt;0,SUM(IT6:IW6)-IX6,"")</f>
        <v/>
      </c>
      <c r="JN6" s="40" t="str">
        <f>IF(JA6&gt;0,JA6,"")</f>
        <v/>
      </c>
      <c r="JO6" s="40" t="str">
        <f>IF(JB6&gt;0,JB6,"")</f>
        <v/>
      </c>
      <c r="JP6" s="40" t="str">
        <f>IF(SUM(IY6:JB6)-JC6&gt;0,SUM(IY6:JB6)-JC6,"")</f>
        <v/>
      </c>
      <c r="JQ6" s="40" t="str">
        <f>IF(SUM(JJ6,JM6,JP6)&gt;0,SUM(JJ6,JM6,JP6),"")</f>
        <v/>
      </c>
      <c r="JR6" s="18">
        <v>14.5</v>
      </c>
      <c r="JS6" s="18">
        <v>9.1</v>
      </c>
      <c r="JT6" s="18">
        <v>14.5</v>
      </c>
      <c r="JU6" s="18">
        <v>15.16</v>
      </c>
      <c r="JV6" s="18">
        <v>0</v>
      </c>
      <c r="JW6" s="18">
        <v>16.2</v>
      </c>
      <c r="JX6" s="18">
        <v>9.5</v>
      </c>
      <c r="JY6" s="18">
        <v>14.5</v>
      </c>
      <c r="JZ6" s="18">
        <v>15.46</v>
      </c>
      <c r="KA6" s="18">
        <v>0</v>
      </c>
      <c r="KB6" s="18"/>
      <c r="KC6" s="18"/>
      <c r="KD6" s="18"/>
      <c r="KE6" s="18"/>
      <c r="KF6" s="18"/>
      <c r="KG6" s="18">
        <v>15.6</v>
      </c>
      <c r="KH6" s="18">
        <v>9.1</v>
      </c>
      <c r="KI6" s="18">
        <v>14.5</v>
      </c>
      <c r="KJ6" s="18">
        <v>15.17</v>
      </c>
      <c r="KK6" s="18">
        <v>0</v>
      </c>
      <c r="KL6" s="11">
        <f>IF(JT6&gt;0,JT6,"")</f>
        <v>14.5</v>
      </c>
      <c r="KM6" s="11">
        <f>IF(JU6&gt;0,JU6,"")</f>
        <v>15.16</v>
      </c>
      <c r="KN6" s="11">
        <f>IF(SUM(JR6:JU6)-JV6&gt;0,SUM(JR6:JU6)-JV6,"")</f>
        <v>53.260000000000005</v>
      </c>
      <c r="KO6" s="11">
        <f>IF(JY6&gt;0,JY6,"")</f>
        <v>14.5</v>
      </c>
      <c r="KP6" s="11">
        <f>IF(JZ6&gt;0,JZ6,"")</f>
        <v>15.46</v>
      </c>
      <c r="KQ6" s="11">
        <f>IF(SUM(JW6:JZ6)-KA6&gt;0,SUM(JW6:JZ6)-KA6,"")</f>
        <v>55.660000000000004</v>
      </c>
      <c r="KR6" s="11">
        <f>IF(MAX(KN6,KQ6)&gt;0,MAX(KN6,KQ6),"")</f>
        <v>55.660000000000004</v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>
        <f>IF(KI6&gt;0,KI6,"")</f>
        <v>14.5</v>
      </c>
      <c r="KW6" s="11">
        <f>IF(KJ6&gt;0,KJ6,"")</f>
        <v>15.17</v>
      </c>
      <c r="KX6" s="11">
        <f>IF(SUM(KG6:KJ6)-KK6&gt;0,SUM(KG6:KJ6)-KK6,"")</f>
        <v>54.370000000000005</v>
      </c>
      <c r="KY6" s="11">
        <f>IF(SUM(KR6,KU6,KX6)&gt;0,SUM(KR6,KU6,KX6),"")</f>
        <v>110.03</v>
      </c>
      <c r="KZ6" s="17">
        <v>15.7</v>
      </c>
      <c r="LA6" s="17">
        <v>9.3000000000000007</v>
      </c>
      <c r="LB6" s="17">
        <v>14.5</v>
      </c>
      <c r="LC6" s="17">
        <v>15.34</v>
      </c>
      <c r="LD6" s="17">
        <v>0</v>
      </c>
      <c r="LE6" s="17">
        <v>15.3</v>
      </c>
      <c r="LF6" s="17">
        <v>9</v>
      </c>
      <c r="LG6" s="17">
        <v>14.5</v>
      </c>
      <c r="LH6" s="17">
        <v>15.52</v>
      </c>
      <c r="LI6" s="17">
        <v>0</v>
      </c>
      <c r="LJ6" s="17">
        <v>15.7</v>
      </c>
      <c r="LK6" s="17">
        <v>8.9</v>
      </c>
      <c r="LL6" s="17">
        <v>14.5</v>
      </c>
      <c r="LM6" s="17">
        <v>15.51</v>
      </c>
      <c r="LN6" s="17">
        <v>0</v>
      </c>
      <c r="LO6" s="17">
        <v>15.2</v>
      </c>
      <c r="LP6" s="17">
        <v>9.1999999999999993</v>
      </c>
      <c r="LQ6" s="17">
        <v>14.5</v>
      </c>
      <c r="LR6" s="17">
        <v>15.05</v>
      </c>
      <c r="LS6" s="17">
        <v>0</v>
      </c>
      <c r="LT6" s="40">
        <f>IF(LB6&gt;0,LB6,"")</f>
        <v>14.5</v>
      </c>
      <c r="LU6" s="40">
        <f>IF(LC6&gt;0,LC6,"")</f>
        <v>15.34</v>
      </c>
      <c r="LV6" s="40">
        <f>IF(SUM(KZ6:LC6)-LD6&gt;0,SUM(KZ6:LC6)-LD6,"")</f>
        <v>54.84</v>
      </c>
      <c r="LW6" s="40">
        <f>IF(LG6&gt;0,LG6,"")</f>
        <v>14.5</v>
      </c>
      <c r="LX6" s="40">
        <f>IF(LH6&gt;0,LH6,"")</f>
        <v>15.52</v>
      </c>
      <c r="LY6" s="40">
        <f>IF(SUM(LE6:LH6)-LI6&gt;0,SUM(LE6:LH6)-LI6,"")</f>
        <v>54.319999999999993</v>
      </c>
      <c r="LZ6" s="40">
        <f>IF(MAX(LV6,LY6)&gt;0,MAX(LV6,LY6),"")</f>
        <v>54.84</v>
      </c>
      <c r="MA6" s="40">
        <f>IF(LL6&gt;0,LL6,"")</f>
        <v>14.5</v>
      </c>
      <c r="MB6" s="40">
        <f>IF(LM6&gt;0,LM6,"")</f>
        <v>15.51</v>
      </c>
      <c r="MC6" s="40">
        <f>IF(SUM(LJ6:LM6)-LN6&gt;0,SUM(LJ6:LM6)-LN6,"")</f>
        <v>54.61</v>
      </c>
      <c r="MD6" s="40">
        <f>IF(LQ6&gt;0,LQ6,"")</f>
        <v>14.5</v>
      </c>
      <c r="ME6" s="40">
        <f>IF(LR6&gt;0,LR6,"")</f>
        <v>15.05</v>
      </c>
      <c r="MF6" s="40">
        <f>IF(SUM(LO6:LR6)-LS6&gt;0,SUM(LO6:LR6)-LS6,"")</f>
        <v>53.95</v>
      </c>
      <c r="MG6" s="40">
        <f>IF(SUM(LZ6,MC6,MF6)&gt;0,SUM(LZ6,MC6,MF6),"")</f>
        <v>163.4</v>
      </c>
      <c r="MH6" s="18">
        <v>15.5</v>
      </c>
      <c r="MI6" s="18">
        <v>8.9</v>
      </c>
      <c r="MJ6" s="18">
        <v>14.5</v>
      </c>
      <c r="MK6" s="18">
        <v>15.36</v>
      </c>
      <c r="ML6" s="18">
        <v>0</v>
      </c>
      <c r="MM6" s="18">
        <v>15.7</v>
      </c>
      <c r="MN6" s="18">
        <v>9.6</v>
      </c>
      <c r="MO6" s="18">
        <v>14.5</v>
      </c>
      <c r="MP6" s="18">
        <v>15.44</v>
      </c>
      <c r="MQ6" s="18">
        <v>0</v>
      </c>
      <c r="MR6" s="18">
        <v>15</v>
      </c>
      <c r="MS6" s="18">
        <v>9</v>
      </c>
      <c r="MT6" s="18">
        <v>14.7</v>
      </c>
      <c r="MU6" s="18">
        <v>15.32</v>
      </c>
      <c r="MV6" s="18">
        <v>0</v>
      </c>
      <c r="MW6" s="18"/>
      <c r="MX6" s="18"/>
      <c r="MY6" s="18"/>
      <c r="MZ6" s="18"/>
      <c r="NA6" s="18"/>
      <c r="NB6" s="11">
        <f>IF(MJ6&gt;0,MJ6,"")</f>
        <v>14.5</v>
      </c>
      <c r="NC6" s="11">
        <f>IF(MK6&gt;0,MK6,"")</f>
        <v>15.36</v>
      </c>
      <c r="ND6" s="11">
        <f>IF(SUM(MH6:MK6)-ML6&gt;0,SUM(MH6:MK6)-ML6,"")</f>
        <v>54.26</v>
      </c>
      <c r="NE6" s="11">
        <f>IF(MO6&gt;0,MO6,"")</f>
        <v>14.5</v>
      </c>
      <c r="NF6" s="11">
        <f>IF(MP6&gt;0,MP6,"")</f>
        <v>15.44</v>
      </c>
      <c r="NG6" s="11">
        <f>IF(SUM(MM6:MP6)-MQ6&gt;0,SUM(MM6:MP6)-MQ6,"")</f>
        <v>55.239999999999995</v>
      </c>
      <c r="NH6" s="11">
        <f>IF(MAX(ND6,NG6)&gt;0,MAX(ND6,NG6),"")</f>
        <v>55.239999999999995</v>
      </c>
      <c r="NI6" s="11">
        <f>IF(MT6&gt;0,MT6,"")</f>
        <v>14.7</v>
      </c>
      <c r="NJ6" s="11">
        <f>IF(MU6&gt;0,MU6,"")</f>
        <v>15.32</v>
      </c>
      <c r="NK6" s="11">
        <f>IF(SUM(MR6:MU6)-MV6&gt;0,SUM(MR6:MU6)-MV6,"")</f>
        <v>54.02</v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>
        <f>IF(SUM(NH6,NK6,NN6)&gt;0,SUM(NH6,NK6,NN6),"")</f>
        <v>109.25999999999999</v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>
        <v>14</v>
      </c>
      <c r="OF6" s="17">
        <v>8.9</v>
      </c>
      <c r="OG6" s="17">
        <v>13.8</v>
      </c>
      <c r="OH6" s="17">
        <v>15.11</v>
      </c>
      <c r="OI6" s="17">
        <v>0</v>
      </c>
      <c r="OJ6" s="40" t="str">
        <f>IF(NR6&gt;0,NR6,"")</f>
        <v/>
      </c>
      <c r="OK6" s="40" t="str">
        <f>IF(NS6&gt;0,NS6,"")</f>
        <v/>
      </c>
      <c r="OL6" s="40" t="str">
        <f>IF(SUM(NP6:NS6)-NT6&gt;0,SUM(NP6:NS6)-NT6,"")</f>
        <v/>
      </c>
      <c r="OM6" s="40" t="str">
        <f>IF(NW6&gt;0,NW6,"")</f>
        <v/>
      </c>
      <c r="ON6" s="40" t="str">
        <f>IF(NX6&gt;0,NX6,"")</f>
        <v/>
      </c>
      <c r="OO6" s="40" t="str">
        <f>IF(SUM(NU6:NX6)-NY6&gt;0,SUM(NU6:NX6)-NY6,"")</f>
        <v/>
      </c>
      <c r="OP6" s="40" t="str">
        <f>IF(MAX(OL6,OO6)&gt;0,MAX(OL6,OO6),"")</f>
        <v/>
      </c>
      <c r="OQ6" s="40" t="str">
        <f>IF(OB6&gt;0,OB6,"")</f>
        <v/>
      </c>
      <c r="OR6" s="40" t="str">
        <f>IF(OC6&gt;0,OC6,"")</f>
        <v/>
      </c>
      <c r="OS6" s="40" t="str">
        <f>IF(SUM(NZ6:OC6)-OD6&gt;0,SUM(NZ6:OC6)-OD6,"")</f>
        <v/>
      </c>
      <c r="OT6" s="40">
        <f>IF(OG6&gt;0,OG6,"")</f>
        <v>13.8</v>
      </c>
      <c r="OU6" s="40">
        <f>IF(OH6&gt;0,OH6,"")</f>
        <v>15.11</v>
      </c>
      <c r="OV6" s="40">
        <f>IF(SUM(OE6:OH6)-OI6&gt;0,SUM(OE6:OH6)-OI6,"")</f>
        <v>51.81</v>
      </c>
      <c r="OW6" s="40">
        <f>IF(SUM(OP6,OS6,OV6)&gt;0,SUM(OP6,OS6,OV6),"")</f>
        <v>51.81</v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IF(SUM(PX6,QA6,QD6)&gt;0,SUM(PX6,QA6,QD6),"")</f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>IF(QH6&gt;0,QH6,"")</f>
        <v/>
      </c>
      <c r="RA6" s="40" t="str">
        <f>IF(QI6&gt;0,QI6,"")</f>
        <v/>
      </c>
      <c r="RB6" s="40" t="str">
        <f>IF(SUM(QF6:QI6)-QJ6&gt;0,SUM(QF6:QI6)-QJ6,"")</f>
        <v/>
      </c>
      <c r="RC6" s="40" t="str">
        <f>IF(QM6&gt;0,QM6,"")</f>
        <v/>
      </c>
      <c r="RD6" s="40" t="str">
        <f>IF(QN6&gt;0,QN6,"")</f>
        <v/>
      </c>
      <c r="RE6" s="40" t="str">
        <f>IF(SUM(QK6:QN6)-QO6&gt;0,SUM(QK6:QN6)-QO6,"")</f>
        <v/>
      </c>
      <c r="RF6" s="40" t="str">
        <f>IF(MAX(RB6,RE6)&gt;0,MAX(RB6,RE6),"")</f>
        <v/>
      </c>
      <c r="RG6" s="40" t="str">
        <f>IF(QR6&gt;0,QR6,"")</f>
        <v/>
      </c>
      <c r="RH6" s="40" t="str">
        <f>IF(QS6&gt;0,QS6,"")</f>
        <v/>
      </c>
      <c r="RI6" s="40" t="str">
        <f>IF(SUM(QP6:QS6)-QT6&gt;0,SUM(QP6:QS6)-QT6,"")</f>
        <v/>
      </c>
      <c r="RJ6" s="40" t="str">
        <f>IF(QW6&gt;0,QW6,"")</f>
        <v/>
      </c>
      <c r="RK6" s="40" t="str">
        <f>IF(QX6&gt;0,QX6,"")</f>
        <v/>
      </c>
      <c r="RL6" s="40" t="str">
        <f>IF(SUM(QU6:QX6)-QY6&gt;0,SUM(QU6:QX6)-QY6,"")</f>
        <v/>
      </c>
      <c r="RM6" s="40" t="str">
        <f>IF(SUM(RF6,RI6,RL6)&gt;0,SUM(RF6,RI6,RL6),"")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IF(SUM(SN6,SQ6,ST6)&gt;0,SUM(SN6,SQ6,ST6),"")</f>
        <v/>
      </c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17"/>
      <c r="TI6" s="17"/>
      <c r="TJ6" s="17"/>
      <c r="TK6" s="17"/>
      <c r="TL6" s="17"/>
      <c r="TM6" s="17"/>
      <c r="TN6" s="17"/>
      <c r="TO6" s="17"/>
      <c r="TP6" s="40" t="str">
        <f>IF(SX6&gt;0,SX6,"")</f>
        <v/>
      </c>
      <c r="TQ6" s="40" t="str">
        <f>IF(SY6&gt;0,SY6,"")</f>
        <v/>
      </c>
      <c r="TR6" s="40" t="str">
        <f>IF(SUM(SV6:SY6)-SZ6&gt;0,SUM(SV6:SY6)-SZ6,"")</f>
        <v/>
      </c>
      <c r="TS6" s="40" t="str">
        <f>IF(TC6&gt;0,TC6,"")</f>
        <v/>
      </c>
      <c r="TT6" s="40" t="str">
        <f>IF(TD6&gt;0,TD6,"")</f>
        <v/>
      </c>
      <c r="TU6" s="40" t="str">
        <f>IF(SUM(TA6:TD6)-TE6&gt;0,SUM(TA6:TD6)-TE6,"")</f>
        <v/>
      </c>
      <c r="TV6" s="40" t="str">
        <f>IF(MAX(TR6,TU6)&gt;0,MAX(TR6,TU6),"")</f>
        <v/>
      </c>
      <c r="TW6" s="40" t="str">
        <f>IF(TH6&gt;0,TH6,"")</f>
        <v/>
      </c>
      <c r="TX6" s="40" t="str">
        <f>IF(TI6&gt;0,TI6,"")</f>
        <v/>
      </c>
      <c r="TY6" s="40" t="str">
        <f>IF(SUM(TF6:TI6)-TJ6&gt;0,SUM(TF6:TI6)-TJ6,"")</f>
        <v/>
      </c>
      <c r="TZ6" s="40" t="str">
        <f>IF(TM6&gt;0,TM6,"")</f>
        <v/>
      </c>
      <c r="UA6" s="40" t="str">
        <f>IF(TN6&gt;0,TN6,"")</f>
        <v/>
      </c>
      <c r="UB6" s="40" t="str">
        <f>IF(SUM(TK6:TN6)-TO6&gt;0,SUM(TK6:TN6)-TO6,"")</f>
        <v/>
      </c>
      <c r="UC6" s="40" t="str">
        <f>IF(SUM(TV6,TY6,UB6)&gt;0,SUM(TV6,TY6,UB6),"")</f>
        <v/>
      </c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8"/>
      <c r="UQ6" s="18"/>
      <c r="UR6" s="18"/>
      <c r="US6" s="18"/>
      <c r="UT6" s="18"/>
      <c r="UU6" s="18"/>
      <c r="UV6" s="18"/>
      <c r="UW6" s="18"/>
      <c r="UX6" s="11" t="str">
        <f>IF(UF6&gt;0,UF6,"")</f>
        <v/>
      </c>
      <c r="UY6" s="11" t="str">
        <f>IF(UG6&gt;0,UG6,"")</f>
        <v/>
      </c>
      <c r="UZ6" s="11" t="str">
        <f>IF(SUM(UD6:UG6)-UH6&gt;0,SUM(UD6:UG6)-UH6,"")</f>
        <v/>
      </c>
      <c r="VA6" s="11" t="str">
        <f>IF(UK6&gt;0,UK6,"")</f>
        <v/>
      </c>
      <c r="VB6" s="11" t="str">
        <f>IF(UL6&gt;0,UL6,"")</f>
        <v/>
      </c>
      <c r="VC6" s="11" t="str">
        <f>IF(SUM(UI6:UL6)-UM6&gt;0,SUM(UI6:UL6)-UM6,"")</f>
        <v/>
      </c>
      <c r="VD6" s="11" t="str">
        <f>IF(MAX(UZ6,VC6)&gt;0,MAX(UZ6,VC6),"")</f>
        <v/>
      </c>
      <c r="VE6" s="11" t="str">
        <f>IF(UP6&gt;0,UP6,"")</f>
        <v/>
      </c>
      <c r="VF6" s="11" t="str">
        <f>IF(UQ6&gt;0,UQ6,"")</f>
        <v/>
      </c>
      <c r="VG6" s="11" t="str">
        <f>IF(SUM(UN6:UQ6)-UR6&gt;0,SUM(UN6:UQ6)-UR6,"")</f>
        <v/>
      </c>
      <c r="VH6" s="11" t="str">
        <f>IF(UU6&gt;0,UU6,"")</f>
        <v/>
      </c>
      <c r="VI6" s="11" t="str">
        <f>IF(UV6&gt;0,UV6,"")</f>
        <v/>
      </c>
      <c r="VJ6" s="11" t="str">
        <f>IF(SUM(US6:UV6)-UW6&gt;0,SUM(US6:UV6)-UW6,"")</f>
        <v/>
      </c>
      <c r="VK6" s="11" t="str">
        <f>IF(SUM(VD6,VG6,VJ6)&gt;0,SUM(VD6,VG6,VJ6),"")</f>
        <v/>
      </c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17"/>
      <c r="VY6" s="17"/>
      <c r="VZ6" s="17"/>
      <c r="WA6" s="17"/>
      <c r="WB6" s="17"/>
      <c r="WC6" s="17"/>
      <c r="WD6" s="17"/>
      <c r="WE6" s="17"/>
      <c r="WF6" s="40" t="str">
        <f>IF(VN6&gt;0,VN6,"")</f>
        <v/>
      </c>
      <c r="WG6" s="40" t="str">
        <f>IF(VO6&gt;0,VO6,"")</f>
        <v/>
      </c>
      <c r="WH6" s="40" t="str">
        <f>IF(SUM(VL6:VO6)-VP6&gt;0,SUM(VL6:VO6)-VP6,"")</f>
        <v/>
      </c>
      <c r="WI6" s="40" t="str">
        <f>IF(VS6&gt;0,VS6,"")</f>
        <v/>
      </c>
      <c r="WJ6" s="40" t="str">
        <f>IF(VT6&gt;0,VT6,"")</f>
        <v/>
      </c>
      <c r="WK6" s="40" t="str">
        <f>IF(SUM(VQ6:VT6)-VU6&gt;0,SUM(VQ6:VT6)-VU6,"")</f>
        <v/>
      </c>
      <c r="WL6" s="40" t="str">
        <f>IF(MAX(WH6,WK6)&gt;0,MAX(WH6,WK6),"")</f>
        <v/>
      </c>
      <c r="WM6" s="40" t="str">
        <f>IF(VX6&gt;0,VX6,"")</f>
        <v/>
      </c>
      <c r="WN6" s="40" t="str">
        <f>IF(VY6&gt;0,VY6,"")</f>
        <v/>
      </c>
      <c r="WO6" s="40" t="str">
        <f>IF(SUM(VV6:VY6)-VZ6&gt;0,SUM(VV6:VY6)-VZ6,"")</f>
        <v/>
      </c>
      <c r="WP6" s="40" t="str">
        <f>IF(WC6&gt;0,WC6,"")</f>
        <v/>
      </c>
      <c r="WQ6" s="40" t="str">
        <f>IF(WD6&gt;0,WD6,"")</f>
        <v/>
      </c>
      <c r="WR6" s="40" t="str">
        <f>IF(SUM(WA6:WD6)-WE6&gt;0,SUM(WA6:WD6)-WE6,"")</f>
        <v/>
      </c>
      <c r="WS6" s="40" t="str">
        <f>IF(SUM(WL6,WO6,WR6)&gt;0,SUM(WL6,WO6,WR6),"")</f>
        <v/>
      </c>
      <c r="WT6" s="26">
        <f>IF($CP6="P",CA6,(CA6+AZ6)/2)</f>
        <v>10.6</v>
      </c>
      <c r="WU6" s="26">
        <f>IF($CP6="P",CB6,(CB6+BA6)/2)</f>
        <v>6.3500000000000005</v>
      </c>
      <c r="WV6" s="26">
        <f>IF($CP6="P",CC6,(CC6+BB6)/2)</f>
        <v>9.85</v>
      </c>
      <c r="WW6" s="26">
        <f>IF($CP6="P",CD6,(CD6+BC6)/2)</f>
        <v>10.44</v>
      </c>
      <c r="WX6" s="26">
        <f>IF($CP6="P",CE6,(CE6+BD6)/2)</f>
        <v>0</v>
      </c>
      <c r="WY6" s="26">
        <f>IF($CP6="P",CF6,(CF6+BE6)/2)</f>
        <v>9.85</v>
      </c>
      <c r="WZ6" s="26">
        <f>IF($CP6="P",CG6,(CG6+BF6)/2)</f>
        <v>5.65</v>
      </c>
      <c r="XA6" s="26">
        <f>IF($CP6="P",CH6,(CH6+BG6)/2)</f>
        <v>8.8000000000000007</v>
      </c>
      <c r="XB6" s="26">
        <f>IF($CP6="P",CI6,(CI6+BH6)/2)</f>
        <v>9.24</v>
      </c>
      <c r="XC6" s="26">
        <f>IF($CP6="P",CJ6,(CJ6+BI6)/2)</f>
        <v>0</v>
      </c>
      <c r="XD6" s="26">
        <f>IF($CP6="P",CK6,(CK6+BJ6)/2)</f>
        <v>9.25</v>
      </c>
      <c r="XE6" s="26">
        <f>IF($CP6="P",CL6,(CL6+BK6)/2)</f>
        <v>5.55</v>
      </c>
      <c r="XF6" s="26">
        <f>IF($CP6="P",CM6,(CM6+BL6)/2)</f>
        <v>8.35</v>
      </c>
      <c r="XG6" s="26">
        <f>IF($CP6="P",CN6,(CN6+BM6)/2)</f>
        <v>8.9050000000000011</v>
      </c>
      <c r="XH6" s="26">
        <f>IF($CP6="P",CO6,(CO6+BN6)/2)</f>
        <v>0</v>
      </c>
      <c r="XI6" s="28" t="s">
        <v>53</v>
      </c>
      <c r="XJ6" s="11">
        <f>IF(WV6&gt;0,WV6,"")</f>
        <v>9.85</v>
      </c>
      <c r="XK6" s="11">
        <f>IF(WW6&gt;0,WW6,"")</f>
        <v>10.44</v>
      </c>
      <c r="XL6" s="11">
        <f>IF(SUM(WT6:WW6)-WX6&gt;0,SUM(WT6:WW6)-WX6,"")</f>
        <v>37.239999999999995</v>
      </c>
      <c r="XM6" s="11">
        <f>IF(XA6&gt;0,XA6,"")</f>
        <v>8.8000000000000007</v>
      </c>
      <c r="XN6" s="11">
        <f>IF(XB6&gt;0,XB6,"")</f>
        <v>9.24</v>
      </c>
      <c r="XO6" s="11">
        <f>IF(SUM(WY6:XB6)-XC6&gt;0,SUM(WY6:XB6)-XC6,"")</f>
        <v>33.54</v>
      </c>
      <c r="XP6" s="11">
        <f>IF(MAX(XL6,XO6)&gt;0,MAX(XL6,XO6),"")</f>
        <v>37.239999999999995</v>
      </c>
      <c r="XQ6" s="11">
        <f>IF(XF6&gt;0,XF6,"")</f>
        <v>8.35</v>
      </c>
      <c r="XR6" s="11">
        <f>IF(XG6&gt;0,XG6,"")</f>
        <v>8.9050000000000011</v>
      </c>
      <c r="XS6" s="11">
        <f>IF(SUM(XD6:XG6)-XH6&gt;0,SUM(XD6:XG6)-XH6,"")</f>
        <v>32.055</v>
      </c>
      <c r="XT6" s="11">
        <f>IF(SUM(XP6,XS6)&gt;0,SUM(XP6,XS6),"")</f>
        <v>69.294999999999987</v>
      </c>
    </row>
    <row r="7" spans="1:644" x14ac:dyDescent="0.2">
      <c r="A7" s="4" cm="1">
        <f t="array" ref="A7">IF(AND(H7&lt;&gt;"",H7&lt;&gt;"No DD"),SUMPRODUCT((H$4:H$15&lt;&gt;"")*(H$4:H$15&lt;&gt;"No DD")*(E$4:E$15&gt;E7))+1,IF(H7="No DD",SUMPRODUCT((H$4:H$15="No DD")*(E$4:E$15&gt;E7))+1+SUMPRODUCT((H$4:H$15&lt;&gt;"")*(H$4:H$15&lt;&gt;"No DD")),""))</f>
        <v>4</v>
      </c>
      <c r="B7" s="5" t="s">
        <v>26</v>
      </c>
      <c r="C7" s="4" t="s">
        <v>3</v>
      </c>
      <c r="D7" s="4">
        <v>1998</v>
      </c>
      <c r="E7" s="9">
        <f>SUM(J7:V7)+SUM(J7:T7)*0.0000001+SUM(J7)*0.0000000000001</f>
        <v>240.77002229200539</v>
      </c>
      <c r="F7" s="3" t="str">
        <f>IF(OR(AND(AO7&gt;=AY$17,AO7&lt;&gt;"",AQ7&gt;=AY$21,AQ7&lt;&gt;"",AN7=""),AND(AR7&gt;=AY$17,AR7&lt;&gt;"",AT7&gt;=AY$21,AT7&lt;&gt;"",AN7=""),AND(AV7&gt;=AY$17,AV7&lt;&gt;"",AX7&gt;=AY$21,AX7&lt;&gt;"",AN7=""),AND(BP7&gt;=BZ$17,BP7&lt;&gt;"",BR7&gt;=BZ$21,BR7&lt;&gt;"",BO7=""),AND(BS7&gt;=BZ$17,BS7&lt;&gt;"",BU7&gt;=BZ$21,BU7&lt;&gt;"",BO7=""),AND(BW7&gt;=BZ$17,BW7&lt;&gt;"",BY7&gt;=BZ$21,BY7&lt;&gt;"",BO7=""),AND(CQ7&gt;=DA$17,CQ7&lt;&gt;"",CS7&gt;=DA$21,CS7&lt;&gt;"",CP7=""),AND(CT7&gt;=DA$17,CT7&lt;&gt;"",CV7&gt;=DA$21,CV7&lt;&gt;"",CP7=""),AND(CX7&gt;=DA$17,CX7&lt;&gt;"",CZ7&gt;=DA$21,CZ7&lt;&gt;"",CP7=""),AND(DX7&gt;=EK$17,DX7&lt;&gt;"",DZ7&gt;=EK$21,DZ7&lt;&gt;""),AND(EA7&gt;=EK$17,EA7&lt;&gt;"",EC7&gt;=EK$21,EC7&lt;&gt;""),AND(EE7&gt;=EK$17,EE7&lt;&gt;"",EG7&gt;=EK$21,EG7&lt;&gt;""),AND(EH7&gt;=EK$17,EH7&lt;&gt;"",EJ7&gt;=EK$21,EJ7&lt;&gt;""),AND(FF7&gt;=FS$17,FF7&lt;&gt;"",FH7&gt;=FS$21,FH7&lt;&gt;""),AND(FI7&gt;=FS$17,FI7&lt;&gt;"",FK7&gt;=FS$21,FK7&lt;&gt;""),AND(FM7&gt;=FS$17,FM7&lt;&gt;"",FO7&gt;=FS$21,FO7&lt;&gt;""),AND(FP7&gt;=FS$17,FP7&lt;&gt;"",FR7&gt;=FS$21,FR7&lt;&gt;""),AND(GN7&gt;=HA$17,GN7&lt;&gt;"",GP7&gt;=HA$21,GP7&lt;&gt;""),AND(GQ7&gt;=HA$17,GQ7&lt;&gt;"",GS7&gt;=HA$21,GS7&lt;&gt;""),AND(GU7&gt;=HA$17,GU7&lt;&gt;"",GW7&gt;=HA$21,GW7&lt;&gt;""),AND(GX7&gt;=HA$17,GX7&lt;&gt;"",GZ7&gt;=HA$21,GZ7&lt;&gt;""),AND(HV7&gt;=II$17,HV7&lt;&gt;"",HX7&gt;=II$21,HX7&lt;&gt;""),AND(HY7&gt;=II$17,HY7&lt;&gt;"",IA7&gt;=II$21,IA7&lt;&gt;""),AND(IC7&gt;=II$17,IC7&lt;&gt;"",IE7&gt;=II$21,IE7&lt;&gt;""),AND(IF7&gt;=II$17,IF7&lt;&gt;"",IH7&gt;=II$21,IH7&lt;&gt;""),AND(JD7&gt;=JQ$17,JD7&lt;&gt;"",JF7&gt;=JQ$21,JF7&lt;&gt;""),AND(JG7&gt;=JQ$17,JG7&lt;&gt;"",JI7&gt;=JQ$21,JI7&lt;&gt;""),AND(JK7&gt;=JQ$17,JK7&lt;&gt;"",JM7&gt;=JQ$21,JM7&lt;&gt;""),AND(JN7&gt;=JQ$17,JN7&lt;&gt;"",JP7&gt;=JQ$21,JP7&lt;&gt;""),AND(KL7&gt;=KY$17,KL7&lt;&gt;"",KN7&gt;=KY$21,KN7&lt;&gt;""),AND(KO7&gt;=KY$17,KO7&lt;&gt;"",KQ7&gt;=KY$21,KQ7&lt;&gt;""),AND(KS7&gt;=KY$17,KS7&lt;&gt;"",KU7&gt;=KY$21,KU7&lt;&gt;""),AND(KV7&gt;=KY$17,KV7&lt;&gt;"",KX7&gt;=KY$21,KX7&lt;&gt;""),AND(LT7&gt;=MG$17,LT7&lt;&gt;"",LV7&gt;=MG$21,LV7&lt;&gt;""),AND(LW7&gt;=MG$17,LW7&lt;&gt;"",LY7&gt;=MG$21,LY7&lt;&gt;""),AND(MA7&gt;=MG$17,MA7&lt;&gt;"",MC7&gt;=MG$21,MC7&lt;&gt;""),AND(MD7&gt;=MG$17,MD7&lt;&gt;"",MF7&gt;=MG$21,MF7&lt;&gt;""),AND(NB7&gt;=NO$17,NB7&lt;&gt;"",ND7&gt;=NO$21,ND7&lt;&gt;""),AND(NE7&gt;=NO$17,NE7&lt;&gt;"",NG7&gt;=NO$21,NG7&lt;&gt;""),AND(NI7&gt;=NO$17,NI7&lt;&gt;"",NK7&gt;=NO$21,NK7&lt;&gt;""),AND(NL7&gt;=NO$17,NL7&lt;&gt;"",NN7&gt;=NO$21,NN7&lt;&gt;""),AND(OJ7&gt;=OW$17,OJ7&lt;&gt;"",OL7&gt;=OW$21,OL7&lt;&gt;""),AND(OM7&gt;=OW$17,OM7&lt;&gt;"",OO7&gt;=OW$21,OO7&lt;&gt;""),AND(OQ7&gt;=OW$17,OQ7&lt;&gt;"",OS7&gt;=OW$21,OS7&lt;&gt;""),AND(OT7&gt;=OW$17,OT7&lt;&gt;"",OV7&gt;=OW$21,OV7&lt;&gt;""),AND(PR7&gt;=QE$17,PR7&lt;&gt;"",PT7&gt;=QE$21,PT7&lt;&gt;""),AND(PU7&gt;=QE$17,PU7&lt;&gt;"",PW7&gt;=QE$21,PW7&lt;&gt;""),AND(PY7&gt;=QE$17,PY7&lt;&gt;"",QA7&gt;=QE$21,QA7&lt;&gt;""),AND(QB7&gt;=QE$17,QB7&lt;&gt;"",QD7&gt;=QE$21,QD7&lt;&gt;""),AND(QZ7&gt;=RM$17,QZ7&lt;&gt;"",RB7&gt;=RM$21,RB7&lt;&gt;""),AND(RC7&gt;=RM$17,RC7&lt;&gt;"",RE7&gt;=RM$21,RE7&lt;&gt;""),AND(RG7&gt;=RM$17,RG7&lt;&gt;"",RI7&gt;=RM$21,RI7&lt;&gt;""),AND(RJ7&gt;=RM$17,RJ7&lt;&gt;"",RL7&gt;=RM$21,RL7&lt;&gt;""),AND(SH7&gt;=SU$17,SH7&lt;&gt;"",SJ7&gt;=SU$21,SJ7&lt;&gt;""),AND(SK7&gt;=SU$17,SK7&lt;&gt;"",SM7&gt;=SU$21,SM7&lt;&gt;""),AND(SO7&gt;=SU$17,SO7&lt;&gt;"",SQ7&gt;=SU$21,SQ7&lt;&gt;""),AND(SR7&gt;=SU$17,SR7&lt;&gt;"",ST7&gt;=SU$21,ST7&lt;&gt;""),AND(TP7&gt;=UC$17,TP7&lt;&gt;"",TR7&gt;=UC$21,TR7&lt;&gt;""),AND(TS7&gt;=UC$17,TS7&lt;&gt;"",TU7&gt;=UC$21,TU7&lt;&gt;""),AND(TW7&gt;=UC$17,TW7&lt;&gt;"",TY7&gt;=UC$21,TYY7&lt;&gt;""),AND(TZ7&gt;=UC$17,TZ7&lt;&gt;"",UB7&gt;=UC$21,UB7&lt;&gt;""),AND(UX7&gt;=VK$17,UX7&lt;&gt;"",UZ7&gt;=VK$21,UZ7&lt;&gt;""),AND(VA7&gt;=VK$17,VA7&lt;&gt;"",VC7&gt;=VK$21,VC7&lt;&gt;""),AND(VE7&gt;=VK$17,VE7&lt;&gt;"",VG7&gt;=VK$21,VG7&lt;&gt;""),AND(VH7&gt;=VK$17,VH7&lt;&gt;"",VJ7&gt;=VK$21,VJ7&lt;&gt;""),AND(WF7&gt;=WS$17,WF7&lt;&gt;"",WH7&gt;=WS$21,WH7&lt;&gt;""),AND(WI7&gt;=WS$17,WI7&lt;&gt;"",WK7&gt;=WS$21,WK7&lt;&gt;""),AND(WM7&gt;=WS$17,WM7&lt;&gt;"",WO7&gt;=WS$21,WO7&lt;&gt;""),AND(WP7&gt;=WS$17,WP7&lt;&gt;"",WR7&gt;=WS$21,WR7&lt;&gt;"")),"P","")</f>
        <v>P</v>
      </c>
      <c r="G7" s="3" t="str">
        <f>IF(OR(AND(AQ7&gt;=AY$21,AQ7&lt;&gt;"",AN7=""),AND(AT7&gt;=AY$21,AT7&lt;&gt;"",AN7=""),AND(AX7&gt;=AY$21,AX7&lt;&gt;"",AN7=""),AND(BR7&gt;=BZ$21,BR7&lt;&gt;"",BO7=""),AND(BU7&gt;=BZ$21,BU7&lt;&gt;"",BO7=""),AND(BY7&gt;=BZ$21,BY7&lt;&gt;"",BO7=""),AND(CS7&gt;=DA$21,CS7&lt;&gt;"",CP7=""),AND(CV7&gt;=DA$21,CV7&lt;&gt;"",CP7=""),AND(CZ7&gt;=DA$21,CZ7&lt;&gt;"",CP7=""),AND(DZ7&gt;=EK$21,DZ7&lt;&gt;""),AND(EC7&gt;=EK$21,EC7&lt;&gt;""),AND(EG7&gt;=EK$21,EG7&lt;&gt;""),AND(EJ7&gt;=EK$21,EJ7&lt;&gt;""),AND(FH7&gt;=FS$21,FH7&lt;&gt;""),AND(FK7&gt;=FS$21,FK7&lt;&gt;""),AND(FO7&gt;=FS$21,FO7&lt;&gt;""),AND(FR7&gt;=FS$21,FR7&lt;&gt;""),AND(GP7&gt;=HA$21,GP7&lt;&gt;""),AND(GS7&gt;=HA$21,GS7&lt;&gt;""),AND(GW7&gt;=HA$21,GW7&lt;&gt;""),AND(GZ7&gt;=HA$21,GZ7&lt;&gt;""),AND(HX7&gt;=II$21,HX7&lt;&gt;""),AND(IA7&gt;=II$21,IA7&lt;&gt;""),AND(IE7&gt;=II$21,IE7&lt;&gt;""),AND(IH7&gt;=II$21,IH7&lt;&gt;""),AND(JF7&gt;=JQ$21,JF7&lt;&gt;""),AND(JI7&gt;=JQ$21,JI7&lt;&gt;""),AND(JM7&gt;=JQ$21,JM7&lt;&gt;""),AND(JP7&gt;=JQ$21,JP7&lt;&gt;""),AND(KN7&gt;=KY$21,KN7&lt;&gt;""),AND(KQ7&gt;=KY$21,KQ7&lt;&gt;""),AND(KU7&gt;=KY$21,KU7&lt;&gt;""),AND(KX7&gt;=KY$21,KX7&lt;&gt;""),AND(LV7&gt;=MG$21,LV7&lt;&gt;""),AND(LY7&gt;=MG$21,LY7&lt;&gt;""),AND(MC7&gt;=MG$21,MC7&lt;&gt;""),AND(MF7&gt;=MG$21,MF7&lt;&gt;""),AND(ND7&gt;=NO$21,ND7&lt;&gt;""),AND(NG7&gt;=NO$21,NG7&lt;&gt;""),AND(NK7&gt;=NO$21,NK7&lt;&gt;""),AND(NN7&gt;=NO$21,NN7&lt;&gt;""),AND(OL7&gt;=OW$21,OL7&lt;&gt;""),AND(OO7&gt;=OW$21,OO7&lt;&gt;""),AND(OS7&gt;=OW$21,OS7&lt;&gt;""),AND(OV7&gt;=OW$21,OV7&lt;&gt;""),AND(PT7&gt;=QE$21,PT7&lt;&gt;""),AND(PW7&gt;=QE$21,PW7&lt;&gt;""),AND(QA7&gt;=QE$21,QA7&lt;&gt;""),AND(QD7&gt;=QE$21,QD7&lt;&gt;""),AND(RB7&gt;=RM$21,RB7&lt;&gt;""),AND(RE7&gt;=RM$21,RE7&lt;&gt;""),AND(RI7&gt;=RM$21,RI7&lt;&gt;""),AND(RL7&gt;=RM$21,RL7&lt;&gt;""),AND(SJ7&gt;=SU$21,SJ7&lt;&gt;""),AND(SM7&gt;=SU$21,SM7&lt;&gt;""),AND(SQ7&gt;=SU$21,SQ7&lt;&gt;""),AND(ST7&gt;=SU$21,ST7&lt;&gt;""),AND(TR7&gt;=UC$21,TR7&lt;&gt;""),AND(TU7&gt;=UC$21,TU7&lt;&gt;""),AND(TY7&gt;=UC$21,TYY7&lt;&gt;""),AND(UB7&gt;=UC$21,UB7&lt;&gt;""),AND(UZ7&gt;=VK$21,UZ7&lt;&gt;""),AND(VC7&gt;=VK$21,VC7&lt;&gt;""),AND(VG7&gt;=VK$21,VG7&lt;&gt;""),AND(VJ7&gt;=VK$21,VJ7&lt;&gt;""),AND(WH7&gt;=WS$21,WH7&lt;&gt;""),AND(WK7&gt;=WS$21,WK7&lt;&gt;""),AND(WO7&gt;=WS$21,WO7&lt;&gt;""),AND(WR7&gt;=WS$21,WR7&lt;&gt;"")),"P","")</f>
        <v>P</v>
      </c>
      <c r="H7" s="36" t="str">
        <f>IF(AND(G7="P",F7=""),"No DD",IF(OR(AND(AO7&gt;=AY$20,AO7&lt;&gt;"",AQ7&gt;=AY$24,AQ7&lt;&gt;"",AN7=""),AND(AR7&gt;=AY$20,AR7&lt;&gt;"",AT7&gt;=AY$24,AT7&lt;&gt;"",AN7=""),AND(AV7&gt;=AY$20,AV7&lt;&gt;"",AX7&gt;=AY$24,AX7&lt;&gt;"",AN7=""),AND(BP7&gt;=BZ$20,BP7&lt;&gt;"",BR7&gt;=BZ$24,BR7&lt;&gt;"",BO7=""),AND(BS7&gt;=BZ$20,BS7&lt;&gt;"",BU7&gt;=BZ$24,BU7&lt;&gt;"",BO7=""),AND(BW7&gt;=BZ$20,BW7&lt;&gt;"",BY7&gt;=BZ$24,BY7&lt;&gt;"",BO7=""),AND(CQ7&gt;=DA$20,CQ7&lt;&gt;"",CS7&gt;=DA$24,CS7&lt;&gt;"",CP7=""),AND(CT7&gt;=DA$20,CT7&lt;&gt;"",CV7&gt;=DA$24,CV7&lt;&gt;"",CP7=""),AND(CX7&gt;=DA$20,CX7&lt;&gt;"",CZ7&gt;=DA$24,CZ7&lt;&gt;"",CP7=""),AND(DX7&gt;=EK$20,DX7&lt;&gt;"",DZ7&gt;=EK$24,DZ7&lt;&gt;""),AND(EA7&gt;=EK$20,EA7&lt;&gt;"",EC7&gt;=EK$24,EC7&lt;&gt;""),AND(EE7&gt;=EK$20,EE7&lt;&gt;"",EG7&gt;=EK$24,EG7&lt;&gt;""),AND(EH7&gt;=EK$20,EH7&lt;&gt;"",EJ7&gt;=EK$24,EJ7&lt;&gt;""),AND(FF7&gt;=FS$20,FF7&lt;&gt;"",FH7&gt;=FS$24,FH7&lt;&gt;""),AND(FI7&gt;=FS$20,FI7&lt;&gt;"",FK7&gt;=FS$24,FK7&lt;&gt;""),AND(FM7&gt;=FS$20,FM7&lt;&gt;"",FO7&gt;=FS$24,FO7&lt;&gt;""),AND(FP7&gt;=FS$20,FP7&lt;&gt;"",FR7&gt;=FS$24,FR7&lt;&gt;""),AND(GN7&gt;=HA$20,GN7&lt;&gt;"",GP7&gt;=HA$24,GP7&lt;&gt;""),AND(GQ7&gt;=HA$20,GQ7&lt;&gt;"",GS7&gt;=HA$24,GS7&lt;&gt;""),AND(GU7&gt;=HA$20,GU7&lt;&gt;"",GW7&gt;=HA$24,GW7&lt;&gt;""),AND(GX7&gt;=HA$20,GX7&lt;&gt;"",GZ7&gt;=HA$24,GZ7&lt;&gt;""),AND(HV7&gt;=II$20,HV7&lt;&gt;"",HX7&gt;=II$24,HX7&lt;&gt;""),AND(HY7&gt;=II$20,HY7&lt;&gt;"",IA7&gt;=II$24,IA7&lt;&gt;""),AND(IC7&gt;=II$20,IC7&lt;&gt;"",IE7&gt;=II$24,IE7&lt;&gt;""),AND(IF7&gt;=II$20,IF7&lt;&gt;"",IH7&gt;=II$24,IH7&lt;&gt;""),AND(JD7&gt;=JQ$20,JD7&lt;&gt;"",JF7&gt;=JQ$24,JF7&lt;&gt;""),AND(JG7&gt;=JQ$20,JG7&lt;&gt;"",JI7&gt;=JQ$24,JI7&lt;&gt;""),AND(JK7&gt;=JQ$20,JK7&lt;&gt;"",JM7&gt;=JQ$24,JM7&lt;&gt;""),AND(JN7&gt;=JQ$20,JN7&lt;&gt;"",JP7&gt;=JQ$24,JP7&lt;&gt;""),AND(KL7&gt;=KY$20,KL7&lt;&gt;"",KN7&gt;=KY$24,KN7&lt;&gt;""),AND(KO7&gt;=KY$20,KO7&lt;&gt;"",KQ7&gt;=KY$24,KQ7&lt;&gt;""),AND(KS7&gt;=KY$20,KS7&lt;&gt;"",KU7&gt;=KY$24,KU7&lt;&gt;""),AND(KV7&gt;=KY$20,KV7&lt;&gt;"",KX7&gt;=KY$24,KX7&lt;&gt;""),AND(LT7&gt;=MG$20,LT7&lt;&gt;"",LV7&gt;=MG$24,LV7&lt;&gt;""),AND(LW7&gt;=MG$20,LW7&lt;&gt;"",LY7&gt;=MG$24,LY7&lt;&gt;""),AND(MA7&gt;=MG$20,MA7&lt;&gt;"",MC7&gt;=MG$24,MC7&lt;&gt;""),AND(MD7&gt;=MG$20,MD7&lt;&gt;"",MF7&gt;=MG$24,MF7&lt;&gt;""),AND(NB7&gt;=NO$20,NB7&lt;&gt;"",ND7&gt;=NO$24,ND7&lt;&gt;""),AND(NE7&gt;=NO$20,NE7&lt;&gt;"",NG7&gt;=NO$24,NG7&lt;&gt;""),AND(NI7&gt;=NO$20,NI7&lt;&gt;"",NK7&gt;=NO$24,NK7&lt;&gt;""),AND(NL7&gt;=NO$20,NL7&lt;&gt;"",NN7&gt;=NO$24,NN7&lt;&gt;""),AND(OJ7&gt;=OW$20,OJ7&lt;&gt;"",OL7&gt;=OW$24,OL7&lt;&gt;""),AND(OM7&gt;=OW$20,OM7&lt;&gt;"",OO7&gt;=OW$24,OO7&lt;&gt;""),AND(OQ7&gt;=OW$20,OQ7&lt;&gt;"",OS7&gt;=OW$24,OS7&lt;&gt;""),AND(OT7&gt;=OW$20,OT7&lt;&gt;"",OV7&gt;=OW$24,OV7&lt;&gt;""),AND(PR7&gt;=QE$20,PR7&lt;&gt;"",PT7&gt;=QE$24,PT7&lt;&gt;""),AND(PU7&gt;=QE$20,PU7&lt;&gt;"",PW7&gt;=QE$24,PW7&lt;&gt;""),AND(PY7&gt;=QE$20,PY7&lt;&gt;"",QA7&gt;=QE$24,QA7&lt;&gt;""),AND(QB7&gt;=QE$20,QB7&lt;&gt;"",QD7&gt;=QE$24,QD7&lt;&gt;""),AND(QZ7&gt;=RM$20,QZ7&lt;&gt;"",RB7&gt;=RM$24,RB7&lt;&gt;""),AND(RC7&gt;=RM$20,RC7&lt;&gt;"",RE7&gt;=RM$24,RE7&lt;&gt;""),AND(RG7&gt;=RM$20,RG7&lt;&gt;"",RI7&gt;=RM$24,RI7&lt;&gt;""),AND(RJ7&gt;=RM$20,RJ7&lt;&gt;"",RL7&gt;=RM$24,RL7&lt;&gt;""),AND(SH7&gt;=SU$20,SH7&lt;&gt;"",SJ7&gt;=SU$24,SJ7&lt;&gt;""),AND(SK7&gt;=SU$20,SK7&lt;&gt;"",SM7&gt;=SU$24,SM7&lt;&gt;""),AND(SO7&gt;=SU$20,SO7&lt;&gt;"",SQ7&gt;=SU$24,SQ7&lt;&gt;""),AND(SR7&gt;=SU$20,SR7&lt;&gt;"",ST7&gt;=SU$24,ST7&lt;&gt;""),AND(TP7&gt;=UC$20,TP7&lt;&gt;"",TR7&gt;=UC$24,TR7&lt;&gt;""),AND(TS7&gt;=UC$20,TS7&lt;&gt;"",TU7&gt;=UC$24,TU7&lt;&gt;""),AND(TW7&gt;=UC$20,TW7&lt;&gt;"",TY7&gt;=UC$344,TYY7&lt;&gt;""),AND(TZ7&gt;=UC$20,TZ7&lt;&gt;"",UB7&gt;=UC$24,UB7&lt;&gt;""),AND(UX7&gt;=VK$20,UX7&lt;&gt;"",UZ7&gt;=VK$24,UZ7&lt;&gt;""),AND(VA7&gt;=VK$20,VA7&lt;&gt;"",VC7&gt;=VK$24,VC7&lt;&gt;""),AND(VE7&gt;=VK$20,VE7&lt;&gt;"",VG7&gt;=VK$24,VG7&lt;&gt;""),AND(VH7&gt;=VK$20,VH7&lt;&gt;"",VJ7&gt;=VK$24,VJ7&lt;&gt;""),AND(WF7&gt;=WS$20,WF7&lt;&gt;"",WH7&gt;=WS$24,WH7&lt;&gt;""),AND(WI7&gt;=WS$20,WI7&lt;&gt;"",WK7&gt;=WS$24,WK7&lt;&gt;""),AND(WM7&gt;=WS$20,WM7&lt;&gt;"",WO7&gt;=WS$24,WO7&lt;&gt;""),AND(WP7&gt;=WS$20,WP7&lt;&gt;"",WR7&gt;=WS$24,WR7&lt;&gt;"")),"Merit",IF(OR(AND(AO7&gt;=AY$19,AO7&lt;&gt;"",AQ7&gt;=AY$23,AQ7&lt;&gt;"",AN7=""),AND(AR7&gt;=AY$19,AR7&lt;&gt;"",AT7&gt;=AY$23,AT7&lt;&gt;"",AN7=""),AND(AV7&gt;=AY$19,AV7&lt;&gt;"",AX7&gt;=AY$23,AX7&lt;&gt;"",AN7=""),AND(BP7&gt;=BZ$19,BP7&lt;&gt;"",BR7&gt;=BZ$23,BR7&lt;&gt;"",BO7=""),AND(BS7&gt;=BZ$19,BS7&lt;&gt;"",BU7&gt;=BZ$23,BU7&lt;&gt;"",BO7=""),AND(BW7&gt;=BZ$19,BW7&lt;&gt;"",BY7&gt;=BZ$23,BY7&lt;&gt;"",BO7=""),AND(CQ7&gt;=DA$19,CQ7&lt;&gt;"",CS7&gt;=DA$23,CS7&lt;&gt;"",CP7=""),AND(CT7&gt;=DA$19,CT7&lt;&gt;"",CV7&gt;=DA$23,CV7&lt;&gt;"",CP7=""),AND(CX7&gt;=DA$19,CX7&lt;&gt;"",CZ7&gt;=DA$23,CZ7&lt;&gt;"",CP7=""),AND(DX7&gt;=EK$19,DX7&lt;&gt;"",DZ7&gt;=EK$23,DZ7&lt;&gt;""),AND(EA7&gt;=EK$19,EA7&lt;&gt;"",EC7&gt;=EK$23,EC7&lt;&gt;""),AND(EE7&gt;=EK$19,EE7&lt;&gt;"",EG7&gt;=EK$23,EG7&lt;&gt;""),AND(EH7&gt;=EK$19,EH7&lt;&gt;"",EJ7&gt;=EK$23,EJ7&lt;&gt;""),AND(FF7&gt;=FS$19,FF7&lt;&gt;"",FH7&gt;=FS$23,FH7&lt;&gt;""),AND(FI7&gt;=FS$19,FI7&lt;&gt;"",FK7&gt;=FS$23,FK7&lt;&gt;""),AND(FM7&gt;=FS$19,FM7&lt;&gt;"",FO7&gt;=FS$23,FO7&lt;&gt;""),AND(FP7&gt;=FS$19,FP7&lt;&gt;"",FR7&gt;=FS$23,FR7&lt;&gt;""),AND(GN7&gt;=HA$19,GN7&lt;&gt;"",GP7&gt;=HA$23,GP7&lt;&gt;""),AND(GQ7&gt;=HA$19,GQ7&lt;&gt;"",GS7&gt;=HA$23,GS7&lt;&gt;""),AND(GU7&gt;=HA$19,GU7&lt;&gt;"",GW7&gt;=HA$23,GW7&lt;&gt;""),AND(GX7&gt;=HA$19,GX7&lt;&gt;"",GZ7&gt;=HA$23,GZ7&lt;&gt;""),AND(HV7&gt;=II$19,HV7&lt;&gt;"",HX7&gt;=II$23,HX7&lt;&gt;""),AND(HY7&gt;=II$19,HY7&lt;&gt;"",IA7&gt;=II$23,IA7&lt;&gt;""),AND(IC7&gt;=II$19,IC7&lt;&gt;"",IE7&gt;=II$23,IE7&lt;&gt;""),AND(IF7&gt;=II$19,IF7&lt;&gt;"",IH7&gt;=II$23,IH7&lt;&gt;""),AND(JD7&gt;=JQ$19,JD7&lt;&gt;"",JF7&gt;=JQ$23,JF7&lt;&gt;""),AND(JG7&gt;=JQ$19,JG7&lt;&gt;"",JI7&gt;=JQ$23,JI7&lt;&gt;""),AND(JK7&gt;=JQ$19,JK7&lt;&gt;"",JM7&gt;=JQ$23,JM7&lt;&gt;""),AND(JN7&gt;=JQ$19,JN7&lt;&gt;"",JP7&gt;=JQ$23,JP7&lt;&gt;""),AND(KL7&gt;=KY$19,KL7&lt;&gt;"",KN7&gt;=KY$23,KN7&lt;&gt;""),AND(KO7&gt;=KY$19,KO7&lt;&gt;"",KQ7&gt;=KY$23,KQ7&lt;&gt;""),AND(KS7&gt;=KY$19,KS7&lt;&gt;"",KU7&gt;=KY$23,KU7&lt;&gt;""),AND(KV7&gt;=KY$19,KV7&lt;&gt;"",KX7&gt;=KY$23,KX7&lt;&gt;""),AND(LT7&gt;=MG$19,LT7&lt;&gt;"",LV7&gt;=MG$23,LV7&lt;&gt;""),AND(LW7&gt;=MG$19,LW7&lt;&gt;"",LY7&gt;=MG$23,LY7&lt;&gt;""),AND(MA7&gt;=MG$19,MA7&lt;&gt;"",MC7&gt;=MG$23,MC7&lt;&gt;""),AND(MD7&gt;=MG$19,MD7&lt;&gt;"",MF7&gt;=MG$23,MF7&lt;&gt;""),AND(NB7&gt;=NO$19,NB7&lt;&gt;"",ND7&gt;=NO$23,ND7&lt;&gt;""),AND(NE7&gt;=NO$19,NE7&lt;&gt;"",NG7&gt;=NO$23,NG7&lt;&gt;""),AND(NI7&gt;=NO$19,NI7&lt;&gt;"",NK7&gt;=NO$23,NK7&lt;&gt;""),AND(NL7&gt;=NO$19,NL7&lt;&gt;"",NN7&gt;=NO$23,NN7&lt;&gt;""),AND(OJ7&gt;=OW$19,OJ7&lt;&gt;"",OL7&gt;=OW$23,OL7&lt;&gt;""),AND(OM7&gt;=OW$19,OM7&lt;&gt;"",OO7&gt;=OW$23,OO7&lt;&gt;""),AND(OQ7&gt;=OW$19,OQ7&lt;&gt;"",OS7&gt;=OW$23,OS7&lt;&gt;""),AND(OT7&gt;=OW$19,OT7&lt;&gt;"",OV7&gt;=OW$23,OV7&lt;&gt;""),AND(PR7&gt;=QE$19,PR7&lt;&gt;"",PT7&gt;=QE$23,PT7&lt;&gt;""),AND(PU7&gt;=QE$19,PU7&lt;&gt;"",PW7&gt;=QE$23,PW7&lt;&gt;""),AND(PY7&gt;=QE$19,PY7&lt;&gt;"",QA7&gt;=QE$23,QA7&lt;&gt;""),AND(QB7&gt;=QE$19,QB7&lt;&gt;"",QD7&gt;=QE$23,QD7&lt;&gt;""),AND(QZ7&gt;=RM$19,QZ7&lt;&gt;"",RB7&gt;=RM$23,RB7&lt;&gt;""),AND(RC7&gt;=RM$19,RC7&lt;&gt;"",RE7&gt;=RM$23,RE7&lt;&gt;""),AND(RG7&gt;=RM$19,RG7&lt;&gt;"",RI7&gt;=RM$23,RI7&lt;&gt;""),AND(RJ7&gt;=RM$19,RJ7&lt;&gt;"",RL7&gt;=RM$23,RL7&lt;&gt;""),AND(SH7&gt;=SU$19,SH7&lt;&gt;"",SJ7&gt;=SU$23,SJ7&lt;&gt;""),AND(SK7&gt;=SU$19,SK7&lt;&gt;"",SM7&gt;=SU$23,SM7&lt;&gt;""),AND(SO7&gt;=SU$19,SO7&lt;&gt;"",SQ7&gt;=SU$23,SQ7&lt;&gt;""),AND(SR7&gt;=SU$19,SR7&lt;&gt;"",ST7&gt;=SU$23,ST7&lt;&gt;""),AND(TP7&gt;=UC$19,TP7&lt;&gt;"",TR7&gt;=UC$23,TR7&lt;&gt;""),AND(TS7&gt;=UC$19,TS7&lt;&gt;"",TU7&gt;=UC$23,TU7&lt;&gt;""),AND(TW7&gt;=UC$19,TW7&lt;&gt;"",TY7&gt;=UC$23,TYY7&lt;&gt;""),AND(TZ7&gt;=UC$19,TZ7&lt;&gt;"",UB7&gt;=UC$23,UB7&lt;&gt;""),AND(UX7&gt;=VK$19,UX7&lt;&gt;"",UZ7&gt;=VK$23,UZ7&lt;&gt;""),AND(VA7&gt;=VK$19,VA7&lt;&gt;"",VC7&gt;=VK$23,VC7&lt;&gt;""),AND(VE7&gt;=VK$19,VE7&lt;&gt;"",VG7&gt;=VK$23,VG7&lt;&gt;""),AND(VH7&gt;=VK$19,VH7&lt;&gt;"",VJ7&gt;=VK$23,VJ7&lt;&gt;""),AND(WF7&gt;=WS$19,WF7&lt;&gt;"",WH7&gt;=WS$23,WH7&lt;&gt;""),AND(WI7&gt;=WS$19,WI7&lt;&gt;"",WK7&gt;=WS$23,WK7&lt;&gt;""),AND(WM7&gt;=WS$19,WM7&lt;&gt;"",WO7&gt;=WS$23,WO7&lt;&gt;""),AND(WP7&gt;=WS$19,WP7&lt;&gt;"",WR7&gt;=WS$23,WR7&lt;&gt;"")),"Excellence",IF(I7="P","Worlds Team",IF(F7="P","National Team","")))))</f>
        <v>National Team</v>
      </c>
      <c r="I7" s="3" t="str">
        <f>IF(OR(AND(AO7&gt;=AY$18,AO7&lt;&gt;"",AQ7&gt;=AY$22,AQ7&lt;&gt;"",AN7=""),AND(AR7&gt;=AY$18,AR7&lt;&gt;"",AT7&gt;=AY$22,AT7&lt;&gt;"",AN7=""),AND(AV7&gt;=AY$18,AV7&lt;&gt;"",AX7&gt;=AY$22,AX7&lt;&gt;"",AN7=""),AND(BP7&gt;=BZ$18,BP7&lt;&gt;"",BR7&gt;=BZ$22,BR7&lt;&gt;"",BO7=""),AND(BS7&gt;=BZ$18,BS7&lt;&gt;"",BU7&gt;=BZ$22,BU7&lt;&gt;"",BO7=""),AND(BW7&gt;=BZ$18,BW7&lt;&gt;"",BY7&gt;=BZ$22,BY7&lt;&gt;"",BO7=""),AND(CQ7&gt;=DA$18,CQ7&lt;&gt;"",CS7&gt;=DA$22,CS7&lt;&gt;"",CP7=""),AND(CT7&gt;=DA$18,CT7&lt;&gt;"",CV7&gt;=DA$22,CV7&lt;&gt;"",CP7=""),AND(CX7&gt;=DA$18,CX7&lt;&gt;"",CZ7&gt;=DA$22,CZ7&lt;&gt;"",CP7=""),AND(DX7&gt;=EK$18,DX7&lt;&gt;"",DZ7&gt;=EK$22,DZ7&lt;&gt;""),AND(EA7&gt;=EK$18,EA7&lt;&gt;"",EC7&gt;=EK$22,EC7&lt;&gt;""),AND(EE7&gt;=EK$18,EE7&lt;&gt;"",EG7&gt;=EK$22,EG7&lt;&gt;""),AND(EH7&gt;=EK$18,EH7&lt;&gt;"",EJ7&gt;=EK$22,EJ7&lt;&gt;""),AND(FF7&gt;=FS$18,FF7&lt;&gt;"",FH7&gt;=FS$22,FH7&lt;&gt;""),AND(FI7&gt;=FS$18,FI7&lt;&gt;"",FK7&gt;=FS$22,FK7&lt;&gt;""),AND(FM7&gt;=FS$18,FM7&lt;&gt;"",FO7&gt;=FS$22,FO7&lt;&gt;""),AND(FP7&gt;=FS$18,FP7&lt;&gt;"",FR7&gt;=FS$22,FR7&lt;&gt;""),AND(GN7&gt;=HA$18,GN7&lt;&gt;"",GP7&gt;=HA$22,GP7&lt;&gt;""),AND(GQ7&gt;=HA$18,GQ7&lt;&gt;"",GS7&gt;=HA$22,GS7&lt;&gt;""),AND(GU7&gt;=HA$18,GU7&lt;&gt;"",GW7&gt;=HA$22,GW7&lt;&gt;""),AND(GX7&gt;=HA$18,GX7&lt;&gt;"",GZ7&gt;=HA$22,GZ7&lt;&gt;""),AND(HV7&gt;=II$18,HV7&lt;&gt;"",HX7&gt;=II$22,HX7&lt;&gt;""),AND(HY7&gt;=II$18,HY7&lt;&gt;"",IA7&gt;=II$22,IA7&lt;&gt;""),AND(IC7&gt;=II$18,IC7&lt;&gt;"",IE7&gt;=II$22,IE7&lt;&gt;""),AND(IF7&gt;=II$18,IF7&lt;&gt;"",IH7&gt;=II$22,IH7&lt;&gt;""),AND(JD7&gt;=JQ$18,JD7&lt;&gt;"",JF7&gt;=JQ$22,JF7&lt;&gt;""),AND(JG7&gt;=JQ$18,JG7&lt;&gt;"",JI7&gt;=JQ$22,JI7&lt;&gt;""),AND(JK7&gt;=JQ$18,JK7&lt;&gt;"",JM7&gt;=JQ$22,JM7&lt;&gt;""),AND(JN7&gt;=JQ$18,JN7&lt;&gt;"",JP7&gt;=JQ$22,JP7&lt;&gt;""),AND(KL7&gt;=KY$18,KL7&lt;&gt;"",KN7&gt;=KY$22,KN7&lt;&gt;""),AND(KO7&gt;=KY$18,KO7&lt;&gt;"",KQ7&gt;=KY$22,KQ7&lt;&gt;""),AND(KS7&gt;=KY$18,KS7&lt;&gt;"",KU7&gt;=KY$22,KU7&lt;&gt;""),AND(KV7&gt;=KY$18,KV7&lt;&gt;"",KX7&gt;=KY$22,KX7&lt;&gt;""),AND(LT7&gt;=MG$18,LT7&lt;&gt;"",LV7&gt;=MG$22,LV7&lt;&gt;""),AND(LW7&gt;=MG$18,LW7&lt;&gt;"",LY7&gt;=MG$22,LY7&lt;&gt;""),AND(MA7&gt;=MG$18,MA7&lt;&gt;"",MC7&gt;=MG$22,MC7&lt;&gt;""),AND(MD7&gt;=MG$18,MD7&lt;&gt;"",MF7&gt;=MG$22,MF7&lt;&gt;""),AND(NB7&gt;=NO$18,NB7&lt;&gt;"",ND7&gt;=NO$22,ND7&lt;&gt;""),AND(NE7&gt;=NO$18,NE7&lt;&gt;"",NG7&gt;=NO$22,NG7&lt;&gt;""),AND(NI7&gt;=NO$18,NI7&lt;&gt;"",NK7&gt;=NO$22,NK7&lt;&gt;""),AND(NL7&gt;=NO$18,NL7&lt;&gt;"",NN7&gt;=NO$22,NN7&lt;&gt;""),AND(OJ7&gt;=OW$18,OJ7&lt;&gt;"",OL7&gt;=OW$22,OL7&lt;&gt;""),AND(OM7&gt;=OW$18,OM7&lt;&gt;"",OO7&gt;=OW$22,OO7&lt;&gt;""),AND(OQ7&gt;=OW$18,OQ7&lt;&gt;"",OS7&gt;=OW$22,OS7&lt;&gt;""),AND(OT7&gt;=OW$18,OT7&lt;&gt;"",OV7&gt;=OW$22,OV7&lt;&gt;""),AND(PR7&gt;=QE$18,PR7&lt;&gt;"",PT7&gt;=QE$22,PT7&lt;&gt;""),AND(PU7&gt;=QE$18,PU7&lt;&gt;"",PW7&gt;=QE$22,PW7&lt;&gt;""),AND(PY7&gt;=QE$18,PY7&lt;&gt;"",QA7&gt;=QE$22,QA7&lt;&gt;""),AND(QB7&gt;=QE$18,QB7&lt;&gt;"",QD7&gt;=QE$22,QD7&lt;&gt;""),AND(QZ7&gt;=RM$18,QZ7&lt;&gt;"",RB7&gt;=RM$22,RB7&lt;&gt;""),AND(RC7&gt;=RM$18,RC7&lt;&gt;"",RE7&gt;=RM$22,RE7&lt;&gt;""),AND(RG7&gt;=RM$18,RG7&lt;&gt;"",RI7&gt;=RM$22,RI7&lt;&gt;""),AND(RJ7&gt;=RM$18,RJ7&lt;&gt;"",RL7&gt;=RM$22,RL7&lt;&gt;""),AND(SH7&gt;=SU$18,SH7&lt;&gt;"",SJ7&gt;=SU$22,SJ7&lt;&gt;""),AND(SK7&gt;=SU$18,SK7&lt;&gt;"",SM7&gt;=SU$22,SM7&lt;&gt;""),AND(SO7&gt;=SU$18,SO7&lt;&gt;"",SQ7&gt;=SU$22,SQ7&lt;&gt;""),AND(SR7&gt;=SU$18,SR7&lt;&gt;"",ST7&gt;=SU$22,ST7&lt;&gt;""),AND(TP7&gt;=UC$18,TP7&lt;&gt;"",TR7&gt;=UC$22,TR7&lt;&gt;""),AND(TS7&gt;=UC$18,TS7&lt;&gt;"",TU7&gt;=UC$22,TU7&lt;&gt;""),AND(TW7&gt;=UC$18,TW7&lt;&gt;"",TY7&gt;=UC$22,TYY7&lt;&gt;""),AND(TZ7&gt;=UC$18,TZ7&lt;&gt;"",UB7&gt;=UC$22,UB7&lt;&gt;""),AND(UX7&gt;=VK$18,UX7&lt;&gt;"",UZ7&gt;=VK$22,UZ7&lt;&gt;""),AND(VA7&gt;=VK$18,VA7&lt;&gt;"",VC7&gt;=VK$22,VC7&lt;&gt;""),AND(VE7&gt;=VK$18,VE7&lt;&gt;"",VG7&gt;=VK$22,VG7&lt;&gt;""),AND(VH7&gt;=VK$18,VH7&lt;&gt;"",VJ7&gt;=VK$22,VJ7&lt;&gt;""),AND(WF7&gt;=WS$18,WF7&lt;&gt;"",WH7&gt;=WS$22,WH7&lt;&gt;""),AND(WI7&gt;=WS$18,WI7&lt;&gt;"",WK7&gt;=WS$22,WK7&lt;&gt;""),AND(WM7&gt;=WS$18,WM7&lt;&gt;"",WO7&gt;=WS$22,WO7&lt;&gt;""),AND(WP7&gt;=WS$18,WP7&lt;&gt;"",WR7&gt;=WS$22,WR7&lt;&gt;"")),"P","")</f>
        <v/>
      </c>
      <c r="J7" s="8">
        <f>IF(COUNT(AQ7,AT7,BR7,BU7,CS7,CV7)&gt;0,LARGE((AQ7,AT7,BR7,BU7,CS7,CV7),1),0)</f>
        <v>53.745000000000005</v>
      </c>
      <c r="K7" s="8" t="str">
        <f>IF(J7="","",IF(OR(J7=CS7,J7=CV7),$CA$1,IF(OR(J7=BR7,J7=BU7),$AZ$1,IF(OR(J7=AQ7,J7=AT7),$Y$1,""))))</f>
        <v>2025 3rd Domestic Trial</v>
      </c>
      <c r="L7" s="8">
        <f>IF(COUNT(AQ7,AT7,BR7,BU7,CS7,CV7)&gt;1,LARGE((AQ7,AT7,BR7,BU7,CS7,CV7),2),0)</f>
        <v>53.745000000000005</v>
      </c>
      <c r="M7" s="8" t="str">
        <f>IF(L7="","",IF(OR(L7=CS7,L7=CV7),$CA$1,IF(OR(L7=BR7,L7=BU7),$AZ$1,IF(OR(L7=AQ7,L7=AT7),$Y$1,""))))</f>
        <v>2025 3rd Domestic Trial</v>
      </c>
      <c r="N7" s="8">
        <f>IF(COUNT(AQ7,AT7,BR7,BU7,CS7,CV7)&gt;2,LARGE((AQ7,AT7,BR7,BU7,CS7,CV7),3),0)</f>
        <v>53.745000000000005</v>
      </c>
      <c r="O7" s="8" t="str">
        <f>IF(N7="","",IF(OR(N7=CS7,N7=CV7),$CA$1,IF(OR(N7=BR7,N7=BU7),$AZ$1,IF(OR(N7=AQ7,N7=AT7),$Y$1,""))))</f>
        <v>2025 3rd Domestic Trial</v>
      </c>
      <c r="P7" s="8">
        <f>IF(MAX(AX7,BY7,CZ7)&gt;0,MAX(AX7,BY7,CZ7),0)</f>
        <v>32.94</v>
      </c>
      <c r="Q7" s="8" t="str">
        <f>IF(P7="","",IF(P7=CZ7,$CA$1,IF(P7=BY7,$AZ$1,IF(P7=AX7,$Y$1,""))))</f>
        <v>2025 3rd Domestic Trial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,TP7,TS7,TW7,TZ7,UX7,VA7,VE7,VH7,WF7,WI7,WM7,WP7)&gt;0,MAX(AO7,AR7,AV7,BP7,BS7,BW7,CQ7,CT7,CX7,DX7,EA7,EE7,EH7,FF7,FI7,FM7,FP7,GN7,GQ7,GU7,GX7,HV7,HY7,IC7,IF7,JD7,JG7,JK7,JN7,KL7,KO7,KS7,KV7,LT7,LW7,MA7,MD7,NB7,NE7,NI7,NL7,OJ7,OM7,OQ7,OT7,PR7,PU7,PY7,QB7,QZ7,RC7,RG7,RJ7,SH7,SK7,SO7,SR7,TP7,TS7,TW7,TZ7,UX7,VA7,VE7,VH7,WF7,WI7,WM7,WP7),0)</f>
        <v>14.1</v>
      </c>
      <c r="S7" s="8" t="str">
        <f>IF(R7=0,"",IF(OR(R7=CQ7,R7=CT7,R7=CX7),$CA$1,IF(OR(R7=BP7,R7=BS7,R7=BW7),$AZ$1,IF(OR(R7=AO7,R7=AR7,R7=AV7),$Y$1,IF(OR(R7=WF7,R7=WI7,R7=WM7,R7=WP7),$VL$1,IF(OR(R7=UX7,R7=VA7,R7=VE7,R7=VH7),$UD$1,IF(OR(R7=TP7,R7=TS7,R7=TW7,R7=TZ7),$SV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)))</f>
        <v>2025 3rd Domestic Trial</v>
      </c>
      <c r="T7" s="8">
        <f>MAX(IF(AND(AO7&lt;&gt;"",AO7&gt;=$AY$17),AP7,0),IF(AND(AR7&lt;&gt;"",AR7&gt;=$AY$17),AS7,0),IF(AND(AV7&lt;&gt;"",AV7&gt;=$AY$17),AW7,0),IF(AND(BP7&lt;&gt;"",BP7&gt;=$BZ$17),BQ7,0),IF(AND(BS7&lt;&gt;"",BS7&gt;=$BZ$17),BT7,0),IF(AND(BW7&lt;&gt;"",BW7&gt;=$BZ$17),BX7,0),IF(AND(CQ7&lt;&gt;"",CQ7&gt;=$DA$17),CR7,0),IF(AND(CT7&lt;&gt;"",CT7&gt;=$DA$17),CU7,0),IF(AND(CX7&lt;&gt;"",CX7&gt;=$DA$17),CY7,0),IF(AND(DX7&lt;&gt;"",DX7&gt;=$EK$17),DY7,0),IF(AND(EA7&lt;&gt;"",EA7&gt;=$EK$17),EB7,0),IF(AND(EE7&lt;&gt;"",EE7&gt;=$EK$17),EF7,0),IF(AND(EH7&lt;&gt;"",EH7&gt;=$EK$17),EI7,0),IF(AND(FF7&lt;&gt;"",FF7&gt;=$FS$17),FG7,0),IF(AND(FI7&lt;&gt;"",FI7&gt;=$FS$17),FJ7,0),IF(AND(FM7&lt;&gt;"",FM7&gt;=$FS$17),FN7,0),IF(AND(FP7&lt;&gt;"",FP7&gt;=$FS$17),FQ7,0),IF(AND(GN7&lt;&gt;"",GN7&gt;=$HA$17),GO7,0),IF(AND(GQ7&lt;&gt;"",GQ7&gt;=$HA$17),GR7,0),IF(AND(GU7&lt;&gt;"",GU7&gt;=$HA$17),GV7,0),IF(AND(GX7&lt;&gt;"",GX7&gt;=$HA$17),GY7,0),IF(AND(HV7&lt;&gt;"",HV7&gt;=$II$17),HW7,0),IF(AND(HY7&lt;&gt;"",HY7&gt;=$II$17),HZ7,0),IF(AND(IC7&lt;&gt;"",IC7&gt;=$II$17),ID7,0),IF(AND(IF7&lt;&gt;"",IF7&gt;=$II$17),IG7,0),IF(AND(JD7&lt;&gt;"",JD7&gt;=$JQ$17),JE7,0),IF(AND(JG7&lt;&gt;"",JG7&gt;=$JQ$17),JH7,0),IF(AND(JK7&lt;&gt;"",JK7&gt;=$JQ$17),JL7,0),IF(AND(JN7&lt;&gt;"",JN7&gt;=$JQ$17),JO7,0),IF(AND(KL7&lt;&gt;"",KL7&gt;=$KY$17),KM7,0),IF(AND(KO7&lt;&gt;"",KO7&gt;=$KY$17),KP7,0),IF(AND(KS7&lt;&gt;"",KS7&gt;=$KY$17),KT7,0),IF(AND(KV7&lt;&gt;"",KV7&gt;=$KY$17),KW7,0),IF(AND(LT7&lt;&gt;"",LT7&gt;=$MG$17),LU7,0),IF(AND(LW7&lt;&gt;"",LW7&gt;=$MG$17),LX7,0),IF(AND(MA7&lt;&gt;"",MA7&gt;=$MG$17),MB7,0),IF(AND(MD7&lt;&gt;"",MD7&gt;=$MG$17),ME7,0),IF(AND(NB7&lt;&gt;"",NB7&gt;=$NO$17),NC7,0),IF(AND(NE7&lt;&gt;"",NE7&gt;=$NO$17),NF7,0),IF(AND(NI7&lt;&gt;"",NI7&gt;=$NO$17),NJ7,0),IF(AND(NL7&lt;&gt;"",NL7&gt;=$NO$17),NM7,0),IF(AND(OJ7&lt;&gt;"",OJ7&gt;=$OW$17),OK7,0),IF(AND(OM7&lt;&gt;"",OM7&gt;=$OW$17),ON7,0),IF(AND(OQ7&lt;&gt;"",OQ7&gt;=$OW$17),OR7,0),IF(AND(OT7&lt;&gt;"",OT7&gt;=$OW$17),OU7,0),IF(AND(PR7&lt;&gt;"",PR7&gt;=$QE$17),PS7,0),IF(AND(PU7&lt;&gt;"",PU7&gt;=$QE$17),PV7,0),IF(AND(PY7&lt;&gt;"",PY7&gt;=$QE$17),PZ7,0),IF(AND(QB7&lt;&gt;"",QB7&gt;=$QE$17),QC7,0),IF(AND(QZ7&lt;&gt;"",QZ7&gt;=$RM$17),RA7,0),IF(AND(RC7&lt;&gt;"",RC7&gt;=$RM$17),RD7,0),IF(AND(RG7&lt;&gt;"",RG7&gt;=$RM$17),RH7,0),IF(AND(RJ7&lt;&gt;"",RJ7&gt;=$RM$17),RK7,0),IF(AND(SH7&lt;&gt;"",SH7&gt;=$SU$17),SI7,0),IF(AND(SK7&lt;&gt;"",SK7&gt;=$SU$17),SL7,0),IF(AND(SO7&lt;&gt;"",SO7&gt;=$SU$17),SP7,0),IF(AND(SR7&lt;&gt;"",SR7&gt;=$SU$17),SS7,0),IF(AND(TP7&lt;&gt;"",TP7&gt;=$UC$17),TQ7,0),IF(AND(TS7&lt;&gt;"",TS7&gt;=$UC$17),TT7,0),IF(AND(TW7&lt;&gt;"",TW7&gt;=$UC$17),TX7,0),IF(AND(TZ7&lt;&gt;"",TZ7&gt;=$UC$17),UA7,0),IF(AND(UX7&lt;&gt;"",UX7&gt;=$VK$17),UY7,0),IF(AND(VA7&lt;&gt;"",VA7&gt;=$VK$17),VB7,0),IF(AND(VE7&lt;&gt;"",VE7&gt;=$VK$17),VF7,0),IF(AND(VH7&lt;&gt;"",VH7&gt;=$VK$17),VI7,0),IF(AND(WF7&lt;&gt;"",WF7&gt;=$WS$17),WG7,0),IF(AND(WI7&lt;&gt;"",WI7&gt;=$WS$17),WJ7,0),IF(AND(WM7&lt;&gt;"",WM7&gt;=$WS$17),WN7,0),IF(AND(WP7&lt;&gt;"",WP7&gt;=$WS$17),WQ7,0),0)</f>
        <v>14.645</v>
      </c>
      <c r="U7" s="8" t="str">
        <f>IF(T7=0,"",IF(OR(T7=CR7,T7=CU7,T7=CY7),$CA$1,IF(OR(T7=BQ7,T7=BT7,T7=BX7),$AZ$1,IF(OR(T7=AP7,T7=AS7,T7=AW7),$Y$1,IF(OR(T7=WG7,T7=WJ7,T7=WN7,T7=WQ7),$VL$1,IF(OR(T7=UY7,T7=VB7,T7=VF7,T7=VI7),$UD$1,IF(OR(T7=TQ7,T7=TT7,T7=TX7,T7=UA7),$SV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)))</f>
        <v>2025 3rd Domestic Trial</v>
      </c>
      <c r="V7" s="8">
        <f>IF(MAX(DB7,DC7)&gt;0,MAX(DB7,DC7),"")</f>
        <v>17.850000000000001</v>
      </c>
      <c r="W7" s="11" t="str">
        <f>IF(V7="","",IF(V7=DB7,"("&amp;DB$2&amp;")",IF(V7=DC7,"("&amp;DC$2&amp;")")))</f>
        <v>(Final)</v>
      </c>
      <c r="X7" s="8" t="str">
        <f>IF(V7="","",IF(V7=DB7,IF(V7+IF(N7="",0,N7)=WL7,$VL$1,IF(V7+IF(N7="",0,N7)=VD7,$UD$1,IF(V7+IF(N7="",0,N7)=TV7,$SV$1,IF(V7+IF(N7="",0,N7)=SN7,$RN$1,IF(V7+IF(N7="",0,N7)=RF7,$QF$1,IF(V7+IF(N7="",0,N7)=PX7,$OX$1,IF(V7+IF(N7="",0,N7)=OP7,$NP$1,IF(V7+IF(N7="",0,N7)=NH7,$MH$1,IF(V7+IF(N7="",0,N7)=LZ7,$KZ$1,IF(V7+IF(N7="",0,N7)=KR7,$JR$1,IF(V7+IF(N7="",0,N7)=JJ7,$IJ$1,IF(V7+IF(N7="",0,N7)=IB7,$HB$1,IF(V7+IF(N7="",0,N7)=GT7,$FT$1,IF(V7+IF(N7="",0,N7)=FL7,$EL$1,IF(V7+IF(N7="",0,N7)=ED7,$DD$1))))))))))))))),IF(V7=DC7,IF(V7+IF(P7="",0,P7)=WO7,$VL$1,IF(V7+IF(P7="",0,P7)=VG7,$UD$1,IF(V7+IF(P7="",0,P7)=TY7,$SV$1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WR7,$VL$1,IF(V7+IF(P7="",0,P7)=VJ7,$UD$1,IF(V7+IF(P7="",0,P7)=UB7,$SV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))))))</f>
        <v>2025 World Cup ITA (April 6)</v>
      </c>
      <c r="Y7" s="22">
        <v>15.75</v>
      </c>
      <c r="Z7" s="22">
        <v>9.25</v>
      </c>
      <c r="AA7" s="22">
        <v>14.1</v>
      </c>
      <c r="AB7" s="22">
        <v>14.645</v>
      </c>
      <c r="AC7" s="22">
        <v>0</v>
      </c>
      <c r="AD7" s="22">
        <v>8.7000000000000011</v>
      </c>
      <c r="AE7" s="22">
        <v>4.8000000000000007</v>
      </c>
      <c r="AF7" s="22">
        <v>8</v>
      </c>
      <c r="AG7" s="22">
        <v>8.3000000000000007</v>
      </c>
      <c r="AH7" s="22">
        <v>0</v>
      </c>
      <c r="AI7" s="22">
        <v>9.7999999999999989</v>
      </c>
      <c r="AJ7" s="22">
        <v>5.6000000000000005</v>
      </c>
      <c r="AK7" s="22">
        <v>8.6999999999999993</v>
      </c>
      <c r="AL7" s="22">
        <v>8.84</v>
      </c>
      <c r="AM7" s="22">
        <v>0</v>
      </c>
      <c r="AN7" s="27" t="s">
        <v>53</v>
      </c>
      <c r="AO7" s="38">
        <f>IF(AA7&gt;0,AA7,"")</f>
        <v>14.1</v>
      </c>
      <c r="AP7" s="38">
        <f>IF(AB7&gt;0,AB7,"")</f>
        <v>14.645</v>
      </c>
      <c r="AQ7" s="40">
        <f>IF(SUM(Y7:AB7)-AC7&gt;0,SUM(Y7:AB7)-AC7,"")</f>
        <v>53.745000000000005</v>
      </c>
      <c r="AR7" s="40">
        <f>IF(AF7&gt;0,AF7,"")</f>
        <v>8</v>
      </c>
      <c r="AS7" s="40">
        <f>IF(AG7&gt;0,AG7,"")</f>
        <v>8.3000000000000007</v>
      </c>
      <c r="AT7" s="40">
        <f>IF(SUM(AD7:AG7)-AH7&gt;0,SUM(AD7:AG7)-AH7,"")</f>
        <v>29.8</v>
      </c>
      <c r="AU7" s="40">
        <f>IF(AQ7="","",MAX(AQ7,AT7))</f>
        <v>53.745000000000005</v>
      </c>
      <c r="AV7" s="40">
        <f>IF(AK7&gt;0,AK7,"")</f>
        <v>8.6999999999999993</v>
      </c>
      <c r="AW7" s="40">
        <f>IF(AL7&gt;0,AL7,"")</f>
        <v>8.84</v>
      </c>
      <c r="AX7" s="40">
        <f>IF(SUM(AI7:AL7)-AM7&gt;0,SUM(AI7:AL7)-AM7,"")</f>
        <v>32.94</v>
      </c>
      <c r="AY7" s="40">
        <f>IF(SUM(AU7,AX7)&gt;0,SUM(AU7,AX7),"")</f>
        <v>86.685000000000002</v>
      </c>
      <c r="AZ7" s="26">
        <v>15.75</v>
      </c>
      <c r="BA7" s="26">
        <v>9.25</v>
      </c>
      <c r="BB7" s="26">
        <v>14.1</v>
      </c>
      <c r="BC7" s="26">
        <v>14.645</v>
      </c>
      <c r="BD7" s="26">
        <v>0</v>
      </c>
      <c r="BE7" s="26">
        <v>8.7000000000000011</v>
      </c>
      <c r="BF7" s="26">
        <v>4.8000000000000007</v>
      </c>
      <c r="BG7" s="26">
        <v>8</v>
      </c>
      <c r="BH7" s="26">
        <v>8.3000000000000007</v>
      </c>
      <c r="BI7" s="26">
        <v>0</v>
      </c>
      <c r="BJ7" s="26">
        <v>9.7999999999999989</v>
      </c>
      <c r="BK7" s="26">
        <v>5.6000000000000005</v>
      </c>
      <c r="BL7" s="26">
        <v>8.6999999999999993</v>
      </c>
      <c r="BM7" s="26">
        <v>8.84</v>
      </c>
      <c r="BN7" s="26">
        <v>0</v>
      </c>
      <c r="BO7" s="28" t="s">
        <v>53</v>
      </c>
      <c r="BP7" s="39">
        <f>IF(BB7&gt;0,BB7,"")</f>
        <v>14.1</v>
      </c>
      <c r="BQ7" s="39">
        <f>IF(BC7&gt;0,BC7,"")</f>
        <v>14.645</v>
      </c>
      <c r="BR7" s="11">
        <f>IF(SUM(AZ7:BC7)-BD7&gt;0,SUM(AZ7:BC7)-BD7,"")</f>
        <v>53.745000000000005</v>
      </c>
      <c r="BS7" s="11">
        <f>IF(BG7&gt;0,BG7,"")</f>
        <v>8</v>
      </c>
      <c r="BT7" s="11">
        <f>IF(BH7&gt;0,BH7,"")</f>
        <v>8.3000000000000007</v>
      </c>
      <c r="BU7" s="11">
        <f>IF(SUM(BE7:BH7)-BI7&gt;0,SUM(BE7:BH7)-BI7,"")</f>
        <v>29.8</v>
      </c>
      <c r="BV7" s="11">
        <f>IF(BR7="","",MAX(BR7,BU7))</f>
        <v>53.745000000000005</v>
      </c>
      <c r="BW7" s="11">
        <f>IF(BL7&gt;0,BL7,"")</f>
        <v>8.6999999999999993</v>
      </c>
      <c r="BX7" s="11">
        <f>IF(BM7&gt;0,BM7,"")</f>
        <v>8.84</v>
      </c>
      <c r="BY7" s="11">
        <f>IF(SUM(BJ7:BM7)-BN7&gt;0,SUM(BJ7:BM7)-BN7,"")</f>
        <v>32.94</v>
      </c>
      <c r="BZ7" s="11">
        <f>IF(SUM(BV7,BY7)&gt;0,SUM(BV7,BY7),"")</f>
        <v>86.685000000000002</v>
      </c>
      <c r="CA7" s="22">
        <v>15.75</v>
      </c>
      <c r="CB7" s="22">
        <v>9.25</v>
      </c>
      <c r="CC7" s="22">
        <v>14.1</v>
      </c>
      <c r="CD7" s="22">
        <v>14.645</v>
      </c>
      <c r="CE7" s="22">
        <v>0</v>
      </c>
      <c r="CF7" s="22">
        <v>8.7000000000000011</v>
      </c>
      <c r="CG7" s="22">
        <v>4.8000000000000007</v>
      </c>
      <c r="CH7" s="22">
        <v>8</v>
      </c>
      <c r="CI7" s="22">
        <v>8.3000000000000007</v>
      </c>
      <c r="CJ7" s="22">
        <v>0</v>
      </c>
      <c r="CK7" s="22">
        <v>9.7999999999999989</v>
      </c>
      <c r="CL7" s="22">
        <v>5.6000000000000005</v>
      </c>
      <c r="CM7" s="22">
        <v>8.6999999999999993</v>
      </c>
      <c r="CN7" s="22">
        <v>8.84</v>
      </c>
      <c r="CO7" s="22">
        <v>0</v>
      </c>
      <c r="CP7" s="27" t="s">
        <v>53</v>
      </c>
      <c r="CQ7" s="38">
        <f>IF(CC7&gt;0,CC7,"")</f>
        <v>14.1</v>
      </c>
      <c r="CR7" s="38">
        <f>IF(CD7&gt;0,CD7,"")</f>
        <v>14.645</v>
      </c>
      <c r="CS7" s="40">
        <f>IF(SUM(CA7:CD7)-CE7&gt;0,SUM(CA7:CD7)-CE7,"")</f>
        <v>53.745000000000005</v>
      </c>
      <c r="CT7" s="40">
        <f>IF(CH7&gt;0,CH7,"")</f>
        <v>8</v>
      </c>
      <c r="CU7" s="40">
        <f>IF(CI7&gt;0,CI7,"")</f>
        <v>8.3000000000000007</v>
      </c>
      <c r="CV7" s="40">
        <f>IF(SUM(CF7:CI7)-CJ7&gt;0,SUM(CF7:CI7)-CJ7,"")</f>
        <v>29.8</v>
      </c>
      <c r="CW7" s="40">
        <f>IF(CS7="","",MAX(CS7,CV7))</f>
        <v>53.745000000000005</v>
      </c>
      <c r="CX7" s="40">
        <f>IF(CM7&gt;0,CM7,"")</f>
        <v>8.6999999999999993</v>
      </c>
      <c r="CY7" s="40">
        <f>IF(CN7&gt;0,CN7,"")</f>
        <v>8.84</v>
      </c>
      <c r="CZ7" s="40">
        <f>IF(SUM(CK7:CN7)-CO7&gt;0,SUM(CK7:CN7)-CO7,"")</f>
        <v>32.94</v>
      </c>
      <c r="DA7" s="40">
        <f>IF(SUM(CW7,CZ7)&gt;0,SUM(CW7,CZ7),"")</f>
        <v>86.685000000000002</v>
      </c>
      <c r="DB7" s="51" t="str">
        <f>IF(MAX(ED7,FL7,GT7,IB7,JJ7,KR7,LZ7,NH7,OP7,PX7,RF7,SN7,TV7,VD7,WWL7)-IF(N7="",0,N7)&gt;0.001,MAX(ED7,FL7,GT7,IB7,JJ7,KR7,LZ7,NH7,OP7,PX7,RF7,SN7,TV7,VD7,WL7)-IF(N7="",0,N7),"")</f>
        <v/>
      </c>
      <c r="DC7" s="51">
        <f>IF(MAX(EG7,EJ7,FO7,FR7,GW7,GZ7,IE7,IH7,JM7,JP7,KU7,KX7,MC7,MF7,NK7,NN7,OS7,OV7,QA7,QD7,RI7,RL7,SQ7,ST7,TY7,UB7,VG7,VJ7,WO7,WR7)-IF(P7="",0,P7)&gt;0.001,MAX(EG7,EJ7,FO7,FR7,GW7,GZ7,IE7,IH7,JM7,JP7,KU7,KX7,MC7,MF7,NK7,NN7,OS7,OV7,QA7,QD7,RI7,RL7,SQ7,ST7,TY7,UB7,VG7,VJ7,WO7,WR7)-IF(P7="",0,P7),"")</f>
        <v>17.850000000000001</v>
      </c>
      <c r="DD7" s="17">
        <v>14.2</v>
      </c>
      <c r="DE7" s="17">
        <v>9</v>
      </c>
      <c r="DF7" s="17">
        <v>13.4</v>
      </c>
      <c r="DG7" s="17">
        <v>13.79</v>
      </c>
      <c r="DH7" s="17">
        <v>0</v>
      </c>
      <c r="DI7" s="17">
        <v>15</v>
      </c>
      <c r="DJ7" s="17">
        <v>9</v>
      </c>
      <c r="DK7" s="17">
        <v>13.4</v>
      </c>
      <c r="DL7" s="17">
        <v>14.27</v>
      </c>
      <c r="DM7" s="17">
        <v>0</v>
      </c>
      <c r="DN7" s="17">
        <v>13.6</v>
      </c>
      <c r="DO7" s="17">
        <v>9.8000000000000007</v>
      </c>
      <c r="DP7" s="17">
        <v>13.4</v>
      </c>
      <c r="DQ7" s="17">
        <v>13.99</v>
      </c>
      <c r="DR7" s="17">
        <v>0</v>
      </c>
      <c r="DS7" s="17"/>
      <c r="DT7" s="17"/>
      <c r="DU7" s="17"/>
      <c r="DV7" s="17"/>
      <c r="DW7" s="17"/>
      <c r="DX7" s="40">
        <f>IF(DF7&gt;0,DF7,"")</f>
        <v>13.4</v>
      </c>
      <c r="DY7" s="40">
        <f>IF(DG7&gt;0,DG7,"")</f>
        <v>13.79</v>
      </c>
      <c r="DZ7" s="40">
        <f>IF(SUM(DD7:DG7)-DH7&gt;0,SUM(DD7:DG7)-DH7,"")</f>
        <v>50.39</v>
      </c>
      <c r="EA7" s="40">
        <f>IF(DK7&gt;0,DK7,"")</f>
        <v>13.4</v>
      </c>
      <c r="EB7" s="40">
        <f>IF(DL7&gt;0,DL7,"")</f>
        <v>14.27</v>
      </c>
      <c r="EC7" s="40">
        <f>IF(SUM(DI7:DL7)-DM7&gt;0,SUM(DI7:DL7)-DM7,"")</f>
        <v>51.67</v>
      </c>
      <c r="ED7" s="40">
        <f>IF(MAX(DZ7,EC7)&gt;0,MAX(DZ7,EC7),"")</f>
        <v>51.67</v>
      </c>
      <c r="EE7" s="40">
        <f>IF(DP7&gt;0,DP7,"")</f>
        <v>13.4</v>
      </c>
      <c r="EF7" s="40">
        <f>IF(DQ7&gt;0,DQ7,"")</f>
        <v>13.99</v>
      </c>
      <c r="EG7" s="40">
        <f>IF(SUM(DN7:DQ7)-DR7&gt;0,SUM(DN7:DQ7)-DR7,"")</f>
        <v>50.79</v>
      </c>
      <c r="EH7" s="40" t="str">
        <f>IF(DU7&gt;0,DU7,"")</f>
        <v/>
      </c>
      <c r="EI7" s="40" t="str">
        <f>IF(DV7&gt;0,DV7,"")</f>
        <v/>
      </c>
      <c r="EJ7" s="40" t="str">
        <f>IF(SUM(DS7:DV7)-DW7&gt;0,SUM(DS7:DV7)-DW7,"")</f>
        <v/>
      </c>
      <c r="EK7" s="40">
        <f>IF(SUM(ED7,EG7,EJ7)&gt;0,SUM(ED7,EG7,EJ7),"")</f>
        <v>102.46000000000001</v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>IF(EN7&gt;0,EN7,"")</f>
        <v/>
      </c>
      <c r="FG7" s="11" t="str">
        <f>IF(EO7&gt;0,EO7,"")</f>
        <v/>
      </c>
      <c r="FH7" s="11" t="str">
        <f>IF(SUM(EL7:EO7)-EP7&gt;0,SUM(EL7:EO7)-EP7,"")</f>
        <v/>
      </c>
      <c r="FI7" s="11" t="str">
        <f>IF(ES7&gt;0,ES7,"")</f>
        <v/>
      </c>
      <c r="FJ7" s="11" t="str">
        <f>IF(ET7&gt;0,ET7,"")</f>
        <v/>
      </c>
      <c r="FK7" s="11" t="str">
        <f>IF(SUM(EQ7:ET7)-EU7&gt;0,SUM(EQ7:ET7)-EU7,"")</f>
        <v/>
      </c>
      <c r="FL7" s="11" t="str">
        <f>IF(MAX(FH7,FK7)&gt;0,MAX(FH7,FK7),"")</f>
        <v/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 t="str">
        <f>IF(SUM(FL7,FO7,FR7)&gt;0,SUM(FL7,FO7,FR7),"")</f>
        <v/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0" t="str">
        <f>IF(FV7&gt;0,FV7,"")</f>
        <v/>
      </c>
      <c r="GO7" s="40" t="str">
        <f>IF(FW7&gt;0,FW7,"")</f>
        <v/>
      </c>
      <c r="GP7" s="40" t="str">
        <f>IF(SUM(FT7:FW7)-FX7&gt;0,SUM(FT7:FW7)-FX7,"")</f>
        <v/>
      </c>
      <c r="GQ7" s="40" t="str">
        <f>IF(GA7&gt;0,GA7,"")</f>
        <v/>
      </c>
      <c r="GR7" s="40" t="str">
        <f>IF(GB7&gt;0,GB7,"")</f>
        <v/>
      </c>
      <c r="GS7" s="40" t="str">
        <f>IF(SUM(FY7:GB7)-GC7&gt;0,SUM(FY7:GB7)-GC7,"")</f>
        <v/>
      </c>
      <c r="GT7" s="40" t="str">
        <f>IF(MAX(GP7,GS7)&gt;0,MAX(GP7,GS7),"")</f>
        <v/>
      </c>
      <c r="GU7" s="40" t="str">
        <f>IF(GF7&gt;0,GF7,"")</f>
        <v/>
      </c>
      <c r="GV7" s="40" t="str">
        <f>IF(GG7&gt;0,GG7,"")</f>
        <v/>
      </c>
      <c r="GW7" s="40" t="str">
        <f>IF(SUM(GD7:GG7)-GH7&gt;0,SUM(GD7:GG7)-GH7,"")</f>
        <v/>
      </c>
      <c r="GX7" s="40" t="str">
        <f>IF(GK7&gt;0,GK7,"")</f>
        <v/>
      </c>
      <c r="GY7" s="40" t="str">
        <f>IF(GL7&gt;0,GL7,"")</f>
        <v/>
      </c>
      <c r="GZ7" s="40" t="str">
        <f>IF(SUM(GI7:GL7)-GM7&gt;0,SUM(GI7:GL7)-GM7,"")</f>
        <v/>
      </c>
      <c r="HA7" s="40" t="str">
        <f>IF(SUM(GT7,GW7,GZ7)&gt;0,SUM(GT7,GW7,GZ7),"")</f>
        <v/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>IF(HD7&gt;0,HD7,"")</f>
        <v/>
      </c>
      <c r="HW7" s="11" t="str">
        <f>IF(HE7&gt;0,HE7,"")</f>
        <v/>
      </c>
      <c r="HX7" s="11" t="str">
        <f>IF(SUM(HB7:HE7)-HF7&gt;0,SUM(HB7:HE7)-HF7,"")</f>
        <v/>
      </c>
      <c r="HY7" s="11" t="str">
        <f>IF(HI7&gt;0,HI7,"")</f>
        <v/>
      </c>
      <c r="HZ7" s="11" t="str">
        <f>IF(HJ7&gt;0,HJ7,"")</f>
        <v/>
      </c>
      <c r="IA7" s="11" t="str">
        <f>IF(SUM(HG7:HJ7)-HK7&gt;0,SUM(HG7:HJ7)-HK7,"")</f>
        <v/>
      </c>
      <c r="IB7" s="11" t="str">
        <f>IF(MAX(HX7,IA7)&gt;0,MAX(HX7,IA7),"")</f>
        <v/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 t="str">
        <f>IF(HS7&gt;0,HS7,"")</f>
        <v/>
      </c>
      <c r="IG7" s="11" t="str">
        <f>IF(HT7&gt;0,HT7,"")</f>
        <v/>
      </c>
      <c r="IH7" s="11" t="str">
        <f>IF(SUM(HQ7:HT7)-HU7&gt;0,SUM(HQ7:HT7)-HU7,"")</f>
        <v/>
      </c>
      <c r="II7" s="11" t="str">
        <f>IF(SUM(IB7,IE7,IH7)&gt;0,SUM(IB7,IE7,IH7),"")</f>
        <v/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0" t="str">
        <f>IF(IL7&gt;0,IL7,"")</f>
        <v/>
      </c>
      <c r="JE7" s="40" t="str">
        <f>IF(IM7&gt;0,IM7,"")</f>
        <v/>
      </c>
      <c r="JF7" s="40" t="str">
        <f>IF(SUM(IJ7:IM7)-IN7&gt;0,SUM(IJ7:IM7)-IN7,"")</f>
        <v/>
      </c>
      <c r="JG7" s="40" t="str">
        <f>IF(IQ7&gt;0,IQ7,"")</f>
        <v/>
      </c>
      <c r="JH7" s="40" t="str">
        <f>IF(IR7&gt;0,IR7,"")</f>
        <v/>
      </c>
      <c r="JI7" s="40" t="str">
        <f>IF(SUM(IO7:IR7)-IS7&gt;0,SUM(IO7:IR7)-IS7,"")</f>
        <v/>
      </c>
      <c r="JJ7" s="40" t="str">
        <f>IF(MAX(JF7,JI7)&gt;0,MAX(JF7,JI7),"")</f>
        <v/>
      </c>
      <c r="JK7" s="40" t="str">
        <f>IF(IV7&gt;0,IV7,"")</f>
        <v/>
      </c>
      <c r="JL7" s="40" t="str">
        <f>IF(IW7&gt;0,IW7,"")</f>
        <v/>
      </c>
      <c r="JM7" s="40" t="str">
        <f>IF(SUM(IT7:IW7)-IX7&gt;0,SUM(IT7:IW7)-IX7,"")</f>
        <v/>
      </c>
      <c r="JN7" s="40" t="str">
        <f>IF(JA7&gt;0,JA7,"")</f>
        <v/>
      </c>
      <c r="JO7" s="40" t="str">
        <f>IF(JB7&gt;0,JB7,"")</f>
        <v/>
      </c>
      <c r="JP7" s="40" t="str">
        <f>IF(SUM(IY7:JB7)-JC7&gt;0,SUM(IY7:JB7)-JC7,"")</f>
        <v/>
      </c>
      <c r="JQ7" s="40" t="str">
        <f>IF(SUM(JJ7,JM7,JP7)&gt;0,SUM(JJ7,JM7,JP7),"")</f>
        <v/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>IF(JT7&gt;0,JT7,"")</f>
        <v/>
      </c>
      <c r="KM7" s="11" t="str">
        <f>IF(JU7&gt;0,JU7,"")</f>
        <v/>
      </c>
      <c r="KN7" s="11" t="str">
        <f>IF(SUM(JR7:JU7)-JV7&gt;0,SUM(JR7:JU7)-JV7,"")</f>
        <v/>
      </c>
      <c r="KO7" s="11" t="str">
        <f>IF(JY7&gt;0,JY7,"")</f>
        <v/>
      </c>
      <c r="KP7" s="11" t="str">
        <f>IF(JZ7&gt;0,JZ7,"")</f>
        <v/>
      </c>
      <c r="KQ7" s="11" t="str">
        <f>IF(SUM(JW7:JZ7)-KA7&gt;0,SUM(JW7:JZ7)-KA7,"")</f>
        <v/>
      </c>
      <c r="KR7" s="11" t="str">
        <f>IF(MAX(KN7,KQ7)&gt;0,MAX(KN7,KQ7),"")</f>
        <v/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 t="str">
        <f>IF(SUM(KR7,KU7,KX7)&gt;0,SUM(KR7,KU7,KX7),"")</f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 t="str">
        <f>IF(LB7&gt;0,LB7,"")</f>
        <v/>
      </c>
      <c r="LU7" s="40" t="str">
        <f>IF(LC7&gt;0,LC7,"")</f>
        <v/>
      </c>
      <c r="LV7" s="40" t="str">
        <f>IF(SUM(KZ7:LC7)-LD7&gt;0,SUM(KZ7:LC7)-LD7,"")</f>
        <v/>
      </c>
      <c r="LW7" s="40" t="str">
        <f>IF(LG7&gt;0,LG7,"")</f>
        <v/>
      </c>
      <c r="LX7" s="40" t="str">
        <f>IF(LH7&gt;0,LH7,"")</f>
        <v/>
      </c>
      <c r="LY7" s="40" t="str">
        <f>IF(SUM(LE7:LH7)-LI7&gt;0,SUM(LE7:LH7)-LI7,"")</f>
        <v/>
      </c>
      <c r="LZ7" s="40" t="str">
        <f>IF(MAX(LV7,LY7)&gt;0,MAX(LV7,LY7),"")</f>
        <v/>
      </c>
      <c r="MA7" s="40" t="str">
        <f>IF(LL7&gt;0,LL7,"")</f>
        <v/>
      </c>
      <c r="MB7" s="40" t="str">
        <f>IF(LM7&gt;0,LM7,"")</f>
        <v/>
      </c>
      <c r="MC7" s="40" t="str">
        <f>IF(SUM(LJ7:LM7)-LN7&gt;0,SUM(LJ7:LM7)-LN7,"")</f>
        <v/>
      </c>
      <c r="MD7" s="40" t="str">
        <f>IF(LQ7&gt;0,LQ7,"")</f>
        <v/>
      </c>
      <c r="ME7" s="40" t="str">
        <f>IF(LR7&gt;0,LR7,"")</f>
        <v/>
      </c>
      <c r="MF7" s="40" t="str">
        <f>IF(SUM(LO7:LR7)-LS7&gt;0,SUM(LO7:LR7)-LS7,"")</f>
        <v/>
      </c>
      <c r="MG7" s="40" t="str">
        <f>IF(SUM(LZ7,MC7,MF7)&gt;0,SUM(LZ7,MC7,MF7),"")</f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>IF(MJ7&gt;0,MJ7,"")</f>
        <v/>
      </c>
      <c r="NC7" s="11" t="str">
        <f>IF(MK7&gt;0,MK7,"")</f>
        <v/>
      </c>
      <c r="ND7" s="11" t="str">
        <f>IF(SUM(MH7:MK7)-ML7&gt;0,SUM(MH7:MK7)-ML7,"")</f>
        <v/>
      </c>
      <c r="NE7" s="11" t="str">
        <f>IF(MO7&gt;0,MO7,"")</f>
        <v/>
      </c>
      <c r="NF7" s="11" t="str">
        <f>IF(MP7&gt;0,MP7,"")</f>
        <v/>
      </c>
      <c r="NG7" s="11" t="str">
        <f>IF(SUM(MM7:MP7)-MQ7&gt;0,SUM(MM7:MP7)-MQ7,"")</f>
        <v/>
      </c>
      <c r="NH7" s="11" t="str">
        <f>IF(MAX(ND7,NG7)&gt;0,MAX(ND7,NG7),"")</f>
        <v/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 t="str">
        <f>IF(SUM(NH7,NK7,NN7)&gt;0,SUM(NH7,NK7,NN7),"")</f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>IF(NR7&gt;0,NR7,"")</f>
        <v/>
      </c>
      <c r="OK7" s="40" t="str">
        <f>IF(NS7&gt;0,NS7,"")</f>
        <v/>
      </c>
      <c r="OL7" s="40" t="str">
        <f>IF(SUM(NP7:NS7)-NT7&gt;0,SUM(NP7:NS7)-NT7,"")</f>
        <v/>
      </c>
      <c r="OM7" s="40" t="str">
        <f>IF(NW7&gt;0,NW7,"")</f>
        <v/>
      </c>
      <c r="ON7" s="40" t="str">
        <f>IF(NX7&gt;0,NX7,"")</f>
        <v/>
      </c>
      <c r="OO7" s="40" t="str">
        <f>IF(SUM(NU7:NX7)-NY7&gt;0,SUM(NU7:NX7)-NY7,"")</f>
        <v/>
      </c>
      <c r="OP7" s="40" t="str">
        <f>IF(MAX(OL7,OO7)&gt;0,MAX(OL7,OO7),"")</f>
        <v/>
      </c>
      <c r="OQ7" s="40" t="str">
        <f>IF(OB7&gt;0,OB7,"")</f>
        <v/>
      </c>
      <c r="OR7" s="40" t="str">
        <f>IF(OC7&gt;0,OC7,"")</f>
        <v/>
      </c>
      <c r="OS7" s="40" t="str">
        <f>IF(SUM(NZ7:OC7)-OD7&gt;0,SUM(NZ7:OC7)-OD7,"")</f>
        <v/>
      </c>
      <c r="OT7" s="40" t="str">
        <f>IF(OG7&gt;0,OG7,"")</f>
        <v/>
      </c>
      <c r="OU7" s="40" t="str">
        <f>IF(OH7&gt;0,OH7,"")</f>
        <v/>
      </c>
      <c r="OV7" s="40" t="str">
        <f>IF(SUM(OE7:OH7)-OI7&gt;0,SUM(OE7:OH7)-OI7,"")</f>
        <v/>
      </c>
      <c r="OW7" s="40" t="str">
        <f>IF(SUM(OP7,OS7,OV7)&gt;0,SUM(OP7,OS7,OV7),"")</f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IF(SUM(PX7,QA7,QD7)&gt;0,SUM(PX7,QA7,QD7),"")</f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>IF(QH7&gt;0,QH7,"")</f>
        <v/>
      </c>
      <c r="RA7" s="40" t="str">
        <f>IF(QI7&gt;0,QI7,"")</f>
        <v/>
      </c>
      <c r="RB7" s="40" t="str">
        <f>IF(SUM(QF7:QI7)-QJ7&gt;0,SUM(QF7:QI7)-QJ7,"")</f>
        <v/>
      </c>
      <c r="RC7" s="40" t="str">
        <f>IF(QM7&gt;0,QM7,"")</f>
        <v/>
      </c>
      <c r="RD7" s="40" t="str">
        <f>IF(QN7&gt;0,QN7,"")</f>
        <v/>
      </c>
      <c r="RE7" s="40" t="str">
        <f>IF(SUM(QK7:QN7)-QO7&gt;0,SUM(QK7:QN7)-QO7,"")</f>
        <v/>
      </c>
      <c r="RF7" s="40" t="str">
        <f>IF(MAX(RB7,RE7)&gt;0,MAX(RB7,RE7),"")</f>
        <v/>
      </c>
      <c r="RG7" s="40" t="str">
        <f>IF(QR7&gt;0,QR7,"")</f>
        <v/>
      </c>
      <c r="RH7" s="40" t="str">
        <f>IF(QS7&gt;0,QS7,"")</f>
        <v/>
      </c>
      <c r="RI7" s="40" t="str">
        <f>IF(SUM(QP7:QS7)-QT7&gt;0,SUM(QP7:QS7)-QT7,"")</f>
        <v/>
      </c>
      <c r="RJ7" s="40" t="str">
        <f>IF(QW7&gt;0,QW7,"")</f>
        <v/>
      </c>
      <c r="RK7" s="40" t="str">
        <f>IF(QX7&gt;0,QX7,"")</f>
        <v/>
      </c>
      <c r="RL7" s="40" t="str">
        <f>IF(SUM(QU7:QX7)-QY7&gt;0,SUM(QU7:QX7)-QY7,"")</f>
        <v/>
      </c>
      <c r="RM7" s="40" t="str">
        <f>IF(SUM(RF7,RI7,RL7)&gt;0,SUM(RF7,RI7,RL7),"")</f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IF(SUM(SN7,SQ7,ST7)&gt;0,SUM(SN7,SQ7,ST7),"")</f>
        <v/>
      </c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17"/>
      <c r="TI7" s="17"/>
      <c r="TJ7" s="17"/>
      <c r="TK7" s="17"/>
      <c r="TL7" s="17"/>
      <c r="TM7" s="17"/>
      <c r="TN7" s="17"/>
      <c r="TO7" s="17"/>
      <c r="TP7" s="40" t="str">
        <f>IF(SX7&gt;0,SX7,"")</f>
        <v/>
      </c>
      <c r="TQ7" s="40" t="str">
        <f>IF(SY7&gt;0,SY7,"")</f>
        <v/>
      </c>
      <c r="TR7" s="40" t="str">
        <f>IF(SUM(SV7:SY7)-SZ7&gt;0,SUM(SV7:SY7)-SZ7,"")</f>
        <v/>
      </c>
      <c r="TS7" s="40" t="str">
        <f>IF(TC7&gt;0,TC7,"")</f>
        <v/>
      </c>
      <c r="TT7" s="40" t="str">
        <f>IF(TD7&gt;0,TD7,"")</f>
        <v/>
      </c>
      <c r="TU7" s="40" t="str">
        <f>IF(SUM(TA7:TD7)-TE7&gt;0,SUM(TA7:TD7)-TE7,"")</f>
        <v/>
      </c>
      <c r="TV7" s="40" t="str">
        <f>IF(MAX(TR7,TU7)&gt;0,MAX(TR7,TU7),"")</f>
        <v/>
      </c>
      <c r="TW7" s="40" t="str">
        <f>IF(TH7&gt;0,TH7,"")</f>
        <v/>
      </c>
      <c r="TX7" s="40" t="str">
        <f>IF(TI7&gt;0,TI7,"")</f>
        <v/>
      </c>
      <c r="TY7" s="40" t="str">
        <f>IF(SUM(TF7:TI7)-TJ7&gt;0,SUM(TF7:TI7)-TJ7,"")</f>
        <v/>
      </c>
      <c r="TZ7" s="40" t="str">
        <f>IF(TM7&gt;0,TM7,"")</f>
        <v/>
      </c>
      <c r="UA7" s="40" t="str">
        <f>IF(TN7&gt;0,TN7,"")</f>
        <v/>
      </c>
      <c r="UB7" s="40" t="str">
        <f>IF(SUM(TK7:TN7)-TO7&gt;0,SUM(TK7:TN7)-TO7,"")</f>
        <v/>
      </c>
      <c r="UC7" s="40" t="str">
        <f>IF(SUM(TV7,TY7,UB7)&gt;0,SUM(TV7,TY7,UB7),"")</f>
        <v/>
      </c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8"/>
      <c r="UQ7" s="18"/>
      <c r="UR7" s="18"/>
      <c r="US7" s="18"/>
      <c r="UT7" s="18"/>
      <c r="UU7" s="18"/>
      <c r="UV7" s="18"/>
      <c r="UW7" s="18"/>
      <c r="UX7" s="11" t="str">
        <f>IF(UF7&gt;0,UF7,"")</f>
        <v/>
      </c>
      <c r="UY7" s="11" t="str">
        <f>IF(UG7&gt;0,UG7,"")</f>
        <v/>
      </c>
      <c r="UZ7" s="11" t="str">
        <f>IF(SUM(UD7:UG7)-UH7&gt;0,SUM(UD7:UG7)-UH7,"")</f>
        <v/>
      </c>
      <c r="VA7" s="11" t="str">
        <f>IF(UK7&gt;0,UK7,"")</f>
        <v/>
      </c>
      <c r="VB7" s="11" t="str">
        <f>IF(UL7&gt;0,UL7,"")</f>
        <v/>
      </c>
      <c r="VC7" s="11" t="str">
        <f>IF(SUM(UI7:UL7)-UM7&gt;0,SUM(UI7:UL7)-UM7,"")</f>
        <v/>
      </c>
      <c r="VD7" s="11" t="str">
        <f>IF(MAX(UZ7,VC7)&gt;0,MAX(UZ7,VC7),"")</f>
        <v/>
      </c>
      <c r="VE7" s="11" t="str">
        <f>IF(UP7&gt;0,UP7,"")</f>
        <v/>
      </c>
      <c r="VF7" s="11" t="str">
        <f>IF(UQ7&gt;0,UQ7,"")</f>
        <v/>
      </c>
      <c r="VG7" s="11" t="str">
        <f>IF(SUM(UN7:UQ7)-UR7&gt;0,SUM(UN7:UQ7)-UR7,"")</f>
        <v/>
      </c>
      <c r="VH7" s="11" t="str">
        <f>IF(UU7&gt;0,UU7,"")</f>
        <v/>
      </c>
      <c r="VI7" s="11" t="str">
        <f>IF(UV7&gt;0,UV7,"")</f>
        <v/>
      </c>
      <c r="VJ7" s="11" t="str">
        <f>IF(SUM(US7:UV7)-UW7&gt;0,SUM(US7:UV7)-UW7,"")</f>
        <v/>
      </c>
      <c r="VK7" s="11" t="str">
        <f>IF(SUM(VD7,VG7,VJ7)&gt;0,SUM(VD7,VG7,VJ7),"")</f>
        <v/>
      </c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17"/>
      <c r="VY7" s="17"/>
      <c r="VZ7" s="17"/>
      <c r="WA7" s="17"/>
      <c r="WB7" s="17"/>
      <c r="WC7" s="17"/>
      <c r="WD7" s="17"/>
      <c r="WE7" s="17"/>
      <c r="WF7" s="40" t="str">
        <f>IF(VN7&gt;0,VN7,"")</f>
        <v/>
      </c>
      <c r="WG7" s="40" t="str">
        <f>IF(VO7&gt;0,VO7,"")</f>
        <v/>
      </c>
      <c r="WH7" s="40" t="str">
        <f>IF(SUM(VL7:VO7)-VP7&gt;0,SUM(VL7:VO7)-VP7,"")</f>
        <v/>
      </c>
      <c r="WI7" s="40" t="str">
        <f>IF(VS7&gt;0,VS7,"")</f>
        <v/>
      </c>
      <c r="WJ7" s="40" t="str">
        <f>IF(VT7&gt;0,VT7,"")</f>
        <v/>
      </c>
      <c r="WK7" s="40" t="str">
        <f>IF(SUM(VQ7:VT7)-VU7&gt;0,SUM(VQ7:VT7)-VU7,"")</f>
        <v/>
      </c>
      <c r="WL7" s="40" t="str">
        <f>IF(MAX(WH7,WK7)&gt;0,MAX(WH7,WK7),"")</f>
        <v/>
      </c>
      <c r="WM7" s="40" t="str">
        <f>IF(VX7&gt;0,VX7,"")</f>
        <v/>
      </c>
      <c r="WN7" s="40" t="str">
        <f>IF(VY7&gt;0,VY7,"")</f>
        <v/>
      </c>
      <c r="WO7" s="40" t="str">
        <f>IF(SUM(VV7:VY7)-VZ7&gt;0,SUM(VV7:VY7)-VZ7,"")</f>
        <v/>
      </c>
      <c r="WP7" s="40" t="str">
        <f>IF(WC7&gt;0,WC7,"")</f>
        <v/>
      </c>
      <c r="WQ7" s="40" t="str">
        <f>IF(WD7&gt;0,WD7,"")</f>
        <v/>
      </c>
      <c r="WR7" s="40" t="str">
        <f>IF(SUM(WA7:WD7)-WE7&gt;0,SUM(WA7:WD7)-WE7,"")</f>
        <v/>
      </c>
      <c r="WS7" s="40" t="str">
        <f>IF(SUM(WL7,WO7,WR7)&gt;0,SUM(WL7,WO7,WR7),"")</f>
        <v/>
      </c>
      <c r="WT7" s="26">
        <f>IF($CP7="P",CA7,(CA7+AZ7)/2)</f>
        <v>15.75</v>
      </c>
      <c r="WU7" s="26">
        <f>IF($CP7="P",CB7,(CB7+BA7)/2)</f>
        <v>9.25</v>
      </c>
      <c r="WV7" s="26">
        <f>IF($CP7="P",CC7,(CC7+BB7)/2)</f>
        <v>14.1</v>
      </c>
      <c r="WW7" s="26">
        <f>IF($CP7="P",CD7,(CD7+BC7)/2)</f>
        <v>14.645</v>
      </c>
      <c r="WX7" s="26">
        <f>IF($CP7="P",CE7,(CE7+BD7)/2)</f>
        <v>0</v>
      </c>
      <c r="WY7" s="26">
        <f>IF($CP7="P",CF7,(CF7+BE7)/2)</f>
        <v>8.7000000000000011</v>
      </c>
      <c r="WZ7" s="26">
        <f>IF($CP7="P",CG7,(CG7+BF7)/2)</f>
        <v>4.8000000000000007</v>
      </c>
      <c r="XA7" s="26">
        <f>IF($CP7="P",CH7,(CH7+BG7)/2)</f>
        <v>8</v>
      </c>
      <c r="XB7" s="26">
        <f>IF($CP7="P",CI7,(CI7+BH7)/2)</f>
        <v>8.3000000000000007</v>
      </c>
      <c r="XC7" s="26">
        <f>IF($CP7="P",CJ7,(CJ7+BI7)/2)</f>
        <v>0</v>
      </c>
      <c r="XD7" s="26">
        <f>IF($CP7="P",CK7,(CK7+BJ7)/2)</f>
        <v>9.7999999999999989</v>
      </c>
      <c r="XE7" s="26">
        <f>IF($CP7="P",CL7,(CL7+BK7)/2)</f>
        <v>5.6000000000000005</v>
      </c>
      <c r="XF7" s="26">
        <f>IF($CP7="P",CM7,(CM7+BL7)/2)</f>
        <v>8.6999999999999993</v>
      </c>
      <c r="XG7" s="26">
        <f>IF($CP7="P",CN7,(CN7+BM7)/2)</f>
        <v>8.84</v>
      </c>
      <c r="XH7" s="26">
        <f>IF($CP7="P",CO7,(CO7+BN7)/2)</f>
        <v>0</v>
      </c>
      <c r="XI7" s="28" t="s">
        <v>53</v>
      </c>
      <c r="XJ7" s="11">
        <f>IF(WV7&gt;0,WV7,"")</f>
        <v>14.1</v>
      </c>
      <c r="XK7" s="11">
        <f>IF(WW7&gt;0,WW7,"")</f>
        <v>14.645</v>
      </c>
      <c r="XL7" s="11">
        <f>IF(SUM(WT7:WW7)-WX7&gt;0,SUM(WT7:WW7)-WX7,"")</f>
        <v>53.745000000000005</v>
      </c>
      <c r="XM7" s="11">
        <f>IF(XA7&gt;0,XA7,"")</f>
        <v>8</v>
      </c>
      <c r="XN7" s="11">
        <f>IF(XB7&gt;0,XB7,"")</f>
        <v>8.3000000000000007</v>
      </c>
      <c r="XO7" s="11">
        <f>IF(SUM(WY7:XB7)-XC7&gt;0,SUM(WY7:XB7)-XC7,"")</f>
        <v>29.8</v>
      </c>
      <c r="XP7" s="11">
        <f>IF(MAX(XL7,XO7)&gt;0,MAX(XL7,XO7),"")</f>
        <v>53.745000000000005</v>
      </c>
      <c r="XQ7" s="11">
        <f>IF(XF7&gt;0,XF7,"")</f>
        <v>8.6999999999999993</v>
      </c>
      <c r="XR7" s="11">
        <f>IF(XG7&gt;0,XG7,"")</f>
        <v>8.84</v>
      </c>
      <c r="XS7" s="11">
        <f>IF(SUM(XD7:XG7)-XH7&gt;0,SUM(XD7:XG7)-XH7,"")</f>
        <v>32.94</v>
      </c>
      <c r="XT7" s="11">
        <f>IF(SUM(XP7,XS7)&gt;0,SUM(XP7,XS7),"")</f>
        <v>86.685000000000002</v>
      </c>
    </row>
    <row r="8" spans="1:644" x14ac:dyDescent="0.2">
      <c r="A8" s="4" cm="1">
        <f t="array" ref="A8">IF(AND(H8&lt;&gt;"",H8&lt;&gt;"No DD"),SUMPRODUCT((H$4:H$15&lt;&gt;"")*(H$4:H$15&lt;&gt;"No DD")*(E$4:E$15&gt;E8))+1,IF(H8="No DD",SUMPRODUCT((H$4:H$15="No DD")*(E$4:E$15&gt;E8))+1+SUMPRODUCT((H$4:H$15&lt;&gt;"")*(H$4:H$15&lt;&gt;"No DD")),""))</f>
        <v>5</v>
      </c>
      <c r="B8" s="5" t="s">
        <v>127</v>
      </c>
      <c r="C8" s="4" t="s">
        <v>3</v>
      </c>
      <c r="D8" s="4">
        <v>2004</v>
      </c>
      <c r="E8" s="9">
        <f>SUM(J8:V8)+SUM(J8:T8)*0.0000001+SUM(J8)*0.0000000000001</f>
        <v>239.73002386500531</v>
      </c>
      <c r="F8" s="3" t="str">
        <f>IF(OR(AND(AO8&gt;=AY$17,AO8&lt;&gt;"",AQ8&gt;=AY$21,AQ8&lt;&gt;"",AN8=""),AND(AR8&gt;=AY$17,AR8&lt;&gt;"",AT8&gt;=AY$21,AT8&lt;&gt;"",AN8=""),AND(AV8&gt;=AY$17,AV8&lt;&gt;"",AX8&gt;=AY$21,AX8&lt;&gt;"",AN8=""),AND(BP8&gt;=BZ$17,BP8&lt;&gt;"",BR8&gt;=BZ$21,BR8&lt;&gt;"",BO8=""),AND(BS8&gt;=BZ$17,BS8&lt;&gt;"",BU8&gt;=BZ$21,BU8&lt;&gt;"",BO8=""),AND(BW8&gt;=BZ$17,BW8&lt;&gt;"",BY8&gt;=BZ$21,BY8&lt;&gt;"",BO8=""),AND(CQ8&gt;=DA$17,CQ8&lt;&gt;"",CS8&gt;=DA$21,CS8&lt;&gt;"",CP8=""),AND(CT8&gt;=DA$17,CT8&lt;&gt;"",CV8&gt;=DA$21,CV8&lt;&gt;"",CP8=""),AND(CX8&gt;=DA$17,CX8&lt;&gt;"",CZ8&gt;=DA$21,CZ8&lt;&gt;"",CP8=""),AND(DX8&gt;=EK$17,DX8&lt;&gt;"",DZ8&gt;=EK$21,DZ8&lt;&gt;""),AND(EA8&gt;=EK$17,EA8&lt;&gt;"",EC8&gt;=EK$21,EC8&lt;&gt;""),AND(EE8&gt;=EK$17,EE8&lt;&gt;"",EG8&gt;=EK$21,EG8&lt;&gt;""),AND(EH8&gt;=EK$17,EH8&lt;&gt;"",EJ8&gt;=EK$21,EJ8&lt;&gt;""),AND(FF8&gt;=FS$17,FF8&lt;&gt;"",FH8&gt;=FS$21,FH8&lt;&gt;""),AND(FI8&gt;=FS$17,FI8&lt;&gt;"",FK8&gt;=FS$21,FK8&lt;&gt;""),AND(FM8&gt;=FS$17,FM8&lt;&gt;"",FO8&gt;=FS$21,FO8&lt;&gt;""),AND(FP8&gt;=FS$17,FP8&lt;&gt;"",FR8&gt;=FS$21,FR8&lt;&gt;""),AND(GN8&gt;=HA$17,GN8&lt;&gt;"",GP8&gt;=HA$21,GP8&lt;&gt;""),AND(GQ8&gt;=HA$17,GQ8&lt;&gt;"",GS8&gt;=HA$21,GS8&lt;&gt;""),AND(GU8&gt;=HA$17,GU8&lt;&gt;"",GW8&gt;=HA$21,GW8&lt;&gt;""),AND(GX8&gt;=HA$17,GX8&lt;&gt;"",GZ8&gt;=HA$21,GZ8&lt;&gt;""),AND(HV8&gt;=II$17,HV8&lt;&gt;"",HX8&gt;=II$21,HX8&lt;&gt;""),AND(HY8&gt;=II$17,HY8&lt;&gt;"",IA8&gt;=II$21,IA8&lt;&gt;""),AND(IC8&gt;=II$17,IC8&lt;&gt;"",IE8&gt;=II$21,IE8&lt;&gt;""),AND(IF8&gt;=II$17,IF8&lt;&gt;"",IH8&gt;=II$21,IH8&lt;&gt;""),AND(JD8&gt;=JQ$17,JD8&lt;&gt;"",JF8&gt;=JQ$21,JF8&lt;&gt;""),AND(JG8&gt;=JQ$17,JG8&lt;&gt;"",JI8&gt;=JQ$21,JI8&lt;&gt;""),AND(JK8&gt;=JQ$17,JK8&lt;&gt;"",JM8&gt;=JQ$21,JM8&lt;&gt;""),AND(JN8&gt;=JQ$17,JN8&lt;&gt;"",JP8&gt;=JQ$21,JP8&lt;&gt;""),AND(KL8&gt;=KY$17,KL8&lt;&gt;"",KN8&gt;=KY$21,KN8&lt;&gt;""),AND(KO8&gt;=KY$17,KO8&lt;&gt;"",KQ8&gt;=KY$21,KQ8&lt;&gt;""),AND(KS8&gt;=KY$17,KS8&lt;&gt;"",KU8&gt;=KY$21,KU8&lt;&gt;""),AND(KV8&gt;=KY$17,KV8&lt;&gt;"",KX8&gt;=KY$21,KX8&lt;&gt;""),AND(LT8&gt;=MG$17,LT8&lt;&gt;"",LV8&gt;=MG$21,LV8&lt;&gt;""),AND(LW8&gt;=MG$17,LW8&lt;&gt;"",LY8&gt;=MG$21,LY8&lt;&gt;""),AND(MA8&gt;=MG$17,MA8&lt;&gt;"",MC8&gt;=MG$21,MC8&lt;&gt;""),AND(MD8&gt;=MG$17,MD8&lt;&gt;"",MF8&gt;=MG$21,MF8&lt;&gt;""),AND(NB8&gt;=NO$17,NB8&lt;&gt;"",ND8&gt;=NO$21,ND8&lt;&gt;""),AND(NE8&gt;=NO$17,NE8&lt;&gt;"",NG8&gt;=NO$21,NG8&lt;&gt;""),AND(NI8&gt;=NO$17,NI8&lt;&gt;"",NK8&gt;=NO$21,NK8&lt;&gt;""),AND(NL8&gt;=NO$17,NL8&lt;&gt;"",NN8&gt;=NO$21,NN8&lt;&gt;""),AND(OJ8&gt;=OW$17,OJ8&lt;&gt;"",OL8&gt;=OW$21,OL8&lt;&gt;""),AND(OM8&gt;=OW$17,OM8&lt;&gt;"",OO8&gt;=OW$21,OO8&lt;&gt;""),AND(OQ8&gt;=OW$17,OQ8&lt;&gt;"",OS8&gt;=OW$21,OS8&lt;&gt;""),AND(OT8&gt;=OW$17,OT8&lt;&gt;"",OV8&gt;=OW$21,OV8&lt;&gt;""),AND(PR8&gt;=QE$17,PR8&lt;&gt;"",PT8&gt;=QE$21,PT8&lt;&gt;""),AND(PU8&gt;=QE$17,PU8&lt;&gt;"",PW8&gt;=QE$21,PW8&lt;&gt;""),AND(PY8&gt;=QE$17,PY8&lt;&gt;"",QA8&gt;=QE$21,QA8&lt;&gt;""),AND(QB8&gt;=QE$17,QB8&lt;&gt;"",QD8&gt;=QE$21,QD8&lt;&gt;""),AND(QZ8&gt;=RM$17,QZ8&lt;&gt;"",RB8&gt;=RM$21,RB8&lt;&gt;""),AND(RC8&gt;=RM$17,RC8&lt;&gt;"",RE8&gt;=RM$21,RE8&lt;&gt;""),AND(RG8&gt;=RM$17,RG8&lt;&gt;"",RI8&gt;=RM$21,RI8&lt;&gt;""),AND(RJ8&gt;=RM$17,RJ8&lt;&gt;"",RL8&gt;=RM$21,RL8&lt;&gt;""),AND(SH8&gt;=SU$17,SH8&lt;&gt;"",SJ8&gt;=SU$21,SJ8&lt;&gt;""),AND(SK8&gt;=SU$17,SK8&lt;&gt;"",SM8&gt;=SU$21,SM8&lt;&gt;""),AND(SO8&gt;=SU$17,SO8&lt;&gt;"",SQ8&gt;=SU$21,SQ8&lt;&gt;""),AND(SR8&gt;=SU$17,SR8&lt;&gt;"",ST8&gt;=SU$21,ST8&lt;&gt;""),AND(TP8&gt;=UC$17,TP8&lt;&gt;"",TR8&gt;=UC$21,TR8&lt;&gt;""),AND(TS8&gt;=UC$17,TS8&lt;&gt;"",TU8&gt;=UC$21,TU8&lt;&gt;""),AND(TW8&gt;=UC$17,TW8&lt;&gt;"",TY8&gt;=UC$21,TYY8&lt;&gt;""),AND(TZ8&gt;=UC$17,TZ8&lt;&gt;"",UB8&gt;=UC$21,UB8&lt;&gt;""),AND(UX8&gt;=VK$17,UX8&lt;&gt;"",UZ8&gt;=VK$21,UZ8&lt;&gt;""),AND(VA8&gt;=VK$17,VA8&lt;&gt;"",VC8&gt;=VK$21,VC8&lt;&gt;""),AND(VE8&gt;=VK$17,VE8&lt;&gt;"",VG8&gt;=VK$21,VG8&lt;&gt;""),AND(VH8&gt;=VK$17,VH8&lt;&gt;"",VJ8&gt;=VK$21,VJ8&lt;&gt;""),AND(WF8&gt;=WS$17,WF8&lt;&gt;"",WH8&gt;=WS$21,WH8&lt;&gt;""),AND(WI8&gt;=WS$17,WI8&lt;&gt;"",WK8&gt;=WS$21,WK8&lt;&gt;""),AND(WM8&gt;=WS$17,WM8&lt;&gt;"",WO8&gt;=WS$21,WO8&lt;&gt;""),AND(WP8&gt;=WS$17,WP8&lt;&gt;"",WR8&gt;=WS$21,WR8&lt;&gt;"")),"P","")</f>
        <v>P</v>
      </c>
      <c r="G8" s="3" t="str">
        <f>IF(OR(AND(AQ8&gt;=AY$21,AQ8&lt;&gt;"",AN8=""),AND(AT8&gt;=AY$21,AT8&lt;&gt;"",AN8=""),AND(AX8&gt;=AY$21,AX8&lt;&gt;"",AN8=""),AND(BR8&gt;=BZ$21,BR8&lt;&gt;"",BO8=""),AND(BU8&gt;=BZ$21,BU8&lt;&gt;"",BO8=""),AND(BY8&gt;=BZ$21,BY8&lt;&gt;"",BO8=""),AND(CS8&gt;=DA$21,CS8&lt;&gt;"",CP8=""),AND(CV8&gt;=DA$21,CV8&lt;&gt;"",CP8=""),AND(CZ8&gt;=DA$21,CZ8&lt;&gt;"",CP8=""),AND(DZ8&gt;=EK$21,DZ8&lt;&gt;""),AND(EC8&gt;=EK$21,EC8&lt;&gt;""),AND(EG8&gt;=EK$21,EG8&lt;&gt;""),AND(EJ8&gt;=EK$21,EJ8&lt;&gt;""),AND(FH8&gt;=FS$21,FH8&lt;&gt;""),AND(FK8&gt;=FS$21,FK8&lt;&gt;""),AND(FO8&gt;=FS$21,FO8&lt;&gt;""),AND(FR8&gt;=FS$21,FR8&lt;&gt;""),AND(GP8&gt;=HA$21,GP8&lt;&gt;""),AND(GS8&gt;=HA$21,GS8&lt;&gt;""),AND(GW8&gt;=HA$21,GW8&lt;&gt;""),AND(GZ8&gt;=HA$21,GZ8&lt;&gt;""),AND(HX8&gt;=II$21,HX8&lt;&gt;""),AND(IA8&gt;=II$21,IA8&lt;&gt;""),AND(IE8&gt;=II$21,IE8&lt;&gt;""),AND(IH8&gt;=II$21,IH8&lt;&gt;""),AND(JF8&gt;=JQ$21,JF8&lt;&gt;""),AND(JI8&gt;=JQ$21,JI8&lt;&gt;""),AND(JM8&gt;=JQ$21,JM8&lt;&gt;""),AND(JP8&gt;=JQ$21,JP8&lt;&gt;""),AND(KN8&gt;=KY$21,KN8&lt;&gt;""),AND(KQ8&gt;=KY$21,KQ8&lt;&gt;""),AND(KU8&gt;=KY$21,KU8&lt;&gt;""),AND(KX8&gt;=KY$21,KX8&lt;&gt;""),AND(LV8&gt;=MG$21,LV8&lt;&gt;""),AND(LY8&gt;=MG$21,LY8&lt;&gt;""),AND(MC8&gt;=MG$21,MC8&lt;&gt;""),AND(MF8&gt;=MG$21,MF8&lt;&gt;""),AND(ND8&gt;=NO$21,ND8&lt;&gt;""),AND(NG8&gt;=NO$21,NG8&lt;&gt;""),AND(NK8&gt;=NO$21,NK8&lt;&gt;""),AND(NN8&gt;=NO$21,NN8&lt;&gt;""),AND(OL8&gt;=OW$21,OL8&lt;&gt;""),AND(OO8&gt;=OW$21,OO8&lt;&gt;""),AND(OS8&gt;=OW$21,OS8&lt;&gt;""),AND(OV8&gt;=OW$21,OV8&lt;&gt;""),AND(PT8&gt;=QE$21,PT8&lt;&gt;""),AND(PW8&gt;=QE$21,PW8&lt;&gt;""),AND(QA8&gt;=QE$21,QA8&lt;&gt;""),AND(QD8&gt;=QE$21,QD8&lt;&gt;""),AND(RB8&gt;=RM$21,RB8&lt;&gt;""),AND(RE8&gt;=RM$21,RE8&lt;&gt;""),AND(RI8&gt;=RM$21,RI8&lt;&gt;""),AND(RL8&gt;=RM$21,RL8&lt;&gt;""),AND(SJ8&gt;=SU$21,SJ8&lt;&gt;""),AND(SM8&gt;=SU$21,SM8&lt;&gt;""),AND(SQ8&gt;=SU$21,SQ8&lt;&gt;""),AND(ST8&gt;=SU$21,ST8&lt;&gt;""),AND(TR8&gt;=UC$21,TR8&lt;&gt;""),AND(TU8&gt;=UC$21,TU8&lt;&gt;""),AND(TY8&gt;=UC$21,TYY8&lt;&gt;""),AND(UB8&gt;=UC$21,UB8&lt;&gt;""),AND(UZ8&gt;=VK$21,UZ8&lt;&gt;""),AND(VC8&gt;=VK$21,VC8&lt;&gt;""),AND(VG8&gt;=VK$21,VG8&lt;&gt;""),AND(VJ8&gt;=VK$21,VJ8&lt;&gt;""),AND(WH8&gt;=WS$21,WH8&lt;&gt;""),AND(WK8&gt;=WS$21,WK8&lt;&gt;""),AND(WO8&gt;=WS$21,WO8&lt;&gt;""),AND(WR8&gt;=WS$21,WR8&lt;&gt;"")),"P","")</f>
        <v>P</v>
      </c>
      <c r="H8" s="36" t="str">
        <f>IF(AND(G8="P",F8=""),"No DD",IF(OR(AND(AO8&gt;=AY$20,AO8&lt;&gt;"",AQ8&gt;=AY$24,AQ8&lt;&gt;"",AN8=""),AND(AR8&gt;=AY$20,AR8&lt;&gt;"",AT8&gt;=AY$24,AT8&lt;&gt;"",AN8=""),AND(AV8&gt;=AY$20,AV8&lt;&gt;"",AX8&gt;=AY$24,AX8&lt;&gt;"",AN8=""),AND(BP8&gt;=BZ$20,BP8&lt;&gt;"",BR8&gt;=BZ$24,BR8&lt;&gt;"",BO8=""),AND(BS8&gt;=BZ$20,BS8&lt;&gt;"",BU8&gt;=BZ$24,BU8&lt;&gt;"",BO8=""),AND(BW8&gt;=BZ$20,BW8&lt;&gt;"",BY8&gt;=BZ$24,BY8&lt;&gt;"",BO8=""),AND(CQ8&gt;=DA$20,CQ8&lt;&gt;"",CS8&gt;=DA$24,CS8&lt;&gt;"",CP8=""),AND(CT8&gt;=DA$20,CT8&lt;&gt;"",CV8&gt;=DA$24,CV8&lt;&gt;"",CP8=""),AND(CX8&gt;=DA$20,CX8&lt;&gt;"",CZ8&gt;=DA$24,CZ8&lt;&gt;"",CP8=""),AND(DX8&gt;=EK$20,DX8&lt;&gt;"",DZ8&gt;=EK$24,DZ8&lt;&gt;""),AND(EA8&gt;=EK$20,EA8&lt;&gt;"",EC8&gt;=EK$24,EC8&lt;&gt;""),AND(EE8&gt;=EK$20,EE8&lt;&gt;"",EG8&gt;=EK$24,EG8&lt;&gt;""),AND(EH8&gt;=EK$20,EH8&lt;&gt;"",EJ8&gt;=EK$24,EJ8&lt;&gt;""),AND(FF8&gt;=FS$20,FF8&lt;&gt;"",FH8&gt;=FS$24,FH8&lt;&gt;""),AND(FI8&gt;=FS$20,FI8&lt;&gt;"",FK8&gt;=FS$24,FK8&lt;&gt;""),AND(FM8&gt;=FS$20,FM8&lt;&gt;"",FO8&gt;=FS$24,FO8&lt;&gt;""),AND(FP8&gt;=FS$20,FP8&lt;&gt;"",FR8&gt;=FS$24,FR8&lt;&gt;""),AND(GN8&gt;=HA$20,GN8&lt;&gt;"",GP8&gt;=HA$24,GP8&lt;&gt;""),AND(GQ8&gt;=HA$20,GQ8&lt;&gt;"",GS8&gt;=HA$24,GS8&lt;&gt;""),AND(GU8&gt;=HA$20,GU8&lt;&gt;"",GW8&gt;=HA$24,GW8&lt;&gt;""),AND(GX8&gt;=HA$20,GX8&lt;&gt;"",GZ8&gt;=HA$24,GZ8&lt;&gt;""),AND(HV8&gt;=II$20,HV8&lt;&gt;"",HX8&gt;=II$24,HX8&lt;&gt;""),AND(HY8&gt;=II$20,HY8&lt;&gt;"",IA8&gt;=II$24,IA8&lt;&gt;""),AND(IC8&gt;=II$20,IC8&lt;&gt;"",IE8&gt;=II$24,IE8&lt;&gt;""),AND(IF8&gt;=II$20,IF8&lt;&gt;"",IH8&gt;=II$24,IH8&lt;&gt;""),AND(JD8&gt;=JQ$20,JD8&lt;&gt;"",JF8&gt;=JQ$24,JF8&lt;&gt;""),AND(JG8&gt;=JQ$20,JG8&lt;&gt;"",JI8&gt;=JQ$24,JI8&lt;&gt;""),AND(JK8&gt;=JQ$20,JK8&lt;&gt;"",JM8&gt;=JQ$24,JM8&lt;&gt;""),AND(JN8&gt;=JQ$20,JN8&lt;&gt;"",JP8&gt;=JQ$24,JP8&lt;&gt;""),AND(KL8&gt;=KY$20,KL8&lt;&gt;"",KN8&gt;=KY$24,KN8&lt;&gt;""),AND(KO8&gt;=KY$20,KO8&lt;&gt;"",KQ8&gt;=KY$24,KQ8&lt;&gt;""),AND(KS8&gt;=KY$20,KS8&lt;&gt;"",KU8&gt;=KY$24,KU8&lt;&gt;""),AND(KV8&gt;=KY$20,KV8&lt;&gt;"",KX8&gt;=KY$24,KX8&lt;&gt;""),AND(LT8&gt;=MG$20,LT8&lt;&gt;"",LV8&gt;=MG$24,LV8&lt;&gt;""),AND(LW8&gt;=MG$20,LW8&lt;&gt;"",LY8&gt;=MG$24,LY8&lt;&gt;""),AND(MA8&gt;=MG$20,MA8&lt;&gt;"",MC8&gt;=MG$24,MC8&lt;&gt;""),AND(MD8&gt;=MG$20,MD8&lt;&gt;"",MF8&gt;=MG$24,MF8&lt;&gt;""),AND(NB8&gt;=NO$20,NB8&lt;&gt;"",ND8&gt;=NO$24,ND8&lt;&gt;""),AND(NE8&gt;=NO$20,NE8&lt;&gt;"",NG8&gt;=NO$24,NG8&lt;&gt;""),AND(NI8&gt;=NO$20,NI8&lt;&gt;"",NK8&gt;=NO$24,NK8&lt;&gt;""),AND(NL8&gt;=NO$20,NL8&lt;&gt;"",NN8&gt;=NO$24,NN8&lt;&gt;""),AND(OJ8&gt;=OW$20,OJ8&lt;&gt;"",OL8&gt;=OW$24,OL8&lt;&gt;""),AND(OM8&gt;=OW$20,OM8&lt;&gt;"",OO8&gt;=OW$24,OO8&lt;&gt;""),AND(OQ8&gt;=OW$20,OQ8&lt;&gt;"",OS8&gt;=OW$24,OS8&lt;&gt;""),AND(OT8&gt;=OW$20,OT8&lt;&gt;"",OV8&gt;=OW$24,OV8&lt;&gt;""),AND(PR8&gt;=QE$20,PR8&lt;&gt;"",PT8&gt;=QE$24,PT8&lt;&gt;""),AND(PU8&gt;=QE$20,PU8&lt;&gt;"",PW8&gt;=QE$24,PW8&lt;&gt;""),AND(PY8&gt;=QE$20,PY8&lt;&gt;"",QA8&gt;=QE$24,QA8&lt;&gt;""),AND(QB8&gt;=QE$20,QB8&lt;&gt;"",QD8&gt;=QE$24,QD8&lt;&gt;""),AND(QZ8&gt;=RM$20,QZ8&lt;&gt;"",RB8&gt;=RM$24,RB8&lt;&gt;""),AND(RC8&gt;=RM$20,RC8&lt;&gt;"",RE8&gt;=RM$24,RE8&lt;&gt;""),AND(RG8&gt;=RM$20,RG8&lt;&gt;"",RI8&gt;=RM$24,RI8&lt;&gt;""),AND(RJ8&gt;=RM$20,RJ8&lt;&gt;"",RL8&gt;=RM$24,RL8&lt;&gt;""),AND(SH8&gt;=SU$20,SH8&lt;&gt;"",SJ8&gt;=SU$24,SJ8&lt;&gt;""),AND(SK8&gt;=SU$20,SK8&lt;&gt;"",SM8&gt;=SU$24,SM8&lt;&gt;""),AND(SO8&gt;=SU$20,SO8&lt;&gt;"",SQ8&gt;=SU$24,SQ8&lt;&gt;""),AND(SR8&gt;=SU$20,SR8&lt;&gt;"",ST8&gt;=SU$24,ST8&lt;&gt;""),AND(TP8&gt;=UC$20,TP8&lt;&gt;"",TR8&gt;=UC$24,TR8&lt;&gt;""),AND(TS8&gt;=UC$20,TS8&lt;&gt;"",TU8&gt;=UC$24,TU8&lt;&gt;""),AND(TW8&gt;=UC$20,TW8&lt;&gt;"",TY8&gt;=UC$344,TYY8&lt;&gt;""),AND(TZ8&gt;=UC$20,TZ8&lt;&gt;"",UB8&gt;=UC$24,UB8&lt;&gt;""),AND(UX8&gt;=VK$20,UX8&lt;&gt;"",UZ8&gt;=VK$24,UZ8&lt;&gt;""),AND(VA8&gt;=VK$20,VA8&lt;&gt;"",VC8&gt;=VK$24,VC8&lt;&gt;""),AND(VE8&gt;=VK$20,VE8&lt;&gt;"",VG8&gt;=VK$24,VG8&lt;&gt;""),AND(VH8&gt;=VK$20,VH8&lt;&gt;"",VJ8&gt;=VK$24,VJ8&lt;&gt;""),AND(WF8&gt;=WS$20,WF8&lt;&gt;"",WH8&gt;=WS$24,WH8&lt;&gt;""),AND(WI8&gt;=WS$20,WI8&lt;&gt;"",WK8&gt;=WS$24,WK8&lt;&gt;""),AND(WM8&gt;=WS$20,WM8&lt;&gt;"",WO8&gt;=WS$24,WO8&lt;&gt;""),AND(WP8&gt;=WS$20,WP8&lt;&gt;"",WR8&gt;=WS$24,WR8&lt;&gt;"")),"Merit",IF(OR(AND(AO8&gt;=AY$19,AO8&lt;&gt;"",AQ8&gt;=AY$23,AQ8&lt;&gt;"",AN8=""),AND(AR8&gt;=AY$19,AR8&lt;&gt;"",AT8&gt;=AY$23,AT8&lt;&gt;"",AN8=""),AND(AV8&gt;=AY$19,AV8&lt;&gt;"",AX8&gt;=AY$23,AX8&lt;&gt;"",AN8=""),AND(BP8&gt;=BZ$19,BP8&lt;&gt;"",BR8&gt;=BZ$23,BR8&lt;&gt;"",BO8=""),AND(BS8&gt;=BZ$19,BS8&lt;&gt;"",BU8&gt;=BZ$23,BU8&lt;&gt;"",BO8=""),AND(BW8&gt;=BZ$19,BW8&lt;&gt;"",BY8&gt;=BZ$23,BY8&lt;&gt;"",BO8=""),AND(CQ8&gt;=DA$19,CQ8&lt;&gt;"",CS8&gt;=DA$23,CS8&lt;&gt;"",CP8=""),AND(CT8&gt;=DA$19,CT8&lt;&gt;"",CV8&gt;=DA$23,CV8&lt;&gt;"",CP8=""),AND(CX8&gt;=DA$19,CX8&lt;&gt;"",CZ8&gt;=DA$23,CZ8&lt;&gt;"",CP8=""),AND(DX8&gt;=EK$19,DX8&lt;&gt;"",DZ8&gt;=EK$23,DZ8&lt;&gt;""),AND(EA8&gt;=EK$19,EA8&lt;&gt;"",EC8&gt;=EK$23,EC8&lt;&gt;""),AND(EE8&gt;=EK$19,EE8&lt;&gt;"",EG8&gt;=EK$23,EG8&lt;&gt;""),AND(EH8&gt;=EK$19,EH8&lt;&gt;"",EJ8&gt;=EK$23,EJ8&lt;&gt;""),AND(FF8&gt;=FS$19,FF8&lt;&gt;"",FH8&gt;=FS$23,FH8&lt;&gt;""),AND(FI8&gt;=FS$19,FI8&lt;&gt;"",FK8&gt;=FS$23,FK8&lt;&gt;""),AND(FM8&gt;=FS$19,FM8&lt;&gt;"",FO8&gt;=FS$23,FO8&lt;&gt;""),AND(FP8&gt;=FS$19,FP8&lt;&gt;"",FR8&gt;=FS$23,FR8&lt;&gt;""),AND(GN8&gt;=HA$19,GN8&lt;&gt;"",GP8&gt;=HA$23,GP8&lt;&gt;""),AND(GQ8&gt;=HA$19,GQ8&lt;&gt;"",GS8&gt;=HA$23,GS8&lt;&gt;""),AND(GU8&gt;=HA$19,GU8&lt;&gt;"",GW8&gt;=HA$23,GW8&lt;&gt;""),AND(GX8&gt;=HA$19,GX8&lt;&gt;"",GZ8&gt;=HA$23,GZ8&lt;&gt;""),AND(HV8&gt;=II$19,HV8&lt;&gt;"",HX8&gt;=II$23,HX8&lt;&gt;""),AND(HY8&gt;=II$19,HY8&lt;&gt;"",IA8&gt;=II$23,IA8&lt;&gt;""),AND(IC8&gt;=II$19,IC8&lt;&gt;"",IE8&gt;=II$23,IE8&lt;&gt;""),AND(IF8&gt;=II$19,IF8&lt;&gt;"",IH8&gt;=II$23,IH8&lt;&gt;""),AND(JD8&gt;=JQ$19,JD8&lt;&gt;"",JF8&gt;=JQ$23,JF8&lt;&gt;""),AND(JG8&gt;=JQ$19,JG8&lt;&gt;"",JI8&gt;=JQ$23,JI8&lt;&gt;""),AND(JK8&gt;=JQ$19,JK8&lt;&gt;"",JM8&gt;=JQ$23,JM8&lt;&gt;""),AND(JN8&gt;=JQ$19,JN8&lt;&gt;"",JP8&gt;=JQ$23,JP8&lt;&gt;""),AND(KL8&gt;=KY$19,KL8&lt;&gt;"",KN8&gt;=KY$23,KN8&lt;&gt;""),AND(KO8&gt;=KY$19,KO8&lt;&gt;"",KQ8&gt;=KY$23,KQ8&lt;&gt;""),AND(KS8&gt;=KY$19,KS8&lt;&gt;"",KU8&gt;=KY$23,KU8&lt;&gt;""),AND(KV8&gt;=KY$19,KV8&lt;&gt;"",KX8&gt;=KY$23,KX8&lt;&gt;""),AND(LT8&gt;=MG$19,LT8&lt;&gt;"",LV8&gt;=MG$23,LV8&lt;&gt;""),AND(LW8&gt;=MG$19,LW8&lt;&gt;"",LY8&gt;=MG$23,LY8&lt;&gt;""),AND(MA8&gt;=MG$19,MA8&lt;&gt;"",MC8&gt;=MG$23,MC8&lt;&gt;""),AND(MD8&gt;=MG$19,MD8&lt;&gt;"",MF8&gt;=MG$23,MF8&lt;&gt;""),AND(NB8&gt;=NO$19,NB8&lt;&gt;"",ND8&gt;=NO$23,ND8&lt;&gt;""),AND(NE8&gt;=NO$19,NE8&lt;&gt;"",NG8&gt;=NO$23,NG8&lt;&gt;""),AND(NI8&gt;=NO$19,NI8&lt;&gt;"",NK8&gt;=NO$23,NK8&lt;&gt;""),AND(NL8&gt;=NO$19,NL8&lt;&gt;"",NN8&gt;=NO$23,NN8&lt;&gt;""),AND(OJ8&gt;=OW$19,OJ8&lt;&gt;"",OL8&gt;=OW$23,OL8&lt;&gt;""),AND(OM8&gt;=OW$19,OM8&lt;&gt;"",OO8&gt;=OW$23,OO8&lt;&gt;""),AND(OQ8&gt;=OW$19,OQ8&lt;&gt;"",OS8&gt;=OW$23,OS8&lt;&gt;""),AND(OT8&gt;=OW$19,OT8&lt;&gt;"",OV8&gt;=OW$23,OV8&lt;&gt;""),AND(PR8&gt;=QE$19,PR8&lt;&gt;"",PT8&gt;=QE$23,PT8&lt;&gt;""),AND(PU8&gt;=QE$19,PU8&lt;&gt;"",PW8&gt;=QE$23,PW8&lt;&gt;""),AND(PY8&gt;=QE$19,PY8&lt;&gt;"",QA8&gt;=QE$23,QA8&lt;&gt;""),AND(QB8&gt;=QE$19,QB8&lt;&gt;"",QD8&gt;=QE$23,QD8&lt;&gt;""),AND(QZ8&gt;=RM$19,QZ8&lt;&gt;"",RB8&gt;=RM$23,RB8&lt;&gt;""),AND(RC8&gt;=RM$19,RC8&lt;&gt;"",RE8&gt;=RM$23,RE8&lt;&gt;""),AND(RG8&gt;=RM$19,RG8&lt;&gt;"",RI8&gt;=RM$23,RI8&lt;&gt;""),AND(RJ8&gt;=RM$19,RJ8&lt;&gt;"",RL8&gt;=RM$23,RL8&lt;&gt;""),AND(SH8&gt;=SU$19,SH8&lt;&gt;"",SJ8&gt;=SU$23,SJ8&lt;&gt;""),AND(SK8&gt;=SU$19,SK8&lt;&gt;"",SM8&gt;=SU$23,SM8&lt;&gt;""),AND(SO8&gt;=SU$19,SO8&lt;&gt;"",SQ8&gt;=SU$23,SQ8&lt;&gt;""),AND(SR8&gt;=SU$19,SR8&lt;&gt;"",ST8&gt;=SU$23,ST8&lt;&gt;""),AND(TP8&gt;=UC$19,TP8&lt;&gt;"",TR8&gt;=UC$23,TR8&lt;&gt;""),AND(TS8&gt;=UC$19,TS8&lt;&gt;"",TU8&gt;=UC$23,TU8&lt;&gt;""),AND(TW8&gt;=UC$19,TW8&lt;&gt;"",TY8&gt;=UC$23,TYY8&lt;&gt;""),AND(TZ8&gt;=UC$19,TZ8&lt;&gt;"",UB8&gt;=UC$23,UB8&lt;&gt;""),AND(UX8&gt;=VK$19,UX8&lt;&gt;"",UZ8&gt;=VK$23,UZ8&lt;&gt;""),AND(VA8&gt;=VK$19,VA8&lt;&gt;"",VC8&gt;=VK$23,VC8&lt;&gt;""),AND(VE8&gt;=VK$19,VE8&lt;&gt;"",VG8&gt;=VK$23,VG8&lt;&gt;""),AND(VH8&gt;=VK$19,VH8&lt;&gt;"",VJ8&gt;=VK$23,VJ8&lt;&gt;""),AND(WF8&gt;=WS$19,WF8&lt;&gt;"",WH8&gt;=WS$23,WH8&lt;&gt;""),AND(WI8&gt;=WS$19,WI8&lt;&gt;"",WK8&gt;=WS$23,WK8&lt;&gt;""),AND(WM8&gt;=WS$19,WM8&lt;&gt;"",WO8&gt;=WS$23,WO8&lt;&gt;""),AND(WP8&gt;=WS$19,WP8&lt;&gt;"",WR8&gt;=WS$23,WR8&lt;&gt;"")),"Excellence",IF(I8="P","Worlds Team",IF(F8="P","National Team","")))))</f>
        <v>National Team</v>
      </c>
      <c r="I8" s="3" t="str">
        <f>IF(OR(AND(AO8&gt;=AY$18,AO8&lt;&gt;"",AQ8&gt;=AY$22,AQ8&lt;&gt;"",AN8=""),AND(AR8&gt;=AY$18,AR8&lt;&gt;"",AT8&gt;=AY$22,AT8&lt;&gt;"",AN8=""),AND(AV8&gt;=AY$18,AV8&lt;&gt;"",AX8&gt;=AY$22,AX8&lt;&gt;"",AN8=""),AND(BP8&gt;=BZ$18,BP8&lt;&gt;"",BR8&gt;=BZ$22,BR8&lt;&gt;"",BO8=""),AND(BS8&gt;=BZ$18,BS8&lt;&gt;"",BU8&gt;=BZ$22,BU8&lt;&gt;"",BO8=""),AND(BW8&gt;=BZ$18,BW8&lt;&gt;"",BY8&gt;=BZ$22,BY8&lt;&gt;"",BO8=""),AND(CQ8&gt;=DA$18,CQ8&lt;&gt;"",CS8&gt;=DA$22,CS8&lt;&gt;"",CP8=""),AND(CT8&gt;=DA$18,CT8&lt;&gt;"",CV8&gt;=DA$22,CV8&lt;&gt;"",CP8=""),AND(CX8&gt;=DA$18,CX8&lt;&gt;"",CZ8&gt;=DA$22,CZ8&lt;&gt;"",CP8=""),AND(DX8&gt;=EK$18,DX8&lt;&gt;"",DZ8&gt;=EK$22,DZ8&lt;&gt;""),AND(EA8&gt;=EK$18,EA8&lt;&gt;"",EC8&gt;=EK$22,EC8&lt;&gt;""),AND(EE8&gt;=EK$18,EE8&lt;&gt;"",EG8&gt;=EK$22,EG8&lt;&gt;""),AND(EH8&gt;=EK$18,EH8&lt;&gt;"",EJ8&gt;=EK$22,EJ8&lt;&gt;""),AND(FF8&gt;=FS$18,FF8&lt;&gt;"",FH8&gt;=FS$22,FH8&lt;&gt;""),AND(FI8&gt;=FS$18,FI8&lt;&gt;"",FK8&gt;=FS$22,FK8&lt;&gt;""),AND(FM8&gt;=FS$18,FM8&lt;&gt;"",FO8&gt;=FS$22,FO8&lt;&gt;""),AND(FP8&gt;=FS$18,FP8&lt;&gt;"",FR8&gt;=FS$22,FR8&lt;&gt;""),AND(GN8&gt;=HA$18,GN8&lt;&gt;"",GP8&gt;=HA$22,GP8&lt;&gt;""),AND(GQ8&gt;=HA$18,GQ8&lt;&gt;"",GS8&gt;=HA$22,GS8&lt;&gt;""),AND(GU8&gt;=HA$18,GU8&lt;&gt;"",GW8&gt;=HA$22,GW8&lt;&gt;""),AND(GX8&gt;=HA$18,GX8&lt;&gt;"",GZ8&gt;=HA$22,GZ8&lt;&gt;""),AND(HV8&gt;=II$18,HV8&lt;&gt;"",HX8&gt;=II$22,HX8&lt;&gt;""),AND(HY8&gt;=II$18,HY8&lt;&gt;"",IA8&gt;=II$22,IA8&lt;&gt;""),AND(IC8&gt;=II$18,IC8&lt;&gt;"",IE8&gt;=II$22,IE8&lt;&gt;""),AND(IF8&gt;=II$18,IF8&lt;&gt;"",IH8&gt;=II$22,IH8&lt;&gt;""),AND(JD8&gt;=JQ$18,JD8&lt;&gt;"",JF8&gt;=JQ$22,JF8&lt;&gt;""),AND(JG8&gt;=JQ$18,JG8&lt;&gt;"",JI8&gt;=JQ$22,JI8&lt;&gt;""),AND(JK8&gt;=JQ$18,JK8&lt;&gt;"",JM8&gt;=JQ$22,JM8&lt;&gt;""),AND(JN8&gt;=JQ$18,JN8&lt;&gt;"",JP8&gt;=JQ$22,JP8&lt;&gt;""),AND(KL8&gt;=KY$18,KL8&lt;&gt;"",KN8&gt;=KY$22,KN8&lt;&gt;""),AND(KO8&gt;=KY$18,KO8&lt;&gt;"",KQ8&gt;=KY$22,KQ8&lt;&gt;""),AND(KS8&gt;=KY$18,KS8&lt;&gt;"",KU8&gt;=KY$22,KU8&lt;&gt;""),AND(KV8&gt;=KY$18,KV8&lt;&gt;"",KX8&gt;=KY$22,KX8&lt;&gt;""),AND(LT8&gt;=MG$18,LT8&lt;&gt;"",LV8&gt;=MG$22,LV8&lt;&gt;""),AND(LW8&gt;=MG$18,LW8&lt;&gt;"",LY8&gt;=MG$22,LY8&lt;&gt;""),AND(MA8&gt;=MG$18,MA8&lt;&gt;"",MC8&gt;=MG$22,MC8&lt;&gt;""),AND(MD8&gt;=MG$18,MD8&lt;&gt;"",MF8&gt;=MG$22,MF8&lt;&gt;""),AND(NB8&gt;=NO$18,NB8&lt;&gt;"",ND8&gt;=NO$22,ND8&lt;&gt;""),AND(NE8&gt;=NO$18,NE8&lt;&gt;"",NG8&gt;=NO$22,NG8&lt;&gt;""),AND(NI8&gt;=NO$18,NI8&lt;&gt;"",NK8&gt;=NO$22,NK8&lt;&gt;""),AND(NL8&gt;=NO$18,NL8&lt;&gt;"",NN8&gt;=NO$22,NN8&lt;&gt;""),AND(OJ8&gt;=OW$18,OJ8&lt;&gt;"",OL8&gt;=OW$22,OL8&lt;&gt;""),AND(OM8&gt;=OW$18,OM8&lt;&gt;"",OO8&gt;=OW$22,OO8&lt;&gt;""),AND(OQ8&gt;=OW$18,OQ8&lt;&gt;"",OS8&gt;=OW$22,OS8&lt;&gt;""),AND(OT8&gt;=OW$18,OT8&lt;&gt;"",OV8&gt;=OW$22,OV8&lt;&gt;""),AND(PR8&gt;=QE$18,PR8&lt;&gt;"",PT8&gt;=QE$22,PT8&lt;&gt;""),AND(PU8&gt;=QE$18,PU8&lt;&gt;"",PW8&gt;=QE$22,PW8&lt;&gt;""),AND(PY8&gt;=QE$18,PY8&lt;&gt;"",QA8&gt;=QE$22,QA8&lt;&gt;""),AND(QB8&gt;=QE$18,QB8&lt;&gt;"",QD8&gt;=QE$22,QD8&lt;&gt;""),AND(QZ8&gt;=RM$18,QZ8&lt;&gt;"",RB8&gt;=RM$22,RB8&lt;&gt;""),AND(RC8&gt;=RM$18,RC8&lt;&gt;"",RE8&gt;=RM$22,RE8&lt;&gt;""),AND(RG8&gt;=RM$18,RG8&lt;&gt;"",RI8&gt;=RM$22,RI8&lt;&gt;""),AND(RJ8&gt;=RM$18,RJ8&lt;&gt;"",RL8&gt;=RM$22,RL8&lt;&gt;""),AND(SH8&gt;=SU$18,SH8&lt;&gt;"",SJ8&gt;=SU$22,SJ8&lt;&gt;""),AND(SK8&gt;=SU$18,SK8&lt;&gt;"",SM8&gt;=SU$22,SM8&lt;&gt;""),AND(SO8&gt;=SU$18,SO8&lt;&gt;"",SQ8&gt;=SU$22,SQ8&lt;&gt;""),AND(SR8&gt;=SU$18,SR8&lt;&gt;"",ST8&gt;=SU$22,ST8&lt;&gt;""),AND(TP8&gt;=UC$18,TP8&lt;&gt;"",TR8&gt;=UC$22,TR8&lt;&gt;""),AND(TS8&gt;=UC$18,TS8&lt;&gt;"",TU8&gt;=UC$22,TU8&lt;&gt;""),AND(TW8&gt;=UC$18,TW8&lt;&gt;"",TY8&gt;=UC$22,TYY8&lt;&gt;""),AND(TZ8&gt;=UC$18,TZ8&lt;&gt;"",UB8&gt;=UC$22,UB8&lt;&gt;""),AND(UX8&gt;=VK$18,UX8&lt;&gt;"",UZ8&gt;=VK$22,UZ8&lt;&gt;""),AND(VA8&gt;=VK$18,VA8&lt;&gt;"",VC8&gt;=VK$22,VC8&lt;&gt;""),AND(VE8&gt;=VK$18,VE8&lt;&gt;"",VG8&gt;=VK$22,VG8&lt;&gt;""),AND(VH8&gt;=VK$18,VH8&lt;&gt;"",VJ8&gt;=VK$22,VJ8&lt;&gt;""),AND(WF8&gt;=WS$18,WF8&lt;&gt;"",WH8&gt;=WS$22,WH8&lt;&gt;""),AND(WI8&gt;=WS$18,WI8&lt;&gt;"",WK8&gt;=WS$22,WK8&lt;&gt;""),AND(WM8&gt;=WS$18,WM8&lt;&gt;"",WO8&gt;=WS$22,WO8&lt;&gt;""),AND(WP8&gt;=WS$18,WP8&lt;&gt;"",WR8&gt;=WS$22,WR8&lt;&gt;"")),"P","")</f>
        <v/>
      </c>
      <c r="J8" s="8">
        <f>IF(COUNT(AQ8,AT8,BR8,BU8,CS8,CV8)&gt;0,LARGE((AQ8,AT8,BR8,BU8,CS8,CV8),1),0)</f>
        <v>53.55</v>
      </c>
      <c r="K8" s="8" t="str">
        <f>IF(J8="","",IF(OR(J8=CS8,J8=CV8),$CA$1,IF(OR(J8=BR8,J8=BU8),$AZ$1,IF(OR(J8=AQ8,J8=AT8),$Y$1,""))))</f>
        <v>2025 3rd Domestic Trial</v>
      </c>
      <c r="L8" s="8">
        <f>IF(COUNT(AQ8,AT8,BR8,BU8,CS8,CV8)&gt;1,LARGE((AQ8,AT8,BR8,BU8,CS8,CV8),2),0)</f>
        <v>52.18</v>
      </c>
      <c r="M8" s="8" t="str">
        <f>IF(L8="","",IF(OR(L8=CS8,L8=CV8),$CA$1,IF(OR(L8=BR8,L8=BU8),$AZ$1,IF(OR(L8=AQ8,L8=AT8),$Y$1,""))))</f>
        <v>2025 3rd Domestic Trial</v>
      </c>
      <c r="N8" s="8">
        <f>IF(COUNT(AQ8,AT8,BR8,BU8,CS8,CV8)&gt;2,LARGE((AQ8,AT8,BR8,BU8,CS8,CV8),3),0)</f>
        <v>51.6</v>
      </c>
      <c r="O8" s="8" t="str">
        <f>IF(N8="","",IF(OR(N8=CS8,N8=CV8),$CA$1,IF(OR(N8=BR8,N8=BU8),$AZ$1,IF(OR(N8=AQ8,N8=AT8),$Y$1,""))))</f>
        <v>2025 Nationals</v>
      </c>
      <c r="P8" s="8">
        <f>IF(MAX(AX8,BY8,CZ8)&gt;0,MAX(AX8,BY8,CZ8),0)</f>
        <v>51.269999999999996</v>
      </c>
      <c r="Q8" s="8" t="str">
        <f>IF(P8="","",IF(P8=CZ8,$CA$1,IF(P8=BY8,$AZ$1,IF(P8=AX8,$Y$1,""))))</f>
        <v>2025 Nationals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,TP8,TS8,TW8,TZ8,UX8,VA8,VE8,VH8,WF8,WI8,WM8,WP8)&gt;0,MAX(AO8,AR8,AV8,BP8,BS8,BW8,CQ8,CT8,CX8,DX8,EA8,EE8,EH8,FF8,FI8,FM8,FP8,GN8,GQ8,GU8,GX8,HV8,HY8,IC8,IF8,JD8,JG8,JK8,JN8,KL8,KO8,KS8,KV8,LT8,LW8,MA8,MD8,NB8,NE8,NI8,NL8,OJ8,OM8,OQ8,OT8,PR8,PU8,PY8,QB8,QZ8,RC8,RG8,RJ8,SH8,SK8,SO8,SR8,TP8,TS8,TW8,TZ8,UX8,VA8,VE8,VH8,WF8,WI8,WM8,WP8),0)</f>
        <v>14.5</v>
      </c>
      <c r="S8" s="8" t="str">
        <f>IF(R8=0,"",IF(OR(R8=CQ8,R8=CT8,R8=CX8),$CA$1,IF(OR(R8=BP8,R8=BS8,R8=BW8),$AZ$1,IF(OR(R8=AO8,R8=AR8,R8=AV8),$Y$1,IF(OR(R8=WF8,R8=WI8,R8=WM8,R8=WP8),$VL$1,IF(OR(R8=UX8,R8=VA8,R8=VE8,R8=VH8),$UD$1,IF(OR(R8=TP8,R8=TS8,R8=TW8,R8=TZ8),$SV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)))</f>
        <v>2025 Nationals</v>
      </c>
      <c r="T8" s="8">
        <f>MAX(IF(AND(AO8&lt;&gt;"",AO8&gt;=$AY$17),AP8,0),IF(AND(AR8&lt;&gt;"",AR8&gt;=$AY$17),AS8,0),IF(AND(AV8&lt;&gt;"",AV8&gt;=$AY$17),AW8,0),IF(AND(BP8&lt;&gt;"",BP8&gt;=$BZ$17),BQ8,0),IF(AND(BS8&lt;&gt;"",BS8&gt;=$BZ$17),BT8,0),IF(AND(BW8&lt;&gt;"",BW8&gt;=$BZ$17),BX8,0),IF(AND(CQ8&lt;&gt;"",CQ8&gt;=$DA$17),CR8,0),IF(AND(CT8&lt;&gt;"",CT8&gt;=$DA$17),CU8,0),IF(AND(CX8&lt;&gt;"",CX8&gt;=$DA$17),CY8,0),IF(AND(DX8&lt;&gt;"",DX8&gt;=$EK$17),DY8,0),IF(AND(EA8&lt;&gt;"",EA8&gt;=$EK$17),EB8,0),IF(AND(EE8&lt;&gt;"",EE8&gt;=$EK$17),EF8,0),IF(AND(EH8&lt;&gt;"",EH8&gt;=$EK$17),EI8,0),IF(AND(FF8&lt;&gt;"",FF8&gt;=$FS$17),FG8,0),IF(AND(FI8&lt;&gt;"",FI8&gt;=$FS$17),FJ8,0),IF(AND(FM8&lt;&gt;"",FM8&gt;=$FS$17),FN8,0),IF(AND(FP8&lt;&gt;"",FP8&gt;=$FS$17),FQ8,0),IF(AND(GN8&lt;&gt;"",GN8&gt;=$HA$17),GO8,0),IF(AND(GQ8&lt;&gt;"",GQ8&gt;=$HA$17),GR8,0),IF(AND(GU8&lt;&gt;"",GU8&gt;=$HA$17),GV8,0),IF(AND(GX8&lt;&gt;"",GX8&gt;=$HA$17),GY8,0),IF(AND(HV8&lt;&gt;"",HV8&gt;=$II$17),HW8,0),IF(AND(HY8&lt;&gt;"",HY8&gt;=$II$17),HZ8,0),IF(AND(IC8&lt;&gt;"",IC8&gt;=$II$17),ID8,0),IF(AND(IF8&lt;&gt;"",IF8&gt;=$II$17),IG8,0),IF(AND(JD8&lt;&gt;"",JD8&gt;=$JQ$17),JE8,0),IF(AND(JG8&lt;&gt;"",JG8&gt;=$JQ$17),JH8,0),IF(AND(JK8&lt;&gt;"",JK8&gt;=$JQ$17),JL8,0),IF(AND(JN8&lt;&gt;"",JN8&gt;=$JQ$17),JO8,0),IF(AND(KL8&lt;&gt;"",KL8&gt;=$KY$17),KM8,0),IF(AND(KO8&lt;&gt;"",KO8&gt;=$KY$17),KP8,0),IF(AND(KS8&lt;&gt;"",KS8&gt;=$KY$17),KT8,0),IF(AND(KV8&lt;&gt;"",KV8&gt;=$KY$17),KW8,0),IF(AND(LT8&lt;&gt;"",LT8&gt;=$MG$17),LU8,0),IF(AND(LW8&lt;&gt;"",LW8&gt;=$MG$17),LX8,0),IF(AND(MA8&lt;&gt;"",MA8&gt;=$MG$17),MB8,0),IF(AND(MD8&lt;&gt;"",MD8&gt;=$MG$17),ME8,0),IF(AND(NB8&lt;&gt;"",NB8&gt;=$NO$17),NC8,0),IF(AND(NE8&lt;&gt;"",NE8&gt;=$NO$17),NF8,0),IF(AND(NI8&lt;&gt;"",NI8&gt;=$NO$17),NJ8,0),IF(AND(NL8&lt;&gt;"",NL8&gt;=$NO$17),NM8,0),IF(AND(OJ8&lt;&gt;"",OJ8&gt;=$OW$17),OK8,0),IF(AND(OM8&lt;&gt;"",OM8&gt;=$OW$17),ON8,0),IF(AND(OQ8&lt;&gt;"",OQ8&gt;=$OW$17),OR8,0),IF(AND(OT8&lt;&gt;"",OT8&gt;=$OW$17),OU8,0),IF(AND(PR8&lt;&gt;"",PR8&gt;=$QE$17),PS8,0),IF(AND(PU8&lt;&gt;"",PU8&gt;=$QE$17),PV8,0),IF(AND(PY8&lt;&gt;"",PY8&gt;=$QE$17),PZ8,0),IF(AND(QB8&lt;&gt;"",QB8&gt;=$QE$17),QC8,0),IF(AND(QZ8&lt;&gt;"",QZ8&gt;=$RM$17),RA8,0),IF(AND(RC8&lt;&gt;"",RC8&gt;=$RM$17),RD8,0),IF(AND(RG8&lt;&gt;"",RG8&gt;=$RM$17),RH8,0),IF(AND(RJ8&lt;&gt;"",RJ8&gt;=$RM$17),RK8,0),IF(AND(SH8&lt;&gt;"",SH8&gt;=$SU$17),SI8,0),IF(AND(SK8&lt;&gt;"",SK8&gt;=$SU$17),SL8,0),IF(AND(SO8&lt;&gt;"",SO8&gt;=$SU$17),SP8,0),IF(AND(SR8&lt;&gt;"",SR8&gt;=$SU$17),SS8,0),IF(AND(TP8&lt;&gt;"",TP8&gt;=$UC$17),TQ8,0),IF(AND(TS8&lt;&gt;"",TS8&gt;=$UC$17),TT8,0),IF(AND(TW8&lt;&gt;"",TW8&gt;=$UC$17),TX8,0),IF(AND(TZ8&lt;&gt;"",TZ8&gt;=$UC$17),UA8,0),IF(AND(UX8&lt;&gt;"",UX8&gt;=$VK$17),UY8,0),IF(AND(VA8&lt;&gt;"",VA8&gt;=$VK$17),VB8,0),IF(AND(VE8&lt;&gt;"",VE8&gt;=$VK$17),VF8,0),IF(AND(VH8&lt;&gt;"",VH8&gt;=$VK$17),VI8,0),IF(AND(WF8&lt;&gt;"",WF8&gt;=$WS$17),WG8,0),IF(AND(WI8&lt;&gt;"",WI8&gt;=$WS$17),WJ8,0),IF(AND(WM8&lt;&gt;"",WM8&gt;=$WS$17),WN8,0),IF(AND(WP8&lt;&gt;"",WP8&gt;=$WS$17),WQ8,0),0)</f>
        <v>15.55</v>
      </c>
      <c r="U8" s="8" t="str">
        <f>IF(T8=0,"",IF(OR(T8=CR8,T8=CU8,T8=CY8),$CA$1,IF(OR(T8=BQ8,T8=BT8,T8=BX8),$AZ$1,IF(OR(T8=AP8,T8=AS8,T8=AW8),$Y$1,IF(OR(T8=WG8,T8=WJ8,T8=WN8,T8=WQ8),$VL$1,IF(OR(T8=UY8,T8=VB8,T8=VF8,T8=VI8),$UD$1,IF(OR(T8=TQ8,T8=TT8,T8=TX8,T8=UA8),$SV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)))</f>
        <v>2025 3rd Domestic Trial</v>
      </c>
      <c r="V8" s="8">
        <f>IF(MAX(DB8,DC8)&gt;0,MAX(DB8,DC8),"")</f>
        <v>1.0799999999999983</v>
      </c>
      <c r="W8" s="11" t="str">
        <f>IF(V8="","",IF(V8=DB8,"("&amp;DB$2&amp;")",IF(V8=DC8,"("&amp;DC$2&amp;")")))</f>
        <v>(Prelim)</v>
      </c>
      <c r="X8" s="8" t="str">
        <f>IF(V8="","",IF(V8=DB8,IF(V8+IF(N8="",0,N8)=WL8,$VL$1,IF(V8+IF(N8="",0,N8)=VD8,$UD$1,IF(V8+IF(N8="",0,N8)=TV8,$SV$1,IF(V8+IF(N8="",0,N8)=SN8,$RN$1,IF(V8+IF(N8="",0,N8)=RF8,$QF$1,IF(V8+IF(N8="",0,N8)=PX8,$OX$1,IF(V8+IF(N8="",0,N8)=OP8,$NP$1,IF(V8+IF(N8="",0,N8)=NH8,$MH$1,IF(V8+IF(N8="",0,N8)=LZ8,$KZ$1,IF(V8+IF(N8="",0,N8)=KR8,$JR$1,IF(V8+IF(N8="",0,N8)=JJ8,$IJ$1,IF(V8+IF(N8="",0,N8)=IB8,$HB$1,IF(V8+IF(N8="",0,N8)=GT8,$FT$1,IF(V8+IF(N8="",0,N8)=FL8,$EL$1,IF(V8+IF(N8="",0,N8)=ED8,$DD$1))))))))))))))),IF(V8=DC8,IF(V8+IF(P8="",0,P8)=WO8,$VL$1,IF(V8+IF(P8="",0,P8)=VG8,$UD$1,IF(V8+IF(P8="",0,P8)=TY8,$SV$1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WR8,$VL$1,IF(V8+IF(P8="",0,P8)=VJ8,$UD$1,IF(V8+IF(P8="",0,P8)=UB8,$SV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))))))</f>
        <v>2025 Worlds (Nov 9)</v>
      </c>
      <c r="Y8" s="22">
        <v>14</v>
      </c>
      <c r="Z8" s="22">
        <v>8.6999999999999993</v>
      </c>
      <c r="AA8" s="22">
        <v>13.9</v>
      </c>
      <c r="AB8" s="22">
        <v>14.55</v>
      </c>
      <c r="AC8" s="22">
        <v>0</v>
      </c>
      <c r="AD8" s="22">
        <v>1.4</v>
      </c>
      <c r="AE8" s="22">
        <v>0.9</v>
      </c>
      <c r="AF8" s="22">
        <v>2</v>
      </c>
      <c r="AG8" s="22">
        <v>1.55</v>
      </c>
      <c r="AH8" s="22">
        <v>0</v>
      </c>
      <c r="AI8" s="22">
        <v>12.5</v>
      </c>
      <c r="AJ8" s="22">
        <v>9.3000000000000007</v>
      </c>
      <c r="AK8" s="22">
        <v>14.3</v>
      </c>
      <c r="AL8" s="22">
        <v>14.79</v>
      </c>
      <c r="AM8" s="22">
        <v>0</v>
      </c>
      <c r="AN8" s="27"/>
      <c r="AO8" s="38">
        <f>IF(AA8&gt;0,AA8,"")</f>
        <v>13.9</v>
      </c>
      <c r="AP8" s="38">
        <f>IF(AB8&gt;0,AB8,"")</f>
        <v>14.55</v>
      </c>
      <c r="AQ8" s="40">
        <f>IF(SUM(Y8:AB8)-AC8&gt;0,SUM(Y8:AB8)-AC8,"")</f>
        <v>51.150000000000006</v>
      </c>
      <c r="AR8" s="40">
        <f>IF(AF8&gt;0,AF8,"")</f>
        <v>2</v>
      </c>
      <c r="AS8" s="40">
        <f>IF(AG8&gt;0,AG8,"")</f>
        <v>1.55</v>
      </c>
      <c r="AT8" s="40">
        <f>IF(SUM(AD8:AG8)-AH8&gt;0,SUM(AD8:AG8)-AH8,"")</f>
        <v>5.85</v>
      </c>
      <c r="AU8" s="40">
        <f>IF(AQ8="","",MAX(AQ8,AT8))</f>
        <v>51.150000000000006</v>
      </c>
      <c r="AV8" s="40">
        <f>IF(AK8&gt;0,AK8,"")</f>
        <v>14.3</v>
      </c>
      <c r="AW8" s="40">
        <f>IF(AL8&gt;0,AL8,"")</f>
        <v>14.79</v>
      </c>
      <c r="AX8" s="40">
        <f>IF(SUM(AI8:AL8)-AM8&gt;0,SUM(AI8:AL8)-AM8,"")</f>
        <v>50.89</v>
      </c>
      <c r="AY8" s="40">
        <f>IF(SUM(AU8,AX8)&gt;0,SUM(AU8,AX8),"")</f>
        <v>102.04</v>
      </c>
      <c r="AZ8" s="26">
        <v>11.8</v>
      </c>
      <c r="BA8" s="26">
        <v>9.4</v>
      </c>
      <c r="BB8" s="26">
        <v>11.3</v>
      </c>
      <c r="BC8" s="26">
        <v>14.35</v>
      </c>
      <c r="BD8" s="26">
        <v>1.4</v>
      </c>
      <c r="BE8" s="26">
        <v>13</v>
      </c>
      <c r="BF8" s="26">
        <v>9.1999999999999993</v>
      </c>
      <c r="BG8" s="26">
        <v>14.5</v>
      </c>
      <c r="BH8" s="26">
        <v>14.9</v>
      </c>
      <c r="BI8" s="26">
        <v>0</v>
      </c>
      <c r="BJ8" s="26">
        <v>13.1</v>
      </c>
      <c r="BK8" s="26">
        <v>9.1999999999999993</v>
      </c>
      <c r="BL8" s="26">
        <v>14.1</v>
      </c>
      <c r="BM8" s="26">
        <v>14.87</v>
      </c>
      <c r="BN8" s="26">
        <v>0</v>
      </c>
      <c r="BO8" s="28"/>
      <c r="BP8" s="39">
        <f>IF(BB8&gt;0,BB8,"")</f>
        <v>11.3</v>
      </c>
      <c r="BQ8" s="39">
        <f>IF(BC8&gt;0,BC8,"")</f>
        <v>14.35</v>
      </c>
      <c r="BR8" s="11">
        <f>IF(SUM(AZ8:BC8)-BD8&gt;0,SUM(AZ8:BC8)-BD8,"")</f>
        <v>45.45</v>
      </c>
      <c r="BS8" s="11">
        <f>IF(BG8&gt;0,BG8,"")</f>
        <v>14.5</v>
      </c>
      <c r="BT8" s="11">
        <f>IF(BH8&gt;0,BH8,"")</f>
        <v>14.9</v>
      </c>
      <c r="BU8" s="11">
        <f>IF(SUM(BE8:BH8)-BI8&gt;0,SUM(BE8:BH8)-BI8,"")</f>
        <v>51.6</v>
      </c>
      <c r="BV8" s="11">
        <f>IF(BR8="","",MAX(BR8,BU8))</f>
        <v>51.6</v>
      </c>
      <c r="BW8" s="11">
        <f>IF(BL8&gt;0,BL8,"")</f>
        <v>14.1</v>
      </c>
      <c r="BX8" s="11">
        <f>IF(BM8&gt;0,BM8,"")</f>
        <v>14.87</v>
      </c>
      <c r="BY8" s="11">
        <f>IF(SUM(BJ8:BM8)-BN8&gt;0,SUM(BJ8:BM8)-BN8,"")</f>
        <v>51.269999999999996</v>
      </c>
      <c r="BZ8" s="11">
        <f>IF(SUM(BV8,BY8)&gt;0,SUM(BV8,BY8),"")</f>
        <v>102.87</v>
      </c>
      <c r="CA8" s="22">
        <v>14.5</v>
      </c>
      <c r="CB8" s="22">
        <v>9.6</v>
      </c>
      <c r="CC8" s="22">
        <v>13.9</v>
      </c>
      <c r="CD8" s="22">
        <v>15.55</v>
      </c>
      <c r="CE8" s="22">
        <v>0</v>
      </c>
      <c r="CF8" s="22">
        <v>13.9</v>
      </c>
      <c r="CG8" s="22">
        <v>9</v>
      </c>
      <c r="CH8" s="22">
        <v>14.1</v>
      </c>
      <c r="CI8" s="22">
        <v>15.18</v>
      </c>
      <c r="CJ8" s="22">
        <v>0</v>
      </c>
      <c r="CK8" s="22">
        <v>1.4</v>
      </c>
      <c r="CL8" s="22">
        <v>1</v>
      </c>
      <c r="CM8" s="22">
        <v>2</v>
      </c>
      <c r="CN8" s="22">
        <v>1.63</v>
      </c>
      <c r="CO8" s="22">
        <v>0</v>
      </c>
      <c r="CP8" s="27"/>
      <c r="CQ8" s="38">
        <f>IF(CC8&gt;0,CC8,"")</f>
        <v>13.9</v>
      </c>
      <c r="CR8" s="38">
        <f>IF(CD8&gt;0,CD8,"")</f>
        <v>15.55</v>
      </c>
      <c r="CS8" s="40">
        <f>IF(SUM(CA8:CD8)-CE8&gt;0,SUM(CA8:CD8)-CE8,"")</f>
        <v>53.55</v>
      </c>
      <c r="CT8" s="40">
        <f>IF(CH8&gt;0,CH8,"")</f>
        <v>14.1</v>
      </c>
      <c r="CU8" s="40">
        <f>IF(CI8&gt;0,CI8,"")</f>
        <v>15.18</v>
      </c>
      <c r="CV8" s="40">
        <f>IF(SUM(CF8:CI8)-CJ8&gt;0,SUM(CF8:CI8)-CJ8,"")</f>
        <v>52.18</v>
      </c>
      <c r="CW8" s="40">
        <f>IF(CS8="","",MAX(CS8,CV8))</f>
        <v>53.55</v>
      </c>
      <c r="CX8" s="40">
        <f>IF(CM8&gt;0,CM8,"")</f>
        <v>2</v>
      </c>
      <c r="CY8" s="40">
        <f>IF(CN8&gt;0,CN8,"")</f>
        <v>1.63</v>
      </c>
      <c r="CZ8" s="40">
        <f>IF(SUM(CK8:CN8)-CO8&gt;0,SUM(CK8:CN8)-CO8,"")</f>
        <v>6.03</v>
      </c>
      <c r="DA8" s="40">
        <f>IF(SUM(CW8,CZ8)&gt;0,SUM(CW8,CZ8),"")</f>
        <v>59.58</v>
      </c>
      <c r="DB8" s="51">
        <f>IF(MAX(ED8,FL8,GT8,IB8,JJ8,KR8,LZ8,NH8,OP8,PX8,RF8,SN8,TV8,VD8,WWL8)-IF(N8="",0,N8)&gt;0.001,MAX(ED8,FL8,GT8,IB8,JJ8,KR8,LZ8,NH8,OP8,PX8,RF8,SN8,TV8,VD8,WL8)-IF(N8="",0,N8),"")</f>
        <v>1.0799999999999983</v>
      </c>
      <c r="DC8" s="51">
        <f>IF(MAX(EG8,EJ8,FO8,FR8,GW8,GZ8,IE8,IH8,JM8,JP8,KU8,KX8,MC8,MF8,NK8,NN8,OS8,OV8,QA8,QD8,RI8,RL8,SQ8,ST8,TY8,UB8,VG8,VJ8,WO8,WR8)-IF(P8="",0,P8)&gt;0.001,MAX(EG8,EJ8,FO8,FR8,GW8,GZ8,IE8,IH8,JM8,JP8,KU8,KX8,MC8,MF8,NK8,NN8,OS8,OV8,QA8,QD8,RI8,RL8,SQ8,ST8,TY8,UB8,VG8,VJ8,WO8,WR8)-IF(P8="",0,P8),"")</f>
        <v>0.51000000000000512</v>
      </c>
      <c r="DD8" s="17">
        <v>13.4</v>
      </c>
      <c r="DE8" s="17">
        <v>8.6</v>
      </c>
      <c r="DF8" s="17">
        <v>14.5</v>
      </c>
      <c r="DG8" s="17">
        <v>15.28</v>
      </c>
      <c r="DH8" s="17">
        <v>0</v>
      </c>
      <c r="DI8" s="17">
        <v>9.8000000000000007</v>
      </c>
      <c r="DJ8" s="17">
        <v>6.2</v>
      </c>
      <c r="DK8" s="17">
        <v>10.199999999999999</v>
      </c>
      <c r="DL8" s="17">
        <v>10.88</v>
      </c>
      <c r="DM8" s="17">
        <v>0</v>
      </c>
      <c r="DN8" s="17">
        <v>4</v>
      </c>
      <c r="DO8" s="17">
        <v>2.6</v>
      </c>
      <c r="DP8" s="17">
        <v>4.5999999999999996</v>
      </c>
      <c r="DQ8" s="17">
        <v>4.58</v>
      </c>
      <c r="DR8" s="17">
        <v>0</v>
      </c>
      <c r="DS8" s="17"/>
      <c r="DT8" s="17"/>
      <c r="DU8" s="17"/>
      <c r="DV8" s="17"/>
      <c r="DW8" s="17"/>
      <c r="DX8" s="40">
        <f>IF(DF8&gt;0,DF8,"")</f>
        <v>14.5</v>
      </c>
      <c r="DY8" s="40">
        <f>IF(DG8&gt;0,DG8,"")</f>
        <v>15.28</v>
      </c>
      <c r="DZ8" s="40">
        <f>IF(SUM(DD8:DG8)-DH8&gt;0,SUM(DD8:DG8)-DH8,"")</f>
        <v>51.78</v>
      </c>
      <c r="EA8" s="40">
        <f>IF(DK8&gt;0,DK8,"")</f>
        <v>10.199999999999999</v>
      </c>
      <c r="EB8" s="40">
        <f>IF(DL8&gt;0,DL8,"")</f>
        <v>10.88</v>
      </c>
      <c r="EC8" s="40">
        <f>IF(SUM(DI8:DL8)-DM8&gt;0,SUM(DI8:DL8)-DM8,"")</f>
        <v>37.08</v>
      </c>
      <c r="ED8" s="40">
        <f>IF(MAX(DZ8,EC8)&gt;0,MAX(DZ8,EC8),"")</f>
        <v>51.78</v>
      </c>
      <c r="EE8" s="40">
        <f>IF(DP8&gt;0,DP8,"")</f>
        <v>4.5999999999999996</v>
      </c>
      <c r="EF8" s="40">
        <f>IF(DQ8&gt;0,DQ8,"")</f>
        <v>4.58</v>
      </c>
      <c r="EG8" s="40">
        <f>IF(SUM(DN8:DQ8)-DR8&gt;0,SUM(DN8:DQ8)-DR8,"")</f>
        <v>15.78</v>
      </c>
      <c r="EH8" s="40" t="str">
        <f>IF(DU8&gt;0,DU8,"")</f>
        <v/>
      </c>
      <c r="EI8" s="40" t="str">
        <f>IF(DV8&gt;0,DV8,"")</f>
        <v/>
      </c>
      <c r="EJ8" s="40" t="str">
        <f>IF(SUM(DS8:DV8)-DW8&gt;0,SUM(DS8:DV8)-DW8,"")</f>
        <v/>
      </c>
      <c r="EK8" s="40">
        <f>IF(SUM(ED8,EG8,EJ8)&gt;0,SUM(ED8,EG8,EJ8),"")</f>
        <v>67.56</v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>IF(EN8&gt;0,EN8,"")</f>
        <v/>
      </c>
      <c r="FG8" s="11" t="str">
        <f>IF(EO8&gt;0,EO8,"")</f>
        <v/>
      </c>
      <c r="FH8" s="11" t="str">
        <f>IF(SUM(EL8:EO8)-EP8&gt;0,SUM(EL8:EO8)-EP8,"")</f>
        <v/>
      </c>
      <c r="FI8" s="11" t="str">
        <f>IF(ES8&gt;0,ES8,"")</f>
        <v/>
      </c>
      <c r="FJ8" s="11" t="str">
        <f>IF(ET8&gt;0,ET8,"")</f>
        <v/>
      </c>
      <c r="FK8" s="11" t="str">
        <f>IF(SUM(EQ8:ET8)-EU8&gt;0,SUM(EQ8:ET8)-EU8,"")</f>
        <v/>
      </c>
      <c r="FL8" s="11" t="str">
        <f>IF(MAX(FH8,FK8)&gt;0,MAX(FH8,FK8),"")</f>
        <v/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 t="str">
        <f>IF(SUM(FL8,FO8,FR8)&gt;0,SUM(FL8,FO8,FR8),"")</f>
        <v/>
      </c>
      <c r="FT8" s="17">
        <v>10.4</v>
      </c>
      <c r="FU8" s="17">
        <v>8.6</v>
      </c>
      <c r="FV8" s="17">
        <v>14.1</v>
      </c>
      <c r="FW8" s="17">
        <v>14.96</v>
      </c>
      <c r="FX8" s="17">
        <v>0</v>
      </c>
      <c r="FY8" s="17">
        <v>12.9</v>
      </c>
      <c r="FZ8" s="17">
        <v>9.1999999999999993</v>
      </c>
      <c r="GA8" s="17">
        <v>13.9</v>
      </c>
      <c r="GB8" s="17">
        <v>15.01</v>
      </c>
      <c r="GC8" s="17">
        <v>0</v>
      </c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0">
        <f>IF(FV8&gt;0,FV8,"")</f>
        <v>14.1</v>
      </c>
      <c r="GO8" s="40">
        <f>IF(FW8&gt;0,FW8,"")</f>
        <v>14.96</v>
      </c>
      <c r="GP8" s="40">
        <f>IF(SUM(FT8:FW8)-FX8&gt;0,SUM(FT8:FW8)-FX8,"")</f>
        <v>48.06</v>
      </c>
      <c r="GQ8" s="40">
        <f>IF(GA8&gt;0,GA8,"")</f>
        <v>13.9</v>
      </c>
      <c r="GR8" s="40">
        <f>IF(GB8&gt;0,GB8,"")</f>
        <v>15.01</v>
      </c>
      <c r="GS8" s="40">
        <f>IF(SUM(FY8:GB8)-GC8&gt;0,SUM(FY8:GB8)-GC8,"")</f>
        <v>51.01</v>
      </c>
      <c r="GT8" s="40">
        <f>IF(MAX(GP8,GS8)&gt;0,MAX(GP8,GS8),"")</f>
        <v>51.01</v>
      </c>
      <c r="GU8" s="40" t="str">
        <f>IF(GF8&gt;0,GF8,"")</f>
        <v/>
      </c>
      <c r="GV8" s="40" t="str">
        <f>IF(GG8&gt;0,GG8,"")</f>
        <v/>
      </c>
      <c r="GW8" s="40" t="str">
        <f>IF(SUM(GD8:GG8)-GH8&gt;0,SUM(GD8:GG8)-GH8,"")</f>
        <v/>
      </c>
      <c r="GX8" s="40" t="str">
        <f>IF(GK8&gt;0,GK8,"")</f>
        <v/>
      </c>
      <c r="GY8" s="40" t="str">
        <f>IF(GL8&gt;0,GL8,"")</f>
        <v/>
      </c>
      <c r="GZ8" s="40" t="str">
        <f>IF(SUM(GI8:GL8)-GM8&gt;0,SUM(GI8:GL8)-GM8,"")</f>
        <v/>
      </c>
      <c r="HA8" s="40">
        <f>IF(SUM(GT8,GW8,GZ8)&gt;0,SUM(GT8,GW8,GZ8),"")</f>
        <v>51.01</v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>IF(HD8&gt;0,HD8,"")</f>
        <v/>
      </c>
      <c r="HW8" s="11" t="str">
        <f>IF(HE8&gt;0,HE8,"")</f>
        <v/>
      </c>
      <c r="HX8" s="11" t="str">
        <f>IF(SUM(HB8:HE8)-HF8&gt;0,SUM(HB8:HE8)-HF8,"")</f>
        <v/>
      </c>
      <c r="HY8" s="11" t="str">
        <f>IF(HI8&gt;0,HI8,"")</f>
        <v/>
      </c>
      <c r="HZ8" s="11" t="str">
        <f>IF(HJ8&gt;0,HJ8,"")</f>
        <v/>
      </c>
      <c r="IA8" s="11" t="str">
        <f>IF(SUM(HG8:HJ8)-HK8&gt;0,SUM(HG8:HJ8)-HK8,"")</f>
        <v/>
      </c>
      <c r="IB8" s="11" t="str">
        <f>IF(MAX(HX8,IA8)&gt;0,MAX(HX8,IA8),"")</f>
        <v/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 t="str">
        <f>IF(SUM(IB8,IE8,IH8)&gt;0,SUM(IB8,IE8,IH8),"")</f>
        <v/>
      </c>
      <c r="IJ8" s="17"/>
      <c r="IK8" s="17"/>
      <c r="IL8" s="17"/>
      <c r="IM8" s="17"/>
      <c r="IN8" s="17"/>
      <c r="IO8" s="17">
        <v>13.6</v>
      </c>
      <c r="IP8" s="17">
        <v>9.6</v>
      </c>
      <c r="IQ8" s="17">
        <v>14.1</v>
      </c>
      <c r="IR8" s="17">
        <v>14.99</v>
      </c>
      <c r="IS8" s="17">
        <v>0</v>
      </c>
      <c r="IT8" s="17"/>
      <c r="IU8" s="17"/>
      <c r="IV8" s="17"/>
      <c r="IW8" s="17"/>
      <c r="IX8" s="17"/>
      <c r="IY8" s="17">
        <v>13.7</v>
      </c>
      <c r="IZ8" s="17">
        <v>9.1</v>
      </c>
      <c r="JA8" s="17">
        <v>14.1</v>
      </c>
      <c r="JB8" s="17">
        <v>14.88</v>
      </c>
      <c r="JC8" s="17">
        <v>0</v>
      </c>
      <c r="JD8" s="40" t="str">
        <f>IF(IL8&gt;0,IL8,"")</f>
        <v/>
      </c>
      <c r="JE8" s="40" t="str">
        <f>IF(IM8&gt;0,IM8,"")</f>
        <v/>
      </c>
      <c r="JF8" s="40" t="str">
        <f>IF(SUM(IJ8:IM8)-IN8&gt;0,SUM(IJ8:IM8)-IN8,"")</f>
        <v/>
      </c>
      <c r="JG8" s="40">
        <f>IF(IQ8&gt;0,IQ8,"")</f>
        <v>14.1</v>
      </c>
      <c r="JH8" s="40">
        <f>IF(IR8&gt;0,IR8,"")</f>
        <v>14.99</v>
      </c>
      <c r="JI8" s="40">
        <f>IF(SUM(IO8:IR8)-IS8&gt;0,SUM(IO8:IR8)-IS8,"")</f>
        <v>52.29</v>
      </c>
      <c r="JJ8" s="40">
        <f>IF(MAX(JF8,JI8)&gt;0,MAX(JF8,JI8),"")</f>
        <v>52.29</v>
      </c>
      <c r="JK8" s="40" t="str">
        <f>IF(IV8&gt;0,IV8,"")</f>
        <v/>
      </c>
      <c r="JL8" s="40" t="str">
        <f>IF(IW8&gt;0,IW8,"")</f>
        <v/>
      </c>
      <c r="JM8" s="40" t="str">
        <f>IF(SUM(IT8:IW8)-IX8&gt;0,SUM(IT8:IW8)-IX8,"")</f>
        <v/>
      </c>
      <c r="JN8" s="40">
        <f>IF(JA8&gt;0,JA8,"")</f>
        <v>14.1</v>
      </c>
      <c r="JO8" s="40">
        <f>IF(JB8&gt;0,JB8,"")</f>
        <v>14.88</v>
      </c>
      <c r="JP8" s="40">
        <f>IF(SUM(IY8:JB8)-JC8&gt;0,SUM(IY8:JB8)-JC8,"")</f>
        <v>51.78</v>
      </c>
      <c r="JQ8" s="40">
        <f>IF(SUM(JJ8,JM8,JP8)&gt;0,SUM(JJ8,JM8,JP8),"")</f>
        <v>104.07</v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IF(SUM(KR8,KU8,KX8)&gt;0,SUM(KR8,KU8,KX8),"")</f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>IF(LB8&gt;0,LB8,"")</f>
        <v/>
      </c>
      <c r="LU8" s="40" t="str">
        <f>IF(LC8&gt;0,LC8,"")</f>
        <v/>
      </c>
      <c r="LV8" s="40" t="str">
        <f>IF(SUM(KZ8:LC8)-LD8&gt;0,SUM(KZ8:LC8)-LD8,"")</f>
        <v/>
      </c>
      <c r="LW8" s="40" t="str">
        <f>IF(LG8&gt;0,LG8,"")</f>
        <v/>
      </c>
      <c r="LX8" s="40" t="str">
        <f>IF(LH8&gt;0,LH8,"")</f>
        <v/>
      </c>
      <c r="LY8" s="40" t="str">
        <f>IF(SUM(LE8:LH8)-LI8&gt;0,SUM(LE8:LH8)-LI8,"")</f>
        <v/>
      </c>
      <c r="LZ8" s="40" t="str">
        <f>IF(MAX(LV8,LY8)&gt;0,MAX(LV8,LY8),"")</f>
        <v/>
      </c>
      <c r="MA8" s="40" t="str">
        <f>IF(LL8&gt;0,LL8,"")</f>
        <v/>
      </c>
      <c r="MB8" s="40" t="str">
        <f>IF(LM8&gt;0,LM8,"")</f>
        <v/>
      </c>
      <c r="MC8" s="40" t="str">
        <f>IF(SUM(LJ8:LM8)-LN8&gt;0,SUM(LJ8:LM8)-LN8,"")</f>
        <v/>
      </c>
      <c r="MD8" s="40" t="str">
        <f>IF(LQ8&gt;0,LQ8,"")</f>
        <v/>
      </c>
      <c r="ME8" s="40" t="str">
        <f>IF(LR8&gt;0,LR8,"")</f>
        <v/>
      </c>
      <c r="MF8" s="40" t="str">
        <f>IF(SUM(LO8:LR8)-LS8&gt;0,SUM(LO8:LR8)-LS8,"")</f>
        <v/>
      </c>
      <c r="MG8" s="40" t="str">
        <f>IF(SUM(LZ8,MC8,MF8)&gt;0,SUM(LZ8,MC8,MF8),"")</f>
        <v/>
      </c>
      <c r="MH8" s="18">
        <v>13.9</v>
      </c>
      <c r="MI8" s="18">
        <v>9.4</v>
      </c>
      <c r="MJ8" s="18">
        <v>14.3</v>
      </c>
      <c r="MK8" s="18">
        <v>15.08</v>
      </c>
      <c r="ML8" s="18">
        <v>0</v>
      </c>
      <c r="MM8" s="18">
        <v>1.2</v>
      </c>
      <c r="MN8" s="18">
        <v>1</v>
      </c>
      <c r="MO8" s="18">
        <v>2</v>
      </c>
      <c r="MP8" s="18">
        <v>1.52</v>
      </c>
      <c r="MQ8" s="18">
        <v>0</v>
      </c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>
        <f>IF(MJ8&gt;0,MJ8,"")</f>
        <v>14.3</v>
      </c>
      <c r="NC8" s="11">
        <f>IF(MK8&gt;0,MK8,"")</f>
        <v>15.08</v>
      </c>
      <c r="ND8" s="11">
        <f>IF(SUM(MH8:MK8)-ML8&gt;0,SUM(MH8:MK8)-ML8,"")</f>
        <v>52.68</v>
      </c>
      <c r="NE8" s="11">
        <f>IF(MO8&gt;0,MO8,"")</f>
        <v>2</v>
      </c>
      <c r="NF8" s="11">
        <f>IF(MP8&gt;0,MP8,"")</f>
        <v>1.52</v>
      </c>
      <c r="NG8" s="11">
        <f>IF(SUM(MM8:MP8)-MQ8&gt;0,SUM(MM8:MP8)-MQ8,"")</f>
        <v>5.7200000000000006</v>
      </c>
      <c r="NH8" s="11">
        <f>IF(MAX(ND8,NG8)&gt;0,MAX(ND8,NG8),"")</f>
        <v>52.68</v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>
        <f>IF(SUM(NH8,NK8,NN8)&gt;0,SUM(NH8,NK8,NN8),"")</f>
        <v>52.68</v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>IF(NR8&gt;0,NR8,"")</f>
        <v/>
      </c>
      <c r="OK8" s="40" t="str">
        <f>IF(NS8&gt;0,NS8,"")</f>
        <v/>
      </c>
      <c r="OL8" s="40" t="str">
        <f>IF(SUM(NP8:NS8)-NT8&gt;0,SUM(NP8:NS8)-NT8,"")</f>
        <v/>
      </c>
      <c r="OM8" s="40" t="str">
        <f>IF(NW8&gt;0,NW8,"")</f>
        <v/>
      </c>
      <c r="ON8" s="40" t="str">
        <f>IF(NX8&gt;0,NX8,"")</f>
        <v/>
      </c>
      <c r="OO8" s="40" t="str">
        <f>IF(SUM(NU8:NX8)-NY8&gt;0,SUM(NU8:NX8)-NY8,"")</f>
        <v/>
      </c>
      <c r="OP8" s="40" t="str">
        <f>IF(MAX(OL8,OO8)&gt;0,MAX(OL8,OO8),"")</f>
        <v/>
      </c>
      <c r="OQ8" s="40" t="str">
        <f>IF(OB8&gt;0,OB8,"")</f>
        <v/>
      </c>
      <c r="OR8" s="40" t="str">
        <f>IF(OC8&gt;0,OC8,"")</f>
        <v/>
      </c>
      <c r="OS8" s="40" t="str">
        <f>IF(SUM(NZ8:OC8)-OD8&gt;0,SUM(NZ8:OC8)-OD8,"")</f>
        <v/>
      </c>
      <c r="OT8" s="40" t="str">
        <f>IF(OG8&gt;0,OG8,"")</f>
        <v/>
      </c>
      <c r="OU8" s="40" t="str">
        <f>IF(OH8&gt;0,OH8,"")</f>
        <v/>
      </c>
      <c r="OV8" s="40" t="str">
        <f>IF(SUM(OE8:OH8)-OI8&gt;0,SUM(OE8:OH8)-OI8,"")</f>
        <v/>
      </c>
      <c r="OW8" s="40" t="str">
        <f>IF(SUM(OP8,OS8,OV8)&gt;0,SUM(OP8,OS8,OV8),"")</f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IF(SUM(PX8,QA8,QD8)&gt;0,SUM(PX8,QA8,QD8),"")</f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>IF(QH8&gt;0,QH8,"")</f>
        <v/>
      </c>
      <c r="RA8" s="40" t="str">
        <f>IF(QI8&gt;0,QI8,"")</f>
        <v/>
      </c>
      <c r="RB8" s="40" t="str">
        <f>IF(SUM(QF8:QI8)-QJ8&gt;0,SUM(QF8:QI8)-QJ8,"")</f>
        <v/>
      </c>
      <c r="RC8" s="40" t="str">
        <f>IF(QM8&gt;0,QM8,"")</f>
        <v/>
      </c>
      <c r="RD8" s="40" t="str">
        <f>IF(QN8&gt;0,QN8,"")</f>
        <v/>
      </c>
      <c r="RE8" s="40" t="str">
        <f>IF(SUM(QK8:QN8)-QO8&gt;0,SUM(QK8:QN8)-QO8,"")</f>
        <v/>
      </c>
      <c r="RF8" s="40" t="str">
        <f>IF(MAX(RB8,RE8)&gt;0,MAX(RB8,RE8),"")</f>
        <v/>
      </c>
      <c r="RG8" s="40" t="str">
        <f>IF(QR8&gt;0,QR8,"")</f>
        <v/>
      </c>
      <c r="RH8" s="40" t="str">
        <f>IF(QS8&gt;0,QS8,"")</f>
        <v/>
      </c>
      <c r="RI8" s="40" t="str">
        <f>IF(SUM(QP8:QS8)-QT8&gt;0,SUM(QP8:QS8)-QT8,"")</f>
        <v/>
      </c>
      <c r="RJ8" s="40" t="str">
        <f>IF(QW8&gt;0,QW8,"")</f>
        <v/>
      </c>
      <c r="RK8" s="40" t="str">
        <f>IF(QX8&gt;0,QX8,"")</f>
        <v/>
      </c>
      <c r="RL8" s="40" t="str">
        <f>IF(SUM(QU8:QX8)-QY8&gt;0,SUM(QU8:QX8)-QY8,"")</f>
        <v/>
      </c>
      <c r="RM8" s="40" t="str">
        <f>IF(SUM(RF8,RI8,RL8)&gt;0,SUM(RF8,RI8,RL8),"")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IF(SUM(SN8,SQ8,ST8)&gt;0,SUM(SN8,SQ8,ST8),"")</f>
        <v/>
      </c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17"/>
      <c r="TI8" s="17"/>
      <c r="TJ8" s="17"/>
      <c r="TK8" s="17"/>
      <c r="TL8" s="17"/>
      <c r="TM8" s="17"/>
      <c r="TN8" s="17"/>
      <c r="TO8" s="17"/>
      <c r="TP8" s="40" t="str">
        <f>IF(SX8&gt;0,SX8,"")</f>
        <v/>
      </c>
      <c r="TQ8" s="40" t="str">
        <f>IF(SY8&gt;0,SY8,"")</f>
        <v/>
      </c>
      <c r="TR8" s="40" t="str">
        <f>IF(SUM(SV8:SY8)-SZ8&gt;0,SUM(SV8:SY8)-SZ8,"")</f>
        <v/>
      </c>
      <c r="TS8" s="40" t="str">
        <f>IF(TC8&gt;0,TC8,"")</f>
        <v/>
      </c>
      <c r="TT8" s="40" t="str">
        <f>IF(TD8&gt;0,TD8,"")</f>
        <v/>
      </c>
      <c r="TU8" s="40" t="str">
        <f>IF(SUM(TA8:TD8)-TE8&gt;0,SUM(TA8:TD8)-TE8,"")</f>
        <v/>
      </c>
      <c r="TV8" s="40" t="str">
        <f>IF(MAX(TR8,TU8)&gt;0,MAX(TR8,TU8),"")</f>
        <v/>
      </c>
      <c r="TW8" s="40" t="str">
        <f>IF(TH8&gt;0,TH8,"")</f>
        <v/>
      </c>
      <c r="TX8" s="40" t="str">
        <f>IF(TI8&gt;0,TI8,"")</f>
        <v/>
      </c>
      <c r="TY8" s="40" t="str">
        <f>IF(SUM(TF8:TI8)-TJ8&gt;0,SUM(TF8:TI8)-TJ8,"")</f>
        <v/>
      </c>
      <c r="TZ8" s="40" t="str">
        <f>IF(TM8&gt;0,TM8,"")</f>
        <v/>
      </c>
      <c r="UA8" s="40" t="str">
        <f>IF(TN8&gt;0,TN8,"")</f>
        <v/>
      </c>
      <c r="UB8" s="40" t="str">
        <f>IF(SUM(TK8:TN8)-TO8&gt;0,SUM(TK8:TN8)-TO8,"")</f>
        <v/>
      </c>
      <c r="UC8" s="40" t="str">
        <f>IF(SUM(TV8,TY8,UB8)&gt;0,SUM(TV8,TY8,UB8),"")</f>
        <v/>
      </c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8"/>
      <c r="UQ8" s="18"/>
      <c r="UR8" s="18"/>
      <c r="US8" s="18"/>
      <c r="UT8" s="18"/>
      <c r="UU8" s="18"/>
      <c r="UV8" s="18"/>
      <c r="UW8" s="18"/>
      <c r="UX8" s="11" t="str">
        <f>IF(UF8&gt;0,UF8,"")</f>
        <v/>
      </c>
      <c r="UY8" s="11" t="str">
        <f>IF(UG8&gt;0,UG8,"")</f>
        <v/>
      </c>
      <c r="UZ8" s="11" t="str">
        <f>IF(SUM(UD8:UG8)-UH8&gt;0,SUM(UD8:UG8)-UH8,"")</f>
        <v/>
      </c>
      <c r="VA8" s="11" t="str">
        <f>IF(UK8&gt;0,UK8,"")</f>
        <v/>
      </c>
      <c r="VB8" s="11" t="str">
        <f>IF(UL8&gt;0,UL8,"")</f>
        <v/>
      </c>
      <c r="VC8" s="11" t="str">
        <f>IF(SUM(UI8:UL8)-UM8&gt;0,SUM(UI8:UL8)-UM8,"")</f>
        <v/>
      </c>
      <c r="VD8" s="11" t="str">
        <f>IF(MAX(UZ8,VC8)&gt;0,MAX(UZ8,VC8),"")</f>
        <v/>
      </c>
      <c r="VE8" s="11" t="str">
        <f>IF(UP8&gt;0,UP8,"")</f>
        <v/>
      </c>
      <c r="VF8" s="11" t="str">
        <f>IF(UQ8&gt;0,UQ8,"")</f>
        <v/>
      </c>
      <c r="VG8" s="11" t="str">
        <f>IF(SUM(UN8:UQ8)-UR8&gt;0,SUM(UN8:UQ8)-UR8,"")</f>
        <v/>
      </c>
      <c r="VH8" s="11" t="str">
        <f>IF(UU8&gt;0,UU8,"")</f>
        <v/>
      </c>
      <c r="VI8" s="11" t="str">
        <f>IF(UV8&gt;0,UV8,"")</f>
        <v/>
      </c>
      <c r="VJ8" s="11" t="str">
        <f>IF(SUM(US8:UV8)-UW8&gt;0,SUM(US8:UV8)-UW8,"")</f>
        <v/>
      </c>
      <c r="VK8" s="11" t="str">
        <f>IF(SUM(VD8,VG8,VJ8)&gt;0,SUM(VD8,VG8,VJ8),"")</f>
        <v/>
      </c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17"/>
      <c r="VY8" s="17"/>
      <c r="VZ8" s="17"/>
      <c r="WA8" s="17"/>
      <c r="WB8" s="17"/>
      <c r="WC8" s="17"/>
      <c r="WD8" s="17"/>
      <c r="WE8" s="17"/>
      <c r="WF8" s="40" t="str">
        <f>IF(VN8&gt;0,VN8,"")</f>
        <v/>
      </c>
      <c r="WG8" s="40" t="str">
        <f>IF(VO8&gt;0,VO8,"")</f>
        <v/>
      </c>
      <c r="WH8" s="40" t="str">
        <f>IF(SUM(VL8:VO8)-VP8&gt;0,SUM(VL8:VO8)-VP8,"")</f>
        <v/>
      </c>
      <c r="WI8" s="40" t="str">
        <f>IF(VS8&gt;0,VS8,"")</f>
        <v/>
      </c>
      <c r="WJ8" s="40" t="str">
        <f>IF(VT8&gt;0,VT8,"")</f>
        <v/>
      </c>
      <c r="WK8" s="40" t="str">
        <f>IF(SUM(VQ8:VT8)-VU8&gt;0,SUM(VQ8:VT8)-VU8,"")</f>
        <v/>
      </c>
      <c r="WL8" s="40" t="str">
        <f>IF(MAX(WH8,WK8)&gt;0,MAX(WH8,WK8),"")</f>
        <v/>
      </c>
      <c r="WM8" s="40" t="str">
        <f>IF(VX8&gt;0,VX8,"")</f>
        <v/>
      </c>
      <c r="WN8" s="40" t="str">
        <f>IF(VY8&gt;0,VY8,"")</f>
        <v/>
      </c>
      <c r="WO8" s="40" t="str">
        <f>IF(SUM(VV8:VY8)-VZ8&gt;0,SUM(VV8:VY8)-VZ8,"")</f>
        <v/>
      </c>
      <c r="WP8" s="40" t="str">
        <f>IF(WC8&gt;0,WC8,"")</f>
        <v/>
      </c>
      <c r="WQ8" s="40" t="str">
        <f>IF(WD8&gt;0,WD8,"")</f>
        <v/>
      </c>
      <c r="WR8" s="40" t="str">
        <f>IF(SUM(WA8:WD8)-WE8&gt;0,SUM(WA8:WD8)-WE8,"")</f>
        <v/>
      </c>
      <c r="WS8" s="40" t="str">
        <f>IF(SUM(WL8,WO8,WR8)&gt;0,SUM(WL8,WO8,WR8),"")</f>
        <v/>
      </c>
      <c r="WT8" s="26">
        <f>IF($CP8="P",CA8,(CA8+AZ8)/2)</f>
        <v>13.15</v>
      </c>
      <c r="WU8" s="26">
        <f>IF($CP8="P",CB8,(CB8+BA8)/2)</f>
        <v>9.5</v>
      </c>
      <c r="WV8" s="26">
        <f>IF($CP8="P",CC8,(CC8+BB8)/2)</f>
        <v>12.600000000000001</v>
      </c>
      <c r="WW8" s="26">
        <f>IF($CP8="P",CD8,(CD8+BC8)/2)</f>
        <v>14.95</v>
      </c>
      <c r="WX8" s="26">
        <f>IF($CP8="P",CE8,(CE8+BD8)/2)</f>
        <v>0.7</v>
      </c>
      <c r="WY8" s="26">
        <f>IF($CP8="P",CF8,(CF8+BE8)/2)</f>
        <v>13.45</v>
      </c>
      <c r="WZ8" s="26">
        <f>IF($CP8="P",CG8,(CG8+BF8)/2)</f>
        <v>9.1</v>
      </c>
      <c r="XA8" s="26">
        <f>IF($CP8="P",CH8,(CH8+BG8)/2)</f>
        <v>14.3</v>
      </c>
      <c r="XB8" s="26">
        <f>IF($CP8="P",CI8,(CI8+BH8)/2)</f>
        <v>15.04</v>
      </c>
      <c r="XC8" s="26">
        <f>IF($CP8="P",CJ8,(CJ8+BI8)/2)</f>
        <v>0</v>
      </c>
      <c r="XD8" s="26">
        <f>IF($CP8="P",CK8,(CK8+BJ8)/2)</f>
        <v>7.25</v>
      </c>
      <c r="XE8" s="26">
        <f>IF($CP8="P",CL8,(CL8+BK8)/2)</f>
        <v>5.0999999999999996</v>
      </c>
      <c r="XF8" s="26">
        <f>IF($CP8="P",CM8,(CM8+BL8)/2)</f>
        <v>8.0500000000000007</v>
      </c>
      <c r="XG8" s="26">
        <f>IF($CP8="P",CN8,(CN8+BM8)/2)</f>
        <v>8.25</v>
      </c>
      <c r="XH8" s="26">
        <f>IF($CP8="P",CO8,(CO8+BN8)/2)</f>
        <v>0</v>
      </c>
      <c r="XI8" s="28" t="s">
        <v>53</v>
      </c>
      <c r="XJ8" s="11">
        <f>IF(WV8&gt;0,WV8,"")</f>
        <v>12.600000000000001</v>
      </c>
      <c r="XK8" s="11">
        <f>IF(WW8&gt;0,WW8,"")</f>
        <v>14.95</v>
      </c>
      <c r="XL8" s="11">
        <f>IF(SUM(WT8:WW8)-WX8&gt;0,SUM(WT8:WW8)-WX8,"")</f>
        <v>49.5</v>
      </c>
      <c r="XM8" s="11">
        <f>IF(XA8&gt;0,XA8,"")</f>
        <v>14.3</v>
      </c>
      <c r="XN8" s="11">
        <f>IF(XB8&gt;0,XB8,"")</f>
        <v>15.04</v>
      </c>
      <c r="XO8" s="11">
        <f>IF(SUM(WY8:XB8)-XC8&gt;0,SUM(WY8:XB8)-XC8,"")</f>
        <v>51.889999999999993</v>
      </c>
      <c r="XP8" s="11">
        <f>IF(MAX(XL8,XO8)&gt;0,MAX(XL8,XO8),"")</f>
        <v>51.889999999999993</v>
      </c>
      <c r="XQ8" s="11">
        <f>IF(XF8&gt;0,XF8,"")</f>
        <v>8.0500000000000007</v>
      </c>
      <c r="XR8" s="11">
        <f>IF(XG8&gt;0,XG8,"")</f>
        <v>8.25</v>
      </c>
      <c r="XS8" s="11">
        <f>IF(SUM(XD8:XG8)-XH8&gt;0,SUM(XD8:XG8)-XH8,"")</f>
        <v>28.65</v>
      </c>
      <c r="XT8" s="11">
        <f>IF(SUM(XP8,XS8)&gt;0,SUM(XP8,XS8),"")</f>
        <v>80.539999999999992</v>
      </c>
    </row>
    <row r="9" spans="1:644" x14ac:dyDescent="0.2">
      <c r="A9" s="4" cm="1">
        <f t="array" ref="A9">IF(AND(H9&lt;&gt;"",H9&lt;&gt;"No DD"),SUMPRODUCT((H$4:H$15&lt;&gt;"")*(H$4:H$15&lt;&gt;"No DD")*(E$4:E$15&gt;E9))+1,IF(H9="No DD",SUMPRODUCT((H$4:H$15="No DD")*(E$4:E$15&gt;E9))+1+SUMPRODUCT((H$4:H$15&lt;&gt;"")*(H$4:H$15&lt;&gt;"No DD")),""))</f>
        <v>6</v>
      </c>
      <c r="B9" s="5" t="s">
        <v>69</v>
      </c>
      <c r="C9" s="4" t="s">
        <v>6</v>
      </c>
      <c r="D9" s="4">
        <v>2001</v>
      </c>
      <c r="E9" s="9">
        <f>SUM(J9:V9)+SUM(J9:T9)*0.0000001+SUM(J9)*0.0000000000001</f>
        <v>238.20002382000527</v>
      </c>
      <c r="F9" s="3" t="str">
        <f>IF(OR(AND(AO9&gt;=AY$17,AO9&lt;&gt;"",AQ9&gt;=AY$21,AQ9&lt;&gt;"",AN9=""),AND(AR9&gt;=AY$17,AR9&lt;&gt;"",AT9&gt;=AY$21,AT9&lt;&gt;"",AN9=""),AND(AV9&gt;=AY$17,AV9&lt;&gt;"",AX9&gt;=AY$21,AX9&lt;&gt;"",AN9=""),AND(BP9&gt;=BZ$17,BP9&lt;&gt;"",BR9&gt;=BZ$21,BR9&lt;&gt;"",BO9=""),AND(BS9&gt;=BZ$17,BS9&lt;&gt;"",BU9&gt;=BZ$21,BU9&lt;&gt;"",BO9=""),AND(BW9&gt;=BZ$17,BW9&lt;&gt;"",BY9&gt;=BZ$21,BY9&lt;&gt;"",BO9=""),AND(CQ9&gt;=DA$17,CQ9&lt;&gt;"",CS9&gt;=DA$21,CS9&lt;&gt;"",CP9=""),AND(CT9&gt;=DA$17,CT9&lt;&gt;"",CV9&gt;=DA$21,CV9&lt;&gt;"",CP9=""),AND(CX9&gt;=DA$17,CX9&lt;&gt;"",CZ9&gt;=DA$21,CZ9&lt;&gt;"",CP9=""),AND(DX9&gt;=EK$17,DX9&lt;&gt;"",DZ9&gt;=EK$21,DZ9&lt;&gt;""),AND(EA9&gt;=EK$17,EA9&lt;&gt;"",EC9&gt;=EK$21,EC9&lt;&gt;""),AND(EE9&gt;=EK$17,EE9&lt;&gt;"",EG9&gt;=EK$21,EG9&lt;&gt;""),AND(EH9&gt;=EK$17,EH9&lt;&gt;"",EJ9&gt;=EK$21,EJ9&lt;&gt;""),AND(FF9&gt;=FS$17,FF9&lt;&gt;"",FH9&gt;=FS$21,FH9&lt;&gt;""),AND(FI9&gt;=FS$17,FI9&lt;&gt;"",FK9&gt;=FS$21,FK9&lt;&gt;""),AND(FM9&gt;=FS$17,FM9&lt;&gt;"",FO9&gt;=FS$21,FO9&lt;&gt;""),AND(FP9&gt;=FS$17,FP9&lt;&gt;"",FR9&gt;=FS$21,FR9&lt;&gt;""),AND(GN9&gt;=HA$17,GN9&lt;&gt;"",GP9&gt;=HA$21,GP9&lt;&gt;""),AND(GQ9&gt;=HA$17,GQ9&lt;&gt;"",GS9&gt;=HA$21,GS9&lt;&gt;""),AND(GU9&gt;=HA$17,GU9&lt;&gt;"",GW9&gt;=HA$21,GW9&lt;&gt;""),AND(GX9&gt;=HA$17,GX9&lt;&gt;"",GZ9&gt;=HA$21,GZ9&lt;&gt;""),AND(HV9&gt;=II$17,HV9&lt;&gt;"",HX9&gt;=II$21,HX9&lt;&gt;""),AND(HY9&gt;=II$17,HY9&lt;&gt;"",IA9&gt;=II$21,IA9&lt;&gt;""),AND(IC9&gt;=II$17,IC9&lt;&gt;"",IE9&gt;=II$21,IE9&lt;&gt;""),AND(IF9&gt;=II$17,IF9&lt;&gt;"",IH9&gt;=II$21,IH9&lt;&gt;""),AND(JD9&gt;=JQ$17,JD9&lt;&gt;"",JF9&gt;=JQ$21,JF9&lt;&gt;""),AND(JG9&gt;=JQ$17,JG9&lt;&gt;"",JI9&gt;=JQ$21,JI9&lt;&gt;""),AND(JK9&gt;=JQ$17,JK9&lt;&gt;"",JM9&gt;=JQ$21,JM9&lt;&gt;""),AND(JN9&gt;=JQ$17,JN9&lt;&gt;"",JP9&gt;=JQ$21,JP9&lt;&gt;""),AND(KL9&gt;=KY$17,KL9&lt;&gt;"",KN9&gt;=KY$21,KN9&lt;&gt;""),AND(KO9&gt;=KY$17,KO9&lt;&gt;"",KQ9&gt;=KY$21,KQ9&lt;&gt;""),AND(KS9&gt;=KY$17,KS9&lt;&gt;"",KU9&gt;=KY$21,KU9&lt;&gt;""),AND(KV9&gt;=KY$17,KV9&lt;&gt;"",KX9&gt;=KY$21,KX9&lt;&gt;""),AND(LT9&gt;=MG$17,LT9&lt;&gt;"",LV9&gt;=MG$21,LV9&lt;&gt;""),AND(LW9&gt;=MG$17,LW9&lt;&gt;"",LY9&gt;=MG$21,LY9&lt;&gt;""),AND(MA9&gt;=MG$17,MA9&lt;&gt;"",MC9&gt;=MG$21,MC9&lt;&gt;""),AND(MD9&gt;=MG$17,MD9&lt;&gt;"",MF9&gt;=MG$21,MF9&lt;&gt;""),AND(NB9&gt;=NO$17,NB9&lt;&gt;"",ND9&gt;=NO$21,ND9&lt;&gt;""),AND(NE9&gt;=NO$17,NE9&lt;&gt;"",NG9&gt;=NO$21,NG9&lt;&gt;""),AND(NI9&gt;=NO$17,NI9&lt;&gt;"",NK9&gt;=NO$21,NK9&lt;&gt;""),AND(NL9&gt;=NO$17,NL9&lt;&gt;"",NN9&gt;=NO$21,NN9&lt;&gt;""),AND(OJ9&gt;=OW$17,OJ9&lt;&gt;"",OL9&gt;=OW$21,OL9&lt;&gt;""),AND(OM9&gt;=OW$17,OM9&lt;&gt;"",OO9&gt;=OW$21,OO9&lt;&gt;""),AND(OQ9&gt;=OW$17,OQ9&lt;&gt;"",OS9&gt;=OW$21,OS9&lt;&gt;""),AND(OT9&gt;=OW$17,OT9&lt;&gt;"",OV9&gt;=OW$21,OV9&lt;&gt;""),AND(PR9&gt;=QE$17,PR9&lt;&gt;"",PT9&gt;=QE$21,PT9&lt;&gt;""),AND(PU9&gt;=QE$17,PU9&lt;&gt;"",PW9&gt;=QE$21,PW9&lt;&gt;""),AND(PY9&gt;=QE$17,PY9&lt;&gt;"",QA9&gt;=QE$21,QA9&lt;&gt;""),AND(QB9&gt;=QE$17,QB9&lt;&gt;"",QD9&gt;=QE$21,QD9&lt;&gt;""),AND(QZ9&gt;=RM$17,QZ9&lt;&gt;"",RB9&gt;=RM$21,RB9&lt;&gt;""),AND(RC9&gt;=RM$17,RC9&lt;&gt;"",RE9&gt;=RM$21,RE9&lt;&gt;""),AND(RG9&gt;=RM$17,RG9&lt;&gt;"",RI9&gt;=RM$21,RI9&lt;&gt;""),AND(RJ9&gt;=RM$17,RJ9&lt;&gt;"",RL9&gt;=RM$21,RL9&lt;&gt;""),AND(SH9&gt;=SU$17,SH9&lt;&gt;"",SJ9&gt;=SU$21,SJ9&lt;&gt;""),AND(SK9&gt;=SU$17,SK9&lt;&gt;"",SM9&gt;=SU$21,SM9&lt;&gt;""),AND(SO9&gt;=SU$17,SO9&lt;&gt;"",SQ9&gt;=SU$21,SQ9&lt;&gt;""),AND(SR9&gt;=SU$17,SR9&lt;&gt;"",ST9&gt;=SU$21,ST9&lt;&gt;""),AND(TP9&gt;=UC$17,TP9&lt;&gt;"",TR9&gt;=UC$21,TR9&lt;&gt;""),AND(TS9&gt;=UC$17,TS9&lt;&gt;"",TU9&gt;=UC$21,TU9&lt;&gt;""),AND(TW9&gt;=UC$17,TW9&lt;&gt;"",TY9&gt;=UC$21,TYY9&lt;&gt;""),AND(TZ9&gt;=UC$17,TZ9&lt;&gt;"",UB9&gt;=UC$21,UB9&lt;&gt;""),AND(UX9&gt;=VK$17,UX9&lt;&gt;"",UZ9&gt;=VK$21,UZ9&lt;&gt;""),AND(VA9&gt;=VK$17,VA9&lt;&gt;"",VC9&gt;=VK$21,VC9&lt;&gt;""),AND(VE9&gt;=VK$17,VE9&lt;&gt;"",VG9&gt;=VK$21,VG9&lt;&gt;""),AND(VH9&gt;=VK$17,VH9&lt;&gt;"",VJ9&gt;=VK$21,VJ9&lt;&gt;""),AND(WF9&gt;=WS$17,WF9&lt;&gt;"",WH9&gt;=WS$21,WH9&lt;&gt;""),AND(WI9&gt;=WS$17,WI9&lt;&gt;"",WK9&gt;=WS$21,WK9&lt;&gt;""),AND(WM9&gt;=WS$17,WM9&lt;&gt;"",WO9&gt;=WS$21,WO9&lt;&gt;""),AND(WP9&gt;=WS$17,WP9&lt;&gt;"",WR9&gt;=WS$21,WR9&lt;&gt;"")),"P","")</f>
        <v>P</v>
      </c>
      <c r="G9" s="3" t="str">
        <f>IF(OR(AND(AQ9&gt;=AY$21,AQ9&lt;&gt;"",AN9=""),AND(AT9&gt;=AY$21,AT9&lt;&gt;"",AN9=""),AND(AX9&gt;=AY$21,AX9&lt;&gt;"",AN9=""),AND(BR9&gt;=BZ$21,BR9&lt;&gt;"",BO9=""),AND(BU9&gt;=BZ$21,BU9&lt;&gt;"",BO9=""),AND(BY9&gt;=BZ$21,BY9&lt;&gt;"",BO9=""),AND(CS9&gt;=DA$21,CS9&lt;&gt;"",CP9=""),AND(CV9&gt;=DA$21,CV9&lt;&gt;"",CP9=""),AND(CZ9&gt;=DA$21,CZ9&lt;&gt;"",CP9=""),AND(DZ9&gt;=EK$21,DZ9&lt;&gt;""),AND(EC9&gt;=EK$21,EC9&lt;&gt;""),AND(EG9&gt;=EK$21,EG9&lt;&gt;""),AND(EJ9&gt;=EK$21,EJ9&lt;&gt;""),AND(FH9&gt;=FS$21,FH9&lt;&gt;""),AND(FK9&gt;=FS$21,FK9&lt;&gt;""),AND(FO9&gt;=FS$21,FO9&lt;&gt;""),AND(FR9&gt;=FS$21,FR9&lt;&gt;""),AND(GP9&gt;=HA$21,GP9&lt;&gt;""),AND(GS9&gt;=HA$21,GS9&lt;&gt;""),AND(GW9&gt;=HA$21,GW9&lt;&gt;""),AND(GZ9&gt;=HA$21,GZ9&lt;&gt;""),AND(HX9&gt;=II$21,HX9&lt;&gt;""),AND(IA9&gt;=II$21,IA9&lt;&gt;""),AND(IE9&gt;=II$21,IE9&lt;&gt;""),AND(IH9&gt;=II$21,IH9&lt;&gt;""),AND(JF9&gt;=JQ$21,JF9&lt;&gt;""),AND(JI9&gt;=JQ$21,JI9&lt;&gt;""),AND(JM9&gt;=JQ$21,JM9&lt;&gt;""),AND(JP9&gt;=JQ$21,JP9&lt;&gt;""),AND(KN9&gt;=KY$21,KN9&lt;&gt;""),AND(KQ9&gt;=KY$21,KQ9&lt;&gt;""),AND(KU9&gt;=KY$21,KU9&lt;&gt;""),AND(KX9&gt;=KY$21,KX9&lt;&gt;""),AND(LV9&gt;=MG$21,LV9&lt;&gt;""),AND(LY9&gt;=MG$21,LY9&lt;&gt;""),AND(MC9&gt;=MG$21,MC9&lt;&gt;""),AND(MF9&gt;=MG$21,MF9&lt;&gt;""),AND(ND9&gt;=NO$21,ND9&lt;&gt;""),AND(NG9&gt;=NO$21,NG9&lt;&gt;""),AND(NK9&gt;=NO$21,NK9&lt;&gt;""),AND(NN9&gt;=NO$21,NN9&lt;&gt;""),AND(OL9&gt;=OW$21,OL9&lt;&gt;""),AND(OO9&gt;=OW$21,OO9&lt;&gt;""),AND(OS9&gt;=OW$21,OS9&lt;&gt;""),AND(OV9&gt;=OW$21,OV9&lt;&gt;""),AND(PT9&gt;=QE$21,PT9&lt;&gt;""),AND(PW9&gt;=QE$21,PW9&lt;&gt;""),AND(QA9&gt;=QE$21,QA9&lt;&gt;""),AND(QD9&gt;=QE$21,QD9&lt;&gt;""),AND(RB9&gt;=RM$21,RB9&lt;&gt;""),AND(RE9&gt;=RM$21,RE9&lt;&gt;""),AND(RI9&gt;=RM$21,RI9&lt;&gt;""),AND(RL9&gt;=RM$21,RL9&lt;&gt;""),AND(SJ9&gt;=SU$21,SJ9&lt;&gt;""),AND(SM9&gt;=SU$21,SM9&lt;&gt;""),AND(SQ9&gt;=SU$21,SQ9&lt;&gt;""),AND(ST9&gt;=SU$21,ST9&lt;&gt;""),AND(TR9&gt;=UC$21,TR9&lt;&gt;""),AND(TU9&gt;=UC$21,TU9&lt;&gt;""),AND(TY9&gt;=UC$21,TYY9&lt;&gt;""),AND(UB9&gt;=UC$21,UB9&lt;&gt;""),AND(UZ9&gt;=VK$21,UZ9&lt;&gt;""),AND(VC9&gt;=VK$21,VC9&lt;&gt;""),AND(VG9&gt;=VK$21,VG9&lt;&gt;""),AND(VJ9&gt;=VK$21,VJ9&lt;&gt;""),AND(WH9&gt;=WS$21,WH9&lt;&gt;""),AND(WK9&gt;=WS$21,WK9&lt;&gt;""),AND(WO9&gt;=WS$21,WO9&lt;&gt;""),AND(WR9&gt;=WS$21,WR9&lt;&gt;"")),"P","")</f>
        <v>P</v>
      </c>
      <c r="H9" s="36" t="str">
        <f>IF(AND(G9="P",F9=""),"No DD",IF(OR(AND(AO9&gt;=AY$20,AO9&lt;&gt;"",AQ9&gt;=AY$24,AQ9&lt;&gt;"",AN9=""),AND(AR9&gt;=AY$20,AR9&lt;&gt;"",AT9&gt;=AY$24,AT9&lt;&gt;"",AN9=""),AND(AV9&gt;=AY$20,AV9&lt;&gt;"",AX9&gt;=AY$24,AX9&lt;&gt;"",AN9=""),AND(BP9&gt;=BZ$20,BP9&lt;&gt;"",BR9&gt;=BZ$24,BR9&lt;&gt;"",BO9=""),AND(BS9&gt;=BZ$20,BS9&lt;&gt;"",BU9&gt;=BZ$24,BU9&lt;&gt;"",BO9=""),AND(BW9&gt;=BZ$20,BW9&lt;&gt;"",BY9&gt;=BZ$24,BY9&lt;&gt;"",BO9=""),AND(CQ9&gt;=DA$20,CQ9&lt;&gt;"",CS9&gt;=DA$24,CS9&lt;&gt;"",CP9=""),AND(CT9&gt;=DA$20,CT9&lt;&gt;"",CV9&gt;=DA$24,CV9&lt;&gt;"",CP9=""),AND(CX9&gt;=DA$20,CX9&lt;&gt;"",CZ9&gt;=DA$24,CZ9&lt;&gt;"",CP9=""),AND(DX9&gt;=EK$20,DX9&lt;&gt;"",DZ9&gt;=EK$24,DZ9&lt;&gt;""),AND(EA9&gt;=EK$20,EA9&lt;&gt;"",EC9&gt;=EK$24,EC9&lt;&gt;""),AND(EE9&gt;=EK$20,EE9&lt;&gt;"",EG9&gt;=EK$24,EG9&lt;&gt;""),AND(EH9&gt;=EK$20,EH9&lt;&gt;"",EJ9&gt;=EK$24,EJ9&lt;&gt;""),AND(FF9&gt;=FS$20,FF9&lt;&gt;"",FH9&gt;=FS$24,FH9&lt;&gt;""),AND(FI9&gt;=FS$20,FI9&lt;&gt;"",FK9&gt;=FS$24,FK9&lt;&gt;""),AND(FM9&gt;=FS$20,FM9&lt;&gt;"",FO9&gt;=FS$24,FO9&lt;&gt;""),AND(FP9&gt;=FS$20,FP9&lt;&gt;"",FR9&gt;=FS$24,FR9&lt;&gt;""),AND(GN9&gt;=HA$20,GN9&lt;&gt;"",GP9&gt;=HA$24,GP9&lt;&gt;""),AND(GQ9&gt;=HA$20,GQ9&lt;&gt;"",GS9&gt;=HA$24,GS9&lt;&gt;""),AND(GU9&gt;=HA$20,GU9&lt;&gt;"",GW9&gt;=HA$24,GW9&lt;&gt;""),AND(GX9&gt;=HA$20,GX9&lt;&gt;"",GZ9&gt;=HA$24,GZ9&lt;&gt;""),AND(HV9&gt;=II$20,HV9&lt;&gt;"",HX9&gt;=II$24,HX9&lt;&gt;""),AND(HY9&gt;=II$20,HY9&lt;&gt;"",IA9&gt;=II$24,IA9&lt;&gt;""),AND(IC9&gt;=II$20,IC9&lt;&gt;"",IE9&gt;=II$24,IE9&lt;&gt;""),AND(IF9&gt;=II$20,IF9&lt;&gt;"",IH9&gt;=II$24,IH9&lt;&gt;""),AND(JD9&gt;=JQ$20,JD9&lt;&gt;"",JF9&gt;=JQ$24,JF9&lt;&gt;""),AND(JG9&gt;=JQ$20,JG9&lt;&gt;"",JI9&gt;=JQ$24,JI9&lt;&gt;""),AND(JK9&gt;=JQ$20,JK9&lt;&gt;"",JM9&gt;=JQ$24,JM9&lt;&gt;""),AND(JN9&gt;=JQ$20,JN9&lt;&gt;"",JP9&gt;=JQ$24,JP9&lt;&gt;""),AND(KL9&gt;=KY$20,KL9&lt;&gt;"",KN9&gt;=KY$24,KN9&lt;&gt;""),AND(KO9&gt;=KY$20,KO9&lt;&gt;"",KQ9&gt;=KY$24,KQ9&lt;&gt;""),AND(KS9&gt;=KY$20,KS9&lt;&gt;"",KU9&gt;=KY$24,KU9&lt;&gt;""),AND(KV9&gt;=KY$20,KV9&lt;&gt;"",KX9&gt;=KY$24,KX9&lt;&gt;""),AND(LT9&gt;=MG$20,LT9&lt;&gt;"",LV9&gt;=MG$24,LV9&lt;&gt;""),AND(LW9&gt;=MG$20,LW9&lt;&gt;"",LY9&gt;=MG$24,LY9&lt;&gt;""),AND(MA9&gt;=MG$20,MA9&lt;&gt;"",MC9&gt;=MG$24,MC9&lt;&gt;""),AND(MD9&gt;=MG$20,MD9&lt;&gt;"",MF9&gt;=MG$24,MF9&lt;&gt;""),AND(NB9&gt;=NO$20,NB9&lt;&gt;"",ND9&gt;=NO$24,ND9&lt;&gt;""),AND(NE9&gt;=NO$20,NE9&lt;&gt;"",NG9&gt;=NO$24,NG9&lt;&gt;""),AND(NI9&gt;=NO$20,NI9&lt;&gt;"",NK9&gt;=NO$24,NK9&lt;&gt;""),AND(NL9&gt;=NO$20,NL9&lt;&gt;"",NN9&gt;=NO$24,NN9&lt;&gt;""),AND(OJ9&gt;=OW$20,OJ9&lt;&gt;"",OL9&gt;=OW$24,OL9&lt;&gt;""),AND(OM9&gt;=OW$20,OM9&lt;&gt;"",OO9&gt;=OW$24,OO9&lt;&gt;""),AND(OQ9&gt;=OW$20,OQ9&lt;&gt;"",OS9&gt;=OW$24,OS9&lt;&gt;""),AND(OT9&gt;=OW$20,OT9&lt;&gt;"",OV9&gt;=OW$24,OV9&lt;&gt;""),AND(PR9&gt;=QE$20,PR9&lt;&gt;"",PT9&gt;=QE$24,PT9&lt;&gt;""),AND(PU9&gt;=QE$20,PU9&lt;&gt;"",PW9&gt;=QE$24,PW9&lt;&gt;""),AND(PY9&gt;=QE$20,PY9&lt;&gt;"",QA9&gt;=QE$24,QA9&lt;&gt;""),AND(QB9&gt;=QE$20,QB9&lt;&gt;"",QD9&gt;=QE$24,QD9&lt;&gt;""),AND(QZ9&gt;=RM$20,QZ9&lt;&gt;"",RB9&gt;=RM$24,RB9&lt;&gt;""),AND(RC9&gt;=RM$20,RC9&lt;&gt;"",RE9&gt;=RM$24,RE9&lt;&gt;""),AND(RG9&gt;=RM$20,RG9&lt;&gt;"",RI9&gt;=RM$24,RI9&lt;&gt;""),AND(RJ9&gt;=RM$20,RJ9&lt;&gt;"",RL9&gt;=RM$24,RL9&lt;&gt;""),AND(SH9&gt;=SU$20,SH9&lt;&gt;"",SJ9&gt;=SU$24,SJ9&lt;&gt;""),AND(SK9&gt;=SU$20,SK9&lt;&gt;"",SM9&gt;=SU$24,SM9&lt;&gt;""),AND(SO9&gt;=SU$20,SO9&lt;&gt;"",SQ9&gt;=SU$24,SQ9&lt;&gt;""),AND(SR9&gt;=SU$20,SR9&lt;&gt;"",ST9&gt;=SU$24,ST9&lt;&gt;""),AND(TP9&gt;=UC$20,TP9&lt;&gt;"",TR9&gt;=UC$24,TR9&lt;&gt;""),AND(TS9&gt;=UC$20,TS9&lt;&gt;"",TU9&gt;=UC$24,TU9&lt;&gt;""),AND(TW9&gt;=UC$20,TW9&lt;&gt;"",TY9&gt;=UC$344,TYY9&lt;&gt;""),AND(TZ9&gt;=UC$20,TZ9&lt;&gt;"",UB9&gt;=UC$24,UB9&lt;&gt;""),AND(UX9&gt;=VK$20,UX9&lt;&gt;"",UZ9&gt;=VK$24,UZ9&lt;&gt;""),AND(VA9&gt;=VK$20,VA9&lt;&gt;"",VC9&gt;=VK$24,VC9&lt;&gt;""),AND(VE9&gt;=VK$20,VE9&lt;&gt;"",VG9&gt;=VK$24,VG9&lt;&gt;""),AND(VH9&gt;=VK$20,VH9&lt;&gt;"",VJ9&gt;=VK$24,VJ9&lt;&gt;""),AND(WF9&gt;=WS$20,WF9&lt;&gt;"",WH9&gt;=WS$24,WH9&lt;&gt;""),AND(WI9&gt;=WS$20,WI9&lt;&gt;"",WK9&gt;=WS$24,WK9&lt;&gt;""),AND(WM9&gt;=WS$20,WM9&lt;&gt;"",WO9&gt;=WS$24,WO9&lt;&gt;""),AND(WP9&gt;=WS$20,WP9&lt;&gt;"",WR9&gt;=WS$24,WR9&lt;&gt;"")),"Merit",IF(OR(AND(AO9&gt;=AY$19,AO9&lt;&gt;"",AQ9&gt;=AY$23,AQ9&lt;&gt;"",AN9=""),AND(AR9&gt;=AY$19,AR9&lt;&gt;"",AT9&gt;=AY$23,AT9&lt;&gt;"",AN9=""),AND(AV9&gt;=AY$19,AV9&lt;&gt;"",AX9&gt;=AY$23,AX9&lt;&gt;"",AN9=""),AND(BP9&gt;=BZ$19,BP9&lt;&gt;"",BR9&gt;=BZ$23,BR9&lt;&gt;"",BO9=""),AND(BS9&gt;=BZ$19,BS9&lt;&gt;"",BU9&gt;=BZ$23,BU9&lt;&gt;"",BO9=""),AND(BW9&gt;=BZ$19,BW9&lt;&gt;"",BY9&gt;=BZ$23,BY9&lt;&gt;"",BO9=""),AND(CQ9&gt;=DA$19,CQ9&lt;&gt;"",CS9&gt;=DA$23,CS9&lt;&gt;"",CP9=""),AND(CT9&gt;=DA$19,CT9&lt;&gt;"",CV9&gt;=DA$23,CV9&lt;&gt;"",CP9=""),AND(CX9&gt;=DA$19,CX9&lt;&gt;"",CZ9&gt;=DA$23,CZ9&lt;&gt;"",CP9=""),AND(DX9&gt;=EK$19,DX9&lt;&gt;"",DZ9&gt;=EK$23,DZ9&lt;&gt;""),AND(EA9&gt;=EK$19,EA9&lt;&gt;"",EC9&gt;=EK$23,EC9&lt;&gt;""),AND(EE9&gt;=EK$19,EE9&lt;&gt;"",EG9&gt;=EK$23,EG9&lt;&gt;""),AND(EH9&gt;=EK$19,EH9&lt;&gt;"",EJ9&gt;=EK$23,EJ9&lt;&gt;""),AND(FF9&gt;=FS$19,FF9&lt;&gt;"",FH9&gt;=FS$23,FH9&lt;&gt;""),AND(FI9&gt;=FS$19,FI9&lt;&gt;"",FK9&gt;=FS$23,FK9&lt;&gt;""),AND(FM9&gt;=FS$19,FM9&lt;&gt;"",FO9&gt;=FS$23,FO9&lt;&gt;""),AND(FP9&gt;=FS$19,FP9&lt;&gt;"",FR9&gt;=FS$23,FR9&lt;&gt;""),AND(GN9&gt;=HA$19,GN9&lt;&gt;"",GP9&gt;=HA$23,GP9&lt;&gt;""),AND(GQ9&gt;=HA$19,GQ9&lt;&gt;"",GS9&gt;=HA$23,GS9&lt;&gt;""),AND(GU9&gt;=HA$19,GU9&lt;&gt;"",GW9&gt;=HA$23,GW9&lt;&gt;""),AND(GX9&gt;=HA$19,GX9&lt;&gt;"",GZ9&gt;=HA$23,GZ9&lt;&gt;""),AND(HV9&gt;=II$19,HV9&lt;&gt;"",HX9&gt;=II$23,HX9&lt;&gt;""),AND(HY9&gt;=II$19,HY9&lt;&gt;"",IA9&gt;=II$23,IA9&lt;&gt;""),AND(IC9&gt;=II$19,IC9&lt;&gt;"",IE9&gt;=II$23,IE9&lt;&gt;""),AND(IF9&gt;=II$19,IF9&lt;&gt;"",IH9&gt;=II$23,IH9&lt;&gt;""),AND(JD9&gt;=JQ$19,JD9&lt;&gt;"",JF9&gt;=JQ$23,JF9&lt;&gt;""),AND(JG9&gt;=JQ$19,JG9&lt;&gt;"",JI9&gt;=JQ$23,JI9&lt;&gt;""),AND(JK9&gt;=JQ$19,JK9&lt;&gt;"",JM9&gt;=JQ$23,JM9&lt;&gt;""),AND(JN9&gt;=JQ$19,JN9&lt;&gt;"",JP9&gt;=JQ$23,JP9&lt;&gt;""),AND(KL9&gt;=KY$19,KL9&lt;&gt;"",KN9&gt;=KY$23,KN9&lt;&gt;""),AND(KO9&gt;=KY$19,KO9&lt;&gt;"",KQ9&gt;=KY$23,KQ9&lt;&gt;""),AND(KS9&gt;=KY$19,KS9&lt;&gt;"",KU9&gt;=KY$23,KU9&lt;&gt;""),AND(KV9&gt;=KY$19,KV9&lt;&gt;"",KX9&gt;=KY$23,KX9&lt;&gt;""),AND(LT9&gt;=MG$19,LT9&lt;&gt;"",LV9&gt;=MG$23,LV9&lt;&gt;""),AND(LW9&gt;=MG$19,LW9&lt;&gt;"",LY9&gt;=MG$23,LY9&lt;&gt;""),AND(MA9&gt;=MG$19,MA9&lt;&gt;"",MC9&gt;=MG$23,MC9&lt;&gt;""),AND(MD9&gt;=MG$19,MD9&lt;&gt;"",MF9&gt;=MG$23,MF9&lt;&gt;""),AND(NB9&gt;=NO$19,NB9&lt;&gt;"",ND9&gt;=NO$23,ND9&lt;&gt;""),AND(NE9&gt;=NO$19,NE9&lt;&gt;"",NG9&gt;=NO$23,NG9&lt;&gt;""),AND(NI9&gt;=NO$19,NI9&lt;&gt;"",NK9&gt;=NO$23,NK9&lt;&gt;""),AND(NL9&gt;=NO$19,NL9&lt;&gt;"",NN9&gt;=NO$23,NN9&lt;&gt;""),AND(OJ9&gt;=OW$19,OJ9&lt;&gt;"",OL9&gt;=OW$23,OL9&lt;&gt;""),AND(OM9&gt;=OW$19,OM9&lt;&gt;"",OO9&gt;=OW$23,OO9&lt;&gt;""),AND(OQ9&gt;=OW$19,OQ9&lt;&gt;"",OS9&gt;=OW$23,OS9&lt;&gt;""),AND(OT9&gt;=OW$19,OT9&lt;&gt;"",OV9&gt;=OW$23,OV9&lt;&gt;""),AND(PR9&gt;=QE$19,PR9&lt;&gt;"",PT9&gt;=QE$23,PT9&lt;&gt;""),AND(PU9&gt;=QE$19,PU9&lt;&gt;"",PW9&gt;=QE$23,PW9&lt;&gt;""),AND(PY9&gt;=QE$19,PY9&lt;&gt;"",QA9&gt;=QE$23,QA9&lt;&gt;""),AND(QB9&gt;=QE$19,QB9&lt;&gt;"",QD9&gt;=QE$23,QD9&lt;&gt;""),AND(QZ9&gt;=RM$19,QZ9&lt;&gt;"",RB9&gt;=RM$23,RB9&lt;&gt;""),AND(RC9&gt;=RM$19,RC9&lt;&gt;"",RE9&gt;=RM$23,RE9&lt;&gt;""),AND(RG9&gt;=RM$19,RG9&lt;&gt;"",RI9&gt;=RM$23,RI9&lt;&gt;""),AND(RJ9&gt;=RM$19,RJ9&lt;&gt;"",RL9&gt;=RM$23,RL9&lt;&gt;""),AND(SH9&gt;=SU$19,SH9&lt;&gt;"",SJ9&gt;=SU$23,SJ9&lt;&gt;""),AND(SK9&gt;=SU$19,SK9&lt;&gt;"",SM9&gt;=SU$23,SM9&lt;&gt;""),AND(SO9&gt;=SU$19,SO9&lt;&gt;"",SQ9&gt;=SU$23,SQ9&lt;&gt;""),AND(SR9&gt;=SU$19,SR9&lt;&gt;"",ST9&gt;=SU$23,ST9&lt;&gt;""),AND(TP9&gt;=UC$19,TP9&lt;&gt;"",TR9&gt;=UC$23,TR9&lt;&gt;""),AND(TS9&gt;=UC$19,TS9&lt;&gt;"",TU9&gt;=UC$23,TU9&lt;&gt;""),AND(TW9&gt;=UC$19,TW9&lt;&gt;"",TY9&gt;=UC$23,TYY9&lt;&gt;""),AND(TZ9&gt;=UC$19,TZ9&lt;&gt;"",UB9&gt;=UC$23,UB9&lt;&gt;""),AND(UX9&gt;=VK$19,UX9&lt;&gt;"",UZ9&gt;=VK$23,UZ9&lt;&gt;""),AND(VA9&gt;=VK$19,VA9&lt;&gt;"",VC9&gt;=VK$23,VC9&lt;&gt;""),AND(VE9&gt;=VK$19,VE9&lt;&gt;"",VG9&gt;=VK$23,VG9&lt;&gt;""),AND(VH9&gt;=VK$19,VH9&lt;&gt;"",VJ9&gt;=VK$23,VJ9&lt;&gt;""),AND(WF9&gt;=WS$19,WF9&lt;&gt;"",WH9&gt;=WS$23,WH9&lt;&gt;""),AND(WI9&gt;=WS$19,WI9&lt;&gt;"",WK9&gt;=WS$23,WK9&lt;&gt;""),AND(WM9&gt;=WS$19,WM9&lt;&gt;"",WO9&gt;=WS$23,WO9&lt;&gt;""),AND(WP9&gt;=WS$19,WP9&lt;&gt;"",WR9&gt;=WS$23,WR9&lt;&gt;"")),"Excellence",IF(I9="P","Worlds Team",IF(F9="P","National Team","")))))</f>
        <v>National Team</v>
      </c>
      <c r="I9" s="3" t="str">
        <f>IF(OR(AND(AO9&gt;=AY$18,AO9&lt;&gt;"",AQ9&gt;=AY$22,AQ9&lt;&gt;"",AN9=""),AND(AR9&gt;=AY$18,AR9&lt;&gt;"",AT9&gt;=AY$22,AT9&lt;&gt;"",AN9=""),AND(AV9&gt;=AY$18,AV9&lt;&gt;"",AX9&gt;=AY$22,AX9&lt;&gt;"",AN9=""),AND(BP9&gt;=BZ$18,BP9&lt;&gt;"",BR9&gt;=BZ$22,BR9&lt;&gt;"",BO9=""),AND(BS9&gt;=BZ$18,BS9&lt;&gt;"",BU9&gt;=BZ$22,BU9&lt;&gt;"",BO9=""),AND(BW9&gt;=BZ$18,BW9&lt;&gt;"",BY9&gt;=BZ$22,BY9&lt;&gt;"",BO9=""),AND(CQ9&gt;=DA$18,CQ9&lt;&gt;"",CS9&gt;=DA$22,CS9&lt;&gt;"",CP9=""),AND(CT9&gt;=DA$18,CT9&lt;&gt;"",CV9&gt;=DA$22,CV9&lt;&gt;"",CP9=""),AND(CX9&gt;=DA$18,CX9&lt;&gt;"",CZ9&gt;=DA$22,CZ9&lt;&gt;"",CP9=""),AND(DX9&gt;=EK$18,DX9&lt;&gt;"",DZ9&gt;=EK$22,DZ9&lt;&gt;""),AND(EA9&gt;=EK$18,EA9&lt;&gt;"",EC9&gt;=EK$22,EC9&lt;&gt;""),AND(EE9&gt;=EK$18,EE9&lt;&gt;"",EG9&gt;=EK$22,EG9&lt;&gt;""),AND(EH9&gt;=EK$18,EH9&lt;&gt;"",EJ9&gt;=EK$22,EJ9&lt;&gt;""),AND(FF9&gt;=FS$18,FF9&lt;&gt;"",FH9&gt;=FS$22,FH9&lt;&gt;""),AND(FI9&gt;=FS$18,FI9&lt;&gt;"",FK9&gt;=FS$22,FK9&lt;&gt;""),AND(FM9&gt;=FS$18,FM9&lt;&gt;"",FO9&gt;=FS$22,FO9&lt;&gt;""),AND(FP9&gt;=FS$18,FP9&lt;&gt;"",FR9&gt;=FS$22,FR9&lt;&gt;""),AND(GN9&gt;=HA$18,GN9&lt;&gt;"",GP9&gt;=HA$22,GP9&lt;&gt;""),AND(GQ9&gt;=HA$18,GQ9&lt;&gt;"",GS9&gt;=HA$22,GS9&lt;&gt;""),AND(GU9&gt;=HA$18,GU9&lt;&gt;"",GW9&gt;=HA$22,GW9&lt;&gt;""),AND(GX9&gt;=HA$18,GX9&lt;&gt;"",GZ9&gt;=HA$22,GZ9&lt;&gt;""),AND(HV9&gt;=II$18,HV9&lt;&gt;"",HX9&gt;=II$22,HX9&lt;&gt;""),AND(HY9&gt;=II$18,HY9&lt;&gt;"",IA9&gt;=II$22,IA9&lt;&gt;""),AND(IC9&gt;=II$18,IC9&lt;&gt;"",IE9&gt;=II$22,IE9&lt;&gt;""),AND(IF9&gt;=II$18,IF9&lt;&gt;"",IH9&gt;=II$22,IH9&lt;&gt;""),AND(JD9&gt;=JQ$18,JD9&lt;&gt;"",JF9&gt;=JQ$22,JF9&lt;&gt;""),AND(JG9&gt;=JQ$18,JG9&lt;&gt;"",JI9&gt;=JQ$22,JI9&lt;&gt;""),AND(JK9&gt;=JQ$18,JK9&lt;&gt;"",JM9&gt;=JQ$22,JM9&lt;&gt;""),AND(JN9&gt;=JQ$18,JN9&lt;&gt;"",JP9&gt;=JQ$22,JP9&lt;&gt;""),AND(KL9&gt;=KY$18,KL9&lt;&gt;"",KN9&gt;=KY$22,KN9&lt;&gt;""),AND(KO9&gt;=KY$18,KO9&lt;&gt;"",KQ9&gt;=KY$22,KQ9&lt;&gt;""),AND(KS9&gt;=KY$18,KS9&lt;&gt;"",KU9&gt;=KY$22,KU9&lt;&gt;""),AND(KV9&gt;=KY$18,KV9&lt;&gt;"",KX9&gt;=KY$22,KX9&lt;&gt;""),AND(LT9&gt;=MG$18,LT9&lt;&gt;"",LV9&gt;=MG$22,LV9&lt;&gt;""),AND(LW9&gt;=MG$18,LW9&lt;&gt;"",LY9&gt;=MG$22,LY9&lt;&gt;""),AND(MA9&gt;=MG$18,MA9&lt;&gt;"",MC9&gt;=MG$22,MC9&lt;&gt;""),AND(MD9&gt;=MG$18,MD9&lt;&gt;"",MF9&gt;=MG$22,MF9&lt;&gt;""),AND(NB9&gt;=NO$18,NB9&lt;&gt;"",ND9&gt;=NO$22,ND9&lt;&gt;""),AND(NE9&gt;=NO$18,NE9&lt;&gt;"",NG9&gt;=NO$22,NG9&lt;&gt;""),AND(NI9&gt;=NO$18,NI9&lt;&gt;"",NK9&gt;=NO$22,NK9&lt;&gt;""),AND(NL9&gt;=NO$18,NL9&lt;&gt;"",NN9&gt;=NO$22,NN9&lt;&gt;""),AND(OJ9&gt;=OW$18,OJ9&lt;&gt;"",OL9&gt;=OW$22,OL9&lt;&gt;""),AND(OM9&gt;=OW$18,OM9&lt;&gt;"",OO9&gt;=OW$22,OO9&lt;&gt;""),AND(OQ9&gt;=OW$18,OQ9&lt;&gt;"",OS9&gt;=OW$22,OS9&lt;&gt;""),AND(OT9&gt;=OW$18,OT9&lt;&gt;"",OV9&gt;=OW$22,OV9&lt;&gt;""),AND(PR9&gt;=QE$18,PR9&lt;&gt;"",PT9&gt;=QE$22,PT9&lt;&gt;""),AND(PU9&gt;=QE$18,PU9&lt;&gt;"",PW9&gt;=QE$22,PW9&lt;&gt;""),AND(PY9&gt;=QE$18,PY9&lt;&gt;"",QA9&gt;=QE$22,QA9&lt;&gt;""),AND(QB9&gt;=QE$18,QB9&lt;&gt;"",QD9&gt;=QE$22,QD9&lt;&gt;""),AND(QZ9&gt;=RM$18,QZ9&lt;&gt;"",RB9&gt;=RM$22,RB9&lt;&gt;""),AND(RC9&gt;=RM$18,RC9&lt;&gt;"",RE9&gt;=RM$22,RE9&lt;&gt;""),AND(RG9&gt;=RM$18,RG9&lt;&gt;"",RI9&gt;=RM$22,RI9&lt;&gt;""),AND(RJ9&gt;=RM$18,RJ9&lt;&gt;"",RL9&gt;=RM$22,RL9&lt;&gt;""),AND(SH9&gt;=SU$18,SH9&lt;&gt;"",SJ9&gt;=SU$22,SJ9&lt;&gt;""),AND(SK9&gt;=SU$18,SK9&lt;&gt;"",SM9&gt;=SU$22,SM9&lt;&gt;""),AND(SO9&gt;=SU$18,SO9&lt;&gt;"",SQ9&gt;=SU$22,SQ9&lt;&gt;""),AND(SR9&gt;=SU$18,SR9&lt;&gt;"",ST9&gt;=SU$22,ST9&lt;&gt;""),AND(TP9&gt;=UC$18,TP9&lt;&gt;"",TR9&gt;=UC$22,TR9&lt;&gt;""),AND(TS9&gt;=UC$18,TS9&lt;&gt;"",TU9&gt;=UC$22,TU9&lt;&gt;""),AND(TW9&gt;=UC$18,TW9&lt;&gt;"",TY9&gt;=UC$22,TYY9&lt;&gt;""),AND(TZ9&gt;=UC$18,TZ9&lt;&gt;"",UB9&gt;=UC$22,UB9&lt;&gt;""),AND(UX9&gt;=VK$18,UX9&lt;&gt;"",UZ9&gt;=VK$22,UZ9&lt;&gt;""),AND(VA9&gt;=VK$18,VA9&lt;&gt;"",VC9&gt;=VK$22,VC9&lt;&gt;""),AND(VE9&gt;=VK$18,VE9&lt;&gt;"",VG9&gt;=VK$22,VG9&lt;&gt;""),AND(VH9&gt;=VK$18,VH9&lt;&gt;"",VJ9&gt;=VK$22,VJ9&lt;&gt;""),AND(WF9&gt;=WS$18,WF9&lt;&gt;"",WH9&gt;=WS$22,WH9&lt;&gt;""),AND(WI9&gt;=WS$18,WI9&lt;&gt;"",WK9&gt;=WS$22,WK9&lt;&gt;""),AND(WM9&gt;=WS$18,WM9&lt;&gt;"",WO9&gt;=WS$22,WO9&lt;&gt;""),AND(WP9&gt;=WS$18,WP9&lt;&gt;"",WR9&gt;=WS$22,WR9&lt;&gt;"")),"P","")</f>
        <v/>
      </c>
      <c r="J9" s="8">
        <f>IF(COUNT(AQ9,AT9,BR9,BU9,CS9,CV9)&gt;0,LARGE((AQ9,AT9,BR9,BU9,CS9,CV9),1),0)</f>
        <v>52.86</v>
      </c>
      <c r="K9" s="8" t="str">
        <f>IF(J9="","",IF(OR(J9=CS9,J9=CV9),$CA$1,IF(OR(J9=BR9,J9=BU9),$AZ$1,IF(OR(J9=AQ9,J9=AT9),$Y$1,""))))</f>
        <v>2025 Elite Canada</v>
      </c>
      <c r="L9" s="8">
        <f>IF(COUNT(AQ9,AT9,BR9,BU9,CS9,CV9)&gt;1,LARGE((AQ9,AT9,BR9,BU9,CS9,CV9),2),0)</f>
        <v>52.16</v>
      </c>
      <c r="M9" s="8" t="str">
        <f>IF(L9="","",IF(OR(L9=CS9,L9=CV9),$CA$1,IF(OR(L9=BR9,L9=BU9),$AZ$1,IF(OR(L9=AQ9,L9=AT9),$Y$1,""))))</f>
        <v>2025 Nationals</v>
      </c>
      <c r="N9" s="8">
        <f>IF(COUNT(AQ9,AT9,BR9,BU9,CS9,CV9)&gt;2,LARGE((AQ9,AT9,BR9,BU9,CS9,CV9),3),0)</f>
        <v>51.71</v>
      </c>
      <c r="O9" s="8" t="str">
        <f>IF(N9="","",IF(OR(N9=CS9,N9=CV9),$CA$1,IF(OR(N9=BR9,N9=BU9),$AZ$1,IF(OR(N9=AQ9,N9=AT9),$Y$1,""))))</f>
        <v>2025 Elite Canada</v>
      </c>
      <c r="P9" s="8">
        <f>IF(MAX(AX9,BY9,CZ9)&gt;0,MAX(AX9,BY9,CZ9),0)</f>
        <v>52.09</v>
      </c>
      <c r="Q9" s="8" t="str">
        <f>IF(P9="","",IF(P9=CZ9,$CA$1,IF(P9=BY9,$AZ$1,IF(P9=AX9,$Y$1,""))))</f>
        <v>2025 3rd Domestic Trial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,TP9,TS9,TW9,TZ9,UX9,VA9,VE9,VH9,WF9,WI9,WM9,WP9)&gt;0,MAX(AO9,AR9,AV9,BP9,BS9,BW9,CQ9,CT9,CX9,DX9,EA9,EE9,EH9,FF9,FI9,FM9,FP9,GN9,GQ9,GU9,GX9,HV9,HY9,IC9,IF9,JD9,JG9,JK9,JN9,KL9,KO9,KS9,KV9,LT9,LW9,MA9,MD9,NB9,NE9,NI9,NL9,OJ9,OM9,OQ9,OT9,PR9,PU9,PY9,QB9,QZ9,RC9,RG9,RJ9,SH9,SK9,SO9,SR9,TP9,TS9,TW9,TZ9,UX9,VA9,VE9,VH9,WF9,WI9,WM9,WP9),0)</f>
        <v>14.1</v>
      </c>
      <c r="S9" s="8" t="str">
        <f>IF(R9=0,"",IF(OR(R9=CQ9,R9=CT9,R9=CX9),$CA$1,IF(OR(R9=BP9,R9=BS9,R9=BW9),$AZ$1,IF(OR(R9=AO9,R9=AR9,R9=AV9),$Y$1,IF(OR(R9=WF9,R9=WI9,R9=WM9,R9=WP9),$VL$1,IF(OR(R9=UX9,R9=VA9,R9=VE9,R9=VH9),$UD$1,IF(OR(R9=TP9,R9=TS9,R9=TW9,R9=TZ9),$SV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)))</f>
        <v>2025 3rd Domestic Trial</v>
      </c>
      <c r="T9" s="8">
        <f>MAX(IF(AND(AO9&lt;&gt;"",AO9&gt;=$AY$17),AP9,0),IF(AND(AR9&lt;&gt;"",AR9&gt;=$AY$17),AS9,0),IF(AND(AV9&lt;&gt;"",AV9&gt;=$AY$17),AW9,0),IF(AND(BP9&lt;&gt;"",BP9&gt;=$BZ$17),BQ9,0),IF(AND(BS9&lt;&gt;"",BS9&gt;=$BZ$17),BT9,0),IF(AND(BW9&lt;&gt;"",BW9&gt;=$BZ$17),BX9,0),IF(AND(CQ9&lt;&gt;"",CQ9&gt;=$DA$17),CR9,0),IF(AND(CT9&lt;&gt;"",CT9&gt;=$DA$17),CU9,0),IF(AND(CX9&lt;&gt;"",CX9&gt;=$DA$17),CY9,0),IF(AND(DX9&lt;&gt;"",DX9&gt;=$EK$17),DY9,0),IF(AND(EA9&lt;&gt;"",EA9&gt;=$EK$17),EB9,0),IF(AND(EE9&lt;&gt;"",EE9&gt;=$EK$17),EF9,0),IF(AND(EH9&lt;&gt;"",EH9&gt;=$EK$17),EI9,0),IF(AND(FF9&lt;&gt;"",FF9&gt;=$FS$17),FG9,0),IF(AND(FI9&lt;&gt;"",FI9&gt;=$FS$17),FJ9,0),IF(AND(FM9&lt;&gt;"",FM9&gt;=$FS$17),FN9,0),IF(AND(FP9&lt;&gt;"",FP9&gt;=$FS$17),FQ9,0),IF(AND(GN9&lt;&gt;"",GN9&gt;=$HA$17),GO9,0),IF(AND(GQ9&lt;&gt;"",GQ9&gt;=$HA$17),GR9,0),IF(AND(GU9&lt;&gt;"",GU9&gt;=$HA$17),GV9,0),IF(AND(GX9&lt;&gt;"",GX9&gt;=$HA$17),GY9,0),IF(AND(HV9&lt;&gt;"",HV9&gt;=$II$17),HW9,0),IF(AND(HY9&lt;&gt;"",HY9&gt;=$II$17),HZ9,0),IF(AND(IC9&lt;&gt;"",IC9&gt;=$II$17),ID9,0),IF(AND(IF9&lt;&gt;"",IF9&gt;=$II$17),IG9,0),IF(AND(JD9&lt;&gt;"",JD9&gt;=$JQ$17),JE9,0),IF(AND(JG9&lt;&gt;"",JG9&gt;=$JQ$17),JH9,0),IF(AND(JK9&lt;&gt;"",JK9&gt;=$JQ$17),JL9,0),IF(AND(JN9&lt;&gt;"",JN9&gt;=$JQ$17),JO9,0),IF(AND(KL9&lt;&gt;"",KL9&gt;=$KY$17),KM9,0),IF(AND(KO9&lt;&gt;"",KO9&gt;=$KY$17),KP9,0),IF(AND(KS9&lt;&gt;"",KS9&gt;=$KY$17),KT9,0),IF(AND(KV9&lt;&gt;"",KV9&gt;=$KY$17),KW9,0),IF(AND(LT9&lt;&gt;"",LT9&gt;=$MG$17),LU9,0),IF(AND(LW9&lt;&gt;"",LW9&gt;=$MG$17),LX9,0),IF(AND(MA9&lt;&gt;"",MA9&gt;=$MG$17),MB9,0),IF(AND(MD9&lt;&gt;"",MD9&gt;=$MG$17),ME9,0),IF(AND(NB9&lt;&gt;"",NB9&gt;=$NO$17),NC9,0),IF(AND(NE9&lt;&gt;"",NE9&gt;=$NO$17),NF9,0),IF(AND(NI9&lt;&gt;"",NI9&gt;=$NO$17),NJ9,0),IF(AND(NL9&lt;&gt;"",NL9&gt;=$NO$17),NM9,0),IF(AND(OJ9&lt;&gt;"",OJ9&gt;=$OW$17),OK9,0),IF(AND(OM9&lt;&gt;"",OM9&gt;=$OW$17),ON9,0),IF(AND(OQ9&lt;&gt;"",OQ9&gt;=$OW$17),OR9,0),IF(AND(OT9&lt;&gt;"",OT9&gt;=$OW$17),OU9,0),IF(AND(PR9&lt;&gt;"",PR9&gt;=$QE$17),PS9,0),IF(AND(PU9&lt;&gt;"",PU9&gt;=$QE$17),PV9,0),IF(AND(PY9&lt;&gt;"",PY9&gt;=$QE$17),PZ9,0),IF(AND(QB9&lt;&gt;"",QB9&gt;=$QE$17),QC9,0),IF(AND(QZ9&lt;&gt;"",QZ9&gt;=$RM$17),RA9,0),IF(AND(RC9&lt;&gt;"",RC9&gt;=$RM$17),RD9,0),IF(AND(RG9&lt;&gt;"",RG9&gt;=$RM$17),RH9,0),IF(AND(RJ9&lt;&gt;"",RJ9&gt;=$RM$17),RK9,0),IF(AND(SH9&lt;&gt;"",SH9&gt;=$SU$17),SI9,0),IF(AND(SK9&lt;&gt;"",SK9&gt;=$SU$17),SL9,0),IF(AND(SO9&lt;&gt;"",SO9&gt;=$SU$17),SP9,0),IF(AND(SR9&lt;&gt;"",SR9&gt;=$SU$17),SS9,0),IF(AND(TP9&lt;&gt;"",TP9&gt;=$UC$17),TQ9,0),IF(AND(TS9&lt;&gt;"",TS9&gt;=$UC$17),TT9,0),IF(AND(TW9&lt;&gt;"",TW9&gt;=$UC$17),TX9,0),IF(AND(TZ9&lt;&gt;"",TZ9&gt;=$UC$17),UA9,0),IF(AND(UX9&lt;&gt;"",UX9&gt;=$VK$17),UY9,0),IF(AND(VA9&lt;&gt;"",VA9&gt;=$VK$17),VB9,0),IF(AND(VE9&lt;&gt;"",VE9&gt;=$VK$17),VF9,0),IF(AND(VH9&lt;&gt;"",VH9&gt;=$VK$17),VI9,0),IF(AND(WF9&lt;&gt;"",WF9&gt;=$WS$17),WG9,0),IF(AND(WI9&lt;&gt;"",WI9&gt;=$WS$17),WJ9,0),IF(AND(WM9&lt;&gt;"",WM9&gt;=$WS$17),WN9,0),IF(AND(WP9&lt;&gt;"",WP9&gt;=$WS$17),WQ9,0),0)</f>
        <v>15.28</v>
      </c>
      <c r="U9" s="8" t="str">
        <f>IF(T9=0,"",IF(OR(T9=CR9,T9=CU9,T9=CY9),$CA$1,IF(OR(T9=BQ9,T9=BT9,T9=BX9),$AZ$1,IF(OR(T9=AP9,T9=AS9,T9=AW9),$Y$1,IF(OR(T9=WG9,T9=WJ9,T9=WN9,T9=WQ9),$VL$1,IF(OR(T9=UY9,T9=VB9,T9=VF9,T9=VI9),$UD$1,IF(OR(T9=TQ9,T9=TT9,T9=TX9,T9=UA9),$SV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)))</f>
        <v>2025 World Cup FRA (Oct 5)</v>
      </c>
      <c r="V9" s="8" t="str">
        <f>IF(MAX(DB9,DC9)&gt;0,MAX(DB9,DC9),"")</f>
        <v/>
      </c>
      <c r="W9" s="11" t="str">
        <f>IF(V9="","",IF(V9=DB9,"("&amp;DB$2&amp;")",IF(V9=DC9,"("&amp;DC$2&amp;")")))</f>
        <v/>
      </c>
      <c r="X9" s="8" t="str">
        <f>IF(V9="","",IF(V9=DB9,IF(V9+IF(N9="",0,N9)=WL9,$VL$1,IF(V9+IF(N9="",0,N9)=VD9,$UD$1,IF(V9+IF(N9="",0,N9)=TV9,$SV$1,IF(V9+IF(N9="",0,N9)=SN9,$RN$1,IF(V9+IF(N9="",0,N9)=RF9,$QF$1,IF(V9+IF(N9="",0,N9)=PX9,$OX$1,IF(V9+IF(N9="",0,N9)=OP9,$NP$1,IF(V9+IF(N9="",0,N9)=NH9,$MH$1,IF(V9+IF(N9="",0,N9)=LZ9,$KZ$1,IF(V9+IF(N9="",0,N9)=KR9,$JR$1,IF(V9+IF(N9="",0,N9)=JJ9,$IJ$1,IF(V9+IF(N9="",0,N9)=IB9,$HB$1,IF(V9+IF(N9="",0,N9)=GT9,$FT$1,IF(V9+IF(N9="",0,N9)=FL9,$EL$1,IF(V9+IF(N9="",0,N9)=ED9,$DD$1))))))))))))))),IF(V9=DC9,IF(V9+IF(P9="",0,P9)=WO9,$VL$1,IF(V9+IF(P9="",0,P9)=VG9,$UD$1,IF(V9+IF(P9="",0,P9)=TY9,$SV$1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WR9,$VL$1,IF(V9+IF(P9="",0,P9)=VJ9,$UD$1,IF(V9+IF(P9="",0,P9)=UB9,$SV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))))))</f>
        <v/>
      </c>
      <c r="Y9" s="22">
        <v>15.1</v>
      </c>
      <c r="Z9" s="22">
        <v>9</v>
      </c>
      <c r="AA9" s="22">
        <v>13.9</v>
      </c>
      <c r="AB9" s="22">
        <v>14.86</v>
      </c>
      <c r="AC9" s="22">
        <v>0</v>
      </c>
      <c r="AD9" s="22">
        <v>15</v>
      </c>
      <c r="AE9" s="22">
        <v>8.8000000000000007</v>
      </c>
      <c r="AF9" s="22">
        <v>13.2</v>
      </c>
      <c r="AG9" s="22">
        <v>14.71</v>
      </c>
      <c r="AH9" s="22">
        <v>0</v>
      </c>
      <c r="AI9" s="22">
        <v>0</v>
      </c>
      <c r="AJ9" s="22">
        <v>0</v>
      </c>
      <c r="AK9" s="22">
        <v>0</v>
      </c>
      <c r="AL9" s="22">
        <v>0</v>
      </c>
      <c r="AM9" s="22">
        <v>0</v>
      </c>
      <c r="AN9" s="27"/>
      <c r="AO9" s="38">
        <f>IF(AA9&gt;0,AA9,"")</f>
        <v>13.9</v>
      </c>
      <c r="AP9" s="38">
        <f>IF(AB9&gt;0,AB9,"")</f>
        <v>14.86</v>
      </c>
      <c r="AQ9" s="40">
        <f>IF(SUM(Y9:AB9)-AC9&gt;0,SUM(Y9:AB9)-AC9,"")</f>
        <v>52.86</v>
      </c>
      <c r="AR9" s="40">
        <f>IF(AF9&gt;0,AF9,"")</f>
        <v>13.2</v>
      </c>
      <c r="AS9" s="40">
        <f>IF(AG9&gt;0,AG9,"")</f>
        <v>14.71</v>
      </c>
      <c r="AT9" s="40">
        <f>IF(SUM(AD9:AG9)-AH9&gt;0,SUM(AD9:AG9)-AH9,"")</f>
        <v>51.71</v>
      </c>
      <c r="AU9" s="40">
        <f>IF(AQ9="","",MAX(AQ9,AT9))</f>
        <v>52.86</v>
      </c>
      <c r="AV9" s="40" t="str">
        <f>IF(AK9&gt;0,AK9,"")</f>
        <v/>
      </c>
      <c r="AW9" s="40" t="str">
        <f>IF(AL9&gt;0,AL9,"")</f>
        <v/>
      </c>
      <c r="AX9" s="40" t="str">
        <f>IF(SUM(AI9:AL9)-AM9&gt;0,SUM(AI9:AL9)-AM9,"")</f>
        <v/>
      </c>
      <c r="AY9" s="40">
        <f>IF(SUM(AU9,AX9)&gt;0,SUM(AU9,AX9),"")</f>
        <v>52.86</v>
      </c>
      <c r="AZ9" s="26">
        <v>14.6</v>
      </c>
      <c r="BA9" s="26">
        <v>9.3000000000000007</v>
      </c>
      <c r="BB9" s="26">
        <v>13.9</v>
      </c>
      <c r="BC9" s="26">
        <v>14.36</v>
      </c>
      <c r="BD9" s="26">
        <v>0</v>
      </c>
      <c r="BE9" s="26">
        <v>2.7</v>
      </c>
      <c r="BF9" s="26">
        <v>1.7</v>
      </c>
      <c r="BG9" s="26">
        <v>3.5</v>
      </c>
      <c r="BH9" s="26">
        <v>3.13</v>
      </c>
      <c r="BI9" s="26">
        <v>0</v>
      </c>
      <c r="BJ9" s="26">
        <v>1.3</v>
      </c>
      <c r="BK9" s="26">
        <v>0.8</v>
      </c>
      <c r="BL9" s="26">
        <v>2</v>
      </c>
      <c r="BM9" s="26">
        <v>1.62</v>
      </c>
      <c r="BN9" s="26">
        <v>0</v>
      </c>
      <c r="BO9" s="28"/>
      <c r="BP9" s="39">
        <f>IF(BB9&gt;0,BB9,"")</f>
        <v>13.9</v>
      </c>
      <c r="BQ9" s="39">
        <f>IF(BC9&gt;0,BC9,"")</f>
        <v>14.36</v>
      </c>
      <c r="BR9" s="11">
        <f>IF(SUM(AZ9:BC9)-BD9&gt;0,SUM(AZ9:BC9)-BD9,"")</f>
        <v>52.16</v>
      </c>
      <c r="BS9" s="11">
        <f>IF(BG9&gt;0,BG9,"")</f>
        <v>3.5</v>
      </c>
      <c r="BT9" s="11">
        <f>IF(BH9&gt;0,BH9,"")</f>
        <v>3.13</v>
      </c>
      <c r="BU9" s="11">
        <f>IF(SUM(BE9:BH9)-BI9&gt;0,SUM(BE9:BH9)-BI9,"")</f>
        <v>11.030000000000001</v>
      </c>
      <c r="BV9" s="11">
        <f>IF(BR9="","",MAX(BR9,BU9))</f>
        <v>52.16</v>
      </c>
      <c r="BW9" s="11">
        <f>IF(BL9&gt;0,BL9,"")</f>
        <v>2</v>
      </c>
      <c r="BX9" s="11">
        <f>IF(BM9&gt;0,BM9,"")</f>
        <v>1.62</v>
      </c>
      <c r="BY9" s="11">
        <f>IF(SUM(BJ9:BM9)-BN9&gt;0,SUM(BJ9:BM9)-BN9,"")</f>
        <v>5.72</v>
      </c>
      <c r="BZ9" s="11">
        <f>IF(SUM(BV9,BY9)&gt;0,SUM(BV9,BY9),"")</f>
        <v>57.879999999999995</v>
      </c>
      <c r="CA9" s="22">
        <v>4.0999999999999996</v>
      </c>
      <c r="CB9" s="22">
        <v>2.7</v>
      </c>
      <c r="CC9" s="22">
        <v>5</v>
      </c>
      <c r="CD9" s="22">
        <v>4.7300000000000004</v>
      </c>
      <c r="CE9" s="22">
        <v>0</v>
      </c>
      <c r="CF9" s="22">
        <v>13.3</v>
      </c>
      <c r="CG9" s="22">
        <v>9.1</v>
      </c>
      <c r="CH9" s="22">
        <v>14.1</v>
      </c>
      <c r="CI9" s="22">
        <v>14.1</v>
      </c>
      <c r="CJ9" s="22">
        <v>0</v>
      </c>
      <c r="CK9" s="22">
        <v>13.5</v>
      </c>
      <c r="CL9" s="22">
        <v>9.6</v>
      </c>
      <c r="CM9" s="22">
        <v>14.1</v>
      </c>
      <c r="CN9" s="22">
        <v>14.89</v>
      </c>
      <c r="CO9" s="22">
        <v>0</v>
      </c>
      <c r="CP9" s="27"/>
      <c r="CQ9" s="38">
        <f>IF(CC9&gt;0,CC9,"")</f>
        <v>5</v>
      </c>
      <c r="CR9" s="38">
        <f>IF(CD9&gt;0,CD9,"")</f>
        <v>4.7300000000000004</v>
      </c>
      <c r="CS9" s="40">
        <f>IF(SUM(CA9:CD9)-CE9&gt;0,SUM(CA9:CD9)-CE9,"")</f>
        <v>16.53</v>
      </c>
      <c r="CT9" s="40">
        <f>IF(CH9&gt;0,CH9,"")</f>
        <v>14.1</v>
      </c>
      <c r="CU9" s="40">
        <f>IF(CI9&gt;0,CI9,"")</f>
        <v>14.1</v>
      </c>
      <c r="CV9" s="40">
        <f>IF(SUM(CF9:CI9)-CJ9&gt;0,SUM(CF9:CI9)-CJ9,"")</f>
        <v>50.6</v>
      </c>
      <c r="CW9" s="40">
        <f>IF(CS9="","",MAX(CS9,CV9))</f>
        <v>50.6</v>
      </c>
      <c r="CX9" s="40">
        <f>IF(CM9&gt;0,CM9,"")</f>
        <v>14.1</v>
      </c>
      <c r="CY9" s="40">
        <f>IF(CN9&gt;0,CN9,"")</f>
        <v>14.89</v>
      </c>
      <c r="CZ9" s="40">
        <f>IF(SUM(CK9:CN9)-CO9&gt;0,SUM(CK9:CN9)-CO9,"")</f>
        <v>52.09</v>
      </c>
      <c r="DA9" s="40">
        <f>IF(SUM(CW9,CZ9)&gt;0,SUM(CW9,CZ9),"")</f>
        <v>102.69</v>
      </c>
      <c r="DB9" s="51" t="str">
        <f>IF(MAX(ED9,FL9,GT9,IB9,JJ9,KR9,LZ9,NH9,OP9,PX9,RF9,SN9,TV9,VD9,WWL9)-IF(N9="",0,N9)&gt;0.001,MAX(ED9,FL9,GT9,IB9,JJ9,KR9,LZ9,NH9,OP9,PX9,RF9,SN9,TV9,VD9,WL9)-IF(N9="",0,N9),"")</f>
        <v/>
      </c>
      <c r="DC9" s="51" t="str">
        <f>IF(MAX(EG9,EJ9,FO9,FR9,GW9,GZ9,IE9,IH9,JM9,JP9,KU9,KX9,MC9,MF9,NK9,NN9,OS9,OV9,QA9,QD9,RI9,RL9,SQ9,ST9,TY9,UB9,VG9,VJ9,WO9,WR9)-IF(P9="",0,P9)&gt;0.001,MAX(EG9,EJ9,FO9,FR9,GW9,GZ9,IE9,IH9,JM9,JP9,KU9,KX9,MC9,MF9,NK9,NN9,OS9,OV9,QA9,QD9,RI9,RL9,SQ9,ST9,TY9,UB9,VG9,VJ9,WO9,WR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>IF(DF9&gt;0,DF9,"")</f>
        <v/>
      </c>
      <c r="DY9" s="40" t="str">
        <f>IF(DG9&gt;0,DG9,"")</f>
        <v/>
      </c>
      <c r="DZ9" s="40" t="str">
        <f>IF(SUM(DD9:DG9)-DH9&gt;0,SUM(DD9:DG9)-DH9,"")</f>
        <v/>
      </c>
      <c r="EA9" s="40" t="str">
        <f>IF(DK9&gt;0,DK9,"")</f>
        <v/>
      </c>
      <c r="EB9" s="40" t="str">
        <f>IF(DL9&gt;0,DL9,"")</f>
        <v/>
      </c>
      <c r="EC9" s="40" t="str">
        <f>IF(SUM(DI9:DL9)-DM9&gt;0,SUM(DI9:DL9)-DM9,"")</f>
        <v/>
      </c>
      <c r="ED9" s="40" t="str">
        <f>IF(MAX(DZ9,EC9)&gt;0,MAX(DZ9,EC9),"")</f>
        <v/>
      </c>
      <c r="EE9" s="40" t="str">
        <f>IF(DP9&gt;0,DP9,"")</f>
        <v/>
      </c>
      <c r="EF9" s="40" t="str">
        <f>IF(DQ9&gt;0,DQ9,"")</f>
        <v/>
      </c>
      <c r="EG9" s="40" t="str">
        <f>IF(SUM(DN9:DQ9)-DR9&gt;0,SUM(DN9:DQ9)-DR9,"")</f>
        <v/>
      </c>
      <c r="EH9" s="40" t="str">
        <f>IF(DU9&gt;0,DU9,"")</f>
        <v/>
      </c>
      <c r="EI9" s="40" t="str">
        <f>IF(DV9&gt;0,DV9,"")</f>
        <v/>
      </c>
      <c r="EJ9" s="40" t="str">
        <f>IF(SUM(DS9:DV9)-DW9&gt;0,SUM(DS9:DV9)-DW9,"")</f>
        <v/>
      </c>
      <c r="EK9" s="40" t="str">
        <f>IF(SUM(ED9,EG9,EJ9)&gt;0,SUM(ED9,EG9,EJ9),"")</f>
        <v/>
      </c>
      <c r="EL9" s="18">
        <v>13.5</v>
      </c>
      <c r="EM9" s="18">
        <v>8.9</v>
      </c>
      <c r="EN9" s="18">
        <v>13</v>
      </c>
      <c r="EO9" s="18">
        <v>14.7</v>
      </c>
      <c r="EP9" s="18">
        <v>0</v>
      </c>
      <c r="EQ9" s="18">
        <v>13.4</v>
      </c>
      <c r="ER9" s="18">
        <v>9.1999999999999993</v>
      </c>
      <c r="ES9" s="18">
        <v>13.9</v>
      </c>
      <c r="ET9" s="18">
        <v>14.54</v>
      </c>
      <c r="EU9" s="18">
        <v>0</v>
      </c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>
        <f>IF(EN9&gt;0,EN9,"")</f>
        <v>13</v>
      </c>
      <c r="FG9" s="11">
        <f>IF(EO9&gt;0,EO9,"")</f>
        <v>14.7</v>
      </c>
      <c r="FH9" s="11">
        <f>IF(SUM(EL9:EO9)-EP9&gt;0,SUM(EL9:EO9)-EP9,"")</f>
        <v>50.099999999999994</v>
      </c>
      <c r="FI9" s="11">
        <f>IF(ES9&gt;0,ES9,"")</f>
        <v>13.9</v>
      </c>
      <c r="FJ9" s="11">
        <f>IF(ET9&gt;0,ET9,"")</f>
        <v>14.54</v>
      </c>
      <c r="FK9" s="11">
        <f>IF(SUM(EQ9:ET9)-EU9&gt;0,SUM(EQ9:ET9)-EU9,"")</f>
        <v>51.04</v>
      </c>
      <c r="FL9" s="11">
        <f>IF(MAX(FH9,FK9)&gt;0,MAX(FH9,FK9),"")</f>
        <v>51.04</v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>
        <f>IF(SUM(FL9,FO9,FR9)&gt;0,SUM(FL9,FO9,FR9),"")</f>
        <v>51.04</v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0" t="str">
        <f>IF(FV9&gt;0,FV9,"")</f>
        <v/>
      </c>
      <c r="GO9" s="40" t="str">
        <f>IF(FW9&gt;0,FW9,"")</f>
        <v/>
      </c>
      <c r="GP9" s="40" t="str">
        <f>IF(SUM(FT9:FW9)-FX9&gt;0,SUM(FT9:FW9)-FX9,"")</f>
        <v/>
      </c>
      <c r="GQ9" s="40" t="str">
        <f>IF(GA9&gt;0,GA9,"")</f>
        <v/>
      </c>
      <c r="GR9" s="40" t="str">
        <f>IF(GB9&gt;0,GB9,"")</f>
        <v/>
      </c>
      <c r="GS9" s="40" t="str">
        <f>IF(SUM(FY9:GB9)-GC9&gt;0,SUM(FY9:GB9)-GC9,"")</f>
        <v/>
      </c>
      <c r="GT9" s="40" t="str">
        <f>IF(MAX(GP9,GS9)&gt;0,MAX(GP9,GS9),"")</f>
        <v/>
      </c>
      <c r="GU9" s="40" t="str">
        <f>IF(GF9&gt;0,GF9,"")</f>
        <v/>
      </c>
      <c r="GV9" s="40" t="str">
        <f>IF(GG9&gt;0,GG9,"")</f>
        <v/>
      </c>
      <c r="GW9" s="40" t="str">
        <f>IF(SUM(GD9:GG9)-GH9&gt;0,SUM(GD9:GG9)-GH9,"")</f>
        <v/>
      </c>
      <c r="GX9" s="40" t="str">
        <f>IF(GK9&gt;0,GK9,"")</f>
        <v/>
      </c>
      <c r="GY9" s="40" t="str">
        <f>IF(GL9&gt;0,GL9,"")</f>
        <v/>
      </c>
      <c r="GZ9" s="40" t="str">
        <f>IF(SUM(GI9:GL9)-GM9&gt;0,SUM(GI9:GL9)-GM9,"")</f>
        <v/>
      </c>
      <c r="HA9" s="40" t="str">
        <f>IF(SUM(GT9,GW9,GZ9)&gt;0,SUM(GT9,GW9,GZ9),"")</f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>IF(HD9&gt;0,HD9,"")</f>
        <v/>
      </c>
      <c r="HW9" s="11" t="str">
        <f>IF(HE9&gt;0,HE9,"")</f>
        <v/>
      </c>
      <c r="HX9" s="11" t="str">
        <f>IF(SUM(HB9:HE9)-HF9&gt;0,SUM(HB9:HE9)-HF9,"")</f>
        <v/>
      </c>
      <c r="HY9" s="11" t="str">
        <f>IF(HI9&gt;0,HI9,"")</f>
        <v/>
      </c>
      <c r="HZ9" s="11" t="str">
        <f>IF(HJ9&gt;0,HJ9,"")</f>
        <v/>
      </c>
      <c r="IA9" s="11" t="str">
        <f>IF(SUM(HG9:HJ9)-HK9&gt;0,SUM(HG9:HJ9)-HK9,"")</f>
        <v/>
      </c>
      <c r="IB9" s="11" t="str">
        <f>IF(MAX(HX9,IA9)&gt;0,MAX(HX9,IA9),"")</f>
        <v/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 t="str">
        <f>IF(SUM(IB9,IE9,IH9)&gt;0,SUM(IB9,IE9,IH9),"")</f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>IF(IL9&gt;0,IL9,"")</f>
        <v/>
      </c>
      <c r="JE9" s="40" t="str">
        <f>IF(IM9&gt;0,IM9,"")</f>
        <v/>
      </c>
      <c r="JF9" s="40" t="str">
        <f>IF(SUM(IJ9:IM9)-IN9&gt;0,SUM(IJ9:IM9)-IN9,"")</f>
        <v/>
      </c>
      <c r="JG9" s="40" t="str">
        <f>IF(IQ9&gt;0,IQ9,"")</f>
        <v/>
      </c>
      <c r="JH9" s="40" t="str">
        <f>IF(IR9&gt;0,IR9,"")</f>
        <v/>
      </c>
      <c r="JI9" s="40" t="str">
        <f>IF(SUM(IO9:IR9)-IS9&gt;0,SUM(IO9:IR9)-IS9,"")</f>
        <v/>
      </c>
      <c r="JJ9" s="40" t="str">
        <f>IF(MAX(JF9,JI9)&gt;0,MAX(JF9,JI9),"")</f>
        <v/>
      </c>
      <c r="JK9" s="40" t="str">
        <f>IF(IV9&gt;0,IV9,"")</f>
        <v/>
      </c>
      <c r="JL9" s="40" t="str">
        <f>IF(IW9&gt;0,IW9,"")</f>
        <v/>
      </c>
      <c r="JM9" s="40" t="str">
        <f>IF(SUM(IT9:IW9)-IX9&gt;0,SUM(IT9:IW9)-IX9,"")</f>
        <v/>
      </c>
      <c r="JN9" s="40" t="str">
        <f>IF(JA9&gt;0,JA9,"")</f>
        <v/>
      </c>
      <c r="JO9" s="40" t="str">
        <f>IF(JB9&gt;0,JB9,"")</f>
        <v/>
      </c>
      <c r="JP9" s="40" t="str">
        <f>IF(SUM(IY9:JB9)-JC9&gt;0,SUM(IY9:JB9)-JC9,"")</f>
        <v/>
      </c>
      <c r="JQ9" s="40" t="str">
        <f>IF(SUM(JJ9,JM9,JP9)&gt;0,SUM(JJ9,JM9,JP9),"")</f>
        <v/>
      </c>
      <c r="JR9" s="18">
        <v>12.8</v>
      </c>
      <c r="JS9" s="18">
        <v>9.5</v>
      </c>
      <c r="JT9" s="18">
        <v>14.1</v>
      </c>
      <c r="JU9" s="18">
        <v>14.6</v>
      </c>
      <c r="JV9" s="18">
        <v>0</v>
      </c>
      <c r="JW9" s="18">
        <v>2.8</v>
      </c>
      <c r="JX9" s="18">
        <v>1.5</v>
      </c>
      <c r="JY9" s="18">
        <v>3.5</v>
      </c>
      <c r="JZ9" s="18">
        <v>3.14</v>
      </c>
      <c r="KA9" s="18">
        <v>0</v>
      </c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>
        <f>IF(JT9&gt;0,JT9,"")</f>
        <v>14.1</v>
      </c>
      <c r="KM9" s="11">
        <f>IF(JU9&gt;0,JU9,"")</f>
        <v>14.6</v>
      </c>
      <c r="KN9" s="11">
        <f>IF(SUM(JR9:JU9)-JV9&gt;0,SUM(JR9:JU9)-JV9,"")</f>
        <v>51</v>
      </c>
      <c r="KO9" s="11">
        <f>IF(JY9&gt;0,JY9,"")</f>
        <v>3.5</v>
      </c>
      <c r="KP9" s="11">
        <f>IF(JZ9&gt;0,JZ9,"")</f>
        <v>3.14</v>
      </c>
      <c r="KQ9" s="11">
        <f>IF(SUM(JW9:JZ9)-KA9&gt;0,SUM(JW9:JZ9)-KA9,"")</f>
        <v>10.94</v>
      </c>
      <c r="KR9" s="11">
        <f>IF(MAX(KN9,KQ9)&gt;0,MAX(KN9,KQ9),"")</f>
        <v>51</v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>
        <f>IF(SUM(KR9,KU9,KX9)&gt;0,SUM(KR9,KU9,KX9),"")</f>
        <v>51</v>
      </c>
      <c r="KZ9" s="17">
        <v>12.8</v>
      </c>
      <c r="LA9" s="17">
        <v>9.1</v>
      </c>
      <c r="LB9" s="17">
        <v>13.2</v>
      </c>
      <c r="LC9" s="17">
        <v>15.28</v>
      </c>
      <c r="LD9" s="17">
        <v>0</v>
      </c>
      <c r="LE9" s="17">
        <v>11</v>
      </c>
      <c r="LF9" s="17">
        <v>6.8</v>
      </c>
      <c r="LG9" s="17">
        <v>10.6</v>
      </c>
      <c r="LH9" s="17">
        <v>12.05</v>
      </c>
      <c r="LI9" s="17">
        <v>0</v>
      </c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>
        <f>IF(LB9&gt;0,LB9,"")</f>
        <v>13.2</v>
      </c>
      <c r="LU9" s="40">
        <f>IF(LC9&gt;0,LC9,"")</f>
        <v>15.28</v>
      </c>
      <c r="LV9" s="40">
        <f>IF(SUM(KZ9:LC9)-LD9&gt;0,SUM(KZ9:LC9)-LD9,"")</f>
        <v>50.379999999999995</v>
      </c>
      <c r="LW9" s="40">
        <f>IF(LG9&gt;0,LG9,"")</f>
        <v>10.6</v>
      </c>
      <c r="LX9" s="40">
        <f>IF(LH9&gt;0,LH9,"")</f>
        <v>12.05</v>
      </c>
      <c r="LY9" s="40">
        <f>IF(SUM(LE9:LH9)-LI9&gt;0,SUM(LE9:LH9)-LI9,"")</f>
        <v>40.450000000000003</v>
      </c>
      <c r="LZ9" s="40">
        <f>IF(MAX(LV9,LY9)&gt;0,MAX(LV9,LY9),"")</f>
        <v>50.379999999999995</v>
      </c>
      <c r="MA9" s="40" t="str">
        <f>IF(LL9&gt;0,LL9,"")</f>
        <v/>
      </c>
      <c r="MB9" s="40" t="str">
        <f>IF(LM9&gt;0,LM9,"")</f>
        <v/>
      </c>
      <c r="MC9" s="40" t="str">
        <f>IF(SUM(LJ9:LM9)-LN9&gt;0,SUM(LJ9:LM9)-LN9,"")</f>
        <v/>
      </c>
      <c r="MD9" s="40" t="str">
        <f>IF(LQ9&gt;0,LQ9,"")</f>
        <v/>
      </c>
      <c r="ME9" s="40" t="str">
        <f>IF(LR9&gt;0,LR9,"")</f>
        <v/>
      </c>
      <c r="MF9" s="40" t="str">
        <f>IF(SUM(LO9:LR9)-LS9&gt;0,SUM(LO9:LR9)-LS9,"")</f>
        <v/>
      </c>
      <c r="MG9" s="40">
        <f>IF(SUM(LZ9,MC9,MF9)&gt;0,SUM(LZ9,MC9,MF9),"")</f>
        <v>50.379999999999995</v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IF(SUM(NH9,NK9,NN9)&gt;0,SUM(NH9,NK9,NN9),"")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>IF(NR9&gt;0,NR9,"")</f>
        <v/>
      </c>
      <c r="OK9" s="40" t="str">
        <f>IF(NS9&gt;0,NS9,"")</f>
        <v/>
      </c>
      <c r="OL9" s="40" t="str">
        <f>IF(SUM(NP9:NS9)-NT9&gt;0,SUM(NP9:NS9)-NT9,"")</f>
        <v/>
      </c>
      <c r="OM9" s="40" t="str">
        <f>IF(NW9&gt;0,NW9,"")</f>
        <v/>
      </c>
      <c r="ON9" s="40" t="str">
        <f>IF(NX9&gt;0,NX9,"")</f>
        <v/>
      </c>
      <c r="OO9" s="40" t="str">
        <f>IF(SUM(NU9:NX9)-NY9&gt;0,SUM(NU9:NX9)-NY9,"")</f>
        <v/>
      </c>
      <c r="OP9" s="40" t="str">
        <f>IF(MAX(OL9,OO9)&gt;0,MAX(OL9,OO9),"")</f>
        <v/>
      </c>
      <c r="OQ9" s="40" t="str">
        <f>IF(OB9&gt;0,OB9,"")</f>
        <v/>
      </c>
      <c r="OR9" s="40" t="str">
        <f>IF(OC9&gt;0,OC9,"")</f>
        <v/>
      </c>
      <c r="OS9" s="40" t="str">
        <f>IF(SUM(NZ9:OC9)-OD9&gt;0,SUM(NZ9:OC9)-OD9,"")</f>
        <v/>
      </c>
      <c r="OT9" s="40" t="str">
        <f>IF(OG9&gt;0,OG9,"")</f>
        <v/>
      </c>
      <c r="OU9" s="40" t="str">
        <f>IF(OH9&gt;0,OH9,"")</f>
        <v/>
      </c>
      <c r="OV9" s="40" t="str">
        <f>IF(SUM(OE9:OH9)-OI9&gt;0,SUM(OE9:OH9)-OI9,"")</f>
        <v/>
      </c>
      <c r="OW9" s="40" t="str">
        <f>IF(SUM(OP9,OS9,OV9)&gt;0,SUM(OP9,OS9,OV9),"")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IF(SUM(PX9,QA9,QD9)&gt;0,SUM(PX9,QA9,QD9),"")</f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>IF(QH9&gt;0,QH9,"")</f>
        <v/>
      </c>
      <c r="RA9" s="40" t="str">
        <f>IF(QI9&gt;0,QI9,"")</f>
        <v/>
      </c>
      <c r="RB9" s="40" t="str">
        <f>IF(SUM(QF9:QI9)-QJ9&gt;0,SUM(QF9:QI9)-QJ9,"")</f>
        <v/>
      </c>
      <c r="RC9" s="40" t="str">
        <f>IF(QM9&gt;0,QM9,"")</f>
        <v/>
      </c>
      <c r="RD9" s="40" t="str">
        <f>IF(QN9&gt;0,QN9,"")</f>
        <v/>
      </c>
      <c r="RE9" s="40" t="str">
        <f>IF(SUM(QK9:QN9)-QO9&gt;0,SUM(QK9:QN9)-QO9,"")</f>
        <v/>
      </c>
      <c r="RF9" s="40" t="str">
        <f>IF(MAX(RB9,RE9)&gt;0,MAX(RB9,RE9),"")</f>
        <v/>
      </c>
      <c r="RG9" s="40" t="str">
        <f>IF(QR9&gt;0,QR9,"")</f>
        <v/>
      </c>
      <c r="RH9" s="40" t="str">
        <f>IF(QS9&gt;0,QS9,"")</f>
        <v/>
      </c>
      <c r="RI9" s="40" t="str">
        <f>IF(SUM(QP9:QS9)-QT9&gt;0,SUM(QP9:QS9)-QT9,"")</f>
        <v/>
      </c>
      <c r="RJ9" s="40" t="str">
        <f>IF(QW9&gt;0,QW9,"")</f>
        <v/>
      </c>
      <c r="RK9" s="40" t="str">
        <f>IF(QX9&gt;0,QX9,"")</f>
        <v/>
      </c>
      <c r="RL9" s="40" t="str">
        <f>IF(SUM(QU9:QX9)-QY9&gt;0,SUM(QU9:QX9)-QY9,"")</f>
        <v/>
      </c>
      <c r="RM9" s="40" t="str">
        <f>IF(SUM(RF9,RI9,RL9)&gt;0,SUM(RF9,RI9,RL9),"")</f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IF(SUM(SN9,SQ9,ST9)&gt;0,SUM(SN9,SQ9,ST9),"")</f>
        <v/>
      </c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17"/>
      <c r="TI9" s="17"/>
      <c r="TJ9" s="17"/>
      <c r="TK9" s="17"/>
      <c r="TL9" s="17"/>
      <c r="TM9" s="17"/>
      <c r="TN9" s="17"/>
      <c r="TO9" s="17"/>
      <c r="TP9" s="40" t="str">
        <f>IF(SX9&gt;0,SX9,"")</f>
        <v/>
      </c>
      <c r="TQ9" s="40" t="str">
        <f>IF(SY9&gt;0,SY9,"")</f>
        <v/>
      </c>
      <c r="TR9" s="40" t="str">
        <f>IF(SUM(SV9:SY9)-SZ9&gt;0,SUM(SV9:SY9)-SZ9,"")</f>
        <v/>
      </c>
      <c r="TS9" s="40" t="str">
        <f>IF(TC9&gt;0,TC9,"")</f>
        <v/>
      </c>
      <c r="TT9" s="40" t="str">
        <f>IF(TD9&gt;0,TD9,"")</f>
        <v/>
      </c>
      <c r="TU9" s="40" t="str">
        <f>IF(SUM(TA9:TD9)-TE9&gt;0,SUM(TA9:TD9)-TE9,"")</f>
        <v/>
      </c>
      <c r="TV9" s="40" t="str">
        <f>IF(MAX(TR9,TU9)&gt;0,MAX(TR9,TU9),"")</f>
        <v/>
      </c>
      <c r="TW9" s="40" t="str">
        <f>IF(TH9&gt;0,TH9,"")</f>
        <v/>
      </c>
      <c r="TX9" s="40" t="str">
        <f>IF(TI9&gt;0,TI9,"")</f>
        <v/>
      </c>
      <c r="TY9" s="40" t="str">
        <f>IF(SUM(TF9:TI9)-TJ9&gt;0,SUM(TF9:TI9)-TJ9,"")</f>
        <v/>
      </c>
      <c r="TZ9" s="40" t="str">
        <f>IF(TM9&gt;0,TM9,"")</f>
        <v/>
      </c>
      <c r="UA9" s="40" t="str">
        <f>IF(TN9&gt;0,TN9,"")</f>
        <v/>
      </c>
      <c r="UB9" s="40" t="str">
        <f>IF(SUM(TK9:TN9)-TO9&gt;0,SUM(TK9:TN9)-TO9,"")</f>
        <v/>
      </c>
      <c r="UC9" s="40" t="str">
        <f>IF(SUM(TV9,TY9,UB9)&gt;0,SUM(TV9,TY9,UB9),"")</f>
        <v/>
      </c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8"/>
      <c r="UQ9" s="18"/>
      <c r="UR9" s="18"/>
      <c r="US9" s="18"/>
      <c r="UT9" s="18"/>
      <c r="UU9" s="18"/>
      <c r="UV9" s="18"/>
      <c r="UW9" s="18"/>
      <c r="UX9" s="11" t="str">
        <f>IF(UF9&gt;0,UF9,"")</f>
        <v/>
      </c>
      <c r="UY9" s="11" t="str">
        <f>IF(UG9&gt;0,UG9,"")</f>
        <v/>
      </c>
      <c r="UZ9" s="11" t="str">
        <f>IF(SUM(UD9:UG9)-UH9&gt;0,SUM(UD9:UG9)-UH9,"")</f>
        <v/>
      </c>
      <c r="VA9" s="11" t="str">
        <f>IF(UK9&gt;0,UK9,"")</f>
        <v/>
      </c>
      <c r="VB9" s="11" t="str">
        <f>IF(UL9&gt;0,UL9,"")</f>
        <v/>
      </c>
      <c r="VC9" s="11" t="str">
        <f>IF(SUM(UI9:UL9)-UM9&gt;0,SUM(UI9:UL9)-UM9,"")</f>
        <v/>
      </c>
      <c r="VD9" s="11" t="str">
        <f>IF(MAX(UZ9,VC9)&gt;0,MAX(UZ9,VC9),"")</f>
        <v/>
      </c>
      <c r="VE9" s="11" t="str">
        <f>IF(UP9&gt;0,UP9,"")</f>
        <v/>
      </c>
      <c r="VF9" s="11" t="str">
        <f>IF(UQ9&gt;0,UQ9,"")</f>
        <v/>
      </c>
      <c r="VG9" s="11" t="str">
        <f>IF(SUM(UN9:UQ9)-UR9&gt;0,SUM(UN9:UQ9)-UR9,"")</f>
        <v/>
      </c>
      <c r="VH9" s="11" t="str">
        <f>IF(UU9&gt;0,UU9,"")</f>
        <v/>
      </c>
      <c r="VI9" s="11" t="str">
        <f>IF(UV9&gt;0,UV9,"")</f>
        <v/>
      </c>
      <c r="VJ9" s="11" t="str">
        <f>IF(SUM(US9:UV9)-UW9&gt;0,SUM(US9:UV9)-UW9,"")</f>
        <v/>
      </c>
      <c r="VK9" s="11" t="str">
        <f>IF(SUM(VD9,VG9,VJ9)&gt;0,SUM(VD9,VG9,VJ9),"")</f>
        <v/>
      </c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17"/>
      <c r="VY9" s="17"/>
      <c r="VZ9" s="17"/>
      <c r="WA9" s="17"/>
      <c r="WB9" s="17"/>
      <c r="WC9" s="17"/>
      <c r="WD9" s="17"/>
      <c r="WE9" s="17"/>
      <c r="WF9" s="40" t="str">
        <f>IF(VN9&gt;0,VN9,"")</f>
        <v/>
      </c>
      <c r="WG9" s="40" t="str">
        <f>IF(VO9&gt;0,VO9,"")</f>
        <v/>
      </c>
      <c r="WH9" s="40" t="str">
        <f>IF(SUM(VL9:VO9)-VP9&gt;0,SUM(VL9:VO9)-VP9,"")</f>
        <v/>
      </c>
      <c r="WI9" s="40" t="str">
        <f>IF(VS9&gt;0,VS9,"")</f>
        <v/>
      </c>
      <c r="WJ9" s="40" t="str">
        <f>IF(VT9&gt;0,VT9,"")</f>
        <v/>
      </c>
      <c r="WK9" s="40" t="str">
        <f>IF(SUM(VQ9:VT9)-VU9&gt;0,SUM(VQ9:VT9)-VU9,"")</f>
        <v/>
      </c>
      <c r="WL9" s="40" t="str">
        <f>IF(MAX(WH9,WK9)&gt;0,MAX(WH9,WK9),"")</f>
        <v/>
      </c>
      <c r="WM9" s="40" t="str">
        <f>IF(VX9&gt;0,VX9,"")</f>
        <v/>
      </c>
      <c r="WN9" s="40" t="str">
        <f>IF(VY9&gt;0,VY9,"")</f>
        <v/>
      </c>
      <c r="WO9" s="40" t="str">
        <f>IF(SUM(VV9:VY9)-VZ9&gt;0,SUM(VV9:VY9)-VZ9,"")</f>
        <v/>
      </c>
      <c r="WP9" s="40" t="str">
        <f>IF(WC9&gt;0,WC9,"")</f>
        <v/>
      </c>
      <c r="WQ9" s="40" t="str">
        <f>IF(WD9&gt;0,WD9,"")</f>
        <v/>
      </c>
      <c r="WR9" s="40" t="str">
        <f>IF(SUM(WA9:WD9)-WE9&gt;0,SUM(WA9:WD9)-WE9,"")</f>
        <v/>
      </c>
      <c r="WS9" s="40" t="str">
        <f>IF(SUM(WL9,WO9,WR9)&gt;0,SUM(WL9,WO9,WR9),"")</f>
        <v/>
      </c>
      <c r="WT9" s="26">
        <f>IF($CP9="P",CA9,(CA9+AZ9)/2)</f>
        <v>9.35</v>
      </c>
      <c r="WU9" s="26">
        <f>IF($CP9="P",CB9,(CB9+BA9)/2)</f>
        <v>6</v>
      </c>
      <c r="WV9" s="26">
        <f>IF($CP9="P",CC9,(CC9+BB9)/2)</f>
        <v>9.4499999999999993</v>
      </c>
      <c r="WW9" s="26">
        <f>IF($CP9="P",CD9,(CD9+BC9)/2)</f>
        <v>9.5449999999999999</v>
      </c>
      <c r="WX9" s="26">
        <f>IF($CP9="P",CE9,(CE9+BD9)/2)</f>
        <v>0</v>
      </c>
      <c r="WY9" s="26">
        <f>IF($CP9="P",CF9,(CF9+BE9)/2)</f>
        <v>8</v>
      </c>
      <c r="WZ9" s="26">
        <f>IF($CP9="P",CG9,(CG9+BF9)/2)</f>
        <v>5.3999999999999995</v>
      </c>
      <c r="XA9" s="26">
        <f>IF($CP9="P",CH9,(CH9+BG9)/2)</f>
        <v>8.8000000000000007</v>
      </c>
      <c r="XB9" s="26">
        <f>IF($CP9="P",CI9,(CI9+BH9)/2)</f>
        <v>8.6150000000000002</v>
      </c>
      <c r="XC9" s="26">
        <f>IF($CP9="P",CJ9,(CJ9+BI9)/2)</f>
        <v>0</v>
      </c>
      <c r="XD9" s="26">
        <f>IF($CP9="P",CK9,(CK9+BJ9)/2)</f>
        <v>7.4</v>
      </c>
      <c r="XE9" s="26">
        <f>IF($CP9="P",CL9,(CL9+BK9)/2)</f>
        <v>5.2</v>
      </c>
      <c r="XF9" s="26">
        <f>IF($CP9="P",CM9,(CM9+BL9)/2)</f>
        <v>8.0500000000000007</v>
      </c>
      <c r="XG9" s="26">
        <f>IF($CP9="P",CN9,(CN9+BM9)/2)</f>
        <v>8.2550000000000008</v>
      </c>
      <c r="XH9" s="26">
        <f>IF($CP9="P",CO9,(CO9+BN9)/2)</f>
        <v>0</v>
      </c>
      <c r="XI9" s="28" t="s">
        <v>53</v>
      </c>
      <c r="XJ9" s="11">
        <f>IF(WV9&gt;0,WV9,"")</f>
        <v>9.4499999999999993</v>
      </c>
      <c r="XK9" s="11">
        <f>IF(WW9&gt;0,WW9,"")</f>
        <v>9.5449999999999999</v>
      </c>
      <c r="XL9" s="11">
        <f>IF(SUM(WT9:WW9)-WX9&gt;0,SUM(WT9:WW9)-WX9,"")</f>
        <v>34.344999999999999</v>
      </c>
      <c r="XM9" s="11">
        <f>IF(XA9&gt;0,XA9,"")</f>
        <v>8.8000000000000007</v>
      </c>
      <c r="XN9" s="11">
        <f>IF(XB9&gt;0,XB9,"")</f>
        <v>8.6150000000000002</v>
      </c>
      <c r="XO9" s="11">
        <f>IF(SUM(WY9:XB9)-XC9&gt;0,SUM(WY9:XB9)-XC9,"")</f>
        <v>30.814999999999998</v>
      </c>
      <c r="XP9" s="11">
        <f>IF(MAX(XL9,XO9)&gt;0,MAX(XL9,XO9),"")</f>
        <v>34.344999999999999</v>
      </c>
      <c r="XQ9" s="11">
        <f>IF(XF9&gt;0,XF9,"")</f>
        <v>8.0500000000000007</v>
      </c>
      <c r="XR9" s="11">
        <f>IF(XG9&gt;0,XG9,"")</f>
        <v>8.2550000000000008</v>
      </c>
      <c r="XS9" s="11">
        <f>IF(SUM(XD9:XG9)-XH9&gt;0,SUM(XD9:XG9)-XH9,"")</f>
        <v>28.905000000000001</v>
      </c>
      <c r="XT9" s="11">
        <f>IF(SUM(XP9,XS9)&gt;0,SUM(XP9,XS9),"")</f>
        <v>63.25</v>
      </c>
    </row>
    <row r="10" spans="1:644" x14ac:dyDescent="0.2">
      <c r="A10" s="4" cm="1">
        <f t="array" ref="A10">IF(AND(H10&lt;&gt;"",H10&lt;&gt;"No DD"),SUMPRODUCT((H$4:H$15&lt;&gt;"")*(H$4:H$15&lt;&gt;"No DD")*(E$4:E$15&gt;E10))+1,IF(H10="No DD",SUMPRODUCT((H$4:H$15="No DD")*(E$4:E$15&gt;E10))+1+SUMPRODUCT((H$4:H$15&lt;&gt;"")*(H$4:H$15&lt;&gt;"No DD")),""))</f>
        <v>7</v>
      </c>
      <c r="B10" s="5" t="s">
        <v>177</v>
      </c>
      <c r="C10" s="4" t="s">
        <v>7</v>
      </c>
      <c r="D10" s="4">
        <v>2007</v>
      </c>
      <c r="E10" s="9">
        <f>SUM(J10:V10)+SUM(J10:T10)*0.0000001+SUM(J10)*0.0000000000001</f>
        <v>236.16002361100519</v>
      </c>
      <c r="F10" s="3" t="str">
        <f>IF(OR(AND(AO10&gt;=AY$17,AO10&lt;&gt;"",AQ10&gt;=AY$21,AQ10&lt;&gt;"",AN10=""),AND(AR10&gt;=AY$17,AR10&lt;&gt;"",AT10&gt;=AY$21,AT10&lt;&gt;"",AN10=""),AND(AV10&gt;=AY$17,AV10&lt;&gt;"",AX10&gt;=AY$21,AX10&lt;&gt;"",AN10=""),AND(BP10&gt;=BZ$17,BP10&lt;&gt;"",BR10&gt;=BZ$21,BR10&lt;&gt;"",BO10=""),AND(BS10&gt;=BZ$17,BS10&lt;&gt;"",BU10&gt;=BZ$21,BU10&lt;&gt;"",BO10=""),AND(BW10&gt;=BZ$17,BW10&lt;&gt;"",BY10&gt;=BZ$21,BY10&lt;&gt;"",BO10=""),AND(CQ10&gt;=DA$17,CQ10&lt;&gt;"",CS10&gt;=DA$21,CS10&lt;&gt;"",CP10=""),AND(CT10&gt;=DA$17,CT10&lt;&gt;"",CV10&gt;=DA$21,CV10&lt;&gt;"",CP10=""),AND(CX10&gt;=DA$17,CX10&lt;&gt;"",CZ10&gt;=DA$21,CZ10&lt;&gt;"",CP10=""),AND(DX10&gt;=EK$17,DX10&lt;&gt;"",DZ10&gt;=EK$21,DZ10&lt;&gt;""),AND(EA10&gt;=EK$17,EA10&lt;&gt;"",EC10&gt;=EK$21,EC10&lt;&gt;""),AND(EE10&gt;=EK$17,EE10&lt;&gt;"",EG10&gt;=EK$21,EG10&lt;&gt;""),AND(EH10&gt;=EK$17,EH10&lt;&gt;"",EJ10&gt;=EK$21,EJ10&lt;&gt;""),AND(FF10&gt;=FS$17,FF10&lt;&gt;"",FH10&gt;=FS$21,FH10&lt;&gt;""),AND(FI10&gt;=FS$17,FI10&lt;&gt;"",FK10&gt;=FS$21,FK10&lt;&gt;""),AND(FM10&gt;=FS$17,FM10&lt;&gt;"",FO10&gt;=FS$21,FO10&lt;&gt;""),AND(FP10&gt;=FS$17,FP10&lt;&gt;"",FR10&gt;=FS$21,FR10&lt;&gt;""),AND(GN10&gt;=HA$17,GN10&lt;&gt;"",GP10&gt;=HA$21,GP10&lt;&gt;""),AND(GQ10&gt;=HA$17,GQ10&lt;&gt;"",GS10&gt;=HA$21,GS10&lt;&gt;""),AND(GU10&gt;=HA$17,GU10&lt;&gt;"",GW10&gt;=HA$21,GW10&lt;&gt;""),AND(GX10&gt;=HA$17,GX10&lt;&gt;"",GZ10&gt;=HA$21,GZ10&lt;&gt;""),AND(HV10&gt;=II$17,HV10&lt;&gt;"",HX10&gt;=II$21,HX10&lt;&gt;""),AND(HY10&gt;=II$17,HY10&lt;&gt;"",IA10&gt;=II$21,IA10&lt;&gt;""),AND(IC10&gt;=II$17,IC10&lt;&gt;"",IE10&gt;=II$21,IE10&lt;&gt;""),AND(IF10&gt;=II$17,IF10&lt;&gt;"",IH10&gt;=II$21,IH10&lt;&gt;""),AND(JD10&gt;=JQ$17,JD10&lt;&gt;"",JF10&gt;=JQ$21,JF10&lt;&gt;""),AND(JG10&gt;=JQ$17,JG10&lt;&gt;"",JI10&gt;=JQ$21,JI10&lt;&gt;""),AND(JK10&gt;=JQ$17,JK10&lt;&gt;"",JM10&gt;=JQ$21,JM10&lt;&gt;""),AND(JN10&gt;=JQ$17,JN10&lt;&gt;"",JP10&gt;=JQ$21,JP10&lt;&gt;""),AND(KL10&gt;=KY$17,KL10&lt;&gt;"",KN10&gt;=KY$21,KN10&lt;&gt;""),AND(KO10&gt;=KY$17,KO10&lt;&gt;"",KQ10&gt;=KY$21,KQ10&lt;&gt;""),AND(KS10&gt;=KY$17,KS10&lt;&gt;"",KU10&gt;=KY$21,KU10&lt;&gt;""),AND(KV10&gt;=KY$17,KV10&lt;&gt;"",KX10&gt;=KY$21,KX10&lt;&gt;""),AND(LT10&gt;=MG$17,LT10&lt;&gt;"",LV10&gt;=MG$21,LV10&lt;&gt;""),AND(LW10&gt;=MG$17,LW10&lt;&gt;"",LY10&gt;=MG$21,LY10&lt;&gt;""),AND(MA10&gt;=MG$17,MA10&lt;&gt;"",MC10&gt;=MG$21,MC10&lt;&gt;""),AND(MD10&gt;=MG$17,MD10&lt;&gt;"",MF10&gt;=MG$21,MF10&lt;&gt;""),AND(NB10&gt;=NO$17,NB10&lt;&gt;"",ND10&gt;=NO$21,ND10&lt;&gt;""),AND(NE10&gt;=NO$17,NE10&lt;&gt;"",NG10&gt;=NO$21,NG10&lt;&gt;""),AND(NI10&gt;=NO$17,NI10&lt;&gt;"",NK10&gt;=NO$21,NK10&lt;&gt;""),AND(NL10&gt;=NO$17,NL10&lt;&gt;"",NN10&gt;=NO$21,NN10&lt;&gt;""),AND(OJ10&gt;=OW$17,OJ10&lt;&gt;"",OL10&gt;=OW$21,OL10&lt;&gt;""),AND(OM10&gt;=OW$17,OM10&lt;&gt;"",OO10&gt;=OW$21,OO10&lt;&gt;""),AND(OQ10&gt;=OW$17,OQ10&lt;&gt;"",OS10&gt;=OW$21,OS10&lt;&gt;""),AND(OT10&gt;=OW$17,OT10&lt;&gt;"",OV10&gt;=OW$21,OV10&lt;&gt;""),AND(PR10&gt;=QE$17,PR10&lt;&gt;"",PT10&gt;=QE$21,PT10&lt;&gt;""),AND(PU10&gt;=QE$17,PU10&lt;&gt;"",PW10&gt;=QE$21,PW10&lt;&gt;""),AND(PY10&gt;=QE$17,PY10&lt;&gt;"",QA10&gt;=QE$21,QA10&lt;&gt;""),AND(QB10&gt;=QE$17,QB10&lt;&gt;"",QD10&gt;=QE$21,QD10&lt;&gt;""),AND(QZ10&gt;=RM$17,QZ10&lt;&gt;"",RB10&gt;=RM$21,RB10&lt;&gt;""),AND(RC10&gt;=RM$17,RC10&lt;&gt;"",RE10&gt;=RM$21,RE10&lt;&gt;""),AND(RG10&gt;=RM$17,RG10&lt;&gt;"",RI10&gt;=RM$21,RI10&lt;&gt;""),AND(RJ10&gt;=RM$17,RJ10&lt;&gt;"",RL10&gt;=RM$21,RL10&lt;&gt;""),AND(SH10&gt;=SU$17,SH10&lt;&gt;"",SJ10&gt;=SU$21,SJ10&lt;&gt;""),AND(SK10&gt;=SU$17,SK10&lt;&gt;"",SM10&gt;=SU$21,SM10&lt;&gt;""),AND(SO10&gt;=SU$17,SO10&lt;&gt;"",SQ10&gt;=SU$21,SQ10&lt;&gt;""),AND(SR10&gt;=SU$17,SR10&lt;&gt;"",ST10&gt;=SU$21,ST10&lt;&gt;""),AND(TP10&gt;=UC$17,TP10&lt;&gt;"",TR10&gt;=UC$21,TR10&lt;&gt;""),AND(TS10&gt;=UC$17,TS10&lt;&gt;"",TU10&gt;=UC$21,TU10&lt;&gt;""),AND(TW10&gt;=UC$17,TW10&lt;&gt;"",TY10&gt;=UC$21,TYY10&lt;&gt;""),AND(TZ10&gt;=UC$17,TZ10&lt;&gt;"",UB10&gt;=UC$21,UB10&lt;&gt;""),AND(UX10&gt;=VK$17,UX10&lt;&gt;"",UZ10&gt;=VK$21,UZ10&lt;&gt;""),AND(VA10&gt;=VK$17,VA10&lt;&gt;"",VC10&gt;=VK$21,VC10&lt;&gt;""),AND(VE10&gt;=VK$17,VE10&lt;&gt;"",VG10&gt;=VK$21,VG10&lt;&gt;""),AND(VH10&gt;=VK$17,VH10&lt;&gt;"",VJ10&gt;=VK$21,VJ10&lt;&gt;""),AND(WF10&gt;=WS$17,WF10&lt;&gt;"",WH10&gt;=WS$21,WH10&lt;&gt;""),AND(WI10&gt;=WS$17,WI10&lt;&gt;"",WK10&gt;=WS$21,WK10&lt;&gt;""),AND(WM10&gt;=WS$17,WM10&lt;&gt;"",WO10&gt;=WS$21,WO10&lt;&gt;""),AND(WP10&gt;=WS$17,WP10&lt;&gt;"",WR10&gt;=WS$21,WR10&lt;&gt;"")),"P","")</f>
        <v>P</v>
      </c>
      <c r="G10" s="3" t="str">
        <f>IF(OR(AND(AQ10&gt;=AY$21,AQ10&lt;&gt;"",AN10=""),AND(AT10&gt;=AY$21,AT10&lt;&gt;"",AN10=""),AND(AX10&gt;=AY$21,AX10&lt;&gt;"",AN10=""),AND(BR10&gt;=BZ$21,BR10&lt;&gt;"",BO10=""),AND(BU10&gt;=BZ$21,BU10&lt;&gt;"",BO10=""),AND(BY10&gt;=BZ$21,BY10&lt;&gt;"",BO10=""),AND(CS10&gt;=DA$21,CS10&lt;&gt;"",CP10=""),AND(CV10&gt;=DA$21,CV10&lt;&gt;"",CP10=""),AND(CZ10&gt;=DA$21,CZ10&lt;&gt;"",CP10=""),AND(DZ10&gt;=EK$21,DZ10&lt;&gt;""),AND(EC10&gt;=EK$21,EC10&lt;&gt;""),AND(EG10&gt;=EK$21,EG10&lt;&gt;""),AND(EJ10&gt;=EK$21,EJ10&lt;&gt;""),AND(FH10&gt;=FS$21,FH10&lt;&gt;""),AND(FK10&gt;=FS$21,FK10&lt;&gt;""),AND(FO10&gt;=FS$21,FO10&lt;&gt;""),AND(FR10&gt;=FS$21,FR10&lt;&gt;""),AND(GP10&gt;=HA$21,GP10&lt;&gt;""),AND(GS10&gt;=HA$21,GS10&lt;&gt;""),AND(GW10&gt;=HA$21,GW10&lt;&gt;""),AND(GZ10&gt;=HA$21,GZ10&lt;&gt;""),AND(HX10&gt;=II$21,HX10&lt;&gt;""),AND(IA10&gt;=II$21,IA10&lt;&gt;""),AND(IE10&gt;=II$21,IE10&lt;&gt;""),AND(IH10&gt;=II$21,IH10&lt;&gt;""),AND(JF10&gt;=JQ$21,JF10&lt;&gt;""),AND(JI10&gt;=JQ$21,JI10&lt;&gt;""),AND(JM10&gt;=JQ$21,JM10&lt;&gt;""),AND(JP10&gt;=JQ$21,JP10&lt;&gt;""),AND(KN10&gt;=KY$21,KN10&lt;&gt;""),AND(KQ10&gt;=KY$21,KQ10&lt;&gt;""),AND(KU10&gt;=KY$21,KU10&lt;&gt;""),AND(KX10&gt;=KY$21,KX10&lt;&gt;""),AND(LV10&gt;=MG$21,LV10&lt;&gt;""),AND(LY10&gt;=MG$21,LY10&lt;&gt;""),AND(MC10&gt;=MG$21,MC10&lt;&gt;""),AND(MF10&gt;=MG$21,MF10&lt;&gt;""),AND(ND10&gt;=NO$21,ND10&lt;&gt;""),AND(NG10&gt;=NO$21,NG10&lt;&gt;""),AND(NK10&gt;=NO$21,NK10&lt;&gt;""),AND(NN10&gt;=NO$21,NN10&lt;&gt;""),AND(OL10&gt;=OW$21,OL10&lt;&gt;""),AND(OO10&gt;=OW$21,OO10&lt;&gt;""),AND(OS10&gt;=OW$21,OS10&lt;&gt;""),AND(OV10&gt;=OW$21,OV10&lt;&gt;""),AND(PT10&gt;=QE$21,PT10&lt;&gt;""),AND(PW10&gt;=QE$21,PW10&lt;&gt;""),AND(QA10&gt;=QE$21,QA10&lt;&gt;""),AND(QD10&gt;=QE$21,QD10&lt;&gt;""),AND(RB10&gt;=RM$21,RB10&lt;&gt;""),AND(RE10&gt;=RM$21,RE10&lt;&gt;""),AND(RI10&gt;=RM$21,RI10&lt;&gt;""),AND(RL10&gt;=RM$21,RL10&lt;&gt;""),AND(SJ10&gt;=SU$21,SJ10&lt;&gt;""),AND(SM10&gt;=SU$21,SM10&lt;&gt;""),AND(SQ10&gt;=SU$21,SQ10&lt;&gt;""),AND(ST10&gt;=SU$21,ST10&lt;&gt;""),AND(TR10&gt;=UC$21,TR10&lt;&gt;""),AND(TU10&gt;=UC$21,TU10&lt;&gt;""),AND(TY10&gt;=UC$21,TYY10&lt;&gt;""),AND(UB10&gt;=UC$21,UB10&lt;&gt;""),AND(UZ10&gt;=VK$21,UZ10&lt;&gt;""),AND(VC10&gt;=VK$21,VC10&lt;&gt;""),AND(VG10&gt;=VK$21,VG10&lt;&gt;""),AND(VJ10&gt;=VK$21,VJ10&lt;&gt;""),AND(WH10&gt;=WS$21,WH10&lt;&gt;""),AND(WK10&gt;=WS$21,WK10&lt;&gt;""),AND(WO10&gt;=WS$21,WO10&lt;&gt;""),AND(WR10&gt;=WS$21,WR10&lt;&gt;"")),"P","")</f>
        <v>P</v>
      </c>
      <c r="H10" s="36" t="str">
        <f>IF(AND(G10="P",F10=""),"No DD",IF(OR(AND(AO10&gt;=AY$20,AO10&lt;&gt;"",AQ10&gt;=AY$24,AQ10&lt;&gt;"",AN10=""),AND(AR10&gt;=AY$20,AR10&lt;&gt;"",AT10&gt;=AY$24,AT10&lt;&gt;"",AN10=""),AND(AV10&gt;=AY$20,AV10&lt;&gt;"",AX10&gt;=AY$24,AX10&lt;&gt;"",AN10=""),AND(BP10&gt;=BZ$20,BP10&lt;&gt;"",BR10&gt;=BZ$24,BR10&lt;&gt;"",BO10=""),AND(BS10&gt;=BZ$20,BS10&lt;&gt;"",BU10&gt;=BZ$24,BU10&lt;&gt;"",BO10=""),AND(BW10&gt;=BZ$20,BW10&lt;&gt;"",BY10&gt;=BZ$24,BY10&lt;&gt;"",BO10=""),AND(CQ10&gt;=DA$20,CQ10&lt;&gt;"",CS10&gt;=DA$24,CS10&lt;&gt;"",CP10=""),AND(CT10&gt;=DA$20,CT10&lt;&gt;"",CV10&gt;=DA$24,CV10&lt;&gt;"",CP10=""),AND(CX10&gt;=DA$20,CX10&lt;&gt;"",CZ10&gt;=DA$24,CZ10&lt;&gt;"",CP10=""),AND(DX10&gt;=EK$20,DX10&lt;&gt;"",DZ10&gt;=EK$24,DZ10&lt;&gt;""),AND(EA10&gt;=EK$20,EA10&lt;&gt;"",EC10&gt;=EK$24,EC10&lt;&gt;""),AND(EE10&gt;=EK$20,EE10&lt;&gt;"",EG10&gt;=EK$24,EG10&lt;&gt;""),AND(EH10&gt;=EK$20,EH10&lt;&gt;"",EJ10&gt;=EK$24,EJ10&lt;&gt;""),AND(FF10&gt;=FS$20,FF10&lt;&gt;"",FH10&gt;=FS$24,FH10&lt;&gt;""),AND(FI10&gt;=FS$20,FI10&lt;&gt;"",FK10&gt;=FS$24,FK10&lt;&gt;""),AND(FM10&gt;=FS$20,FM10&lt;&gt;"",FO10&gt;=FS$24,FO10&lt;&gt;""),AND(FP10&gt;=FS$20,FP10&lt;&gt;"",FR10&gt;=FS$24,FR10&lt;&gt;""),AND(GN10&gt;=HA$20,GN10&lt;&gt;"",GP10&gt;=HA$24,GP10&lt;&gt;""),AND(GQ10&gt;=HA$20,GQ10&lt;&gt;"",GS10&gt;=HA$24,GS10&lt;&gt;""),AND(GU10&gt;=HA$20,GU10&lt;&gt;"",GW10&gt;=HA$24,GW10&lt;&gt;""),AND(GX10&gt;=HA$20,GX10&lt;&gt;"",GZ10&gt;=HA$24,GZ10&lt;&gt;""),AND(HV10&gt;=II$20,HV10&lt;&gt;"",HX10&gt;=II$24,HX10&lt;&gt;""),AND(HY10&gt;=II$20,HY10&lt;&gt;"",IA10&gt;=II$24,IA10&lt;&gt;""),AND(IC10&gt;=II$20,IC10&lt;&gt;"",IE10&gt;=II$24,IE10&lt;&gt;""),AND(IF10&gt;=II$20,IF10&lt;&gt;"",IH10&gt;=II$24,IH10&lt;&gt;""),AND(JD10&gt;=JQ$20,JD10&lt;&gt;"",JF10&gt;=JQ$24,JF10&lt;&gt;""),AND(JG10&gt;=JQ$20,JG10&lt;&gt;"",JI10&gt;=JQ$24,JI10&lt;&gt;""),AND(JK10&gt;=JQ$20,JK10&lt;&gt;"",JM10&gt;=JQ$24,JM10&lt;&gt;""),AND(JN10&gt;=JQ$20,JN10&lt;&gt;"",JP10&gt;=JQ$24,JP10&lt;&gt;""),AND(KL10&gt;=KY$20,KL10&lt;&gt;"",KN10&gt;=KY$24,KN10&lt;&gt;""),AND(KO10&gt;=KY$20,KO10&lt;&gt;"",KQ10&gt;=KY$24,KQ10&lt;&gt;""),AND(KS10&gt;=KY$20,KS10&lt;&gt;"",KU10&gt;=KY$24,KU10&lt;&gt;""),AND(KV10&gt;=KY$20,KV10&lt;&gt;"",KX10&gt;=KY$24,KX10&lt;&gt;""),AND(LT10&gt;=MG$20,LT10&lt;&gt;"",LV10&gt;=MG$24,LV10&lt;&gt;""),AND(LW10&gt;=MG$20,LW10&lt;&gt;"",LY10&gt;=MG$24,LY10&lt;&gt;""),AND(MA10&gt;=MG$20,MA10&lt;&gt;"",MC10&gt;=MG$24,MC10&lt;&gt;""),AND(MD10&gt;=MG$20,MD10&lt;&gt;"",MF10&gt;=MG$24,MF10&lt;&gt;""),AND(NB10&gt;=NO$20,NB10&lt;&gt;"",ND10&gt;=NO$24,ND10&lt;&gt;""),AND(NE10&gt;=NO$20,NE10&lt;&gt;"",NG10&gt;=NO$24,NG10&lt;&gt;""),AND(NI10&gt;=NO$20,NI10&lt;&gt;"",NK10&gt;=NO$24,NK10&lt;&gt;""),AND(NL10&gt;=NO$20,NL10&lt;&gt;"",NN10&gt;=NO$24,NN10&lt;&gt;""),AND(OJ10&gt;=OW$20,OJ10&lt;&gt;"",OL10&gt;=OW$24,OL10&lt;&gt;""),AND(OM10&gt;=OW$20,OM10&lt;&gt;"",OO10&gt;=OW$24,OO10&lt;&gt;""),AND(OQ10&gt;=OW$20,OQ10&lt;&gt;"",OS10&gt;=OW$24,OS10&lt;&gt;""),AND(OT10&gt;=OW$20,OT10&lt;&gt;"",OV10&gt;=OW$24,OV10&lt;&gt;""),AND(PR10&gt;=QE$20,PR10&lt;&gt;"",PT10&gt;=QE$24,PT10&lt;&gt;""),AND(PU10&gt;=QE$20,PU10&lt;&gt;"",PW10&gt;=QE$24,PW10&lt;&gt;""),AND(PY10&gt;=QE$20,PY10&lt;&gt;"",QA10&gt;=QE$24,QA10&lt;&gt;""),AND(QB10&gt;=QE$20,QB10&lt;&gt;"",QD10&gt;=QE$24,QD10&lt;&gt;""),AND(QZ10&gt;=RM$20,QZ10&lt;&gt;"",RB10&gt;=RM$24,RB10&lt;&gt;""),AND(RC10&gt;=RM$20,RC10&lt;&gt;"",RE10&gt;=RM$24,RE10&lt;&gt;""),AND(RG10&gt;=RM$20,RG10&lt;&gt;"",RI10&gt;=RM$24,RI10&lt;&gt;""),AND(RJ10&gt;=RM$20,RJ10&lt;&gt;"",RL10&gt;=RM$24,RL10&lt;&gt;""),AND(SH10&gt;=SU$20,SH10&lt;&gt;"",SJ10&gt;=SU$24,SJ10&lt;&gt;""),AND(SK10&gt;=SU$20,SK10&lt;&gt;"",SM10&gt;=SU$24,SM10&lt;&gt;""),AND(SO10&gt;=SU$20,SO10&lt;&gt;"",SQ10&gt;=SU$24,SQ10&lt;&gt;""),AND(SR10&gt;=SU$20,SR10&lt;&gt;"",ST10&gt;=SU$24,ST10&lt;&gt;""),AND(TP10&gt;=UC$20,TP10&lt;&gt;"",TR10&gt;=UC$24,TR10&lt;&gt;""),AND(TS10&gt;=UC$20,TS10&lt;&gt;"",TU10&gt;=UC$24,TU10&lt;&gt;""),AND(TW10&gt;=UC$20,TW10&lt;&gt;"",TY10&gt;=UC$344,TYY10&lt;&gt;""),AND(TZ10&gt;=UC$20,TZ10&lt;&gt;"",UB10&gt;=UC$24,UB10&lt;&gt;""),AND(UX10&gt;=VK$20,UX10&lt;&gt;"",UZ10&gt;=VK$24,UZ10&lt;&gt;""),AND(VA10&gt;=VK$20,VA10&lt;&gt;"",VC10&gt;=VK$24,VC10&lt;&gt;""),AND(VE10&gt;=VK$20,VE10&lt;&gt;"",VG10&gt;=VK$24,VG10&lt;&gt;""),AND(VH10&gt;=VK$20,VH10&lt;&gt;"",VJ10&gt;=VK$24,VJ10&lt;&gt;""),AND(WF10&gt;=WS$20,WF10&lt;&gt;"",WH10&gt;=WS$24,WH10&lt;&gt;""),AND(WI10&gt;=WS$20,WI10&lt;&gt;"",WK10&gt;=WS$24,WK10&lt;&gt;""),AND(WM10&gt;=WS$20,WM10&lt;&gt;"",WO10&gt;=WS$24,WO10&lt;&gt;""),AND(WP10&gt;=WS$20,WP10&lt;&gt;"",WR10&gt;=WS$24,WR10&lt;&gt;"")),"Merit",IF(OR(AND(AO10&gt;=AY$19,AO10&lt;&gt;"",AQ10&gt;=AY$23,AQ10&lt;&gt;"",AN10=""),AND(AR10&gt;=AY$19,AR10&lt;&gt;"",AT10&gt;=AY$23,AT10&lt;&gt;"",AN10=""),AND(AV10&gt;=AY$19,AV10&lt;&gt;"",AX10&gt;=AY$23,AX10&lt;&gt;"",AN10=""),AND(BP10&gt;=BZ$19,BP10&lt;&gt;"",BR10&gt;=BZ$23,BR10&lt;&gt;"",BO10=""),AND(BS10&gt;=BZ$19,BS10&lt;&gt;"",BU10&gt;=BZ$23,BU10&lt;&gt;"",BO10=""),AND(BW10&gt;=BZ$19,BW10&lt;&gt;"",BY10&gt;=BZ$23,BY10&lt;&gt;"",BO10=""),AND(CQ10&gt;=DA$19,CQ10&lt;&gt;"",CS10&gt;=DA$23,CS10&lt;&gt;"",CP10=""),AND(CT10&gt;=DA$19,CT10&lt;&gt;"",CV10&gt;=DA$23,CV10&lt;&gt;"",CP10=""),AND(CX10&gt;=DA$19,CX10&lt;&gt;"",CZ10&gt;=DA$23,CZ10&lt;&gt;"",CP10=""),AND(DX10&gt;=EK$19,DX10&lt;&gt;"",DZ10&gt;=EK$23,DZ10&lt;&gt;""),AND(EA10&gt;=EK$19,EA10&lt;&gt;"",EC10&gt;=EK$23,EC10&lt;&gt;""),AND(EE10&gt;=EK$19,EE10&lt;&gt;"",EG10&gt;=EK$23,EG10&lt;&gt;""),AND(EH10&gt;=EK$19,EH10&lt;&gt;"",EJ10&gt;=EK$23,EJ10&lt;&gt;""),AND(FF10&gt;=FS$19,FF10&lt;&gt;"",FH10&gt;=FS$23,FH10&lt;&gt;""),AND(FI10&gt;=FS$19,FI10&lt;&gt;"",FK10&gt;=FS$23,FK10&lt;&gt;""),AND(FM10&gt;=FS$19,FM10&lt;&gt;"",FO10&gt;=FS$23,FO10&lt;&gt;""),AND(FP10&gt;=FS$19,FP10&lt;&gt;"",FR10&gt;=FS$23,FR10&lt;&gt;""),AND(GN10&gt;=HA$19,GN10&lt;&gt;"",GP10&gt;=HA$23,GP10&lt;&gt;""),AND(GQ10&gt;=HA$19,GQ10&lt;&gt;"",GS10&gt;=HA$23,GS10&lt;&gt;""),AND(GU10&gt;=HA$19,GU10&lt;&gt;"",GW10&gt;=HA$23,GW10&lt;&gt;""),AND(GX10&gt;=HA$19,GX10&lt;&gt;"",GZ10&gt;=HA$23,GZ10&lt;&gt;""),AND(HV10&gt;=II$19,HV10&lt;&gt;"",HX10&gt;=II$23,HX10&lt;&gt;""),AND(HY10&gt;=II$19,HY10&lt;&gt;"",IA10&gt;=II$23,IA10&lt;&gt;""),AND(IC10&gt;=II$19,IC10&lt;&gt;"",IE10&gt;=II$23,IE10&lt;&gt;""),AND(IF10&gt;=II$19,IF10&lt;&gt;"",IH10&gt;=II$23,IH10&lt;&gt;""),AND(JD10&gt;=JQ$19,JD10&lt;&gt;"",JF10&gt;=JQ$23,JF10&lt;&gt;""),AND(JG10&gt;=JQ$19,JG10&lt;&gt;"",JI10&gt;=JQ$23,JI10&lt;&gt;""),AND(JK10&gt;=JQ$19,JK10&lt;&gt;"",JM10&gt;=JQ$23,JM10&lt;&gt;""),AND(JN10&gt;=JQ$19,JN10&lt;&gt;"",JP10&gt;=JQ$23,JP10&lt;&gt;""),AND(KL10&gt;=KY$19,KL10&lt;&gt;"",KN10&gt;=KY$23,KN10&lt;&gt;""),AND(KO10&gt;=KY$19,KO10&lt;&gt;"",KQ10&gt;=KY$23,KQ10&lt;&gt;""),AND(KS10&gt;=KY$19,KS10&lt;&gt;"",KU10&gt;=KY$23,KU10&lt;&gt;""),AND(KV10&gt;=KY$19,KV10&lt;&gt;"",KX10&gt;=KY$23,KX10&lt;&gt;""),AND(LT10&gt;=MG$19,LT10&lt;&gt;"",LV10&gt;=MG$23,LV10&lt;&gt;""),AND(LW10&gt;=MG$19,LW10&lt;&gt;"",LY10&gt;=MG$23,LY10&lt;&gt;""),AND(MA10&gt;=MG$19,MA10&lt;&gt;"",MC10&gt;=MG$23,MC10&lt;&gt;""),AND(MD10&gt;=MG$19,MD10&lt;&gt;"",MF10&gt;=MG$23,MF10&lt;&gt;""),AND(NB10&gt;=NO$19,NB10&lt;&gt;"",ND10&gt;=NO$23,ND10&lt;&gt;""),AND(NE10&gt;=NO$19,NE10&lt;&gt;"",NG10&gt;=NO$23,NG10&lt;&gt;""),AND(NI10&gt;=NO$19,NI10&lt;&gt;"",NK10&gt;=NO$23,NK10&lt;&gt;""),AND(NL10&gt;=NO$19,NL10&lt;&gt;"",NN10&gt;=NO$23,NN10&lt;&gt;""),AND(OJ10&gt;=OW$19,OJ10&lt;&gt;"",OL10&gt;=OW$23,OL10&lt;&gt;""),AND(OM10&gt;=OW$19,OM10&lt;&gt;"",OO10&gt;=OW$23,OO10&lt;&gt;""),AND(OQ10&gt;=OW$19,OQ10&lt;&gt;"",OS10&gt;=OW$23,OS10&lt;&gt;""),AND(OT10&gt;=OW$19,OT10&lt;&gt;"",OV10&gt;=OW$23,OV10&lt;&gt;""),AND(PR10&gt;=QE$19,PR10&lt;&gt;"",PT10&gt;=QE$23,PT10&lt;&gt;""),AND(PU10&gt;=QE$19,PU10&lt;&gt;"",PW10&gt;=QE$23,PW10&lt;&gt;""),AND(PY10&gt;=QE$19,PY10&lt;&gt;"",QA10&gt;=QE$23,QA10&lt;&gt;""),AND(QB10&gt;=QE$19,QB10&lt;&gt;"",QD10&gt;=QE$23,QD10&lt;&gt;""),AND(QZ10&gt;=RM$19,QZ10&lt;&gt;"",RB10&gt;=RM$23,RB10&lt;&gt;""),AND(RC10&gt;=RM$19,RC10&lt;&gt;"",RE10&gt;=RM$23,RE10&lt;&gt;""),AND(RG10&gt;=RM$19,RG10&lt;&gt;"",RI10&gt;=RM$23,RI10&lt;&gt;""),AND(RJ10&gt;=RM$19,RJ10&lt;&gt;"",RL10&gt;=RM$23,RL10&lt;&gt;""),AND(SH10&gt;=SU$19,SH10&lt;&gt;"",SJ10&gt;=SU$23,SJ10&lt;&gt;""),AND(SK10&gt;=SU$19,SK10&lt;&gt;"",SM10&gt;=SU$23,SM10&lt;&gt;""),AND(SO10&gt;=SU$19,SO10&lt;&gt;"",SQ10&gt;=SU$23,SQ10&lt;&gt;""),AND(SR10&gt;=SU$19,SR10&lt;&gt;"",ST10&gt;=SU$23,ST10&lt;&gt;""),AND(TP10&gt;=UC$19,TP10&lt;&gt;"",TR10&gt;=UC$23,TR10&lt;&gt;""),AND(TS10&gt;=UC$19,TS10&lt;&gt;"",TU10&gt;=UC$23,TU10&lt;&gt;""),AND(TW10&gt;=UC$19,TW10&lt;&gt;"",TY10&gt;=UC$23,TYY10&lt;&gt;""),AND(TZ10&gt;=UC$19,TZ10&lt;&gt;"",UB10&gt;=UC$23,UB10&lt;&gt;""),AND(UX10&gt;=VK$19,UX10&lt;&gt;"",UZ10&gt;=VK$23,UZ10&lt;&gt;""),AND(VA10&gt;=VK$19,VA10&lt;&gt;"",VC10&gt;=VK$23,VC10&lt;&gt;""),AND(VE10&gt;=VK$19,VE10&lt;&gt;"",VG10&gt;=VK$23,VG10&lt;&gt;""),AND(VH10&gt;=VK$19,VH10&lt;&gt;"",VJ10&gt;=VK$23,VJ10&lt;&gt;""),AND(WF10&gt;=WS$19,WF10&lt;&gt;"",WH10&gt;=WS$23,WH10&lt;&gt;""),AND(WI10&gt;=WS$19,WI10&lt;&gt;"",WK10&gt;=WS$23,WK10&lt;&gt;""),AND(WM10&gt;=WS$19,WM10&lt;&gt;"",WO10&gt;=WS$23,WO10&lt;&gt;""),AND(WP10&gt;=WS$19,WP10&lt;&gt;"",WR10&gt;=WS$23,WR10&lt;&gt;"")),"Excellence",IF(I10="P","Worlds Team",IF(F10="P","National Team","")))))</f>
        <v>National Team</v>
      </c>
      <c r="I10" s="3" t="str">
        <f>IF(OR(AND(AO10&gt;=AY$18,AO10&lt;&gt;"",AQ10&gt;=AY$22,AQ10&lt;&gt;"",AN10=""),AND(AR10&gt;=AY$18,AR10&lt;&gt;"",AT10&gt;=AY$22,AT10&lt;&gt;"",AN10=""),AND(AV10&gt;=AY$18,AV10&lt;&gt;"",AX10&gt;=AY$22,AX10&lt;&gt;"",AN10=""),AND(BP10&gt;=BZ$18,BP10&lt;&gt;"",BR10&gt;=BZ$22,BR10&lt;&gt;"",BO10=""),AND(BS10&gt;=BZ$18,BS10&lt;&gt;"",BU10&gt;=BZ$22,BU10&lt;&gt;"",BO10=""),AND(BW10&gt;=BZ$18,BW10&lt;&gt;"",BY10&gt;=BZ$22,BY10&lt;&gt;"",BO10=""),AND(CQ10&gt;=DA$18,CQ10&lt;&gt;"",CS10&gt;=DA$22,CS10&lt;&gt;"",CP10=""),AND(CT10&gt;=DA$18,CT10&lt;&gt;"",CV10&gt;=DA$22,CV10&lt;&gt;"",CP10=""),AND(CX10&gt;=DA$18,CX10&lt;&gt;"",CZ10&gt;=DA$22,CZ10&lt;&gt;"",CP10=""),AND(DX10&gt;=EK$18,DX10&lt;&gt;"",DZ10&gt;=EK$22,DZ10&lt;&gt;""),AND(EA10&gt;=EK$18,EA10&lt;&gt;"",EC10&gt;=EK$22,EC10&lt;&gt;""),AND(EE10&gt;=EK$18,EE10&lt;&gt;"",EG10&gt;=EK$22,EG10&lt;&gt;""),AND(EH10&gt;=EK$18,EH10&lt;&gt;"",EJ10&gt;=EK$22,EJ10&lt;&gt;""),AND(FF10&gt;=FS$18,FF10&lt;&gt;"",FH10&gt;=FS$22,FH10&lt;&gt;""),AND(FI10&gt;=FS$18,FI10&lt;&gt;"",FK10&gt;=FS$22,FK10&lt;&gt;""),AND(FM10&gt;=FS$18,FM10&lt;&gt;"",FO10&gt;=FS$22,FO10&lt;&gt;""),AND(FP10&gt;=FS$18,FP10&lt;&gt;"",FR10&gt;=FS$22,FR10&lt;&gt;""),AND(GN10&gt;=HA$18,GN10&lt;&gt;"",GP10&gt;=HA$22,GP10&lt;&gt;""),AND(GQ10&gt;=HA$18,GQ10&lt;&gt;"",GS10&gt;=HA$22,GS10&lt;&gt;""),AND(GU10&gt;=HA$18,GU10&lt;&gt;"",GW10&gt;=HA$22,GW10&lt;&gt;""),AND(GX10&gt;=HA$18,GX10&lt;&gt;"",GZ10&gt;=HA$22,GZ10&lt;&gt;""),AND(HV10&gt;=II$18,HV10&lt;&gt;"",HX10&gt;=II$22,HX10&lt;&gt;""),AND(HY10&gt;=II$18,HY10&lt;&gt;"",IA10&gt;=II$22,IA10&lt;&gt;""),AND(IC10&gt;=II$18,IC10&lt;&gt;"",IE10&gt;=II$22,IE10&lt;&gt;""),AND(IF10&gt;=II$18,IF10&lt;&gt;"",IH10&gt;=II$22,IH10&lt;&gt;""),AND(JD10&gt;=JQ$18,JD10&lt;&gt;"",JF10&gt;=JQ$22,JF10&lt;&gt;""),AND(JG10&gt;=JQ$18,JG10&lt;&gt;"",JI10&gt;=JQ$22,JI10&lt;&gt;""),AND(JK10&gt;=JQ$18,JK10&lt;&gt;"",JM10&gt;=JQ$22,JM10&lt;&gt;""),AND(JN10&gt;=JQ$18,JN10&lt;&gt;"",JP10&gt;=JQ$22,JP10&lt;&gt;""),AND(KL10&gt;=KY$18,KL10&lt;&gt;"",KN10&gt;=KY$22,KN10&lt;&gt;""),AND(KO10&gt;=KY$18,KO10&lt;&gt;"",KQ10&gt;=KY$22,KQ10&lt;&gt;""),AND(KS10&gt;=KY$18,KS10&lt;&gt;"",KU10&gt;=KY$22,KU10&lt;&gt;""),AND(KV10&gt;=KY$18,KV10&lt;&gt;"",KX10&gt;=KY$22,KX10&lt;&gt;""),AND(LT10&gt;=MG$18,LT10&lt;&gt;"",LV10&gt;=MG$22,LV10&lt;&gt;""),AND(LW10&gt;=MG$18,LW10&lt;&gt;"",LY10&gt;=MG$22,LY10&lt;&gt;""),AND(MA10&gt;=MG$18,MA10&lt;&gt;"",MC10&gt;=MG$22,MC10&lt;&gt;""),AND(MD10&gt;=MG$18,MD10&lt;&gt;"",MF10&gt;=MG$22,MF10&lt;&gt;""),AND(NB10&gt;=NO$18,NB10&lt;&gt;"",ND10&gt;=NO$22,ND10&lt;&gt;""),AND(NE10&gt;=NO$18,NE10&lt;&gt;"",NG10&gt;=NO$22,NG10&lt;&gt;""),AND(NI10&gt;=NO$18,NI10&lt;&gt;"",NK10&gt;=NO$22,NK10&lt;&gt;""),AND(NL10&gt;=NO$18,NL10&lt;&gt;"",NN10&gt;=NO$22,NN10&lt;&gt;""),AND(OJ10&gt;=OW$18,OJ10&lt;&gt;"",OL10&gt;=OW$22,OL10&lt;&gt;""),AND(OM10&gt;=OW$18,OM10&lt;&gt;"",OO10&gt;=OW$22,OO10&lt;&gt;""),AND(OQ10&gt;=OW$18,OQ10&lt;&gt;"",OS10&gt;=OW$22,OS10&lt;&gt;""),AND(OT10&gt;=OW$18,OT10&lt;&gt;"",OV10&gt;=OW$22,OV10&lt;&gt;""),AND(PR10&gt;=QE$18,PR10&lt;&gt;"",PT10&gt;=QE$22,PT10&lt;&gt;""),AND(PU10&gt;=QE$18,PU10&lt;&gt;"",PW10&gt;=QE$22,PW10&lt;&gt;""),AND(PY10&gt;=QE$18,PY10&lt;&gt;"",QA10&gt;=QE$22,QA10&lt;&gt;""),AND(QB10&gt;=QE$18,QB10&lt;&gt;"",QD10&gt;=QE$22,QD10&lt;&gt;""),AND(QZ10&gt;=RM$18,QZ10&lt;&gt;"",RB10&gt;=RM$22,RB10&lt;&gt;""),AND(RC10&gt;=RM$18,RC10&lt;&gt;"",RE10&gt;=RM$22,RE10&lt;&gt;""),AND(RG10&gt;=RM$18,RG10&lt;&gt;"",RI10&gt;=RM$22,RI10&lt;&gt;""),AND(RJ10&gt;=RM$18,RJ10&lt;&gt;"",RL10&gt;=RM$22,RL10&lt;&gt;""),AND(SH10&gt;=SU$18,SH10&lt;&gt;"",SJ10&gt;=SU$22,SJ10&lt;&gt;""),AND(SK10&gt;=SU$18,SK10&lt;&gt;"",SM10&gt;=SU$22,SM10&lt;&gt;""),AND(SO10&gt;=SU$18,SO10&lt;&gt;"",SQ10&gt;=SU$22,SQ10&lt;&gt;""),AND(SR10&gt;=SU$18,SR10&lt;&gt;"",ST10&gt;=SU$22,ST10&lt;&gt;""),AND(TP10&gt;=UC$18,TP10&lt;&gt;"",TR10&gt;=UC$22,TR10&lt;&gt;""),AND(TS10&gt;=UC$18,TS10&lt;&gt;"",TU10&gt;=UC$22,TU10&lt;&gt;""),AND(TW10&gt;=UC$18,TW10&lt;&gt;"",TY10&gt;=UC$22,TYY10&lt;&gt;""),AND(TZ10&gt;=UC$18,TZ10&lt;&gt;"",UB10&gt;=UC$22,UB10&lt;&gt;""),AND(UX10&gt;=VK$18,UX10&lt;&gt;"",UZ10&gt;=VK$22,UZ10&lt;&gt;""),AND(VA10&gt;=VK$18,VA10&lt;&gt;"",VC10&gt;=VK$22,VC10&lt;&gt;""),AND(VE10&gt;=VK$18,VE10&lt;&gt;"",VG10&gt;=VK$22,VG10&lt;&gt;""),AND(VH10&gt;=VK$18,VH10&lt;&gt;"",VJ10&gt;=VK$22,VJ10&lt;&gt;""),AND(WF10&gt;=WS$18,WF10&lt;&gt;"",WH10&gt;=WS$22,WH10&lt;&gt;""),AND(WI10&gt;=WS$18,WI10&lt;&gt;"",WK10&gt;=WS$22,WK10&lt;&gt;""),AND(WM10&gt;=WS$18,WM10&lt;&gt;"",WO10&gt;=WS$22,WO10&lt;&gt;""),AND(WP10&gt;=WS$18,WP10&lt;&gt;"",WR10&gt;=WS$22,WR10&lt;&gt;"")),"P","")</f>
        <v/>
      </c>
      <c r="J10" s="8">
        <f>IF(COUNT(AQ10,AT10,BR10,BU10,CS10,CV10)&gt;0,LARGE((AQ10,AT10,BR10,BU10,CS10,CV10),1),0)</f>
        <v>52.15</v>
      </c>
      <c r="K10" s="8" t="str">
        <f>IF(J10="","",IF(OR(J10=CS10,J10=CV10),$CA$1,IF(OR(J10=BR10,J10=BU10),$AZ$1,IF(OR(J10=AQ10,J10=AT10),$Y$1,""))))</f>
        <v>2025 Nationals</v>
      </c>
      <c r="L10" s="8">
        <f>IF(COUNT(AQ10,AT10,BR10,BU10,CS10,CV10)&gt;1,LARGE((AQ10,AT10,BR10,BU10,CS10,CV10),2),0)</f>
        <v>51.820000000000007</v>
      </c>
      <c r="M10" s="8" t="str">
        <f>IF(L10="","",IF(OR(L10=CS10,L10=CV10),$CA$1,IF(OR(L10=BR10,L10=BU10),$AZ$1,IF(OR(L10=AQ10,L10=AT10),$Y$1,""))))</f>
        <v>2025 3rd Domestic Trial</v>
      </c>
      <c r="N10" s="8">
        <f>IF(COUNT(AQ10,AT10,BR10,BU10,CS10,CV10)&gt;2,LARGE((AQ10,AT10,BR10,BU10,CS10,CV10),3),0)</f>
        <v>51.489999999999995</v>
      </c>
      <c r="O10" s="8" t="str">
        <f>IF(N10="","",IF(OR(N10=CS10,N10=CV10),$CA$1,IF(OR(N10=BR10,N10=BU10),$AZ$1,IF(OR(N10=AQ10,N10=AT10),$Y$1,""))))</f>
        <v>2025 Elite Canada</v>
      </c>
      <c r="P10" s="8">
        <f>IF(MAX(AX10,BY10,CZ10)&gt;0,MAX(AX10,BY10,CZ10),0)</f>
        <v>51.86999999999999</v>
      </c>
      <c r="Q10" s="8" t="str">
        <f>IF(P10="","",IF(P10=CZ10,$CA$1,IF(P10=BY10,$AZ$1,IF(P10=AX10,$Y$1,""))))</f>
        <v>2025 Nationals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,TP10,TS10,TW10,TZ10,UX10,VA10,VE10,VH10,WF10,WI10,WM10,WP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,TP10,TS10,TW10,TZ10,UX10,VA10,VE10,VH10,WF10,WI10,WM10,WP10),0)</f>
        <v>14.3</v>
      </c>
      <c r="S10" s="8" t="str">
        <f>IF(R10=0,"",IF(OR(R10=CQ10,R10=CT10,R10=CX10),$CA$1,IF(OR(R10=BP10,R10=BS10,R10=BW10),$AZ$1,IF(OR(R10=AO10,R10=AR10,R10=AV10),$Y$1,IF(OR(R10=WF10,R10=WI10,R10=WM10,R10=WP10),$VL$1,IF(OR(R10=UX10,R10=VA10,R10=VE10,R10=VH10),$UD$1,IF(OR(R10=TP10,R10=TS10,R10=TW10,R10=TZ10),$SV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)))</f>
        <v>2025 3rd Domestic Trial</v>
      </c>
      <c r="T10" s="8">
        <f>MAX(IF(AND(AO10&lt;&gt;"",AO10&gt;=$AY$17),AP10,0),IF(AND(AR10&lt;&gt;"",AR10&gt;=$AY$17),AS10,0),IF(AND(AV10&lt;&gt;"",AV10&gt;=$AY$17),AW10,0),IF(AND(BP10&lt;&gt;"",BP10&gt;=$BZ$17),BQ10,0),IF(AND(BS10&lt;&gt;"",BS10&gt;=$BZ$17),BT10,0),IF(AND(BW10&lt;&gt;"",BW10&gt;=$BZ$17),BX10,0),IF(AND(CQ10&lt;&gt;"",CQ10&gt;=$DA$17),CR10,0),IF(AND(CT10&lt;&gt;"",CT10&gt;=$DA$17),CU10,0),IF(AND(CX10&lt;&gt;"",CX10&gt;=$DA$17),CY10,0),IF(AND(DX10&lt;&gt;"",DX10&gt;=$EK$17),DY10,0),IF(AND(EA10&lt;&gt;"",EA10&gt;=$EK$17),EB10,0),IF(AND(EE10&lt;&gt;"",EE10&gt;=$EK$17),EF10,0),IF(AND(EH10&lt;&gt;"",EH10&gt;=$EK$17),EI10,0),IF(AND(FF10&lt;&gt;"",FF10&gt;=$FS$17),FG10,0),IF(AND(FI10&lt;&gt;"",FI10&gt;=$FS$17),FJ10,0),IF(AND(FM10&lt;&gt;"",FM10&gt;=$FS$17),FN10,0),IF(AND(FP10&lt;&gt;"",FP10&gt;=$FS$17),FQ10,0),IF(AND(GN10&lt;&gt;"",GN10&gt;=$HA$17),GO10,0),IF(AND(GQ10&lt;&gt;"",GQ10&gt;=$HA$17),GR10,0),IF(AND(GU10&lt;&gt;"",GU10&gt;=$HA$17),GV10,0),IF(AND(GX10&lt;&gt;"",GX10&gt;=$HA$17),GY10,0),IF(AND(HV10&lt;&gt;"",HV10&gt;=$II$17),HW10,0),IF(AND(HY10&lt;&gt;"",HY10&gt;=$II$17),HZ10,0),IF(AND(IC10&lt;&gt;"",IC10&gt;=$II$17),ID10,0),IF(AND(IF10&lt;&gt;"",IF10&gt;=$II$17),IG10,0),IF(AND(JD10&lt;&gt;"",JD10&gt;=$JQ$17),JE10,0),IF(AND(JG10&lt;&gt;"",JG10&gt;=$JQ$17),JH10,0),IF(AND(JK10&lt;&gt;"",JK10&gt;=$JQ$17),JL10,0),IF(AND(JN10&lt;&gt;"",JN10&gt;=$JQ$17),JO10,0),IF(AND(KL10&lt;&gt;"",KL10&gt;=$KY$17),KM10,0),IF(AND(KO10&lt;&gt;"",KO10&gt;=$KY$17),KP10,0),IF(AND(KS10&lt;&gt;"",KS10&gt;=$KY$17),KT10,0),IF(AND(KV10&lt;&gt;"",KV10&gt;=$KY$17),KW10,0),IF(AND(LT10&lt;&gt;"",LT10&gt;=$MG$17),LU10,0),IF(AND(LW10&lt;&gt;"",LW10&gt;=$MG$17),LX10,0),IF(AND(MA10&lt;&gt;"",MA10&gt;=$MG$17),MB10,0),IF(AND(MD10&lt;&gt;"",MD10&gt;=$MG$17),ME10,0),IF(AND(NB10&lt;&gt;"",NB10&gt;=$NO$17),NC10,0),IF(AND(NE10&lt;&gt;"",NE10&gt;=$NO$17),NF10,0),IF(AND(NI10&lt;&gt;"",NI10&gt;=$NO$17),NJ10,0),IF(AND(NL10&lt;&gt;"",NL10&gt;=$NO$17),NM10,0),IF(AND(OJ10&lt;&gt;"",OJ10&gt;=$OW$17),OK10,0),IF(AND(OM10&lt;&gt;"",OM10&gt;=$OW$17),ON10,0),IF(AND(OQ10&lt;&gt;"",OQ10&gt;=$OW$17),OR10,0),IF(AND(OT10&lt;&gt;"",OT10&gt;=$OW$17),OU10,0),IF(AND(PR10&lt;&gt;"",PR10&gt;=$QE$17),PS10,0),IF(AND(PU10&lt;&gt;"",PU10&gt;=$QE$17),PV10,0),IF(AND(PY10&lt;&gt;"",PY10&gt;=$QE$17),PZ10,0),IF(AND(QB10&lt;&gt;"",QB10&gt;=$QE$17),QC10,0),IF(AND(QZ10&lt;&gt;"",QZ10&gt;=$RM$17),RA10,0),IF(AND(RC10&lt;&gt;"",RC10&gt;=$RM$17),RD10,0),IF(AND(RG10&lt;&gt;"",RG10&gt;=$RM$17),RH10,0),IF(AND(RJ10&lt;&gt;"",RJ10&gt;=$RM$17),RK10,0),IF(AND(SH10&lt;&gt;"",SH10&gt;=$SU$17),SI10,0),IF(AND(SK10&lt;&gt;"",SK10&gt;=$SU$17),SL10,0),IF(AND(SO10&lt;&gt;"",SO10&gt;=$SU$17),SP10,0),IF(AND(SR10&lt;&gt;"",SR10&gt;=$SU$17),SS10,0),IF(AND(TP10&lt;&gt;"",TP10&gt;=$UC$17),TQ10,0),IF(AND(TS10&lt;&gt;"",TS10&gt;=$UC$17),TT10,0),IF(AND(TW10&lt;&gt;"",TW10&gt;=$UC$17),TX10,0),IF(AND(TZ10&lt;&gt;"",TZ10&gt;=$UC$17),UA10,0),IF(AND(UX10&lt;&gt;"",UX10&gt;=$VK$17),UY10,0),IF(AND(VA10&lt;&gt;"",VA10&gt;=$VK$17),VB10,0),IF(AND(VE10&lt;&gt;"",VE10&gt;=$VK$17),VF10,0),IF(AND(VH10&lt;&gt;"",VH10&gt;=$VK$17),VI10,0),IF(AND(WF10&lt;&gt;"",WF10&gt;=$WS$17),WG10,0),IF(AND(WI10&lt;&gt;"",WI10&gt;=$WS$17),WJ10,0),IF(AND(WM10&lt;&gt;"",WM10&gt;=$WS$17),WN10,0),IF(AND(WP10&lt;&gt;"",WP10&gt;=$WS$17),WQ10,0),0)</f>
        <v>14.48</v>
      </c>
      <c r="U10" s="8" t="str">
        <f>IF(T10=0,"",IF(OR(T10=CR10,T10=CU10,T10=CY10),$CA$1,IF(OR(T10=BQ10,T10=BT10,T10=BX10),$AZ$1,IF(OR(T10=AP10,T10=AS10,T10=AW10),$Y$1,IF(OR(T10=WG10,T10=WJ10,T10=WN10,T10=WQ10),$VL$1,IF(OR(T10=UY10,T10=VB10,T10=VF10,T10=VI10),$UD$1,IF(OR(T10=TQ10,T10=TT10,T10=TX10,T10=UA10),$SV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)))</f>
        <v>2025 Junior Pan Am Games (Aug 12)</v>
      </c>
      <c r="V10" s="8">
        <f>IF(MAX(DB10,DC10)&gt;0,MAX(DB10,DC10),"")</f>
        <v>5.0000000000004263E-2</v>
      </c>
      <c r="W10" s="11" t="str">
        <f>IF(V10="","",IF(V10=DB10,"("&amp;DB$2&amp;")",IF(V10=DC10,"("&amp;DC$2&amp;")")))</f>
        <v>(Prelim)</v>
      </c>
      <c r="X10" s="8" t="str">
        <f>IF(V10="","",IF(V10=DB10,IF(V10+IF(N10="",0,N10)=WL10,$VL$1,IF(V10+IF(N10="",0,N10)=VD10,$UD$1,IF(V10+IF(N10="",0,N10)=TV10,$SV$1,IF(V10+IF(N10="",0,N10)=SN10,$RN$1,IF(V10+IF(N10="",0,N10)=RF10,$QF$1,IF(V10+IF(N10="",0,N10)=PX10,$OX$1,IF(V10+IF(N10="",0,N10)=OP10,$NP$1,IF(V10+IF(N10="",0,N10)=NH10,$MH$1,IF(V10+IF(N10="",0,N10)=LZ10,$KZ$1,IF(V10+IF(N10="",0,N10)=KR10,$JR$1,IF(V10+IF(N10="",0,N10)=JJ10,$IJ$1,IF(V10+IF(N10="",0,N10)=IB10,$HB$1,IF(V10+IF(N10="",0,N10)=GT10,$FT$1,IF(V10+IF(N10="",0,N10)=FL10,$EL$1,IF(V10+IF(N10="",0,N10)=ED10,$DD$1))))))))))))))),IF(V10=DC10,IF(V10+IF(P10="",0,P10)=WO10,$VL$1,IF(V10+IF(P10="",0,P10)=VG10,$UD$1,IF(V10+IF(P10="",0,P10)=TY10,$SV$1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WR10,$VL$1,IF(V10+IF(P10="",0,P10)=VJ10,$UD$1,IF(V10+IF(P10="",0,P10)=UB10,$SV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))))))</f>
        <v>2025 World Cup POR (July 6)</v>
      </c>
      <c r="Y10" s="22">
        <v>13.5</v>
      </c>
      <c r="Z10" s="22">
        <v>9.1</v>
      </c>
      <c r="AA10" s="22">
        <v>12.4</v>
      </c>
      <c r="AB10" s="22">
        <v>14.35</v>
      </c>
      <c r="AC10" s="22">
        <v>0.3</v>
      </c>
      <c r="AD10" s="22">
        <v>14.8</v>
      </c>
      <c r="AE10" s="22">
        <v>9.1999999999999993</v>
      </c>
      <c r="AF10" s="22">
        <v>13.4</v>
      </c>
      <c r="AG10" s="22">
        <v>14.09</v>
      </c>
      <c r="AH10" s="22">
        <v>0</v>
      </c>
      <c r="AI10" s="22">
        <v>13.7</v>
      </c>
      <c r="AJ10" s="22">
        <v>9.1999999999999993</v>
      </c>
      <c r="AK10" s="22">
        <v>14.3</v>
      </c>
      <c r="AL10" s="22">
        <v>14.26</v>
      </c>
      <c r="AM10" s="22">
        <v>0</v>
      </c>
      <c r="AN10" s="27"/>
      <c r="AO10" s="38">
        <f>IF(AA10&gt;0,AA10,"")</f>
        <v>12.4</v>
      </c>
      <c r="AP10" s="38">
        <f>IF(AB10&gt;0,AB10,"")</f>
        <v>14.35</v>
      </c>
      <c r="AQ10" s="40">
        <f>IF(SUM(Y10:AB10)-AC10&gt;0,SUM(Y10:AB10)-AC10,"")</f>
        <v>49.050000000000004</v>
      </c>
      <c r="AR10" s="40">
        <f>IF(AF10&gt;0,AF10,"")</f>
        <v>13.4</v>
      </c>
      <c r="AS10" s="40">
        <f>IF(AG10&gt;0,AG10,"")</f>
        <v>14.09</v>
      </c>
      <c r="AT10" s="40">
        <f>IF(SUM(AD10:AG10)-AH10&gt;0,SUM(AD10:AG10)-AH10,"")</f>
        <v>51.489999999999995</v>
      </c>
      <c r="AU10" s="40">
        <f>IF(AQ10="","",MAX(AQ10,AT10))</f>
        <v>51.489999999999995</v>
      </c>
      <c r="AV10" s="40">
        <f>IF(AK10&gt;0,AK10,"")</f>
        <v>14.3</v>
      </c>
      <c r="AW10" s="40">
        <f>IF(AL10&gt;0,AL10,"")</f>
        <v>14.26</v>
      </c>
      <c r="AX10" s="40">
        <f>IF(SUM(AI10:AL10)-AM10&gt;0,SUM(AI10:AL10)-AM10,"")</f>
        <v>51.46</v>
      </c>
      <c r="AY10" s="40">
        <f>IF(SUM(AU10,AX10)&gt;0,SUM(AU10,AX10),"")</f>
        <v>102.94999999999999</v>
      </c>
      <c r="AZ10" s="26">
        <v>14.1</v>
      </c>
      <c r="BA10" s="26">
        <v>9.6999999999999993</v>
      </c>
      <c r="BB10" s="26">
        <v>10.8</v>
      </c>
      <c r="BC10" s="26">
        <v>14.25</v>
      </c>
      <c r="BD10" s="26">
        <v>1.9</v>
      </c>
      <c r="BE10" s="26">
        <v>14.6</v>
      </c>
      <c r="BF10" s="26">
        <v>9.1</v>
      </c>
      <c r="BG10" s="26">
        <v>14.3</v>
      </c>
      <c r="BH10" s="26">
        <v>14.15</v>
      </c>
      <c r="BI10" s="26">
        <v>0</v>
      </c>
      <c r="BJ10" s="26">
        <v>13.7</v>
      </c>
      <c r="BK10" s="26">
        <v>9.6</v>
      </c>
      <c r="BL10" s="26">
        <v>14.3</v>
      </c>
      <c r="BM10" s="26">
        <v>14.27</v>
      </c>
      <c r="BN10" s="26">
        <v>0</v>
      </c>
      <c r="BO10" s="28"/>
      <c r="BP10" s="39">
        <f>IF(BB10&gt;0,BB10,"")</f>
        <v>10.8</v>
      </c>
      <c r="BQ10" s="39">
        <f>IF(BC10&gt;0,BC10,"")</f>
        <v>14.25</v>
      </c>
      <c r="BR10" s="11">
        <f>IF(SUM(AZ10:BC10)-BD10&gt;0,SUM(AZ10:BC10)-BD10,"")</f>
        <v>46.949999999999996</v>
      </c>
      <c r="BS10" s="11">
        <f>IF(BG10&gt;0,BG10,"")</f>
        <v>14.3</v>
      </c>
      <c r="BT10" s="11">
        <f>IF(BH10&gt;0,BH10,"")</f>
        <v>14.15</v>
      </c>
      <c r="BU10" s="11">
        <f>IF(SUM(BE10:BH10)-BI10&gt;0,SUM(BE10:BH10)-BI10,"")</f>
        <v>52.15</v>
      </c>
      <c r="BV10" s="11">
        <f>IF(BR10="","",MAX(BR10,BU10))</f>
        <v>52.15</v>
      </c>
      <c r="BW10" s="11">
        <f>IF(BL10&gt;0,BL10,"")</f>
        <v>14.3</v>
      </c>
      <c r="BX10" s="11">
        <f>IF(BM10&gt;0,BM10,"")</f>
        <v>14.27</v>
      </c>
      <c r="BY10" s="11">
        <f>IF(SUM(BJ10:BM10)-BN10&gt;0,SUM(BJ10:BM10)-BN10,"")</f>
        <v>51.86999999999999</v>
      </c>
      <c r="BZ10" s="11">
        <f>IF(SUM(BV10,BY10)&gt;0,SUM(BV10,BY10),"")</f>
        <v>104.01999999999998</v>
      </c>
      <c r="CA10" s="22">
        <v>13.8</v>
      </c>
      <c r="CB10" s="22">
        <v>9.3999999999999986</v>
      </c>
      <c r="CC10" s="22">
        <v>11.600000000000001</v>
      </c>
      <c r="CD10" s="22">
        <v>14.3</v>
      </c>
      <c r="CE10" s="22">
        <v>1.0999999999999999</v>
      </c>
      <c r="CF10" s="22">
        <v>14.7</v>
      </c>
      <c r="CG10" s="22">
        <v>9.1499999999999986</v>
      </c>
      <c r="CH10" s="22">
        <v>13.850000000000001</v>
      </c>
      <c r="CI10" s="22">
        <v>14.120000000000001</v>
      </c>
      <c r="CJ10" s="22">
        <v>0</v>
      </c>
      <c r="CK10" s="22">
        <v>13.7</v>
      </c>
      <c r="CL10" s="22">
        <v>9.3999999999999986</v>
      </c>
      <c r="CM10" s="22">
        <v>14.3</v>
      </c>
      <c r="CN10" s="22">
        <v>14.265000000000001</v>
      </c>
      <c r="CO10" s="22">
        <v>0</v>
      </c>
      <c r="CP10" s="27" t="s">
        <v>53</v>
      </c>
      <c r="CQ10" s="38">
        <f>IF(CC10&gt;0,CC10,"")</f>
        <v>11.600000000000001</v>
      </c>
      <c r="CR10" s="38">
        <f>IF(CD10&gt;0,CD10,"")</f>
        <v>14.3</v>
      </c>
      <c r="CS10" s="40">
        <f>IF(SUM(CA10:CD10)-CE10&gt;0,SUM(CA10:CD10)-CE10,"")</f>
        <v>47.999999999999993</v>
      </c>
      <c r="CT10" s="40">
        <f>IF(CH10&gt;0,CH10,"")</f>
        <v>13.850000000000001</v>
      </c>
      <c r="CU10" s="40">
        <f>IF(CI10&gt;0,CI10,"")</f>
        <v>14.120000000000001</v>
      </c>
      <c r="CV10" s="40">
        <f>IF(SUM(CF10:CI10)-CJ10&gt;0,SUM(CF10:CI10)-CJ10,"")</f>
        <v>51.820000000000007</v>
      </c>
      <c r="CW10" s="40">
        <f>IF(CS10="","",MAX(CS10,CV10))</f>
        <v>51.820000000000007</v>
      </c>
      <c r="CX10" s="40">
        <f>IF(CM10&gt;0,CM10,"")</f>
        <v>14.3</v>
      </c>
      <c r="CY10" s="40">
        <f>IF(CN10&gt;0,CN10,"")</f>
        <v>14.265000000000001</v>
      </c>
      <c r="CZ10" s="40">
        <f>IF(SUM(CK10:CN10)-CO10&gt;0,SUM(CK10:CN10)-CO10,"")</f>
        <v>51.664999999999999</v>
      </c>
      <c r="DA10" s="40">
        <f>IF(SUM(CW10,CZ10)&gt;0,SUM(CW10,CZ10),"")</f>
        <v>103.48500000000001</v>
      </c>
      <c r="DB10" s="51">
        <f>IF(MAX(ED10,FL10,GT10,IB10,JJ10,KR10,LZ10,NH10,OP10,PX10,RF10,SN10,TV10,VD10,WWL10)-IF(N10="",0,N10)&gt;0.001,MAX(ED10,FL10,GT10,IB10,JJ10,KR10,LZ10,NH10,OP10,PX10,RF10,SN10,TV10,VD10,WL10)-IF(N10="",0,N10),"")</f>
        <v>5.0000000000004263E-2</v>
      </c>
      <c r="DC10" s="51" t="str">
        <f>IF(MAX(EG10,EJ10,FO10,FR10,GW10,GZ10,IE10,IH10,JM10,JP10,KU10,KX10,MC10,MF10,NK10,NN10,OS10,OV10,QA10,QD10,RI10,RL10,SQ10,ST10,TY10,UB10,VG10,VJ10,WO10,WR10)-IF(P10="",0,P10)&gt;0.001,MAX(EG10,EJ10,FO10,FR10,GW10,GZ10,IE10,IH10,JM10,JP10,KU10,KX10,MC10,MF10,NK10,NN10,OS10,OV10,QA10,QD10,RI10,RL10,SQ10,ST10,TY10,UB10,VG10,VJ10,WO10,WR10)-IF(P10="",0,P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>IF(DF10&gt;0,DF10,"")</f>
        <v/>
      </c>
      <c r="DY10" s="40" t="str">
        <f>IF(DG10&gt;0,DG10,"")</f>
        <v/>
      </c>
      <c r="DZ10" s="40" t="str">
        <f>IF(SUM(DD10:DG10)-DH10&gt;0,SUM(DD10:DG10)-DH10,"")</f>
        <v/>
      </c>
      <c r="EA10" s="40" t="str">
        <f>IF(DK10&gt;0,DK10,"")</f>
        <v/>
      </c>
      <c r="EB10" s="40" t="str">
        <f>IF(DL10&gt;0,DL10,"")</f>
        <v/>
      </c>
      <c r="EC10" s="40" t="str">
        <f>IF(SUM(DI10:DL10)-DM10&gt;0,SUM(DI10:DL10)-DM10,"")</f>
        <v/>
      </c>
      <c r="ED10" s="40" t="str">
        <f>IF(MAX(DZ10,EC10)&gt;0,MAX(DZ10,EC10),"")</f>
        <v/>
      </c>
      <c r="EE10" s="40" t="str">
        <f>IF(DP10&gt;0,DP10,"")</f>
        <v/>
      </c>
      <c r="EF10" s="40" t="str">
        <f>IF(DQ10&gt;0,DQ10,"")</f>
        <v/>
      </c>
      <c r="EG10" s="40" t="str">
        <f>IF(SUM(DN10:DQ10)-DR10&gt;0,SUM(DN10:DQ10)-DR10,"")</f>
        <v/>
      </c>
      <c r="EH10" s="40" t="str">
        <f>IF(DU10&gt;0,DU10,"")</f>
        <v/>
      </c>
      <c r="EI10" s="40" t="str">
        <f>IF(DV10&gt;0,DV10,"")</f>
        <v/>
      </c>
      <c r="EJ10" s="40" t="str">
        <f>IF(SUM(DS10:DV10)-DW10&gt;0,SUM(DS10:DV10)-DW10,"")</f>
        <v/>
      </c>
      <c r="EK10" s="40" t="str">
        <f>IF(SUM(ED10,EG10,EJ10)&gt;0,SUM(ED10,EG10,EJ10),"")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IF(SUM(FL10,FO10,FR10)&gt;0,SUM(FL10,FO10,FR10),"")</f>
        <v/>
      </c>
      <c r="FT10" s="17">
        <v>13.5</v>
      </c>
      <c r="FU10" s="17">
        <v>9.3000000000000007</v>
      </c>
      <c r="FV10" s="17">
        <v>14.3</v>
      </c>
      <c r="FW10" s="17">
        <v>14.44</v>
      </c>
      <c r="FX10" s="17">
        <v>0</v>
      </c>
      <c r="FY10" s="17">
        <v>13.3</v>
      </c>
      <c r="FZ10" s="17">
        <v>9.3000000000000007</v>
      </c>
      <c r="GA10" s="17">
        <v>14.3</v>
      </c>
      <c r="GB10" s="17">
        <v>14.25</v>
      </c>
      <c r="GC10" s="17">
        <v>0</v>
      </c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0">
        <f>IF(FV10&gt;0,FV10,"")</f>
        <v>14.3</v>
      </c>
      <c r="GO10" s="40">
        <f>IF(FW10&gt;0,FW10,"")</f>
        <v>14.44</v>
      </c>
      <c r="GP10" s="40">
        <f>IF(SUM(FT10:FW10)-FX10&gt;0,SUM(FT10:FW10)-FX10,"")</f>
        <v>51.54</v>
      </c>
      <c r="GQ10" s="40">
        <f>IF(GA10&gt;0,GA10,"")</f>
        <v>14.3</v>
      </c>
      <c r="GR10" s="40">
        <f>IF(GB10&gt;0,GB10,"")</f>
        <v>14.25</v>
      </c>
      <c r="GS10" s="40">
        <f>IF(SUM(FY10:GB10)-GC10&gt;0,SUM(FY10:GB10)-GC10,"")</f>
        <v>51.150000000000006</v>
      </c>
      <c r="GT10" s="40">
        <f>IF(MAX(GP10,GS10)&gt;0,MAX(GP10,GS10),"")</f>
        <v>51.54</v>
      </c>
      <c r="GU10" s="40" t="str">
        <f>IF(GF10&gt;0,GF10,"")</f>
        <v/>
      </c>
      <c r="GV10" s="40" t="str">
        <f>IF(GG10&gt;0,GG10,"")</f>
        <v/>
      </c>
      <c r="GW10" s="40" t="str">
        <f>IF(SUM(GD10:GG10)-GH10&gt;0,SUM(GD10:GG10)-GH10,"")</f>
        <v/>
      </c>
      <c r="GX10" s="40" t="str">
        <f>IF(GK10&gt;0,GK10,"")</f>
        <v/>
      </c>
      <c r="GY10" s="40" t="str">
        <f>IF(GL10&gt;0,GL10,"")</f>
        <v/>
      </c>
      <c r="GZ10" s="40" t="str">
        <f>IF(SUM(GI10:GL10)-GM10&gt;0,SUM(GI10:GL10)-GM10,"")</f>
        <v/>
      </c>
      <c r="HA10" s="40">
        <f>IF(SUM(GT10,GW10,GZ10)&gt;0,SUM(GT10,GW10,GZ10),"")</f>
        <v>51.54</v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IF(SUM(IB10,IE10,IH10)&gt;0,SUM(IB10,IE10,IH10),"")</f>
        <v/>
      </c>
      <c r="IJ10" s="17"/>
      <c r="IK10" s="17"/>
      <c r="IL10" s="17"/>
      <c r="IM10" s="17"/>
      <c r="IN10" s="17"/>
      <c r="IO10" s="17">
        <v>14</v>
      </c>
      <c r="IP10" s="17">
        <v>9.6</v>
      </c>
      <c r="IQ10" s="17">
        <v>13.4</v>
      </c>
      <c r="IR10" s="17">
        <v>14.48</v>
      </c>
      <c r="IS10" s="17">
        <v>0</v>
      </c>
      <c r="IT10" s="17"/>
      <c r="IU10" s="17"/>
      <c r="IV10" s="17"/>
      <c r="IW10" s="17"/>
      <c r="IX10" s="17"/>
      <c r="IY10" s="17">
        <v>13.5</v>
      </c>
      <c r="IZ10" s="17">
        <v>9.3000000000000007</v>
      </c>
      <c r="JA10" s="17">
        <v>14.3</v>
      </c>
      <c r="JB10" s="17">
        <v>14.37</v>
      </c>
      <c r="JC10" s="17">
        <v>0</v>
      </c>
      <c r="JD10" s="40" t="str">
        <f>IF(IL10&gt;0,IL10,"")</f>
        <v/>
      </c>
      <c r="JE10" s="40" t="str">
        <f>IF(IM10&gt;0,IM10,"")</f>
        <v/>
      </c>
      <c r="JF10" s="40" t="str">
        <f>IF(SUM(IJ10:IM10)-IN10&gt;0,SUM(IJ10:IM10)-IN10,"")</f>
        <v/>
      </c>
      <c r="JG10" s="40">
        <f>IF(IQ10&gt;0,IQ10,"")</f>
        <v>13.4</v>
      </c>
      <c r="JH10" s="40">
        <f>IF(IR10&gt;0,IR10,"")</f>
        <v>14.48</v>
      </c>
      <c r="JI10" s="40">
        <f>IF(SUM(IO10:IR10)-IS10&gt;0,SUM(IO10:IR10)-IS10,"")</f>
        <v>51.480000000000004</v>
      </c>
      <c r="JJ10" s="40">
        <f>IF(MAX(JF10,JI10)&gt;0,MAX(JF10,JI10),"")</f>
        <v>51.480000000000004</v>
      </c>
      <c r="JK10" s="40" t="str">
        <f>IF(IV10&gt;0,IV10,"")</f>
        <v/>
      </c>
      <c r="JL10" s="40" t="str">
        <f>IF(IW10&gt;0,IW10,"")</f>
        <v/>
      </c>
      <c r="JM10" s="40" t="str">
        <f>IF(SUM(IT10:IW10)-IX10&gt;0,SUM(IT10:IW10)-IX10,"")</f>
        <v/>
      </c>
      <c r="JN10" s="40">
        <f>IF(JA10&gt;0,JA10,"")</f>
        <v>14.3</v>
      </c>
      <c r="JO10" s="40">
        <f>IF(JB10&gt;0,JB10,"")</f>
        <v>14.37</v>
      </c>
      <c r="JP10" s="40">
        <f>IF(SUM(IY10:JB10)-JC10&gt;0,SUM(IY10:JB10)-JC10,"")</f>
        <v>51.47</v>
      </c>
      <c r="JQ10" s="40">
        <f>IF(SUM(JJ10,JM10,JP10)&gt;0,SUM(JJ10,JM10,JP10),"")</f>
        <v>102.95</v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IF(SUM(KR10,KU10,KX10)&gt;0,SUM(KR10,KU10,KX10),"")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>IF(LB10&gt;0,LB10,"")</f>
        <v/>
      </c>
      <c r="LU10" s="40" t="str">
        <f>IF(LC10&gt;0,LC10,"")</f>
        <v/>
      </c>
      <c r="LV10" s="40" t="str">
        <f>IF(SUM(KZ10:LC10)-LD10&gt;0,SUM(KZ10:LC10)-LD10,"")</f>
        <v/>
      </c>
      <c r="LW10" s="40" t="str">
        <f>IF(LG10&gt;0,LG10,"")</f>
        <v/>
      </c>
      <c r="LX10" s="40" t="str">
        <f>IF(LH10&gt;0,LH10,"")</f>
        <v/>
      </c>
      <c r="LY10" s="40" t="str">
        <f>IF(SUM(LE10:LH10)-LI10&gt;0,SUM(LE10:LH10)-LI10,"")</f>
        <v/>
      </c>
      <c r="LZ10" s="40" t="str">
        <f>IF(MAX(LV10,LY10)&gt;0,MAX(LV10,LY10),"")</f>
        <v/>
      </c>
      <c r="MA10" s="40" t="str">
        <f>IF(LL10&gt;0,LL10,"")</f>
        <v/>
      </c>
      <c r="MB10" s="40" t="str">
        <f>IF(LM10&gt;0,LM10,"")</f>
        <v/>
      </c>
      <c r="MC10" s="40" t="str">
        <f>IF(SUM(LJ10:LM10)-LN10&gt;0,SUM(LJ10:LM10)-LN10,"")</f>
        <v/>
      </c>
      <c r="MD10" s="40" t="str">
        <f>IF(LQ10&gt;0,LQ10,"")</f>
        <v/>
      </c>
      <c r="ME10" s="40" t="str">
        <f>IF(LR10&gt;0,LR10,"")</f>
        <v/>
      </c>
      <c r="MF10" s="40" t="str">
        <f>IF(SUM(LO10:LR10)-LS10&gt;0,SUM(LO10:LR10)-LS10,"")</f>
        <v/>
      </c>
      <c r="MG10" s="40" t="str">
        <f>IF(SUM(LZ10,MC10,MF10)&gt;0,SUM(LZ10,MC10,MF10),"")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IF(SUM(NH10,NK10,NN10)&gt;0,SUM(NH10,NK10,NN10),"")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>IF(NR10&gt;0,NR10,"")</f>
        <v/>
      </c>
      <c r="OK10" s="40" t="str">
        <f>IF(NS10&gt;0,NS10,"")</f>
        <v/>
      </c>
      <c r="OL10" s="40" t="str">
        <f>IF(SUM(NP10:NS10)-NT10&gt;0,SUM(NP10:NS10)-NT10,"")</f>
        <v/>
      </c>
      <c r="OM10" s="40" t="str">
        <f>IF(NW10&gt;0,NW10,"")</f>
        <v/>
      </c>
      <c r="ON10" s="40" t="str">
        <f>IF(NX10&gt;0,NX10,"")</f>
        <v/>
      </c>
      <c r="OO10" s="40" t="str">
        <f>IF(SUM(NU10:NX10)-NY10&gt;0,SUM(NU10:NX10)-NY10,"")</f>
        <v/>
      </c>
      <c r="OP10" s="40" t="str">
        <f>IF(MAX(OL10,OO10)&gt;0,MAX(OL10,OO10),"")</f>
        <v/>
      </c>
      <c r="OQ10" s="40" t="str">
        <f>IF(OB10&gt;0,OB10,"")</f>
        <v/>
      </c>
      <c r="OR10" s="40" t="str">
        <f>IF(OC10&gt;0,OC10,"")</f>
        <v/>
      </c>
      <c r="OS10" s="40" t="str">
        <f>IF(SUM(NZ10:OC10)-OD10&gt;0,SUM(NZ10:OC10)-OD10,"")</f>
        <v/>
      </c>
      <c r="OT10" s="40" t="str">
        <f>IF(OG10&gt;0,OG10,"")</f>
        <v/>
      </c>
      <c r="OU10" s="40" t="str">
        <f>IF(OH10&gt;0,OH10,"")</f>
        <v/>
      </c>
      <c r="OV10" s="40" t="str">
        <f>IF(SUM(OE10:OH10)-OI10&gt;0,SUM(OE10:OH10)-OI10,"")</f>
        <v/>
      </c>
      <c r="OW10" s="40" t="str">
        <f>IF(SUM(OP10,OS10,OV10)&gt;0,SUM(OP10,OS10,OV10),"")</f>
        <v/>
      </c>
      <c r="OX10" s="18">
        <v>17.5</v>
      </c>
      <c r="OY10" s="18">
        <v>9.5</v>
      </c>
      <c r="OZ10" s="18">
        <v>1.6</v>
      </c>
      <c r="PA10" s="18">
        <v>15.48</v>
      </c>
      <c r="PB10" s="18">
        <v>0</v>
      </c>
      <c r="PC10" s="18">
        <v>15.2</v>
      </c>
      <c r="PD10" s="18">
        <v>9.4</v>
      </c>
      <c r="PE10" s="18">
        <v>12.1</v>
      </c>
      <c r="PF10" s="18">
        <v>14.75</v>
      </c>
      <c r="PG10" s="18">
        <v>0</v>
      </c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>
        <f>IF(OZ10&gt;0,OZ10,"")</f>
        <v>1.6</v>
      </c>
      <c r="PS10" s="11">
        <f>IF(PA10&gt;0,PA10,"")</f>
        <v>15.48</v>
      </c>
      <c r="PT10" s="11">
        <f>IF(SUM(OX10:PA10)-PB10&gt;0,SUM(OX10:PA10)-PB10,"")</f>
        <v>44.08</v>
      </c>
      <c r="PU10" s="11">
        <f>IF(PE10&gt;0,PE10,"")</f>
        <v>12.1</v>
      </c>
      <c r="PV10" s="11">
        <f>IF(PF10&gt;0,PF10,"")</f>
        <v>14.75</v>
      </c>
      <c r="PW10" s="11">
        <f>IF(SUM(PC10:PF10)-PG10&gt;0,SUM(PC10:PF10)-PG10,"")</f>
        <v>51.45</v>
      </c>
      <c r="PX10" s="11">
        <f>IF(MAX(PT10,PW10)&gt;0,MAX(PT10,PW10),"")</f>
        <v>51.45</v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>
        <f>IF(SUM(PX10,QA10,QD10)&gt;0,SUM(PX10,QA10,QD10),"")</f>
        <v>51.45</v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>IF(QH10&gt;0,QH10,"")</f>
        <v/>
      </c>
      <c r="RA10" s="40" t="str">
        <f>IF(QI10&gt;0,QI10,"")</f>
        <v/>
      </c>
      <c r="RB10" s="40" t="str">
        <f>IF(SUM(QF10:QI10)-QJ10&gt;0,SUM(QF10:QI10)-QJ10,"")</f>
        <v/>
      </c>
      <c r="RC10" s="40" t="str">
        <f>IF(QM10&gt;0,QM10,"")</f>
        <v/>
      </c>
      <c r="RD10" s="40" t="str">
        <f>IF(QN10&gt;0,QN10,"")</f>
        <v/>
      </c>
      <c r="RE10" s="40" t="str">
        <f>IF(SUM(QK10:QN10)-QO10&gt;0,SUM(QK10:QN10)-QO10,"")</f>
        <v/>
      </c>
      <c r="RF10" s="40" t="str">
        <f>IF(MAX(RB10,RE10)&gt;0,MAX(RB10,RE10),"")</f>
        <v/>
      </c>
      <c r="RG10" s="40" t="str">
        <f>IF(QR10&gt;0,QR10,"")</f>
        <v/>
      </c>
      <c r="RH10" s="40" t="str">
        <f>IF(QS10&gt;0,QS10,"")</f>
        <v/>
      </c>
      <c r="RI10" s="40" t="str">
        <f>IF(SUM(QP10:QS10)-QT10&gt;0,SUM(QP10:QS10)-QT10,"")</f>
        <v/>
      </c>
      <c r="RJ10" s="40" t="str">
        <f>IF(QW10&gt;0,QW10,"")</f>
        <v/>
      </c>
      <c r="RK10" s="40" t="str">
        <f>IF(QX10&gt;0,QX10,"")</f>
        <v/>
      </c>
      <c r="RL10" s="40" t="str">
        <f>IF(SUM(QU10:QX10)-QY10&gt;0,SUM(QU10:QX10)-QY10,"")</f>
        <v/>
      </c>
      <c r="RM10" s="40" t="str">
        <f>IF(SUM(RF10,RI10,RL10)&gt;0,SUM(RF10,RI10,RL10),"")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IF(SUM(SN10,SQ10,ST10)&gt;0,SUM(SN10,SQ10,ST10),"")</f>
        <v/>
      </c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17"/>
      <c r="TI10" s="17"/>
      <c r="TJ10" s="17"/>
      <c r="TK10" s="17"/>
      <c r="TL10" s="17"/>
      <c r="TM10" s="17"/>
      <c r="TN10" s="17"/>
      <c r="TO10" s="17"/>
      <c r="TP10" s="40" t="str">
        <f>IF(SX10&gt;0,SX10,"")</f>
        <v/>
      </c>
      <c r="TQ10" s="40" t="str">
        <f>IF(SY10&gt;0,SY10,"")</f>
        <v/>
      </c>
      <c r="TR10" s="40" t="str">
        <f>IF(SUM(SV10:SY10)-SZ10&gt;0,SUM(SV10:SY10)-SZ10,"")</f>
        <v/>
      </c>
      <c r="TS10" s="40" t="str">
        <f>IF(TC10&gt;0,TC10,"")</f>
        <v/>
      </c>
      <c r="TT10" s="40" t="str">
        <f>IF(TD10&gt;0,TD10,"")</f>
        <v/>
      </c>
      <c r="TU10" s="40" t="str">
        <f>IF(SUM(TA10:TD10)-TE10&gt;0,SUM(TA10:TD10)-TE10,"")</f>
        <v/>
      </c>
      <c r="TV10" s="40" t="str">
        <f>IF(MAX(TR10,TU10)&gt;0,MAX(TR10,TU10),"")</f>
        <v/>
      </c>
      <c r="TW10" s="40" t="str">
        <f>IF(TH10&gt;0,TH10,"")</f>
        <v/>
      </c>
      <c r="TX10" s="40" t="str">
        <f>IF(TI10&gt;0,TI10,"")</f>
        <v/>
      </c>
      <c r="TY10" s="40" t="str">
        <f>IF(SUM(TF10:TI10)-TJ10&gt;0,SUM(TF10:TI10)-TJ10,"")</f>
        <v/>
      </c>
      <c r="TZ10" s="40" t="str">
        <f>IF(TM10&gt;0,TM10,"")</f>
        <v/>
      </c>
      <c r="UA10" s="40" t="str">
        <f>IF(TN10&gt;0,TN10,"")</f>
        <v/>
      </c>
      <c r="UB10" s="40" t="str">
        <f>IF(SUM(TK10:TN10)-TO10&gt;0,SUM(TK10:TN10)-TO10,"")</f>
        <v/>
      </c>
      <c r="UC10" s="40" t="str">
        <f>IF(SUM(TV10,TY10,UB10)&gt;0,SUM(TV10,TY10,UB10),"")</f>
        <v/>
      </c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8"/>
      <c r="UQ10" s="18"/>
      <c r="UR10" s="18"/>
      <c r="US10" s="18"/>
      <c r="UT10" s="18"/>
      <c r="UU10" s="18"/>
      <c r="UV10" s="18"/>
      <c r="UW10" s="18"/>
      <c r="UX10" s="11" t="str">
        <f>IF(UF10&gt;0,UF10,"")</f>
        <v/>
      </c>
      <c r="UY10" s="11" t="str">
        <f>IF(UG10&gt;0,UG10,"")</f>
        <v/>
      </c>
      <c r="UZ10" s="11" t="str">
        <f>IF(SUM(UD10:UG10)-UH10&gt;0,SUM(UD10:UG10)-UH10,"")</f>
        <v/>
      </c>
      <c r="VA10" s="11" t="str">
        <f>IF(UK10&gt;0,UK10,"")</f>
        <v/>
      </c>
      <c r="VB10" s="11" t="str">
        <f>IF(UL10&gt;0,UL10,"")</f>
        <v/>
      </c>
      <c r="VC10" s="11" t="str">
        <f>IF(SUM(UI10:UL10)-UM10&gt;0,SUM(UI10:UL10)-UM10,"")</f>
        <v/>
      </c>
      <c r="VD10" s="11" t="str">
        <f>IF(MAX(UZ10,VC10)&gt;0,MAX(UZ10,VC10),"")</f>
        <v/>
      </c>
      <c r="VE10" s="11" t="str">
        <f>IF(UP10&gt;0,UP10,"")</f>
        <v/>
      </c>
      <c r="VF10" s="11" t="str">
        <f>IF(UQ10&gt;0,UQ10,"")</f>
        <v/>
      </c>
      <c r="VG10" s="11" t="str">
        <f>IF(SUM(UN10:UQ10)-UR10&gt;0,SUM(UN10:UQ10)-UR10,"")</f>
        <v/>
      </c>
      <c r="VH10" s="11" t="str">
        <f>IF(UU10&gt;0,UU10,"")</f>
        <v/>
      </c>
      <c r="VI10" s="11" t="str">
        <f>IF(UV10&gt;0,UV10,"")</f>
        <v/>
      </c>
      <c r="VJ10" s="11" t="str">
        <f>IF(SUM(US10:UV10)-UW10&gt;0,SUM(US10:UV10)-UW10,"")</f>
        <v/>
      </c>
      <c r="VK10" s="11" t="str">
        <f>IF(SUM(VD10,VG10,VJ10)&gt;0,SUM(VD10,VG10,VJ10),"")</f>
        <v/>
      </c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17"/>
      <c r="VY10" s="17"/>
      <c r="VZ10" s="17"/>
      <c r="WA10" s="17"/>
      <c r="WB10" s="17"/>
      <c r="WC10" s="17"/>
      <c r="WD10" s="17"/>
      <c r="WE10" s="17"/>
      <c r="WF10" s="40" t="str">
        <f>IF(VN10&gt;0,VN10,"")</f>
        <v/>
      </c>
      <c r="WG10" s="40" t="str">
        <f>IF(VO10&gt;0,VO10,"")</f>
        <v/>
      </c>
      <c r="WH10" s="40" t="str">
        <f>IF(SUM(VL10:VO10)-VP10&gt;0,SUM(VL10:VO10)-VP10,"")</f>
        <v/>
      </c>
      <c r="WI10" s="40" t="str">
        <f>IF(VS10&gt;0,VS10,"")</f>
        <v/>
      </c>
      <c r="WJ10" s="40" t="str">
        <f>IF(VT10&gt;0,VT10,"")</f>
        <v/>
      </c>
      <c r="WK10" s="40" t="str">
        <f>IF(SUM(VQ10:VT10)-VU10&gt;0,SUM(VQ10:VT10)-VU10,"")</f>
        <v/>
      </c>
      <c r="WL10" s="40" t="str">
        <f>IF(MAX(WH10,WK10)&gt;0,MAX(WH10,WK10),"")</f>
        <v/>
      </c>
      <c r="WM10" s="40" t="str">
        <f>IF(VX10&gt;0,VX10,"")</f>
        <v/>
      </c>
      <c r="WN10" s="40" t="str">
        <f>IF(VY10&gt;0,VY10,"")</f>
        <v/>
      </c>
      <c r="WO10" s="40" t="str">
        <f>IF(SUM(VV10:VY10)-VZ10&gt;0,SUM(VV10:VY10)-VZ10,"")</f>
        <v/>
      </c>
      <c r="WP10" s="40" t="str">
        <f>IF(WC10&gt;0,WC10,"")</f>
        <v/>
      </c>
      <c r="WQ10" s="40" t="str">
        <f>IF(WD10&gt;0,WD10,"")</f>
        <v/>
      </c>
      <c r="WR10" s="40" t="str">
        <f>IF(SUM(WA10:WD10)-WE10&gt;0,SUM(WA10:WD10)-WE10,"")</f>
        <v/>
      </c>
      <c r="WS10" s="40" t="str">
        <f>IF(SUM(WL10,WO10,WR10)&gt;0,SUM(WL10,WO10,WR10),"")</f>
        <v/>
      </c>
      <c r="WT10" s="26">
        <f>IF($CP10="P",CA10,(CA10+AZ10)/2)</f>
        <v>13.8</v>
      </c>
      <c r="WU10" s="26">
        <f>IF($CP10="P",CB10,(CB10+BA10)/2)</f>
        <v>9.3999999999999986</v>
      </c>
      <c r="WV10" s="26">
        <f>IF($CP10="P",CC10,(CC10+BB10)/2)</f>
        <v>11.600000000000001</v>
      </c>
      <c r="WW10" s="26">
        <f>IF($CP10="P",CD10,(CD10+BC10)/2)</f>
        <v>14.3</v>
      </c>
      <c r="WX10" s="26">
        <f>IF($CP10="P",CE10,(CE10+BD10)/2)</f>
        <v>1.0999999999999999</v>
      </c>
      <c r="WY10" s="26">
        <f>IF($CP10="P",CF10,(CF10+BE10)/2)</f>
        <v>14.7</v>
      </c>
      <c r="WZ10" s="26">
        <f>IF($CP10="P",CG10,(CG10+BF10)/2)</f>
        <v>9.1499999999999986</v>
      </c>
      <c r="XA10" s="26">
        <f>IF($CP10="P",CH10,(CH10+BG10)/2)</f>
        <v>13.850000000000001</v>
      </c>
      <c r="XB10" s="26">
        <f>IF($CP10="P",CI10,(CI10+BH10)/2)</f>
        <v>14.120000000000001</v>
      </c>
      <c r="XC10" s="26">
        <f>IF($CP10="P",CJ10,(CJ10+BI10)/2)</f>
        <v>0</v>
      </c>
      <c r="XD10" s="26">
        <f>IF($CP10="P",CK10,(CK10+BJ10)/2)</f>
        <v>13.7</v>
      </c>
      <c r="XE10" s="26">
        <f>IF($CP10="P",CL10,(CL10+BK10)/2)</f>
        <v>9.3999999999999986</v>
      </c>
      <c r="XF10" s="26">
        <f>IF($CP10="P",CM10,(CM10+BL10)/2)</f>
        <v>14.3</v>
      </c>
      <c r="XG10" s="26">
        <f>IF($CP10="P",CN10,(CN10+BM10)/2)</f>
        <v>14.265000000000001</v>
      </c>
      <c r="XH10" s="26">
        <f>IF($CP10="P",CO10,(CO10+BN10)/2)</f>
        <v>0</v>
      </c>
      <c r="XI10" s="28" t="s">
        <v>53</v>
      </c>
      <c r="XJ10" s="11">
        <f>IF(WV10&gt;0,WV10,"")</f>
        <v>11.600000000000001</v>
      </c>
      <c r="XK10" s="11">
        <f>IF(WW10&gt;0,WW10,"")</f>
        <v>14.3</v>
      </c>
      <c r="XL10" s="11">
        <f>IF(SUM(WT10:WW10)-WX10&gt;0,SUM(WT10:WW10)-WX10,"")</f>
        <v>47.999999999999993</v>
      </c>
      <c r="XM10" s="11">
        <f>IF(XA10&gt;0,XA10,"")</f>
        <v>13.850000000000001</v>
      </c>
      <c r="XN10" s="11">
        <f>IF(XB10&gt;0,XB10,"")</f>
        <v>14.120000000000001</v>
      </c>
      <c r="XO10" s="11">
        <f>IF(SUM(WY10:XB10)-XC10&gt;0,SUM(WY10:XB10)-XC10,"")</f>
        <v>51.820000000000007</v>
      </c>
      <c r="XP10" s="11">
        <f>IF(MAX(XL10,XO10)&gt;0,MAX(XL10,XO10),"")</f>
        <v>51.820000000000007</v>
      </c>
      <c r="XQ10" s="11">
        <f>IF(XF10&gt;0,XF10,"")</f>
        <v>14.3</v>
      </c>
      <c r="XR10" s="11">
        <f>IF(XG10&gt;0,XG10,"")</f>
        <v>14.265000000000001</v>
      </c>
      <c r="XS10" s="11">
        <f>IF(SUM(XD10:XG10)-XH10&gt;0,SUM(XD10:XG10)-XH10,"")</f>
        <v>51.664999999999999</v>
      </c>
      <c r="XT10" s="11">
        <f>IF(SUM(XP10,XS10)&gt;0,SUM(XP10,XS10),"")</f>
        <v>103.48500000000001</v>
      </c>
    </row>
    <row r="11" spans="1:644" x14ac:dyDescent="0.2">
      <c r="A11" s="4" cm="1">
        <f t="array" ref="A11">IF(AND(H11&lt;&gt;"",H11&lt;&gt;"No DD"),SUMPRODUCT((H$4:H$15&lt;&gt;"")*(H$4:H$15&lt;&gt;"No DD")*(E$4:E$15&gt;E11))+1,IF(H11="No DD",SUMPRODUCT((H$4:H$15="No DD")*(E$4:E$15&gt;E11))+1+SUMPRODUCT((H$4:H$15&lt;&gt;"")*(H$4:H$15&lt;&gt;"No DD")),""))</f>
        <v>8</v>
      </c>
      <c r="B11" s="5" t="s">
        <v>87</v>
      </c>
      <c r="C11" s="4" t="s">
        <v>5</v>
      </c>
      <c r="D11" s="4">
        <v>1999</v>
      </c>
      <c r="E11" s="9">
        <f>SUM(J11:V11)+SUM(J11:T11)*0.0000001+SUM(J11)*0.0000000000001</f>
        <v>234.67002339850521</v>
      </c>
      <c r="F11" s="3" t="str">
        <f>IF(OR(AND(AO11&gt;=AY$17,AO11&lt;&gt;"",AQ11&gt;=AY$21,AQ11&lt;&gt;"",AN11=""),AND(AR11&gt;=AY$17,AR11&lt;&gt;"",AT11&gt;=AY$21,AT11&lt;&gt;"",AN11=""),AND(AV11&gt;=AY$17,AV11&lt;&gt;"",AX11&gt;=AY$21,AX11&lt;&gt;"",AN11=""),AND(BP11&gt;=BZ$17,BP11&lt;&gt;"",BR11&gt;=BZ$21,BR11&lt;&gt;"",BO11=""),AND(BS11&gt;=BZ$17,BS11&lt;&gt;"",BU11&gt;=BZ$21,BU11&lt;&gt;"",BO11=""),AND(BW11&gt;=BZ$17,BW11&lt;&gt;"",BY11&gt;=BZ$21,BY11&lt;&gt;"",BO11=""),AND(CQ11&gt;=DA$17,CQ11&lt;&gt;"",CS11&gt;=DA$21,CS11&lt;&gt;"",CP11=""),AND(CT11&gt;=DA$17,CT11&lt;&gt;"",CV11&gt;=DA$21,CV11&lt;&gt;"",CP11=""),AND(CX11&gt;=DA$17,CX11&lt;&gt;"",CZ11&gt;=DA$21,CZ11&lt;&gt;"",CP11=""),AND(DX11&gt;=EK$17,DX11&lt;&gt;"",DZ11&gt;=EK$21,DZ11&lt;&gt;""),AND(EA11&gt;=EK$17,EA11&lt;&gt;"",EC11&gt;=EK$21,EC11&lt;&gt;""),AND(EE11&gt;=EK$17,EE11&lt;&gt;"",EG11&gt;=EK$21,EG11&lt;&gt;""),AND(EH11&gt;=EK$17,EH11&lt;&gt;"",EJ11&gt;=EK$21,EJ11&lt;&gt;""),AND(FF11&gt;=FS$17,FF11&lt;&gt;"",FH11&gt;=FS$21,FH11&lt;&gt;""),AND(FI11&gt;=FS$17,FI11&lt;&gt;"",FK11&gt;=FS$21,FK11&lt;&gt;""),AND(FM11&gt;=FS$17,FM11&lt;&gt;"",FO11&gt;=FS$21,FO11&lt;&gt;""),AND(FP11&gt;=FS$17,FP11&lt;&gt;"",FR11&gt;=FS$21,FR11&lt;&gt;""),AND(GN11&gt;=HA$17,GN11&lt;&gt;"",GP11&gt;=HA$21,GP11&lt;&gt;""),AND(GQ11&gt;=HA$17,GQ11&lt;&gt;"",GS11&gt;=HA$21,GS11&lt;&gt;""),AND(GU11&gt;=HA$17,GU11&lt;&gt;"",GW11&gt;=HA$21,GW11&lt;&gt;""),AND(GX11&gt;=HA$17,GX11&lt;&gt;"",GZ11&gt;=HA$21,GZ11&lt;&gt;""),AND(HV11&gt;=II$17,HV11&lt;&gt;"",HX11&gt;=II$21,HX11&lt;&gt;""),AND(HY11&gt;=II$17,HY11&lt;&gt;"",IA11&gt;=II$21,IA11&lt;&gt;""),AND(IC11&gt;=II$17,IC11&lt;&gt;"",IE11&gt;=II$21,IE11&lt;&gt;""),AND(IF11&gt;=II$17,IF11&lt;&gt;"",IH11&gt;=II$21,IH11&lt;&gt;""),AND(JD11&gt;=JQ$17,JD11&lt;&gt;"",JF11&gt;=JQ$21,JF11&lt;&gt;""),AND(JG11&gt;=JQ$17,JG11&lt;&gt;"",JI11&gt;=JQ$21,JI11&lt;&gt;""),AND(JK11&gt;=JQ$17,JK11&lt;&gt;"",JM11&gt;=JQ$21,JM11&lt;&gt;""),AND(JN11&gt;=JQ$17,JN11&lt;&gt;"",JP11&gt;=JQ$21,JP11&lt;&gt;""),AND(KL11&gt;=KY$17,KL11&lt;&gt;"",KN11&gt;=KY$21,KN11&lt;&gt;""),AND(KO11&gt;=KY$17,KO11&lt;&gt;"",KQ11&gt;=KY$21,KQ11&lt;&gt;""),AND(KS11&gt;=KY$17,KS11&lt;&gt;"",KU11&gt;=KY$21,KU11&lt;&gt;""),AND(KV11&gt;=KY$17,KV11&lt;&gt;"",KX11&gt;=KY$21,KX11&lt;&gt;""),AND(LT11&gt;=MG$17,LT11&lt;&gt;"",LV11&gt;=MG$21,LV11&lt;&gt;""),AND(LW11&gt;=MG$17,LW11&lt;&gt;"",LY11&gt;=MG$21,LY11&lt;&gt;""),AND(MA11&gt;=MG$17,MA11&lt;&gt;"",MC11&gt;=MG$21,MC11&lt;&gt;""),AND(MD11&gt;=MG$17,MD11&lt;&gt;"",MF11&gt;=MG$21,MF11&lt;&gt;""),AND(NB11&gt;=NO$17,NB11&lt;&gt;"",ND11&gt;=NO$21,ND11&lt;&gt;""),AND(NE11&gt;=NO$17,NE11&lt;&gt;"",NG11&gt;=NO$21,NG11&lt;&gt;""),AND(NI11&gt;=NO$17,NI11&lt;&gt;"",NK11&gt;=NO$21,NK11&lt;&gt;""),AND(NL11&gt;=NO$17,NL11&lt;&gt;"",NN11&gt;=NO$21,NN11&lt;&gt;""),AND(OJ11&gt;=OW$17,OJ11&lt;&gt;"",OL11&gt;=OW$21,OL11&lt;&gt;""),AND(OM11&gt;=OW$17,OM11&lt;&gt;"",OO11&gt;=OW$21,OO11&lt;&gt;""),AND(OQ11&gt;=OW$17,OQ11&lt;&gt;"",OS11&gt;=OW$21,OS11&lt;&gt;""),AND(OT11&gt;=OW$17,OT11&lt;&gt;"",OV11&gt;=OW$21,OV11&lt;&gt;""),AND(PR11&gt;=QE$17,PR11&lt;&gt;"",PT11&gt;=QE$21,PT11&lt;&gt;""),AND(PU11&gt;=QE$17,PU11&lt;&gt;"",PW11&gt;=QE$21,PW11&lt;&gt;""),AND(PY11&gt;=QE$17,PY11&lt;&gt;"",QA11&gt;=QE$21,QA11&lt;&gt;""),AND(QB11&gt;=QE$17,QB11&lt;&gt;"",QD11&gt;=QE$21,QD11&lt;&gt;""),AND(QZ11&gt;=RM$17,QZ11&lt;&gt;"",RB11&gt;=RM$21,RB11&lt;&gt;""),AND(RC11&gt;=RM$17,RC11&lt;&gt;"",RE11&gt;=RM$21,RE11&lt;&gt;""),AND(RG11&gt;=RM$17,RG11&lt;&gt;"",RI11&gt;=RM$21,RI11&lt;&gt;""),AND(RJ11&gt;=RM$17,RJ11&lt;&gt;"",RL11&gt;=RM$21,RL11&lt;&gt;""),AND(SH11&gt;=SU$17,SH11&lt;&gt;"",SJ11&gt;=SU$21,SJ11&lt;&gt;""),AND(SK11&gt;=SU$17,SK11&lt;&gt;"",SM11&gt;=SU$21,SM11&lt;&gt;""),AND(SO11&gt;=SU$17,SO11&lt;&gt;"",SQ11&gt;=SU$21,SQ11&lt;&gt;""),AND(SR11&gt;=SU$17,SR11&lt;&gt;"",ST11&gt;=SU$21,ST11&lt;&gt;""),AND(TP11&gt;=UC$17,TP11&lt;&gt;"",TR11&gt;=UC$21,TR11&lt;&gt;""),AND(TS11&gt;=UC$17,TS11&lt;&gt;"",TU11&gt;=UC$21,TU11&lt;&gt;""),AND(TW11&gt;=UC$17,TW11&lt;&gt;"",TY11&gt;=UC$21,TYY11&lt;&gt;""),AND(TZ11&gt;=UC$17,TZ11&lt;&gt;"",UB11&gt;=UC$21,UB11&lt;&gt;""),AND(UX11&gt;=VK$17,UX11&lt;&gt;"",UZ11&gt;=VK$21,UZ11&lt;&gt;""),AND(VA11&gt;=VK$17,VA11&lt;&gt;"",VC11&gt;=VK$21,VC11&lt;&gt;""),AND(VE11&gt;=VK$17,VE11&lt;&gt;"",VG11&gt;=VK$21,VG11&lt;&gt;""),AND(VH11&gt;=VK$17,VH11&lt;&gt;"",VJ11&gt;=VK$21,VJ11&lt;&gt;""),AND(WF11&gt;=WS$17,WF11&lt;&gt;"",WH11&gt;=WS$21,WH11&lt;&gt;""),AND(WI11&gt;=WS$17,WI11&lt;&gt;"",WK11&gt;=WS$21,WK11&lt;&gt;""),AND(WM11&gt;=WS$17,WM11&lt;&gt;"",WO11&gt;=WS$21,WO11&lt;&gt;""),AND(WP11&gt;=WS$17,WP11&lt;&gt;"",WR11&gt;=WS$21,WR11&lt;&gt;"")),"P","")</f>
        <v>P</v>
      </c>
      <c r="G11" s="3" t="str">
        <f>IF(OR(AND(AQ11&gt;=AY$21,AQ11&lt;&gt;"",AN11=""),AND(AT11&gt;=AY$21,AT11&lt;&gt;"",AN11=""),AND(AX11&gt;=AY$21,AX11&lt;&gt;"",AN11=""),AND(BR11&gt;=BZ$21,BR11&lt;&gt;"",BO11=""),AND(BU11&gt;=BZ$21,BU11&lt;&gt;"",BO11=""),AND(BY11&gt;=BZ$21,BY11&lt;&gt;"",BO11=""),AND(CS11&gt;=DA$21,CS11&lt;&gt;"",CP11=""),AND(CV11&gt;=DA$21,CV11&lt;&gt;"",CP11=""),AND(CZ11&gt;=DA$21,CZ11&lt;&gt;"",CP11=""),AND(DZ11&gt;=EK$21,DZ11&lt;&gt;""),AND(EC11&gt;=EK$21,EC11&lt;&gt;""),AND(EG11&gt;=EK$21,EG11&lt;&gt;""),AND(EJ11&gt;=EK$21,EJ11&lt;&gt;""),AND(FH11&gt;=FS$21,FH11&lt;&gt;""),AND(FK11&gt;=FS$21,FK11&lt;&gt;""),AND(FO11&gt;=FS$21,FO11&lt;&gt;""),AND(FR11&gt;=FS$21,FR11&lt;&gt;""),AND(GP11&gt;=HA$21,GP11&lt;&gt;""),AND(GS11&gt;=HA$21,GS11&lt;&gt;""),AND(GW11&gt;=HA$21,GW11&lt;&gt;""),AND(GZ11&gt;=HA$21,GZ11&lt;&gt;""),AND(HX11&gt;=II$21,HX11&lt;&gt;""),AND(IA11&gt;=II$21,IA11&lt;&gt;""),AND(IE11&gt;=II$21,IE11&lt;&gt;""),AND(IH11&gt;=II$21,IH11&lt;&gt;""),AND(JF11&gt;=JQ$21,JF11&lt;&gt;""),AND(JI11&gt;=JQ$21,JI11&lt;&gt;""),AND(JM11&gt;=JQ$21,JM11&lt;&gt;""),AND(JP11&gt;=JQ$21,JP11&lt;&gt;""),AND(KN11&gt;=KY$21,KN11&lt;&gt;""),AND(KQ11&gt;=KY$21,KQ11&lt;&gt;""),AND(KU11&gt;=KY$21,KU11&lt;&gt;""),AND(KX11&gt;=KY$21,KX11&lt;&gt;""),AND(LV11&gt;=MG$21,LV11&lt;&gt;""),AND(LY11&gt;=MG$21,LY11&lt;&gt;""),AND(MC11&gt;=MG$21,MC11&lt;&gt;""),AND(MF11&gt;=MG$21,MF11&lt;&gt;""),AND(ND11&gt;=NO$21,ND11&lt;&gt;""),AND(NG11&gt;=NO$21,NG11&lt;&gt;""),AND(NK11&gt;=NO$21,NK11&lt;&gt;""),AND(NN11&gt;=NO$21,NN11&lt;&gt;""),AND(OL11&gt;=OW$21,OL11&lt;&gt;""),AND(OO11&gt;=OW$21,OO11&lt;&gt;""),AND(OS11&gt;=OW$21,OS11&lt;&gt;""),AND(OV11&gt;=OW$21,OV11&lt;&gt;""),AND(PT11&gt;=QE$21,PT11&lt;&gt;""),AND(PW11&gt;=QE$21,PW11&lt;&gt;""),AND(QA11&gt;=QE$21,QA11&lt;&gt;""),AND(QD11&gt;=QE$21,QD11&lt;&gt;""),AND(RB11&gt;=RM$21,RB11&lt;&gt;""),AND(RE11&gt;=RM$21,RE11&lt;&gt;""),AND(RI11&gt;=RM$21,RI11&lt;&gt;""),AND(RL11&gt;=RM$21,RL11&lt;&gt;""),AND(SJ11&gt;=SU$21,SJ11&lt;&gt;""),AND(SM11&gt;=SU$21,SM11&lt;&gt;""),AND(SQ11&gt;=SU$21,SQ11&lt;&gt;""),AND(ST11&gt;=SU$21,ST11&lt;&gt;""),AND(TR11&gt;=UC$21,TR11&lt;&gt;""),AND(TU11&gt;=UC$21,TU11&lt;&gt;""),AND(TY11&gt;=UC$21,TYY11&lt;&gt;""),AND(UB11&gt;=UC$21,UB11&lt;&gt;""),AND(UZ11&gt;=VK$21,UZ11&lt;&gt;""),AND(VC11&gt;=VK$21,VC11&lt;&gt;""),AND(VG11&gt;=VK$21,VG11&lt;&gt;""),AND(VJ11&gt;=VK$21,VJ11&lt;&gt;""),AND(WH11&gt;=WS$21,WH11&lt;&gt;""),AND(WK11&gt;=WS$21,WK11&lt;&gt;""),AND(WO11&gt;=WS$21,WO11&lt;&gt;""),AND(WR11&gt;=WS$21,WR11&lt;&gt;"")),"P","")</f>
        <v>P</v>
      </c>
      <c r="H11" s="36" t="str">
        <f>IF(AND(G11="P",F11=""),"No DD",IF(OR(AND(AO11&gt;=AY$20,AO11&lt;&gt;"",AQ11&gt;=AY$24,AQ11&lt;&gt;"",AN11=""),AND(AR11&gt;=AY$20,AR11&lt;&gt;"",AT11&gt;=AY$24,AT11&lt;&gt;"",AN11=""),AND(AV11&gt;=AY$20,AV11&lt;&gt;"",AX11&gt;=AY$24,AX11&lt;&gt;"",AN11=""),AND(BP11&gt;=BZ$20,BP11&lt;&gt;"",BR11&gt;=BZ$24,BR11&lt;&gt;"",BO11=""),AND(BS11&gt;=BZ$20,BS11&lt;&gt;"",BU11&gt;=BZ$24,BU11&lt;&gt;"",BO11=""),AND(BW11&gt;=BZ$20,BW11&lt;&gt;"",BY11&gt;=BZ$24,BY11&lt;&gt;"",BO11=""),AND(CQ11&gt;=DA$20,CQ11&lt;&gt;"",CS11&gt;=DA$24,CS11&lt;&gt;"",CP11=""),AND(CT11&gt;=DA$20,CT11&lt;&gt;"",CV11&gt;=DA$24,CV11&lt;&gt;"",CP11=""),AND(CX11&gt;=DA$20,CX11&lt;&gt;"",CZ11&gt;=DA$24,CZ11&lt;&gt;"",CP11=""),AND(DX11&gt;=EK$20,DX11&lt;&gt;"",DZ11&gt;=EK$24,DZ11&lt;&gt;""),AND(EA11&gt;=EK$20,EA11&lt;&gt;"",EC11&gt;=EK$24,EC11&lt;&gt;""),AND(EE11&gt;=EK$20,EE11&lt;&gt;"",EG11&gt;=EK$24,EG11&lt;&gt;""),AND(EH11&gt;=EK$20,EH11&lt;&gt;"",EJ11&gt;=EK$24,EJ11&lt;&gt;""),AND(FF11&gt;=FS$20,FF11&lt;&gt;"",FH11&gt;=FS$24,FH11&lt;&gt;""),AND(FI11&gt;=FS$20,FI11&lt;&gt;"",FK11&gt;=FS$24,FK11&lt;&gt;""),AND(FM11&gt;=FS$20,FM11&lt;&gt;"",FO11&gt;=FS$24,FO11&lt;&gt;""),AND(FP11&gt;=FS$20,FP11&lt;&gt;"",FR11&gt;=FS$24,FR11&lt;&gt;""),AND(GN11&gt;=HA$20,GN11&lt;&gt;"",GP11&gt;=HA$24,GP11&lt;&gt;""),AND(GQ11&gt;=HA$20,GQ11&lt;&gt;"",GS11&gt;=HA$24,GS11&lt;&gt;""),AND(GU11&gt;=HA$20,GU11&lt;&gt;"",GW11&gt;=HA$24,GW11&lt;&gt;""),AND(GX11&gt;=HA$20,GX11&lt;&gt;"",GZ11&gt;=HA$24,GZ11&lt;&gt;""),AND(HV11&gt;=II$20,HV11&lt;&gt;"",HX11&gt;=II$24,HX11&lt;&gt;""),AND(HY11&gt;=II$20,HY11&lt;&gt;"",IA11&gt;=II$24,IA11&lt;&gt;""),AND(IC11&gt;=II$20,IC11&lt;&gt;"",IE11&gt;=II$24,IE11&lt;&gt;""),AND(IF11&gt;=II$20,IF11&lt;&gt;"",IH11&gt;=II$24,IH11&lt;&gt;""),AND(JD11&gt;=JQ$20,JD11&lt;&gt;"",JF11&gt;=JQ$24,JF11&lt;&gt;""),AND(JG11&gt;=JQ$20,JG11&lt;&gt;"",JI11&gt;=JQ$24,JI11&lt;&gt;""),AND(JK11&gt;=JQ$20,JK11&lt;&gt;"",JM11&gt;=JQ$24,JM11&lt;&gt;""),AND(JN11&gt;=JQ$20,JN11&lt;&gt;"",JP11&gt;=JQ$24,JP11&lt;&gt;""),AND(KL11&gt;=KY$20,KL11&lt;&gt;"",KN11&gt;=KY$24,KN11&lt;&gt;""),AND(KO11&gt;=KY$20,KO11&lt;&gt;"",KQ11&gt;=KY$24,KQ11&lt;&gt;""),AND(KS11&gt;=KY$20,KS11&lt;&gt;"",KU11&gt;=KY$24,KU11&lt;&gt;""),AND(KV11&gt;=KY$20,KV11&lt;&gt;"",KX11&gt;=KY$24,KX11&lt;&gt;""),AND(LT11&gt;=MG$20,LT11&lt;&gt;"",LV11&gt;=MG$24,LV11&lt;&gt;""),AND(LW11&gt;=MG$20,LW11&lt;&gt;"",LY11&gt;=MG$24,LY11&lt;&gt;""),AND(MA11&gt;=MG$20,MA11&lt;&gt;"",MC11&gt;=MG$24,MC11&lt;&gt;""),AND(MD11&gt;=MG$20,MD11&lt;&gt;"",MF11&gt;=MG$24,MF11&lt;&gt;""),AND(NB11&gt;=NO$20,NB11&lt;&gt;"",ND11&gt;=NO$24,ND11&lt;&gt;""),AND(NE11&gt;=NO$20,NE11&lt;&gt;"",NG11&gt;=NO$24,NG11&lt;&gt;""),AND(NI11&gt;=NO$20,NI11&lt;&gt;"",NK11&gt;=NO$24,NK11&lt;&gt;""),AND(NL11&gt;=NO$20,NL11&lt;&gt;"",NN11&gt;=NO$24,NN11&lt;&gt;""),AND(OJ11&gt;=OW$20,OJ11&lt;&gt;"",OL11&gt;=OW$24,OL11&lt;&gt;""),AND(OM11&gt;=OW$20,OM11&lt;&gt;"",OO11&gt;=OW$24,OO11&lt;&gt;""),AND(OQ11&gt;=OW$20,OQ11&lt;&gt;"",OS11&gt;=OW$24,OS11&lt;&gt;""),AND(OT11&gt;=OW$20,OT11&lt;&gt;"",OV11&gt;=OW$24,OV11&lt;&gt;""),AND(PR11&gt;=QE$20,PR11&lt;&gt;"",PT11&gt;=QE$24,PT11&lt;&gt;""),AND(PU11&gt;=QE$20,PU11&lt;&gt;"",PW11&gt;=QE$24,PW11&lt;&gt;""),AND(PY11&gt;=QE$20,PY11&lt;&gt;"",QA11&gt;=QE$24,QA11&lt;&gt;""),AND(QB11&gt;=QE$20,QB11&lt;&gt;"",QD11&gt;=QE$24,QD11&lt;&gt;""),AND(QZ11&gt;=RM$20,QZ11&lt;&gt;"",RB11&gt;=RM$24,RB11&lt;&gt;""),AND(RC11&gt;=RM$20,RC11&lt;&gt;"",RE11&gt;=RM$24,RE11&lt;&gt;""),AND(RG11&gt;=RM$20,RG11&lt;&gt;"",RI11&gt;=RM$24,RI11&lt;&gt;""),AND(RJ11&gt;=RM$20,RJ11&lt;&gt;"",RL11&gt;=RM$24,RL11&lt;&gt;""),AND(SH11&gt;=SU$20,SH11&lt;&gt;"",SJ11&gt;=SU$24,SJ11&lt;&gt;""),AND(SK11&gt;=SU$20,SK11&lt;&gt;"",SM11&gt;=SU$24,SM11&lt;&gt;""),AND(SO11&gt;=SU$20,SO11&lt;&gt;"",SQ11&gt;=SU$24,SQ11&lt;&gt;""),AND(SR11&gt;=SU$20,SR11&lt;&gt;"",ST11&gt;=SU$24,ST11&lt;&gt;""),AND(TP11&gt;=UC$20,TP11&lt;&gt;"",TR11&gt;=UC$24,TR11&lt;&gt;""),AND(TS11&gt;=UC$20,TS11&lt;&gt;"",TU11&gt;=UC$24,TU11&lt;&gt;""),AND(TW11&gt;=UC$20,TW11&lt;&gt;"",TY11&gt;=UC$344,TYY11&lt;&gt;""),AND(TZ11&gt;=UC$20,TZ11&lt;&gt;"",UB11&gt;=UC$24,UB11&lt;&gt;""),AND(UX11&gt;=VK$20,UX11&lt;&gt;"",UZ11&gt;=VK$24,UZ11&lt;&gt;""),AND(VA11&gt;=VK$20,VA11&lt;&gt;"",VC11&gt;=VK$24,VC11&lt;&gt;""),AND(VE11&gt;=VK$20,VE11&lt;&gt;"",VG11&gt;=VK$24,VG11&lt;&gt;""),AND(VH11&gt;=VK$20,VH11&lt;&gt;"",VJ11&gt;=VK$24,VJ11&lt;&gt;""),AND(WF11&gt;=WS$20,WF11&lt;&gt;"",WH11&gt;=WS$24,WH11&lt;&gt;""),AND(WI11&gt;=WS$20,WI11&lt;&gt;"",WK11&gt;=WS$24,WK11&lt;&gt;""),AND(WM11&gt;=WS$20,WM11&lt;&gt;"",WO11&gt;=WS$24,WO11&lt;&gt;""),AND(WP11&gt;=WS$20,WP11&lt;&gt;"",WR11&gt;=WS$24,WR11&lt;&gt;"")),"Merit",IF(OR(AND(AO11&gt;=AY$19,AO11&lt;&gt;"",AQ11&gt;=AY$23,AQ11&lt;&gt;"",AN11=""),AND(AR11&gt;=AY$19,AR11&lt;&gt;"",AT11&gt;=AY$23,AT11&lt;&gt;"",AN11=""),AND(AV11&gt;=AY$19,AV11&lt;&gt;"",AX11&gt;=AY$23,AX11&lt;&gt;"",AN11=""),AND(BP11&gt;=BZ$19,BP11&lt;&gt;"",BR11&gt;=BZ$23,BR11&lt;&gt;"",BO11=""),AND(BS11&gt;=BZ$19,BS11&lt;&gt;"",BU11&gt;=BZ$23,BU11&lt;&gt;"",BO11=""),AND(BW11&gt;=BZ$19,BW11&lt;&gt;"",BY11&gt;=BZ$23,BY11&lt;&gt;"",BO11=""),AND(CQ11&gt;=DA$19,CQ11&lt;&gt;"",CS11&gt;=DA$23,CS11&lt;&gt;"",CP11=""),AND(CT11&gt;=DA$19,CT11&lt;&gt;"",CV11&gt;=DA$23,CV11&lt;&gt;"",CP11=""),AND(CX11&gt;=DA$19,CX11&lt;&gt;"",CZ11&gt;=DA$23,CZ11&lt;&gt;"",CP11=""),AND(DX11&gt;=EK$19,DX11&lt;&gt;"",DZ11&gt;=EK$23,DZ11&lt;&gt;""),AND(EA11&gt;=EK$19,EA11&lt;&gt;"",EC11&gt;=EK$23,EC11&lt;&gt;""),AND(EE11&gt;=EK$19,EE11&lt;&gt;"",EG11&gt;=EK$23,EG11&lt;&gt;""),AND(EH11&gt;=EK$19,EH11&lt;&gt;"",EJ11&gt;=EK$23,EJ11&lt;&gt;""),AND(FF11&gt;=FS$19,FF11&lt;&gt;"",FH11&gt;=FS$23,FH11&lt;&gt;""),AND(FI11&gt;=FS$19,FI11&lt;&gt;"",FK11&gt;=FS$23,FK11&lt;&gt;""),AND(FM11&gt;=FS$19,FM11&lt;&gt;"",FO11&gt;=FS$23,FO11&lt;&gt;""),AND(FP11&gt;=FS$19,FP11&lt;&gt;"",FR11&gt;=FS$23,FR11&lt;&gt;""),AND(GN11&gt;=HA$19,GN11&lt;&gt;"",GP11&gt;=HA$23,GP11&lt;&gt;""),AND(GQ11&gt;=HA$19,GQ11&lt;&gt;"",GS11&gt;=HA$23,GS11&lt;&gt;""),AND(GU11&gt;=HA$19,GU11&lt;&gt;"",GW11&gt;=HA$23,GW11&lt;&gt;""),AND(GX11&gt;=HA$19,GX11&lt;&gt;"",GZ11&gt;=HA$23,GZ11&lt;&gt;""),AND(HV11&gt;=II$19,HV11&lt;&gt;"",HX11&gt;=II$23,HX11&lt;&gt;""),AND(HY11&gt;=II$19,HY11&lt;&gt;"",IA11&gt;=II$23,IA11&lt;&gt;""),AND(IC11&gt;=II$19,IC11&lt;&gt;"",IE11&gt;=II$23,IE11&lt;&gt;""),AND(IF11&gt;=II$19,IF11&lt;&gt;"",IH11&gt;=II$23,IH11&lt;&gt;""),AND(JD11&gt;=JQ$19,JD11&lt;&gt;"",JF11&gt;=JQ$23,JF11&lt;&gt;""),AND(JG11&gt;=JQ$19,JG11&lt;&gt;"",JI11&gt;=JQ$23,JI11&lt;&gt;""),AND(JK11&gt;=JQ$19,JK11&lt;&gt;"",JM11&gt;=JQ$23,JM11&lt;&gt;""),AND(JN11&gt;=JQ$19,JN11&lt;&gt;"",JP11&gt;=JQ$23,JP11&lt;&gt;""),AND(KL11&gt;=KY$19,KL11&lt;&gt;"",KN11&gt;=KY$23,KN11&lt;&gt;""),AND(KO11&gt;=KY$19,KO11&lt;&gt;"",KQ11&gt;=KY$23,KQ11&lt;&gt;""),AND(KS11&gt;=KY$19,KS11&lt;&gt;"",KU11&gt;=KY$23,KU11&lt;&gt;""),AND(KV11&gt;=KY$19,KV11&lt;&gt;"",KX11&gt;=KY$23,KX11&lt;&gt;""),AND(LT11&gt;=MG$19,LT11&lt;&gt;"",LV11&gt;=MG$23,LV11&lt;&gt;""),AND(LW11&gt;=MG$19,LW11&lt;&gt;"",LY11&gt;=MG$23,LY11&lt;&gt;""),AND(MA11&gt;=MG$19,MA11&lt;&gt;"",MC11&gt;=MG$23,MC11&lt;&gt;""),AND(MD11&gt;=MG$19,MD11&lt;&gt;"",MF11&gt;=MG$23,MF11&lt;&gt;""),AND(NB11&gt;=NO$19,NB11&lt;&gt;"",ND11&gt;=NO$23,ND11&lt;&gt;""),AND(NE11&gt;=NO$19,NE11&lt;&gt;"",NG11&gt;=NO$23,NG11&lt;&gt;""),AND(NI11&gt;=NO$19,NI11&lt;&gt;"",NK11&gt;=NO$23,NK11&lt;&gt;""),AND(NL11&gt;=NO$19,NL11&lt;&gt;"",NN11&gt;=NO$23,NN11&lt;&gt;""),AND(OJ11&gt;=OW$19,OJ11&lt;&gt;"",OL11&gt;=OW$23,OL11&lt;&gt;""),AND(OM11&gt;=OW$19,OM11&lt;&gt;"",OO11&gt;=OW$23,OO11&lt;&gt;""),AND(OQ11&gt;=OW$19,OQ11&lt;&gt;"",OS11&gt;=OW$23,OS11&lt;&gt;""),AND(OT11&gt;=OW$19,OT11&lt;&gt;"",OV11&gt;=OW$23,OV11&lt;&gt;""),AND(PR11&gt;=QE$19,PR11&lt;&gt;"",PT11&gt;=QE$23,PT11&lt;&gt;""),AND(PU11&gt;=QE$19,PU11&lt;&gt;"",PW11&gt;=QE$23,PW11&lt;&gt;""),AND(PY11&gt;=QE$19,PY11&lt;&gt;"",QA11&gt;=QE$23,QA11&lt;&gt;""),AND(QB11&gt;=QE$19,QB11&lt;&gt;"",QD11&gt;=QE$23,QD11&lt;&gt;""),AND(QZ11&gt;=RM$19,QZ11&lt;&gt;"",RB11&gt;=RM$23,RB11&lt;&gt;""),AND(RC11&gt;=RM$19,RC11&lt;&gt;"",RE11&gt;=RM$23,RE11&lt;&gt;""),AND(RG11&gt;=RM$19,RG11&lt;&gt;"",RI11&gt;=RM$23,RI11&lt;&gt;""),AND(RJ11&gt;=RM$19,RJ11&lt;&gt;"",RL11&gt;=RM$23,RL11&lt;&gt;""),AND(SH11&gt;=SU$19,SH11&lt;&gt;"",SJ11&gt;=SU$23,SJ11&lt;&gt;""),AND(SK11&gt;=SU$19,SK11&lt;&gt;"",SM11&gt;=SU$23,SM11&lt;&gt;""),AND(SO11&gt;=SU$19,SO11&lt;&gt;"",SQ11&gt;=SU$23,SQ11&lt;&gt;""),AND(SR11&gt;=SU$19,SR11&lt;&gt;"",ST11&gt;=SU$23,ST11&lt;&gt;""),AND(TP11&gt;=UC$19,TP11&lt;&gt;"",TR11&gt;=UC$23,TR11&lt;&gt;""),AND(TS11&gt;=UC$19,TS11&lt;&gt;"",TU11&gt;=UC$23,TU11&lt;&gt;""),AND(TW11&gt;=UC$19,TW11&lt;&gt;"",TY11&gt;=UC$23,TYY11&lt;&gt;""),AND(TZ11&gt;=UC$19,TZ11&lt;&gt;"",UB11&gt;=UC$23,UB11&lt;&gt;""),AND(UX11&gt;=VK$19,UX11&lt;&gt;"",UZ11&gt;=VK$23,UZ11&lt;&gt;""),AND(VA11&gt;=VK$19,VA11&lt;&gt;"",VC11&gt;=VK$23,VC11&lt;&gt;""),AND(VE11&gt;=VK$19,VE11&lt;&gt;"",VG11&gt;=VK$23,VG11&lt;&gt;""),AND(VH11&gt;=VK$19,VH11&lt;&gt;"",VJ11&gt;=VK$23,VJ11&lt;&gt;""),AND(WF11&gt;=WS$19,WF11&lt;&gt;"",WH11&gt;=WS$23,WH11&lt;&gt;""),AND(WI11&gt;=WS$19,WI11&lt;&gt;"",WK11&gt;=WS$23,WK11&lt;&gt;""),AND(WM11&gt;=WS$19,WM11&lt;&gt;"",WO11&gt;=WS$23,WO11&lt;&gt;""),AND(WP11&gt;=WS$19,WP11&lt;&gt;"",WR11&gt;=WS$23,WR11&lt;&gt;"")),"Excellence",IF(I11="P","Worlds Team",IF(F11="P","National Team","")))))</f>
        <v>National Team</v>
      </c>
      <c r="I11" s="3" t="str">
        <f>IF(OR(AND(AO11&gt;=AY$18,AO11&lt;&gt;"",AQ11&gt;=AY$22,AQ11&lt;&gt;"",AN11=""),AND(AR11&gt;=AY$18,AR11&lt;&gt;"",AT11&gt;=AY$22,AT11&lt;&gt;"",AN11=""),AND(AV11&gt;=AY$18,AV11&lt;&gt;"",AX11&gt;=AY$22,AX11&lt;&gt;"",AN11=""),AND(BP11&gt;=BZ$18,BP11&lt;&gt;"",BR11&gt;=BZ$22,BR11&lt;&gt;"",BO11=""),AND(BS11&gt;=BZ$18,BS11&lt;&gt;"",BU11&gt;=BZ$22,BU11&lt;&gt;"",BO11=""),AND(BW11&gt;=BZ$18,BW11&lt;&gt;"",BY11&gt;=BZ$22,BY11&lt;&gt;"",BO11=""),AND(CQ11&gt;=DA$18,CQ11&lt;&gt;"",CS11&gt;=DA$22,CS11&lt;&gt;"",CP11=""),AND(CT11&gt;=DA$18,CT11&lt;&gt;"",CV11&gt;=DA$22,CV11&lt;&gt;"",CP11=""),AND(CX11&gt;=DA$18,CX11&lt;&gt;"",CZ11&gt;=DA$22,CZ11&lt;&gt;"",CP11=""),AND(DX11&gt;=EK$18,DX11&lt;&gt;"",DZ11&gt;=EK$22,DZ11&lt;&gt;""),AND(EA11&gt;=EK$18,EA11&lt;&gt;"",EC11&gt;=EK$22,EC11&lt;&gt;""),AND(EE11&gt;=EK$18,EE11&lt;&gt;"",EG11&gt;=EK$22,EG11&lt;&gt;""),AND(EH11&gt;=EK$18,EH11&lt;&gt;"",EJ11&gt;=EK$22,EJ11&lt;&gt;""),AND(FF11&gt;=FS$18,FF11&lt;&gt;"",FH11&gt;=FS$22,FH11&lt;&gt;""),AND(FI11&gt;=FS$18,FI11&lt;&gt;"",FK11&gt;=FS$22,FK11&lt;&gt;""),AND(FM11&gt;=FS$18,FM11&lt;&gt;"",FO11&gt;=FS$22,FO11&lt;&gt;""),AND(FP11&gt;=FS$18,FP11&lt;&gt;"",FR11&gt;=FS$22,FR11&lt;&gt;""),AND(GN11&gt;=HA$18,GN11&lt;&gt;"",GP11&gt;=HA$22,GP11&lt;&gt;""),AND(GQ11&gt;=HA$18,GQ11&lt;&gt;"",GS11&gt;=HA$22,GS11&lt;&gt;""),AND(GU11&gt;=HA$18,GU11&lt;&gt;"",GW11&gt;=HA$22,GW11&lt;&gt;""),AND(GX11&gt;=HA$18,GX11&lt;&gt;"",GZ11&gt;=HA$22,GZ11&lt;&gt;""),AND(HV11&gt;=II$18,HV11&lt;&gt;"",HX11&gt;=II$22,HX11&lt;&gt;""),AND(HY11&gt;=II$18,HY11&lt;&gt;"",IA11&gt;=II$22,IA11&lt;&gt;""),AND(IC11&gt;=II$18,IC11&lt;&gt;"",IE11&gt;=II$22,IE11&lt;&gt;""),AND(IF11&gt;=II$18,IF11&lt;&gt;"",IH11&gt;=II$22,IH11&lt;&gt;""),AND(JD11&gt;=JQ$18,JD11&lt;&gt;"",JF11&gt;=JQ$22,JF11&lt;&gt;""),AND(JG11&gt;=JQ$18,JG11&lt;&gt;"",JI11&gt;=JQ$22,JI11&lt;&gt;""),AND(JK11&gt;=JQ$18,JK11&lt;&gt;"",JM11&gt;=JQ$22,JM11&lt;&gt;""),AND(JN11&gt;=JQ$18,JN11&lt;&gt;"",JP11&gt;=JQ$22,JP11&lt;&gt;""),AND(KL11&gt;=KY$18,KL11&lt;&gt;"",KN11&gt;=KY$22,KN11&lt;&gt;""),AND(KO11&gt;=KY$18,KO11&lt;&gt;"",KQ11&gt;=KY$22,KQ11&lt;&gt;""),AND(KS11&gt;=KY$18,KS11&lt;&gt;"",KU11&gt;=KY$22,KU11&lt;&gt;""),AND(KV11&gt;=KY$18,KV11&lt;&gt;"",KX11&gt;=KY$22,KX11&lt;&gt;""),AND(LT11&gt;=MG$18,LT11&lt;&gt;"",LV11&gt;=MG$22,LV11&lt;&gt;""),AND(LW11&gt;=MG$18,LW11&lt;&gt;"",LY11&gt;=MG$22,LY11&lt;&gt;""),AND(MA11&gt;=MG$18,MA11&lt;&gt;"",MC11&gt;=MG$22,MC11&lt;&gt;""),AND(MD11&gt;=MG$18,MD11&lt;&gt;"",MF11&gt;=MG$22,MF11&lt;&gt;""),AND(NB11&gt;=NO$18,NB11&lt;&gt;"",ND11&gt;=NO$22,ND11&lt;&gt;""),AND(NE11&gt;=NO$18,NE11&lt;&gt;"",NG11&gt;=NO$22,NG11&lt;&gt;""),AND(NI11&gt;=NO$18,NI11&lt;&gt;"",NK11&gt;=NO$22,NK11&lt;&gt;""),AND(NL11&gt;=NO$18,NL11&lt;&gt;"",NN11&gt;=NO$22,NN11&lt;&gt;""),AND(OJ11&gt;=OW$18,OJ11&lt;&gt;"",OL11&gt;=OW$22,OL11&lt;&gt;""),AND(OM11&gt;=OW$18,OM11&lt;&gt;"",OO11&gt;=OW$22,OO11&lt;&gt;""),AND(OQ11&gt;=OW$18,OQ11&lt;&gt;"",OS11&gt;=OW$22,OS11&lt;&gt;""),AND(OT11&gt;=OW$18,OT11&lt;&gt;"",OV11&gt;=OW$22,OV11&lt;&gt;""),AND(PR11&gt;=QE$18,PR11&lt;&gt;"",PT11&gt;=QE$22,PT11&lt;&gt;""),AND(PU11&gt;=QE$18,PU11&lt;&gt;"",PW11&gt;=QE$22,PW11&lt;&gt;""),AND(PY11&gt;=QE$18,PY11&lt;&gt;"",QA11&gt;=QE$22,QA11&lt;&gt;""),AND(QB11&gt;=QE$18,QB11&lt;&gt;"",QD11&gt;=QE$22,QD11&lt;&gt;""),AND(QZ11&gt;=RM$18,QZ11&lt;&gt;"",RB11&gt;=RM$22,RB11&lt;&gt;""),AND(RC11&gt;=RM$18,RC11&lt;&gt;"",RE11&gt;=RM$22,RE11&lt;&gt;""),AND(RG11&gt;=RM$18,RG11&lt;&gt;"",RI11&gt;=RM$22,RI11&lt;&gt;""),AND(RJ11&gt;=RM$18,RJ11&lt;&gt;"",RL11&gt;=RM$22,RL11&lt;&gt;""),AND(SH11&gt;=SU$18,SH11&lt;&gt;"",SJ11&gt;=SU$22,SJ11&lt;&gt;""),AND(SK11&gt;=SU$18,SK11&lt;&gt;"",SM11&gt;=SU$22,SM11&lt;&gt;""),AND(SO11&gt;=SU$18,SO11&lt;&gt;"",SQ11&gt;=SU$22,SQ11&lt;&gt;""),AND(SR11&gt;=SU$18,SR11&lt;&gt;"",ST11&gt;=SU$22,ST11&lt;&gt;""),AND(TP11&gt;=UC$18,TP11&lt;&gt;"",TR11&gt;=UC$22,TR11&lt;&gt;""),AND(TS11&gt;=UC$18,TS11&lt;&gt;"",TU11&gt;=UC$22,TU11&lt;&gt;""),AND(TW11&gt;=UC$18,TW11&lt;&gt;"",TY11&gt;=UC$22,TYY11&lt;&gt;""),AND(TZ11&gt;=UC$18,TZ11&lt;&gt;"",UB11&gt;=UC$22,UB11&lt;&gt;""),AND(UX11&gt;=VK$18,UX11&lt;&gt;"",UZ11&gt;=VK$22,UZ11&lt;&gt;""),AND(VA11&gt;=VK$18,VA11&lt;&gt;"",VC11&gt;=VK$22,VC11&lt;&gt;""),AND(VE11&gt;=VK$18,VE11&lt;&gt;"",VG11&gt;=VK$22,VG11&lt;&gt;""),AND(VH11&gt;=VK$18,VH11&lt;&gt;"",VJ11&gt;=VK$22,VJ11&lt;&gt;""),AND(WF11&gt;=WS$18,WF11&lt;&gt;"",WH11&gt;=WS$22,WH11&lt;&gt;""),AND(WI11&gt;=WS$18,WI11&lt;&gt;"",WK11&gt;=WS$22,WK11&lt;&gt;""),AND(WM11&gt;=WS$18,WM11&lt;&gt;"",WO11&gt;=WS$22,WO11&lt;&gt;""),AND(WP11&gt;=WS$18,WP11&lt;&gt;"",WR11&gt;=WS$22,WR11&lt;&gt;"")),"P","")</f>
        <v/>
      </c>
      <c r="J11" s="8">
        <f>IF(COUNT(AQ11,AT11,BR11,BU11,CS11,CV11)&gt;0,LARGE((AQ11,AT11,BR11,BU11,CS11,CV11),1),0)</f>
        <v>52.379999999999995</v>
      </c>
      <c r="K11" s="8" t="str">
        <f>IF(J11="","",IF(OR(J11=CS11,J11=CV11),$CA$1,IF(OR(J11=BR11,J11=BU11),$AZ$1,IF(OR(J11=AQ11,J11=AT11),$Y$1,""))))</f>
        <v>2025 Nationals</v>
      </c>
      <c r="L11" s="8">
        <f>IF(COUNT(AQ11,AT11,BR11,BU11,CS11,CV11)&gt;1,LARGE((AQ11,AT11,BR11,BU11,CS11,CV11),2),0)</f>
        <v>51.69</v>
      </c>
      <c r="M11" s="8" t="str">
        <f>IF(L11="","",IF(OR(L11=CS11,L11=CV11),$CA$1,IF(OR(L11=BR11,L11=BU11),$AZ$1,IF(OR(L11=AQ11,L11=AT11),$Y$1,""))))</f>
        <v>2025 Elite Canada</v>
      </c>
      <c r="N11" s="8">
        <f>IF(COUNT(AQ11,AT11,BR11,BU11,CS11,CV11)&gt;2,LARGE((AQ11,AT11,BR11,BU11,CS11,CV11),3),0)</f>
        <v>51.25</v>
      </c>
      <c r="O11" s="8" t="str">
        <f>IF(N11="","",IF(OR(N11=CS11,N11=CV11),$CA$1,IF(OR(N11=BR11,N11=BU11),$AZ$1,IF(OR(N11=AQ11,N11=AT11),$Y$1,""))))</f>
        <v>2025 3rd Domestic Trial</v>
      </c>
      <c r="P11" s="8">
        <f>IF(MAX(AX11,BY11,CZ11)&gt;0,MAX(AX11,BY11,CZ11),0)</f>
        <v>50.489999999999995</v>
      </c>
      <c r="Q11" s="8" t="str">
        <f>IF(P11="","",IF(P11=CZ11,$CA$1,IF(P11=BY11,$AZ$1,IF(P11=AX11,$Y$1,""))))</f>
        <v>2025 Elite Canada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,TP11,TS11,TW11,TZ11,UX11,VA11,VE11,VH11,WF11,WI11,WM11,WP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,TP11,TS11,TW11,TZ11,UX11,VA11,VE11,VH11,WF11,WI11,WM11,WP11),0)</f>
        <v>13.6</v>
      </c>
      <c r="S11" s="8" t="str">
        <f>IF(R11=0,"",IF(OR(R11=CQ11,R11=CT11,R11=CX11),$CA$1,IF(OR(R11=BP11,R11=BS11,R11=BW11),$AZ$1,IF(OR(R11=AO11,R11=AR11,R11=AV11),$Y$1,IF(OR(R11=WF11,R11=WI11,R11=WM11,R11=WP11),$VL$1,IF(OR(R11=UX11,R11=VA11,R11=VE11,R11=VH11),$UD$1,IF(OR(R11=TP11,R11=TS11,R11=TW11,R11=TZ11),$SV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)))</f>
        <v>2025 3rd Domestic Trial</v>
      </c>
      <c r="T11" s="8">
        <f>MAX(IF(AND(AO11&lt;&gt;"",AO11&gt;=$AY$17),AP11,0),IF(AND(AR11&lt;&gt;"",AR11&gt;=$AY$17),AS11,0),IF(AND(AV11&lt;&gt;"",AV11&gt;=$AY$17),AW11,0),IF(AND(BP11&lt;&gt;"",BP11&gt;=$BZ$17),BQ11,0),IF(AND(BS11&lt;&gt;"",BS11&gt;=$BZ$17),BT11,0),IF(AND(BW11&lt;&gt;"",BW11&gt;=$BZ$17),BX11,0),IF(AND(CQ11&lt;&gt;"",CQ11&gt;=$DA$17),CR11,0),IF(AND(CT11&lt;&gt;"",CT11&gt;=$DA$17),CU11,0),IF(AND(CX11&lt;&gt;"",CX11&gt;=$DA$17),CY11,0),IF(AND(DX11&lt;&gt;"",DX11&gt;=$EK$17),DY11,0),IF(AND(EA11&lt;&gt;"",EA11&gt;=$EK$17),EB11,0),IF(AND(EE11&lt;&gt;"",EE11&gt;=$EK$17),EF11,0),IF(AND(EH11&lt;&gt;"",EH11&gt;=$EK$17),EI11,0),IF(AND(FF11&lt;&gt;"",FF11&gt;=$FS$17),FG11,0),IF(AND(FI11&lt;&gt;"",FI11&gt;=$FS$17),FJ11,0),IF(AND(FM11&lt;&gt;"",FM11&gt;=$FS$17),FN11,0),IF(AND(FP11&lt;&gt;"",FP11&gt;=$FS$17),FQ11,0),IF(AND(GN11&lt;&gt;"",GN11&gt;=$HA$17),GO11,0),IF(AND(GQ11&lt;&gt;"",GQ11&gt;=$HA$17),GR11,0),IF(AND(GU11&lt;&gt;"",GU11&gt;=$HA$17),GV11,0),IF(AND(GX11&lt;&gt;"",GX11&gt;=$HA$17),GY11,0),IF(AND(HV11&lt;&gt;"",HV11&gt;=$II$17),HW11,0),IF(AND(HY11&lt;&gt;"",HY11&gt;=$II$17),HZ11,0),IF(AND(IC11&lt;&gt;"",IC11&gt;=$II$17),ID11,0),IF(AND(IF11&lt;&gt;"",IF11&gt;=$II$17),IG11,0),IF(AND(JD11&lt;&gt;"",JD11&gt;=$JQ$17),JE11,0),IF(AND(JG11&lt;&gt;"",JG11&gt;=$JQ$17),JH11,0),IF(AND(JK11&lt;&gt;"",JK11&gt;=$JQ$17),JL11,0),IF(AND(JN11&lt;&gt;"",JN11&gt;=$JQ$17),JO11,0),IF(AND(KL11&lt;&gt;"",KL11&gt;=$KY$17),KM11,0),IF(AND(KO11&lt;&gt;"",KO11&gt;=$KY$17),KP11,0),IF(AND(KS11&lt;&gt;"",KS11&gt;=$KY$17),KT11,0),IF(AND(KV11&lt;&gt;"",KV11&gt;=$KY$17),KW11,0),IF(AND(LT11&lt;&gt;"",LT11&gt;=$MG$17),LU11,0),IF(AND(LW11&lt;&gt;"",LW11&gt;=$MG$17),LX11,0),IF(AND(MA11&lt;&gt;"",MA11&gt;=$MG$17),MB11,0),IF(AND(MD11&lt;&gt;"",MD11&gt;=$MG$17),ME11,0),IF(AND(NB11&lt;&gt;"",NB11&gt;=$NO$17),NC11,0),IF(AND(NE11&lt;&gt;"",NE11&gt;=$NO$17),NF11,0),IF(AND(NI11&lt;&gt;"",NI11&gt;=$NO$17),NJ11,0),IF(AND(NL11&lt;&gt;"",NL11&gt;=$NO$17),NM11,0),IF(AND(OJ11&lt;&gt;"",OJ11&gt;=$OW$17),OK11,0),IF(AND(OM11&lt;&gt;"",OM11&gt;=$OW$17),ON11,0),IF(AND(OQ11&lt;&gt;"",OQ11&gt;=$OW$17),OR11,0),IF(AND(OT11&lt;&gt;"",OT11&gt;=$OW$17),OU11,0),IF(AND(PR11&lt;&gt;"",PR11&gt;=$QE$17),PS11,0),IF(AND(PU11&lt;&gt;"",PU11&gt;=$QE$17),PV11,0),IF(AND(PY11&lt;&gt;"",PY11&gt;=$QE$17),PZ11,0),IF(AND(QB11&lt;&gt;"",QB11&gt;=$QE$17),QC11,0),IF(AND(QZ11&lt;&gt;"",QZ11&gt;=$RM$17),RA11,0),IF(AND(RC11&lt;&gt;"",RC11&gt;=$RM$17),RD11,0),IF(AND(RG11&lt;&gt;"",RG11&gt;=$RM$17),RH11,0),IF(AND(RJ11&lt;&gt;"",RJ11&gt;=$RM$17),RK11,0),IF(AND(SH11&lt;&gt;"",SH11&gt;=$SU$17),SI11,0),IF(AND(SK11&lt;&gt;"",SK11&gt;=$SU$17),SL11,0),IF(AND(SO11&lt;&gt;"",SO11&gt;=$SU$17),SP11,0),IF(AND(SR11&lt;&gt;"",SR11&gt;=$SU$17),SS11,0),IF(AND(TP11&lt;&gt;"",TP11&gt;=$UC$17),TQ11,0),IF(AND(TS11&lt;&gt;"",TS11&gt;=$UC$17),TT11,0),IF(AND(TW11&lt;&gt;"",TW11&gt;=$UC$17),TX11,0),IF(AND(TZ11&lt;&gt;"",TZ11&gt;=$UC$17),UA11,0),IF(AND(UX11&lt;&gt;"",UX11&gt;=$VK$17),UY11,0),IF(AND(VA11&lt;&gt;"",VA11&gt;=$VK$17),VB11,0),IF(AND(VE11&lt;&gt;"",VE11&gt;=$VK$17),VF11,0),IF(AND(VH11&lt;&gt;"",VH11&gt;=$VK$17),VI11,0),IF(AND(WF11&lt;&gt;"",WF11&gt;=$WS$17),WG11,0),IF(AND(WI11&lt;&gt;"",WI11&gt;=$WS$17),WJ11,0),IF(AND(WM11&lt;&gt;"",WM11&gt;=$WS$17),WN11,0),IF(AND(WP11&lt;&gt;"",WP11&gt;=$WS$17),WQ11,0),0)</f>
        <v>14.574999999999999</v>
      </c>
      <c r="U11" s="8" t="str">
        <f>IF(T11=0,"",IF(OR(T11=CR11,T11=CU11,T11=CY11),$CA$1,IF(OR(T11=BQ11,T11=BT11,T11=BX11),$AZ$1,IF(OR(T11=AP11,T11=AS11,T11=AW11),$Y$1,IF(OR(T11=WG11,T11=WJ11,T11=WN11,T11=WQ11),$VL$1,IF(OR(T11=UY11,T11=VB11,T11=VF11,T11=VI11),$UD$1,IF(OR(T11=TQ11,T11=TT11,T11=TX11,T11=UA11),$SV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)))</f>
        <v>2025 Pan Am Championships (May 18)</v>
      </c>
      <c r="V11" s="8">
        <f>IF(MAX(DB11,DC11)&gt;0,MAX(DB11,DC11),"")</f>
        <v>0.68500000000000227</v>
      </c>
      <c r="W11" s="11" t="str">
        <f>IF(V11="","",IF(V11=DB11,"("&amp;DB$2&amp;")",IF(V11=DC11,"("&amp;DC$2&amp;")")))</f>
        <v>(Final)</v>
      </c>
      <c r="X11" s="8" t="str">
        <f>IF(V11="","",IF(V11=DB11,IF(V11+IF(N11="",0,N11)=WL11,$VL$1,IF(V11+IF(N11="",0,N11)=VD11,$UD$1,IF(V11+IF(N11="",0,N11)=TV11,$SV$1,IF(V11+IF(N11="",0,N11)=SN11,$RN$1,IF(V11+IF(N11="",0,N11)=RF11,$QF$1,IF(V11+IF(N11="",0,N11)=PX11,$OX$1,IF(V11+IF(N11="",0,N11)=OP11,$NP$1,IF(V11+IF(N11="",0,N11)=NH11,$MH$1,IF(V11+IF(N11="",0,N11)=LZ11,$KZ$1,IF(V11+IF(N11="",0,N11)=KR11,$JR$1,IF(V11+IF(N11="",0,N11)=JJ11,$IJ$1,IF(V11+IF(N11="",0,N11)=IB11,$HB$1,IF(V11+IF(N11="",0,N11)=GT11,$FT$1,IF(V11+IF(N11="",0,N11)=FL11,$EL$1,IF(V11+IF(N11="",0,N11)=ED11,$DD$1))))))))))))))),IF(V11=DC11,IF(V11+IF(P11="",0,P11)=WO11,$VL$1,IF(V11+IF(P11="",0,P11)=VG11,$UD$1,IF(V11+IF(P11="",0,P11)=TY11,$SV$1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WR11,$VL$1,IF(V11+IF(P11="",0,P11)=VJ11,$UD$1,IF(V11+IF(P11="",0,P11)=UB11,$SV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))))))</f>
        <v>2025 Pan Am Championships (May 18)</v>
      </c>
      <c r="Y11" s="22">
        <v>11.5</v>
      </c>
      <c r="Z11" s="22">
        <v>7.3</v>
      </c>
      <c r="AA11" s="22">
        <v>10</v>
      </c>
      <c r="AB11" s="22">
        <v>10.98</v>
      </c>
      <c r="AC11" s="22">
        <v>0</v>
      </c>
      <c r="AD11" s="22">
        <v>14.9</v>
      </c>
      <c r="AE11" s="22">
        <v>9.4</v>
      </c>
      <c r="AF11" s="22">
        <v>13.6</v>
      </c>
      <c r="AG11" s="22">
        <v>13.79</v>
      </c>
      <c r="AH11" s="22">
        <v>0</v>
      </c>
      <c r="AI11" s="22">
        <v>13.6</v>
      </c>
      <c r="AJ11" s="22">
        <v>9.6999999999999993</v>
      </c>
      <c r="AK11" s="22">
        <v>13.6</v>
      </c>
      <c r="AL11" s="22">
        <v>13.59</v>
      </c>
      <c r="AM11" s="22">
        <v>0</v>
      </c>
      <c r="AN11" s="27"/>
      <c r="AO11" s="38">
        <f>IF(AA11&gt;0,AA11,"")</f>
        <v>10</v>
      </c>
      <c r="AP11" s="38">
        <f>IF(AB11&gt;0,AB11,"")</f>
        <v>10.98</v>
      </c>
      <c r="AQ11" s="40">
        <f>IF(SUM(Y11:AB11)-AC11&gt;0,SUM(Y11:AB11)-AC11,"")</f>
        <v>39.78</v>
      </c>
      <c r="AR11" s="40">
        <f>IF(AF11&gt;0,AF11,"")</f>
        <v>13.6</v>
      </c>
      <c r="AS11" s="40">
        <f>IF(AG11&gt;0,AG11,"")</f>
        <v>13.79</v>
      </c>
      <c r="AT11" s="40">
        <f>IF(SUM(AD11:AG11)-AH11&gt;0,SUM(AD11:AG11)-AH11,"")</f>
        <v>51.69</v>
      </c>
      <c r="AU11" s="40">
        <f>IF(AQ11="","",MAX(AQ11,AT11))</f>
        <v>51.69</v>
      </c>
      <c r="AV11" s="40">
        <f>IF(AK11&gt;0,AK11,"")</f>
        <v>13.6</v>
      </c>
      <c r="AW11" s="40">
        <f>IF(AL11&gt;0,AL11,"")</f>
        <v>13.59</v>
      </c>
      <c r="AX11" s="40">
        <f>IF(SUM(AI11:AL11)-AM11&gt;0,SUM(AI11:AL11)-AM11,"")</f>
        <v>50.489999999999995</v>
      </c>
      <c r="AY11" s="40">
        <f>IF(SUM(AU11,AX11)&gt;0,SUM(AU11,AX11),"")</f>
        <v>102.17999999999999</v>
      </c>
      <c r="AZ11" s="26">
        <v>15.3</v>
      </c>
      <c r="BA11" s="26">
        <v>9.5</v>
      </c>
      <c r="BB11" s="26">
        <v>13.6</v>
      </c>
      <c r="BC11" s="26">
        <v>13.98</v>
      </c>
      <c r="BD11" s="26">
        <v>0</v>
      </c>
      <c r="BE11" s="26">
        <v>14.3</v>
      </c>
      <c r="BF11" s="26">
        <v>8.6999999999999993</v>
      </c>
      <c r="BG11" s="26">
        <v>13.6</v>
      </c>
      <c r="BH11" s="26">
        <v>14.21</v>
      </c>
      <c r="BI11" s="26">
        <v>0</v>
      </c>
      <c r="BJ11" s="26">
        <v>14</v>
      </c>
      <c r="BK11" s="26">
        <v>8.9</v>
      </c>
      <c r="BL11" s="26">
        <v>13.6</v>
      </c>
      <c r="BM11" s="26">
        <v>13.78</v>
      </c>
      <c r="BN11" s="26">
        <v>0</v>
      </c>
      <c r="BO11" s="28"/>
      <c r="BP11" s="39">
        <f>IF(BB11&gt;0,BB11,"")</f>
        <v>13.6</v>
      </c>
      <c r="BQ11" s="39">
        <f>IF(BC11&gt;0,BC11,"")</f>
        <v>13.98</v>
      </c>
      <c r="BR11" s="11">
        <f>IF(SUM(AZ11:BC11)-BD11&gt;0,SUM(AZ11:BC11)-BD11,"")</f>
        <v>52.379999999999995</v>
      </c>
      <c r="BS11" s="11">
        <f>IF(BG11&gt;0,BG11,"")</f>
        <v>13.6</v>
      </c>
      <c r="BT11" s="11">
        <f>IF(BH11&gt;0,BH11,"")</f>
        <v>14.21</v>
      </c>
      <c r="BU11" s="11">
        <f>IF(SUM(BE11:BH11)-BI11&gt;0,SUM(BE11:BH11)-BI11,"")</f>
        <v>50.81</v>
      </c>
      <c r="BV11" s="11">
        <f>IF(BR11="","",MAX(BR11,BU11))</f>
        <v>52.379999999999995</v>
      </c>
      <c r="BW11" s="11">
        <f>IF(BL11&gt;0,BL11,"")</f>
        <v>13.6</v>
      </c>
      <c r="BX11" s="11">
        <f>IF(BM11&gt;0,BM11,"")</f>
        <v>13.78</v>
      </c>
      <c r="BY11" s="11">
        <f>IF(SUM(BJ11:BM11)-BN11&gt;0,SUM(BJ11:BM11)-BN11,"")</f>
        <v>50.28</v>
      </c>
      <c r="BZ11" s="11">
        <f>IF(SUM(BV11,BY11)&gt;0,SUM(BV11,BY11),"")</f>
        <v>102.66</v>
      </c>
      <c r="CA11" s="22">
        <v>13.4</v>
      </c>
      <c r="CB11" s="22">
        <v>8.4</v>
      </c>
      <c r="CC11" s="22">
        <v>11.8</v>
      </c>
      <c r="CD11" s="22">
        <v>12.48</v>
      </c>
      <c r="CE11" s="22">
        <v>0</v>
      </c>
      <c r="CF11" s="22">
        <v>14.600000000000001</v>
      </c>
      <c r="CG11" s="22">
        <v>9.0500000000000007</v>
      </c>
      <c r="CH11" s="22">
        <v>13.6</v>
      </c>
      <c r="CI11" s="22">
        <v>14</v>
      </c>
      <c r="CJ11" s="22">
        <v>0</v>
      </c>
      <c r="CK11" s="22">
        <v>13.8</v>
      </c>
      <c r="CL11" s="22">
        <v>9.3000000000000007</v>
      </c>
      <c r="CM11" s="22">
        <v>13.6</v>
      </c>
      <c r="CN11" s="22">
        <v>13.684999999999999</v>
      </c>
      <c r="CO11" s="22">
        <v>0</v>
      </c>
      <c r="CP11" s="27" t="s">
        <v>53</v>
      </c>
      <c r="CQ11" s="38">
        <f>IF(CC11&gt;0,CC11,"")</f>
        <v>11.8</v>
      </c>
      <c r="CR11" s="38">
        <f>IF(CD11&gt;0,CD11,"")</f>
        <v>12.48</v>
      </c>
      <c r="CS11" s="40">
        <f>IF(SUM(CA11:CD11)-CE11&gt;0,SUM(CA11:CD11)-CE11,"")</f>
        <v>46.08</v>
      </c>
      <c r="CT11" s="40">
        <f>IF(CH11&gt;0,CH11,"")</f>
        <v>13.6</v>
      </c>
      <c r="CU11" s="40">
        <f>IF(CI11&gt;0,CI11,"")</f>
        <v>14</v>
      </c>
      <c r="CV11" s="40">
        <f>IF(SUM(CF11:CI11)-CJ11&gt;0,SUM(CF11:CI11)-CJ11,"")</f>
        <v>51.25</v>
      </c>
      <c r="CW11" s="40">
        <f>IF(CS11="","",MAX(CS11,CV11))</f>
        <v>51.25</v>
      </c>
      <c r="CX11" s="40">
        <f>IF(CM11&gt;0,CM11,"")</f>
        <v>13.6</v>
      </c>
      <c r="CY11" s="40">
        <f>IF(CN11&gt;0,CN11,"")</f>
        <v>13.684999999999999</v>
      </c>
      <c r="CZ11" s="40">
        <f>IF(SUM(CK11:CN11)-CO11&gt;0,SUM(CK11:CN11)-CO11,"")</f>
        <v>50.385000000000005</v>
      </c>
      <c r="DA11" s="40">
        <f>IF(SUM(CW11,CZ11)&gt;0,SUM(CW11,CZ11),"")</f>
        <v>101.63500000000001</v>
      </c>
      <c r="DB11" s="51">
        <f>IF(MAX(ED11,FL11,GT11,IB11,JJ11,KR11,LZ11,NH11,OP11,PX11,RF11,SN11,TV11,VD11,WWL11)-IF(N11="",0,N11)&gt;0.001,MAX(ED11,FL11,GT11,IB11,JJ11,KR11,LZ11,NH11,OP11,PX11,RF11,SN11,TV11,VD11,WL11)-IF(N11="",0,N11),"")</f>
        <v>0.33500000000000085</v>
      </c>
      <c r="DC11" s="51">
        <f>IF(MAX(EG11,EJ11,FO11,FR11,GW11,GZ11,IE11,IH11,JM11,JP11,KU11,KX11,MC11,MF11,NK11,NN11,OS11,OV11,QA11,QD11,RI11,RL11,SQ11,ST11,TY11,UB11,VG11,VJ11,WO11,WR11)-IF(P11="",0,P11)&gt;0.001,MAX(EG11,EJ11,FO11,FR11,GW11,GZ11,IE11,IH11,JM11,JP11,KU11,KX11,MC11,MF11,NK11,NN11,OS11,OV11,QA11,QD11,RI11,RL11,SQ11,ST11,TY11,UB11,VG11,VJ11,WO11,WR11)-IF(P11="",0,P11),"")</f>
        <v>0.68500000000000227</v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>IF(DF11&gt;0,DF11,"")</f>
        <v/>
      </c>
      <c r="DY11" s="40" t="str">
        <f>IF(DG11&gt;0,DG11,"")</f>
        <v/>
      </c>
      <c r="DZ11" s="40" t="str">
        <f>IF(SUM(DD11:DG11)-DH11&gt;0,SUM(DD11:DG11)-DH11,"")</f>
        <v/>
      </c>
      <c r="EA11" s="40" t="str">
        <f>IF(DK11&gt;0,DK11,"")</f>
        <v/>
      </c>
      <c r="EB11" s="40" t="str">
        <f>IF(DL11&gt;0,DL11,"")</f>
        <v/>
      </c>
      <c r="EC11" s="40" t="str">
        <f>IF(SUM(DI11:DL11)-DM11&gt;0,SUM(DI11:DL11)-DM11,"")</f>
        <v/>
      </c>
      <c r="ED11" s="40" t="str">
        <f>IF(MAX(DZ11,EC11)&gt;0,MAX(DZ11,EC11),"")</f>
        <v/>
      </c>
      <c r="EE11" s="40" t="str">
        <f>IF(DP11&gt;0,DP11,"")</f>
        <v/>
      </c>
      <c r="EF11" s="40" t="str">
        <f>IF(DQ11&gt;0,DQ11,"")</f>
        <v/>
      </c>
      <c r="EG11" s="40" t="str">
        <f>IF(SUM(DN11:DQ11)-DR11&gt;0,SUM(DN11:DQ11)-DR11,"")</f>
        <v/>
      </c>
      <c r="EH11" s="40" t="str">
        <f>IF(DU11&gt;0,DU11,"")</f>
        <v/>
      </c>
      <c r="EI11" s="40" t="str">
        <f>IF(DV11&gt;0,DV11,"")</f>
        <v/>
      </c>
      <c r="EJ11" s="40" t="str">
        <f>IF(SUM(DS11:DV11)-DW11&gt;0,SUM(DS11:DV11)-DW11,"")</f>
        <v/>
      </c>
      <c r="EK11" s="40" t="str">
        <f>IF(SUM(ED11,EG11,EJ11)&gt;0,SUM(ED11,EG11,EJ11),"")</f>
        <v/>
      </c>
      <c r="EL11" s="18">
        <v>13.8</v>
      </c>
      <c r="EM11" s="18">
        <v>9.1</v>
      </c>
      <c r="EN11" s="18">
        <v>13.6</v>
      </c>
      <c r="EO11" s="18">
        <v>14.074999999999999</v>
      </c>
      <c r="EP11" s="18">
        <v>0</v>
      </c>
      <c r="EQ11" s="18">
        <v>14.4</v>
      </c>
      <c r="ER11" s="18">
        <v>9.4</v>
      </c>
      <c r="ES11" s="18">
        <v>13.6</v>
      </c>
      <c r="ET11" s="18">
        <v>14.185</v>
      </c>
      <c r="EU11" s="18">
        <v>0</v>
      </c>
      <c r="EV11" s="18"/>
      <c r="EW11" s="18"/>
      <c r="EX11" s="18"/>
      <c r="EY11" s="18"/>
      <c r="EZ11" s="18"/>
      <c r="FA11" s="18">
        <v>13.6</v>
      </c>
      <c r="FB11" s="18">
        <v>9.4</v>
      </c>
      <c r="FC11" s="18">
        <v>13.6</v>
      </c>
      <c r="FD11" s="18">
        <v>14.574999999999999</v>
      </c>
      <c r="FE11" s="18">
        <v>0</v>
      </c>
      <c r="FF11" s="11">
        <f>IF(EN11&gt;0,EN11,"")</f>
        <v>13.6</v>
      </c>
      <c r="FG11" s="11">
        <f>IF(EO11&gt;0,EO11,"")</f>
        <v>14.074999999999999</v>
      </c>
      <c r="FH11" s="11">
        <f>IF(SUM(EL11:EO11)-EP11&gt;0,SUM(EL11:EO11)-EP11,"")</f>
        <v>50.575000000000003</v>
      </c>
      <c r="FI11" s="11">
        <f>IF(ES11&gt;0,ES11,"")</f>
        <v>13.6</v>
      </c>
      <c r="FJ11" s="11">
        <f>IF(ET11&gt;0,ET11,"")</f>
        <v>14.185</v>
      </c>
      <c r="FK11" s="11">
        <f>IF(SUM(EQ11:ET11)-EU11&gt;0,SUM(EQ11:ET11)-EU11,"")</f>
        <v>51.585000000000001</v>
      </c>
      <c r="FL11" s="11">
        <f>IF(MAX(FH11,FK11)&gt;0,MAX(FH11,FK11),"")</f>
        <v>51.585000000000001</v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>
        <f>IF(FC11&gt;0,FC11,"")</f>
        <v>13.6</v>
      </c>
      <c r="FQ11" s="11">
        <f>IF(FD11&gt;0,FD11,"")</f>
        <v>14.574999999999999</v>
      </c>
      <c r="FR11" s="11">
        <f>IF(SUM(FA11:FD11)-FE11&gt;0,SUM(FA11:FD11)-FE11,"")</f>
        <v>51.174999999999997</v>
      </c>
      <c r="FS11" s="11">
        <f>IF(SUM(FL11,FO11,FR11)&gt;0,SUM(FL11,FO11,FR11),"")</f>
        <v>102.75999999999999</v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0" t="str">
        <f>IF(FV11&gt;0,FV11,"")</f>
        <v/>
      </c>
      <c r="GO11" s="40" t="str">
        <f>IF(FW11&gt;0,FW11,"")</f>
        <v/>
      </c>
      <c r="GP11" s="40" t="str">
        <f>IF(SUM(FT11:FW11)-FX11&gt;0,SUM(FT11:FW11)-FX11,"")</f>
        <v/>
      </c>
      <c r="GQ11" s="40" t="str">
        <f>IF(GA11&gt;0,GA11,"")</f>
        <v/>
      </c>
      <c r="GR11" s="40" t="str">
        <f>IF(GB11&gt;0,GB11,"")</f>
        <v/>
      </c>
      <c r="GS11" s="40" t="str">
        <f>IF(SUM(FY11:GB11)-GC11&gt;0,SUM(FY11:GB11)-GC11,"")</f>
        <v/>
      </c>
      <c r="GT11" s="40" t="str">
        <f>IF(MAX(GP11,GS11)&gt;0,MAX(GP11,GS11),"")</f>
        <v/>
      </c>
      <c r="GU11" s="40" t="str">
        <f>IF(GF11&gt;0,GF11,"")</f>
        <v/>
      </c>
      <c r="GV11" s="40" t="str">
        <f>IF(GG11&gt;0,GG11,"")</f>
        <v/>
      </c>
      <c r="GW11" s="40" t="str">
        <f>IF(SUM(GD11:GG11)-GH11&gt;0,SUM(GD11:GG11)-GH11,"")</f>
        <v/>
      </c>
      <c r="GX11" s="40" t="str">
        <f>IF(GK11&gt;0,GK11,"")</f>
        <v/>
      </c>
      <c r="GY11" s="40" t="str">
        <f>IF(GL11&gt;0,GL11,"")</f>
        <v/>
      </c>
      <c r="GZ11" s="40" t="str">
        <f>IF(SUM(GI11:GL11)-GM11&gt;0,SUM(GI11:GL11)-GM11,"")</f>
        <v/>
      </c>
      <c r="HA11" s="40" t="str">
        <f>IF(SUM(GT11,GW11,GZ11)&gt;0,SUM(GT11,GW11,GZ11),"")</f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>IF(HD11&gt;0,HD11,"")</f>
        <v/>
      </c>
      <c r="HW11" s="11" t="str">
        <f>IF(HE11&gt;0,HE11,"")</f>
        <v/>
      </c>
      <c r="HX11" s="11" t="str">
        <f>IF(SUM(HB11:HE11)-HF11&gt;0,SUM(HB11:HE11)-HF11,"")</f>
        <v/>
      </c>
      <c r="HY11" s="11" t="str">
        <f>IF(HI11&gt;0,HI11,"")</f>
        <v/>
      </c>
      <c r="HZ11" s="11" t="str">
        <f>IF(HJ11&gt;0,HJ11,"")</f>
        <v/>
      </c>
      <c r="IA11" s="11" t="str">
        <f>IF(SUM(HG11:HJ11)-HK11&gt;0,SUM(HG11:HJ11)-HK11,"")</f>
        <v/>
      </c>
      <c r="IB11" s="11" t="str">
        <f>IF(MAX(HX11,IA11)&gt;0,MAX(HX11,IA11),"")</f>
        <v/>
      </c>
      <c r="IC11" s="11" t="str">
        <f>IF(HN11&gt;0,HN11,"")</f>
        <v/>
      </c>
      <c r="ID11" s="11" t="str">
        <f>IF(HO11&gt;0,HO11,"")</f>
        <v/>
      </c>
      <c r="IE11" s="11" t="str">
        <f>IF(SUM(HL11:HO11)-HP11&gt;0,SUM(HL11:HO11)-HP11,"")</f>
        <v/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 t="str">
        <f>IF(SUM(IB11,IE11,IH11)&gt;0,SUM(IB11,IE11,IH11),"")</f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0" t="str">
        <f>IF(IL11&gt;0,IL11,"")</f>
        <v/>
      </c>
      <c r="JE11" s="40" t="str">
        <f>IF(IM11&gt;0,IM11,"")</f>
        <v/>
      </c>
      <c r="JF11" s="40" t="str">
        <f>IF(SUM(IJ11:IM11)-IN11&gt;0,SUM(IJ11:IM11)-IN11,"")</f>
        <v/>
      </c>
      <c r="JG11" s="40" t="str">
        <f>IF(IQ11&gt;0,IQ11,"")</f>
        <v/>
      </c>
      <c r="JH11" s="40" t="str">
        <f>IF(IR11&gt;0,IR11,"")</f>
        <v/>
      </c>
      <c r="JI11" s="40" t="str">
        <f>IF(SUM(IO11:IR11)-IS11&gt;0,SUM(IO11:IR11)-IS11,"")</f>
        <v/>
      </c>
      <c r="JJ11" s="40" t="str">
        <f>IF(MAX(JF11,JI11)&gt;0,MAX(JF11,JI11),"")</f>
        <v/>
      </c>
      <c r="JK11" s="40" t="str">
        <f>IF(IV11&gt;0,IV11,"")</f>
        <v/>
      </c>
      <c r="JL11" s="40" t="str">
        <f>IF(IW11&gt;0,IW11,"")</f>
        <v/>
      </c>
      <c r="JM11" s="40" t="str">
        <f>IF(SUM(IT11:IW11)-IX11&gt;0,SUM(IT11:IW11)-IX11,"")</f>
        <v/>
      </c>
      <c r="JN11" s="40" t="str">
        <f>IF(JA11&gt;0,JA11,"")</f>
        <v/>
      </c>
      <c r="JO11" s="40" t="str">
        <f>IF(JB11&gt;0,JB11,"")</f>
        <v/>
      </c>
      <c r="JP11" s="40" t="str">
        <f>IF(SUM(IY11:JB11)-JC11&gt;0,SUM(IY11:JB11)-JC11,"")</f>
        <v/>
      </c>
      <c r="JQ11" s="40" t="str">
        <f>IF(SUM(JJ11,JM11,JP11)&gt;0,SUM(JJ11,JM11,JP11),"")</f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>IF(JT11&gt;0,JT11,"")</f>
        <v/>
      </c>
      <c r="KM11" s="11" t="str">
        <f>IF(JU11&gt;0,JU11,"")</f>
        <v/>
      </c>
      <c r="KN11" s="11" t="str">
        <f>IF(SUM(JR11:JU11)-JV11&gt;0,SUM(JR11:JU11)-JV11,"")</f>
        <v/>
      </c>
      <c r="KO11" s="11" t="str">
        <f>IF(JY11&gt;0,JY11,"")</f>
        <v/>
      </c>
      <c r="KP11" s="11" t="str">
        <f>IF(JZ11&gt;0,JZ11,"")</f>
        <v/>
      </c>
      <c r="KQ11" s="11" t="str">
        <f>IF(SUM(JW11:JZ11)-KA11&gt;0,SUM(JW11:JZ11)-KA11,"")</f>
        <v/>
      </c>
      <c r="KR11" s="11" t="str">
        <f>IF(MAX(KN11,KQ11)&gt;0,MAX(KN11,KQ11),"")</f>
        <v/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 t="str">
        <f>IF(SUM(KR11,KU11,KX11)&gt;0,SUM(KR11,KU11,KX11),"")</f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0" t="str">
        <f>IF(LB11&gt;0,LB11,"")</f>
        <v/>
      </c>
      <c r="LU11" s="40" t="str">
        <f>IF(LC11&gt;0,LC11,"")</f>
        <v/>
      </c>
      <c r="LV11" s="40" t="str">
        <f>IF(SUM(KZ11:LC11)-LD11&gt;0,SUM(KZ11:LC11)-LD11,"")</f>
        <v/>
      </c>
      <c r="LW11" s="40" t="str">
        <f>IF(LG11&gt;0,LG11,"")</f>
        <v/>
      </c>
      <c r="LX11" s="40" t="str">
        <f>IF(LH11&gt;0,LH11,"")</f>
        <v/>
      </c>
      <c r="LY11" s="40" t="str">
        <f>IF(SUM(LE11:LH11)-LI11&gt;0,SUM(LE11:LH11)-LI11,"")</f>
        <v/>
      </c>
      <c r="LZ11" s="40" t="str">
        <f>IF(MAX(LV11,LY11)&gt;0,MAX(LV11,LY11),"")</f>
        <v/>
      </c>
      <c r="MA11" s="40" t="str">
        <f>IF(LL11&gt;0,LL11,"")</f>
        <v/>
      </c>
      <c r="MB11" s="40" t="str">
        <f>IF(LM11&gt;0,LM11,"")</f>
        <v/>
      </c>
      <c r="MC11" s="40" t="str">
        <f>IF(SUM(LJ11:LM11)-LN11&gt;0,SUM(LJ11:LM11)-LN11,"")</f>
        <v/>
      </c>
      <c r="MD11" s="40" t="str">
        <f>IF(LQ11&gt;0,LQ11,"")</f>
        <v/>
      </c>
      <c r="ME11" s="40" t="str">
        <f>IF(LR11&gt;0,LR11,"")</f>
        <v/>
      </c>
      <c r="MF11" s="40" t="str">
        <f>IF(SUM(LO11:LR11)-LS11&gt;0,SUM(LO11:LR11)-LS11,"")</f>
        <v/>
      </c>
      <c r="MG11" s="40" t="str">
        <f>IF(SUM(LZ11,MC11,MF11)&gt;0,SUM(LZ11,MC11,MF11),"")</f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IF(SUM(NH11,NK11,NN11)&gt;0,SUM(NH11,NK11,NN11),"")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>IF(NR11&gt;0,NR11,"")</f>
        <v/>
      </c>
      <c r="OK11" s="40" t="str">
        <f>IF(NS11&gt;0,NS11,"")</f>
        <v/>
      </c>
      <c r="OL11" s="40" t="str">
        <f>IF(SUM(NP11:NS11)-NT11&gt;0,SUM(NP11:NS11)-NT11,"")</f>
        <v/>
      </c>
      <c r="OM11" s="40" t="str">
        <f>IF(NW11&gt;0,NW11,"")</f>
        <v/>
      </c>
      <c r="ON11" s="40" t="str">
        <f>IF(NX11&gt;0,NX11,"")</f>
        <v/>
      </c>
      <c r="OO11" s="40" t="str">
        <f>IF(SUM(NU11:NX11)-NY11&gt;0,SUM(NU11:NX11)-NY11,"")</f>
        <v/>
      </c>
      <c r="OP11" s="40" t="str">
        <f>IF(MAX(OL11,OO11)&gt;0,MAX(OL11,OO11),"")</f>
        <v/>
      </c>
      <c r="OQ11" s="40" t="str">
        <f>IF(OB11&gt;0,OB11,"")</f>
        <v/>
      </c>
      <c r="OR11" s="40" t="str">
        <f>IF(OC11&gt;0,OC11,"")</f>
        <v/>
      </c>
      <c r="OS11" s="40" t="str">
        <f>IF(SUM(NZ11:OC11)-OD11&gt;0,SUM(NZ11:OC11)-OD11,"")</f>
        <v/>
      </c>
      <c r="OT11" s="40" t="str">
        <f>IF(OG11&gt;0,OG11,"")</f>
        <v/>
      </c>
      <c r="OU11" s="40" t="str">
        <f>IF(OH11&gt;0,OH11,"")</f>
        <v/>
      </c>
      <c r="OV11" s="40" t="str">
        <f>IF(SUM(OE11:OH11)-OI11&gt;0,SUM(OE11:OH11)-OI11,"")</f>
        <v/>
      </c>
      <c r="OW11" s="40" t="str">
        <f>IF(SUM(OP11,OS11,OV11)&gt;0,SUM(OP11,OS11,OV11),"")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IF(SUM(PX11,QA11,QD11)&gt;0,SUM(PX11,QA11,QD11),"")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>IF(QH11&gt;0,QH11,"")</f>
        <v/>
      </c>
      <c r="RA11" s="40" t="str">
        <f>IF(QI11&gt;0,QI11,"")</f>
        <v/>
      </c>
      <c r="RB11" s="40" t="str">
        <f>IF(SUM(QF11:QI11)-QJ11&gt;0,SUM(QF11:QI11)-QJ11,"")</f>
        <v/>
      </c>
      <c r="RC11" s="40" t="str">
        <f>IF(QM11&gt;0,QM11,"")</f>
        <v/>
      </c>
      <c r="RD11" s="40" t="str">
        <f>IF(QN11&gt;0,QN11,"")</f>
        <v/>
      </c>
      <c r="RE11" s="40" t="str">
        <f>IF(SUM(QK11:QN11)-QO11&gt;0,SUM(QK11:QN11)-QO11,"")</f>
        <v/>
      </c>
      <c r="RF11" s="40" t="str">
        <f>IF(MAX(RB11,RE11)&gt;0,MAX(RB11,RE11),"")</f>
        <v/>
      </c>
      <c r="RG11" s="40" t="str">
        <f>IF(QR11&gt;0,QR11,"")</f>
        <v/>
      </c>
      <c r="RH11" s="40" t="str">
        <f>IF(QS11&gt;0,QS11,"")</f>
        <v/>
      </c>
      <c r="RI11" s="40" t="str">
        <f>IF(SUM(QP11:QS11)-QT11&gt;0,SUM(QP11:QS11)-QT11,"")</f>
        <v/>
      </c>
      <c r="RJ11" s="40" t="str">
        <f>IF(QW11&gt;0,QW11,"")</f>
        <v/>
      </c>
      <c r="RK11" s="40" t="str">
        <f>IF(QX11&gt;0,QX11,"")</f>
        <v/>
      </c>
      <c r="RL11" s="40" t="str">
        <f>IF(SUM(QU11:QX11)-QY11&gt;0,SUM(QU11:QX11)-QY11,"")</f>
        <v/>
      </c>
      <c r="RM11" s="40" t="str">
        <f>IF(SUM(RF11,RI11,RL11)&gt;0,SUM(RF11,RI11,RL11),"")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IF(SUM(SN11,SQ11,ST11)&gt;0,SUM(SN11,SQ11,ST11),"")</f>
        <v/>
      </c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17"/>
      <c r="TI11" s="17"/>
      <c r="TJ11" s="17"/>
      <c r="TK11" s="17"/>
      <c r="TL11" s="17"/>
      <c r="TM11" s="17"/>
      <c r="TN11" s="17"/>
      <c r="TO11" s="17"/>
      <c r="TP11" s="40" t="str">
        <f>IF(SX11&gt;0,SX11,"")</f>
        <v/>
      </c>
      <c r="TQ11" s="40" t="str">
        <f>IF(SY11&gt;0,SY11,"")</f>
        <v/>
      </c>
      <c r="TR11" s="40" t="str">
        <f>IF(SUM(SV11:SY11)-SZ11&gt;0,SUM(SV11:SY11)-SZ11,"")</f>
        <v/>
      </c>
      <c r="TS11" s="40" t="str">
        <f>IF(TC11&gt;0,TC11,"")</f>
        <v/>
      </c>
      <c r="TT11" s="40" t="str">
        <f>IF(TD11&gt;0,TD11,"")</f>
        <v/>
      </c>
      <c r="TU11" s="40" t="str">
        <f>IF(SUM(TA11:TD11)-TE11&gt;0,SUM(TA11:TD11)-TE11,"")</f>
        <v/>
      </c>
      <c r="TV11" s="40" t="str">
        <f>IF(MAX(TR11,TU11)&gt;0,MAX(TR11,TU11),"")</f>
        <v/>
      </c>
      <c r="TW11" s="40" t="str">
        <f>IF(TH11&gt;0,TH11,"")</f>
        <v/>
      </c>
      <c r="TX11" s="40" t="str">
        <f>IF(TI11&gt;0,TI11,"")</f>
        <v/>
      </c>
      <c r="TY11" s="40" t="str">
        <f>IF(SUM(TF11:TI11)-TJ11&gt;0,SUM(TF11:TI11)-TJ11,"")</f>
        <v/>
      </c>
      <c r="TZ11" s="40" t="str">
        <f>IF(TM11&gt;0,TM11,"")</f>
        <v/>
      </c>
      <c r="UA11" s="40" t="str">
        <f>IF(TN11&gt;0,TN11,"")</f>
        <v/>
      </c>
      <c r="UB11" s="40" t="str">
        <f>IF(SUM(TK11:TN11)-TO11&gt;0,SUM(TK11:TN11)-TO11,"")</f>
        <v/>
      </c>
      <c r="UC11" s="40" t="str">
        <f>IF(SUM(TV11,TY11,UB11)&gt;0,SUM(TV11,TY11,UB11),"")</f>
        <v/>
      </c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8"/>
      <c r="UQ11" s="18"/>
      <c r="UR11" s="18"/>
      <c r="US11" s="18"/>
      <c r="UT11" s="18"/>
      <c r="UU11" s="18"/>
      <c r="UV11" s="18"/>
      <c r="UW11" s="18"/>
      <c r="UX11" s="11" t="str">
        <f>IF(UF11&gt;0,UF11,"")</f>
        <v/>
      </c>
      <c r="UY11" s="11" t="str">
        <f>IF(UG11&gt;0,UG11,"")</f>
        <v/>
      </c>
      <c r="UZ11" s="11" t="str">
        <f>IF(SUM(UD11:UG11)-UH11&gt;0,SUM(UD11:UG11)-UH11,"")</f>
        <v/>
      </c>
      <c r="VA11" s="11" t="str">
        <f>IF(UK11&gt;0,UK11,"")</f>
        <v/>
      </c>
      <c r="VB11" s="11" t="str">
        <f>IF(UL11&gt;0,UL11,"")</f>
        <v/>
      </c>
      <c r="VC11" s="11" t="str">
        <f>IF(SUM(UI11:UL11)-UM11&gt;0,SUM(UI11:UL11)-UM11,"")</f>
        <v/>
      </c>
      <c r="VD11" s="11" t="str">
        <f>IF(MAX(UZ11,VC11)&gt;0,MAX(UZ11,VC11),"")</f>
        <v/>
      </c>
      <c r="VE11" s="11" t="str">
        <f>IF(UP11&gt;0,UP11,"")</f>
        <v/>
      </c>
      <c r="VF11" s="11" t="str">
        <f>IF(UQ11&gt;0,UQ11,"")</f>
        <v/>
      </c>
      <c r="VG11" s="11" t="str">
        <f>IF(SUM(UN11:UQ11)-UR11&gt;0,SUM(UN11:UQ11)-UR11,"")</f>
        <v/>
      </c>
      <c r="VH11" s="11" t="str">
        <f>IF(UU11&gt;0,UU11,"")</f>
        <v/>
      </c>
      <c r="VI11" s="11" t="str">
        <f>IF(UV11&gt;0,UV11,"")</f>
        <v/>
      </c>
      <c r="VJ11" s="11" t="str">
        <f>IF(SUM(US11:UV11)-UW11&gt;0,SUM(US11:UV11)-UW11,"")</f>
        <v/>
      </c>
      <c r="VK11" s="11" t="str">
        <f>IF(SUM(VD11,VG11,VJ11)&gt;0,SUM(VD11,VG11,VJ11),"")</f>
        <v/>
      </c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17"/>
      <c r="VY11" s="17"/>
      <c r="VZ11" s="17"/>
      <c r="WA11" s="17"/>
      <c r="WB11" s="17"/>
      <c r="WC11" s="17"/>
      <c r="WD11" s="17"/>
      <c r="WE11" s="17"/>
      <c r="WF11" s="40" t="str">
        <f>IF(VN11&gt;0,VN11,"")</f>
        <v/>
      </c>
      <c r="WG11" s="40" t="str">
        <f>IF(VO11&gt;0,VO11,"")</f>
        <v/>
      </c>
      <c r="WH11" s="40" t="str">
        <f>IF(SUM(VL11:VO11)-VP11&gt;0,SUM(VL11:VO11)-VP11,"")</f>
        <v/>
      </c>
      <c r="WI11" s="40" t="str">
        <f>IF(VS11&gt;0,VS11,"")</f>
        <v/>
      </c>
      <c r="WJ11" s="40" t="str">
        <f>IF(VT11&gt;0,VT11,"")</f>
        <v/>
      </c>
      <c r="WK11" s="40" t="str">
        <f>IF(SUM(VQ11:VT11)-VU11&gt;0,SUM(VQ11:VT11)-VU11,"")</f>
        <v/>
      </c>
      <c r="WL11" s="40" t="str">
        <f>IF(MAX(WH11,WK11)&gt;0,MAX(WH11,WK11),"")</f>
        <v/>
      </c>
      <c r="WM11" s="40" t="str">
        <f>IF(VX11&gt;0,VX11,"")</f>
        <v/>
      </c>
      <c r="WN11" s="40" t="str">
        <f>IF(VY11&gt;0,VY11,"")</f>
        <v/>
      </c>
      <c r="WO11" s="40" t="str">
        <f>IF(SUM(VV11:VY11)-VZ11&gt;0,SUM(VV11:VY11)-VZ11,"")</f>
        <v/>
      </c>
      <c r="WP11" s="40" t="str">
        <f>IF(WC11&gt;0,WC11,"")</f>
        <v/>
      </c>
      <c r="WQ11" s="40" t="str">
        <f>IF(WD11&gt;0,WD11,"")</f>
        <v/>
      </c>
      <c r="WR11" s="40" t="str">
        <f>IF(SUM(WA11:WD11)-WE11&gt;0,SUM(WA11:WD11)-WE11,"")</f>
        <v/>
      </c>
      <c r="WS11" s="40" t="str">
        <f>IF(SUM(WL11,WO11,WR11)&gt;0,SUM(WL11,WO11,WR11),"")</f>
        <v/>
      </c>
      <c r="WT11" s="26">
        <f>IF($CP11="P",CA11,(CA11+AZ11)/2)</f>
        <v>13.4</v>
      </c>
      <c r="WU11" s="26">
        <f>IF($CP11="P",CB11,(CB11+BA11)/2)</f>
        <v>8.4</v>
      </c>
      <c r="WV11" s="26">
        <f>IF($CP11="P",CC11,(CC11+BB11)/2)</f>
        <v>11.8</v>
      </c>
      <c r="WW11" s="26">
        <f>IF($CP11="P",CD11,(CD11+BC11)/2)</f>
        <v>12.48</v>
      </c>
      <c r="WX11" s="26">
        <f>IF($CP11="P",CE11,(CE11+BD11)/2)</f>
        <v>0</v>
      </c>
      <c r="WY11" s="26">
        <f>IF($CP11="P",CF11,(CF11+BE11)/2)</f>
        <v>14.600000000000001</v>
      </c>
      <c r="WZ11" s="26">
        <f>IF($CP11="P",CG11,(CG11+BF11)/2)</f>
        <v>9.0500000000000007</v>
      </c>
      <c r="XA11" s="26">
        <f>IF($CP11="P",CH11,(CH11+BG11)/2)</f>
        <v>13.6</v>
      </c>
      <c r="XB11" s="26">
        <f>IF($CP11="P",CI11,(CI11+BH11)/2)</f>
        <v>14</v>
      </c>
      <c r="XC11" s="26">
        <f>IF($CP11="P",CJ11,(CJ11+BI11)/2)</f>
        <v>0</v>
      </c>
      <c r="XD11" s="26">
        <f>IF($CP11="P",CK11,(CK11+BJ11)/2)</f>
        <v>13.8</v>
      </c>
      <c r="XE11" s="26">
        <f>IF($CP11="P",CL11,(CL11+BK11)/2)</f>
        <v>9.3000000000000007</v>
      </c>
      <c r="XF11" s="26">
        <f>IF($CP11="P",CM11,(CM11+BL11)/2)</f>
        <v>13.6</v>
      </c>
      <c r="XG11" s="26">
        <f>IF($CP11="P",CN11,(CN11+BM11)/2)</f>
        <v>13.684999999999999</v>
      </c>
      <c r="XH11" s="26">
        <f>IF($CP11="P",CO11,(CO11+BN11)/2)</f>
        <v>0</v>
      </c>
      <c r="XI11" s="28" t="s">
        <v>53</v>
      </c>
      <c r="XJ11" s="11">
        <f>IF(WV11&gt;0,WV11,"")</f>
        <v>11.8</v>
      </c>
      <c r="XK11" s="11">
        <f>IF(WW11&gt;0,WW11,"")</f>
        <v>12.48</v>
      </c>
      <c r="XL11" s="11">
        <f>IF(SUM(WT11:WW11)-WX11&gt;0,SUM(WT11:WW11)-WX11,"")</f>
        <v>46.08</v>
      </c>
      <c r="XM11" s="11">
        <f>IF(XA11&gt;0,XA11,"")</f>
        <v>13.6</v>
      </c>
      <c r="XN11" s="11">
        <f>IF(XB11&gt;0,XB11,"")</f>
        <v>14</v>
      </c>
      <c r="XO11" s="11">
        <f>IF(SUM(WY11:XB11)-XC11&gt;0,SUM(WY11:XB11)-XC11,"")</f>
        <v>51.25</v>
      </c>
      <c r="XP11" s="11">
        <f>IF(MAX(XL11,XO11)&gt;0,MAX(XL11,XO11),"")</f>
        <v>51.25</v>
      </c>
      <c r="XQ11" s="11">
        <f>IF(XF11&gt;0,XF11,"")</f>
        <v>13.6</v>
      </c>
      <c r="XR11" s="11">
        <f>IF(XG11&gt;0,XG11,"")</f>
        <v>13.684999999999999</v>
      </c>
      <c r="XS11" s="11">
        <f>IF(SUM(XD11:XG11)-XH11&gt;0,SUM(XD11:XG11)-XH11,"")</f>
        <v>50.385000000000005</v>
      </c>
      <c r="XT11" s="11">
        <f>IF(SUM(XP11,XS11)&gt;0,SUM(XP11,XS11),"")</f>
        <v>101.63500000000001</v>
      </c>
    </row>
    <row r="12" spans="1:644" x14ac:dyDescent="0.2">
      <c r="A12" s="4" cm="1">
        <f t="array" ref="A12">IF(AND(H12&lt;&gt;"",H12&lt;&gt;"No DD"),SUMPRODUCT((H$4:H$15&lt;&gt;"")*(H$4:H$15&lt;&gt;"No DD")*(E$4:E$15&gt;E12))+1,IF(H12="No DD",SUMPRODUCT((H$4:H$15="No DD")*(E$4:E$15&gt;E12))+1+SUMPRODUCT((H$4:H$15&lt;&gt;"")*(H$4:H$15&lt;&gt;"No DD")),""))</f>
        <v>9</v>
      </c>
      <c r="B12" s="5" t="s">
        <v>136</v>
      </c>
      <c r="C12" s="4" t="s">
        <v>3</v>
      </c>
      <c r="D12" s="4">
        <v>2006</v>
      </c>
      <c r="E12" s="9">
        <f>SUM(J12:V12)+SUM(J12:T12)*0.0000001+SUM(J12)*0.0000000000001</f>
        <v>229.60002287200498</v>
      </c>
      <c r="F12" s="3" t="str">
        <f>IF(OR(AND(AO12&gt;=AY$17,AO12&lt;&gt;"",AQ12&gt;=AY$21,AQ12&lt;&gt;"",AN12=""),AND(AR12&gt;=AY$17,AR12&lt;&gt;"",AT12&gt;=AY$21,AT12&lt;&gt;"",AN12=""),AND(AV12&gt;=AY$17,AV12&lt;&gt;"",AX12&gt;=AY$21,AX12&lt;&gt;"",AN12=""),AND(BP12&gt;=BZ$17,BP12&lt;&gt;"",BR12&gt;=BZ$21,BR12&lt;&gt;"",BO12=""),AND(BS12&gt;=BZ$17,BS12&lt;&gt;"",BU12&gt;=BZ$21,BU12&lt;&gt;"",BO12=""),AND(BW12&gt;=BZ$17,BW12&lt;&gt;"",BY12&gt;=BZ$21,BY12&lt;&gt;"",BO12=""),AND(CQ12&gt;=DA$17,CQ12&lt;&gt;"",CS12&gt;=DA$21,CS12&lt;&gt;"",CP12=""),AND(CT12&gt;=DA$17,CT12&lt;&gt;"",CV12&gt;=DA$21,CV12&lt;&gt;"",CP12=""),AND(CX12&gt;=DA$17,CX12&lt;&gt;"",CZ12&gt;=DA$21,CZ12&lt;&gt;"",CP12=""),AND(DX12&gt;=EK$17,DX12&lt;&gt;"",DZ12&gt;=EK$21,DZ12&lt;&gt;""),AND(EA12&gt;=EK$17,EA12&lt;&gt;"",EC12&gt;=EK$21,EC12&lt;&gt;""),AND(EE12&gt;=EK$17,EE12&lt;&gt;"",EG12&gt;=EK$21,EG12&lt;&gt;""),AND(EH12&gt;=EK$17,EH12&lt;&gt;"",EJ12&gt;=EK$21,EJ12&lt;&gt;""),AND(FF12&gt;=FS$17,FF12&lt;&gt;"",FH12&gt;=FS$21,FH12&lt;&gt;""),AND(FI12&gt;=FS$17,FI12&lt;&gt;"",FK12&gt;=FS$21,FK12&lt;&gt;""),AND(FM12&gt;=FS$17,FM12&lt;&gt;"",FO12&gt;=FS$21,FO12&lt;&gt;""),AND(FP12&gt;=FS$17,FP12&lt;&gt;"",FR12&gt;=FS$21,FR12&lt;&gt;""),AND(GN12&gt;=HA$17,GN12&lt;&gt;"",GP12&gt;=HA$21,GP12&lt;&gt;""),AND(GQ12&gt;=HA$17,GQ12&lt;&gt;"",GS12&gt;=HA$21,GS12&lt;&gt;""),AND(GU12&gt;=HA$17,GU12&lt;&gt;"",GW12&gt;=HA$21,GW12&lt;&gt;""),AND(GX12&gt;=HA$17,GX12&lt;&gt;"",GZ12&gt;=HA$21,GZ12&lt;&gt;""),AND(HV12&gt;=II$17,HV12&lt;&gt;"",HX12&gt;=II$21,HX12&lt;&gt;""),AND(HY12&gt;=II$17,HY12&lt;&gt;"",IA12&gt;=II$21,IA12&lt;&gt;""),AND(IC12&gt;=II$17,IC12&lt;&gt;"",IE12&gt;=II$21,IE12&lt;&gt;""),AND(IF12&gt;=II$17,IF12&lt;&gt;"",IH12&gt;=II$21,IH12&lt;&gt;""),AND(JD12&gt;=JQ$17,JD12&lt;&gt;"",JF12&gt;=JQ$21,JF12&lt;&gt;""),AND(JG12&gt;=JQ$17,JG12&lt;&gt;"",JI12&gt;=JQ$21,JI12&lt;&gt;""),AND(JK12&gt;=JQ$17,JK12&lt;&gt;"",JM12&gt;=JQ$21,JM12&lt;&gt;""),AND(JN12&gt;=JQ$17,JN12&lt;&gt;"",JP12&gt;=JQ$21,JP12&lt;&gt;""),AND(KL12&gt;=KY$17,KL12&lt;&gt;"",KN12&gt;=KY$21,KN12&lt;&gt;""),AND(KO12&gt;=KY$17,KO12&lt;&gt;"",KQ12&gt;=KY$21,KQ12&lt;&gt;""),AND(KS12&gt;=KY$17,KS12&lt;&gt;"",KU12&gt;=KY$21,KU12&lt;&gt;""),AND(KV12&gt;=KY$17,KV12&lt;&gt;"",KX12&gt;=KY$21,KX12&lt;&gt;""),AND(LT12&gt;=MG$17,LT12&lt;&gt;"",LV12&gt;=MG$21,LV12&lt;&gt;""),AND(LW12&gt;=MG$17,LW12&lt;&gt;"",LY12&gt;=MG$21,LY12&lt;&gt;""),AND(MA12&gt;=MG$17,MA12&lt;&gt;"",MC12&gt;=MG$21,MC12&lt;&gt;""),AND(MD12&gt;=MG$17,MD12&lt;&gt;"",MF12&gt;=MG$21,MF12&lt;&gt;""),AND(NB12&gt;=NO$17,NB12&lt;&gt;"",ND12&gt;=NO$21,ND12&lt;&gt;""),AND(NE12&gt;=NO$17,NE12&lt;&gt;"",NG12&gt;=NO$21,NG12&lt;&gt;""),AND(NI12&gt;=NO$17,NI12&lt;&gt;"",NK12&gt;=NO$21,NK12&lt;&gt;""),AND(NL12&gt;=NO$17,NL12&lt;&gt;"",NN12&gt;=NO$21,NN12&lt;&gt;""),AND(OJ12&gt;=OW$17,OJ12&lt;&gt;"",OL12&gt;=OW$21,OL12&lt;&gt;""),AND(OM12&gt;=OW$17,OM12&lt;&gt;"",OO12&gt;=OW$21,OO12&lt;&gt;""),AND(OQ12&gt;=OW$17,OQ12&lt;&gt;"",OS12&gt;=OW$21,OS12&lt;&gt;""),AND(OT12&gt;=OW$17,OT12&lt;&gt;"",OV12&gt;=OW$21,OV12&lt;&gt;""),AND(PR12&gt;=QE$17,PR12&lt;&gt;"",PT12&gt;=QE$21,PT12&lt;&gt;""),AND(PU12&gt;=QE$17,PU12&lt;&gt;"",PW12&gt;=QE$21,PW12&lt;&gt;""),AND(PY12&gt;=QE$17,PY12&lt;&gt;"",QA12&gt;=QE$21,QA12&lt;&gt;""),AND(QB12&gt;=QE$17,QB12&lt;&gt;"",QD12&gt;=QE$21,QD12&lt;&gt;""),AND(QZ12&gt;=RM$17,QZ12&lt;&gt;"",RB12&gt;=RM$21,RB12&lt;&gt;""),AND(RC12&gt;=RM$17,RC12&lt;&gt;"",RE12&gt;=RM$21,RE12&lt;&gt;""),AND(RG12&gt;=RM$17,RG12&lt;&gt;"",RI12&gt;=RM$21,RI12&lt;&gt;""),AND(RJ12&gt;=RM$17,RJ12&lt;&gt;"",RL12&gt;=RM$21,RL12&lt;&gt;""),AND(SH12&gt;=SU$17,SH12&lt;&gt;"",SJ12&gt;=SU$21,SJ12&lt;&gt;""),AND(SK12&gt;=SU$17,SK12&lt;&gt;"",SM12&gt;=SU$21,SM12&lt;&gt;""),AND(SO12&gt;=SU$17,SO12&lt;&gt;"",SQ12&gt;=SU$21,SQ12&lt;&gt;""),AND(SR12&gt;=SU$17,SR12&lt;&gt;"",ST12&gt;=SU$21,ST12&lt;&gt;""),AND(TP12&gt;=UC$17,TP12&lt;&gt;"",TR12&gt;=UC$21,TR12&lt;&gt;""),AND(TS12&gt;=UC$17,TS12&lt;&gt;"",TU12&gt;=UC$21,TU12&lt;&gt;""),AND(TW12&gt;=UC$17,TW12&lt;&gt;"",TY12&gt;=UC$21,TYY12&lt;&gt;""),AND(TZ12&gt;=UC$17,TZ12&lt;&gt;"",UB12&gt;=UC$21,UB12&lt;&gt;""),AND(UX12&gt;=VK$17,UX12&lt;&gt;"",UZ12&gt;=VK$21,UZ12&lt;&gt;""),AND(VA12&gt;=VK$17,VA12&lt;&gt;"",VC12&gt;=VK$21,VC12&lt;&gt;""),AND(VE12&gt;=VK$17,VE12&lt;&gt;"",VG12&gt;=VK$21,VG12&lt;&gt;""),AND(VH12&gt;=VK$17,VH12&lt;&gt;"",VJ12&gt;=VK$21,VJ12&lt;&gt;""),AND(WF12&gt;=WS$17,WF12&lt;&gt;"",WH12&gt;=WS$21,WH12&lt;&gt;""),AND(WI12&gt;=WS$17,WI12&lt;&gt;"",WK12&gt;=WS$21,WK12&lt;&gt;""),AND(WM12&gt;=WS$17,WM12&lt;&gt;"",WO12&gt;=WS$21,WO12&lt;&gt;""),AND(WP12&gt;=WS$17,WP12&lt;&gt;"",WR12&gt;=WS$21,WR12&lt;&gt;"")),"P","")</f>
        <v>P</v>
      </c>
      <c r="G12" s="3" t="str">
        <f>IF(OR(AND(AQ12&gt;=AY$21,AQ12&lt;&gt;"",AN12=""),AND(AT12&gt;=AY$21,AT12&lt;&gt;"",AN12=""),AND(AX12&gt;=AY$21,AX12&lt;&gt;"",AN12=""),AND(BR12&gt;=BZ$21,BR12&lt;&gt;"",BO12=""),AND(BU12&gt;=BZ$21,BU12&lt;&gt;"",BO12=""),AND(BY12&gt;=BZ$21,BY12&lt;&gt;"",BO12=""),AND(CS12&gt;=DA$21,CS12&lt;&gt;"",CP12=""),AND(CV12&gt;=DA$21,CV12&lt;&gt;"",CP12=""),AND(CZ12&gt;=DA$21,CZ12&lt;&gt;"",CP12=""),AND(DZ12&gt;=EK$21,DZ12&lt;&gt;""),AND(EC12&gt;=EK$21,EC12&lt;&gt;""),AND(EG12&gt;=EK$21,EG12&lt;&gt;""),AND(EJ12&gt;=EK$21,EJ12&lt;&gt;""),AND(FH12&gt;=FS$21,FH12&lt;&gt;""),AND(FK12&gt;=FS$21,FK12&lt;&gt;""),AND(FO12&gt;=FS$21,FO12&lt;&gt;""),AND(FR12&gt;=FS$21,FR12&lt;&gt;""),AND(GP12&gt;=HA$21,GP12&lt;&gt;""),AND(GS12&gt;=HA$21,GS12&lt;&gt;""),AND(GW12&gt;=HA$21,GW12&lt;&gt;""),AND(GZ12&gt;=HA$21,GZ12&lt;&gt;""),AND(HX12&gt;=II$21,HX12&lt;&gt;""),AND(IA12&gt;=II$21,IA12&lt;&gt;""),AND(IE12&gt;=II$21,IE12&lt;&gt;""),AND(IH12&gt;=II$21,IH12&lt;&gt;""),AND(JF12&gt;=JQ$21,JF12&lt;&gt;""),AND(JI12&gt;=JQ$21,JI12&lt;&gt;""),AND(JM12&gt;=JQ$21,JM12&lt;&gt;""),AND(JP12&gt;=JQ$21,JP12&lt;&gt;""),AND(KN12&gt;=KY$21,KN12&lt;&gt;""),AND(KQ12&gt;=KY$21,KQ12&lt;&gt;""),AND(KU12&gt;=KY$21,KU12&lt;&gt;""),AND(KX12&gt;=KY$21,KX12&lt;&gt;""),AND(LV12&gt;=MG$21,LV12&lt;&gt;""),AND(LY12&gt;=MG$21,LY12&lt;&gt;""),AND(MC12&gt;=MG$21,MC12&lt;&gt;""),AND(MF12&gt;=MG$21,MF12&lt;&gt;""),AND(ND12&gt;=NO$21,ND12&lt;&gt;""),AND(NG12&gt;=NO$21,NG12&lt;&gt;""),AND(NK12&gt;=NO$21,NK12&lt;&gt;""),AND(NN12&gt;=NO$21,NN12&lt;&gt;""),AND(OL12&gt;=OW$21,OL12&lt;&gt;""),AND(OO12&gt;=OW$21,OO12&lt;&gt;""),AND(OS12&gt;=OW$21,OS12&lt;&gt;""),AND(OV12&gt;=OW$21,OV12&lt;&gt;""),AND(PT12&gt;=QE$21,PT12&lt;&gt;""),AND(PW12&gt;=QE$21,PW12&lt;&gt;""),AND(QA12&gt;=QE$21,QA12&lt;&gt;""),AND(QD12&gt;=QE$21,QD12&lt;&gt;""),AND(RB12&gt;=RM$21,RB12&lt;&gt;""),AND(RE12&gt;=RM$21,RE12&lt;&gt;""),AND(RI12&gt;=RM$21,RI12&lt;&gt;""),AND(RL12&gt;=RM$21,RL12&lt;&gt;""),AND(SJ12&gt;=SU$21,SJ12&lt;&gt;""),AND(SM12&gt;=SU$21,SM12&lt;&gt;""),AND(SQ12&gt;=SU$21,SQ12&lt;&gt;""),AND(ST12&gt;=SU$21,ST12&lt;&gt;""),AND(TR12&gt;=UC$21,TR12&lt;&gt;""),AND(TU12&gt;=UC$21,TU12&lt;&gt;""),AND(TY12&gt;=UC$21,TYY12&lt;&gt;""),AND(UB12&gt;=UC$21,UB12&lt;&gt;""),AND(UZ12&gt;=VK$21,UZ12&lt;&gt;""),AND(VC12&gt;=VK$21,VC12&lt;&gt;""),AND(VG12&gt;=VK$21,VG12&lt;&gt;""),AND(VJ12&gt;=VK$21,VJ12&lt;&gt;""),AND(WH12&gt;=WS$21,WH12&lt;&gt;""),AND(WK12&gt;=WS$21,WK12&lt;&gt;""),AND(WO12&gt;=WS$21,WO12&lt;&gt;""),AND(WR12&gt;=WS$21,WR12&lt;&gt;"")),"P","")</f>
        <v>P</v>
      </c>
      <c r="H12" s="36" t="str">
        <f>IF(AND(G12="P",F12=""),"No DD",IF(OR(AND(AO12&gt;=AY$20,AO12&lt;&gt;"",AQ12&gt;=AY$24,AQ12&lt;&gt;"",AN12=""),AND(AR12&gt;=AY$20,AR12&lt;&gt;"",AT12&gt;=AY$24,AT12&lt;&gt;"",AN12=""),AND(AV12&gt;=AY$20,AV12&lt;&gt;"",AX12&gt;=AY$24,AX12&lt;&gt;"",AN12=""),AND(BP12&gt;=BZ$20,BP12&lt;&gt;"",BR12&gt;=BZ$24,BR12&lt;&gt;"",BO12=""),AND(BS12&gt;=BZ$20,BS12&lt;&gt;"",BU12&gt;=BZ$24,BU12&lt;&gt;"",BO12=""),AND(BW12&gt;=BZ$20,BW12&lt;&gt;"",BY12&gt;=BZ$24,BY12&lt;&gt;"",BO12=""),AND(CQ12&gt;=DA$20,CQ12&lt;&gt;"",CS12&gt;=DA$24,CS12&lt;&gt;"",CP12=""),AND(CT12&gt;=DA$20,CT12&lt;&gt;"",CV12&gt;=DA$24,CV12&lt;&gt;"",CP12=""),AND(CX12&gt;=DA$20,CX12&lt;&gt;"",CZ12&gt;=DA$24,CZ12&lt;&gt;"",CP12=""),AND(DX12&gt;=EK$20,DX12&lt;&gt;"",DZ12&gt;=EK$24,DZ12&lt;&gt;""),AND(EA12&gt;=EK$20,EA12&lt;&gt;"",EC12&gt;=EK$24,EC12&lt;&gt;""),AND(EE12&gt;=EK$20,EE12&lt;&gt;"",EG12&gt;=EK$24,EG12&lt;&gt;""),AND(EH12&gt;=EK$20,EH12&lt;&gt;"",EJ12&gt;=EK$24,EJ12&lt;&gt;""),AND(FF12&gt;=FS$20,FF12&lt;&gt;"",FH12&gt;=FS$24,FH12&lt;&gt;""),AND(FI12&gt;=FS$20,FI12&lt;&gt;"",FK12&gt;=FS$24,FK12&lt;&gt;""),AND(FM12&gt;=FS$20,FM12&lt;&gt;"",FO12&gt;=FS$24,FO12&lt;&gt;""),AND(FP12&gt;=FS$20,FP12&lt;&gt;"",FR12&gt;=FS$24,FR12&lt;&gt;""),AND(GN12&gt;=HA$20,GN12&lt;&gt;"",GP12&gt;=HA$24,GP12&lt;&gt;""),AND(GQ12&gt;=HA$20,GQ12&lt;&gt;"",GS12&gt;=HA$24,GS12&lt;&gt;""),AND(GU12&gt;=HA$20,GU12&lt;&gt;"",GW12&gt;=HA$24,GW12&lt;&gt;""),AND(GX12&gt;=HA$20,GX12&lt;&gt;"",GZ12&gt;=HA$24,GZ12&lt;&gt;""),AND(HV12&gt;=II$20,HV12&lt;&gt;"",HX12&gt;=II$24,HX12&lt;&gt;""),AND(HY12&gt;=II$20,HY12&lt;&gt;"",IA12&gt;=II$24,IA12&lt;&gt;""),AND(IC12&gt;=II$20,IC12&lt;&gt;"",IE12&gt;=II$24,IE12&lt;&gt;""),AND(IF12&gt;=II$20,IF12&lt;&gt;"",IH12&gt;=II$24,IH12&lt;&gt;""),AND(JD12&gt;=JQ$20,JD12&lt;&gt;"",JF12&gt;=JQ$24,JF12&lt;&gt;""),AND(JG12&gt;=JQ$20,JG12&lt;&gt;"",JI12&gt;=JQ$24,JI12&lt;&gt;""),AND(JK12&gt;=JQ$20,JK12&lt;&gt;"",JM12&gt;=JQ$24,JM12&lt;&gt;""),AND(JN12&gt;=JQ$20,JN12&lt;&gt;"",JP12&gt;=JQ$24,JP12&lt;&gt;""),AND(KL12&gt;=KY$20,KL12&lt;&gt;"",KN12&gt;=KY$24,KN12&lt;&gt;""),AND(KO12&gt;=KY$20,KO12&lt;&gt;"",KQ12&gt;=KY$24,KQ12&lt;&gt;""),AND(KS12&gt;=KY$20,KS12&lt;&gt;"",KU12&gt;=KY$24,KU12&lt;&gt;""),AND(KV12&gt;=KY$20,KV12&lt;&gt;"",KX12&gt;=KY$24,KX12&lt;&gt;""),AND(LT12&gt;=MG$20,LT12&lt;&gt;"",LV12&gt;=MG$24,LV12&lt;&gt;""),AND(LW12&gt;=MG$20,LW12&lt;&gt;"",LY12&gt;=MG$24,LY12&lt;&gt;""),AND(MA12&gt;=MG$20,MA12&lt;&gt;"",MC12&gt;=MG$24,MC12&lt;&gt;""),AND(MD12&gt;=MG$20,MD12&lt;&gt;"",MF12&gt;=MG$24,MF12&lt;&gt;""),AND(NB12&gt;=NO$20,NB12&lt;&gt;"",ND12&gt;=NO$24,ND12&lt;&gt;""),AND(NE12&gt;=NO$20,NE12&lt;&gt;"",NG12&gt;=NO$24,NG12&lt;&gt;""),AND(NI12&gt;=NO$20,NI12&lt;&gt;"",NK12&gt;=NO$24,NK12&lt;&gt;""),AND(NL12&gt;=NO$20,NL12&lt;&gt;"",NN12&gt;=NO$24,NN12&lt;&gt;""),AND(OJ12&gt;=OW$20,OJ12&lt;&gt;"",OL12&gt;=OW$24,OL12&lt;&gt;""),AND(OM12&gt;=OW$20,OM12&lt;&gt;"",OO12&gt;=OW$24,OO12&lt;&gt;""),AND(OQ12&gt;=OW$20,OQ12&lt;&gt;"",OS12&gt;=OW$24,OS12&lt;&gt;""),AND(OT12&gt;=OW$20,OT12&lt;&gt;"",OV12&gt;=OW$24,OV12&lt;&gt;""),AND(PR12&gt;=QE$20,PR12&lt;&gt;"",PT12&gt;=QE$24,PT12&lt;&gt;""),AND(PU12&gt;=QE$20,PU12&lt;&gt;"",PW12&gt;=QE$24,PW12&lt;&gt;""),AND(PY12&gt;=QE$20,PY12&lt;&gt;"",QA12&gt;=QE$24,QA12&lt;&gt;""),AND(QB12&gt;=QE$20,QB12&lt;&gt;"",QD12&gt;=QE$24,QD12&lt;&gt;""),AND(QZ12&gt;=RM$20,QZ12&lt;&gt;"",RB12&gt;=RM$24,RB12&lt;&gt;""),AND(RC12&gt;=RM$20,RC12&lt;&gt;"",RE12&gt;=RM$24,RE12&lt;&gt;""),AND(RG12&gt;=RM$20,RG12&lt;&gt;"",RI12&gt;=RM$24,RI12&lt;&gt;""),AND(RJ12&gt;=RM$20,RJ12&lt;&gt;"",RL12&gt;=RM$24,RL12&lt;&gt;""),AND(SH12&gt;=SU$20,SH12&lt;&gt;"",SJ12&gt;=SU$24,SJ12&lt;&gt;""),AND(SK12&gt;=SU$20,SK12&lt;&gt;"",SM12&gt;=SU$24,SM12&lt;&gt;""),AND(SO12&gt;=SU$20,SO12&lt;&gt;"",SQ12&gt;=SU$24,SQ12&lt;&gt;""),AND(SR12&gt;=SU$20,SR12&lt;&gt;"",ST12&gt;=SU$24,ST12&lt;&gt;""),AND(TP12&gt;=UC$20,TP12&lt;&gt;"",TR12&gt;=UC$24,TR12&lt;&gt;""),AND(TS12&gt;=UC$20,TS12&lt;&gt;"",TU12&gt;=UC$24,TU12&lt;&gt;""),AND(TW12&gt;=UC$20,TW12&lt;&gt;"",TY12&gt;=UC$344,TYY12&lt;&gt;""),AND(TZ12&gt;=UC$20,TZ12&lt;&gt;"",UB12&gt;=UC$24,UB12&lt;&gt;""),AND(UX12&gt;=VK$20,UX12&lt;&gt;"",UZ12&gt;=VK$24,UZ12&lt;&gt;""),AND(VA12&gt;=VK$20,VA12&lt;&gt;"",VC12&gt;=VK$24,VC12&lt;&gt;""),AND(VE12&gt;=VK$20,VE12&lt;&gt;"",VG12&gt;=VK$24,VG12&lt;&gt;""),AND(VH12&gt;=VK$20,VH12&lt;&gt;"",VJ12&gt;=VK$24,VJ12&lt;&gt;""),AND(WF12&gt;=WS$20,WF12&lt;&gt;"",WH12&gt;=WS$24,WH12&lt;&gt;""),AND(WI12&gt;=WS$20,WI12&lt;&gt;"",WK12&gt;=WS$24,WK12&lt;&gt;""),AND(WM12&gt;=WS$20,WM12&lt;&gt;"",WO12&gt;=WS$24,WO12&lt;&gt;""),AND(WP12&gt;=WS$20,WP12&lt;&gt;"",WR12&gt;=WS$24,WR12&lt;&gt;"")),"Merit",IF(OR(AND(AO12&gt;=AY$19,AO12&lt;&gt;"",AQ12&gt;=AY$23,AQ12&lt;&gt;"",AN12=""),AND(AR12&gt;=AY$19,AR12&lt;&gt;"",AT12&gt;=AY$23,AT12&lt;&gt;"",AN12=""),AND(AV12&gt;=AY$19,AV12&lt;&gt;"",AX12&gt;=AY$23,AX12&lt;&gt;"",AN12=""),AND(BP12&gt;=BZ$19,BP12&lt;&gt;"",BR12&gt;=BZ$23,BR12&lt;&gt;"",BO12=""),AND(BS12&gt;=BZ$19,BS12&lt;&gt;"",BU12&gt;=BZ$23,BU12&lt;&gt;"",BO12=""),AND(BW12&gt;=BZ$19,BW12&lt;&gt;"",BY12&gt;=BZ$23,BY12&lt;&gt;"",BO12=""),AND(CQ12&gt;=DA$19,CQ12&lt;&gt;"",CS12&gt;=DA$23,CS12&lt;&gt;"",CP12=""),AND(CT12&gt;=DA$19,CT12&lt;&gt;"",CV12&gt;=DA$23,CV12&lt;&gt;"",CP12=""),AND(CX12&gt;=DA$19,CX12&lt;&gt;"",CZ12&gt;=DA$23,CZ12&lt;&gt;"",CP12=""),AND(DX12&gt;=EK$19,DX12&lt;&gt;"",DZ12&gt;=EK$23,DZ12&lt;&gt;""),AND(EA12&gt;=EK$19,EA12&lt;&gt;"",EC12&gt;=EK$23,EC12&lt;&gt;""),AND(EE12&gt;=EK$19,EE12&lt;&gt;"",EG12&gt;=EK$23,EG12&lt;&gt;""),AND(EH12&gt;=EK$19,EH12&lt;&gt;"",EJ12&gt;=EK$23,EJ12&lt;&gt;""),AND(FF12&gt;=FS$19,FF12&lt;&gt;"",FH12&gt;=FS$23,FH12&lt;&gt;""),AND(FI12&gt;=FS$19,FI12&lt;&gt;"",FK12&gt;=FS$23,FK12&lt;&gt;""),AND(FM12&gt;=FS$19,FM12&lt;&gt;"",FO12&gt;=FS$23,FO12&lt;&gt;""),AND(FP12&gt;=FS$19,FP12&lt;&gt;"",FR12&gt;=FS$23,FR12&lt;&gt;""),AND(GN12&gt;=HA$19,GN12&lt;&gt;"",GP12&gt;=HA$23,GP12&lt;&gt;""),AND(GQ12&gt;=HA$19,GQ12&lt;&gt;"",GS12&gt;=HA$23,GS12&lt;&gt;""),AND(GU12&gt;=HA$19,GU12&lt;&gt;"",GW12&gt;=HA$23,GW12&lt;&gt;""),AND(GX12&gt;=HA$19,GX12&lt;&gt;"",GZ12&gt;=HA$23,GZ12&lt;&gt;""),AND(HV12&gt;=II$19,HV12&lt;&gt;"",HX12&gt;=II$23,HX12&lt;&gt;""),AND(HY12&gt;=II$19,HY12&lt;&gt;"",IA12&gt;=II$23,IA12&lt;&gt;""),AND(IC12&gt;=II$19,IC12&lt;&gt;"",IE12&gt;=II$23,IE12&lt;&gt;""),AND(IF12&gt;=II$19,IF12&lt;&gt;"",IH12&gt;=II$23,IH12&lt;&gt;""),AND(JD12&gt;=JQ$19,JD12&lt;&gt;"",JF12&gt;=JQ$23,JF12&lt;&gt;""),AND(JG12&gt;=JQ$19,JG12&lt;&gt;"",JI12&gt;=JQ$23,JI12&lt;&gt;""),AND(JK12&gt;=JQ$19,JK12&lt;&gt;"",JM12&gt;=JQ$23,JM12&lt;&gt;""),AND(JN12&gt;=JQ$19,JN12&lt;&gt;"",JP12&gt;=JQ$23,JP12&lt;&gt;""),AND(KL12&gt;=KY$19,KL12&lt;&gt;"",KN12&gt;=KY$23,KN12&lt;&gt;""),AND(KO12&gt;=KY$19,KO12&lt;&gt;"",KQ12&gt;=KY$23,KQ12&lt;&gt;""),AND(KS12&gt;=KY$19,KS12&lt;&gt;"",KU12&gt;=KY$23,KU12&lt;&gt;""),AND(KV12&gt;=KY$19,KV12&lt;&gt;"",KX12&gt;=KY$23,KX12&lt;&gt;""),AND(LT12&gt;=MG$19,LT12&lt;&gt;"",LV12&gt;=MG$23,LV12&lt;&gt;""),AND(LW12&gt;=MG$19,LW12&lt;&gt;"",LY12&gt;=MG$23,LY12&lt;&gt;""),AND(MA12&gt;=MG$19,MA12&lt;&gt;"",MC12&gt;=MG$23,MC12&lt;&gt;""),AND(MD12&gt;=MG$19,MD12&lt;&gt;"",MF12&gt;=MG$23,MF12&lt;&gt;""),AND(NB12&gt;=NO$19,NB12&lt;&gt;"",ND12&gt;=NO$23,ND12&lt;&gt;""),AND(NE12&gt;=NO$19,NE12&lt;&gt;"",NG12&gt;=NO$23,NG12&lt;&gt;""),AND(NI12&gt;=NO$19,NI12&lt;&gt;"",NK12&gt;=NO$23,NK12&lt;&gt;""),AND(NL12&gt;=NO$19,NL12&lt;&gt;"",NN12&gt;=NO$23,NN12&lt;&gt;""),AND(OJ12&gt;=OW$19,OJ12&lt;&gt;"",OL12&gt;=OW$23,OL12&lt;&gt;""),AND(OM12&gt;=OW$19,OM12&lt;&gt;"",OO12&gt;=OW$23,OO12&lt;&gt;""),AND(OQ12&gt;=OW$19,OQ12&lt;&gt;"",OS12&gt;=OW$23,OS12&lt;&gt;""),AND(OT12&gt;=OW$19,OT12&lt;&gt;"",OV12&gt;=OW$23,OV12&lt;&gt;""),AND(PR12&gt;=QE$19,PR12&lt;&gt;"",PT12&gt;=QE$23,PT12&lt;&gt;""),AND(PU12&gt;=QE$19,PU12&lt;&gt;"",PW12&gt;=QE$23,PW12&lt;&gt;""),AND(PY12&gt;=QE$19,PY12&lt;&gt;"",QA12&gt;=QE$23,QA12&lt;&gt;""),AND(QB12&gt;=QE$19,QB12&lt;&gt;"",QD12&gt;=QE$23,QD12&lt;&gt;""),AND(QZ12&gt;=RM$19,QZ12&lt;&gt;"",RB12&gt;=RM$23,RB12&lt;&gt;""),AND(RC12&gt;=RM$19,RC12&lt;&gt;"",RE12&gt;=RM$23,RE12&lt;&gt;""),AND(RG12&gt;=RM$19,RG12&lt;&gt;"",RI12&gt;=RM$23,RI12&lt;&gt;""),AND(RJ12&gt;=RM$19,RJ12&lt;&gt;"",RL12&gt;=RM$23,RL12&lt;&gt;""),AND(SH12&gt;=SU$19,SH12&lt;&gt;"",SJ12&gt;=SU$23,SJ12&lt;&gt;""),AND(SK12&gt;=SU$19,SK12&lt;&gt;"",SM12&gt;=SU$23,SM12&lt;&gt;""),AND(SO12&gt;=SU$19,SO12&lt;&gt;"",SQ12&gt;=SU$23,SQ12&lt;&gt;""),AND(SR12&gt;=SU$19,SR12&lt;&gt;"",ST12&gt;=SU$23,ST12&lt;&gt;""),AND(TP12&gt;=UC$19,TP12&lt;&gt;"",TR12&gt;=UC$23,TR12&lt;&gt;""),AND(TS12&gt;=UC$19,TS12&lt;&gt;"",TU12&gt;=UC$23,TU12&lt;&gt;""),AND(TW12&gt;=UC$19,TW12&lt;&gt;"",TY12&gt;=UC$23,TYY12&lt;&gt;""),AND(TZ12&gt;=UC$19,TZ12&lt;&gt;"",UB12&gt;=UC$23,UB12&lt;&gt;""),AND(UX12&gt;=VK$19,UX12&lt;&gt;"",UZ12&gt;=VK$23,UZ12&lt;&gt;""),AND(VA12&gt;=VK$19,VA12&lt;&gt;"",VC12&gt;=VK$23,VC12&lt;&gt;""),AND(VE12&gt;=VK$19,VE12&lt;&gt;"",VG12&gt;=VK$23,VG12&lt;&gt;""),AND(VH12&gt;=VK$19,VH12&lt;&gt;"",VJ12&gt;=VK$23,VJ12&lt;&gt;""),AND(WF12&gt;=WS$19,WF12&lt;&gt;"",WH12&gt;=WS$23,WH12&lt;&gt;""),AND(WI12&gt;=WS$19,WI12&lt;&gt;"",WK12&gt;=WS$23,WK12&lt;&gt;""),AND(WM12&gt;=WS$19,WM12&lt;&gt;"",WO12&gt;=WS$23,WO12&lt;&gt;""),AND(WP12&gt;=WS$19,WP12&lt;&gt;"",WR12&gt;=WS$23,WR12&lt;&gt;"")),"Excellence",IF(I12="P","Worlds Team",IF(F12="P","National Team","")))))</f>
        <v>National Team</v>
      </c>
      <c r="I12" s="3" t="str">
        <f>IF(OR(AND(AO12&gt;=AY$18,AO12&lt;&gt;"",AQ12&gt;=AY$22,AQ12&lt;&gt;"",AN12=""),AND(AR12&gt;=AY$18,AR12&lt;&gt;"",AT12&gt;=AY$22,AT12&lt;&gt;"",AN12=""),AND(AV12&gt;=AY$18,AV12&lt;&gt;"",AX12&gt;=AY$22,AX12&lt;&gt;"",AN12=""),AND(BP12&gt;=BZ$18,BP12&lt;&gt;"",BR12&gt;=BZ$22,BR12&lt;&gt;"",BO12=""),AND(BS12&gt;=BZ$18,BS12&lt;&gt;"",BU12&gt;=BZ$22,BU12&lt;&gt;"",BO12=""),AND(BW12&gt;=BZ$18,BW12&lt;&gt;"",BY12&gt;=BZ$22,BY12&lt;&gt;"",BO12=""),AND(CQ12&gt;=DA$18,CQ12&lt;&gt;"",CS12&gt;=DA$22,CS12&lt;&gt;"",CP12=""),AND(CT12&gt;=DA$18,CT12&lt;&gt;"",CV12&gt;=DA$22,CV12&lt;&gt;"",CP12=""),AND(CX12&gt;=DA$18,CX12&lt;&gt;"",CZ12&gt;=DA$22,CZ12&lt;&gt;"",CP12=""),AND(DX12&gt;=EK$18,DX12&lt;&gt;"",DZ12&gt;=EK$22,DZ12&lt;&gt;""),AND(EA12&gt;=EK$18,EA12&lt;&gt;"",EC12&gt;=EK$22,EC12&lt;&gt;""),AND(EE12&gt;=EK$18,EE12&lt;&gt;"",EG12&gt;=EK$22,EG12&lt;&gt;""),AND(EH12&gt;=EK$18,EH12&lt;&gt;"",EJ12&gt;=EK$22,EJ12&lt;&gt;""),AND(FF12&gt;=FS$18,FF12&lt;&gt;"",FH12&gt;=FS$22,FH12&lt;&gt;""),AND(FI12&gt;=FS$18,FI12&lt;&gt;"",FK12&gt;=FS$22,FK12&lt;&gt;""),AND(FM12&gt;=FS$18,FM12&lt;&gt;"",FO12&gt;=FS$22,FO12&lt;&gt;""),AND(FP12&gt;=FS$18,FP12&lt;&gt;"",FR12&gt;=FS$22,FR12&lt;&gt;""),AND(GN12&gt;=HA$18,GN12&lt;&gt;"",GP12&gt;=HA$22,GP12&lt;&gt;""),AND(GQ12&gt;=HA$18,GQ12&lt;&gt;"",GS12&gt;=HA$22,GS12&lt;&gt;""),AND(GU12&gt;=HA$18,GU12&lt;&gt;"",GW12&gt;=HA$22,GW12&lt;&gt;""),AND(GX12&gt;=HA$18,GX12&lt;&gt;"",GZ12&gt;=HA$22,GZ12&lt;&gt;""),AND(HV12&gt;=II$18,HV12&lt;&gt;"",HX12&gt;=II$22,HX12&lt;&gt;""),AND(HY12&gt;=II$18,HY12&lt;&gt;"",IA12&gt;=II$22,IA12&lt;&gt;""),AND(IC12&gt;=II$18,IC12&lt;&gt;"",IE12&gt;=II$22,IE12&lt;&gt;""),AND(IF12&gt;=II$18,IF12&lt;&gt;"",IH12&gt;=II$22,IH12&lt;&gt;""),AND(JD12&gt;=JQ$18,JD12&lt;&gt;"",JF12&gt;=JQ$22,JF12&lt;&gt;""),AND(JG12&gt;=JQ$18,JG12&lt;&gt;"",JI12&gt;=JQ$22,JI12&lt;&gt;""),AND(JK12&gt;=JQ$18,JK12&lt;&gt;"",JM12&gt;=JQ$22,JM12&lt;&gt;""),AND(JN12&gt;=JQ$18,JN12&lt;&gt;"",JP12&gt;=JQ$22,JP12&lt;&gt;""),AND(KL12&gt;=KY$18,KL12&lt;&gt;"",KN12&gt;=KY$22,KN12&lt;&gt;""),AND(KO12&gt;=KY$18,KO12&lt;&gt;"",KQ12&gt;=KY$22,KQ12&lt;&gt;""),AND(KS12&gt;=KY$18,KS12&lt;&gt;"",KU12&gt;=KY$22,KU12&lt;&gt;""),AND(KV12&gt;=KY$18,KV12&lt;&gt;"",KX12&gt;=KY$22,KX12&lt;&gt;""),AND(LT12&gt;=MG$18,LT12&lt;&gt;"",LV12&gt;=MG$22,LV12&lt;&gt;""),AND(LW12&gt;=MG$18,LW12&lt;&gt;"",LY12&gt;=MG$22,LY12&lt;&gt;""),AND(MA12&gt;=MG$18,MA12&lt;&gt;"",MC12&gt;=MG$22,MC12&lt;&gt;""),AND(MD12&gt;=MG$18,MD12&lt;&gt;"",MF12&gt;=MG$22,MF12&lt;&gt;""),AND(NB12&gt;=NO$18,NB12&lt;&gt;"",ND12&gt;=NO$22,ND12&lt;&gt;""),AND(NE12&gt;=NO$18,NE12&lt;&gt;"",NG12&gt;=NO$22,NG12&lt;&gt;""),AND(NI12&gt;=NO$18,NI12&lt;&gt;"",NK12&gt;=NO$22,NK12&lt;&gt;""),AND(NL12&gt;=NO$18,NL12&lt;&gt;"",NN12&gt;=NO$22,NN12&lt;&gt;""),AND(OJ12&gt;=OW$18,OJ12&lt;&gt;"",OL12&gt;=OW$22,OL12&lt;&gt;""),AND(OM12&gt;=OW$18,OM12&lt;&gt;"",OO12&gt;=OW$22,OO12&lt;&gt;""),AND(OQ12&gt;=OW$18,OQ12&lt;&gt;"",OS12&gt;=OW$22,OS12&lt;&gt;""),AND(OT12&gt;=OW$18,OT12&lt;&gt;"",OV12&gt;=OW$22,OV12&lt;&gt;""),AND(PR12&gt;=QE$18,PR12&lt;&gt;"",PT12&gt;=QE$22,PT12&lt;&gt;""),AND(PU12&gt;=QE$18,PU12&lt;&gt;"",PW12&gt;=QE$22,PW12&lt;&gt;""),AND(PY12&gt;=QE$18,PY12&lt;&gt;"",QA12&gt;=QE$22,QA12&lt;&gt;""),AND(QB12&gt;=QE$18,QB12&lt;&gt;"",QD12&gt;=QE$22,QD12&lt;&gt;""),AND(QZ12&gt;=RM$18,QZ12&lt;&gt;"",RB12&gt;=RM$22,RB12&lt;&gt;""),AND(RC12&gt;=RM$18,RC12&lt;&gt;"",RE12&gt;=RM$22,RE12&lt;&gt;""),AND(RG12&gt;=RM$18,RG12&lt;&gt;"",RI12&gt;=RM$22,RI12&lt;&gt;""),AND(RJ12&gt;=RM$18,RJ12&lt;&gt;"",RL12&gt;=RM$22,RL12&lt;&gt;""),AND(SH12&gt;=SU$18,SH12&lt;&gt;"",SJ12&gt;=SU$22,SJ12&lt;&gt;""),AND(SK12&gt;=SU$18,SK12&lt;&gt;"",SM12&gt;=SU$22,SM12&lt;&gt;""),AND(SO12&gt;=SU$18,SO12&lt;&gt;"",SQ12&gt;=SU$22,SQ12&lt;&gt;""),AND(SR12&gt;=SU$18,SR12&lt;&gt;"",ST12&gt;=SU$22,ST12&lt;&gt;""),AND(TP12&gt;=UC$18,TP12&lt;&gt;"",TR12&gt;=UC$22,TR12&lt;&gt;""),AND(TS12&gt;=UC$18,TS12&lt;&gt;"",TU12&gt;=UC$22,TU12&lt;&gt;""),AND(TW12&gt;=UC$18,TW12&lt;&gt;"",TY12&gt;=UC$22,TYY12&lt;&gt;""),AND(TZ12&gt;=UC$18,TZ12&lt;&gt;"",UB12&gt;=UC$22,UB12&lt;&gt;""),AND(UX12&gt;=VK$18,UX12&lt;&gt;"",UZ12&gt;=VK$22,UZ12&lt;&gt;""),AND(VA12&gt;=VK$18,VA12&lt;&gt;"",VC12&gt;=VK$22,VC12&lt;&gt;""),AND(VE12&gt;=VK$18,VE12&lt;&gt;"",VG12&gt;=VK$22,VG12&lt;&gt;""),AND(VH12&gt;=VK$18,VH12&lt;&gt;"",VJ12&gt;=VK$22,VJ12&lt;&gt;""),AND(WF12&gt;=WS$18,WF12&lt;&gt;"",WH12&gt;=WS$22,WH12&lt;&gt;""),AND(WI12&gt;=WS$18,WI12&lt;&gt;"",WK12&gt;=WS$22,WK12&lt;&gt;""),AND(WM12&gt;=WS$18,WM12&lt;&gt;"",WO12&gt;=WS$22,WO12&lt;&gt;""),AND(WP12&gt;=WS$18,WP12&lt;&gt;"",WR12&gt;=WS$22,WR12&lt;&gt;"")),"P","")</f>
        <v/>
      </c>
      <c r="J12" s="8">
        <f>IF(COUNT(AQ12,AT12,BR12,BU12,CS12,CV12)&gt;0,LARGE((AQ12,AT12,BR12,BU12,CS12,CV12),1),0)</f>
        <v>50.180000000000007</v>
      </c>
      <c r="K12" s="8" t="str">
        <f>IF(J12="","",IF(OR(J12=CS12,J12=CV12),$CA$1,IF(OR(J12=BR12,J12=BU12),$AZ$1,IF(OR(J12=AQ12,J12=AT12),$Y$1,""))))</f>
        <v>2025 Nationals</v>
      </c>
      <c r="L12" s="8">
        <f>IF(COUNT(AQ12,AT12,BR12,BU12,CS12,CV12)&gt;1,LARGE((AQ12,AT12,BR12,BU12,CS12,CV12),2),0)</f>
        <v>49.569999999999993</v>
      </c>
      <c r="M12" s="8" t="str">
        <f>IF(L12="","",IF(OR(L12=CS12,L12=CV12),$CA$1,IF(OR(L12=BR12,L12=BU12),$AZ$1,IF(OR(L12=AQ12,L12=AT12),$Y$1,""))))</f>
        <v>2025 3rd Domestic Trial</v>
      </c>
      <c r="N12" s="8">
        <f>IF(COUNT(AQ12,AT12,BR12,BU12,CS12,CV12)&gt;2,LARGE((AQ12,AT12,BR12,BU12,CS12,CV12),3),0)</f>
        <v>48.39</v>
      </c>
      <c r="O12" s="8" t="str">
        <f>IF(N12="","",IF(OR(N12=CS12,N12=CV12),$CA$1,IF(OR(N12=BR12,N12=BU12),$AZ$1,IF(OR(N12=AQ12,N12=AT12),$Y$1,""))))</f>
        <v>2025 Elite Canada</v>
      </c>
      <c r="P12" s="8">
        <f>IF(MAX(AX12,BY12,CZ12)&gt;0,MAX(AX12,BY12,CZ12),0)</f>
        <v>51.89</v>
      </c>
      <c r="Q12" s="8" t="str">
        <f>IF(P12="","",IF(P12=CZ12,$CA$1,IF(P12=BY12,$AZ$1,IF(P12=AX12,$Y$1,""))))</f>
        <v>2025 3rd Domestic Trial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,TP12,TS12,TW12,TZ12,UX12,VA12,VE12,VH12,WF12,WI12,WM12,WP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,TP12,TS12,TW12,TZ12,UX12,VA12,VE12,VH12,WF12,WI12,WM12,WP12),0)</f>
        <v>13.8</v>
      </c>
      <c r="S12" s="8" t="str">
        <f>IF(R12=0,"",IF(OR(R12=CQ12,R12=CT12,R12=CX12),$CA$1,IF(OR(R12=BP12,R12=BS12,R12=BW12),$AZ$1,IF(OR(R12=AO12,R12=AR12,R12=AV12),$Y$1,IF(OR(R12=WF12,R12=WI12,R12=WM12,R12=WP12),$VL$1,IF(OR(R12=UX12,R12=VA12,R12=VE12,R12=VH12),$UD$1,IF(OR(R12=TP12,R12=TS12,R12=TW12,R12=TZ12),$SV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)))</f>
        <v>2025 3rd Domestic Trial</v>
      </c>
      <c r="T12" s="8">
        <f>MAX(IF(AND(AO12&lt;&gt;"",AO12&gt;=$AY$17),AP12,0),IF(AND(AR12&lt;&gt;"",AR12&gt;=$AY$17),AS12,0),IF(AND(AV12&lt;&gt;"",AV12&gt;=$AY$17),AW12,0),IF(AND(BP12&lt;&gt;"",BP12&gt;=$BZ$17),BQ12,0),IF(AND(BS12&lt;&gt;"",BS12&gt;=$BZ$17),BT12,0),IF(AND(BW12&lt;&gt;"",BW12&gt;=$BZ$17),BX12,0),IF(AND(CQ12&lt;&gt;"",CQ12&gt;=$DA$17),CR12,0),IF(AND(CT12&lt;&gt;"",CT12&gt;=$DA$17),CU12,0),IF(AND(CX12&lt;&gt;"",CX12&gt;=$DA$17),CY12,0),IF(AND(DX12&lt;&gt;"",DX12&gt;=$EK$17),DY12,0),IF(AND(EA12&lt;&gt;"",EA12&gt;=$EK$17),EB12,0),IF(AND(EE12&lt;&gt;"",EE12&gt;=$EK$17),EF12,0),IF(AND(EH12&lt;&gt;"",EH12&gt;=$EK$17),EI12,0),IF(AND(FF12&lt;&gt;"",FF12&gt;=$FS$17),FG12,0),IF(AND(FI12&lt;&gt;"",FI12&gt;=$FS$17),FJ12,0),IF(AND(FM12&lt;&gt;"",FM12&gt;=$FS$17),FN12,0),IF(AND(FP12&lt;&gt;"",FP12&gt;=$FS$17),FQ12,0),IF(AND(GN12&lt;&gt;"",GN12&gt;=$HA$17),GO12,0),IF(AND(GQ12&lt;&gt;"",GQ12&gt;=$HA$17),GR12,0),IF(AND(GU12&lt;&gt;"",GU12&gt;=$HA$17),GV12,0),IF(AND(GX12&lt;&gt;"",GX12&gt;=$HA$17),GY12,0),IF(AND(HV12&lt;&gt;"",HV12&gt;=$II$17),HW12,0),IF(AND(HY12&lt;&gt;"",HY12&gt;=$II$17),HZ12,0),IF(AND(IC12&lt;&gt;"",IC12&gt;=$II$17),ID12,0),IF(AND(IF12&lt;&gt;"",IF12&gt;=$II$17),IG12,0),IF(AND(JD12&lt;&gt;"",JD12&gt;=$JQ$17),JE12,0),IF(AND(JG12&lt;&gt;"",JG12&gt;=$JQ$17),JH12,0),IF(AND(JK12&lt;&gt;"",JK12&gt;=$JQ$17),JL12,0),IF(AND(JN12&lt;&gt;"",JN12&gt;=$JQ$17),JO12,0),IF(AND(KL12&lt;&gt;"",KL12&gt;=$KY$17),KM12,0),IF(AND(KO12&lt;&gt;"",KO12&gt;=$KY$17),KP12,0),IF(AND(KS12&lt;&gt;"",KS12&gt;=$KY$17),KT12,0),IF(AND(KV12&lt;&gt;"",KV12&gt;=$KY$17),KW12,0),IF(AND(LT12&lt;&gt;"",LT12&gt;=$MG$17),LU12,0),IF(AND(LW12&lt;&gt;"",LW12&gt;=$MG$17),LX12,0),IF(AND(MA12&lt;&gt;"",MA12&gt;=$MG$17),MB12,0),IF(AND(MD12&lt;&gt;"",MD12&gt;=$MG$17),ME12,0),IF(AND(NB12&lt;&gt;"",NB12&gt;=$NO$17),NC12,0),IF(AND(NE12&lt;&gt;"",NE12&gt;=$NO$17),NF12,0),IF(AND(NI12&lt;&gt;"",NI12&gt;=$NO$17),NJ12,0),IF(AND(NL12&lt;&gt;"",NL12&gt;=$NO$17),NM12,0),IF(AND(OJ12&lt;&gt;"",OJ12&gt;=$OW$17),OK12,0),IF(AND(OM12&lt;&gt;"",OM12&gt;=$OW$17),ON12,0),IF(AND(OQ12&lt;&gt;"",OQ12&gt;=$OW$17),OR12,0),IF(AND(OT12&lt;&gt;"",OT12&gt;=$OW$17),OU12,0),IF(AND(PR12&lt;&gt;"",PR12&gt;=$QE$17),PS12,0),IF(AND(PU12&lt;&gt;"",PU12&gt;=$QE$17),PV12,0),IF(AND(PY12&lt;&gt;"",PY12&gt;=$QE$17),PZ12,0),IF(AND(QB12&lt;&gt;"",QB12&gt;=$QE$17),QC12,0),IF(AND(QZ12&lt;&gt;"",QZ12&gt;=$RM$17),RA12,0),IF(AND(RC12&lt;&gt;"",RC12&gt;=$RM$17),RD12,0),IF(AND(RG12&lt;&gt;"",RG12&gt;=$RM$17),RH12,0),IF(AND(RJ12&lt;&gt;"",RJ12&gt;=$RM$17),RK12,0),IF(AND(SH12&lt;&gt;"",SH12&gt;=$SU$17),SI12,0),IF(AND(SK12&lt;&gt;"",SK12&gt;=$SU$17),SL12,0),IF(AND(SO12&lt;&gt;"",SO12&gt;=$SU$17),SP12,0),IF(AND(SR12&lt;&gt;"",SR12&gt;=$SU$17),SS12,0),IF(AND(TP12&lt;&gt;"",TP12&gt;=$UC$17),TQ12,0),IF(AND(TS12&lt;&gt;"",TS12&gt;=$UC$17),TT12,0),IF(AND(TW12&lt;&gt;"",TW12&gt;=$UC$17),TX12,0),IF(AND(TZ12&lt;&gt;"",TZ12&gt;=$UC$17),UA12,0),IF(AND(UX12&lt;&gt;"",UX12&gt;=$VK$17),UY12,0),IF(AND(VA12&lt;&gt;"",VA12&gt;=$VK$17),VB12,0),IF(AND(VE12&lt;&gt;"",VE12&gt;=$VK$17),VF12,0),IF(AND(VH12&lt;&gt;"",VH12&gt;=$VK$17),VI12,0),IF(AND(WF12&lt;&gt;"",WF12&gt;=$WS$17),WG12,0),IF(AND(WI12&lt;&gt;"",WI12&gt;=$WS$17),WJ12,0),IF(AND(WM12&lt;&gt;"",WM12&gt;=$WS$17),WN12,0),IF(AND(WP12&lt;&gt;"",WP12&gt;=$WS$17),WQ12,0),0)</f>
        <v>14.89</v>
      </c>
      <c r="U12" s="8" t="str">
        <f>IF(T12=0,"",IF(OR(T12=CR12,T12=CU12,T12=CY12),$CA$1,IF(OR(T12=BQ12,T12=BT12,T12=BX12),$AZ$1,IF(OR(T12=AP12,T12=AS12,T12=AW12),$Y$1,IF(OR(T12=WG12,T12=WJ12,T12=WN12,T12=WQ12),$VL$1,IF(OR(T12=UY12,T12=VB12,T12=VF12,T12=VI12),$UD$1,IF(OR(T12=TQ12,T12=TT12,T12=TX12,T12=UA12),$SV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)))</f>
        <v>2025 3rd Domestic Trial</v>
      </c>
      <c r="V12" s="8">
        <f>IF(MAX(DB12,DC12)&gt;0,MAX(DB12,DC12),"")</f>
        <v>0.87999999999999545</v>
      </c>
      <c r="W12" s="11" t="str">
        <f>IF(V12="","",IF(V12=DB12,"("&amp;DB$2&amp;")",IF(V12=DC12,"("&amp;DC$2&amp;")")))</f>
        <v>(Prelim)</v>
      </c>
      <c r="X12" s="8" t="str">
        <f>IF(V12="","",IF(V12=DB12,IF(V12+IF(N12="",0,N12)=WL12,$VL$1,IF(V12+IF(N12="",0,N12)=VD12,$UD$1,IF(V12+IF(N12="",0,N12)=TV12,$SV$1,IF(V12+IF(N12="",0,N12)=SN12,$RN$1,IF(V12+IF(N12="",0,N12)=RF12,$QF$1,IF(V12+IF(N12="",0,N12)=PX12,$OX$1,IF(V12+IF(N12="",0,N12)=OP12,$NP$1,IF(V12+IF(N12="",0,N12)=NH12,$MH$1,IF(V12+IF(N12="",0,N12)=LZ12,$KZ$1,IF(V12+IF(N12="",0,N12)=KR12,$JR$1,IF(V12+IF(N12="",0,N12)=JJ12,$IJ$1,IF(V12+IF(N12="",0,N12)=IB12,$HB$1,IF(V12+IF(N12="",0,N12)=GT12,$FT$1,IF(V12+IF(N12="",0,N12)=FL12,$EL$1,IF(V12+IF(N12="",0,N12)=ED12,$DD$1))))))))))))))),IF(V12=DC12,IF(V12+IF(P12="",0,P12)=WO12,$VL$1,IF(V12+IF(P12="",0,P12)=VG12,$UD$1,IF(V12+IF(P12="",0,P12)=TY12,$SV$1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WR12,$VL$1,IF(V12+IF(P12="",0,P12)=VJ12,$UD$1,IF(V12+IF(P12="",0,P12)=UB12,$SV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))))))</f>
        <v>2025 Coimbra Gym Fest (July 6)</v>
      </c>
      <c r="Y12" s="22">
        <v>13.55</v>
      </c>
      <c r="Z12" s="22">
        <v>9.3000000000000007</v>
      </c>
      <c r="AA12" s="22">
        <v>11.7</v>
      </c>
      <c r="AB12" s="22">
        <v>13.84</v>
      </c>
      <c r="AC12" s="22">
        <v>0</v>
      </c>
      <c r="AD12" s="22">
        <v>8.4</v>
      </c>
      <c r="AE12" s="22">
        <v>5.1999999999999993</v>
      </c>
      <c r="AF12" s="22">
        <v>7.2</v>
      </c>
      <c r="AG12" s="22">
        <v>8.26</v>
      </c>
      <c r="AH12" s="22">
        <v>0</v>
      </c>
      <c r="AI12" s="22">
        <v>11.8</v>
      </c>
      <c r="AJ12" s="22">
        <v>8.85</v>
      </c>
      <c r="AK12" s="22">
        <v>12</v>
      </c>
      <c r="AL12" s="22">
        <v>14.02</v>
      </c>
      <c r="AM12" s="22">
        <v>0.1</v>
      </c>
      <c r="AN12" s="27" t="s">
        <v>53</v>
      </c>
      <c r="AO12" s="38">
        <f>IF(AA12&gt;0,AA12,"")</f>
        <v>11.7</v>
      </c>
      <c r="AP12" s="38">
        <f>IF(AB12&gt;0,AB12,"")</f>
        <v>13.84</v>
      </c>
      <c r="AQ12" s="40">
        <f>IF(SUM(Y12:AB12)-AC12&gt;0,SUM(Y12:AB12)-AC12,"")</f>
        <v>48.39</v>
      </c>
      <c r="AR12" s="40">
        <f>IF(AF12&gt;0,AF12,"")</f>
        <v>7.2</v>
      </c>
      <c r="AS12" s="40">
        <f>IF(AG12&gt;0,AG12,"")</f>
        <v>8.26</v>
      </c>
      <c r="AT12" s="40">
        <f>IF(SUM(AD12:AG12)-AH12&gt;0,SUM(AD12:AG12)-AH12,"")</f>
        <v>29.060000000000002</v>
      </c>
      <c r="AU12" s="40">
        <f>IF(AQ12="","",MAX(AQ12,AT12))</f>
        <v>48.39</v>
      </c>
      <c r="AV12" s="40">
        <f>IF(AK12&gt;0,AK12,"")</f>
        <v>12</v>
      </c>
      <c r="AW12" s="40">
        <f>IF(AL12&gt;0,AL12,"")</f>
        <v>14.02</v>
      </c>
      <c r="AX12" s="40">
        <f>IF(SUM(AI12:AL12)-AM12&gt;0,SUM(AI12:AL12)-AM12,"")</f>
        <v>46.57</v>
      </c>
      <c r="AY12" s="40">
        <f>IF(SUM(AU12,AX12)&gt;0,SUM(AU12,AX12),"")</f>
        <v>94.960000000000008</v>
      </c>
      <c r="AZ12" s="26">
        <v>14.4</v>
      </c>
      <c r="BA12" s="26">
        <v>9.3000000000000007</v>
      </c>
      <c r="BB12" s="26">
        <v>12.7</v>
      </c>
      <c r="BC12" s="26">
        <v>13.78</v>
      </c>
      <c r="BD12" s="26">
        <v>0</v>
      </c>
      <c r="BE12" s="26">
        <v>2.9</v>
      </c>
      <c r="BF12" s="26">
        <v>1.8</v>
      </c>
      <c r="BG12" s="26">
        <v>3</v>
      </c>
      <c r="BH12" s="26">
        <v>3</v>
      </c>
      <c r="BI12" s="26">
        <v>0</v>
      </c>
      <c r="BJ12" s="26">
        <v>12.8</v>
      </c>
      <c r="BK12" s="26">
        <v>9.1999999999999993</v>
      </c>
      <c r="BL12" s="26">
        <v>12.5</v>
      </c>
      <c r="BM12" s="26">
        <v>14.4</v>
      </c>
      <c r="BN12" s="26">
        <v>0.2</v>
      </c>
      <c r="BO12" s="28"/>
      <c r="BP12" s="39">
        <f>IF(BB12&gt;0,BB12,"")</f>
        <v>12.7</v>
      </c>
      <c r="BQ12" s="39">
        <f>IF(BC12&gt;0,BC12,"")</f>
        <v>13.78</v>
      </c>
      <c r="BR12" s="11">
        <f>IF(SUM(AZ12:BC12)-BD12&gt;0,SUM(AZ12:BC12)-BD12,"")</f>
        <v>50.180000000000007</v>
      </c>
      <c r="BS12" s="11">
        <f>IF(BG12&gt;0,BG12,"")</f>
        <v>3</v>
      </c>
      <c r="BT12" s="11">
        <f>IF(BH12&gt;0,BH12,"")</f>
        <v>3</v>
      </c>
      <c r="BU12" s="11">
        <f>IF(SUM(BE12:BH12)-BI12&gt;0,SUM(BE12:BH12)-BI12,"")</f>
        <v>10.7</v>
      </c>
      <c r="BV12" s="11">
        <f>IF(BR12="","",MAX(BR12,BU12))</f>
        <v>50.180000000000007</v>
      </c>
      <c r="BW12" s="11">
        <f>IF(BL12&gt;0,BL12,"")</f>
        <v>12.5</v>
      </c>
      <c r="BX12" s="11">
        <f>IF(BM12&gt;0,BM12,"")</f>
        <v>14.4</v>
      </c>
      <c r="BY12" s="11">
        <f>IF(SUM(BJ12:BM12)-BN12&gt;0,SUM(BJ12:BM12)-BN12,"")</f>
        <v>48.699999999999996</v>
      </c>
      <c r="BZ12" s="11">
        <f>IF(SUM(BV12,BY12)&gt;0,SUM(BV12,BY12),"")</f>
        <v>98.88</v>
      </c>
      <c r="CA12" s="22">
        <v>11.9</v>
      </c>
      <c r="CB12" s="22">
        <v>9.1</v>
      </c>
      <c r="CC12" s="22">
        <v>13.8</v>
      </c>
      <c r="CD12" s="22">
        <v>14.77</v>
      </c>
      <c r="CE12" s="22">
        <v>0</v>
      </c>
      <c r="CF12" s="22">
        <v>6.1</v>
      </c>
      <c r="CG12" s="22">
        <v>4.5999999999999996</v>
      </c>
      <c r="CH12" s="22">
        <v>7.1</v>
      </c>
      <c r="CI12" s="22">
        <v>6.38</v>
      </c>
      <c r="CJ12" s="22">
        <v>0</v>
      </c>
      <c r="CK12" s="22">
        <v>13.8</v>
      </c>
      <c r="CL12" s="22">
        <v>9.4</v>
      </c>
      <c r="CM12" s="22">
        <v>13.8</v>
      </c>
      <c r="CN12" s="22">
        <v>14.89</v>
      </c>
      <c r="CO12" s="22">
        <v>0</v>
      </c>
      <c r="CP12" s="27"/>
      <c r="CQ12" s="38">
        <f>IF(CC12&gt;0,CC12,"")</f>
        <v>13.8</v>
      </c>
      <c r="CR12" s="38">
        <f>IF(CD12&gt;0,CD12,"")</f>
        <v>14.77</v>
      </c>
      <c r="CS12" s="40">
        <f>IF(SUM(CA12:CD12)-CE12&gt;0,SUM(CA12:CD12)-CE12,"")</f>
        <v>49.569999999999993</v>
      </c>
      <c r="CT12" s="40">
        <f>IF(CH12&gt;0,CH12,"")</f>
        <v>7.1</v>
      </c>
      <c r="CU12" s="40">
        <f>IF(CI12&gt;0,CI12,"")</f>
        <v>6.38</v>
      </c>
      <c r="CV12" s="40">
        <f>IF(SUM(CF12:CI12)-CJ12&gt;0,SUM(CF12:CI12)-CJ12,"")</f>
        <v>24.179999999999996</v>
      </c>
      <c r="CW12" s="40">
        <f>IF(CS12="","",MAX(CS12,CV12))</f>
        <v>49.569999999999993</v>
      </c>
      <c r="CX12" s="40">
        <f>IF(CM12&gt;0,CM12,"")</f>
        <v>13.8</v>
      </c>
      <c r="CY12" s="40">
        <f>IF(CN12&gt;0,CN12,"")</f>
        <v>14.89</v>
      </c>
      <c r="CZ12" s="40">
        <f>IF(SUM(CK12:CN12)-CO12&gt;0,SUM(CK12:CN12)-CO12,"")</f>
        <v>51.89</v>
      </c>
      <c r="DA12" s="40">
        <f>IF(SUM(CW12,CZ12)&gt;0,SUM(CW12,CZ12),"")</f>
        <v>101.46</v>
      </c>
      <c r="DB12" s="51">
        <f>IF(MAX(ED12,FL12,GT12,IB12,JJ12,KR12,LZ12,NH12,OP12,PX12,RF12,SN12,TV12,VD12,WWL12)-IF(N12="",0,N12)&gt;0.001,MAX(ED12,FL12,GT12,IB12,JJ12,KR12,LZ12,NH12,OP12,PX12,RF12,SN12,TV12,VD12,WL12)-IF(N12="",0,N12),"")</f>
        <v>0.87999999999999545</v>
      </c>
      <c r="DC12" s="51" t="str">
        <f>IF(MAX(EG12,EJ12,FO12,FR12,GW12,GZ12,IE12,IH12,JM12,JP12,KU12,KX12,MC12,MF12,NK12,NN12,OS12,OV12,QA12,QD12,RI12,RL12,SQ12,ST12,TY12,UB12,VG12,VJ12,WO12,WR12)-IF(P12="",0,P12)&gt;0.001,MAX(EG12,EJ12,FO12,FR12,GW12,GZ12,IE12,IH12,JM12,JP12,KU12,KX12,MC12,MF12,NK12,NN12,OS12,OV12,QA12,QD12,RI12,RL12,SQ12,ST12,TY12,UB12,VG12,VJ12,WO12,WR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>IF(DF12&gt;0,DF12,"")</f>
        <v/>
      </c>
      <c r="DY12" s="40" t="str">
        <f>IF(DG12&gt;0,DG12,"")</f>
        <v/>
      </c>
      <c r="DZ12" s="40" t="str">
        <f>IF(SUM(DD12:DG12)-DH12&gt;0,SUM(DD12:DG12)-DH12,"")</f>
        <v/>
      </c>
      <c r="EA12" s="40" t="str">
        <f>IF(DK12&gt;0,DK12,"")</f>
        <v/>
      </c>
      <c r="EB12" s="40" t="str">
        <f>IF(DL12&gt;0,DL12,"")</f>
        <v/>
      </c>
      <c r="EC12" s="40" t="str">
        <f>IF(SUM(DI12:DL12)-DM12&gt;0,SUM(DI12:DL12)-DM12,"")</f>
        <v/>
      </c>
      <c r="ED12" s="40" t="str">
        <f>IF(MAX(DZ12,EC12)&gt;0,MAX(DZ12,EC12),"")</f>
        <v/>
      </c>
      <c r="EE12" s="40" t="str">
        <f>IF(DP12&gt;0,DP12,"")</f>
        <v/>
      </c>
      <c r="EF12" s="40" t="str">
        <f>IF(DQ12&gt;0,DQ12,"")</f>
        <v/>
      </c>
      <c r="EG12" s="40" t="str">
        <f>IF(SUM(DN12:DQ12)-DR12&gt;0,SUM(DN12:DQ12)-DR12,"")</f>
        <v/>
      </c>
      <c r="EH12" s="40" t="str">
        <f>IF(DU12&gt;0,DU12,"")</f>
        <v/>
      </c>
      <c r="EI12" s="40" t="str">
        <f>IF(DV12&gt;0,DV12,"")</f>
        <v/>
      </c>
      <c r="EJ12" s="40" t="str">
        <f>IF(SUM(DS12:DV12)-DW12&gt;0,SUM(DS12:DV12)-DW12,"")</f>
        <v/>
      </c>
      <c r="EK12" s="40" t="str">
        <f>IF(SUM(ED12,EG12,EJ12)&gt;0,SUM(ED12,EG12,EJ12),"")</f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IF(SUM(FL12,FO12,FR12)&gt;0,SUM(FL12,FO12,FR12),"")</f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0" t="str">
        <f>IF(FV12&gt;0,FV12,"")</f>
        <v/>
      </c>
      <c r="GO12" s="40" t="str">
        <f>IF(FW12&gt;0,FW12,"")</f>
        <v/>
      </c>
      <c r="GP12" s="40" t="str">
        <f>IF(SUM(FT12:FW12)-FX12&gt;0,SUM(FT12:FW12)-FX12,"")</f>
        <v/>
      </c>
      <c r="GQ12" s="40" t="str">
        <f>IF(GA12&gt;0,GA12,"")</f>
        <v/>
      </c>
      <c r="GR12" s="40" t="str">
        <f>IF(GB12&gt;0,GB12,"")</f>
        <v/>
      </c>
      <c r="GS12" s="40" t="str">
        <f>IF(SUM(FY12:GB12)-GC12&gt;0,SUM(FY12:GB12)-GC12,"")</f>
        <v/>
      </c>
      <c r="GT12" s="40" t="str">
        <f>IF(MAX(GP12,GS12)&gt;0,MAX(GP12,GS12),"")</f>
        <v/>
      </c>
      <c r="GU12" s="40" t="str">
        <f>IF(GF12&gt;0,GF12,"")</f>
        <v/>
      </c>
      <c r="GV12" s="40" t="str">
        <f>IF(GG12&gt;0,GG12,"")</f>
        <v/>
      </c>
      <c r="GW12" s="40" t="str">
        <f>IF(SUM(GD12:GG12)-GH12&gt;0,SUM(GD12:GG12)-GH12,"")</f>
        <v/>
      </c>
      <c r="GX12" s="40" t="str">
        <f>IF(GK12&gt;0,GK12,"")</f>
        <v/>
      </c>
      <c r="GY12" s="40" t="str">
        <f>IF(GL12&gt;0,GL12,"")</f>
        <v/>
      </c>
      <c r="GZ12" s="40" t="str">
        <f>IF(SUM(GI12:GL12)-GM12&gt;0,SUM(GI12:GL12)-GM12,"")</f>
        <v/>
      </c>
      <c r="HA12" s="40" t="str">
        <f>IF(SUM(GT12,GW12,GZ12)&gt;0,SUM(GT12,GW12,GZ12),"")</f>
        <v/>
      </c>
      <c r="HB12" s="18">
        <v>13.7</v>
      </c>
      <c r="HC12" s="18">
        <v>9</v>
      </c>
      <c r="HD12" s="18">
        <v>12.7</v>
      </c>
      <c r="HE12" s="18">
        <v>13.87</v>
      </c>
      <c r="HF12" s="18">
        <v>0</v>
      </c>
      <c r="HG12" s="18">
        <v>11.7</v>
      </c>
      <c r="HH12" s="18">
        <v>7.2</v>
      </c>
      <c r="HI12" s="18">
        <v>8.3000000000000007</v>
      </c>
      <c r="HJ12" s="18">
        <v>11.08</v>
      </c>
      <c r="HK12" s="18">
        <v>0.2</v>
      </c>
      <c r="HL12" s="18">
        <v>13.3</v>
      </c>
      <c r="HM12" s="18">
        <v>9.1</v>
      </c>
      <c r="HN12" s="18">
        <v>12.7</v>
      </c>
      <c r="HO12" s="18">
        <v>13.85</v>
      </c>
      <c r="HP12" s="18">
        <v>0</v>
      </c>
      <c r="HQ12" s="18"/>
      <c r="HR12" s="18"/>
      <c r="HS12" s="18"/>
      <c r="HT12" s="18"/>
      <c r="HU12" s="18"/>
      <c r="HV12" s="11">
        <f>IF(HD12&gt;0,HD12,"")</f>
        <v>12.7</v>
      </c>
      <c r="HW12" s="11">
        <f>IF(HE12&gt;0,HE12,"")</f>
        <v>13.87</v>
      </c>
      <c r="HX12" s="11">
        <f>IF(SUM(HB12:HE12)-HF12&gt;0,SUM(HB12:HE12)-HF12,"")</f>
        <v>49.269999999999996</v>
      </c>
      <c r="HY12" s="11">
        <f>IF(HI12&gt;0,HI12,"")</f>
        <v>8.3000000000000007</v>
      </c>
      <c r="HZ12" s="11">
        <f>IF(HJ12&gt;0,HJ12,"")</f>
        <v>11.08</v>
      </c>
      <c r="IA12" s="11">
        <f>IF(SUM(HG12:HJ12)-HK12&gt;0,SUM(HG12:HJ12)-HK12,"")</f>
        <v>38.08</v>
      </c>
      <c r="IB12" s="11">
        <f>IF(MAX(HX12,IA12)&gt;0,MAX(HX12,IA12),"")</f>
        <v>49.269999999999996</v>
      </c>
      <c r="IC12" s="11">
        <f>IF(HN12&gt;0,HN12,"")</f>
        <v>12.7</v>
      </c>
      <c r="ID12" s="11">
        <f>IF(HO12&gt;0,HO12,"")</f>
        <v>13.85</v>
      </c>
      <c r="IE12" s="11">
        <f>IF(SUM(HL12:HO12)-HP12&gt;0,SUM(HL12:HO12)-HP12,"")</f>
        <v>48.949999999999996</v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>
        <f>IF(SUM(IB12,IE12,IH12)&gt;0,SUM(IB12,IE12,IH12),"")</f>
        <v>98.22</v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 t="str">
        <f>IF(IL12&gt;0,IL12,"")</f>
        <v/>
      </c>
      <c r="JE12" s="40" t="str">
        <f>IF(IM12&gt;0,IM12,"")</f>
        <v/>
      </c>
      <c r="JF12" s="40" t="str">
        <f>IF(SUM(IJ12:IM12)-IN12&gt;0,SUM(IJ12:IM12)-IN12,"")</f>
        <v/>
      </c>
      <c r="JG12" s="40" t="str">
        <f>IF(IQ12&gt;0,IQ12,"")</f>
        <v/>
      </c>
      <c r="JH12" s="40" t="str">
        <f>IF(IR12&gt;0,IR12,"")</f>
        <v/>
      </c>
      <c r="JI12" s="40" t="str">
        <f>IF(SUM(IO12:IR12)-IS12&gt;0,SUM(IO12:IR12)-IS12,"")</f>
        <v/>
      </c>
      <c r="JJ12" s="40" t="str">
        <f>IF(MAX(JF12,JI12)&gt;0,MAX(JF12,JI12),"")</f>
        <v/>
      </c>
      <c r="JK12" s="40" t="str">
        <f>IF(IV12&gt;0,IV12,"")</f>
        <v/>
      </c>
      <c r="JL12" s="40" t="str">
        <f>IF(IW12&gt;0,IW12,"")</f>
        <v/>
      </c>
      <c r="JM12" s="40" t="str">
        <f>IF(SUM(IT12:IW12)-IX12&gt;0,SUM(IT12:IW12)-IX12,"")</f>
        <v/>
      </c>
      <c r="JN12" s="40" t="str">
        <f>IF(JA12&gt;0,JA12,"")</f>
        <v/>
      </c>
      <c r="JO12" s="40" t="str">
        <f>IF(JB12&gt;0,JB12,"")</f>
        <v/>
      </c>
      <c r="JP12" s="40" t="str">
        <f>IF(SUM(IY12:JB12)-JC12&gt;0,SUM(IY12:JB12)-JC12,"")</f>
        <v/>
      </c>
      <c r="JQ12" s="40" t="str">
        <f>IF(SUM(JJ12,JM12,JP12)&gt;0,SUM(JJ12,JM12,JP12),"")</f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IF(SUM(KR12,KU12,KX12)&gt;0,SUM(KR12,KU12,KX12),"")</f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>IF(LB12&gt;0,LB12,"")</f>
        <v/>
      </c>
      <c r="LU12" s="40" t="str">
        <f>IF(LC12&gt;0,LC12,"")</f>
        <v/>
      </c>
      <c r="LV12" s="40" t="str">
        <f>IF(SUM(KZ12:LC12)-LD12&gt;0,SUM(KZ12:LC12)-LD12,"")</f>
        <v/>
      </c>
      <c r="LW12" s="40" t="str">
        <f>IF(LG12&gt;0,LG12,"")</f>
        <v/>
      </c>
      <c r="LX12" s="40" t="str">
        <f>IF(LH12&gt;0,LH12,"")</f>
        <v/>
      </c>
      <c r="LY12" s="40" t="str">
        <f>IF(SUM(LE12:LH12)-LI12&gt;0,SUM(LE12:LH12)-LI12,"")</f>
        <v/>
      </c>
      <c r="LZ12" s="40" t="str">
        <f>IF(MAX(LV12,LY12)&gt;0,MAX(LV12,LY12),"")</f>
        <v/>
      </c>
      <c r="MA12" s="40" t="str">
        <f>IF(LL12&gt;0,LL12,"")</f>
        <v/>
      </c>
      <c r="MB12" s="40" t="str">
        <f>IF(LM12&gt;0,LM12,"")</f>
        <v/>
      </c>
      <c r="MC12" s="40" t="str">
        <f>IF(SUM(LJ12:LM12)-LN12&gt;0,SUM(LJ12:LM12)-LN12,"")</f>
        <v/>
      </c>
      <c r="MD12" s="40" t="str">
        <f>IF(LQ12&gt;0,LQ12,"")</f>
        <v/>
      </c>
      <c r="ME12" s="40" t="str">
        <f>IF(LR12&gt;0,LR12,"")</f>
        <v/>
      </c>
      <c r="MF12" s="40" t="str">
        <f>IF(SUM(LO12:LR12)-LS12&gt;0,SUM(LO12:LR12)-LS12,"")</f>
        <v/>
      </c>
      <c r="MG12" s="40" t="str">
        <f>IF(SUM(LZ12,MC12,MF12)&gt;0,SUM(LZ12,MC12,MF12),"")</f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IF(SUM(NH12,NK12,NN12)&gt;0,SUM(NH12,NK12,NN12),"")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>IF(NR12&gt;0,NR12,"")</f>
        <v/>
      </c>
      <c r="OK12" s="40" t="str">
        <f>IF(NS12&gt;0,NS12,"")</f>
        <v/>
      </c>
      <c r="OL12" s="40" t="str">
        <f>IF(SUM(NP12:NS12)-NT12&gt;0,SUM(NP12:NS12)-NT12,"")</f>
        <v/>
      </c>
      <c r="OM12" s="40" t="str">
        <f>IF(NW12&gt;0,NW12,"")</f>
        <v/>
      </c>
      <c r="ON12" s="40" t="str">
        <f>IF(NX12&gt;0,NX12,"")</f>
        <v/>
      </c>
      <c r="OO12" s="40" t="str">
        <f>IF(SUM(NU12:NX12)-NY12&gt;0,SUM(NU12:NX12)-NY12,"")</f>
        <v/>
      </c>
      <c r="OP12" s="40" t="str">
        <f>IF(MAX(OL12,OO12)&gt;0,MAX(OL12,OO12),"")</f>
        <v/>
      </c>
      <c r="OQ12" s="40" t="str">
        <f>IF(OB12&gt;0,OB12,"")</f>
        <v/>
      </c>
      <c r="OR12" s="40" t="str">
        <f>IF(OC12&gt;0,OC12,"")</f>
        <v/>
      </c>
      <c r="OS12" s="40" t="str">
        <f>IF(SUM(NZ12:OC12)-OD12&gt;0,SUM(NZ12:OC12)-OD12,"")</f>
        <v/>
      </c>
      <c r="OT12" s="40" t="str">
        <f>IF(OG12&gt;0,OG12,"")</f>
        <v/>
      </c>
      <c r="OU12" s="40" t="str">
        <f>IF(OH12&gt;0,OH12,"")</f>
        <v/>
      </c>
      <c r="OV12" s="40" t="str">
        <f>IF(SUM(OE12:OH12)-OI12&gt;0,SUM(OE12:OH12)-OI12,"")</f>
        <v/>
      </c>
      <c r="OW12" s="40" t="str">
        <f>IF(SUM(OP12,OS12,OV12)&gt;0,SUM(OP12,OS12,OV12),"")</f>
        <v/>
      </c>
      <c r="OX12" s="18">
        <v>15.3</v>
      </c>
      <c r="OY12" s="18">
        <v>8.9</v>
      </c>
      <c r="OZ12" s="18">
        <v>2.8</v>
      </c>
      <c r="PA12" s="18">
        <v>14.8</v>
      </c>
      <c r="PB12" s="18">
        <v>0</v>
      </c>
      <c r="PC12" s="18">
        <v>12.1</v>
      </c>
      <c r="PD12" s="18">
        <v>9.4</v>
      </c>
      <c r="PE12" s="18">
        <v>13.8</v>
      </c>
      <c r="PF12" s="18">
        <v>13.68</v>
      </c>
      <c r="PG12" s="18">
        <v>0</v>
      </c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>
        <f>IF(OZ12&gt;0,OZ12,"")</f>
        <v>2.8</v>
      </c>
      <c r="PS12" s="11">
        <f>IF(PA12&gt;0,PA12,"")</f>
        <v>14.8</v>
      </c>
      <c r="PT12" s="11">
        <f>IF(SUM(OX12:PA12)-PB12&gt;0,SUM(OX12:PA12)-PB12,"")</f>
        <v>41.800000000000004</v>
      </c>
      <c r="PU12" s="11">
        <f>IF(PE12&gt;0,PE12,"")</f>
        <v>13.8</v>
      </c>
      <c r="PV12" s="11">
        <f>IF(PF12&gt;0,PF12,"")</f>
        <v>13.68</v>
      </c>
      <c r="PW12" s="11">
        <f>IF(SUM(PC12:PF12)-PG12&gt;0,SUM(PC12:PF12)-PG12,"")</f>
        <v>48.98</v>
      </c>
      <c r="PX12" s="11">
        <f>IF(MAX(PT12,PW12)&gt;0,MAX(PT12,PW12),"")</f>
        <v>48.98</v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>
        <f>IF(SUM(PX12,QA12,QD12)&gt;0,SUM(PX12,QA12,QD12),"")</f>
        <v>48.98</v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>IF(QH12&gt;0,QH12,"")</f>
        <v/>
      </c>
      <c r="RA12" s="40" t="str">
        <f>IF(QI12&gt;0,QI12,"")</f>
        <v/>
      </c>
      <c r="RB12" s="40" t="str">
        <f>IF(SUM(QF12:QI12)-QJ12&gt;0,SUM(QF12:QI12)-QJ12,"")</f>
        <v/>
      </c>
      <c r="RC12" s="40" t="str">
        <f>IF(QM12&gt;0,QM12,"")</f>
        <v/>
      </c>
      <c r="RD12" s="40" t="str">
        <f>IF(QN12&gt;0,QN12,"")</f>
        <v/>
      </c>
      <c r="RE12" s="40" t="str">
        <f>IF(SUM(QK12:QN12)-QO12&gt;0,SUM(QK12:QN12)-QO12,"")</f>
        <v/>
      </c>
      <c r="RF12" s="40" t="str">
        <f>IF(MAX(RB12,RE12)&gt;0,MAX(RB12,RE12),"")</f>
        <v/>
      </c>
      <c r="RG12" s="40" t="str">
        <f>IF(QR12&gt;0,QR12,"")</f>
        <v/>
      </c>
      <c r="RH12" s="40" t="str">
        <f>IF(QS12&gt;0,QS12,"")</f>
        <v/>
      </c>
      <c r="RI12" s="40" t="str">
        <f>IF(SUM(QP12:QS12)-QT12&gt;0,SUM(QP12:QS12)-QT12,"")</f>
        <v/>
      </c>
      <c r="RJ12" s="40" t="str">
        <f>IF(QW12&gt;0,QW12,"")</f>
        <v/>
      </c>
      <c r="RK12" s="40" t="str">
        <f>IF(QX12&gt;0,QX12,"")</f>
        <v/>
      </c>
      <c r="RL12" s="40" t="str">
        <f>IF(SUM(QU12:QX12)-QY12&gt;0,SUM(QU12:QX12)-QY12,"")</f>
        <v/>
      </c>
      <c r="RM12" s="40" t="str">
        <f>IF(SUM(RF12,RI12,RL12)&gt;0,SUM(RF12,RI12,RL12),"")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IF(SUM(SN12,SQ12,ST12)&gt;0,SUM(SN12,SQ12,ST12),"")</f>
        <v/>
      </c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17"/>
      <c r="TI12" s="17"/>
      <c r="TJ12" s="17"/>
      <c r="TK12" s="17"/>
      <c r="TL12" s="17"/>
      <c r="TM12" s="17"/>
      <c r="TN12" s="17"/>
      <c r="TO12" s="17"/>
      <c r="TP12" s="40" t="str">
        <f>IF(SX12&gt;0,SX12,"")</f>
        <v/>
      </c>
      <c r="TQ12" s="40" t="str">
        <f>IF(SY12&gt;0,SY12,"")</f>
        <v/>
      </c>
      <c r="TR12" s="40" t="str">
        <f>IF(SUM(SV12:SY12)-SZ12&gt;0,SUM(SV12:SY12)-SZ12,"")</f>
        <v/>
      </c>
      <c r="TS12" s="40" t="str">
        <f>IF(TC12&gt;0,TC12,"")</f>
        <v/>
      </c>
      <c r="TT12" s="40" t="str">
        <f>IF(TD12&gt;0,TD12,"")</f>
        <v/>
      </c>
      <c r="TU12" s="40" t="str">
        <f>IF(SUM(TA12:TD12)-TE12&gt;0,SUM(TA12:TD12)-TE12,"")</f>
        <v/>
      </c>
      <c r="TV12" s="40" t="str">
        <f>IF(MAX(TR12,TU12)&gt;0,MAX(TR12,TU12),"")</f>
        <v/>
      </c>
      <c r="TW12" s="40" t="str">
        <f>IF(TH12&gt;0,TH12,"")</f>
        <v/>
      </c>
      <c r="TX12" s="40" t="str">
        <f>IF(TI12&gt;0,TI12,"")</f>
        <v/>
      </c>
      <c r="TY12" s="40" t="str">
        <f>IF(SUM(TF12:TI12)-TJ12&gt;0,SUM(TF12:TI12)-TJ12,"")</f>
        <v/>
      </c>
      <c r="TZ12" s="40" t="str">
        <f>IF(TM12&gt;0,TM12,"")</f>
        <v/>
      </c>
      <c r="UA12" s="40" t="str">
        <f>IF(TN12&gt;0,TN12,"")</f>
        <v/>
      </c>
      <c r="UB12" s="40" t="str">
        <f>IF(SUM(TK12:TN12)-TO12&gt;0,SUM(TK12:TN12)-TO12,"")</f>
        <v/>
      </c>
      <c r="UC12" s="40" t="str">
        <f>IF(SUM(TV12,TY12,UB12)&gt;0,SUM(TV12,TY12,UB12),"")</f>
        <v/>
      </c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8"/>
      <c r="UQ12" s="18"/>
      <c r="UR12" s="18"/>
      <c r="US12" s="18"/>
      <c r="UT12" s="18"/>
      <c r="UU12" s="18"/>
      <c r="UV12" s="18"/>
      <c r="UW12" s="18"/>
      <c r="UX12" s="11" t="str">
        <f>IF(UF12&gt;0,UF12,"")</f>
        <v/>
      </c>
      <c r="UY12" s="11" t="str">
        <f>IF(UG12&gt;0,UG12,"")</f>
        <v/>
      </c>
      <c r="UZ12" s="11" t="str">
        <f>IF(SUM(UD12:UG12)-UH12&gt;0,SUM(UD12:UG12)-UH12,"")</f>
        <v/>
      </c>
      <c r="VA12" s="11" t="str">
        <f>IF(UK12&gt;0,UK12,"")</f>
        <v/>
      </c>
      <c r="VB12" s="11" t="str">
        <f>IF(UL12&gt;0,UL12,"")</f>
        <v/>
      </c>
      <c r="VC12" s="11" t="str">
        <f>IF(SUM(UI12:UL12)-UM12&gt;0,SUM(UI12:UL12)-UM12,"")</f>
        <v/>
      </c>
      <c r="VD12" s="11" t="str">
        <f>IF(MAX(UZ12,VC12)&gt;0,MAX(UZ12,VC12),"")</f>
        <v/>
      </c>
      <c r="VE12" s="11" t="str">
        <f>IF(UP12&gt;0,UP12,"")</f>
        <v/>
      </c>
      <c r="VF12" s="11" t="str">
        <f>IF(UQ12&gt;0,UQ12,"")</f>
        <v/>
      </c>
      <c r="VG12" s="11" t="str">
        <f>IF(SUM(UN12:UQ12)-UR12&gt;0,SUM(UN12:UQ12)-UR12,"")</f>
        <v/>
      </c>
      <c r="VH12" s="11" t="str">
        <f>IF(UU12&gt;0,UU12,"")</f>
        <v/>
      </c>
      <c r="VI12" s="11" t="str">
        <f>IF(UV12&gt;0,UV12,"")</f>
        <v/>
      </c>
      <c r="VJ12" s="11" t="str">
        <f>IF(SUM(US12:UV12)-UW12&gt;0,SUM(US12:UV12)-UW12,"")</f>
        <v/>
      </c>
      <c r="VK12" s="11" t="str">
        <f>IF(SUM(VD12,VG12,VJ12)&gt;0,SUM(VD12,VG12,VJ12),"")</f>
        <v/>
      </c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17"/>
      <c r="VY12" s="17"/>
      <c r="VZ12" s="17"/>
      <c r="WA12" s="17"/>
      <c r="WB12" s="17"/>
      <c r="WC12" s="17"/>
      <c r="WD12" s="17"/>
      <c r="WE12" s="17"/>
      <c r="WF12" s="40" t="str">
        <f>IF(VN12&gt;0,VN12,"")</f>
        <v/>
      </c>
      <c r="WG12" s="40" t="str">
        <f>IF(VO12&gt;0,VO12,"")</f>
        <v/>
      </c>
      <c r="WH12" s="40" t="str">
        <f>IF(SUM(VL12:VO12)-VP12&gt;0,SUM(VL12:VO12)-VP12,"")</f>
        <v/>
      </c>
      <c r="WI12" s="40" t="str">
        <f>IF(VS12&gt;0,VS12,"")</f>
        <v/>
      </c>
      <c r="WJ12" s="40" t="str">
        <f>IF(VT12&gt;0,VT12,"")</f>
        <v/>
      </c>
      <c r="WK12" s="40" t="str">
        <f>IF(SUM(VQ12:VT12)-VU12&gt;0,SUM(VQ12:VT12)-VU12,"")</f>
        <v/>
      </c>
      <c r="WL12" s="40" t="str">
        <f>IF(MAX(WH12,WK12)&gt;0,MAX(WH12,WK12),"")</f>
        <v/>
      </c>
      <c r="WM12" s="40" t="str">
        <f>IF(VX12&gt;0,VX12,"")</f>
        <v/>
      </c>
      <c r="WN12" s="40" t="str">
        <f>IF(VY12&gt;0,VY12,"")</f>
        <v/>
      </c>
      <c r="WO12" s="40" t="str">
        <f>IF(SUM(VV12:VY12)-VZ12&gt;0,SUM(VV12:VY12)-VZ12,"")</f>
        <v/>
      </c>
      <c r="WP12" s="40" t="str">
        <f>IF(WC12&gt;0,WC12,"")</f>
        <v/>
      </c>
      <c r="WQ12" s="40" t="str">
        <f>IF(WD12&gt;0,WD12,"")</f>
        <v/>
      </c>
      <c r="WR12" s="40" t="str">
        <f>IF(SUM(WA12:WD12)-WE12&gt;0,SUM(WA12:WD12)-WE12,"")</f>
        <v/>
      </c>
      <c r="WS12" s="40" t="str">
        <f>IF(SUM(WL12,WO12,WR12)&gt;0,SUM(WL12,WO12,WR12),"")</f>
        <v/>
      </c>
      <c r="WT12" s="26">
        <f>IF($CP12="P",CA12,(CA12+AZ12)/2)</f>
        <v>13.15</v>
      </c>
      <c r="WU12" s="26">
        <f>IF($CP12="P",CB12,(CB12+BA12)/2)</f>
        <v>9.1999999999999993</v>
      </c>
      <c r="WV12" s="26">
        <f>IF($CP12="P",CC12,(CC12+BB12)/2)</f>
        <v>13.25</v>
      </c>
      <c r="WW12" s="26">
        <f>IF($CP12="P",CD12,(CD12+BC12)/2)</f>
        <v>14.274999999999999</v>
      </c>
      <c r="WX12" s="26">
        <f>IF($CP12="P",CE12,(CE12+BD12)/2)</f>
        <v>0</v>
      </c>
      <c r="WY12" s="26">
        <f>IF($CP12="P",CF12,(CF12+BE12)/2)</f>
        <v>4.5</v>
      </c>
      <c r="WZ12" s="26">
        <f>IF($CP12="P",CG12,(CG12+BF12)/2)</f>
        <v>3.1999999999999997</v>
      </c>
      <c r="XA12" s="26">
        <f>IF($CP12="P",CH12,(CH12+BG12)/2)</f>
        <v>5.05</v>
      </c>
      <c r="XB12" s="26">
        <f>IF($CP12="P",CI12,(CI12+BH12)/2)</f>
        <v>4.6899999999999995</v>
      </c>
      <c r="XC12" s="26">
        <f>IF($CP12="P",CJ12,(CJ12+BI12)/2)</f>
        <v>0</v>
      </c>
      <c r="XD12" s="26">
        <f>IF($CP12="P",CK12,(CK12+BJ12)/2)</f>
        <v>13.3</v>
      </c>
      <c r="XE12" s="26">
        <f>IF($CP12="P",CL12,(CL12+BK12)/2)</f>
        <v>9.3000000000000007</v>
      </c>
      <c r="XF12" s="26">
        <f>IF($CP12="P",CM12,(CM12+BL12)/2)</f>
        <v>13.15</v>
      </c>
      <c r="XG12" s="26">
        <f>IF($CP12="P",CN12,(CN12+BM12)/2)</f>
        <v>14.645</v>
      </c>
      <c r="XH12" s="26">
        <f>IF($CP12="P",CO12,(CO12+BN12)/2)</f>
        <v>0.1</v>
      </c>
      <c r="XI12" s="28" t="s">
        <v>53</v>
      </c>
      <c r="XJ12" s="11">
        <f>IF(WV12&gt;0,WV12,"")</f>
        <v>13.25</v>
      </c>
      <c r="XK12" s="11">
        <f>IF(WW12&gt;0,WW12,"")</f>
        <v>14.274999999999999</v>
      </c>
      <c r="XL12" s="11">
        <f>IF(SUM(WT12:WW12)-WX12&gt;0,SUM(WT12:WW12)-WX12,"")</f>
        <v>49.875</v>
      </c>
      <c r="XM12" s="11">
        <f>IF(XA12&gt;0,XA12,"")</f>
        <v>5.05</v>
      </c>
      <c r="XN12" s="11">
        <f>IF(XB12&gt;0,XB12,"")</f>
        <v>4.6899999999999995</v>
      </c>
      <c r="XO12" s="11">
        <f>IF(SUM(WY12:XB12)-XC12&gt;0,SUM(WY12:XB12)-XC12,"")</f>
        <v>17.439999999999998</v>
      </c>
      <c r="XP12" s="11">
        <f>IF(MAX(XL12,XO12)&gt;0,MAX(XL12,XO12),"")</f>
        <v>49.875</v>
      </c>
      <c r="XQ12" s="11">
        <f>IF(XF12&gt;0,XF12,"")</f>
        <v>13.15</v>
      </c>
      <c r="XR12" s="11">
        <f>IF(XG12&gt;0,XG12,"")</f>
        <v>14.645</v>
      </c>
      <c r="XS12" s="11">
        <f>IF(SUM(XD12:XG12)-XH12&gt;0,SUM(XD12:XG12)-XH12,"")</f>
        <v>50.294999999999995</v>
      </c>
      <c r="XT12" s="11">
        <f>IF(SUM(XP12,XS12)&gt;0,SUM(XP12,XS12),"")</f>
        <v>100.16999999999999</v>
      </c>
    </row>
    <row r="13" spans="1:644" x14ac:dyDescent="0.2">
      <c r="A13" s="4" t="str" cm="1">
        <f t="array" ref="A13">IF(AND(H13&lt;&gt;"",H13&lt;&gt;"No DD"),SUMPRODUCT((H$4:H$15&lt;&gt;"")*(H$4:H$15&lt;&gt;"No DD")*(E$4:E$15&gt;E13))+1,IF(H13="No DD",SUMPRODUCT((H$4:H$15="No DD")*(E$4:E$15&gt;E13))+1+SUMPRODUCT((H$4:H$15&lt;&gt;"")*(H$4:H$15&lt;&gt;"No DD")),""))</f>
        <v/>
      </c>
      <c r="B13" s="5" t="s">
        <v>77</v>
      </c>
      <c r="C13" s="4" t="s">
        <v>6</v>
      </c>
      <c r="D13" s="4">
        <v>2002</v>
      </c>
      <c r="E13" s="9">
        <f>SUM(J13:V13)+SUM(J13:T13)*0.0000001+SUM(J13)*0.0000000000001</f>
        <v>226.34002263400512</v>
      </c>
      <c r="F13" s="3" t="str">
        <f>IF(OR(AND(AO13&gt;=AY$17,AO13&lt;&gt;"",AQ13&gt;=AY$21,AQ13&lt;&gt;"",AN13=""),AND(AR13&gt;=AY$17,AR13&lt;&gt;"",AT13&gt;=AY$21,AT13&lt;&gt;"",AN13=""),AND(AV13&gt;=AY$17,AV13&lt;&gt;"",AX13&gt;=AY$21,AX13&lt;&gt;"",AN13=""),AND(BP13&gt;=BZ$17,BP13&lt;&gt;"",BR13&gt;=BZ$21,BR13&lt;&gt;"",BO13=""),AND(BS13&gt;=BZ$17,BS13&lt;&gt;"",BU13&gt;=BZ$21,BU13&lt;&gt;"",BO13=""),AND(BW13&gt;=BZ$17,BW13&lt;&gt;"",BY13&gt;=BZ$21,BY13&lt;&gt;"",BO13=""),AND(CQ13&gt;=DA$17,CQ13&lt;&gt;"",CS13&gt;=DA$21,CS13&lt;&gt;"",CP13=""),AND(CT13&gt;=DA$17,CT13&lt;&gt;"",CV13&gt;=DA$21,CV13&lt;&gt;"",CP13=""),AND(CX13&gt;=DA$17,CX13&lt;&gt;"",CZ13&gt;=DA$21,CZ13&lt;&gt;"",CP13=""),AND(DX13&gt;=EK$17,DX13&lt;&gt;"",DZ13&gt;=EK$21,DZ13&lt;&gt;""),AND(EA13&gt;=EK$17,EA13&lt;&gt;"",EC13&gt;=EK$21,EC13&lt;&gt;""),AND(EE13&gt;=EK$17,EE13&lt;&gt;"",EG13&gt;=EK$21,EG13&lt;&gt;""),AND(EH13&gt;=EK$17,EH13&lt;&gt;"",EJ13&gt;=EK$21,EJ13&lt;&gt;""),AND(FF13&gt;=FS$17,FF13&lt;&gt;"",FH13&gt;=FS$21,FH13&lt;&gt;""),AND(FI13&gt;=FS$17,FI13&lt;&gt;"",FK13&gt;=FS$21,FK13&lt;&gt;""),AND(FM13&gt;=FS$17,FM13&lt;&gt;"",FO13&gt;=FS$21,FO13&lt;&gt;""),AND(FP13&gt;=FS$17,FP13&lt;&gt;"",FR13&gt;=FS$21,FR13&lt;&gt;""),AND(GN13&gt;=HA$17,GN13&lt;&gt;"",GP13&gt;=HA$21,GP13&lt;&gt;""),AND(GQ13&gt;=HA$17,GQ13&lt;&gt;"",GS13&gt;=HA$21,GS13&lt;&gt;""),AND(GU13&gt;=HA$17,GU13&lt;&gt;"",GW13&gt;=HA$21,GW13&lt;&gt;""),AND(GX13&gt;=HA$17,GX13&lt;&gt;"",GZ13&gt;=HA$21,GZ13&lt;&gt;""),AND(HV13&gt;=II$17,HV13&lt;&gt;"",HX13&gt;=II$21,HX13&lt;&gt;""),AND(HY13&gt;=II$17,HY13&lt;&gt;"",IA13&gt;=II$21,IA13&lt;&gt;""),AND(IC13&gt;=II$17,IC13&lt;&gt;"",IE13&gt;=II$21,IE13&lt;&gt;""),AND(IF13&gt;=II$17,IF13&lt;&gt;"",IH13&gt;=II$21,IH13&lt;&gt;""),AND(JD13&gt;=JQ$17,JD13&lt;&gt;"",JF13&gt;=JQ$21,JF13&lt;&gt;""),AND(JG13&gt;=JQ$17,JG13&lt;&gt;"",JI13&gt;=JQ$21,JI13&lt;&gt;""),AND(JK13&gt;=JQ$17,JK13&lt;&gt;"",JM13&gt;=JQ$21,JM13&lt;&gt;""),AND(JN13&gt;=JQ$17,JN13&lt;&gt;"",JP13&gt;=JQ$21,JP13&lt;&gt;""),AND(KL13&gt;=KY$17,KL13&lt;&gt;"",KN13&gt;=KY$21,KN13&lt;&gt;""),AND(KO13&gt;=KY$17,KO13&lt;&gt;"",KQ13&gt;=KY$21,KQ13&lt;&gt;""),AND(KS13&gt;=KY$17,KS13&lt;&gt;"",KU13&gt;=KY$21,KU13&lt;&gt;""),AND(KV13&gt;=KY$17,KV13&lt;&gt;"",KX13&gt;=KY$21,KX13&lt;&gt;""),AND(LT13&gt;=MG$17,LT13&lt;&gt;"",LV13&gt;=MG$21,LV13&lt;&gt;""),AND(LW13&gt;=MG$17,LW13&lt;&gt;"",LY13&gt;=MG$21,LY13&lt;&gt;""),AND(MA13&gt;=MG$17,MA13&lt;&gt;"",MC13&gt;=MG$21,MC13&lt;&gt;""),AND(MD13&gt;=MG$17,MD13&lt;&gt;"",MF13&gt;=MG$21,MF13&lt;&gt;""),AND(NB13&gt;=NO$17,NB13&lt;&gt;"",ND13&gt;=NO$21,ND13&lt;&gt;""),AND(NE13&gt;=NO$17,NE13&lt;&gt;"",NG13&gt;=NO$21,NG13&lt;&gt;""),AND(NI13&gt;=NO$17,NI13&lt;&gt;"",NK13&gt;=NO$21,NK13&lt;&gt;""),AND(NL13&gt;=NO$17,NL13&lt;&gt;"",NN13&gt;=NO$21,NN13&lt;&gt;""),AND(OJ13&gt;=OW$17,OJ13&lt;&gt;"",OL13&gt;=OW$21,OL13&lt;&gt;""),AND(OM13&gt;=OW$17,OM13&lt;&gt;"",OO13&gt;=OW$21,OO13&lt;&gt;""),AND(OQ13&gt;=OW$17,OQ13&lt;&gt;"",OS13&gt;=OW$21,OS13&lt;&gt;""),AND(OT13&gt;=OW$17,OT13&lt;&gt;"",OV13&gt;=OW$21,OV13&lt;&gt;""),AND(PR13&gt;=QE$17,PR13&lt;&gt;"",PT13&gt;=QE$21,PT13&lt;&gt;""),AND(PU13&gt;=QE$17,PU13&lt;&gt;"",PW13&gt;=QE$21,PW13&lt;&gt;""),AND(PY13&gt;=QE$17,PY13&lt;&gt;"",QA13&gt;=QE$21,QA13&lt;&gt;""),AND(QB13&gt;=QE$17,QB13&lt;&gt;"",QD13&gt;=QE$21,QD13&lt;&gt;""),AND(QZ13&gt;=RM$17,QZ13&lt;&gt;"",RB13&gt;=RM$21,RB13&lt;&gt;""),AND(RC13&gt;=RM$17,RC13&lt;&gt;"",RE13&gt;=RM$21,RE13&lt;&gt;""),AND(RG13&gt;=RM$17,RG13&lt;&gt;"",RI13&gt;=RM$21,RI13&lt;&gt;""),AND(RJ13&gt;=RM$17,RJ13&lt;&gt;"",RL13&gt;=RM$21,RL13&lt;&gt;""),AND(SH13&gt;=SU$17,SH13&lt;&gt;"",SJ13&gt;=SU$21,SJ13&lt;&gt;""),AND(SK13&gt;=SU$17,SK13&lt;&gt;"",SM13&gt;=SU$21,SM13&lt;&gt;""),AND(SO13&gt;=SU$17,SO13&lt;&gt;"",SQ13&gt;=SU$21,SQ13&lt;&gt;""),AND(SR13&gt;=SU$17,SR13&lt;&gt;"",ST13&gt;=SU$21,ST13&lt;&gt;""),AND(TP13&gt;=UC$17,TP13&lt;&gt;"",TR13&gt;=UC$21,TR13&lt;&gt;""),AND(TS13&gt;=UC$17,TS13&lt;&gt;"",TU13&gt;=UC$21,TU13&lt;&gt;""),AND(TW13&gt;=UC$17,TW13&lt;&gt;"",TY13&gt;=UC$21,TYY13&lt;&gt;""),AND(TZ13&gt;=UC$17,TZ13&lt;&gt;"",UB13&gt;=UC$21,UB13&lt;&gt;""),AND(UX13&gt;=VK$17,UX13&lt;&gt;"",UZ13&gt;=VK$21,UZ13&lt;&gt;""),AND(VA13&gt;=VK$17,VA13&lt;&gt;"",VC13&gt;=VK$21,VC13&lt;&gt;""),AND(VE13&gt;=VK$17,VE13&lt;&gt;"",VG13&gt;=VK$21,VG13&lt;&gt;""),AND(VH13&gt;=VK$17,VH13&lt;&gt;"",VJ13&gt;=VK$21,VJ13&lt;&gt;""),AND(WF13&gt;=WS$17,WF13&lt;&gt;"",WH13&gt;=WS$21,WH13&lt;&gt;""),AND(WI13&gt;=WS$17,WI13&lt;&gt;"",WK13&gt;=WS$21,WK13&lt;&gt;""),AND(WM13&gt;=WS$17,WM13&lt;&gt;"",WO13&gt;=WS$21,WO13&lt;&gt;""),AND(WP13&gt;=WS$17,WP13&lt;&gt;"",WR13&gt;=WS$21,WR13&lt;&gt;"")),"P","")</f>
        <v/>
      </c>
      <c r="G13" s="3" t="str">
        <f>IF(OR(AND(AQ13&gt;=AY$21,AQ13&lt;&gt;"",AN13=""),AND(AT13&gt;=AY$21,AT13&lt;&gt;"",AN13=""),AND(AX13&gt;=AY$21,AX13&lt;&gt;"",AN13=""),AND(BR13&gt;=BZ$21,BR13&lt;&gt;"",BO13=""),AND(BU13&gt;=BZ$21,BU13&lt;&gt;"",BO13=""),AND(BY13&gt;=BZ$21,BY13&lt;&gt;"",BO13=""),AND(CS13&gt;=DA$21,CS13&lt;&gt;"",CP13=""),AND(CV13&gt;=DA$21,CV13&lt;&gt;"",CP13=""),AND(CZ13&gt;=DA$21,CZ13&lt;&gt;"",CP13=""),AND(DZ13&gt;=EK$21,DZ13&lt;&gt;""),AND(EC13&gt;=EK$21,EC13&lt;&gt;""),AND(EG13&gt;=EK$21,EG13&lt;&gt;""),AND(EJ13&gt;=EK$21,EJ13&lt;&gt;""),AND(FH13&gt;=FS$21,FH13&lt;&gt;""),AND(FK13&gt;=FS$21,FK13&lt;&gt;""),AND(FO13&gt;=FS$21,FO13&lt;&gt;""),AND(FR13&gt;=FS$21,FR13&lt;&gt;""),AND(GP13&gt;=HA$21,GP13&lt;&gt;""),AND(GS13&gt;=HA$21,GS13&lt;&gt;""),AND(GW13&gt;=HA$21,GW13&lt;&gt;""),AND(GZ13&gt;=HA$21,GZ13&lt;&gt;""),AND(HX13&gt;=II$21,HX13&lt;&gt;""),AND(IA13&gt;=II$21,IA13&lt;&gt;""),AND(IE13&gt;=II$21,IE13&lt;&gt;""),AND(IH13&gt;=II$21,IH13&lt;&gt;""),AND(JF13&gt;=JQ$21,JF13&lt;&gt;""),AND(JI13&gt;=JQ$21,JI13&lt;&gt;""),AND(JM13&gt;=JQ$21,JM13&lt;&gt;""),AND(JP13&gt;=JQ$21,JP13&lt;&gt;""),AND(KN13&gt;=KY$21,KN13&lt;&gt;""),AND(KQ13&gt;=KY$21,KQ13&lt;&gt;""),AND(KU13&gt;=KY$21,KU13&lt;&gt;""),AND(KX13&gt;=KY$21,KX13&lt;&gt;""),AND(LV13&gt;=MG$21,LV13&lt;&gt;""),AND(LY13&gt;=MG$21,LY13&lt;&gt;""),AND(MC13&gt;=MG$21,MC13&lt;&gt;""),AND(MF13&gt;=MG$21,MF13&lt;&gt;""),AND(ND13&gt;=NO$21,ND13&lt;&gt;""),AND(NG13&gt;=NO$21,NG13&lt;&gt;""),AND(NK13&gt;=NO$21,NK13&lt;&gt;""),AND(NN13&gt;=NO$21,NN13&lt;&gt;""),AND(OL13&gt;=OW$21,OL13&lt;&gt;""),AND(OO13&gt;=OW$21,OO13&lt;&gt;""),AND(OS13&gt;=OW$21,OS13&lt;&gt;""),AND(OV13&gt;=OW$21,OV13&lt;&gt;""),AND(PT13&gt;=QE$21,PT13&lt;&gt;""),AND(PW13&gt;=QE$21,PW13&lt;&gt;""),AND(QA13&gt;=QE$21,QA13&lt;&gt;""),AND(QD13&gt;=QE$21,QD13&lt;&gt;""),AND(RB13&gt;=RM$21,RB13&lt;&gt;""),AND(RE13&gt;=RM$21,RE13&lt;&gt;""),AND(RI13&gt;=RM$21,RI13&lt;&gt;""),AND(RL13&gt;=RM$21,RL13&lt;&gt;""),AND(SJ13&gt;=SU$21,SJ13&lt;&gt;""),AND(SM13&gt;=SU$21,SM13&lt;&gt;""),AND(SQ13&gt;=SU$21,SQ13&lt;&gt;""),AND(ST13&gt;=SU$21,ST13&lt;&gt;""),AND(TR13&gt;=UC$21,TR13&lt;&gt;""),AND(TU13&gt;=UC$21,TU13&lt;&gt;""),AND(TY13&gt;=UC$21,TYY13&lt;&gt;""),AND(UB13&gt;=UC$21,UB13&lt;&gt;""),AND(UZ13&gt;=VK$21,UZ13&lt;&gt;""),AND(VC13&gt;=VK$21,VC13&lt;&gt;""),AND(VG13&gt;=VK$21,VG13&lt;&gt;""),AND(VJ13&gt;=VK$21,VJ13&lt;&gt;""),AND(WH13&gt;=WS$21,WH13&lt;&gt;""),AND(WK13&gt;=WS$21,WK13&lt;&gt;""),AND(WO13&gt;=WS$21,WO13&lt;&gt;""),AND(WR13&gt;=WS$21,WR13&lt;&gt;"")),"P","")</f>
        <v/>
      </c>
      <c r="H13" s="36" t="str">
        <f>IF(AND(G13="P",F13=""),"No DD",IF(OR(AND(AO13&gt;=AY$20,AO13&lt;&gt;"",AQ13&gt;=AY$24,AQ13&lt;&gt;"",AN13=""),AND(AR13&gt;=AY$20,AR13&lt;&gt;"",AT13&gt;=AY$24,AT13&lt;&gt;"",AN13=""),AND(AV13&gt;=AY$20,AV13&lt;&gt;"",AX13&gt;=AY$24,AX13&lt;&gt;"",AN13=""),AND(BP13&gt;=BZ$20,BP13&lt;&gt;"",BR13&gt;=BZ$24,BR13&lt;&gt;"",BO13=""),AND(BS13&gt;=BZ$20,BS13&lt;&gt;"",BU13&gt;=BZ$24,BU13&lt;&gt;"",BO13=""),AND(BW13&gt;=BZ$20,BW13&lt;&gt;"",BY13&gt;=BZ$24,BY13&lt;&gt;"",BO13=""),AND(CQ13&gt;=DA$20,CQ13&lt;&gt;"",CS13&gt;=DA$24,CS13&lt;&gt;"",CP13=""),AND(CT13&gt;=DA$20,CT13&lt;&gt;"",CV13&gt;=DA$24,CV13&lt;&gt;"",CP13=""),AND(CX13&gt;=DA$20,CX13&lt;&gt;"",CZ13&gt;=DA$24,CZ13&lt;&gt;"",CP13=""),AND(DX13&gt;=EK$20,DX13&lt;&gt;"",DZ13&gt;=EK$24,DZ13&lt;&gt;""),AND(EA13&gt;=EK$20,EA13&lt;&gt;"",EC13&gt;=EK$24,EC13&lt;&gt;""),AND(EE13&gt;=EK$20,EE13&lt;&gt;"",EG13&gt;=EK$24,EG13&lt;&gt;""),AND(EH13&gt;=EK$20,EH13&lt;&gt;"",EJ13&gt;=EK$24,EJ13&lt;&gt;""),AND(FF13&gt;=FS$20,FF13&lt;&gt;"",FH13&gt;=FS$24,FH13&lt;&gt;""),AND(FI13&gt;=FS$20,FI13&lt;&gt;"",FK13&gt;=FS$24,FK13&lt;&gt;""),AND(FM13&gt;=FS$20,FM13&lt;&gt;"",FO13&gt;=FS$24,FO13&lt;&gt;""),AND(FP13&gt;=FS$20,FP13&lt;&gt;"",FR13&gt;=FS$24,FR13&lt;&gt;""),AND(GN13&gt;=HA$20,GN13&lt;&gt;"",GP13&gt;=HA$24,GP13&lt;&gt;""),AND(GQ13&gt;=HA$20,GQ13&lt;&gt;"",GS13&gt;=HA$24,GS13&lt;&gt;""),AND(GU13&gt;=HA$20,GU13&lt;&gt;"",GW13&gt;=HA$24,GW13&lt;&gt;""),AND(GX13&gt;=HA$20,GX13&lt;&gt;"",GZ13&gt;=HA$24,GZ13&lt;&gt;""),AND(HV13&gt;=II$20,HV13&lt;&gt;"",HX13&gt;=II$24,HX13&lt;&gt;""),AND(HY13&gt;=II$20,HY13&lt;&gt;"",IA13&gt;=II$24,IA13&lt;&gt;""),AND(IC13&gt;=II$20,IC13&lt;&gt;"",IE13&gt;=II$24,IE13&lt;&gt;""),AND(IF13&gt;=II$20,IF13&lt;&gt;"",IH13&gt;=II$24,IH13&lt;&gt;""),AND(JD13&gt;=JQ$20,JD13&lt;&gt;"",JF13&gt;=JQ$24,JF13&lt;&gt;""),AND(JG13&gt;=JQ$20,JG13&lt;&gt;"",JI13&gt;=JQ$24,JI13&lt;&gt;""),AND(JK13&gt;=JQ$20,JK13&lt;&gt;"",JM13&gt;=JQ$24,JM13&lt;&gt;""),AND(JN13&gt;=JQ$20,JN13&lt;&gt;"",JP13&gt;=JQ$24,JP13&lt;&gt;""),AND(KL13&gt;=KY$20,KL13&lt;&gt;"",KN13&gt;=KY$24,KN13&lt;&gt;""),AND(KO13&gt;=KY$20,KO13&lt;&gt;"",KQ13&gt;=KY$24,KQ13&lt;&gt;""),AND(KS13&gt;=KY$20,KS13&lt;&gt;"",KU13&gt;=KY$24,KU13&lt;&gt;""),AND(KV13&gt;=KY$20,KV13&lt;&gt;"",KX13&gt;=KY$24,KX13&lt;&gt;""),AND(LT13&gt;=MG$20,LT13&lt;&gt;"",LV13&gt;=MG$24,LV13&lt;&gt;""),AND(LW13&gt;=MG$20,LW13&lt;&gt;"",LY13&gt;=MG$24,LY13&lt;&gt;""),AND(MA13&gt;=MG$20,MA13&lt;&gt;"",MC13&gt;=MG$24,MC13&lt;&gt;""),AND(MD13&gt;=MG$20,MD13&lt;&gt;"",MF13&gt;=MG$24,MF13&lt;&gt;""),AND(NB13&gt;=NO$20,NB13&lt;&gt;"",ND13&gt;=NO$24,ND13&lt;&gt;""),AND(NE13&gt;=NO$20,NE13&lt;&gt;"",NG13&gt;=NO$24,NG13&lt;&gt;""),AND(NI13&gt;=NO$20,NI13&lt;&gt;"",NK13&gt;=NO$24,NK13&lt;&gt;""),AND(NL13&gt;=NO$20,NL13&lt;&gt;"",NN13&gt;=NO$24,NN13&lt;&gt;""),AND(OJ13&gt;=OW$20,OJ13&lt;&gt;"",OL13&gt;=OW$24,OL13&lt;&gt;""),AND(OM13&gt;=OW$20,OM13&lt;&gt;"",OO13&gt;=OW$24,OO13&lt;&gt;""),AND(OQ13&gt;=OW$20,OQ13&lt;&gt;"",OS13&gt;=OW$24,OS13&lt;&gt;""),AND(OT13&gt;=OW$20,OT13&lt;&gt;"",OV13&gt;=OW$24,OV13&lt;&gt;""),AND(PR13&gt;=QE$20,PR13&lt;&gt;"",PT13&gt;=QE$24,PT13&lt;&gt;""),AND(PU13&gt;=QE$20,PU13&lt;&gt;"",PW13&gt;=QE$24,PW13&lt;&gt;""),AND(PY13&gt;=QE$20,PY13&lt;&gt;"",QA13&gt;=QE$24,QA13&lt;&gt;""),AND(QB13&gt;=QE$20,QB13&lt;&gt;"",QD13&gt;=QE$24,QD13&lt;&gt;""),AND(QZ13&gt;=RM$20,QZ13&lt;&gt;"",RB13&gt;=RM$24,RB13&lt;&gt;""),AND(RC13&gt;=RM$20,RC13&lt;&gt;"",RE13&gt;=RM$24,RE13&lt;&gt;""),AND(RG13&gt;=RM$20,RG13&lt;&gt;"",RI13&gt;=RM$24,RI13&lt;&gt;""),AND(RJ13&gt;=RM$20,RJ13&lt;&gt;"",RL13&gt;=RM$24,RL13&lt;&gt;""),AND(SH13&gt;=SU$20,SH13&lt;&gt;"",SJ13&gt;=SU$24,SJ13&lt;&gt;""),AND(SK13&gt;=SU$20,SK13&lt;&gt;"",SM13&gt;=SU$24,SM13&lt;&gt;""),AND(SO13&gt;=SU$20,SO13&lt;&gt;"",SQ13&gt;=SU$24,SQ13&lt;&gt;""),AND(SR13&gt;=SU$20,SR13&lt;&gt;"",ST13&gt;=SU$24,ST13&lt;&gt;""),AND(TP13&gt;=UC$20,TP13&lt;&gt;"",TR13&gt;=UC$24,TR13&lt;&gt;""),AND(TS13&gt;=UC$20,TS13&lt;&gt;"",TU13&gt;=UC$24,TU13&lt;&gt;""),AND(TW13&gt;=UC$20,TW13&lt;&gt;"",TY13&gt;=UC$344,TYY13&lt;&gt;""),AND(TZ13&gt;=UC$20,TZ13&lt;&gt;"",UB13&gt;=UC$24,UB13&lt;&gt;""),AND(UX13&gt;=VK$20,UX13&lt;&gt;"",UZ13&gt;=VK$24,UZ13&lt;&gt;""),AND(VA13&gt;=VK$20,VA13&lt;&gt;"",VC13&gt;=VK$24,VC13&lt;&gt;""),AND(VE13&gt;=VK$20,VE13&lt;&gt;"",VG13&gt;=VK$24,VG13&lt;&gt;""),AND(VH13&gt;=VK$20,VH13&lt;&gt;"",VJ13&gt;=VK$24,VJ13&lt;&gt;""),AND(WF13&gt;=WS$20,WF13&lt;&gt;"",WH13&gt;=WS$24,WH13&lt;&gt;""),AND(WI13&gt;=WS$20,WI13&lt;&gt;"",WK13&gt;=WS$24,WK13&lt;&gt;""),AND(WM13&gt;=WS$20,WM13&lt;&gt;"",WO13&gt;=WS$24,WO13&lt;&gt;""),AND(WP13&gt;=WS$20,WP13&lt;&gt;"",WR13&gt;=WS$24,WR13&lt;&gt;"")),"Merit",IF(OR(AND(AO13&gt;=AY$19,AO13&lt;&gt;"",AQ13&gt;=AY$23,AQ13&lt;&gt;"",AN13=""),AND(AR13&gt;=AY$19,AR13&lt;&gt;"",AT13&gt;=AY$23,AT13&lt;&gt;"",AN13=""),AND(AV13&gt;=AY$19,AV13&lt;&gt;"",AX13&gt;=AY$23,AX13&lt;&gt;"",AN13=""),AND(BP13&gt;=BZ$19,BP13&lt;&gt;"",BR13&gt;=BZ$23,BR13&lt;&gt;"",BO13=""),AND(BS13&gt;=BZ$19,BS13&lt;&gt;"",BU13&gt;=BZ$23,BU13&lt;&gt;"",BO13=""),AND(BW13&gt;=BZ$19,BW13&lt;&gt;"",BY13&gt;=BZ$23,BY13&lt;&gt;"",BO13=""),AND(CQ13&gt;=DA$19,CQ13&lt;&gt;"",CS13&gt;=DA$23,CS13&lt;&gt;"",CP13=""),AND(CT13&gt;=DA$19,CT13&lt;&gt;"",CV13&gt;=DA$23,CV13&lt;&gt;"",CP13=""),AND(CX13&gt;=DA$19,CX13&lt;&gt;"",CZ13&gt;=DA$23,CZ13&lt;&gt;"",CP13=""),AND(DX13&gt;=EK$19,DX13&lt;&gt;"",DZ13&gt;=EK$23,DZ13&lt;&gt;""),AND(EA13&gt;=EK$19,EA13&lt;&gt;"",EC13&gt;=EK$23,EC13&lt;&gt;""),AND(EE13&gt;=EK$19,EE13&lt;&gt;"",EG13&gt;=EK$23,EG13&lt;&gt;""),AND(EH13&gt;=EK$19,EH13&lt;&gt;"",EJ13&gt;=EK$23,EJ13&lt;&gt;""),AND(FF13&gt;=FS$19,FF13&lt;&gt;"",FH13&gt;=FS$23,FH13&lt;&gt;""),AND(FI13&gt;=FS$19,FI13&lt;&gt;"",FK13&gt;=FS$23,FK13&lt;&gt;""),AND(FM13&gt;=FS$19,FM13&lt;&gt;"",FO13&gt;=FS$23,FO13&lt;&gt;""),AND(FP13&gt;=FS$19,FP13&lt;&gt;"",FR13&gt;=FS$23,FR13&lt;&gt;""),AND(GN13&gt;=HA$19,GN13&lt;&gt;"",GP13&gt;=HA$23,GP13&lt;&gt;""),AND(GQ13&gt;=HA$19,GQ13&lt;&gt;"",GS13&gt;=HA$23,GS13&lt;&gt;""),AND(GU13&gt;=HA$19,GU13&lt;&gt;"",GW13&gt;=HA$23,GW13&lt;&gt;""),AND(GX13&gt;=HA$19,GX13&lt;&gt;"",GZ13&gt;=HA$23,GZ13&lt;&gt;""),AND(HV13&gt;=II$19,HV13&lt;&gt;"",HX13&gt;=II$23,HX13&lt;&gt;""),AND(HY13&gt;=II$19,HY13&lt;&gt;"",IA13&gt;=II$23,IA13&lt;&gt;""),AND(IC13&gt;=II$19,IC13&lt;&gt;"",IE13&gt;=II$23,IE13&lt;&gt;""),AND(IF13&gt;=II$19,IF13&lt;&gt;"",IH13&gt;=II$23,IH13&lt;&gt;""),AND(JD13&gt;=JQ$19,JD13&lt;&gt;"",JF13&gt;=JQ$23,JF13&lt;&gt;""),AND(JG13&gt;=JQ$19,JG13&lt;&gt;"",JI13&gt;=JQ$23,JI13&lt;&gt;""),AND(JK13&gt;=JQ$19,JK13&lt;&gt;"",JM13&gt;=JQ$23,JM13&lt;&gt;""),AND(JN13&gt;=JQ$19,JN13&lt;&gt;"",JP13&gt;=JQ$23,JP13&lt;&gt;""),AND(KL13&gt;=KY$19,KL13&lt;&gt;"",KN13&gt;=KY$23,KN13&lt;&gt;""),AND(KO13&gt;=KY$19,KO13&lt;&gt;"",KQ13&gt;=KY$23,KQ13&lt;&gt;""),AND(KS13&gt;=KY$19,KS13&lt;&gt;"",KU13&gt;=KY$23,KU13&lt;&gt;""),AND(KV13&gt;=KY$19,KV13&lt;&gt;"",KX13&gt;=KY$23,KX13&lt;&gt;""),AND(LT13&gt;=MG$19,LT13&lt;&gt;"",LV13&gt;=MG$23,LV13&lt;&gt;""),AND(LW13&gt;=MG$19,LW13&lt;&gt;"",LY13&gt;=MG$23,LY13&lt;&gt;""),AND(MA13&gt;=MG$19,MA13&lt;&gt;"",MC13&gt;=MG$23,MC13&lt;&gt;""),AND(MD13&gt;=MG$19,MD13&lt;&gt;"",MF13&gt;=MG$23,MF13&lt;&gt;""),AND(NB13&gt;=NO$19,NB13&lt;&gt;"",ND13&gt;=NO$23,ND13&lt;&gt;""),AND(NE13&gt;=NO$19,NE13&lt;&gt;"",NG13&gt;=NO$23,NG13&lt;&gt;""),AND(NI13&gt;=NO$19,NI13&lt;&gt;"",NK13&gt;=NO$23,NK13&lt;&gt;""),AND(NL13&gt;=NO$19,NL13&lt;&gt;"",NN13&gt;=NO$23,NN13&lt;&gt;""),AND(OJ13&gt;=OW$19,OJ13&lt;&gt;"",OL13&gt;=OW$23,OL13&lt;&gt;""),AND(OM13&gt;=OW$19,OM13&lt;&gt;"",OO13&gt;=OW$23,OO13&lt;&gt;""),AND(OQ13&gt;=OW$19,OQ13&lt;&gt;"",OS13&gt;=OW$23,OS13&lt;&gt;""),AND(OT13&gt;=OW$19,OT13&lt;&gt;"",OV13&gt;=OW$23,OV13&lt;&gt;""),AND(PR13&gt;=QE$19,PR13&lt;&gt;"",PT13&gt;=QE$23,PT13&lt;&gt;""),AND(PU13&gt;=QE$19,PU13&lt;&gt;"",PW13&gt;=QE$23,PW13&lt;&gt;""),AND(PY13&gt;=QE$19,PY13&lt;&gt;"",QA13&gt;=QE$23,QA13&lt;&gt;""),AND(QB13&gt;=QE$19,QB13&lt;&gt;"",QD13&gt;=QE$23,QD13&lt;&gt;""),AND(QZ13&gt;=RM$19,QZ13&lt;&gt;"",RB13&gt;=RM$23,RB13&lt;&gt;""),AND(RC13&gt;=RM$19,RC13&lt;&gt;"",RE13&gt;=RM$23,RE13&lt;&gt;""),AND(RG13&gt;=RM$19,RG13&lt;&gt;"",RI13&gt;=RM$23,RI13&lt;&gt;""),AND(RJ13&gt;=RM$19,RJ13&lt;&gt;"",RL13&gt;=RM$23,RL13&lt;&gt;""),AND(SH13&gt;=SU$19,SH13&lt;&gt;"",SJ13&gt;=SU$23,SJ13&lt;&gt;""),AND(SK13&gt;=SU$19,SK13&lt;&gt;"",SM13&gt;=SU$23,SM13&lt;&gt;""),AND(SO13&gt;=SU$19,SO13&lt;&gt;"",SQ13&gt;=SU$23,SQ13&lt;&gt;""),AND(SR13&gt;=SU$19,SR13&lt;&gt;"",ST13&gt;=SU$23,ST13&lt;&gt;""),AND(TP13&gt;=UC$19,TP13&lt;&gt;"",TR13&gt;=UC$23,TR13&lt;&gt;""),AND(TS13&gt;=UC$19,TS13&lt;&gt;"",TU13&gt;=UC$23,TU13&lt;&gt;""),AND(TW13&gt;=UC$19,TW13&lt;&gt;"",TY13&gt;=UC$23,TYY13&lt;&gt;""),AND(TZ13&gt;=UC$19,TZ13&lt;&gt;"",UB13&gt;=UC$23,UB13&lt;&gt;""),AND(UX13&gt;=VK$19,UX13&lt;&gt;"",UZ13&gt;=VK$23,UZ13&lt;&gt;""),AND(VA13&gt;=VK$19,VA13&lt;&gt;"",VC13&gt;=VK$23,VC13&lt;&gt;""),AND(VE13&gt;=VK$19,VE13&lt;&gt;"",VG13&gt;=VK$23,VG13&lt;&gt;""),AND(VH13&gt;=VK$19,VH13&lt;&gt;"",VJ13&gt;=VK$23,VJ13&lt;&gt;""),AND(WF13&gt;=WS$19,WF13&lt;&gt;"",WH13&gt;=WS$23,WH13&lt;&gt;""),AND(WI13&gt;=WS$19,WI13&lt;&gt;"",WK13&gt;=WS$23,WK13&lt;&gt;""),AND(WM13&gt;=WS$19,WM13&lt;&gt;"",WO13&gt;=WS$23,WO13&lt;&gt;""),AND(WP13&gt;=WS$19,WP13&lt;&gt;"",WR13&gt;=WS$23,WR13&lt;&gt;"")),"Excellence",IF(I13="P","Worlds Team",IF(F13="P","National Team","")))))</f>
        <v/>
      </c>
      <c r="I13" s="3" t="str">
        <f>IF(OR(AND(AO13&gt;=AY$18,AO13&lt;&gt;"",AQ13&gt;=AY$22,AQ13&lt;&gt;"",AN13=""),AND(AR13&gt;=AY$18,AR13&lt;&gt;"",AT13&gt;=AY$22,AT13&lt;&gt;"",AN13=""),AND(AV13&gt;=AY$18,AV13&lt;&gt;"",AX13&gt;=AY$22,AX13&lt;&gt;"",AN13=""),AND(BP13&gt;=BZ$18,BP13&lt;&gt;"",BR13&gt;=BZ$22,BR13&lt;&gt;"",BO13=""),AND(BS13&gt;=BZ$18,BS13&lt;&gt;"",BU13&gt;=BZ$22,BU13&lt;&gt;"",BO13=""),AND(BW13&gt;=BZ$18,BW13&lt;&gt;"",BY13&gt;=BZ$22,BY13&lt;&gt;"",BO13=""),AND(CQ13&gt;=DA$18,CQ13&lt;&gt;"",CS13&gt;=DA$22,CS13&lt;&gt;"",CP13=""),AND(CT13&gt;=DA$18,CT13&lt;&gt;"",CV13&gt;=DA$22,CV13&lt;&gt;"",CP13=""),AND(CX13&gt;=DA$18,CX13&lt;&gt;"",CZ13&gt;=DA$22,CZ13&lt;&gt;"",CP13=""),AND(DX13&gt;=EK$18,DX13&lt;&gt;"",DZ13&gt;=EK$22,DZ13&lt;&gt;""),AND(EA13&gt;=EK$18,EA13&lt;&gt;"",EC13&gt;=EK$22,EC13&lt;&gt;""),AND(EE13&gt;=EK$18,EE13&lt;&gt;"",EG13&gt;=EK$22,EG13&lt;&gt;""),AND(EH13&gt;=EK$18,EH13&lt;&gt;"",EJ13&gt;=EK$22,EJ13&lt;&gt;""),AND(FF13&gt;=FS$18,FF13&lt;&gt;"",FH13&gt;=FS$22,FH13&lt;&gt;""),AND(FI13&gt;=FS$18,FI13&lt;&gt;"",FK13&gt;=FS$22,FK13&lt;&gt;""),AND(FM13&gt;=FS$18,FM13&lt;&gt;"",FO13&gt;=FS$22,FO13&lt;&gt;""),AND(FP13&gt;=FS$18,FP13&lt;&gt;"",FR13&gt;=FS$22,FR13&lt;&gt;""),AND(GN13&gt;=HA$18,GN13&lt;&gt;"",GP13&gt;=HA$22,GP13&lt;&gt;""),AND(GQ13&gt;=HA$18,GQ13&lt;&gt;"",GS13&gt;=HA$22,GS13&lt;&gt;""),AND(GU13&gt;=HA$18,GU13&lt;&gt;"",GW13&gt;=HA$22,GW13&lt;&gt;""),AND(GX13&gt;=HA$18,GX13&lt;&gt;"",GZ13&gt;=HA$22,GZ13&lt;&gt;""),AND(HV13&gt;=II$18,HV13&lt;&gt;"",HX13&gt;=II$22,HX13&lt;&gt;""),AND(HY13&gt;=II$18,HY13&lt;&gt;"",IA13&gt;=II$22,IA13&lt;&gt;""),AND(IC13&gt;=II$18,IC13&lt;&gt;"",IE13&gt;=II$22,IE13&lt;&gt;""),AND(IF13&gt;=II$18,IF13&lt;&gt;"",IH13&gt;=II$22,IH13&lt;&gt;""),AND(JD13&gt;=JQ$18,JD13&lt;&gt;"",JF13&gt;=JQ$22,JF13&lt;&gt;""),AND(JG13&gt;=JQ$18,JG13&lt;&gt;"",JI13&gt;=JQ$22,JI13&lt;&gt;""),AND(JK13&gt;=JQ$18,JK13&lt;&gt;"",JM13&gt;=JQ$22,JM13&lt;&gt;""),AND(JN13&gt;=JQ$18,JN13&lt;&gt;"",JP13&gt;=JQ$22,JP13&lt;&gt;""),AND(KL13&gt;=KY$18,KL13&lt;&gt;"",KN13&gt;=KY$22,KN13&lt;&gt;""),AND(KO13&gt;=KY$18,KO13&lt;&gt;"",KQ13&gt;=KY$22,KQ13&lt;&gt;""),AND(KS13&gt;=KY$18,KS13&lt;&gt;"",KU13&gt;=KY$22,KU13&lt;&gt;""),AND(KV13&gt;=KY$18,KV13&lt;&gt;"",KX13&gt;=KY$22,KX13&lt;&gt;""),AND(LT13&gt;=MG$18,LT13&lt;&gt;"",LV13&gt;=MG$22,LV13&lt;&gt;""),AND(LW13&gt;=MG$18,LW13&lt;&gt;"",LY13&gt;=MG$22,LY13&lt;&gt;""),AND(MA13&gt;=MG$18,MA13&lt;&gt;"",MC13&gt;=MG$22,MC13&lt;&gt;""),AND(MD13&gt;=MG$18,MD13&lt;&gt;"",MF13&gt;=MG$22,MF13&lt;&gt;""),AND(NB13&gt;=NO$18,NB13&lt;&gt;"",ND13&gt;=NO$22,ND13&lt;&gt;""),AND(NE13&gt;=NO$18,NE13&lt;&gt;"",NG13&gt;=NO$22,NG13&lt;&gt;""),AND(NI13&gt;=NO$18,NI13&lt;&gt;"",NK13&gt;=NO$22,NK13&lt;&gt;""),AND(NL13&gt;=NO$18,NL13&lt;&gt;"",NN13&gt;=NO$22,NN13&lt;&gt;""),AND(OJ13&gt;=OW$18,OJ13&lt;&gt;"",OL13&gt;=OW$22,OL13&lt;&gt;""),AND(OM13&gt;=OW$18,OM13&lt;&gt;"",OO13&gt;=OW$22,OO13&lt;&gt;""),AND(OQ13&gt;=OW$18,OQ13&lt;&gt;"",OS13&gt;=OW$22,OS13&lt;&gt;""),AND(OT13&gt;=OW$18,OT13&lt;&gt;"",OV13&gt;=OW$22,OV13&lt;&gt;""),AND(PR13&gt;=QE$18,PR13&lt;&gt;"",PT13&gt;=QE$22,PT13&lt;&gt;""),AND(PU13&gt;=QE$18,PU13&lt;&gt;"",PW13&gt;=QE$22,PW13&lt;&gt;""),AND(PY13&gt;=QE$18,PY13&lt;&gt;"",QA13&gt;=QE$22,QA13&lt;&gt;""),AND(QB13&gt;=QE$18,QB13&lt;&gt;"",QD13&gt;=QE$22,QD13&lt;&gt;""),AND(QZ13&gt;=RM$18,QZ13&lt;&gt;"",RB13&gt;=RM$22,RB13&lt;&gt;""),AND(RC13&gt;=RM$18,RC13&lt;&gt;"",RE13&gt;=RM$22,RE13&lt;&gt;""),AND(RG13&gt;=RM$18,RG13&lt;&gt;"",RI13&gt;=RM$22,RI13&lt;&gt;""),AND(RJ13&gt;=RM$18,RJ13&lt;&gt;"",RL13&gt;=RM$22,RL13&lt;&gt;""),AND(SH13&gt;=SU$18,SH13&lt;&gt;"",SJ13&gt;=SU$22,SJ13&lt;&gt;""),AND(SK13&gt;=SU$18,SK13&lt;&gt;"",SM13&gt;=SU$22,SM13&lt;&gt;""),AND(SO13&gt;=SU$18,SO13&lt;&gt;"",SQ13&gt;=SU$22,SQ13&lt;&gt;""),AND(SR13&gt;=SU$18,SR13&lt;&gt;"",ST13&gt;=SU$22,ST13&lt;&gt;""),AND(TP13&gt;=UC$18,TP13&lt;&gt;"",TR13&gt;=UC$22,TR13&lt;&gt;""),AND(TS13&gt;=UC$18,TS13&lt;&gt;"",TU13&gt;=UC$22,TU13&lt;&gt;""),AND(TW13&gt;=UC$18,TW13&lt;&gt;"",TY13&gt;=UC$22,TYY13&lt;&gt;""),AND(TZ13&gt;=UC$18,TZ13&lt;&gt;"",UB13&gt;=UC$22,UB13&lt;&gt;""),AND(UX13&gt;=VK$18,UX13&lt;&gt;"",UZ13&gt;=VK$22,UZ13&lt;&gt;""),AND(VA13&gt;=VK$18,VA13&lt;&gt;"",VC13&gt;=VK$22,VC13&lt;&gt;""),AND(VE13&gt;=VK$18,VE13&lt;&gt;"",VG13&gt;=VK$22,VG13&lt;&gt;""),AND(VH13&gt;=VK$18,VH13&lt;&gt;"",VJ13&gt;=VK$22,VJ13&lt;&gt;""),AND(WF13&gt;=WS$18,WF13&lt;&gt;"",WH13&gt;=WS$22,WH13&lt;&gt;""),AND(WI13&gt;=WS$18,WI13&lt;&gt;"",WK13&gt;=WS$22,WK13&lt;&gt;""),AND(WM13&gt;=WS$18,WM13&lt;&gt;"",WO13&gt;=WS$22,WO13&lt;&gt;""),AND(WP13&gt;=WS$18,WP13&lt;&gt;"",WR13&gt;=WS$22,WR13&lt;&gt;"")),"P","")</f>
        <v/>
      </c>
      <c r="J13" s="8">
        <f>IF(COUNT(AQ13,AT13,BR13,BU13,CS13,CV13)&gt;0,LARGE((AQ13,AT13,BR13,BU13,CS13,CV13),1),0)</f>
        <v>51.300000000000004</v>
      </c>
      <c r="K13" s="8" t="str">
        <f>IF(J13="","",IF(OR(J13=CS13,J13=CV13),$CA$1,IF(OR(J13=BR13,J13=BU13),$AZ$1,IF(OR(J13=AQ13,J13=AT13),$Y$1,""))))</f>
        <v>2025 3rd Domestic Trial</v>
      </c>
      <c r="L13" s="8">
        <f>IF(COUNT(AQ13,AT13,BR13,BU13,CS13,CV13)&gt;1,LARGE((AQ13,AT13,BR13,BU13,CS13,CV13),2),0)</f>
        <v>50.77</v>
      </c>
      <c r="M13" s="8" t="str">
        <f>IF(L13="","",IF(OR(L13=CS13,L13=CV13),$CA$1,IF(OR(L13=BR13,L13=BU13),$AZ$1,IF(OR(L13=AQ13,L13=AT13),$Y$1,""))))</f>
        <v>2025 Nationals</v>
      </c>
      <c r="N13" s="8">
        <f>IF(COUNT(AQ13,AT13,BR13,BU13,CS13,CV13)&gt;2,LARGE((AQ13,AT13,BR13,BU13,CS13,CV13),3),0)</f>
        <v>50.51</v>
      </c>
      <c r="O13" s="8" t="str">
        <f>IF(N13="","",IF(OR(N13=CS13,N13=CV13),$CA$1,IF(OR(N13=BR13,N13=BU13),$AZ$1,IF(OR(N13=AQ13,N13=AT13),$Y$1,""))))</f>
        <v>2025 Nationals</v>
      </c>
      <c r="P13" s="8">
        <f>IF(MAX(AX13,BY13,CZ13)&gt;0,MAX(AX13,BY13,CZ13),0)</f>
        <v>46.35</v>
      </c>
      <c r="Q13" s="8" t="str">
        <f>IF(P13="","",IF(P13=CZ13,$CA$1,IF(P13=BY13,$AZ$1,IF(P13=AX13,$Y$1,""))))</f>
        <v>2025 Elite Canada</v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,TP13,TS13,TW13,TZ13,UX13,VA13,VE13,VH13,WF13,WI13,WM13,WP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,TP13,TS13,TW13,TZ13,UX13,VA13,VE13,VH13,WF13,WI13,WM13,WP13),0)</f>
        <v>13.4</v>
      </c>
      <c r="S13" s="8" t="str">
        <f>IF(R13=0,"",IF(OR(R13=CQ13,R13=CT13,R13=CX13),$CA$1,IF(OR(R13=BP13,R13=BS13,R13=BW13),$AZ$1,IF(OR(R13=AO13,R13=AR13,R13=AV13),$Y$1,IF(OR(R13=WF13,R13=WI13,R13=WM13,R13=WP13),$VL$1,IF(OR(R13=UX13,R13=VA13,R13=VE13,R13=VH13),$UD$1,IF(OR(R13=TP13,R13=TS13,R13=TW13,R13=TZ13),$SV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)))</f>
        <v>2025 Nationals</v>
      </c>
      <c r="T13" s="8">
        <f>MAX(IF(AND(AO13&lt;&gt;"",AO13&gt;=$AY$17),AP13,0),IF(AND(AR13&lt;&gt;"",AR13&gt;=$AY$17),AS13,0),IF(AND(AV13&lt;&gt;"",AV13&gt;=$AY$17),AW13,0),IF(AND(BP13&lt;&gt;"",BP13&gt;=$BZ$17),BQ13,0),IF(AND(BS13&lt;&gt;"",BS13&gt;=$BZ$17),BT13,0),IF(AND(BW13&lt;&gt;"",BW13&gt;=$BZ$17),BX13,0),IF(AND(CQ13&lt;&gt;"",CQ13&gt;=$DA$17),CR13,0),IF(AND(CT13&lt;&gt;"",CT13&gt;=$DA$17),CU13,0),IF(AND(CX13&lt;&gt;"",CX13&gt;=$DA$17),CY13,0),IF(AND(DX13&lt;&gt;"",DX13&gt;=$EK$17),DY13,0),IF(AND(EA13&lt;&gt;"",EA13&gt;=$EK$17),EB13,0),IF(AND(EE13&lt;&gt;"",EE13&gt;=$EK$17),EF13,0),IF(AND(EH13&lt;&gt;"",EH13&gt;=$EK$17),EI13,0),IF(AND(FF13&lt;&gt;"",FF13&gt;=$FS$17),FG13,0),IF(AND(FI13&lt;&gt;"",FI13&gt;=$FS$17),FJ13,0),IF(AND(FM13&lt;&gt;"",FM13&gt;=$FS$17),FN13,0),IF(AND(FP13&lt;&gt;"",FP13&gt;=$FS$17),FQ13,0),IF(AND(GN13&lt;&gt;"",GN13&gt;=$HA$17),GO13,0),IF(AND(GQ13&lt;&gt;"",GQ13&gt;=$HA$17),GR13,0),IF(AND(GU13&lt;&gt;"",GU13&gt;=$HA$17),GV13,0),IF(AND(GX13&lt;&gt;"",GX13&gt;=$HA$17),GY13,0),IF(AND(HV13&lt;&gt;"",HV13&gt;=$II$17),HW13,0),IF(AND(HY13&lt;&gt;"",HY13&gt;=$II$17),HZ13,0),IF(AND(IC13&lt;&gt;"",IC13&gt;=$II$17),ID13,0),IF(AND(IF13&lt;&gt;"",IF13&gt;=$II$17),IG13,0),IF(AND(JD13&lt;&gt;"",JD13&gt;=$JQ$17),JE13,0),IF(AND(JG13&lt;&gt;"",JG13&gt;=$JQ$17),JH13,0),IF(AND(JK13&lt;&gt;"",JK13&gt;=$JQ$17),JL13,0),IF(AND(JN13&lt;&gt;"",JN13&gt;=$JQ$17),JO13,0),IF(AND(KL13&lt;&gt;"",KL13&gt;=$KY$17),KM13,0),IF(AND(KO13&lt;&gt;"",KO13&gt;=$KY$17),KP13,0),IF(AND(KS13&lt;&gt;"",KS13&gt;=$KY$17),KT13,0),IF(AND(KV13&lt;&gt;"",KV13&gt;=$KY$17),KW13,0),IF(AND(LT13&lt;&gt;"",LT13&gt;=$MG$17),LU13,0),IF(AND(LW13&lt;&gt;"",LW13&gt;=$MG$17),LX13,0),IF(AND(MA13&lt;&gt;"",MA13&gt;=$MG$17),MB13,0),IF(AND(MD13&lt;&gt;"",MD13&gt;=$MG$17),ME13,0),IF(AND(NB13&lt;&gt;"",NB13&gt;=$NO$17),NC13,0),IF(AND(NE13&lt;&gt;"",NE13&gt;=$NO$17),NF13,0),IF(AND(NI13&lt;&gt;"",NI13&gt;=$NO$17),NJ13,0),IF(AND(NL13&lt;&gt;"",NL13&gt;=$NO$17),NM13,0),IF(AND(OJ13&lt;&gt;"",OJ13&gt;=$OW$17),OK13,0),IF(AND(OM13&lt;&gt;"",OM13&gt;=$OW$17),ON13,0),IF(AND(OQ13&lt;&gt;"",OQ13&gt;=$OW$17),OR13,0),IF(AND(OT13&lt;&gt;"",OT13&gt;=$OW$17),OU13,0),IF(AND(PR13&lt;&gt;"",PR13&gt;=$QE$17),PS13,0),IF(AND(PU13&lt;&gt;"",PU13&gt;=$QE$17),PV13,0),IF(AND(PY13&lt;&gt;"",PY13&gt;=$QE$17),PZ13,0),IF(AND(QB13&lt;&gt;"",QB13&gt;=$QE$17),QC13,0),IF(AND(QZ13&lt;&gt;"",QZ13&gt;=$RM$17),RA13,0),IF(AND(RC13&lt;&gt;"",RC13&gt;=$RM$17),RD13,0),IF(AND(RG13&lt;&gt;"",RG13&gt;=$RM$17),RH13,0),IF(AND(RJ13&lt;&gt;"",RJ13&gt;=$RM$17),RK13,0),IF(AND(SH13&lt;&gt;"",SH13&gt;=$SU$17),SI13,0),IF(AND(SK13&lt;&gt;"",SK13&gt;=$SU$17),SL13,0),IF(AND(SO13&lt;&gt;"",SO13&gt;=$SU$17),SP13,0),IF(AND(SR13&lt;&gt;"",SR13&gt;=$SU$17),SS13,0),IF(AND(TP13&lt;&gt;"",TP13&gt;=$UC$17),TQ13,0),IF(AND(TS13&lt;&gt;"",TS13&gt;=$UC$17),TT13,0),IF(AND(TW13&lt;&gt;"",TW13&gt;=$UC$17),TX13,0),IF(AND(TZ13&lt;&gt;"",TZ13&gt;=$UC$17),UA13,0),IF(AND(UX13&lt;&gt;"",UX13&gt;=$VK$17),UY13,0),IF(AND(VA13&lt;&gt;"",VA13&gt;=$VK$17),VB13,0),IF(AND(VE13&lt;&gt;"",VE13&gt;=$VK$17),VF13,0),IF(AND(VH13&lt;&gt;"",VH13&gt;=$VK$17),VI13,0),IF(AND(WF13&lt;&gt;"",WF13&gt;=$WS$17),WG13,0),IF(AND(WI13&lt;&gt;"",WI13&gt;=$WS$17),WJ13,0),IF(AND(WM13&lt;&gt;"",WM13&gt;=$WS$17),WN13,0),IF(AND(WP13&lt;&gt;"",WP13&gt;=$WS$17),WQ13,0),0)</f>
        <v>14.01</v>
      </c>
      <c r="U13" s="8" t="str">
        <f>IF(T13=0,"",IF(OR(T13=CR13,T13=CU13,T13=CY13),$CA$1,IF(OR(T13=BQ13,T13=BT13,T13=BX13),$AZ$1,IF(OR(T13=AP13,T13=AS13,T13=AW13),$Y$1,IF(OR(T13=WG13,T13=WJ13,T13=WN13,T13=WQ13),$VL$1,IF(OR(T13=UY13,T13=VB13,T13=VF13,T13=VI13),$UD$1,IF(OR(T13=TQ13,T13=TT13,T13=TX13,T13=UA13),$SV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)))</f>
        <v>2025 Nationals</v>
      </c>
      <c r="V13" s="8" t="str">
        <f>IF(MAX(DB13,DC13)&gt;0,MAX(DB13,DC13),"")</f>
        <v/>
      </c>
      <c r="W13" s="11" t="str">
        <f>IF(V13="","",IF(V13=DB13,"("&amp;DB$2&amp;")",IF(V13=DC13,"("&amp;DC$2&amp;")")))</f>
        <v/>
      </c>
      <c r="X13" s="8" t="str">
        <f>IF(V13="","",IF(V13=DB13,IF(V13+IF(N13="",0,N13)=WL13,$VL$1,IF(V13+IF(N13="",0,N13)=VD13,$UD$1,IF(V13+IF(N13="",0,N13)=TV13,$SV$1,IF(V13+IF(N13="",0,N13)=SN13,$RN$1,IF(V13+IF(N13="",0,N13)=RF13,$QF$1,IF(V13+IF(N13="",0,N13)=PX13,$OX$1,IF(V13+IF(N13="",0,N13)=OP13,$NP$1,IF(V13+IF(N13="",0,N13)=NH13,$MH$1,IF(V13+IF(N13="",0,N13)=LZ13,$KZ$1,IF(V13+IF(N13="",0,N13)=KR13,$JR$1,IF(V13+IF(N13="",0,N13)=JJ13,$IJ$1,IF(V13+IF(N13="",0,N13)=IB13,$HB$1,IF(V13+IF(N13="",0,N13)=GT13,$FT$1,IF(V13+IF(N13="",0,N13)=FL13,$EL$1,IF(V13+IF(N13="",0,N13)=ED13,$DD$1))))))))))))))),IF(V13=DC13,IF(V13+IF(P13="",0,P13)=WO13,$VL$1,IF(V13+IF(P13="",0,P13)=VG13,$UD$1,IF(V13+IF(P13="",0,P13)=TY13,$SV$1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WR13,$VL$1,IF(V13+IF(P13="",0,P13)=VJ13,$UD$1,IF(V13+IF(P13="",0,P13)=UB13,$SV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))))))</f>
        <v/>
      </c>
      <c r="Y13" s="22">
        <v>7.7</v>
      </c>
      <c r="Z13" s="22">
        <v>4.5</v>
      </c>
      <c r="AA13" s="22">
        <v>6.4</v>
      </c>
      <c r="AB13" s="22">
        <v>7.74</v>
      </c>
      <c r="AC13" s="22">
        <v>0</v>
      </c>
      <c r="AD13" s="22">
        <v>15.1</v>
      </c>
      <c r="AE13" s="22">
        <v>9.1</v>
      </c>
      <c r="AF13" s="22">
        <v>11.8</v>
      </c>
      <c r="AG13" s="22">
        <v>14.1</v>
      </c>
      <c r="AH13" s="22">
        <v>0.9</v>
      </c>
      <c r="AI13" s="22">
        <v>13.5</v>
      </c>
      <c r="AJ13" s="22">
        <v>8.9</v>
      </c>
      <c r="AK13" s="22">
        <v>11.4</v>
      </c>
      <c r="AL13" s="22">
        <v>13.85</v>
      </c>
      <c r="AM13" s="22">
        <v>1.3</v>
      </c>
      <c r="AN13" s="27"/>
      <c r="AO13" s="38">
        <f>IF(AA13&gt;0,AA13,"")</f>
        <v>6.4</v>
      </c>
      <c r="AP13" s="38">
        <f>IF(AB13&gt;0,AB13,"")</f>
        <v>7.74</v>
      </c>
      <c r="AQ13" s="40">
        <f>IF(SUM(Y13:AB13)-AC13&gt;0,SUM(Y13:AB13)-AC13,"")</f>
        <v>26.340000000000003</v>
      </c>
      <c r="AR13" s="40">
        <f>IF(AF13&gt;0,AF13,"")</f>
        <v>11.8</v>
      </c>
      <c r="AS13" s="40">
        <f>IF(AG13&gt;0,AG13,"")</f>
        <v>14.1</v>
      </c>
      <c r="AT13" s="40">
        <f>IF(SUM(AD13:AG13)-AH13&gt;0,SUM(AD13:AG13)-AH13,"")</f>
        <v>49.2</v>
      </c>
      <c r="AU13" s="40">
        <f>IF(AQ13="","",MAX(AQ13,AT13))</f>
        <v>49.2</v>
      </c>
      <c r="AV13" s="40">
        <f>IF(AK13&gt;0,AK13,"")</f>
        <v>11.4</v>
      </c>
      <c r="AW13" s="40">
        <f>IF(AL13&gt;0,AL13,"")</f>
        <v>13.85</v>
      </c>
      <c r="AX13" s="40">
        <f>IF(SUM(AI13:AL13)-AM13&gt;0,SUM(AI13:AL13)-AM13,"")</f>
        <v>46.35</v>
      </c>
      <c r="AY13" s="40">
        <f>IF(SUM(AU13,AX13)&gt;0,SUM(AU13,AX13),"")</f>
        <v>95.550000000000011</v>
      </c>
      <c r="AZ13" s="26">
        <v>14</v>
      </c>
      <c r="BA13" s="26">
        <v>9.6999999999999993</v>
      </c>
      <c r="BB13" s="26">
        <v>13.4</v>
      </c>
      <c r="BC13" s="26">
        <v>13.67</v>
      </c>
      <c r="BD13" s="26">
        <v>0</v>
      </c>
      <c r="BE13" s="26">
        <v>14.1</v>
      </c>
      <c r="BF13" s="26">
        <v>9</v>
      </c>
      <c r="BG13" s="26">
        <v>13.4</v>
      </c>
      <c r="BH13" s="26">
        <v>14.01</v>
      </c>
      <c r="BI13" s="26">
        <v>0</v>
      </c>
      <c r="BJ13" s="26">
        <v>6.2</v>
      </c>
      <c r="BK13" s="26">
        <v>3.4</v>
      </c>
      <c r="BL13" s="26">
        <v>5.6</v>
      </c>
      <c r="BM13" s="26">
        <v>5.95</v>
      </c>
      <c r="BN13" s="26">
        <v>0</v>
      </c>
      <c r="BO13" s="28"/>
      <c r="BP13" s="39">
        <f>IF(BB13&gt;0,BB13,"")</f>
        <v>13.4</v>
      </c>
      <c r="BQ13" s="39">
        <f>IF(BC13&gt;0,BC13,"")</f>
        <v>13.67</v>
      </c>
      <c r="BR13" s="11">
        <f>IF(SUM(AZ13:BC13)-BD13&gt;0,SUM(AZ13:BC13)-BD13,"")</f>
        <v>50.77</v>
      </c>
      <c r="BS13" s="11">
        <f>IF(BG13&gt;0,BG13,"")</f>
        <v>13.4</v>
      </c>
      <c r="BT13" s="11">
        <f>IF(BH13&gt;0,BH13,"")</f>
        <v>14.01</v>
      </c>
      <c r="BU13" s="11">
        <f>IF(SUM(BE13:BH13)-BI13&gt;0,SUM(BE13:BH13)-BI13,"")</f>
        <v>50.51</v>
      </c>
      <c r="BV13" s="11">
        <f>IF(BR13="","",MAX(BR13,BU13))</f>
        <v>50.77</v>
      </c>
      <c r="BW13" s="11">
        <f>IF(BL13&gt;0,BL13,"")</f>
        <v>5.6</v>
      </c>
      <c r="BX13" s="11">
        <f>IF(BM13&gt;0,BM13,"")</f>
        <v>5.95</v>
      </c>
      <c r="BY13" s="11">
        <f>IF(SUM(BJ13:BM13)-BN13&gt;0,SUM(BJ13:BM13)-BN13,"")</f>
        <v>21.15</v>
      </c>
      <c r="BZ13" s="11">
        <f>IF(SUM(BV13,BY13)&gt;0,SUM(BV13,BY13),"")</f>
        <v>71.92</v>
      </c>
      <c r="CA13" s="22">
        <v>15.1</v>
      </c>
      <c r="CB13" s="22">
        <v>8.9</v>
      </c>
      <c r="CC13" s="22">
        <v>12.7</v>
      </c>
      <c r="CD13" s="22">
        <v>14.6</v>
      </c>
      <c r="CE13" s="22">
        <v>0</v>
      </c>
      <c r="CF13" s="22">
        <v>13.8</v>
      </c>
      <c r="CG13" s="22">
        <v>8.6999999999999993</v>
      </c>
      <c r="CH13" s="22">
        <v>12.7</v>
      </c>
      <c r="CI13" s="22">
        <v>14.14</v>
      </c>
      <c r="CJ13" s="22">
        <v>0</v>
      </c>
      <c r="CK13" s="22">
        <v>1.3</v>
      </c>
      <c r="CL13" s="22">
        <v>1</v>
      </c>
      <c r="CM13" s="22">
        <v>1.5</v>
      </c>
      <c r="CN13" s="22">
        <v>1.51</v>
      </c>
      <c r="CO13" s="22">
        <v>0</v>
      </c>
      <c r="CP13" s="27"/>
      <c r="CQ13" s="38">
        <f>IF(CC13&gt;0,CC13,"")</f>
        <v>12.7</v>
      </c>
      <c r="CR13" s="38">
        <f>IF(CD13&gt;0,CD13,"")</f>
        <v>14.6</v>
      </c>
      <c r="CS13" s="40">
        <f>IF(SUM(CA13:CD13)-CE13&gt;0,SUM(CA13:CD13)-CE13,"")</f>
        <v>51.300000000000004</v>
      </c>
      <c r="CT13" s="40">
        <f>IF(CH13&gt;0,CH13,"")</f>
        <v>12.7</v>
      </c>
      <c r="CU13" s="40">
        <f>IF(CI13&gt;0,CI13,"")</f>
        <v>14.14</v>
      </c>
      <c r="CV13" s="40">
        <f>IF(SUM(CF13:CI13)-CJ13&gt;0,SUM(CF13:CI13)-CJ13,"")</f>
        <v>49.34</v>
      </c>
      <c r="CW13" s="40">
        <f>IF(CS13="","",MAX(CS13,CV13))</f>
        <v>51.300000000000004</v>
      </c>
      <c r="CX13" s="40">
        <f>IF(CM13&gt;0,CM13,"")</f>
        <v>1.5</v>
      </c>
      <c r="CY13" s="40">
        <f>IF(CN13&gt;0,CN13,"")</f>
        <v>1.51</v>
      </c>
      <c r="CZ13" s="40">
        <f>IF(SUM(CK13:CN13)-CO13&gt;0,SUM(CK13:CN13)-CO13,"")</f>
        <v>5.31</v>
      </c>
      <c r="DA13" s="40">
        <f>IF(SUM(CW13,CZ13)&gt;0,SUM(CW13,CZ13),"")</f>
        <v>56.610000000000007</v>
      </c>
      <c r="DB13" s="51" t="str">
        <f>IF(MAX(ED13,FL13,GT13,IB13,JJ13,KR13,LZ13,NH13,OP13,PX13,RF13,SN13,TV13,VD13,WWL13)-IF(N13="",0,N13)&gt;0.001,MAX(ED13,FL13,GT13,IB13,JJ13,KR13,LZ13,NH13,OP13,PX13,RF13,SN13,TV13,VD13,WL13)-IF(N13="",0,N13),"")</f>
        <v/>
      </c>
      <c r="DC13" s="51" t="str">
        <f>IF(MAX(EG13,EJ13,FO13,FR13,GW13,GZ13,IE13,IH13,JM13,JP13,KU13,KX13,MC13,MF13,NK13,NN13,OS13,OV13,QA13,QD13,RI13,RL13,SQ13,ST13,TY13,UB13,VG13,VJ13,WO13,WR13)-IF(P13="",0,P13)&gt;0.001,MAX(EG13,EJ13,FO13,FR13,GW13,GZ13,IE13,IH13,JM13,JP13,KU13,KX13,MC13,MF13,NK13,NN13,OS13,OV13,QA13,QD13,RI13,RL13,SQ13,ST13,TY13,UB13,VG13,VJ13,WO13,WR13)-IF(P13="",0,P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>IF(DF13&gt;0,DF13,"")</f>
        <v/>
      </c>
      <c r="DY13" s="40" t="str">
        <f>IF(DG13&gt;0,DG13,"")</f>
        <v/>
      </c>
      <c r="DZ13" s="40" t="str">
        <f>IF(SUM(DD13:DG13)-DH13&gt;0,SUM(DD13:DG13)-DH13,"")</f>
        <v/>
      </c>
      <c r="EA13" s="40" t="str">
        <f>IF(DK13&gt;0,DK13,"")</f>
        <v/>
      </c>
      <c r="EB13" s="40" t="str">
        <f>IF(DL13&gt;0,DL13,"")</f>
        <v/>
      </c>
      <c r="EC13" s="40" t="str">
        <f>IF(SUM(DI13:DL13)-DM13&gt;0,SUM(DI13:DL13)-DM13,"")</f>
        <v/>
      </c>
      <c r="ED13" s="40" t="str">
        <f>IF(MAX(DZ13,EC13)&gt;0,MAX(DZ13,EC13),"")</f>
        <v/>
      </c>
      <c r="EE13" s="40" t="str">
        <f>IF(DP13&gt;0,DP13,"")</f>
        <v/>
      </c>
      <c r="EF13" s="40" t="str">
        <f>IF(DQ13&gt;0,DQ13,"")</f>
        <v/>
      </c>
      <c r="EG13" s="40" t="str">
        <f>IF(SUM(DN13:DQ13)-DR13&gt;0,SUM(DN13:DQ13)-DR13,"")</f>
        <v/>
      </c>
      <c r="EH13" s="40" t="str">
        <f>IF(DU13&gt;0,DU13,"")</f>
        <v/>
      </c>
      <c r="EI13" s="40" t="str">
        <f>IF(DV13&gt;0,DV13,"")</f>
        <v/>
      </c>
      <c r="EJ13" s="40" t="str">
        <f>IF(SUM(DS13:DV13)-DW13&gt;0,SUM(DS13:DV13)-DW13,"")</f>
        <v/>
      </c>
      <c r="EK13" s="40" t="str">
        <f>IF(SUM(ED13,EG13,EJ13)&gt;0,SUM(ED13,EG13,EJ13),"")</f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>IF(EN13&gt;0,EN13,"")</f>
        <v/>
      </c>
      <c r="FG13" s="11" t="str">
        <f>IF(EO13&gt;0,EO13,"")</f>
        <v/>
      </c>
      <c r="FH13" s="11" t="str">
        <f>IF(SUM(EL13:EO13)-EP13&gt;0,SUM(EL13:EO13)-EP13,"")</f>
        <v/>
      </c>
      <c r="FI13" s="11" t="str">
        <f>IF(ES13&gt;0,ES13,"")</f>
        <v/>
      </c>
      <c r="FJ13" s="11" t="str">
        <f>IF(ET13&gt;0,ET13,"")</f>
        <v/>
      </c>
      <c r="FK13" s="11" t="str">
        <f>IF(SUM(EQ13:ET13)-EU13&gt;0,SUM(EQ13:ET13)-EU13,"")</f>
        <v/>
      </c>
      <c r="FL13" s="11" t="str">
        <f>IF(MAX(FH13,FK13)&gt;0,MAX(FH13,FK13),"")</f>
        <v/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 t="str">
        <f>IF(SUM(FL13,FO13,FR13)&gt;0,SUM(FL13,FO13,FR13),"")</f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0" t="str">
        <f>IF(FV13&gt;0,FV13,"")</f>
        <v/>
      </c>
      <c r="GO13" s="40" t="str">
        <f>IF(FW13&gt;0,FW13,"")</f>
        <v/>
      </c>
      <c r="GP13" s="40" t="str">
        <f>IF(SUM(FT13:FW13)-FX13&gt;0,SUM(FT13:FW13)-FX13,"")</f>
        <v/>
      </c>
      <c r="GQ13" s="40" t="str">
        <f>IF(GA13&gt;0,GA13,"")</f>
        <v/>
      </c>
      <c r="GR13" s="40" t="str">
        <f>IF(GB13&gt;0,GB13,"")</f>
        <v/>
      </c>
      <c r="GS13" s="40" t="str">
        <f>IF(SUM(FY13:GB13)-GC13&gt;0,SUM(FY13:GB13)-GC13,"")</f>
        <v/>
      </c>
      <c r="GT13" s="40" t="str">
        <f>IF(MAX(GP13,GS13)&gt;0,MAX(GP13,GS13),"")</f>
        <v/>
      </c>
      <c r="GU13" s="40" t="str">
        <f>IF(GF13&gt;0,GF13,"")</f>
        <v/>
      </c>
      <c r="GV13" s="40" t="str">
        <f>IF(GG13&gt;0,GG13,"")</f>
        <v/>
      </c>
      <c r="GW13" s="40" t="str">
        <f>IF(SUM(GD13:GG13)-GH13&gt;0,SUM(GD13:GG13)-GH13,"")</f>
        <v/>
      </c>
      <c r="GX13" s="40" t="str">
        <f>IF(GK13&gt;0,GK13,"")</f>
        <v/>
      </c>
      <c r="GY13" s="40" t="str">
        <f>IF(GL13&gt;0,GL13,"")</f>
        <v/>
      </c>
      <c r="GZ13" s="40" t="str">
        <f>IF(SUM(GI13:GL13)-GM13&gt;0,SUM(GI13:GL13)-GM13,"")</f>
        <v/>
      </c>
      <c r="HA13" s="40" t="str">
        <f>IF(SUM(GT13,GW13,GZ13)&gt;0,SUM(GT13,GW13,GZ13),"")</f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>IF(HD13&gt;0,HD13,"")</f>
        <v/>
      </c>
      <c r="HW13" s="11" t="str">
        <f>IF(HE13&gt;0,HE13,"")</f>
        <v/>
      </c>
      <c r="HX13" s="11" t="str">
        <f>IF(SUM(HB13:HE13)-HF13&gt;0,SUM(HB13:HE13)-HF13,"")</f>
        <v/>
      </c>
      <c r="HY13" s="11" t="str">
        <f>IF(HI13&gt;0,HI13,"")</f>
        <v/>
      </c>
      <c r="HZ13" s="11" t="str">
        <f>IF(HJ13&gt;0,HJ13,"")</f>
        <v/>
      </c>
      <c r="IA13" s="11" t="str">
        <f>IF(SUM(HG13:HJ13)-HK13&gt;0,SUM(HG13:HJ13)-HK13,"")</f>
        <v/>
      </c>
      <c r="IB13" s="11" t="str">
        <f>IF(MAX(HX13,IA13)&gt;0,MAX(HX13,IA13),"")</f>
        <v/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 t="str">
        <f>IF(SUM(IB13,IE13,IH13)&gt;0,SUM(IB13,IE13,IH13),"")</f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0" t="str">
        <f>IF(IL13&gt;0,IL13,"")</f>
        <v/>
      </c>
      <c r="JE13" s="40" t="str">
        <f>IF(IM13&gt;0,IM13,"")</f>
        <v/>
      </c>
      <c r="JF13" s="40" t="str">
        <f>IF(SUM(IJ13:IM13)-IN13&gt;0,SUM(IJ13:IM13)-IN13,"")</f>
        <v/>
      </c>
      <c r="JG13" s="40" t="str">
        <f>IF(IQ13&gt;0,IQ13,"")</f>
        <v/>
      </c>
      <c r="JH13" s="40" t="str">
        <f>IF(IR13&gt;0,IR13,"")</f>
        <v/>
      </c>
      <c r="JI13" s="40" t="str">
        <f>IF(SUM(IO13:IR13)-IS13&gt;0,SUM(IO13:IR13)-IS13,"")</f>
        <v/>
      </c>
      <c r="JJ13" s="40" t="str">
        <f>IF(MAX(JF13,JI13)&gt;0,MAX(JF13,JI13),"")</f>
        <v/>
      </c>
      <c r="JK13" s="40" t="str">
        <f>IF(IV13&gt;0,IV13,"")</f>
        <v/>
      </c>
      <c r="JL13" s="40" t="str">
        <f>IF(IW13&gt;0,IW13,"")</f>
        <v/>
      </c>
      <c r="JM13" s="40" t="str">
        <f>IF(SUM(IT13:IW13)-IX13&gt;0,SUM(IT13:IW13)-IX13,"")</f>
        <v/>
      </c>
      <c r="JN13" s="40" t="str">
        <f>IF(JA13&gt;0,JA13,"")</f>
        <v/>
      </c>
      <c r="JO13" s="40" t="str">
        <f>IF(JB13&gt;0,JB13,"")</f>
        <v/>
      </c>
      <c r="JP13" s="40" t="str">
        <f>IF(SUM(IY13:JB13)-JC13&gt;0,SUM(IY13:JB13)-JC13,"")</f>
        <v/>
      </c>
      <c r="JQ13" s="40" t="str">
        <f>IF(SUM(JJ13,JM13,JP13)&gt;0,SUM(JJ13,JM13,JP13),"")</f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IF(SUM(KR13,KU13,KX13)&gt;0,SUM(KR13,KU13,KX13),"")</f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0" t="str">
        <f>IF(LB13&gt;0,LB13,"")</f>
        <v/>
      </c>
      <c r="LU13" s="40" t="str">
        <f>IF(LC13&gt;0,LC13,"")</f>
        <v/>
      </c>
      <c r="LV13" s="40" t="str">
        <f>IF(SUM(KZ13:LC13)-LD13&gt;0,SUM(KZ13:LC13)-LD13,"")</f>
        <v/>
      </c>
      <c r="LW13" s="40" t="str">
        <f>IF(LG13&gt;0,LG13,"")</f>
        <v/>
      </c>
      <c r="LX13" s="40" t="str">
        <f>IF(LH13&gt;0,LH13,"")</f>
        <v/>
      </c>
      <c r="LY13" s="40" t="str">
        <f>IF(SUM(LE13:LH13)-LI13&gt;0,SUM(LE13:LH13)-LI13,"")</f>
        <v/>
      </c>
      <c r="LZ13" s="40" t="str">
        <f>IF(MAX(LV13,LY13)&gt;0,MAX(LV13,LY13),"")</f>
        <v/>
      </c>
      <c r="MA13" s="40" t="str">
        <f>IF(LL13&gt;0,LL13,"")</f>
        <v/>
      </c>
      <c r="MB13" s="40" t="str">
        <f>IF(LM13&gt;0,LM13,"")</f>
        <v/>
      </c>
      <c r="MC13" s="40" t="str">
        <f>IF(SUM(LJ13:LM13)-LN13&gt;0,SUM(LJ13:LM13)-LN13,"")</f>
        <v/>
      </c>
      <c r="MD13" s="40" t="str">
        <f>IF(LQ13&gt;0,LQ13,"")</f>
        <v/>
      </c>
      <c r="ME13" s="40" t="str">
        <f>IF(LR13&gt;0,LR13,"")</f>
        <v/>
      </c>
      <c r="MF13" s="40" t="str">
        <f>IF(SUM(LO13:LR13)-LS13&gt;0,SUM(LO13:LR13)-LS13,"")</f>
        <v/>
      </c>
      <c r="MG13" s="40" t="str">
        <f>IF(SUM(LZ13,MC13,MF13)&gt;0,SUM(LZ13,MC13,MF13),"")</f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IF(SUM(NH13,NK13,NN13)&gt;0,SUM(NH13,NK13,NN13),"")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>IF(NR13&gt;0,NR13,"")</f>
        <v/>
      </c>
      <c r="OK13" s="40" t="str">
        <f>IF(NS13&gt;0,NS13,"")</f>
        <v/>
      </c>
      <c r="OL13" s="40" t="str">
        <f>IF(SUM(NP13:NS13)-NT13&gt;0,SUM(NP13:NS13)-NT13,"")</f>
        <v/>
      </c>
      <c r="OM13" s="40" t="str">
        <f>IF(NW13&gt;0,NW13,"")</f>
        <v/>
      </c>
      <c r="ON13" s="40" t="str">
        <f>IF(NX13&gt;0,NX13,"")</f>
        <v/>
      </c>
      <c r="OO13" s="40" t="str">
        <f>IF(SUM(NU13:NX13)-NY13&gt;0,SUM(NU13:NX13)-NY13,"")</f>
        <v/>
      </c>
      <c r="OP13" s="40" t="str">
        <f>IF(MAX(OL13,OO13)&gt;0,MAX(OL13,OO13),"")</f>
        <v/>
      </c>
      <c r="OQ13" s="40" t="str">
        <f>IF(OB13&gt;0,OB13,"")</f>
        <v/>
      </c>
      <c r="OR13" s="40" t="str">
        <f>IF(OC13&gt;0,OC13,"")</f>
        <v/>
      </c>
      <c r="OS13" s="40" t="str">
        <f>IF(SUM(NZ13:OC13)-OD13&gt;0,SUM(NZ13:OC13)-OD13,"")</f>
        <v/>
      </c>
      <c r="OT13" s="40" t="str">
        <f>IF(OG13&gt;0,OG13,"")</f>
        <v/>
      </c>
      <c r="OU13" s="40" t="str">
        <f>IF(OH13&gt;0,OH13,"")</f>
        <v/>
      </c>
      <c r="OV13" s="40" t="str">
        <f>IF(SUM(OE13:OH13)-OI13&gt;0,SUM(OE13:OH13)-OI13,"")</f>
        <v/>
      </c>
      <c r="OW13" s="40" t="str">
        <f>IF(SUM(OP13,OS13,OV13)&gt;0,SUM(OP13,OS13,OV13),"")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IF(SUM(PX13,QA13,QD13)&gt;0,SUM(PX13,QA13,QD13),"")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>IF(QH13&gt;0,QH13,"")</f>
        <v/>
      </c>
      <c r="RA13" s="40" t="str">
        <f>IF(QI13&gt;0,QI13,"")</f>
        <v/>
      </c>
      <c r="RB13" s="40" t="str">
        <f>IF(SUM(QF13:QI13)-QJ13&gt;0,SUM(QF13:QI13)-QJ13,"")</f>
        <v/>
      </c>
      <c r="RC13" s="40" t="str">
        <f>IF(QM13&gt;0,QM13,"")</f>
        <v/>
      </c>
      <c r="RD13" s="40" t="str">
        <f>IF(QN13&gt;0,QN13,"")</f>
        <v/>
      </c>
      <c r="RE13" s="40" t="str">
        <f>IF(SUM(QK13:QN13)-QO13&gt;0,SUM(QK13:QN13)-QO13,"")</f>
        <v/>
      </c>
      <c r="RF13" s="40" t="str">
        <f>IF(MAX(RB13,RE13)&gt;0,MAX(RB13,RE13),"")</f>
        <v/>
      </c>
      <c r="RG13" s="40" t="str">
        <f>IF(QR13&gt;0,QR13,"")</f>
        <v/>
      </c>
      <c r="RH13" s="40" t="str">
        <f>IF(QS13&gt;0,QS13,"")</f>
        <v/>
      </c>
      <c r="RI13" s="40" t="str">
        <f>IF(SUM(QP13:QS13)-QT13&gt;0,SUM(QP13:QS13)-QT13,"")</f>
        <v/>
      </c>
      <c r="RJ13" s="40" t="str">
        <f>IF(QW13&gt;0,QW13,"")</f>
        <v/>
      </c>
      <c r="RK13" s="40" t="str">
        <f>IF(QX13&gt;0,QX13,"")</f>
        <v/>
      </c>
      <c r="RL13" s="40" t="str">
        <f>IF(SUM(QU13:QX13)-QY13&gt;0,SUM(QU13:QX13)-QY13,"")</f>
        <v/>
      </c>
      <c r="RM13" s="40" t="str">
        <f>IF(SUM(RF13,RI13,RL13)&gt;0,SUM(RF13,RI13,RL13),"")</f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IF(SUM(SN13,SQ13,ST13)&gt;0,SUM(SN13,SQ13,ST13),"")</f>
        <v/>
      </c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17"/>
      <c r="TI13" s="17"/>
      <c r="TJ13" s="17"/>
      <c r="TK13" s="17"/>
      <c r="TL13" s="17"/>
      <c r="TM13" s="17"/>
      <c r="TN13" s="17"/>
      <c r="TO13" s="17"/>
      <c r="TP13" s="40" t="str">
        <f>IF(SX13&gt;0,SX13,"")</f>
        <v/>
      </c>
      <c r="TQ13" s="40" t="str">
        <f>IF(SY13&gt;0,SY13,"")</f>
        <v/>
      </c>
      <c r="TR13" s="40" t="str">
        <f>IF(SUM(SV13:SY13)-SZ13&gt;0,SUM(SV13:SY13)-SZ13,"")</f>
        <v/>
      </c>
      <c r="TS13" s="40" t="str">
        <f>IF(TC13&gt;0,TC13,"")</f>
        <v/>
      </c>
      <c r="TT13" s="40" t="str">
        <f>IF(TD13&gt;0,TD13,"")</f>
        <v/>
      </c>
      <c r="TU13" s="40" t="str">
        <f>IF(SUM(TA13:TD13)-TE13&gt;0,SUM(TA13:TD13)-TE13,"")</f>
        <v/>
      </c>
      <c r="TV13" s="40" t="str">
        <f>IF(MAX(TR13,TU13)&gt;0,MAX(TR13,TU13),"")</f>
        <v/>
      </c>
      <c r="TW13" s="40" t="str">
        <f>IF(TH13&gt;0,TH13,"")</f>
        <v/>
      </c>
      <c r="TX13" s="40" t="str">
        <f>IF(TI13&gt;0,TI13,"")</f>
        <v/>
      </c>
      <c r="TY13" s="40" t="str">
        <f>IF(SUM(TF13:TI13)-TJ13&gt;0,SUM(TF13:TI13)-TJ13,"")</f>
        <v/>
      </c>
      <c r="TZ13" s="40" t="str">
        <f>IF(TM13&gt;0,TM13,"")</f>
        <v/>
      </c>
      <c r="UA13" s="40" t="str">
        <f>IF(TN13&gt;0,TN13,"")</f>
        <v/>
      </c>
      <c r="UB13" s="40" t="str">
        <f>IF(SUM(TK13:TN13)-TO13&gt;0,SUM(TK13:TN13)-TO13,"")</f>
        <v/>
      </c>
      <c r="UC13" s="40" t="str">
        <f>IF(SUM(TV13,TY13,UB13)&gt;0,SUM(TV13,TY13,UB13),"")</f>
        <v/>
      </c>
      <c r="UD13" s="18"/>
      <c r="UE13" s="18"/>
      <c r="UF13" s="18"/>
      <c r="UG13" s="18"/>
      <c r="UH13" s="18"/>
      <c r="UI13" s="18"/>
      <c r="UJ13" s="18"/>
      <c r="UK13" s="18"/>
      <c r="UL13" s="18"/>
      <c r="UM13" s="18"/>
      <c r="UN13" s="18"/>
      <c r="UO13" s="18"/>
      <c r="UP13" s="18"/>
      <c r="UQ13" s="18"/>
      <c r="UR13" s="18"/>
      <c r="US13" s="18"/>
      <c r="UT13" s="18"/>
      <c r="UU13" s="18"/>
      <c r="UV13" s="18"/>
      <c r="UW13" s="18"/>
      <c r="UX13" s="11" t="str">
        <f>IF(UF13&gt;0,UF13,"")</f>
        <v/>
      </c>
      <c r="UY13" s="11" t="str">
        <f>IF(UG13&gt;0,UG13,"")</f>
        <v/>
      </c>
      <c r="UZ13" s="11" t="str">
        <f>IF(SUM(UD13:UG13)-UH13&gt;0,SUM(UD13:UG13)-UH13,"")</f>
        <v/>
      </c>
      <c r="VA13" s="11" t="str">
        <f>IF(UK13&gt;0,UK13,"")</f>
        <v/>
      </c>
      <c r="VB13" s="11" t="str">
        <f>IF(UL13&gt;0,UL13,"")</f>
        <v/>
      </c>
      <c r="VC13" s="11" t="str">
        <f>IF(SUM(UI13:UL13)-UM13&gt;0,SUM(UI13:UL13)-UM13,"")</f>
        <v/>
      </c>
      <c r="VD13" s="11" t="str">
        <f>IF(MAX(UZ13,VC13)&gt;0,MAX(UZ13,VC13),"")</f>
        <v/>
      </c>
      <c r="VE13" s="11" t="str">
        <f>IF(UP13&gt;0,UP13,"")</f>
        <v/>
      </c>
      <c r="VF13" s="11" t="str">
        <f>IF(UQ13&gt;0,UQ13,"")</f>
        <v/>
      </c>
      <c r="VG13" s="11" t="str">
        <f>IF(SUM(UN13:UQ13)-UR13&gt;0,SUM(UN13:UQ13)-UR13,"")</f>
        <v/>
      </c>
      <c r="VH13" s="11" t="str">
        <f>IF(UU13&gt;0,UU13,"")</f>
        <v/>
      </c>
      <c r="VI13" s="11" t="str">
        <f>IF(UV13&gt;0,UV13,"")</f>
        <v/>
      </c>
      <c r="VJ13" s="11" t="str">
        <f>IF(SUM(US13:UV13)-UW13&gt;0,SUM(US13:UV13)-UW13,"")</f>
        <v/>
      </c>
      <c r="VK13" s="11" t="str">
        <f>IF(SUM(VD13,VG13,VJ13)&gt;0,SUM(VD13,VG13,VJ13),"")</f>
        <v/>
      </c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17"/>
      <c r="VY13" s="17"/>
      <c r="VZ13" s="17"/>
      <c r="WA13" s="17"/>
      <c r="WB13" s="17"/>
      <c r="WC13" s="17"/>
      <c r="WD13" s="17"/>
      <c r="WE13" s="17"/>
      <c r="WF13" s="40" t="str">
        <f>IF(VN13&gt;0,VN13,"")</f>
        <v/>
      </c>
      <c r="WG13" s="40" t="str">
        <f>IF(VO13&gt;0,VO13,"")</f>
        <v/>
      </c>
      <c r="WH13" s="40" t="str">
        <f>IF(SUM(VL13:VO13)-VP13&gt;0,SUM(VL13:VO13)-VP13,"")</f>
        <v/>
      </c>
      <c r="WI13" s="40" t="str">
        <f>IF(VS13&gt;0,VS13,"")</f>
        <v/>
      </c>
      <c r="WJ13" s="40" t="str">
        <f>IF(VT13&gt;0,VT13,"")</f>
        <v/>
      </c>
      <c r="WK13" s="40" t="str">
        <f>IF(SUM(VQ13:VT13)-VU13&gt;0,SUM(VQ13:VT13)-VU13,"")</f>
        <v/>
      </c>
      <c r="WL13" s="40" t="str">
        <f>IF(MAX(WH13,WK13)&gt;0,MAX(WH13,WK13),"")</f>
        <v/>
      </c>
      <c r="WM13" s="40" t="str">
        <f>IF(VX13&gt;0,VX13,"")</f>
        <v/>
      </c>
      <c r="WN13" s="40" t="str">
        <f>IF(VY13&gt;0,VY13,"")</f>
        <v/>
      </c>
      <c r="WO13" s="40" t="str">
        <f>IF(SUM(VV13:VY13)-VZ13&gt;0,SUM(VV13:VY13)-VZ13,"")</f>
        <v/>
      </c>
      <c r="WP13" s="40" t="str">
        <f>IF(WC13&gt;0,WC13,"")</f>
        <v/>
      </c>
      <c r="WQ13" s="40" t="str">
        <f>IF(WD13&gt;0,WD13,"")</f>
        <v/>
      </c>
      <c r="WR13" s="40" t="str">
        <f>IF(SUM(WA13:WD13)-WE13&gt;0,SUM(WA13:WD13)-WE13,"")</f>
        <v/>
      </c>
      <c r="WS13" s="40" t="str">
        <f>IF(SUM(WL13,WO13,WR13)&gt;0,SUM(WL13,WO13,WR13),"")</f>
        <v/>
      </c>
      <c r="WT13" s="26">
        <f>IF($CP13="P",CA13,(CA13+AZ13)/2)</f>
        <v>14.55</v>
      </c>
      <c r="WU13" s="26">
        <f>IF($CP13="P",CB13,(CB13+BA13)/2)</f>
        <v>9.3000000000000007</v>
      </c>
      <c r="WV13" s="26">
        <f>IF($CP13="P",CC13,(CC13+BB13)/2)</f>
        <v>13.05</v>
      </c>
      <c r="WW13" s="26">
        <f>IF($CP13="P",CD13,(CD13+BC13)/2)</f>
        <v>14.135</v>
      </c>
      <c r="WX13" s="26">
        <f>IF($CP13="P",CE13,(CE13+BD13)/2)</f>
        <v>0</v>
      </c>
      <c r="WY13" s="26">
        <f>IF($CP13="P",CF13,(CF13+BE13)/2)</f>
        <v>13.95</v>
      </c>
      <c r="WZ13" s="26">
        <f>IF($CP13="P",CG13,(CG13+BF13)/2)</f>
        <v>8.85</v>
      </c>
      <c r="XA13" s="26">
        <f>IF($CP13="P",CH13,(CH13+BG13)/2)</f>
        <v>13.05</v>
      </c>
      <c r="XB13" s="26">
        <f>IF($CP13="P",CI13,(CI13+BH13)/2)</f>
        <v>14.074999999999999</v>
      </c>
      <c r="XC13" s="26">
        <f>IF($CP13="P",CJ13,(CJ13+BI13)/2)</f>
        <v>0</v>
      </c>
      <c r="XD13" s="26">
        <f>IF($CP13="P",CK13,(CK13+BJ13)/2)</f>
        <v>3.75</v>
      </c>
      <c r="XE13" s="26">
        <f>IF($CP13="P",CL13,(CL13+BK13)/2)</f>
        <v>2.2000000000000002</v>
      </c>
      <c r="XF13" s="26">
        <f>IF($CP13="P",CM13,(CM13+BL13)/2)</f>
        <v>3.55</v>
      </c>
      <c r="XG13" s="26">
        <f>IF($CP13="P",CN13,(CN13+BM13)/2)</f>
        <v>3.73</v>
      </c>
      <c r="XH13" s="26">
        <f>IF($CP13="P",CO13,(CO13+BN13)/2)</f>
        <v>0</v>
      </c>
      <c r="XI13" s="28" t="s">
        <v>53</v>
      </c>
      <c r="XJ13" s="11">
        <f>IF(WV13&gt;0,WV13,"")</f>
        <v>13.05</v>
      </c>
      <c r="XK13" s="11">
        <f>IF(WW13&gt;0,WW13,"")</f>
        <v>14.135</v>
      </c>
      <c r="XL13" s="11">
        <f>IF(SUM(WT13:WW13)-WX13&gt;0,SUM(WT13:WW13)-WX13,"")</f>
        <v>51.035000000000004</v>
      </c>
      <c r="XM13" s="11">
        <f>IF(XA13&gt;0,XA13,"")</f>
        <v>13.05</v>
      </c>
      <c r="XN13" s="11">
        <f>IF(XB13&gt;0,XB13,"")</f>
        <v>14.074999999999999</v>
      </c>
      <c r="XO13" s="11">
        <f>IF(SUM(WY13:XB13)-XC13&gt;0,SUM(WY13:XB13)-XC13,"")</f>
        <v>49.924999999999997</v>
      </c>
      <c r="XP13" s="11">
        <f>IF(MAX(XL13,XO13)&gt;0,MAX(XL13,XO13),"")</f>
        <v>51.035000000000004</v>
      </c>
      <c r="XQ13" s="11">
        <f>IF(XF13&gt;0,XF13,"")</f>
        <v>3.55</v>
      </c>
      <c r="XR13" s="11">
        <f>IF(XG13&gt;0,XG13,"")</f>
        <v>3.73</v>
      </c>
      <c r="XS13" s="11">
        <f>IF(SUM(XD13:XG13)-XH13&gt;0,SUM(XD13:XG13)-XH13,"")</f>
        <v>13.23</v>
      </c>
      <c r="XT13" s="11">
        <f>IF(SUM(XP13,XS13)&gt;0,SUM(XP13,XS13),"")</f>
        <v>64.265000000000001</v>
      </c>
    </row>
    <row r="14" spans="1:644" x14ac:dyDescent="0.2">
      <c r="A14" s="4" t="str" cm="1">
        <f t="array" ref="A14">IF(AND(H14&lt;&gt;"",H14&lt;&gt;"No DD"),SUMPRODUCT((H$4:H$15&lt;&gt;"")*(H$4:H$15&lt;&gt;"No DD")*(E$4:E$15&gt;E14))+1,IF(H14="No DD",SUMPRODUCT((H$4:H$15="No DD")*(E$4:E$15&gt;E14))+1+SUMPRODUCT((H$4:H$15&lt;&gt;"")*(H$4:H$15&lt;&gt;"No DD")),""))</f>
        <v/>
      </c>
      <c r="B14" s="5" t="s">
        <v>126</v>
      </c>
      <c r="C14" s="4" t="s">
        <v>5</v>
      </c>
      <c r="D14" s="4">
        <v>2004</v>
      </c>
      <c r="E14" s="9">
        <f>SUM(J14:V14)+SUM(J14:T14)*0.0000001+SUM(J14)*0.0000000000001</f>
        <v>115.47001154700413</v>
      </c>
      <c r="F14" s="3" t="str">
        <f>IF(OR(AND(AO14&gt;=AY$17,AO14&lt;&gt;"",AQ14&gt;=AY$21,AQ14&lt;&gt;"",AN14=""),AND(AR14&gt;=AY$17,AR14&lt;&gt;"",AT14&gt;=AY$21,AT14&lt;&gt;"",AN14=""),AND(AV14&gt;=AY$17,AV14&lt;&gt;"",AX14&gt;=AY$21,AX14&lt;&gt;"",AN14=""),AND(BP14&gt;=BZ$17,BP14&lt;&gt;"",BR14&gt;=BZ$21,BR14&lt;&gt;"",BO14=""),AND(BS14&gt;=BZ$17,BS14&lt;&gt;"",BU14&gt;=BZ$21,BU14&lt;&gt;"",BO14=""),AND(BW14&gt;=BZ$17,BW14&lt;&gt;"",BY14&gt;=BZ$21,BY14&lt;&gt;"",BO14=""),AND(CQ14&gt;=DA$17,CQ14&lt;&gt;"",CS14&gt;=DA$21,CS14&lt;&gt;"",CP14=""),AND(CT14&gt;=DA$17,CT14&lt;&gt;"",CV14&gt;=DA$21,CV14&lt;&gt;"",CP14=""),AND(CX14&gt;=DA$17,CX14&lt;&gt;"",CZ14&gt;=DA$21,CZ14&lt;&gt;"",CP14=""),AND(DX14&gt;=EK$17,DX14&lt;&gt;"",DZ14&gt;=EK$21,DZ14&lt;&gt;""),AND(EA14&gt;=EK$17,EA14&lt;&gt;"",EC14&gt;=EK$21,EC14&lt;&gt;""),AND(EE14&gt;=EK$17,EE14&lt;&gt;"",EG14&gt;=EK$21,EG14&lt;&gt;""),AND(EH14&gt;=EK$17,EH14&lt;&gt;"",EJ14&gt;=EK$21,EJ14&lt;&gt;""),AND(FF14&gt;=FS$17,FF14&lt;&gt;"",FH14&gt;=FS$21,FH14&lt;&gt;""),AND(FI14&gt;=FS$17,FI14&lt;&gt;"",FK14&gt;=FS$21,FK14&lt;&gt;""),AND(FM14&gt;=FS$17,FM14&lt;&gt;"",FO14&gt;=FS$21,FO14&lt;&gt;""),AND(FP14&gt;=FS$17,FP14&lt;&gt;"",FR14&gt;=FS$21,FR14&lt;&gt;""),AND(GN14&gt;=HA$17,GN14&lt;&gt;"",GP14&gt;=HA$21,GP14&lt;&gt;""),AND(GQ14&gt;=HA$17,GQ14&lt;&gt;"",GS14&gt;=HA$21,GS14&lt;&gt;""),AND(GU14&gt;=HA$17,GU14&lt;&gt;"",GW14&gt;=HA$21,GW14&lt;&gt;""),AND(GX14&gt;=HA$17,GX14&lt;&gt;"",GZ14&gt;=HA$21,GZ14&lt;&gt;""),AND(HV14&gt;=II$17,HV14&lt;&gt;"",HX14&gt;=II$21,HX14&lt;&gt;""),AND(HY14&gt;=II$17,HY14&lt;&gt;"",IA14&gt;=II$21,IA14&lt;&gt;""),AND(IC14&gt;=II$17,IC14&lt;&gt;"",IE14&gt;=II$21,IE14&lt;&gt;""),AND(IF14&gt;=II$17,IF14&lt;&gt;"",IH14&gt;=II$21,IH14&lt;&gt;""),AND(JD14&gt;=JQ$17,JD14&lt;&gt;"",JF14&gt;=JQ$21,JF14&lt;&gt;""),AND(JG14&gt;=JQ$17,JG14&lt;&gt;"",JI14&gt;=JQ$21,JI14&lt;&gt;""),AND(JK14&gt;=JQ$17,JK14&lt;&gt;"",JM14&gt;=JQ$21,JM14&lt;&gt;""),AND(JN14&gt;=JQ$17,JN14&lt;&gt;"",JP14&gt;=JQ$21,JP14&lt;&gt;""),AND(KL14&gt;=KY$17,KL14&lt;&gt;"",KN14&gt;=KY$21,KN14&lt;&gt;""),AND(KO14&gt;=KY$17,KO14&lt;&gt;"",KQ14&gt;=KY$21,KQ14&lt;&gt;""),AND(KS14&gt;=KY$17,KS14&lt;&gt;"",KU14&gt;=KY$21,KU14&lt;&gt;""),AND(KV14&gt;=KY$17,KV14&lt;&gt;"",KX14&gt;=KY$21,KX14&lt;&gt;""),AND(LT14&gt;=MG$17,LT14&lt;&gt;"",LV14&gt;=MG$21,LV14&lt;&gt;""),AND(LW14&gt;=MG$17,LW14&lt;&gt;"",LY14&gt;=MG$21,LY14&lt;&gt;""),AND(MA14&gt;=MG$17,MA14&lt;&gt;"",MC14&gt;=MG$21,MC14&lt;&gt;""),AND(MD14&gt;=MG$17,MD14&lt;&gt;"",MF14&gt;=MG$21,MF14&lt;&gt;""),AND(NB14&gt;=NO$17,NB14&lt;&gt;"",ND14&gt;=NO$21,ND14&lt;&gt;""),AND(NE14&gt;=NO$17,NE14&lt;&gt;"",NG14&gt;=NO$21,NG14&lt;&gt;""),AND(NI14&gt;=NO$17,NI14&lt;&gt;"",NK14&gt;=NO$21,NK14&lt;&gt;""),AND(NL14&gt;=NO$17,NL14&lt;&gt;"",NN14&gt;=NO$21,NN14&lt;&gt;""),AND(OJ14&gt;=OW$17,OJ14&lt;&gt;"",OL14&gt;=OW$21,OL14&lt;&gt;""),AND(OM14&gt;=OW$17,OM14&lt;&gt;"",OO14&gt;=OW$21,OO14&lt;&gt;""),AND(OQ14&gt;=OW$17,OQ14&lt;&gt;"",OS14&gt;=OW$21,OS14&lt;&gt;""),AND(OT14&gt;=OW$17,OT14&lt;&gt;"",OV14&gt;=OW$21,OV14&lt;&gt;""),AND(PR14&gt;=QE$17,PR14&lt;&gt;"",PT14&gt;=QE$21,PT14&lt;&gt;""),AND(PU14&gt;=QE$17,PU14&lt;&gt;"",PW14&gt;=QE$21,PW14&lt;&gt;""),AND(PY14&gt;=QE$17,PY14&lt;&gt;"",QA14&gt;=QE$21,QA14&lt;&gt;""),AND(QB14&gt;=QE$17,QB14&lt;&gt;"",QD14&gt;=QE$21,QD14&lt;&gt;""),AND(QZ14&gt;=RM$17,QZ14&lt;&gt;"",RB14&gt;=RM$21,RB14&lt;&gt;""),AND(RC14&gt;=RM$17,RC14&lt;&gt;"",RE14&gt;=RM$21,RE14&lt;&gt;""),AND(RG14&gt;=RM$17,RG14&lt;&gt;"",RI14&gt;=RM$21,RI14&lt;&gt;""),AND(RJ14&gt;=RM$17,RJ14&lt;&gt;"",RL14&gt;=RM$21,RL14&lt;&gt;""),AND(SH14&gt;=SU$17,SH14&lt;&gt;"",SJ14&gt;=SU$21,SJ14&lt;&gt;""),AND(SK14&gt;=SU$17,SK14&lt;&gt;"",SM14&gt;=SU$21,SM14&lt;&gt;""),AND(SO14&gt;=SU$17,SO14&lt;&gt;"",SQ14&gt;=SU$21,SQ14&lt;&gt;""),AND(SR14&gt;=SU$17,SR14&lt;&gt;"",ST14&gt;=SU$21,ST14&lt;&gt;""),AND(TP14&gt;=UC$17,TP14&lt;&gt;"",TR14&gt;=UC$21,TR14&lt;&gt;""),AND(TS14&gt;=UC$17,TS14&lt;&gt;"",TU14&gt;=UC$21,TU14&lt;&gt;""),AND(TW14&gt;=UC$17,TW14&lt;&gt;"",TY14&gt;=UC$21,TYY14&lt;&gt;""),AND(TZ14&gt;=UC$17,TZ14&lt;&gt;"",UB14&gt;=UC$21,UB14&lt;&gt;""),AND(UX14&gt;=VK$17,UX14&lt;&gt;"",UZ14&gt;=VK$21,UZ14&lt;&gt;""),AND(VA14&gt;=VK$17,VA14&lt;&gt;"",VC14&gt;=VK$21,VC14&lt;&gt;""),AND(VE14&gt;=VK$17,VE14&lt;&gt;"",VG14&gt;=VK$21,VG14&lt;&gt;""),AND(VH14&gt;=VK$17,VH14&lt;&gt;"",VJ14&gt;=VK$21,VJ14&lt;&gt;""),AND(WF14&gt;=WS$17,WF14&lt;&gt;"",WH14&gt;=WS$21,WH14&lt;&gt;""),AND(WI14&gt;=WS$17,WI14&lt;&gt;"",WK14&gt;=WS$21,WK14&lt;&gt;""),AND(WM14&gt;=WS$17,WM14&lt;&gt;"",WO14&gt;=WS$21,WO14&lt;&gt;""),AND(WP14&gt;=WS$17,WP14&lt;&gt;"",WR14&gt;=WS$21,WR14&lt;&gt;"")),"P","")</f>
        <v/>
      </c>
      <c r="G14" s="3" t="str">
        <f>IF(OR(AND(AQ14&gt;=AY$21,AQ14&lt;&gt;"",AN14=""),AND(AT14&gt;=AY$21,AT14&lt;&gt;"",AN14=""),AND(AX14&gt;=AY$21,AX14&lt;&gt;"",AN14=""),AND(BR14&gt;=BZ$21,BR14&lt;&gt;"",BO14=""),AND(BU14&gt;=BZ$21,BU14&lt;&gt;"",BO14=""),AND(BY14&gt;=BZ$21,BY14&lt;&gt;"",BO14=""),AND(CS14&gt;=DA$21,CS14&lt;&gt;"",CP14=""),AND(CV14&gt;=DA$21,CV14&lt;&gt;"",CP14=""),AND(CZ14&gt;=DA$21,CZ14&lt;&gt;"",CP14=""),AND(DZ14&gt;=EK$21,DZ14&lt;&gt;""),AND(EC14&gt;=EK$21,EC14&lt;&gt;""),AND(EG14&gt;=EK$21,EG14&lt;&gt;""),AND(EJ14&gt;=EK$21,EJ14&lt;&gt;""),AND(FH14&gt;=FS$21,FH14&lt;&gt;""),AND(FK14&gt;=FS$21,FK14&lt;&gt;""),AND(FO14&gt;=FS$21,FO14&lt;&gt;""),AND(FR14&gt;=FS$21,FR14&lt;&gt;""),AND(GP14&gt;=HA$21,GP14&lt;&gt;""),AND(GS14&gt;=HA$21,GS14&lt;&gt;""),AND(GW14&gt;=HA$21,GW14&lt;&gt;""),AND(GZ14&gt;=HA$21,GZ14&lt;&gt;""),AND(HX14&gt;=II$21,HX14&lt;&gt;""),AND(IA14&gt;=II$21,IA14&lt;&gt;""),AND(IE14&gt;=II$21,IE14&lt;&gt;""),AND(IH14&gt;=II$21,IH14&lt;&gt;""),AND(JF14&gt;=JQ$21,JF14&lt;&gt;""),AND(JI14&gt;=JQ$21,JI14&lt;&gt;""),AND(JM14&gt;=JQ$21,JM14&lt;&gt;""),AND(JP14&gt;=JQ$21,JP14&lt;&gt;""),AND(KN14&gt;=KY$21,KN14&lt;&gt;""),AND(KQ14&gt;=KY$21,KQ14&lt;&gt;""),AND(KU14&gt;=KY$21,KU14&lt;&gt;""),AND(KX14&gt;=KY$21,KX14&lt;&gt;""),AND(LV14&gt;=MG$21,LV14&lt;&gt;""),AND(LY14&gt;=MG$21,LY14&lt;&gt;""),AND(MC14&gt;=MG$21,MC14&lt;&gt;""),AND(MF14&gt;=MG$21,MF14&lt;&gt;""),AND(ND14&gt;=NO$21,ND14&lt;&gt;""),AND(NG14&gt;=NO$21,NG14&lt;&gt;""),AND(NK14&gt;=NO$21,NK14&lt;&gt;""),AND(NN14&gt;=NO$21,NN14&lt;&gt;""),AND(OL14&gt;=OW$21,OL14&lt;&gt;""),AND(OO14&gt;=OW$21,OO14&lt;&gt;""),AND(OS14&gt;=OW$21,OS14&lt;&gt;""),AND(OV14&gt;=OW$21,OV14&lt;&gt;""),AND(PT14&gt;=QE$21,PT14&lt;&gt;""),AND(PW14&gt;=QE$21,PW14&lt;&gt;""),AND(QA14&gt;=QE$21,QA14&lt;&gt;""),AND(QD14&gt;=QE$21,QD14&lt;&gt;""),AND(RB14&gt;=RM$21,RB14&lt;&gt;""),AND(RE14&gt;=RM$21,RE14&lt;&gt;""),AND(RI14&gt;=RM$21,RI14&lt;&gt;""),AND(RL14&gt;=RM$21,RL14&lt;&gt;""),AND(SJ14&gt;=SU$21,SJ14&lt;&gt;""),AND(SM14&gt;=SU$21,SM14&lt;&gt;""),AND(SQ14&gt;=SU$21,SQ14&lt;&gt;""),AND(ST14&gt;=SU$21,ST14&lt;&gt;""),AND(TR14&gt;=UC$21,TR14&lt;&gt;""),AND(TU14&gt;=UC$21,TU14&lt;&gt;""),AND(TY14&gt;=UC$21,TYY14&lt;&gt;""),AND(UB14&gt;=UC$21,UB14&lt;&gt;""),AND(UZ14&gt;=VK$21,UZ14&lt;&gt;""),AND(VC14&gt;=VK$21,VC14&lt;&gt;""),AND(VG14&gt;=VK$21,VG14&lt;&gt;""),AND(VJ14&gt;=VK$21,VJ14&lt;&gt;""),AND(WH14&gt;=WS$21,WH14&lt;&gt;""),AND(WK14&gt;=WS$21,WK14&lt;&gt;""),AND(WO14&gt;=WS$21,WO14&lt;&gt;""),AND(WR14&gt;=WS$21,WR14&lt;&gt;"")),"P","")</f>
        <v/>
      </c>
      <c r="H14" s="36" t="str">
        <f>IF(AND(G14="P",F14=""),"No DD",IF(OR(AND(AO14&gt;=AY$20,AO14&lt;&gt;"",AQ14&gt;=AY$24,AQ14&lt;&gt;"",AN14=""),AND(AR14&gt;=AY$20,AR14&lt;&gt;"",AT14&gt;=AY$24,AT14&lt;&gt;"",AN14=""),AND(AV14&gt;=AY$20,AV14&lt;&gt;"",AX14&gt;=AY$24,AX14&lt;&gt;"",AN14=""),AND(BP14&gt;=BZ$20,BP14&lt;&gt;"",BR14&gt;=BZ$24,BR14&lt;&gt;"",BO14=""),AND(BS14&gt;=BZ$20,BS14&lt;&gt;"",BU14&gt;=BZ$24,BU14&lt;&gt;"",BO14=""),AND(BW14&gt;=BZ$20,BW14&lt;&gt;"",BY14&gt;=BZ$24,BY14&lt;&gt;"",BO14=""),AND(CQ14&gt;=DA$20,CQ14&lt;&gt;"",CS14&gt;=DA$24,CS14&lt;&gt;"",CP14=""),AND(CT14&gt;=DA$20,CT14&lt;&gt;"",CV14&gt;=DA$24,CV14&lt;&gt;"",CP14=""),AND(CX14&gt;=DA$20,CX14&lt;&gt;"",CZ14&gt;=DA$24,CZ14&lt;&gt;"",CP14=""),AND(DX14&gt;=EK$20,DX14&lt;&gt;"",DZ14&gt;=EK$24,DZ14&lt;&gt;""),AND(EA14&gt;=EK$20,EA14&lt;&gt;"",EC14&gt;=EK$24,EC14&lt;&gt;""),AND(EE14&gt;=EK$20,EE14&lt;&gt;"",EG14&gt;=EK$24,EG14&lt;&gt;""),AND(EH14&gt;=EK$20,EH14&lt;&gt;"",EJ14&gt;=EK$24,EJ14&lt;&gt;""),AND(FF14&gt;=FS$20,FF14&lt;&gt;"",FH14&gt;=FS$24,FH14&lt;&gt;""),AND(FI14&gt;=FS$20,FI14&lt;&gt;"",FK14&gt;=FS$24,FK14&lt;&gt;""),AND(FM14&gt;=FS$20,FM14&lt;&gt;"",FO14&gt;=FS$24,FO14&lt;&gt;""),AND(FP14&gt;=FS$20,FP14&lt;&gt;"",FR14&gt;=FS$24,FR14&lt;&gt;""),AND(GN14&gt;=HA$20,GN14&lt;&gt;"",GP14&gt;=HA$24,GP14&lt;&gt;""),AND(GQ14&gt;=HA$20,GQ14&lt;&gt;"",GS14&gt;=HA$24,GS14&lt;&gt;""),AND(GU14&gt;=HA$20,GU14&lt;&gt;"",GW14&gt;=HA$24,GW14&lt;&gt;""),AND(GX14&gt;=HA$20,GX14&lt;&gt;"",GZ14&gt;=HA$24,GZ14&lt;&gt;""),AND(HV14&gt;=II$20,HV14&lt;&gt;"",HX14&gt;=II$24,HX14&lt;&gt;""),AND(HY14&gt;=II$20,HY14&lt;&gt;"",IA14&gt;=II$24,IA14&lt;&gt;""),AND(IC14&gt;=II$20,IC14&lt;&gt;"",IE14&gt;=II$24,IE14&lt;&gt;""),AND(IF14&gt;=II$20,IF14&lt;&gt;"",IH14&gt;=II$24,IH14&lt;&gt;""),AND(JD14&gt;=JQ$20,JD14&lt;&gt;"",JF14&gt;=JQ$24,JF14&lt;&gt;""),AND(JG14&gt;=JQ$20,JG14&lt;&gt;"",JI14&gt;=JQ$24,JI14&lt;&gt;""),AND(JK14&gt;=JQ$20,JK14&lt;&gt;"",JM14&gt;=JQ$24,JM14&lt;&gt;""),AND(JN14&gt;=JQ$20,JN14&lt;&gt;"",JP14&gt;=JQ$24,JP14&lt;&gt;""),AND(KL14&gt;=KY$20,KL14&lt;&gt;"",KN14&gt;=KY$24,KN14&lt;&gt;""),AND(KO14&gt;=KY$20,KO14&lt;&gt;"",KQ14&gt;=KY$24,KQ14&lt;&gt;""),AND(KS14&gt;=KY$20,KS14&lt;&gt;"",KU14&gt;=KY$24,KU14&lt;&gt;""),AND(KV14&gt;=KY$20,KV14&lt;&gt;"",KX14&gt;=KY$24,KX14&lt;&gt;""),AND(LT14&gt;=MG$20,LT14&lt;&gt;"",LV14&gt;=MG$24,LV14&lt;&gt;""),AND(LW14&gt;=MG$20,LW14&lt;&gt;"",LY14&gt;=MG$24,LY14&lt;&gt;""),AND(MA14&gt;=MG$20,MA14&lt;&gt;"",MC14&gt;=MG$24,MC14&lt;&gt;""),AND(MD14&gt;=MG$20,MD14&lt;&gt;"",MF14&gt;=MG$24,MF14&lt;&gt;""),AND(NB14&gt;=NO$20,NB14&lt;&gt;"",ND14&gt;=NO$24,ND14&lt;&gt;""),AND(NE14&gt;=NO$20,NE14&lt;&gt;"",NG14&gt;=NO$24,NG14&lt;&gt;""),AND(NI14&gt;=NO$20,NI14&lt;&gt;"",NK14&gt;=NO$24,NK14&lt;&gt;""),AND(NL14&gt;=NO$20,NL14&lt;&gt;"",NN14&gt;=NO$24,NN14&lt;&gt;""),AND(OJ14&gt;=OW$20,OJ14&lt;&gt;"",OL14&gt;=OW$24,OL14&lt;&gt;""),AND(OM14&gt;=OW$20,OM14&lt;&gt;"",OO14&gt;=OW$24,OO14&lt;&gt;""),AND(OQ14&gt;=OW$20,OQ14&lt;&gt;"",OS14&gt;=OW$24,OS14&lt;&gt;""),AND(OT14&gt;=OW$20,OT14&lt;&gt;"",OV14&gt;=OW$24,OV14&lt;&gt;""),AND(PR14&gt;=QE$20,PR14&lt;&gt;"",PT14&gt;=QE$24,PT14&lt;&gt;""),AND(PU14&gt;=QE$20,PU14&lt;&gt;"",PW14&gt;=QE$24,PW14&lt;&gt;""),AND(PY14&gt;=QE$20,PY14&lt;&gt;"",QA14&gt;=QE$24,QA14&lt;&gt;""),AND(QB14&gt;=QE$20,QB14&lt;&gt;"",QD14&gt;=QE$24,QD14&lt;&gt;""),AND(QZ14&gt;=RM$20,QZ14&lt;&gt;"",RB14&gt;=RM$24,RB14&lt;&gt;""),AND(RC14&gt;=RM$20,RC14&lt;&gt;"",RE14&gt;=RM$24,RE14&lt;&gt;""),AND(RG14&gt;=RM$20,RG14&lt;&gt;"",RI14&gt;=RM$24,RI14&lt;&gt;""),AND(RJ14&gt;=RM$20,RJ14&lt;&gt;"",RL14&gt;=RM$24,RL14&lt;&gt;""),AND(SH14&gt;=SU$20,SH14&lt;&gt;"",SJ14&gt;=SU$24,SJ14&lt;&gt;""),AND(SK14&gt;=SU$20,SK14&lt;&gt;"",SM14&gt;=SU$24,SM14&lt;&gt;""),AND(SO14&gt;=SU$20,SO14&lt;&gt;"",SQ14&gt;=SU$24,SQ14&lt;&gt;""),AND(SR14&gt;=SU$20,SR14&lt;&gt;"",ST14&gt;=SU$24,ST14&lt;&gt;""),AND(TP14&gt;=UC$20,TP14&lt;&gt;"",TR14&gt;=UC$24,TR14&lt;&gt;""),AND(TS14&gt;=UC$20,TS14&lt;&gt;"",TU14&gt;=UC$24,TU14&lt;&gt;""),AND(TW14&gt;=UC$20,TW14&lt;&gt;"",TY14&gt;=UC$344,TYY14&lt;&gt;""),AND(TZ14&gt;=UC$20,TZ14&lt;&gt;"",UB14&gt;=UC$24,UB14&lt;&gt;""),AND(UX14&gt;=VK$20,UX14&lt;&gt;"",UZ14&gt;=VK$24,UZ14&lt;&gt;""),AND(VA14&gt;=VK$20,VA14&lt;&gt;"",VC14&gt;=VK$24,VC14&lt;&gt;""),AND(VE14&gt;=VK$20,VE14&lt;&gt;"",VG14&gt;=VK$24,VG14&lt;&gt;""),AND(VH14&gt;=VK$20,VH14&lt;&gt;"",VJ14&gt;=VK$24,VJ14&lt;&gt;""),AND(WF14&gt;=WS$20,WF14&lt;&gt;"",WH14&gt;=WS$24,WH14&lt;&gt;""),AND(WI14&gt;=WS$20,WI14&lt;&gt;"",WK14&gt;=WS$24,WK14&lt;&gt;""),AND(WM14&gt;=WS$20,WM14&lt;&gt;"",WO14&gt;=WS$24,WO14&lt;&gt;""),AND(WP14&gt;=WS$20,WP14&lt;&gt;"",WR14&gt;=WS$24,WR14&lt;&gt;"")),"Merit",IF(OR(AND(AO14&gt;=AY$19,AO14&lt;&gt;"",AQ14&gt;=AY$23,AQ14&lt;&gt;"",AN14=""),AND(AR14&gt;=AY$19,AR14&lt;&gt;"",AT14&gt;=AY$23,AT14&lt;&gt;"",AN14=""),AND(AV14&gt;=AY$19,AV14&lt;&gt;"",AX14&gt;=AY$23,AX14&lt;&gt;"",AN14=""),AND(BP14&gt;=BZ$19,BP14&lt;&gt;"",BR14&gt;=BZ$23,BR14&lt;&gt;"",BO14=""),AND(BS14&gt;=BZ$19,BS14&lt;&gt;"",BU14&gt;=BZ$23,BU14&lt;&gt;"",BO14=""),AND(BW14&gt;=BZ$19,BW14&lt;&gt;"",BY14&gt;=BZ$23,BY14&lt;&gt;"",BO14=""),AND(CQ14&gt;=DA$19,CQ14&lt;&gt;"",CS14&gt;=DA$23,CS14&lt;&gt;"",CP14=""),AND(CT14&gt;=DA$19,CT14&lt;&gt;"",CV14&gt;=DA$23,CV14&lt;&gt;"",CP14=""),AND(CX14&gt;=DA$19,CX14&lt;&gt;"",CZ14&gt;=DA$23,CZ14&lt;&gt;"",CP14=""),AND(DX14&gt;=EK$19,DX14&lt;&gt;"",DZ14&gt;=EK$23,DZ14&lt;&gt;""),AND(EA14&gt;=EK$19,EA14&lt;&gt;"",EC14&gt;=EK$23,EC14&lt;&gt;""),AND(EE14&gt;=EK$19,EE14&lt;&gt;"",EG14&gt;=EK$23,EG14&lt;&gt;""),AND(EH14&gt;=EK$19,EH14&lt;&gt;"",EJ14&gt;=EK$23,EJ14&lt;&gt;""),AND(FF14&gt;=FS$19,FF14&lt;&gt;"",FH14&gt;=FS$23,FH14&lt;&gt;""),AND(FI14&gt;=FS$19,FI14&lt;&gt;"",FK14&gt;=FS$23,FK14&lt;&gt;""),AND(FM14&gt;=FS$19,FM14&lt;&gt;"",FO14&gt;=FS$23,FO14&lt;&gt;""),AND(FP14&gt;=FS$19,FP14&lt;&gt;"",FR14&gt;=FS$23,FR14&lt;&gt;""),AND(GN14&gt;=HA$19,GN14&lt;&gt;"",GP14&gt;=HA$23,GP14&lt;&gt;""),AND(GQ14&gt;=HA$19,GQ14&lt;&gt;"",GS14&gt;=HA$23,GS14&lt;&gt;""),AND(GU14&gt;=HA$19,GU14&lt;&gt;"",GW14&gt;=HA$23,GW14&lt;&gt;""),AND(GX14&gt;=HA$19,GX14&lt;&gt;"",GZ14&gt;=HA$23,GZ14&lt;&gt;""),AND(HV14&gt;=II$19,HV14&lt;&gt;"",HX14&gt;=II$23,HX14&lt;&gt;""),AND(HY14&gt;=II$19,HY14&lt;&gt;"",IA14&gt;=II$23,IA14&lt;&gt;""),AND(IC14&gt;=II$19,IC14&lt;&gt;"",IE14&gt;=II$23,IE14&lt;&gt;""),AND(IF14&gt;=II$19,IF14&lt;&gt;"",IH14&gt;=II$23,IH14&lt;&gt;""),AND(JD14&gt;=JQ$19,JD14&lt;&gt;"",JF14&gt;=JQ$23,JF14&lt;&gt;""),AND(JG14&gt;=JQ$19,JG14&lt;&gt;"",JI14&gt;=JQ$23,JI14&lt;&gt;""),AND(JK14&gt;=JQ$19,JK14&lt;&gt;"",JM14&gt;=JQ$23,JM14&lt;&gt;""),AND(JN14&gt;=JQ$19,JN14&lt;&gt;"",JP14&gt;=JQ$23,JP14&lt;&gt;""),AND(KL14&gt;=KY$19,KL14&lt;&gt;"",KN14&gt;=KY$23,KN14&lt;&gt;""),AND(KO14&gt;=KY$19,KO14&lt;&gt;"",KQ14&gt;=KY$23,KQ14&lt;&gt;""),AND(KS14&gt;=KY$19,KS14&lt;&gt;"",KU14&gt;=KY$23,KU14&lt;&gt;""),AND(KV14&gt;=KY$19,KV14&lt;&gt;"",KX14&gt;=KY$23,KX14&lt;&gt;""),AND(LT14&gt;=MG$19,LT14&lt;&gt;"",LV14&gt;=MG$23,LV14&lt;&gt;""),AND(LW14&gt;=MG$19,LW14&lt;&gt;"",LY14&gt;=MG$23,LY14&lt;&gt;""),AND(MA14&gt;=MG$19,MA14&lt;&gt;"",MC14&gt;=MG$23,MC14&lt;&gt;""),AND(MD14&gt;=MG$19,MD14&lt;&gt;"",MF14&gt;=MG$23,MF14&lt;&gt;""),AND(NB14&gt;=NO$19,NB14&lt;&gt;"",ND14&gt;=NO$23,ND14&lt;&gt;""),AND(NE14&gt;=NO$19,NE14&lt;&gt;"",NG14&gt;=NO$23,NG14&lt;&gt;""),AND(NI14&gt;=NO$19,NI14&lt;&gt;"",NK14&gt;=NO$23,NK14&lt;&gt;""),AND(NL14&gt;=NO$19,NL14&lt;&gt;"",NN14&gt;=NO$23,NN14&lt;&gt;""),AND(OJ14&gt;=OW$19,OJ14&lt;&gt;"",OL14&gt;=OW$23,OL14&lt;&gt;""),AND(OM14&gt;=OW$19,OM14&lt;&gt;"",OO14&gt;=OW$23,OO14&lt;&gt;""),AND(OQ14&gt;=OW$19,OQ14&lt;&gt;"",OS14&gt;=OW$23,OS14&lt;&gt;""),AND(OT14&gt;=OW$19,OT14&lt;&gt;"",OV14&gt;=OW$23,OV14&lt;&gt;""),AND(PR14&gt;=QE$19,PR14&lt;&gt;"",PT14&gt;=QE$23,PT14&lt;&gt;""),AND(PU14&gt;=QE$19,PU14&lt;&gt;"",PW14&gt;=QE$23,PW14&lt;&gt;""),AND(PY14&gt;=QE$19,PY14&lt;&gt;"",QA14&gt;=QE$23,QA14&lt;&gt;""),AND(QB14&gt;=QE$19,QB14&lt;&gt;"",QD14&gt;=QE$23,QD14&lt;&gt;""),AND(QZ14&gt;=RM$19,QZ14&lt;&gt;"",RB14&gt;=RM$23,RB14&lt;&gt;""),AND(RC14&gt;=RM$19,RC14&lt;&gt;"",RE14&gt;=RM$23,RE14&lt;&gt;""),AND(RG14&gt;=RM$19,RG14&lt;&gt;"",RI14&gt;=RM$23,RI14&lt;&gt;""),AND(RJ14&gt;=RM$19,RJ14&lt;&gt;"",RL14&gt;=RM$23,RL14&lt;&gt;""),AND(SH14&gt;=SU$19,SH14&lt;&gt;"",SJ14&gt;=SU$23,SJ14&lt;&gt;""),AND(SK14&gt;=SU$19,SK14&lt;&gt;"",SM14&gt;=SU$23,SM14&lt;&gt;""),AND(SO14&gt;=SU$19,SO14&lt;&gt;"",SQ14&gt;=SU$23,SQ14&lt;&gt;""),AND(SR14&gt;=SU$19,SR14&lt;&gt;"",ST14&gt;=SU$23,ST14&lt;&gt;""),AND(TP14&gt;=UC$19,TP14&lt;&gt;"",TR14&gt;=UC$23,TR14&lt;&gt;""),AND(TS14&gt;=UC$19,TS14&lt;&gt;"",TU14&gt;=UC$23,TU14&lt;&gt;""),AND(TW14&gt;=UC$19,TW14&lt;&gt;"",TY14&gt;=UC$23,TYY14&lt;&gt;""),AND(TZ14&gt;=UC$19,TZ14&lt;&gt;"",UB14&gt;=UC$23,UB14&lt;&gt;""),AND(UX14&gt;=VK$19,UX14&lt;&gt;"",UZ14&gt;=VK$23,UZ14&lt;&gt;""),AND(VA14&gt;=VK$19,VA14&lt;&gt;"",VC14&gt;=VK$23,VC14&lt;&gt;""),AND(VE14&gt;=VK$19,VE14&lt;&gt;"",VG14&gt;=VK$23,VG14&lt;&gt;""),AND(VH14&gt;=VK$19,VH14&lt;&gt;"",VJ14&gt;=VK$23,VJ14&lt;&gt;""),AND(WF14&gt;=WS$19,WF14&lt;&gt;"",WH14&gt;=WS$23,WH14&lt;&gt;""),AND(WI14&gt;=WS$19,WI14&lt;&gt;"",WK14&gt;=WS$23,WK14&lt;&gt;""),AND(WM14&gt;=WS$19,WM14&lt;&gt;"",WO14&gt;=WS$23,WO14&lt;&gt;""),AND(WP14&gt;=WS$19,WP14&lt;&gt;"",WR14&gt;=WS$23,WR14&lt;&gt;"")),"Excellence",IF(I14="P","Worlds Team",IF(F14="P","National Team","")))))</f>
        <v/>
      </c>
      <c r="I14" s="3" t="str">
        <f>IF(OR(AND(AO14&gt;=AY$18,AO14&lt;&gt;"",AQ14&gt;=AY$22,AQ14&lt;&gt;"",AN14=""),AND(AR14&gt;=AY$18,AR14&lt;&gt;"",AT14&gt;=AY$22,AT14&lt;&gt;"",AN14=""),AND(AV14&gt;=AY$18,AV14&lt;&gt;"",AX14&gt;=AY$22,AX14&lt;&gt;"",AN14=""),AND(BP14&gt;=BZ$18,BP14&lt;&gt;"",BR14&gt;=BZ$22,BR14&lt;&gt;"",BO14=""),AND(BS14&gt;=BZ$18,BS14&lt;&gt;"",BU14&gt;=BZ$22,BU14&lt;&gt;"",BO14=""),AND(BW14&gt;=BZ$18,BW14&lt;&gt;"",BY14&gt;=BZ$22,BY14&lt;&gt;"",BO14=""),AND(CQ14&gt;=DA$18,CQ14&lt;&gt;"",CS14&gt;=DA$22,CS14&lt;&gt;"",CP14=""),AND(CT14&gt;=DA$18,CT14&lt;&gt;"",CV14&gt;=DA$22,CV14&lt;&gt;"",CP14=""),AND(CX14&gt;=DA$18,CX14&lt;&gt;"",CZ14&gt;=DA$22,CZ14&lt;&gt;"",CP14=""),AND(DX14&gt;=EK$18,DX14&lt;&gt;"",DZ14&gt;=EK$22,DZ14&lt;&gt;""),AND(EA14&gt;=EK$18,EA14&lt;&gt;"",EC14&gt;=EK$22,EC14&lt;&gt;""),AND(EE14&gt;=EK$18,EE14&lt;&gt;"",EG14&gt;=EK$22,EG14&lt;&gt;""),AND(EH14&gt;=EK$18,EH14&lt;&gt;"",EJ14&gt;=EK$22,EJ14&lt;&gt;""),AND(FF14&gt;=FS$18,FF14&lt;&gt;"",FH14&gt;=FS$22,FH14&lt;&gt;""),AND(FI14&gt;=FS$18,FI14&lt;&gt;"",FK14&gt;=FS$22,FK14&lt;&gt;""),AND(FM14&gt;=FS$18,FM14&lt;&gt;"",FO14&gt;=FS$22,FO14&lt;&gt;""),AND(FP14&gt;=FS$18,FP14&lt;&gt;"",FR14&gt;=FS$22,FR14&lt;&gt;""),AND(GN14&gt;=HA$18,GN14&lt;&gt;"",GP14&gt;=HA$22,GP14&lt;&gt;""),AND(GQ14&gt;=HA$18,GQ14&lt;&gt;"",GS14&gt;=HA$22,GS14&lt;&gt;""),AND(GU14&gt;=HA$18,GU14&lt;&gt;"",GW14&gt;=HA$22,GW14&lt;&gt;""),AND(GX14&gt;=HA$18,GX14&lt;&gt;"",GZ14&gt;=HA$22,GZ14&lt;&gt;""),AND(HV14&gt;=II$18,HV14&lt;&gt;"",HX14&gt;=II$22,HX14&lt;&gt;""),AND(HY14&gt;=II$18,HY14&lt;&gt;"",IA14&gt;=II$22,IA14&lt;&gt;""),AND(IC14&gt;=II$18,IC14&lt;&gt;"",IE14&gt;=II$22,IE14&lt;&gt;""),AND(IF14&gt;=II$18,IF14&lt;&gt;"",IH14&gt;=II$22,IH14&lt;&gt;""),AND(JD14&gt;=JQ$18,JD14&lt;&gt;"",JF14&gt;=JQ$22,JF14&lt;&gt;""),AND(JG14&gt;=JQ$18,JG14&lt;&gt;"",JI14&gt;=JQ$22,JI14&lt;&gt;""),AND(JK14&gt;=JQ$18,JK14&lt;&gt;"",JM14&gt;=JQ$22,JM14&lt;&gt;""),AND(JN14&gt;=JQ$18,JN14&lt;&gt;"",JP14&gt;=JQ$22,JP14&lt;&gt;""),AND(KL14&gt;=KY$18,KL14&lt;&gt;"",KN14&gt;=KY$22,KN14&lt;&gt;""),AND(KO14&gt;=KY$18,KO14&lt;&gt;"",KQ14&gt;=KY$22,KQ14&lt;&gt;""),AND(KS14&gt;=KY$18,KS14&lt;&gt;"",KU14&gt;=KY$22,KU14&lt;&gt;""),AND(KV14&gt;=KY$18,KV14&lt;&gt;"",KX14&gt;=KY$22,KX14&lt;&gt;""),AND(LT14&gt;=MG$18,LT14&lt;&gt;"",LV14&gt;=MG$22,LV14&lt;&gt;""),AND(LW14&gt;=MG$18,LW14&lt;&gt;"",LY14&gt;=MG$22,LY14&lt;&gt;""),AND(MA14&gt;=MG$18,MA14&lt;&gt;"",MC14&gt;=MG$22,MC14&lt;&gt;""),AND(MD14&gt;=MG$18,MD14&lt;&gt;"",MF14&gt;=MG$22,MF14&lt;&gt;""),AND(NB14&gt;=NO$18,NB14&lt;&gt;"",ND14&gt;=NO$22,ND14&lt;&gt;""),AND(NE14&gt;=NO$18,NE14&lt;&gt;"",NG14&gt;=NO$22,NG14&lt;&gt;""),AND(NI14&gt;=NO$18,NI14&lt;&gt;"",NK14&gt;=NO$22,NK14&lt;&gt;""),AND(NL14&gt;=NO$18,NL14&lt;&gt;"",NN14&gt;=NO$22,NN14&lt;&gt;""),AND(OJ14&gt;=OW$18,OJ14&lt;&gt;"",OL14&gt;=OW$22,OL14&lt;&gt;""),AND(OM14&gt;=OW$18,OM14&lt;&gt;"",OO14&gt;=OW$22,OO14&lt;&gt;""),AND(OQ14&gt;=OW$18,OQ14&lt;&gt;"",OS14&gt;=OW$22,OS14&lt;&gt;""),AND(OT14&gt;=OW$18,OT14&lt;&gt;"",OV14&gt;=OW$22,OV14&lt;&gt;""),AND(PR14&gt;=QE$18,PR14&lt;&gt;"",PT14&gt;=QE$22,PT14&lt;&gt;""),AND(PU14&gt;=QE$18,PU14&lt;&gt;"",PW14&gt;=QE$22,PW14&lt;&gt;""),AND(PY14&gt;=QE$18,PY14&lt;&gt;"",QA14&gt;=QE$22,QA14&lt;&gt;""),AND(QB14&gt;=QE$18,QB14&lt;&gt;"",QD14&gt;=QE$22,QD14&lt;&gt;""),AND(QZ14&gt;=RM$18,QZ14&lt;&gt;"",RB14&gt;=RM$22,RB14&lt;&gt;""),AND(RC14&gt;=RM$18,RC14&lt;&gt;"",RE14&gt;=RM$22,RE14&lt;&gt;""),AND(RG14&gt;=RM$18,RG14&lt;&gt;"",RI14&gt;=RM$22,RI14&lt;&gt;""),AND(RJ14&gt;=RM$18,RJ14&lt;&gt;"",RL14&gt;=RM$22,RL14&lt;&gt;""),AND(SH14&gt;=SU$18,SH14&lt;&gt;"",SJ14&gt;=SU$22,SJ14&lt;&gt;""),AND(SK14&gt;=SU$18,SK14&lt;&gt;"",SM14&gt;=SU$22,SM14&lt;&gt;""),AND(SO14&gt;=SU$18,SO14&lt;&gt;"",SQ14&gt;=SU$22,SQ14&lt;&gt;""),AND(SR14&gt;=SU$18,SR14&lt;&gt;"",ST14&gt;=SU$22,ST14&lt;&gt;""),AND(TP14&gt;=UC$18,TP14&lt;&gt;"",TR14&gt;=UC$22,TR14&lt;&gt;""),AND(TS14&gt;=UC$18,TS14&lt;&gt;"",TU14&gt;=UC$22,TU14&lt;&gt;""),AND(TW14&gt;=UC$18,TW14&lt;&gt;"",TY14&gt;=UC$22,TYY14&lt;&gt;""),AND(TZ14&gt;=UC$18,TZ14&lt;&gt;"",UB14&gt;=UC$22,UB14&lt;&gt;""),AND(UX14&gt;=VK$18,UX14&lt;&gt;"",UZ14&gt;=VK$22,UZ14&lt;&gt;""),AND(VA14&gt;=VK$18,VA14&lt;&gt;"",VC14&gt;=VK$22,VC14&lt;&gt;""),AND(VE14&gt;=VK$18,VE14&lt;&gt;"",VG14&gt;=VK$22,VG14&lt;&gt;""),AND(VH14&gt;=VK$18,VH14&lt;&gt;"",VJ14&gt;=VK$22,VJ14&lt;&gt;""),AND(WF14&gt;=WS$18,WF14&lt;&gt;"",WH14&gt;=WS$22,WH14&lt;&gt;""),AND(WI14&gt;=WS$18,WI14&lt;&gt;"",WK14&gt;=WS$22,WK14&lt;&gt;""),AND(WM14&gt;=WS$18,WM14&lt;&gt;"",WO14&gt;=WS$22,WO14&lt;&gt;""),AND(WP14&gt;=WS$18,WP14&lt;&gt;"",WR14&gt;=WS$22,WR14&lt;&gt;"")),"P","")</f>
        <v/>
      </c>
      <c r="J14" s="8">
        <f>IF(COUNT(AQ14,AT14,BR14,BU14,CS14,CV14)&gt;0,LARGE((AQ14,AT14,BR14,BU14,CS14,CV14),1),0)</f>
        <v>41.37</v>
      </c>
      <c r="K14" s="8" t="str">
        <f>IF(J14="","",IF(OR(J14=CS14,J14=CV14),$CA$1,IF(OR(J14=BR14,J14=BU14),$AZ$1,IF(OR(J14=AQ14,J14=AT14),$Y$1,""))))</f>
        <v>2025 Elite Canada</v>
      </c>
      <c r="L14" s="8">
        <f>IF(COUNT(AQ14,AT14,BR14,BU14,CS14,CV14)&gt;1,LARGE((AQ14,AT14,BR14,BU14,CS14,CV14),2),0)</f>
        <v>23.55</v>
      </c>
      <c r="M14" s="8" t="str">
        <f>IF(L14="","",IF(OR(L14=CS14,L14=CV14),$CA$1,IF(OR(L14=BR14,L14=BU14),$AZ$1,IF(OR(L14=AQ14,L14=AT14),$Y$1,""))))</f>
        <v>2025 Elite Canada</v>
      </c>
      <c r="N14" s="8">
        <f>IF(COUNT(AQ14,AT14,BR14,BU14,CS14,CV14)&gt;2,LARGE((AQ14,AT14,BR14,BU14,CS14,CV14),3),0)</f>
        <v>0</v>
      </c>
      <c r="O14" s="8" t="str">
        <f>IF(N14="","",IF(OR(N14=CS14,N14=CV14),$CA$1,IF(OR(N14=BR14,N14=BU14),$AZ$1,IF(OR(N14=AQ14,N14=AT14),$Y$1,""))))</f>
        <v/>
      </c>
      <c r="P14" s="8">
        <f>IF(MAX(AX14,BY14,CZ14)&gt;0,MAX(AX14,BY14,CZ14),0)</f>
        <v>41.45</v>
      </c>
      <c r="Q14" s="8" t="str">
        <f>IF(P14="","",IF(P14=CZ14,$CA$1,IF(P14=BY14,$AZ$1,IF(P14=AX14,$Y$1,""))))</f>
        <v>2025 Elite Canada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,TP14,TS14,TW14,TZ14,UX14,VA14,VE14,VH14,WF14,WI14,WM14,WP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,TP14,TS14,TW14,TZ14,UX14,VA14,VE14,VH14,WF14,WI14,WM14,WP14),0)</f>
        <v>9.1</v>
      </c>
      <c r="S14" s="8" t="str">
        <f>IF(R14=0,"",IF(OR(R14=CQ14,R14=CT14,R14=CX14),$CA$1,IF(OR(R14=BP14,R14=BS14,R14=BW14),$AZ$1,IF(OR(R14=AO14,R14=AR14,R14=AV14),$Y$1,IF(OR(R14=WF14,R14=WI14,R14=WM14,R14=WP14),$VL$1,IF(OR(R14=UX14,R14=VA14,R14=VE14,R14=VH14),$UD$1,IF(OR(R14=TP14,R14=TS14,R14=TW14,R14=TZ14),$SV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)))</f>
        <v>2025 Elite Canada</v>
      </c>
      <c r="T14" s="8">
        <f>MAX(IF(AND(AO14&lt;&gt;"",AO14&gt;=$AY$17),AP14,0),IF(AND(AR14&lt;&gt;"",AR14&gt;=$AY$17),AS14,0),IF(AND(AV14&lt;&gt;"",AV14&gt;=$AY$17),AW14,0),IF(AND(BP14&lt;&gt;"",BP14&gt;=$BZ$17),BQ14,0),IF(AND(BS14&lt;&gt;"",BS14&gt;=$BZ$17),BT14,0),IF(AND(BW14&lt;&gt;"",BW14&gt;=$BZ$17),BX14,0),IF(AND(CQ14&lt;&gt;"",CQ14&gt;=$DA$17),CR14,0),IF(AND(CT14&lt;&gt;"",CT14&gt;=$DA$17),CU14,0),IF(AND(CX14&lt;&gt;"",CX14&gt;=$DA$17),CY14,0),IF(AND(DX14&lt;&gt;"",DX14&gt;=$EK$17),DY14,0),IF(AND(EA14&lt;&gt;"",EA14&gt;=$EK$17),EB14,0),IF(AND(EE14&lt;&gt;"",EE14&gt;=$EK$17),EF14,0),IF(AND(EH14&lt;&gt;"",EH14&gt;=$EK$17),EI14,0),IF(AND(FF14&lt;&gt;"",FF14&gt;=$FS$17),FG14,0),IF(AND(FI14&lt;&gt;"",FI14&gt;=$FS$17),FJ14,0),IF(AND(FM14&lt;&gt;"",FM14&gt;=$FS$17),FN14,0),IF(AND(FP14&lt;&gt;"",FP14&gt;=$FS$17),FQ14,0),IF(AND(GN14&lt;&gt;"",GN14&gt;=$HA$17),GO14,0),IF(AND(GQ14&lt;&gt;"",GQ14&gt;=$HA$17),GR14,0),IF(AND(GU14&lt;&gt;"",GU14&gt;=$HA$17),GV14,0),IF(AND(GX14&lt;&gt;"",GX14&gt;=$HA$17),GY14,0),IF(AND(HV14&lt;&gt;"",HV14&gt;=$II$17),HW14,0),IF(AND(HY14&lt;&gt;"",HY14&gt;=$II$17),HZ14,0),IF(AND(IC14&lt;&gt;"",IC14&gt;=$II$17),ID14,0),IF(AND(IF14&lt;&gt;"",IF14&gt;=$II$17),IG14,0),IF(AND(JD14&lt;&gt;"",JD14&gt;=$JQ$17),JE14,0),IF(AND(JG14&lt;&gt;"",JG14&gt;=$JQ$17),JH14,0),IF(AND(JK14&lt;&gt;"",JK14&gt;=$JQ$17),JL14,0),IF(AND(JN14&lt;&gt;"",JN14&gt;=$JQ$17),JO14,0),IF(AND(KL14&lt;&gt;"",KL14&gt;=$KY$17),KM14,0),IF(AND(KO14&lt;&gt;"",KO14&gt;=$KY$17),KP14,0),IF(AND(KS14&lt;&gt;"",KS14&gt;=$KY$17),KT14,0),IF(AND(KV14&lt;&gt;"",KV14&gt;=$KY$17),KW14,0),IF(AND(LT14&lt;&gt;"",LT14&gt;=$MG$17),LU14,0),IF(AND(LW14&lt;&gt;"",LW14&gt;=$MG$17),LX14,0),IF(AND(MA14&lt;&gt;"",MA14&gt;=$MG$17),MB14,0),IF(AND(MD14&lt;&gt;"",MD14&gt;=$MG$17),ME14,0),IF(AND(NB14&lt;&gt;"",NB14&gt;=$NO$17),NC14,0),IF(AND(NE14&lt;&gt;"",NE14&gt;=$NO$17),NF14,0),IF(AND(NI14&lt;&gt;"",NI14&gt;=$NO$17),NJ14,0),IF(AND(NL14&lt;&gt;"",NL14&gt;=$NO$17),NM14,0),IF(AND(OJ14&lt;&gt;"",OJ14&gt;=$OW$17),OK14,0),IF(AND(OM14&lt;&gt;"",OM14&gt;=$OW$17),ON14,0),IF(AND(OQ14&lt;&gt;"",OQ14&gt;=$OW$17),OR14,0),IF(AND(OT14&lt;&gt;"",OT14&gt;=$OW$17),OU14,0),IF(AND(PR14&lt;&gt;"",PR14&gt;=$QE$17),PS14,0),IF(AND(PU14&lt;&gt;"",PU14&gt;=$QE$17),PV14,0),IF(AND(PY14&lt;&gt;"",PY14&gt;=$QE$17),PZ14,0),IF(AND(QB14&lt;&gt;"",QB14&gt;=$QE$17),QC14,0),IF(AND(QZ14&lt;&gt;"",QZ14&gt;=$RM$17),RA14,0),IF(AND(RC14&lt;&gt;"",RC14&gt;=$RM$17),RD14,0),IF(AND(RG14&lt;&gt;"",RG14&gt;=$RM$17),RH14,0),IF(AND(RJ14&lt;&gt;"",RJ14&gt;=$RM$17),RK14,0),IF(AND(SH14&lt;&gt;"",SH14&gt;=$SU$17),SI14,0),IF(AND(SK14&lt;&gt;"",SK14&gt;=$SU$17),SL14,0),IF(AND(SO14&lt;&gt;"",SO14&gt;=$SU$17),SP14,0),IF(AND(SR14&lt;&gt;"",SR14&gt;=$SU$17),SS14,0),IF(AND(TP14&lt;&gt;"",TP14&gt;=$UC$17),TQ14,0),IF(AND(TS14&lt;&gt;"",TS14&gt;=$UC$17),TT14,0),IF(AND(TW14&lt;&gt;"",TW14&gt;=$UC$17),TX14,0),IF(AND(TZ14&lt;&gt;"",TZ14&gt;=$UC$17),UA14,0),IF(AND(UX14&lt;&gt;"",UX14&gt;=$VK$17),UY14,0),IF(AND(VA14&lt;&gt;"",VA14&gt;=$VK$17),VB14,0),IF(AND(VE14&lt;&gt;"",VE14&gt;=$VK$17),VF14,0),IF(AND(VH14&lt;&gt;"",VH14&gt;=$VK$17),VI14,0),IF(AND(WF14&lt;&gt;"",WF14&gt;=$WS$17),WG14,0),IF(AND(WI14&lt;&gt;"",WI14&gt;=$WS$17),WJ14,0),IF(AND(WM14&lt;&gt;"",WM14&gt;=$WS$17),WN14,0),IF(AND(WP14&lt;&gt;"",WP14&gt;=$WS$17),WQ14,0),0)</f>
        <v>0</v>
      </c>
      <c r="U14" s="8" t="str">
        <f>IF(T14=0,"",IF(OR(T14=CR14,T14=CU14,T14=CY14),$CA$1,IF(OR(T14=BQ14,T14=BT14,T14=BX14),$AZ$1,IF(OR(T14=AP14,T14=AS14,T14=AW14),$Y$1,IF(OR(T14=WG14,T14=WJ14,T14=WN14,T14=WQ14),$VL$1,IF(OR(T14=UY14,T14=VB14,T14=VF14,T14=VI14),$UD$1,IF(OR(T14=TQ14,T14=TT14,T14=TX14,T14=UA14),$SV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)))</f>
        <v/>
      </c>
      <c r="V14" s="8" t="str">
        <f>IF(MAX(DB14,DC14)&gt;0,MAX(DB14,DC14),"")</f>
        <v/>
      </c>
      <c r="W14" s="11" t="str">
        <f>IF(V14="","",IF(V14=DB14,"("&amp;DB$2&amp;")",IF(V14=DC14,"("&amp;DC$2&amp;")")))</f>
        <v/>
      </c>
      <c r="X14" s="8" t="str">
        <f>IF(V14="","",IF(V14=DB14,IF(V14+IF(N14="",0,N14)=WL14,$VL$1,IF(V14+IF(N14="",0,N14)=VD14,$UD$1,IF(V14+IF(N14="",0,N14)=TV14,$SV$1,IF(V14+IF(N14="",0,N14)=SN14,$RN$1,IF(V14+IF(N14="",0,N14)=RF14,$QF$1,IF(V14+IF(N14="",0,N14)=PX14,$OX$1,IF(V14+IF(N14="",0,N14)=OP14,$NP$1,IF(V14+IF(N14="",0,N14)=NH14,$MH$1,IF(V14+IF(N14="",0,N14)=LZ14,$KZ$1,IF(V14+IF(N14="",0,N14)=KR14,$JR$1,IF(V14+IF(N14="",0,N14)=JJ14,$IJ$1,IF(V14+IF(N14="",0,N14)=IB14,$HB$1,IF(V14+IF(N14="",0,N14)=GT14,$FT$1,IF(V14+IF(N14="",0,N14)=FL14,$EL$1,IF(V14+IF(N14="",0,N14)=ED14,$DD$1))))))))))))))),IF(V14=DC14,IF(V14+IF(P14="",0,P14)=WO14,$VL$1,IF(V14+IF(P14="",0,P14)=VG14,$UD$1,IF(V14+IF(P14="",0,P14)=TY14,$SV$1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WR14,$VL$1,IF(V14+IF(P14="",0,P14)=VJ14,$UD$1,IF(V14+IF(P14="",0,P14)=UB14,$SV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))))))</f>
        <v/>
      </c>
      <c r="Y14" s="22">
        <v>6.3</v>
      </c>
      <c r="Z14" s="22">
        <v>4.7</v>
      </c>
      <c r="AA14" s="22">
        <v>5.8</v>
      </c>
      <c r="AB14" s="22">
        <v>6.75</v>
      </c>
      <c r="AC14" s="22">
        <v>0</v>
      </c>
      <c r="AD14" s="22">
        <v>12.7</v>
      </c>
      <c r="AE14" s="22">
        <v>8.6</v>
      </c>
      <c r="AF14" s="22">
        <v>7.6</v>
      </c>
      <c r="AG14" s="22">
        <v>12.47</v>
      </c>
      <c r="AH14" s="22">
        <v>0</v>
      </c>
      <c r="AI14" s="22">
        <v>13.7</v>
      </c>
      <c r="AJ14" s="22">
        <v>8.9</v>
      </c>
      <c r="AK14" s="22">
        <v>9.1</v>
      </c>
      <c r="AL14" s="22">
        <v>13.35</v>
      </c>
      <c r="AM14" s="22">
        <v>3.6</v>
      </c>
      <c r="AN14" s="27"/>
      <c r="AO14" s="38">
        <f>IF(AA14&gt;0,AA14,"")</f>
        <v>5.8</v>
      </c>
      <c r="AP14" s="38">
        <f>IF(AB14&gt;0,AB14,"")</f>
        <v>6.75</v>
      </c>
      <c r="AQ14" s="40">
        <f>IF(SUM(Y14:AB14)-AC14&gt;0,SUM(Y14:AB14)-AC14,"")</f>
        <v>23.55</v>
      </c>
      <c r="AR14" s="40">
        <f>IF(AF14&gt;0,AF14,"")</f>
        <v>7.6</v>
      </c>
      <c r="AS14" s="40">
        <f>IF(AG14&gt;0,AG14,"")</f>
        <v>12.47</v>
      </c>
      <c r="AT14" s="40">
        <f>IF(SUM(AD14:AG14)-AH14&gt;0,SUM(AD14:AG14)-AH14,"")</f>
        <v>41.37</v>
      </c>
      <c r="AU14" s="40">
        <f>IF(AQ14="","",MAX(AQ14,AT14))</f>
        <v>41.37</v>
      </c>
      <c r="AV14" s="40">
        <f>IF(AK14&gt;0,AK14,"")</f>
        <v>9.1</v>
      </c>
      <c r="AW14" s="40">
        <f>IF(AL14&gt;0,AL14,"")</f>
        <v>13.35</v>
      </c>
      <c r="AX14" s="40">
        <f>IF(SUM(AI14:AL14)-AM14&gt;0,SUM(AI14:AL14)-AM14,"")</f>
        <v>41.45</v>
      </c>
      <c r="AY14" s="40">
        <f>IF(SUM(AU14,AX14)&gt;0,SUM(AU14,AX14),"")</f>
        <v>82.82</v>
      </c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6"/>
      <c r="BN14" s="26"/>
      <c r="BO14" s="28"/>
      <c r="BP14" s="39" t="str">
        <f>IF(BB14&gt;0,BB14,"")</f>
        <v/>
      </c>
      <c r="BQ14" s="39" t="str">
        <f>IF(BC14&gt;0,BC14,"")</f>
        <v/>
      </c>
      <c r="BR14" s="11" t="str">
        <f>IF(SUM(AZ14:BC14)-BD14&gt;0,SUM(AZ14:BC14)-BD14,"")</f>
        <v/>
      </c>
      <c r="BS14" s="11" t="str">
        <f>IF(BG14&gt;0,BG14,"")</f>
        <v/>
      </c>
      <c r="BT14" s="11" t="str">
        <f>IF(BH14&gt;0,BH14,"")</f>
        <v/>
      </c>
      <c r="BU14" s="11" t="str">
        <f>IF(SUM(BE14:BH14)-BI14&gt;0,SUM(BE14:BH14)-BI14,"")</f>
        <v/>
      </c>
      <c r="BV14" s="11" t="str">
        <f>IF(BR14="","",MAX(BR14,BU14))</f>
        <v/>
      </c>
      <c r="BW14" s="11" t="str">
        <f>IF(BL14&gt;0,BL14,"")</f>
        <v/>
      </c>
      <c r="BX14" s="11" t="str">
        <f>IF(BM14&gt;0,BM14,"")</f>
        <v/>
      </c>
      <c r="BY14" s="11" t="str">
        <f>IF(SUM(BJ14:BM14)-BN14&gt;0,SUM(BJ14:BM14)-BN14,"")</f>
        <v/>
      </c>
      <c r="BZ14" s="11" t="str">
        <f>IF(SUM(BV14,BY14)&gt;0,SUM(BV14,BY14),"")</f>
        <v/>
      </c>
      <c r="CA14" s="22"/>
      <c r="CB14" s="22"/>
      <c r="CC14" s="22"/>
      <c r="CD14" s="22"/>
      <c r="CE14" s="22"/>
      <c r="CF14" s="22"/>
      <c r="CG14" s="22"/>
      <c r="CH14" s="22"/>
      <c r="CI14" s="22"/>
      <c r="CJ14" s="22"/>
      <c r="CK14" s="22"/>
      <c r="CL14" s="22"/>
      <c r="CM14" s="22"/>
      <c r="CN14" s="22"/>
      <c r="CO14" s="22"/>
      <c r="CP14" s="27"/>
      <c r="CQ14" s="38" t="str">
        <f>IF(CC14&gt;0,CC14,"")</f>
        <v/>
      </c>
      <c r="CR14" s="38" t="str">
        <f>IF(CD14&gt;0,CD14,"")</f>
        <v/>
      </c>
      <c r="CS14" s="40" t="str">
        <f>IF(SUM(CA14:CD14)-CE14&gt;0,SUM(CA14:CD14)-CE14,"")</f>
        <v/>
      </c>
      <c r="CT14" s="40" t="str">
        <f>IF(CH14&gt;0,CH14,"")</f>
        <v/>
      </c>
      <c r="CU14" s="40" t="str">
        <f>IF(CI14&gt;0,CI14,"")</f>
        <v/>
      </c>
      <c r="CV14" s="40" t="str">
        <f>IF(SUM(CF14:CI14)-CJ14&gt;0,SUM(CF14:CI14)-CJ14,"")</f>
        <v/>
      </c>
      <c r="CW14" s="40" t="str">
        <f>IF(CS14="","",MAX(CS14,CV14))</f>
        <v/>
      </c>
      <c r="CX14" s="40" t="str">
        <f>IF(CM14&gt;0,CM14,"")</f>
        <v/>
      </c>
      <c r="CY14" s="40" t="str">
        <f>IF(CN14&gt;0,CN14,"")</f>
        <v/>
      </c>
      <c r="CZ14" s="40" t="str">
        <f>IF(SUM(CK14:CN14)-CO14&gt;0,SUM(CK14:CN14)-CO14,"")</f>
        <v/>
      </c>
      <c r="DA14" s="40" t="str">
        <f>IF(SUM(CW14,CZ14)&gt;0,SUM(CW14,CZ14),"")</f>
        <v/>
      </c>
      <c r="DB14" s="51" t="str">
        <f>IF(MAX(ED14,FL14,GT14,IB14,JJ14,KR14,LZ14,NH14,OP14,PX14,RF14,SN14,TV14,VD14,WWL14)-IF(N14="",0,N14)&gt;0.001,MAX(ED14,FL14,GT14,IB14,JJ14,KR14,LZ14,NH14,OP14,PX14,RF14,SN14,TV14,VD14,WL14)-IF(N14="",0,N14),"")</f>
        <v/>
      </c>
      <c r="DC14" s="51" t="str">
        <f>IF(MAX(EG14,EJ14,FO14,FR14,GW14,GZ14,IE14,IH14,JM14,JP14,KU14,KX14,MC14,MF14,NK14,NN14,OS14,OV14,QA14,QD14,RI14,RL14,SQ14,ST14,TY14,UB14,VG14,VJ14,WO14,WR14)-IF(P14="",0,P14)&gt;0.001,MAX(EG14,EJ14,FO14,FR14,GW14,GZ14,IE14,IH14,JM14,JP14,KU14,KX14,MC14,MF14,NK14,NN14,OS14,OV14,QA14,QD14,RI14,RL14,SQ14,ST14,TY14,UB14,VG14,VJ14,WO14,WR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>IF(DF14&gt;0,DF14,"")</f>
        <v/>
      </c>
      <c r="DY14" s="40" t="str">
        <f>IF(DG14&gt;0,DG14,"")</f>
        <v/>
      </c>
      <c r="DZ14" s="40" t="str">
        <f>IF(SUM(DD14:DG14)-DH14&gt;0,SUM(DD14:DG14)-DH14,"")</f>
        <v/>
      </c>
      <c r="EA14" s="40" t="str">
        <f>IF(DK14&gt;0,DK14,"")</f>
        <v/>
      </c>
      <c r="EB14" s="40" t="str">
        <f>IF(DL14&gt;0,DL14,"")</f>
        <v/>
      </c>
      <c r="EC14" s="40" t="str">
        <f>IF(SUM(DI14:DL14)-DM14&gt;0,SUM(DI14:DL14)-DM14,"")</f>
        <v/>
      </c>
      <c r="ED14" s="40" t="str">
        <f>IF(MAX(DZ14,EC14)&gt;0,MAX(DZ14,EC14),"")</f>
        <v/>
      </c>
      <c r="EE14" s="40" t="str">
        <f>IF(DP14&gt;0,DP14,"")</f>
        <v/>
      </c>
      <c r="EF14" s="40" t="str">
        <f>IF(DQ14&gt;0,DQ14,"")</f>
        <v/>
      </c>
      <c r="EG14" s="40" t="str">
        <f>IF(SUM(DN14:DQ14)-DR14&gt;0,SUM(DN14:DQ14)-DR14,"")</f>
        <v/>
      </c>
      <c r="EH14" s="40" t="str">
        <f>IF(DU14&gt;0,DU14,"")</f>
        <v/>
      </c>
      <c r="EI14" s="40" t="str">
        <f>IF(DV14&gt;0,DV14,"")</f>
        <v/>
      </c>
      <c r="EJ14" s="40" t="str">
        <f>IF(SUM(DS14:DV14)-DW14&gt;0,SUM(DS14:DV14)-DW14,"")</f>
        <v/>
      </c>
      <c r="EK14" s="40" t="str">
        <f>IF(SUM(ED14,EG14,EJ14)&gt;0,SUM(ED14,EG14,EJ14),"")</f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IF(SUM(FL14,FO14,FR14)&gt;0,SUM(FL14,FO14,FR14),"")</f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>IF(FV14&gt;0,FV14,"")</f>
        <v/>
      </c>
      <c r="GO14" s="40" t="str">
        <f>IF(FW14&gt;0,FW14,"")</f>
        <v/>
      </c>
      <c r="GP14" s="40" t="str">
        <f>IF(SUM(FT14:FW14)-FX14&gt;0,SUM(FT14:FW14)-FX14,"")</f>
        <v/>
      </c>
      <c r="GQ14" s="40" t="str">
        <f>IF(GA14&gt;0,GA14,"")</f>
        <v/>
      </c>
      <c r="GR14" s="40" t="str">
        <f>IF(GB14&gt;0,GB14,"")</f>
        <v/>
      </c>
      <c r="GS14" s="40" t="str">
        <f>IF(SUM(FY14:GB14)-GC14&gt;0,SUM(FY14:GB14)-GC14,"")</f>
        <v/>
      </c>
      <c r="GT14" s="40" t="str">
        <f>IF(MAX(GP14,GS14)&gt;0,MAX(GP14,GS14),"")</f>
        <v/>
      </c>
      <c r="GU14" s="40" t="str">
        <f>IF(GF14&gt;0,GF14,"")</f>
        <v/>
      </c>
      <c r="GV14" s="40" t="str">
        <f>IF(GG14&gt;0,GG14,"")</f>
        <v/>
      </c>
      <c r="GW14" s="40" t="str">
        <f>IF(SUM(GD14:GG14)-GH14&gt;0,SUM(GD14:GG14)-GH14,"")</f>
        <v/>
      </c>
      <c r="GX14" s="40" t="str">
        <f>IF(GK14&gt;0,GK14,"")</f>
        <v/>
      </c>
      <c r="GY14" s="40" t="str">
        <f>IF(GL14&gt;0,GL14,"")</f>
        <v/>
      </c>
      <c r="GZ14" s="40" t="str">
        <f>IF(SUM(GI14:GL14)-GM14&gt;0,SUM(GI14:GL14)-GM14,"")</f>
        <v/>
      </c>
      <c r="HA14" s="40" t="str">
        <f>IF(SUM(GT14,GW14,GZ14)&gt;0,SUM(GT14,GW14,GZ14),"")</f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IF(SUM(IB14,IE14,IH14)&gt;0,SUM(IB14,IE14,IH14),"")</f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 t="str">
        <f>IF(IL14&gt;0,IL14,"")</f>
        <v/>
      </c>
      <c r="JE14" s="40" t="str">
        <f>IF(IM14&gt;0,IM14,"")</f>
        <v/>
      </c>
      <c r="JF14" s="40" t="str">
        <f>IF(SUM(IJ14:IM14)-IN14&gt;0,SUM(IJ14:IM14)-IN14,"")</f>
        <v/>
      </c>
      <c r="JG14" s="40" t="str">
        <f>IF(IQ14&gt;0,IQ14,"")</f>
        <v/>
      </c>
      <c r="JH14" s="40" t="str">
        <f>IF(IR14&gt;0,IR14,"")</f>
        <v/>
      </c>
      <c r="JI14" s="40" t="str">
        <f>IF(SUM(IO14:IR14)-IS14&gt;0,SUM(IO14:IR14)-IS14,"")</f>
        <v/>
      </c>
      <c r="JJ14" s="40" t="str">
        <f>IF(MAX(JF14,JI14)&gt;0,MAX(JF14,JI14),"")</f>
        <v/>
      </c>
      <c r="JK14" s="40" t="str">
        <f>IF(IV14&gt;0,IV14,"")</f>
        <v/>
      </c>
      <c r="JL14" s="40" t="str">
        <f>IF(IW14&gt;0,IW14,"")</f>
        <v/>
      </c>
      <c r="JM14" s="40" t="str">
        <f>IF(SUM(IT14:IW14)-IX14&gt;0,SUM(IT14:IW14)-IX14,"")</f>
        <v/>
      </c>
      <c r="JN14" s="40" t="str">
        <f>IF(JA14&gt;0,JA14,"")</f>
        <v/>
      </c>
      <c r="JO14" s="40" t="str">
        <f>IF(JB14&gt;0,JB14,"")</f>
        <v/>
      </c>
      <c r="JP14" s="40" t="str">
        <f>IF(SUM(IY14:JB14)-JC14&gt;0,SUM(IY14:JB14)-JC14,"")</f>
        <v/>
      </c>
      <c r="JQ14" s="40" t="str">
        <f>IF(SUM(JJ14,JM14,JP14)&gt;0,SUM(JJ14,JM14,JP14),"")</f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IF(SUM(KR14,KU14,KX14)&gt;0,SUM(KR14,KU14,KX14),"")</f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0" t="str">
        <f>IF(LB14&gt;0,LB14,"")</f>
        <v/>
      </c>
      <c r="LU14" s="40" t="str">
        <f>IF(LC14&gt;0,LC14,"")</f>
        <v/>
      </c>
      <c r="LV14" s="40" t="str">
        <f>IF(SUM(KZ14:LC14)-LD14&gt;0,SUM(KZ14:LC14)-LD14,"")</f>
        <v/>
      </c>
      <c r="LW14" s="40" t="str">
        <f>IF(LG14&gt;0,LG14,"")</f>
        <v/>
      </c>
      <c r="LX14" s="40" t="str">
        <f>IF(LH14&gt;0,LH14,"")</f>
        <v/>
      </c>
      <c r="LY14" s="40" t="str">
        <f>IF(SUM(LE14:LH14)-LI14&gt;0,SUM(LE14:LH14)-LI14,"")</f>
        <v/>
      </c>
      <c r="LZ14" s="40" t="str">
        <f>IF(MAX(LV14,LY14)&gt;0,MAX(LV14,LY14),"")</f>
        <v/>
      </c>
      <c r="MA14" s="40" t="str">
        <f>IF(LL14&gt;0,LL14,"")</f>
        <v/>
      </c>
      <c r="MB14" s="40" t="str">
        <f>IF(LM14&gt;0,LM14,"")</f>
        <v/>
      </c>
      <c r="MC14" s="40" t="str">
        <f>IF(SUM(LJ14:LM14)-LN14&gt;0,SUM(LJ14:LM14)-LN14,"")</f>
        <v/>
      </c>
      <c r="MD14" s="40" t="str">
        <f>IF(LQ14&gt;0,LQ14,"")</f>
        <v/>
      </c>
      <c r="ME14" s="40" t="str">
        <f>IF(LR14&gt;0,LR14,"")</f>
        <v/>
      </c>
      <c r="MF14" s="40" t="str">
        <f>IF(SUM(LO14:LR14)-LS14&gt;0,SUM(LO14:LR14)-LS14,"")</f>
        <v/>
      </c>
      <c r="MG14" s="40" t="str">
        <f>IF(SUM(LZ14,MC14,MF14)&gt;0,SUM(LZ14,MC14,MF14),"")</f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IF(SUM(NH14,NK14,NN14)&gt;0,SUM(NH14,NK14,NN14),"")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>IF(NR14&gt;0,NR14,"")</f>
        <v/>
      </c>
      <c r="OK14" s="40" t="str">
        <f>IF(NS14&gt;0,NS14,"")</f>
        <v/>
      </c>
      <c r="OL14" s="40" t="str">
        <f>IF(SUM(NP14:NS14)-NT14&gt;0,SUM(NP14:NS14)-NT14,"")</f>
        <v/>
      </c>
      <c r="OM14" s="40" t="str">
        <f>IF(NW14&gt;0,NW14,"")</f>
        <v/>
      </c>
      <c r="ON14" s="40" t="str">
        <f>IF(NX14&gt;0,NX14,"")</f>
        <v/>
      </c>
      <c r="OO14" s="40" t="str">
        <f>IF(SUM(NU14:NX14)-NY14&gt;0,SUM(NU14:NX14)-NY14,"")</f>
        <v/>
      </c>
      <c r="OP14" s="40" t="str">
        <f>IF(MAX(OL14,OO14)&gt;0,MAX(OL14,OO14),"")</f>
        <v/>
      </c>
      <c r="OQ14" s="40" t="str">
        <f>IF(OB14&gt;0,OB14,"")</f>
        <v/>
      </c>
      <c r="OR14" s="40" t="str">
        <f>IF(OC14&gt;0,OC14,"")</f>
        <v/>
      </c>
      <c r="OS14" s="40" t="str">
        <f>IF(SUM(NZ14:OC14)-OD14&gt;0,SUM(NZ14:OC14)-OD14,"")</f>
        <v/>
      </c>
      <c r="OT14" s="40" t="str">
        <f>IF(OG14&gt;0,OG14,"")</f>
        <v/>
      </c>
      <c r="OU14" s="40" t="str">
        <f>IF(OH14&gt;0,OH14,"")</f>
        <v/>
      </c>
      <c r="OV14" s="40" t="str">
        <f>IF(SUM(OE14:OH14)-OI14&gt;0,SUM(OE14:OH14)-OI14,"")</f>
        <v/>
      </c>
      <c r="OW14" s="40" t="str">
        <f>IF(SUM(OP14,OS14,OV14)&gt;0,SUM(OP14,OS14,OV14),"")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IF(SUM(PX14,QA14,QD14)&gt;0,SUM(PX14,QA14,QD14),"")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>IF(QH14&gt;0,QH14,"")</f>
        <v/>
      </c>
      <c r="RA14" s="40" t="str">
        <f>IF(QI14&gt;0,QI14,"")</f>
        <v/>
      </c>
      <c r="RB14" s="40" t="str">
        <f>IF(SUM(QF14:QI14)-QJ14&gt;0,SUM(QF14:QI14)-QJ14,"")</f>
        <v/>
      </c>
      <c r="RC14" s="40" t="str">
        <f>IF(QM14&gt;0,QM14,"")</f>
        <v/>
      </c>
      <c r="RD14" s="40" t="str">
        <f>IF(QN14&gt;0,QN14,"")</f>
        <v/>
      </c>
      <c r="RE14" s="40" t="str">
        <f>IF(SUM(QK14:QN14)-QO14&gt;0,SUM(QK14:QN14)-QO14,"")</f>
        <v/>
      </c>
      <c r="RF14" s="40" t="str">
        <f>IF(MAX(RB14,RE14)&gt;0,MAX(RB14,RE14),"")</f>
        <v/>
      </c>
      <c r="RG14" s="40" t="str">
        <f>IF(QR14&gt;0,QR14,"")</f>
        <v/>
      </c>
      <c r="RH14" s="40" t="str">
        <f>IF(QS14&gt;0,QS14,"")</f>
        <v/>
      </c>
      <c r="RI14" s="40" t="str">
        <f>IF(SUM(QP14:QS14)-QT14&gt;0,SUM(QP14:QS14)-QT14,"")</f>
        <v/>
      </c>
      <c r="RJ14" s="40" t="str">
        <f>IF(QW14&gt;0,QW14,"")</f>
        <v/>
      </c>
      <c r="RK14" s="40" t="str">
        <f>IF(QX14&gt;0,QX14,"")</f>
        <v/>
      </c>
      <c r="RL14" s="40" t="str">
        <f>IF(SUM(QU14:QX14)-QY14&gt;0,SUM(QU14:QX14)-QY14,"")</f>
        <v/>
      </c>
      <c r="RM14" s="40" t="str">
        <f>IF(SUM(RF14,RI14,RL14)&gt;0,SUM(RF14,RI14,RL14),"")</f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IF(SUM(SN14,SQ14,ST14)&gt;0,SUM(SN14,SQ14,ST14),"")</f>
        <v/>
      </c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40" t="str">
        <f>IF(SX14&gt;0,SX14,"")</f>
        <v/>
      </c>
      <c r="TQ14" s="40" t="str">
        <f>IF(SY14&gt;0,SY14,"")</f>
        <v/>
      </c>
      <c r="TR14" s="40" t="str">
        <f>IF(SUM(SV14:SY14)-SZ14&gt;0,SUM(SV14:SY14)-SZ14,"")</f>
        <v/>
      </c>
      <c r="TS14" s="40" t="str">
        <f>IF(TC14&gt;0,TC14,"")</f>
        <v/>
      </c>
      <c r="TT14" s="40" t="str">
        <f>IF(TD14&gt;0,TD14,"")</f>
        <v/>
      </c>
      <c r="TU14" s="40" t="str">
        <f>IF(SUM(TA14:TD14)-TE14&gt;0,SUM(TA14:TD14)-TE14,"")</f>
        <v/>
      </c>
      <c r="TV14" s="40" t="str">
        <f>IF(MAX(TR14,TU14)&gt;0,MAX(TR14,TU14),"")</f>
        <v/>
      </c>
      <c r="TW14" s="40" t="str">
        <f>IF(TH14&gt;0,TH14,"")</f>
        <v/>
      </c>
      <c r="TX14" s="40" t="str">
        <f>IF(TI14&gt;0,TI14,"")</f>
        <v/>
      </c>
      <c r="TY14" s="40" t="str">
        <f>IF(SUM(TF14:TI14)-TJ14&gt;0,SUM(TF14:TI14)-TJ14,"")</f>
        <v/>
      </c>
      <c r="TZ14" s="40" t="str">
        <f>IF(TM14&gt;0,TM14,"")</f>
        <v/>
      </c>
      <c r="UA14" s="40" t="str">
        <f>IF(TN14&gt;0,TN14,"")</f>
        <v/>
      </c>
      <c r="UB14" s="40" t="str">
        <f>IF(SUM(TK14:TN14)-TO14&gt;0,SUM(TK14:TN14)-TO14,"")</f>
        <v/>
      </c>
      <c r="UC14" s="40" t="str">
        <f>IF(SUM(TV14,TY14,UB14)&gt;0,SUM(TV14,TY14,UB14),"")</f>
        <v/>
      </c>
      <c r="UD14" s="18"/>
      <c r="UE14" s="18"/>
      <c r="UF14" s="18"/>
      <c r="UG14" s="18"/>
      <c r="UH14" s="18"/>
      <c r="UI14" s="18"/>
      <c r="UJ14" s="18"/>
      <c r="UK14" s="18"/>
      <c r="UL14" s="18"/>
      <c r="UM14" s="18"/>
      <c r="UN14" s="18"/>
      <c r="UO14" s="18"/>
      <c r="UP14" s="18"/>
      <c r="UQ14" s="18"/>
      <c r="UR14" s="18"/>
      <c r="US14" s="18"/>
      <c r="UT14" s="18"/>
      <c r="UU14" s="18"/>
      <c r="UV14" s="18"/>
      <c r="UW14" s="18"/>
      <c r="UX14" s="11" t="str">
        <f>IF(UF14&gt;0,UF14,"")</f>
        <v/>
      </c>
      <c r="UY14" s="11" t="str">
        <f>IF(UG14&gt;0,UG14,"")</f>
        <v/>
      </c>
      <c r="UZ14" s="11" t="str">
        <f>IF(SUM(UD14:UG14)-UH14&gt;0,SUM(UD14:UG14)-UH14,"")</f>
        <v/>
      </c>
      <c r="VA14" s="11" t="str">
        <f>IF(UK14&gt;0,UK14,"")</f>
        <v/>
      </c>
      <c r="VB14" s="11" t="str">
        <f>IF(UL14&gt;0,UL14,"")</f>
        <v/>
      </c>
      <c r="VC14" s="11" t="str">
        <f>IF(SUM(UI14:UL14)-UM14&gt;0,SUM(UI14:UL14)-UM14,"")</f>
        <v/>
      </c>
      <c r="VD14" s="11" t="str">
        <f>IF(MAX(UZ14,VC14)&gt;0,MAX(UZ14,VC14),"")</f>
        <v/>
      </c>
      <c r="VE14" s="11" t="str">
        <f>IF(UP14&gt;0,UP14,"")</f>
        <v/>
      </c>
      <c r="VF14" s="11" t="str">
        <f>IF(UQ14&gt;0,UQ14,"")</f>
        <v/>
      </c>
      <c r="VG14" s="11" t="str">
        <f>IF(SUM(UN14:UQ14)-UR14&gt;0,SUM(UN14:UQ14)-UR14,"")</f>
        <v/>
      </c>
      <c r="VH14" s="11" t="str">
        <f>IF(UU14&gt;0,UU14,"")</f>
        <v/>
      </c>
      <c r="VI14" s="11" t="str">
        <f>IF(UV14&gt;0,UV14,"")</f>
        <v/>
      </c>
      <c r="VJ14" s="11" t="str">
        <f>IF(SUM(US14:UV14)-UW14&gt;0,SUM(US14:UV14)-UW14,"")</f>
        <v/>
      </c>
      <c r="VK14" s="11" t="str">
        <f>IF(SUM(VD14,VG14,VJ14)&gt;0,SUM(VD14,VG14,VJ14),"")</f>
        <v/>
      </c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40" t="str">
        <f>IF(VN14&gt;0,VN14,"")</f>
        <v/>
      </c>
      <c r="WG14" s="40" t="str">
        <f>IF(VO14&gt;0,VO14,"")</f>
        <v/>
      </c>
      <c r="WH14" s="40" t="str">
        <f>IF(SUM(VL14:VO14)-VP14&gt;0,SUM(VL14:VO14)-VP14,"")</f>
        <v/>
      </c>
      <c r="WI14" s="40" t="str">
        <f>IF(VS14&gt;0,VS14,"")</f>
        <v/>
      </c>
      <c r="WJ14" s="40" t="str">
        <f>IF(VT14&gt;0,VT14,"")</f>
        <v/>
      </c>
      <c r="WK14" s="40" t="str">
        <f>IF(SUM(VQ14:VT14)-VU14&gt;0,SUM(VQ14:VT14)-VU14,"")</f>
        <v/>
      </c>
      <c r="WL14" s="40" t="str">
        <f>IF(MAX(WH14,WK14)&gt;0,MAX(WH14,WK14),"")</f>
        <v/>
      </c>
      <c r="WM14" s="40" t="str">
        <f>IF(VX14&gt;0,VX14,"")</f>
        <v/>
      </c>
      <c r="WN14" s="40" t="str">
        <f>IF(VY14&gt;0,VY14,"")</f>
        <v/>
      </c>
      <c r="WO14" s="40" t="str">
        <f>IF(SUM(VV14:VY14)-VZ14&gt;0,SUM(VV14:VY14)-VZ14,"")</f>
        <v/>
      </c>
      <c r="WP14" s="40" t="str">
        <f>IF(WC14&gt;0,WC14,"")</f>
        <v/>
      </c>
      <c r="WQ14" s="40" t="str">
        <f>IF(WD14&gt;0,WD14,"")</f>
        <v/>
      </c>
      <c r="WR14" s="40" t="str">
        <f>IF(SUM(WA14:WD14)-WE14&gt;0,SUM(WA14:WD14)-WE14,"")</f>
        <v/>
      </c>
      <c r="WS14" s="40" t="str">
        <f>IF(SUM(WL14,WO14,WR14)&gt;0,SUM(WL14,WO14,WR14),"")</f>
        <v/>
      </c>
      <c r="WT14" s="26">
        <f>IF($CP14="P",CA14,(CA14+AZ14)/2)</f>
        <v>0</v>
      </c>
      <c r="WU14" s="26">
        <f>IF($CP14="P",CB14,(CB14+BA14)/2)</f>
        <v>0</v>
      </c>
      <c r="WV14" s="26">
        <f>IF($CP14="P",CC14,(CC14+BB14)/2)</f>
        <v>0</v>
      </c>
      <c r="WW14" s="26">
        <f>IF($CP14="P",CD14,(CD14+BC14)/2)</f>
        <v>0</v>
      </c>
      <c r="WX14" s="26">
        <f>IF($CP14="P",CE14,(CE14+BD14)/2)</f>
        <v>0</v>
      </c>
      <c r="WY14" s="26">
        <f>IF($CP14="P",CF14,(CF14+BE14)/2)</f>
        <v>0</v>
      </c>
      <c r="WZ14" s="26">
        <f>IF($CP14="P",CG14,(CG14+BF14)/2)</f>
        <v>0</v>
      </c>
      <c r="XA14" s="26">
        <f>IF($CP14="P",CH14,(CH14+BG14)/2)</f>
        <v>0</v>
      </c>
      <c r="XB14" s="26">
        <f>IF($CP14="P",CI14,(CI14+BH14)/2)</f>
        <v>0</v>
      </c>
      <c r="XC14" s="26">
        <f>IF($CP14="P",CJ14,(CJ14+BI14)/2)</f>
        <v>0</v>
      </c>
      <c r="XD14" s="26">
        <f>IF($CP14="P",CK14,(CK14+BJ14)/2)</f>
        <v>0</v>
      </c>
      <c r="XE14" s="26">
        <f>IF($CP14="P",CL14,(CL14+BK14)/2)</f>
        <v>0</v>
      </c>
      <c r="XF14" s="26">
        <f>IF($CP14="P",CM14,(CM14+BL14)/2)</f>
        <v>0</v>
      </c>
      <c r="XG14" s="26">
        <f>IF($CP14="P",CN14,(CN14+BM14)/2)</f>
        <v>0</v>
      </c>
      <c r="XH14" s="26">
        <f>IF($CP14="P",CO14,(CO14+BN14)/2)</f>
        <v>0</v>
      </c>
      <c r="XI14" s="28" t="s">
        <v>53</v>
      </c>
      <c r="XJ14" s="11" t="str">
        <f>IF(WV14&gt;0,WV14,"")</f>
        <v/>
      </c>
      <c r="XK14" s="11" t="str">
        <f>IF(WW14&gt;0,WW14,"")</f>
        <v/>
      </c>
      <c r="XL14" s="11" t="str">
        <f>IF(SUM(WT14:WW14)-WX14&gt;0,SUM(WT14:WW14)-WX14,"")</f>
        <v/>
      </c>
      <c r="XM14" s="11" t="str">
        <f>IF(XA14&gt;0,XA14,"")</f>
        <v/>
      </c>
      <c r="XN14" s="11" t="str">
        <f>IF(XB14&gt;0,XB14,"")</f>
        <v/>
      </c>
      <c r="XO14" s="11" t="str">
        <f>IF(SUM(WY14:XB14)-XC14&gt;0,SUM(WY14:XB14)-XC14,"")</f>
        <v/>
      </c>
      <c r="XP14" s="11" t="str">
        <f>IF(MAX(XL14,XO14)&gt;0,MAX(XL14,XO14),"")</f>
        <v/>
      </c>
      <c r="XQ14" s="11" t="str">
        <f>IF(XF14&gt;0,XF14,"")</f>
        <v/>
      </c>
      <c r="XR14" s="11" t="str">
        <f>IF(XG14&gt;0,XG14,"")</f>
        <v/>
      </c>
      <c r="XS14" s="11" t="str">
        <f>IF(SUM(XD14:XG14)-XH14&gt;0,SUM(XD14:XG14)-XH14,"")</f>
        <v/>
      </c>
      <c r="XT14" s="11" t="str">
        <f>IF(SUM(XP14,XS14)&gt;0,SUM(XP14,XS14),"")</f>
        <v/>
      </c>
    </row>
    <row r="15" spans="1:644" x14ac:dyDescent="0.2">
      <c r="B15" s="5"/>
      <c r="D15" s="1"/>
    </row>
    <row r="16" spans="1:644" x14ac:dyDescent="0.2">
      <c r="G16" s="36"/>
      <c r="I16" s="36"/>
    </row>
    <row r="17" spans="1:617" x14ac:dyDescent="0.2">
      <c r="B17" s="23" t="s">
        <v>51</v>
      </c>
      <c r="C17" s="5"/>
      <c r="G17" s="3"/>
      <c r="AR17" s="41"/>
      <c r="AS17" s="41"/>
      <c r="AT17" s="41"/>
      <c r="AV17" s="32"/>
      <c r="AW17" s="32"/>
      <c r="AY17" s="42">
        <v>13.2</v>
      </c>
      <c r="BS17" s="41"/>
      <c r="BT17" s="41"/>
      <c r="BU17" s="41"/>
      <c r="BW17" s="32"/>
      <c r="BX17" s="32"/>
      <c r="BZ17" s="42">
        <v>13.2</v>
      </c>
      <c r="CT17" s="41"/>
      <c r="CU17" s="41"/>
      <c r="CV17" s="41"/>
      <c r="CX17" s="32"/>
      <c r="CY17" s="32"/>
      <c r="DA17" s="42">
        <v>13.2</v>
      </c>
      <c r="DX17" s="5"/>
      <c r="DY17" s="5"/>
      <c r="EH17" s="2"/>
      <c r="EI17" s="2"/>
      <c r="EK17" s="42">
        <v>13.2</v>
      </c>
      <c r="FF17" s="5"/>
      <c r="FG17" s="5"/>
      <c r="FP17" s="2"/>
      <c r="FQ17" s="2"/>
      <c r="FS17" s="42">
        <v>13.2</v>
      </c>
      <c r="GN17" s="5"/>
      <c r="GO17" s="5"/>
      <c r="GX17" s="2"/>
      <c r="GY17" s="2"/>
      <c r="HA17" s="42">
        <v>13.2</v>
      </c>
      <c r="HV17" s="5"/>
      <c r="HW17" s="5"/>
      <c r="IF17" s="2"/>
      <c r="IG17" s="2"/>
      <c r="II17" s="42">
        <v>13.2</v>
      </c>
      <c r="JD17" s="5"/>
      <c r="JE17" s="5"/>
      <c r="JN17" s="2"/>
      <c r="JO17" s="2"/>
      <c r="JQ17" s="42">
        <v>13.2</v>
      </c>
      <c r="KL17" s="5"/>
      <c r="KM17" s="5"/>
      <c r="KV17" s="2"/>
      <c r="KW17" s="2"/>
      <c r="KY17" s="42">
        <v>13.2</v>
      </c>
      <c r="LT17" s="5"/>
      <c r="LU17" s="5"/>
      <c r="MD17" s="2"/>
      <c r="ME17" s="2"/>
      <c r="MG17" s="42">
        <v>13.2</v>
      </c>
      <c r="NB17" s="5"/>
      <c r="NC17" s="5"/>
      <c r="NL17" s="2"/>
      <c r="NM17" s="2"/>
      <c r="NO17" s="42">
        <v>13.2</v>
      </c>
      <c r="OJ17" s="5"/>
      <c r="OK17" s="5"/>
      <c r="OT17" s="2"/>
      <c r="OU17" s="2"/>
      <c r="OW17" s="42">
        <v>13.2</v>
      </c>
      <c r="PR17" s="5"/>
      <c r="PS17" s="5"/>
      <c r="QB17" s="2"/>
      <c r="QC17" s="2"/>
      <c r="QE17" s="42">
        <v>13.2</v>
      </c>
      <c r="QZ17" s="5"/>
      <c r="RA17" s="5"/>
      <c r="RJ17" s="2"/>
      <c r="RK17" s="2"/>
      <c r="RM17" s="42">
        <v>13.2</v>
      </c>
      <c r="SH17" s="5"/>
      <c r="SI17" s="5"/>
      <c r="SR17" s="2"/>
      <c r="SS17" s="2"/>
      <c r="SU17" s="42">
        <v>13.2</v>
      </c>
      <c r="TP17" s="5"/>
      <c r="TQ17" s="5"/>
      <c r="TZ17" s="2"/>
      <c r="UA17" s="2"/>
      <c r="UC17" s="42">
        <v>13.2</v>
      </c>
      <c r="UX17" s="5"/>
      <c r="UY17" s="5"/>
      <c r="VH17" s="2"/>
      <c r="VI17" s="2"/>
      <c r="VK17" s="42">
        <v>13.2</v>
      </c>
      <c r="WF17" s="5"/>
      <c r="WG17" s="5"/>
      <c r="WP17" s="2"/>
      <c r="WQ17" s="2"/>
      <c r="WS17" s="42">
        <v>13.2</v>
      </c>
    </row>
    <row r="18" spans="1:617" x14ac:dyDescent="0.2">
      <c r="B18" s="30" t="s">
        <v>50</v>
      </c>
      <c r="C18" s="5"/>
      <c r="X18" s="2"/>
      <c r="AR18" s="41"/>
      <c r="AS18" s="41"/>
      <c r="AT18" s="41"/>
      <c r="AV18" s="32"/>
      <c r="AW18" s="32"/>
      <c r="AY18" s="43">
        <v>14</v>
      </c>
      <c r="BS18" s="41"/>
      <c r="BT18" s="41"/>
      <c r="BU18" s="41"/>
      <c r="BW18" s="32"/>
      <c r="BX18" s="32"/>
      <c r="BZ18" s="43">
        <v>14</v>
      </c>
      <c r="CT18" s="41"/>
      <c r="CU18" s="41"/>
      <c r="CV18" s="41"/>
      <c r="CX18" s="32"/>
      <c r="CY18" s="32"/>
      <c r="DA18" s="43">
        <v>14</v>
      </c>
      <c r="DX18" s="5"/>
      <c r="DY18" s="5"/>
      <c r="EH18" s="2"/>
      <c r="EI18" s="2"/>
      <c r="EK18" s="43">
        <v>14</v>
      </c>
      <c r="FF18" s="5"/>
      <c r="FG18" s="5"/>
      <c r="FP18" s="2"/>
      <c r="FQ18" s="2"/>
      <c r="FS18" s="43">
        <v>14</v>
      </c>
      <c r="GN18" s="5"/>
      <c r="GO18" s="5"/>
      <c r="GX18" s="2"/>
      <c r="GY18" s="2"/>
      <c r="HA18" s="43">
        <v>14</v>
      </c>
      <c r="HV18" s="5"/>
      <c r="HW18" s="5"/>
      <c r="IF18" s="2"/>
      <c r="IG18" s="2"/>
      <c r="II18" s="43">
        <v>14</v>
      </c>
      <c r="JD18" s="5"/>
      <c r="JE18" s="5"/>
      <c r="JN18" s="2"/>
      <c r="JO18" s="2"/>
      <c r="JQ18" s="43">
        <v>14</v>
      </c>
      <c r="KL18" s="5"/>
      <c r="KM18" s="5"/>
      <c r="KV18" s="2"/>
      <c r="KW18" s="2"/>
      <c r="KY18" s="43">
        <v>14</v>
      </c>
      <c r="LT18" s="5"/>
      <c r="LU18" s="5"/>
      <c r="MD18" s="2"/>
      <c r="ME18" s="2"/>
      <c r="MG18" s="43">
        <v>14</v>
      </c>
      <c r="NB18" s="5"/>
      <c r="NC18" s="5"/>
      <c r="NL18" s="2"/>
      <c r="NM18" s="2"/>
      <c r="NO18" s="43">
        <v>14</v>
      </c>
      <c r="OJ18" s="5"/>
      <c r="OK18" s="5"/>
      <c r="OT18" s="2"/>
      <c r="OU18" s="2"/>
      <c r="OW18" s="43">
        <v>14</v>
      </c>
      <c r="PR18" s="5"/>
      <c r="PS18" s="5"/>
      <c r="QB18" s="2"/>
      <c r="QC18" s="2"/>
      <c r="QE18" s="43">
        <v>14</v>
      </c>
      <c r="QZ18" s="5"/>
      <c r="RA18" s="5"/>
      <c r="RJ18" s="2"/>
      <c r="RK18" s="2"/>
      <c r="RM18" s="43">
        <v>14</v>
      </c>
      <c r="SH18" s="5"/>
      <c r="SI18" s="5"/>
      <c r="SR18" s="2"/>
      <c r="SS18" s="2"/>
      <c r="SU18" s="43">
        <v>14</v>
      </c>
      <c r="TP18" s="5"/>
      <c r="TQ18" s="5"/>
      <c r="TZ18" s="2"/>
      <c r="UA18" s="2"/>
      <c r="UC18" s="43">
        <v>14</v>
      </c>
      <c r="UX18" s="5"/>
      <c r="UY18" s="5"/>
      <c r="VH18" s="2"/>
      <c r="VI18" s="2"/>
      <c r="VK18" s="43">
        <v>14</v>
      </c>
      <c r="WF18" s="5"/>
      <c r="WG18" s="5"/>
      <c r="WP18" s="2"/>
      <c r="WQ18" s="2"/>
      <c r="WS18" s="43">
        <v>14</v>
      </c>
    </row>
    <row r="19" spans="1:617" x14ac:dyDescent="0.2">
      <c r="A19" s="5"/>
      <c r="B19" s="31" t="s">
        <v>63</v>
      </c>
      <c r="C19" s="5"/>
      <c r="E19" s="2"/>
      <c r="AR19" s="41"/>
      <c r="AS19" s="41"/>
      <c r="AT19" s="41"/>
      <c r="AU19" s="32"/>
      <c r="AV19" s="32"/>
      <c r="AW19" s="32"/>
      <c r="AX19" s="32"/>
      <c r="AY19" s="44">
        <v>14.9</v>
      </c>
      <c r="BS19" s="41"/>
      <c r="BT19" s="41"/>
      <c r="BU19" s="41"/>
      <c r="BW19" s="32"/>
      <c r="BX19" s="32"/>
      <c r="BZ19" s="44">
        <v>14.9</v>
      </c>
      <c r="CT19" s="41"/>
      <c r="CU19" s="41"/>
      <c r="CV19" s="41"/>
      <c r="CW19" s="32"/>
      <c r="CX19" s="32"/>
      <c r="CY19" s="32"/>
      <c r="CZ19" s="32"/>
      <c r="DA19" s="44">
        <v>14.9</v>
      </c>
      <c r="DX19" s="5"/>
      <c r="DY19" s="5"/>
      <c r="EH19" s="2"/>
      <c r="EI19" s="2"/>
      <c r="EK19" s="44">
        <v>0</v>
      </c>
      <c r="FF19" s="5"/>
      <c r="FG19" s="5"/>
      <c r="FP19" s="2"/>
      <c r="FQ19" s="2"/>
      <c r="FS19" s="44">
        <v>0</v>
      </c>
      <c r="GN19" s="5"/>
      <c r="GO19" s="5"/>
      <c r="GX19" s="2"/>
      <c r="GY19" s="2"/>
      <c r="HA19" s="44">
        <v>0</v>
      </c>
      <c r="HV19" s="5"/>
      <c r="HW19" s="5"/>
      <c r="IF19" s="2"/>
      <c r="IG19" s="2"/>
      <c r="II19" s="44">
        <v>0</v>
      </c>
      <c r="JD19" s="5"/>
      <c r="JE19" s="5"/>
      <c r="JN19" s="2"/>
      <c r="JO19" s="2"/>
      <c r="JQ19" s="44">
        <v>0</v>
      </c>
      <c r="KL19" s="5"/>
      <c r="KM19" s="5"/>
      <c r="KV19" s="2"/>
      <c r="KW19" s="2"/>
      <c r="KY19" s="44">
        <v>0</v>
      </c>
      <c r="LT19" s="5"/>
      <c r="LU19" s="5"/>
      <c r="MD19" s="2"/>
      <c r="ME19" s="2"/>
      <c r="MG19" s="44">
        <v>0</v>
      </c>
      <c r="NB19" s="5"/>
      <c r="NC19" s="5"/>
      <c r="NL19" s="2"/>
      <c r="NM19" s="2"/>
      <c r="NO19" s="44">
        <v>0</v>
      </c>
      <c r="OJ19" s="5"/>
      <c r="OK19" s="5"/>
      <c r="OT19" s="2"/>
      <c r="OU19" s="2"/>
      <c r="OW19" s="44">
        <v>0</v>
      </c>
      <c r="PR19" s="5"/>
      <c r="PS19" s="5"/>
      <c r="QB19" s="2"/>
      <c r="QC19" s="2"/>
      <c r="QE19" s="44">
        <v>0</v>
      </c>
      <c r="QZ19" s="5"/>
      <c r="RA19" s="5"/>
      <c r="RJ19" s="2"/>
      <c r="RK19" s="2"/>
      <c r="RM19" s="44">
        <v>0</v>
      </c>
      <c r="SH19" s="5"/>
      <c r="SI19" s="5"/>
      <c r="SR19" s="2"/>
      <c r="SS19" s="2"/>
      <c r="SU19" s="44">
        <v>0</v>
      </c>
      <c r="TP19" s="5"/>
      <c r="TQ19" s="5"/>
      <c r="TZ19" s="2"/>
      <c r="UA19" s="2"/>
      <c r="UC19" s="44">
        <v>0</v>
      </c>
      <c r="UX19" s="5"/>
      <c r="UY19" s="5"/>
      <c r="VH19" s="2"/>
      <c r="VI19" s="2"/>
      <c r="VK19" s="44">
        <v>0</v>
      </c>
      <c r="WF19" s="5"/>
      <c r="WG19" s="5"/>
      <c r="WP19" s="2"/>
      <c r="WQ19" s="2"/>
      <c r="WS19" s="44">
        <v>0</v>
      </c>
    </row>
    <row r="20" spans="1:617" x14ac:dyDescent="0.2">
      <c r="A20" s="5"/>
      <c r="B20" s="35" t="s">
        <v>75</v>
      </c>
      <c r="C20" s="5"/>
      <c r="E20" s="2"/>
      <c r="AR20" s="41"/>
      <c r="AS20" s="41"/>
      <c r="AT20" s="41"/>
      <c r="AU20" s="32"/>
      <c r="AV20" s="32"/>
      <c r="AW20" s="32"/>
      <c r="AX20" s="32"/>
      <c r="AY20" s="45">
        <v>15.3</v>
      </c>
      <c r="BS20" s="41"/>
      <c r="BT20" s="41"/>
      <c r="BU20" s="41"/>
      <c r="BW20" s="32"/>
      <c r="BX20" s="32"/>
      <c r="BZ20" s="45">
        <v>15.3</v>
      </c>
      <c r="CT20" s="41"/>
      <c r="CU20" s="41"/>
      <c r="CV20" s="41"/>
      <c r="CW20" s="32"/>
      <c r="CX20" s="32"/>
      <c r="CY20" s="32"/>
      <c r="CZ20" s="32"/>
      <c r="DA20" s="45">
        <v>15.3</v>
      </c>
      <c r="DX20" s="5"/>
      <c r="DY20" s="5"/>
      <c r="EH20" s="2"/>
      <c r="EI20" s="2"/>
      <c r="EK20" s="45">
        <v>0</v>
      </c>
      <c r="FF20" s="5"/>
      <c r="FG20" s="5"/>
      <c r="FP20" s="2"/>
      <c r="FQ20" s="2"/>
      <c r="FS20" s="45">
        <v>0</v>
      </c>
      <c r="GN20" s="5"/>
      <c r="GO20" s="5"/>
      <c r="GX20" s="2"/>
      <c r="GY20" s="2"/>
      <c r="HA20" s="45">
        <v>0</v>
      </c>
      <c r="HV20" s="5"/>
      <c r="HW20" s="5"/>
      <c r="IF20" s="2"/>
      <c r="IG20" s="2"/>
      <c r="II20" s="45">
        <v>0</v>
      </c>
      <c r="JD20" s="5"/>
      <c r="JE20" s="5"/>
      <c r="JN20" s="2"/>
      <c r="JO20" s="2"/>
      <c r="JQ20" s="45">
        <v>0</v>
      </c>
      <c r="KL20" s="5"/>
      <c r="KM20" s="5"/>
      <c r="KV20" s="2"/>
      <c r="KW20" s="2"/>
      <c r="KY20" s="45">
        <v>0</v>
      </c>
      <c r="LT20" s="5"/>
      <c r="LU20" s="5"/>
      <c r="MD20" s="2"/>
      <c r="ME20" s="2"/>
      <c r="MG20" s="45">
        <v>0</v>
      </c>
      <c r="NB20" s="5"/>
      <c r="NC20" s="5"/>
      <c r="NL20" s="2"/>
      <c r="NM20" s="2"/>
      <c r="NO20" s="45">
        <v>0</v>
      </c>
      <c r="OJ20" s="5"/>
      <c r="OK20" s="5"/>
      <c r="OT20" s="2"/>
      <c r="OU20" s="2"/>
      <c r="OW20" s="45">
        <v>0</v>
      </c>
      <c r="PR20" s="5"/>
      <c r="PS20" s="5"/>
      <c r="QB20" s="2"/>
      <c r="QC20" s="2"/>
      <c r="QE20" s="45">
        <v>0</v>
      </c>
      <c r="QZ20" s="5"/>
      <c r="RA20" s="5"/>
      <c r="RJ20" s="2"/>
      <c r="RK20" s="2"/>
      <c r="RM20" s="45">
        <v>0</v>
      </c>
      <c r="SH20" s="5"/>
      <c r="SI20" s="5"/>
      <c r="SR20" s="2"/>
      <c r="SS20" s="2"/>
      <c r="SU20" s="45">
        <v>0</v>
      </c>
      <c r="TP20" s="5"/>
      <c r="TQ20" s="5"/>
      <c r="TZ20" s="2"/>
      <c r="UA20" s="2"/>
      <c r="UC20" s="45">
        <v>0</v>
      </c>
      <c r="UX20" s="5"/>
      <c r="UY20" s="5"/>
      <c r="VH20" s="2"/>
      <c r="VI20" s="2"/>
      <c r="VK20" s="45">
        <v>0</v>
      </c>
      <c r="WF20" s="5"/>
      <c r="WG20" s="5"/>
      <c r="WP20" s="2"/>
      <c r="WQ20" s="2"/>
      <c r="WS20" s="45">
        <v>0</v>
      </c>
    </row>
    <row r="21" spans="1:617" x14ac:dyDescent="0.2">
      <c r="A21" s="5"/>
      <c r="B21" s="34" t="s">
        <v>48</v>
      </c>
      <c r="C21" s="5"/>
      <c r="P21" s="2"/>
      <c r="AR21" s="41"/>
      <c r="AS21" s="41"/>
      <c r="AT21" s="41"/>
      <c r="AU21" s="32"/>
      <c r="AV21" s="32"/>
      <c r="AW21" s="32"/>
      <c r="AX21" s="32"/>
      <c r="AY21" s="46">
        <v>51.6</v>
      </c>
      <c r="BS21" s="41"/>
      <c r="BT21" s="41"/>
      <c r="BU21" s="41"/>
      <c r="BW21" s="32"/>
      <c r="BX21" s="32"/>
      <c r="BZ21" s="46">
        <v>51.6</v>
      </c>
      <c r="CT21" s="41"/>
      <c r="CU21" s="41"/>
      <c r="CV21" s="41"/>
      <c r="CW21" s="32"/>
      <c r="CX21" s="32"/>
      <c r="CY21" s="32"/>
      <c r="CZ21" s="32"/>
      <c r="DA21" s="46">
        <v>51.6</v>
      </c>
      <c r="DX21" s="5"/>
      <c r="DY21" s="5"/>
      <c r="EH21" s="2"/>
      <c r="EI21" s="2"/>
      <c r="EK21" s="46">
        <v>51.6</v>
      </c>
      <c r="FF21" s="5"/>
      <c r="FG21" s="5"/>
      <c r="FP21" s="2"/>
      <c r="FQ21" s="2"/>
      <c r="FS21" s="46">
        <v>51.6</v>
      </c>
      <c r="GN21" s="5"/>
      <c r="GO21" s="5"/>
      <c r="GX21" s="2"/>
      <c r="GY21" s="2"/>
      <c r="HA21" s="46">
        <v>51.6</v>
      </c>
      <c r="HV21" s="5"/>
      <c r="HW21" s="5"/>
      <c r="IF21" s="2"/>
      <c r="IG21" s="2"/>
      <c r="II21" s="46">
        <v>51.6</v>
      </c>
      <c r="JD21" s="5"/>
      <c r="JE21" s="5"/>
      <c r="JN21" s="2"/>
      <c r="JO21" s="2"/>
      <c r="JQ21" s="46">
        <v>51.6</v>
      </c>
      <c r="KL21" s="5"/>
      <c r="KM21" s="5"/>
      <c r="KV21" s="2"/>
      <c r="KW21" s="2"/>
      <c r="KY21" s="46">
        <v>51.6</v>
      </c>
      <c r="LT21" s="5"/>
      <c r="LU21" s="5"/>
      <c r="MD21" s="2"/>
      <c r="ME21" s="2"/>
      <c r="MG21" s="46">
        <v>51.6</v>
      </c>
      <c r="NB21" s="5"/>
      <c r="NC21" s="5"/>
      <c r="NL21" s="2"/>
      <c r="NM21" s="2"/>
      <c r="NO21" s="46">
        <v>51.6</v>
      </c>
      <c r="OJ21" s="5"/>
      <c r="OK21" s="5"/>
      <c r="OT21" s="2"/>
      <c r="OU21" s="2"/>
      <c r="OW21" s="46">
        <v>51.6</v>
      </c>
      <c r="PR21" s="5"/>
      <c r="PS21" s="5"/>
      <c r="QB21" s="2"/>
      <c r="QC21" s="2"/>
      <c r="QE21" s="46">
        <v>51.6</v>
      </c>
      <c r="QZ21" s="5"/>
      <c r="RA21" s="5"/>
      <c r="RJ21" s="2"/>
      <c r="RK21" s="2"/>
      <c r="RM21" s="46">
        <v>51.6</v>
      </c>
      <c r="SH21" s="5"/>
      <c r="SI21" s="5"/>
      <c r="SR21" s="2"/>
      <c r="SS21" s="2"/>
      <c r="SU21" s="46">
        <v>51.6</v>
      </c>
      <c r="TP21" s="5"/>
      <c r="TQ21" s="5"/>
      <c r="TZ21" s="2"/>
      <c r="UA21" s="2"/>
      <c r="UC21" s="46">
        <v>51.6</v>
      </c>
      <c r="UX21" s="5"/>
      <c r="UY21" s="5"/>
      <c r="VH21" s="2"/>
      <c r="VI21" s="2"/>
      <c r="VK21" s="46">
        <v>51.6</v>
      </c>
      <c r="WF21" s="5"/>
      <c r="WG21" s="5"/>
      <c r="WP21" s="2"/>
      <c r="WQ21" s="2"/>
      <c r="WS21" s="46">
        <v>51.6</v>
      </c>
    </row>
    <row r="22" spans="1:617" x14ac:dyDescent="0.2">
      <c r="A22" s="5"/>
      <c r="B22" s="24" t="s">
        <v>49</v>
      </c>
      <c r="C22" s="5"/>
      <c r="P22" s="2"/>
      <c r="AR22" s="41"/>
      <c r="AS22" s="41"/>
      <c r="AT22" s="41"/>
      <c r="AU22" s="32"/>
      <c r="AV22" s="32"/>
      <c r="AW22" s="32"/>
      <c r="AX22" s="32"/>
      <c r="AY22" s="47">
        <v>52.8</v>
      </c>
      <c r="BS22" s="41"/>
      <c r="BT22" s="41"/>
      <c r="BU22" s="41"/>
      <c r="BW22" s="32"/>
      <c r="BX22" s="32"/>
      <c r="BZ22" s="47">
        <v>52.8</v>
      </c>
      <c r="CT22" s="41"/>
      <c r="CU22" s="41"/>
      <c r="CV22" s="41"/>
      <c r="CW22" s="32"/>
      <c r="CX22" s="32"/>
      <c r="CY22" s="32"/>
      <c r="CZ22" s="32"/>
      <c r="DA22" s="47">
        <v>52.8</v>
      </c>
      <c r="DX22" s="5"/>
      <c r="DY22" s="5"/>
      <c r="EH22" s="2"/>
      <c r="EI22" s="2"/>
      <c r="EK22" s="47">
        <v>52.8</v>
      </c>
      <c r="FF22" s="5"/>
      <c r="FG22" s="5"/>
      <c r="FP22" s="2"/>
      <c r="FQ22" s="2"/>
      <c r="FS22" s="47">
        <v>52.8</v>
      </c>
      <c r="GN22" s="5"/>
      <c r="GO22" s="5"/>
      <c r="GX22" s="2"/>
      <c r="GY22" s="2"/>
      <c r="HA22" s="47">
        <v>52.8</v>
      </c>
      <c r="HV22" s="5"/>
      <c r="HW22" s="5"/>
      <c r="IF22" s="2"/>
      <c r="IG22" s="2"/>
      <c r="II22" s="47">
        <v>52.8</v>
      </c>
      <c r="JD22" s="5"/>
      <c r="JE22" s="5"/>
      <c r="JN22" s="2"/>
      <c r="JO22" s="2"/>
      <c r="JQ22" s="47">
        <v>52.8</v>
      </c>
      <c r="KL22" s="5"/>
      <c r="KM22" s="5"/>
      <c r="KV22" s="2"/>
      <c r="KW22" s="2"/>
      <c r="KY22" s="47">
        <v>52.8</v>
      </c>
      <c r="LT22" s="5"/>
      <c r="LU22" s="5"/>
      <c r="MD22" s="2"/>
      <c r="ME22" s="2"/>
      <c r="MG22" s="47">
        <v>52.8</v>
      </c>
      <c r="NB22" s="5"/>
      <c r="NC22" s="5"/>
      <c r="NL22" s="2"/>
      <c r="NM22" s="2"/>
      <c r="NO22" s="47">
        <v>52.8</v>
      </c>
      <c r="OJ22" s="5"/>
      <c r="OK22" s="5"/>
      <c r="OT22" s="2"/>
      <c r="OU22" s="2"/>
      <c r="OW22" s="47">
        <v>52.8</v>
      </c>
      <c r="PR22" s="5"/>
      <c r="PS22" s="5"/>
      <c r="QB22" s="2"/>
      <c r="QC22" s="2"/>
      <c r="QE22" s="47">
        <v>52.8</v>
      </c>
      <c r="QZ22" s="5"/>
      <c r="RA22" s="5"/>
      <c r="RJ22" s="2"/>
      <c r="RK22" s="2"/>
      <c r="RM22" s="47">
        <v>52.8</v>
      </c>
      <c r="SH22" s="5"/>
      <c r="SI22" s="5"/>
      <c r="SR22" s="2"/>
      <c r="SS22" s="2"/>
      <c r="SU22" s="47">
        <v>52.8</v>
      </c>
      <c r="TP22" s="5"/>
      <c r="TQ22" s="5"/>
      <c r="TZ22" s="2"/>
      <c r="UA22" s="2"/>
      <c r="UC22" s="47">
        <v>52.8</v>
      </c>
      <c r="UX22" s="5"/>
      <c r="UY22" s="5"/>
      <c r="VH22" s="2"/>
      <c r="VI22" s="2"/>
      <c r="VK22" s="47">
        <v>52.8</v>
      </c>
      <c r="WF22" s="5"/>
      <c r="WG22" s="5"/>
      <c r="WP22" s="2"/>
      <c r="WQ22" s="2"/>
      <c r="WS22" s="47">
        <v>52.8</v>
      </c>
    </row>
    <row r="23" spans="1:617" x14ac:dyDescent="0.2">
      <c r="A23" s="5"/>
      <c r="B23" s="33" t="s">
        <v>62</v>
      </c>
      <c r="C23" s="5"/>
      <c r="AR23" s="41"/>
      <c r="AS23" s="41"/>
      <c r="AT23" s="41"/>
      <c r="AU23" s="32"/>
      <c r="AV23" s="32"/>
      <c r="AW23" s="32"/>
      <c r="AX23" s="32"/>
      <c r="AY23" s="48">
        <v>54</v>
      </c>
      <c r="BS23" s="41"/>
      <c r="BT23" s="41"/>
      <c r="BU23" s="41"/>
      <c r="BW23" s="32"/>
      <c r="BX23" s="32"/>
      <c r="BZ23" s="48">
        <v>54</v>
      </c>
      <c r="CT23" s="41"/>
      <c r="CU23" s="41"/>
      <c r="CV23" s="41"/>
      <c r="CW23" s="32"/>
      <c r="CX23" s="32"/>
      <c r="CY23" s="32"/>
      <c r="CZ23" s="32"/>
      <c r="DA23" s="48">
        <v>54</v>
      </c>
      <c r="DX23" s="5"/>
      <c r="DY23" s="5"/>
      <c r="EH23" s="2"/>
      <c r="EI23" s="2"/>
      <c r="EJ23" s="37"/>
      <c r="EK23" s="48">
        <v>54</v>
      </c>
      <c r="FF23" s="5"/>
      <c r="FG23" s="5"/>
      <c r="FP23" s="2"/>
      <c r="FQ23" s="2"/>
      <c r="FR23" s="37"/>
      <c r="FS23" s="48">
        <v>54</v>
      </c>
      <c r="GN23" s="5"/>
      <c r="GO23" s="5"/>
      <c r="GX23" s="2"/>
      <c r="GY23" s="2"/>
      <c r="GZ23" s="37"/>
      <c r="HA23" s="48">
        <v>54</v>
      </c>
      <c r="HV23" s="5"/>
      <c r="HW23" s="5"/>
      <c r="IF23" s="2"/>
      <c r="IG23" s="2"/>
      <c r="IH23" s="37"/>
      <c r="II23" s="48">
        <v>54</v>
      </c>
      <c r="JD23" s="5"/>
      <c r="JE23" s="5"/>
      <c r="JN23" s="2"/>
      <c r="JO23" s="2"/>
      <c r="JP23" s="37"/>
      <c r="JQ23" s="48">
        <v>54</v>
      </c>
      <c r="KL23" s="5"/>
      <c r="KM23" s="5"/>
      <c r="KV23" s="2"/>
      <c r="KW23" s="2"/>
      <c r="KX23" s="37"/>
      <c r="KY23" s="48">
        <v>54</v>
      </c>
      <c r="LT23" s="5"/>
      <c r="LU23" s="5"/>
      <c r="MD23" s="2"/>
      <c r="ME23" s="2"/>
      <c r="MF23" s="37"/>
      <c r="MG23" s="48">
        <v>54</v>
      </c>
      <c r="NB23" s="5"/>
      <c r="NC23" s="5"/>
      <c r="NL23" s="2"/>
      <c r="NM23" s="2"/>
      <c r="NN23" s="37"/>
      <c r="NO23" s="48">
        <v>54</v>
      </c>
      <c r="OJ23" s="5"/>
      <c r="OK23" s="5"/>
      <c r="OT23" s="2"/>
      <c r="OU23" s="2"/>
      <c r="OV23" s="37"/>
      <c r="OW23" s="48">
        <v>54</v>
      </c>
      <c r="PR23" s="5"/>
      <c r="PS23" s="5"/>
      <c r="QB23" s="2"/>
      <c r="QC23" s="2"/>
      <c r="QD23" s="37"/>
      <c r="QE23" s="48">
        <v>54</v>
      </c>
      <c r="QZ23" s="5"/>
      <c r="RA23" s="5"/>
      <c r="RJ23" s="2"/>
      <c r="RK23" s="2"/>
      <c r="RL23" s="37"/>
      <c r="RM23" s="48">
        <v>54</v>
      </c>
      <c r="SH23" s="5"/>
      <c r="SI23" s="5"/>
      <c r="SR23" s="2"/>
      <c r="SS23" s="2"/>
      <c r="ST23" s="37"/>
      <c r="SU23" s="48">
        <v>54</v>
      </c>
      <c r="TP23" s="5"/>
      <c r="TQ23" s="5"/>
      <c r="TZ23" s="2"/>
      <c r="UA23" s="2"/>
      <c r="UB23" s="37"/>
      <c r="UC23" s="48">
        <v>54</v>
      </c>
      <c r="UX23" s="5"/>
      <c r="UY23" s="5"/>
      <c r="VH23" s="2"/>
      <c r="VI23" s="2"/>
      <c r="VJ23" s="37"/>
      <c r="VK23" s="48">
        <v>54</v>
      </c>
      <c r="WF23" s="5"/>
      <c r="WG23" s="5"/>
      <c r="WP23" s="2"/>
      <c r="WQ23" s="2"/>
      <c r="WR23" s="37"/>
      <c r="WS23" s="48">
        <v>54</v>
      </c>
    </row>
    <row r="24" spans="1:617" x14ac:dyDescent="0.2">
      <c r="A24" s="5"/>
      <c r="B24" s="25" t="s">
        <v>32</v>
      </c>
      <c r="C24" s="5"/>
      <c r="P24" s="2"/>
      <c r="AR24" s="41"/>
      <c r="AS24" s="41"/>
      <c r="AT24" s="41"/>
      <c r="AU24" s="32"/>
      <c r="AV24" s="41"/>
      <c r="AW24" s="41"/>
      <c r="AX24" s="32"/>
      <c r="AY24" s="49">
        <v>55.1</v>
      </c>
      <c r="BS24" s="41"/>
      <c r="BT24" s="41"/>
      <c r="BU24" s="41"/>
      <c r="BW24" s="41"/>
      <c r="BX24" s="32"/>
      <c r="BZ24" s="49">
        <v>55.1</v>
      </c>
      <c r="CT24" s="41"/>
      <c r="CU24" s="41"/>
      <c r="CV24" s="41"/>
      <c r="CW24" s="32"/>
      <c r="CX24" s="41"/>
      <c r="CY24" s="32"/>
      <c r="CZ24" s="32"/>
      <c r="DA24" s="49">
        <v>55.1</v>
      </c>
      <c r="DX24" s="5"/>
      <c r="DY24" s="5"/>
      <c r="EH24" s="41"/>
      <c r="EI24" s="2"/>
      <c r="EK24" s="49">
        <v>55.1</v>
      </c>
      <c r="FF24" s="5"/>
      <c r="FG24" s="5"/>
      <c r="FP24" s="41"/>
      <c r="FQ24" s="2"/>
      <c r="FS24" s="49">
        <v>55.1</v>
      </c>
      <c r="GN24" s="5"/>
      <c r="GO24" s="5"/>
      <c r="GX24" s="2"/>
      <c r="GY24" s="2"/>
      <c r="HA24" s="49">
        <v>55.1</v>
      </c>
      <c r="HV24" s="5"/>
      <c r="HW24" s="5"/>
      <c r="IF24" s="41"/>
      <c r="IG24" s="2"/>
      <c r="II24" s="49">
        <v>55.1</v>
      </c>
      <c r="JD24" s="5"/>
      <c r="JE24" s="5"/>
      <c r="JN24" s="2"/>
      <c r="JO24" s="2"/>
      <c r="JQ24" s="49">
        <v>55.1</v>
      </c>
      <c r="KL24" s="5"/>
      <c r="KM24" s="5"/>
      <c r="KV24" s="2"/>
      <c r="KW24" s="2"/>
      <c r="KY24" s="49">
        <v>55.1</v>
      </c>
      <c r="LT24" s="5"/>
      <c r="LU24" s="5"/>
      <c r="MD24" s="2"/>
      <c r="ME24" s="2"/>
      <c r="MG24" s="49">
        <v>55.1</v>
      </c>
      <c r="NB24" s="5"/>
      <c r="NC24" s="5"/>
      <c r="NL24" s="2"/>
      <c r="NM24" s="2"/>
      <c r="NO24" s="49">
        <v>55.1</v>
      </c>
      <c r="OJ24" s="5"/>
      <c r="OK24" s="5"/>
      <c r="OT24" s="2"/>
      <c r="OU24" s="2"/>
      <c r="OW24" s="49">
        <v>55.1</v>
      </c>
      <c r="PR24" s="5"/>
      <c r="PS24" s="5"/>
      <c r="QB24" s="2"/>
      <c r="QC24" s="2"/>
      <c r="QE24" s="49">
        <v>55.1</v>
      </c>
      <c r="QZ24" s="5"/>
      <c r="RA24" s="5"/>
      <c r="RJ24" s="2"/>
      <c r="RK24" s="2"/>
      <c r="RM24" s="49">
        <v>55.1</v>
      </c>
      <c r="SH24" s="5"/>
      <c r="SI24" s="5"/>
      <c r="SR24" s="2"/>
      <c r="SS24" s="2"/>
      <c r="SU24" s="49">
        <v>55.1</v>
      </c>
      <c r="TP24" s="5"/>
      <c r="TQ24" s="5"/>
      <c r="TZ24" s="2"/>
      <c r="UA24" s="2"/>
      <c r="UC24" s="49">
        <v>55.1</v>
      </c>
      <c r="UX24" s="5"/>
      <c r="UY24" s="5"/>
      <c r="VH24" s="2"/>
      <c r="VI24" s="2"/>
      <c r="VK24" s="49">
        <v>55.1</v>
      </c>
      <c r="WF24" s="5"/>
      <c r="WG24" s="5"/>
      <c r="WP24" s="2"/>
      <c r="WQ24" s="2"/>
      <c r="WS24" s="49">
        <v>55.1</v>
      </c>
    </row>
    <row r="25" spans="1:617" s="36" customFormat="1" x14ac:dyDescent="0.2">
      <c r="A25"/>
      <c r="B25" s="29" t="s">
        <v>54</v>
      </c>
      <c r="C25" s="2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U25" s="32"/>
      <c r="AX25" s="32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W25" s="32"/>
      <c r="CZ25" s="32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</row>
    <row r="26" spans="1:617" s="36" customFormat="1" x14ac:dyDescent="0.2">
      <c r="A26" s="5"/>
      <c r="B26" s="5"/>
      <c r="C26" s="20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Q26" s="32"/>
      <c r="AR26" s="32"/>
      <c r="AS26" s="32"/>
      <c r="AT26" s="32"/>
      <c r="AU26" s="32"/>
      <c r="AX26" s="32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S26" s="32"/>
      <c r="CT26" s="32"/>
      <c r="CU26" s="32"/>
      <c r="CV26" s="32"/>
      <c r="CW26" s="32"/>
      <c r="CZ26" s="32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</row>
    <row r="27" spans="1:617" s="36" customFormat="1" ht="17" x14ac:dyDescent="0.2">
      <c r="A27" s="5"/>
      <c r="B27" s="5"/>
      <c r="C27" s="20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 s="10"/>
      <c r="W27" s="10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Q27" s="32"/>
      <c r="AR27" s="32"/>
      <c r="AS27" s="32"/>
      <c r="AT27" s="32"/>
      <c r="AU27" s="32"/>
      <c r="AX27" s="32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S27" s="32"/>
      <c r="CT27" s="32"/>
      <c r="CU27" s="32"/>
      <c r="CV27" s="32"/>
      <c r="CW27" s="32"/>
      <c r="CZ27" s="32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</row>
    <row r="28" spans="1:617" s="36" customFormat="1" ht="17" x14ac:dyDescent="0.2">
      <c r="A28" s="5"/>
      <c r="B28" s="5"/>
      <c r="C28" s="20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 s="10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Q28" s="32"/>
      <c r="AR28" s="32"/>
      <c r="AS28" s="32"/>
      <c r="AT28" s="32"/>
      <c r="AU28" s="32"/>
      <c r="AX28" s="32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S28" s="32"/>
      <c r="CT28" s="32"/>
      <c r="CU28" s="32"/>
      <c r="CV28" s="32"/>
      <c r="CW28" s="32"/>
      <c r="CZ28" s="32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</row>
    <row r="29" spans="1:617" s="36" customFormat="1" ht="17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 s="10"/>
      <c r="W29" s="10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Q29" s="32"/>
      <c r="AR29" s="32"/>
      <c r="AS29" s="32"/>
      <c r="AT29" s="32"/>
      <c r="AU29" s="32"/>
      <c r="AX29" s="32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S29" s="32"/>
      <c r="CT29" s="32"/>
      <c r="CU29" s="32"/>
      <c r="CV29" s="32"/>
      <c r="CW29" s="32"/>
      <c r="CZ29" s="32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</row>
    <row r="30" spans="1:617" s="36" customFormat="1" ht="17" x14ac:dyDescent="0.2">
      <c r="A30"/>
      <c r="B30"/>
      <c r="C30"/>
      <c r="D30"/>
      <c r="E30"/>
      <c r="F30"/>
      <c r="G30"/>
      <c r="H30"/>
      <c r="I30"/>
      <c r="J30"/>
      <c r="K30" s="2"/>
      <c r="L30"/>
      <c r="M30"/>
      <c r="N30"/>
      <c r="O30"/>
      <c r="P30"/>
      <c r="Q30"/>
      <c r="R30"/>
      <c r="S30"/>
      <c r="T30"/>
      <c r="U30"/>
      <c r="V30" s="10"/>
      <c r="W30" s="1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Q30" s="32"/>
      <c r="AR30" s="32"/>
      <c r="AS30" s="32"/>
      <c r="AT30" s="32"/>
      <c r="AU30" s="32"/>
      <c r="AX30" s="32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S30" s="32"/>
      <c r="CT30" s="32"/>
      <c r="CU30" s="32"/>
      <c r="CV30" s="32"/>
      <c r="CW30" s="32"/>
      <c r="CZ30" s="32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</row>
    <row r="31" spans="1:617" s="36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 s="10"/>
      <c r="W31" s="10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Q31" s="32"/>
      <c r="AR31" s="32"/>
      <c r="AS31" s="32"/>
      <c r="AT31" s="32"/>
      <c r="AU31" s="32"/>
      <c r="AX31" s="32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S31" s="32"/>
      <c r="CT31" s="32"/>
      <c r="CU31" s="32"/>
      <c r="CV31" s="32"/>
      <c r="CW31" s="32"/>
      <c r="CZ31" s="32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TU31"/>
      <c r="TV31"/>
      <c r="TW31"/>
      <c r="TX31"/>
    </row>
    <row r="32" spans="1:617" s="36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 s="10"/>
      <c r="W32" s="10"/>
      <c r="X32" s="10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TU32"/>
      <c r="TV32"/>
      <c r="TW32"/>
      <c r="TX32"/>
    </row>
    <row r="33" spans="1:544" s="36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 s="10"/>
      <c r="W33" s="10"/>
      <c r="X33" s="10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TU33"/>
      <c r="TV33"/>
      <c r="TW33"/>
      <c r="TX33"/>
    </row>
    <row r="34" spans="1:544" s="36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 s="10"/>
      <c r="W34" s="10"/>
      <c r="X34" s="10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TU34"/>
      <c r="TV34"/>
      <c r="TW34"/>
      <c r="TX34"/>
    </row>
    <row r="35" spans="1:544" s="36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 s="10"/>
      <c r="W35" s="10"/>
      <c r="X35" s="10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TU35"/>
      <c r="TV35"/>
      <c r="TW35"/>
      <c r="TX35"/>
    </row>
    <row r="36" spans="1:544" s="36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 s="10"/>
      <c r="W36" s="10"/>
      <c r="X36" s="10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TU36"/>
      <c r="TV36"/>
      <c r="TW36"/>
      <c r="TX36"/>
    </row>
    <row r="37" spans="1:544" s="36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 s="10"/>
      <c r="W37" s="10"/>
      <c r="X37" s="10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TU37"/>
      <c r="TV37"/>
      <c r="TW37"/>
      <c r="TX37"/>
    </row>
    <row r="38" spans="1:544" s="36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 s="10"/>
      <c r="W38" s="10"/>
      <c r="X38" s="10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TU38"/>
      <c r="TV38"/>
      <c r="TW38"/>
      <c r="TX38"/>
    </row>
    <row r="39" spans="1:544" s="36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 s="10"/>
      <c r="W39" s="10"/>
      <c r="X39" s="10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TU39"/>
      <c r="TV39"/>
      <c r="TW39"/>
      <c r="TX39"/>
    </row>
    <row r="40" spans="1:544" s="36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 s="10"/>
      <c r="W40" s="10"/>
      <c r="X40" s="1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TU40"/>
      <c r="TV40"/>
      <c r="TW40"/>
      <c r="TX40"/>
    </row>
    <row r="41" spans="1:544" ht="17" x14ac:dyDescent="0.2">
      <c r="V41" s="10"/>
      <c r="W41" s="10"/>
      <c r="X41" s="10"/>
    </row>
    <row r="42" spans="1:544" ht="17" x14ac:dyDescent="0.2">
      <c r="V42" s="10"/>
      <c r="W42" s="10"/>
      <c r="X42" s="10"/>
    </row>
    <row r="43" spans="1:544" ht="17" x14ac:dyDescent="0.2">
      <c r="V43" s="10"/>
      <c r="W43" s="10"/>
      <c r="X43" s="10"/>
    </row>
    <row r="44" spans="1:544" ht="17" x14ac:dyDescent="0.2">
      <c r="V44" s="10"/>
      <c r="W44" s="10"/>
      <c r="X44" s="10"/>
    </row>
    <row r="45" spans="1:544" ht="17" x14ac:dyDescent="0.2">
      <c r="V45" s="10"/>
      <c r="W45" s="10"/>
      <c r="X45" s="10"/>
    </row>
    <row r="46" spans="1:544" ht="17" x14ac:dyDescent="0.2">
      <c r="V46" s="10"/>
      <c r="W46" s="10"/>
      <c r="X46" s="10"/>
    </row>
  </sheetData>
  <sheetProtection sheet="1" formatCells="0" formatColumns="0" formatRows="0"/>
  <autoFilter ref="A1:XT1" xr:uid="{94C79765-154A-EA43-A55F-A16A8EEFCEE9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4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8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filterColumn colId="635" showButton="0"/>
    <filterColumn colId="636" showButton="0"/>
    <filterColumn colId="637" showButton="0"/>
    <filterColumn colId="638" showButton="0"/>
    <filterColumn colId="639" showButton="0"/>
    <filterColumn colId="640" showButton="0"/>
    <filterColumn colId="641" showButton="0"/>
    <filterColumn colId="642" showButton="0"/>
    <sortState xmlns:xlrd2="http://schemas.microsoft.com/office/spreadsheetml/2017/richdata2" ref="A4:XT14">
      <sortCondition descending="1" ref="F1:F15"/>
    </sortState>
  </autoFilter>
  <mergeCells count="116">
    <mergeCell ref="PC2:PG2"/>
    <mergeCell ref="LJ2:LN2"/>
    <mergeCell ref="LO2:LS2"/>
    <mergeCell ref="MH2:ML2"/>
    <mergeCell ref="MM2:MQ2"/>
    <mergeCell ref="MR2:MV2"/>
    <mergeCell ref="MW2:NA2"/>
    <mergeCell ref="XD2:XH2"/>
    <mergeCell ref="RN2:RR2"/>
    <mergeCell ref="RS2:RW2"/>
    <mergeCell ref="RX2:SB2"/>
    <mergeCell ref="SC2:SG2"/>
    <mergeCell ref="WT2:WX2"/>
    <mergeCell ref="WY2:XC2"/>
    <mergeCell ref="PH2:PL2"/>
    <mergeCell ref="PM2:PQ2"/>
    <mergeCell ref="QF2:QJ2"/>
    <mergeCell ref="QK2:QO2"/>
    <mergeCell ref="QP2:QT2"/>
    <mergeCell ref="QU2:QY2"/>
    <mergeCell ref="IJ2:IN2"/>
    <mergeCell ref="IO2:IS2"/>
    <mergeCell ref="IT2:IX2"/>
    <mergeCell ref="IY2:JC2"/>
    <mergeCell ref="NP2:NT2"/>
    <mergeCell ref="NU2:NY2"/>
    <mergeCell ref="NZ2:OD2"/>
    <mergeCell ref="OE2:OI2"/>
    <mergeCell ref="OX2:PB2"/>
    <mergeCell ref="DI2:DM2"/>
    <mergeCell ref="NP1:OW1"/>
    <mergeCell ref="OX1:QE1"/>
    <mergeCell ref="QF1:RM1"/>
    <mergeCell ref="FT2:FX2"/>
    <mergeCell ref="FY2:GC2"/>
    <mergeCell ref="GD2:GH2"/>
    <mergeCell ref="GI2:GM2"/>
    <mergeCell ref="HB2:HF2"/>
    <mergeCell ref="HG2:HK2"/>
    <mergeCell ref="DN2:DR2"/>
    <mergeCell ref="DS2:DW2"/>
    <mergeCell ref="EL2:EP2"/>
    <mergeCell ref="EQ2:EU2"/>
    <mergeCell ref="EV2:EZ2"/>
    <mergeCell ref="FA2:FE2"/>
    <mergeCell ref="JR2:JV2"/>
    <mergeCell ref="JW2:KA2"/>
    <mergeCell ref="KB2:KF2"/>
    <mergeCell ref="KG2:KK2"/>
    <mergeCell ref="KZ2:LD2"/>
    <mergeCell ref="LE2:LI2"/>
    <mergeCell ref="HL2:HP2"/>
    <mergeCell ref="HQ2:HU2"/>
    <mergeCell ref="RN1:SU1"/>
    <mergeCell ref="WT1:XT1"/>
    <mergeCell ref="Y2:AC2"/>
    <mergeCell ref="AD2:AH2"/>
    <mergeCell ref="AI2:AM2"/>
    <mergeCell ref="AZ2:BD2"/>
    <mergeCell ref="BE2:BI2"/>
    <mergeCell ref="FT1:HA1"/>
    <mergeCell ref="HB1:II1"/>
    <mergeCell ref="IJ1:JQ1"/>
    <mergeCell ref="JR1:KY1"/>
    <mergeCell ref="KZ1:MG1"/>
    <mergeCell ref="MH1:NO1"/>
    <mergeCell ref="Y1:AY1"/>
    <mergeCell ref="AZ1:BZ1"/>
    <mergeCell ref="CA1:DA1"/>
    <mergeCell ref="DB1:DC1"/>
    <mergeCell ref="DD1:EK1"/>
    <mergeCell ref="EL1:FS1"/>
    <mergeCell ref="BJ2:BN2"/>
    <mergeCell ref="CA2:CE2"/>
    <mergeCell ref="CF2:CJ2"/>
    <mergeCell ref="CK2:CO2"/>
    <mergeCell ref="DD2:DH2"/>
    <mergeCell ref="S1:S3"/>
    <mergeCell ref="T1:T3"/>
    <mergeCell ref="U1:U3"/>
    <mergeCell ref="V1:V3"/>
    <mergeCell ref="W1:W3"/>
    <mergeCell ref="X1:X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VL1:WS1"/>
    <mergeCell ref="VL2:VP2"/>
    <mergeCell ref="VQ2:VU2"/>
    <mergeCell ref="VV2:VZ2"/>
    <mergeCell ref="WA2:WE2"/>
    <mergeCell ref="SV1:UC1"/>
    <mergeCell ref="SV2:SZ2"/>
    <mergeCell ref="TA2:TE2"/>
    <mergeCell ref="TF2:TJ2"/>
    <mergeCell ref="TK2:TO2"/>
    <mergeCell ref="UD1:VK1"/>
    <mergeCell ref="UD2:UH2"/>
    <mergeCell ref="UI2:UM2"/>
    <mergeCell ref="UN2:UR2"/>
    <mergeCell ref="US2:UW2"/>
  </mergeCells>
  <conditionalFormatting sqref="H1:H1048576">
    <cfRule type="containsText" dxfId="703" priority="66" operator="containsText" text="No DD">
      <formula>NOT(ISERROR(SEARCH("No DD",H1)))</formula>
    </cfRule>
    <cfRule type="containsText" dxfId="702" priority="67" operator="containsText" text="Merit">
      <formula>NOT(ISERROR(SEARCH("Merit",H1)))</formula>
    </cfRule>
    <cfRule type="containsText" dxfId="701" priority="68" operator="containsText" text="Excellence">
      <formula>NOT(ISERROR(SEARCH("Excellence",H1)))</formula>
    </cfRule>
    <cfRule type="containsText" dxfId="700" priority="69" operator="containsText" text="Worlds Team">
      <formula>NOT(ISERROR(SEARCH("Worlds Team",H1)))</formula>
    </cfRule>
    <cfRule type="containsText" dxfId="699" priority="70" operator="containsText" text="National Team">
      <formula>NOT(ISERROR(SEARCH("National Team",H1)))</formula>
    </cfRule>
  </conditionalFormatting>
  <conditionalFormatting sqref="A4:A1048576">
    <cfRule type="expression" dxfId="698" priority="31">
      <formula>AND(G4&lt;&gt;"",F4="")</formula>
    </cfRule>
    <cfRule type="expression" dxfId="697" priority="71">
      <formula>IF(A4&gt;8,1,0)</formula>
    </cfRule>
  </conditionalFormatting>
  <conditionalFormatting sqref="Y4:AY14">
    <cfRule type="expression" dxfId="696" priority="52" stopIfTrue="1">
      <formula>IF($AN4&lt;&gt;"",1,0)</formula>
    </cfRule>
  </conditionalFormatting>
  <conditionalFormatting sqref="AZ4:BZ14">
    <cfRule type="expression" dxfId="695" priority="65" stopIfTrue="1">
      <formula>IF($BO4&lt;&gt;"",1,0)</formula>
    </cfRule>
  </conditionalFormatting>
  <conditionalFormatting sqref="CA4:DA14">
    <cfRule type="expression" dxfId="694" priority="64" stopIfTrue="1">
      <formula>IF($CP4&lt;&gt;"",1,0)</formula>
    </cfRule>
  </conditionalFormatting>
  <conditionalFormatting sqref="BW25:BW1048576 BP1:BP1048576 BS1:BS1048576 BW1:BW23">
    <cfRule type="cellIs" dxfId="693" priority="77" operator="between">
      <formula>$BZ$20</formula>
      <formula>1000</formula>
    </cfRule>
    <cfRule type="cellIs" dxfId="692" priority="78" operator="between">
      <formula>$BZ$19</formula>
      <formula>$BZ$20</formula>
    </cfRule>
    <cfRule type="cellIs" dxfId="691" priority="79" operator="between">
      <formula>$BZ$18</formula>
      <formula>$BZ$19</formula>
    </cfRule>
    <cfRule type="cellIs" dxfId="690" priority="80" operator="between">
      <formula>$BZ$17</formula>
      <formula>$BZ$18</formula>
    </cfRule>
  </conditionalFormatting>
  <conditionalFormatting sqref="CX25:CX1048576 CQ1:CQ1048576 CT1:CT1048576 CX1:CX23">
    <cfRule type="cellIs" dxfId="689" priority="73" operator="between">
      <formula>$DA$20</formula>
      <formula>1000</formula>
    </cfRule>
    <cfRule type="cellIs" dxfId="688" priority="74" operator="between">
      <formula>$DA$19</formula>
      <formula>$DA$20</formula>
    </cfRule>
    <cfRule type="cellIs" dxfId="687" priority="75" operator="between">
      <formula>$DA$18</formula>
      <formula>$DA$19</formula>
    </cfRule>
    <cfRule type="cellIs" dxfId="686" priority="76" operator="between">
      <formula>$DA$17</formula>
      <formula>$DA$18</formula>
    </cfRule>
  </conditionalFormatting>
  <conditionalFormatting sqref="EH25:EH1048576 DX1:DX1048576 EA1:EA1048576 EE1:EE1048576 EH1:EH23">
    <cfRule type="cellIs" dxfId="685" priority="87" operator="between">
      <formula>$EK$17</formula>
      <formula>$EK$18</formula>
    </cfRule>
  </conditionalFormatting>
  <conditionalFormatting sqref="FP25:FP1048576 FF1:FF1048576 FI1:FI1048576 FM1:FM1048576 FP1:FP23">
    <cfRule type="cellIs" dxfId="684" priority="63" operator="between">
      <formula>$FS$17</formula>
      <formula>$FS$18</formula>
    </cfRule>
  </conditionalFormatting>
  <conditionalFormatting sqref="IF25:IF1048576 HV1:HV1048576 HY1:HY1048576 IC1:IC1048576 IF1:IF23">
    <cfRule type="cellIs" dxfId="683" priority="59" operator="between">
      <formula>$II$17</formula>
      <formula>$II$18</formula>
    </cfRule>
  </conditionalFormatting>
  <conditionalFormatting sqref="AW24 AO1:AO1048576 AR1:AR1048576 AV1:AV1048576">
    <cfRule type="cellIs" dxfId="682" priority="53" operator="between">
      <formula>$AY$20</formula>
      <formula>1000</formula>
    </cfRule>
    <cfRule type="cellIs" dxfId="681" priority="54" operator="between">
      <formula>$AY$19</formula>
      <formula>$AY$20</formula>
    </cfRule>
    <cfRule type="cellIs" dxfId="680" priority="55" operator="between">
      <formula>$AY$18</formula>
      <formula>$AY$19</formula>
    </cfRule>
    <cfRule type="cellIs" dxfId="679" priority="72" operator="between">
      <formula>$AY$17</formula>
      <formula>$AY$18</formula>
    </cfRule>
  </conditionalFormatting>
  <conditionalFormatting sqref="BW24">
    <cfRule type="cellIs" dxfId="678" priority="48" operator="between">
      <formula>$AY$20</formula>
      <formula>1000</formula>
    </cfRule>
    <cfRule type="cellIs" dxfId="677" priority="49" operator="between">
      <formula>$AY$19</formula>
      <formula>$AY$20</formula>
    </cfRule>
    <cfRule type="cellIs" dxfId="676" priority="50" operator="between">
      <formula>$AY$18</formula>
      <formula>$AY$19</formula>
    </cfRule>
    <cfRule type="cellIs" dxfId="675" priority="51" operator="between">
      <formula>$AY$17</formula>
      <formula>$AY$18</formula>
    </cfRule>
  </conditionalFormatting>
  <conditionalFormatting sqref="CX24">
    <cfRule type="cellIs" dxfId="674" priority="44" operator="between">
      <formula>$AY$20</formula>
      <formula>1000</formula>
    </cfRule>
    <cfRule type="cellIs" dxfId="673" priority="45" operator="between">
      <formula>$AY$19</formula>
      <formula>$AY$20</formula>
    </cfRule>
    <cfRule type="cellIs" dxfId="672" priority="46" operator="between">
      <formula>$AY$18</formula>
      <formula>$AY$19</formula>
    </cfRule>
    <cfRule type="cellIs" dxfId="671" priority="47" operator="between">
      <formula>$AY$17</formula>
      <formula>$AY$18</formula>
    </cfRule>
  </conditionalFormatting>
  <conditionalFormatting sqref="EH24">
    <cfRule type="cellIs" dxfId="670" priority="40" operator="between">
      <formula>$AY$20</formula>
      <formula>1000</formula>
    </cfRule>
    <cfRule type="cellIs" dxfId="669" priority="41" operator="between">
      <formula>$AY$19</formula>
      <formula>$AY$20</formula>
    </cfRule>
    <cfRule type="cellIs" dxfId="668" priority="42" operator="between">
      <formula>$AY$18</formula>
      <formula>$AY$19</formula>
    </cfRule>
    <cfRule type="cellIs" dxfId="667" priority="43" operator="between">
      <formula>$AY$17</formula>
      <formula>$AY$18</formula>
    </cfRule>
  </conditionalFormatting>
  <conditionalFormatting sqref="FP24">
    <cfRule type="cellIs" dxfId="666" priority="36" operator="between">
      <formula>$AY$20</formula>
      <formula>1000</formula>
    </cfRule>
    <cfRule type="cellIs" dxfId="665" priority="37" operator="between">
      <formula>$AY$19</formula>
      <formula>$AY$20</formula>
    </cfRule>
    <cfRule type="cellIs" dxfId="664" priority="38" operator="between">
      <formula>$AY$18</formula>
      <formula>$AY$19</formula>
    </cfRule>
    <cfRule type="cellIs" dxfId="663" priority="39" operator="between">
      <formula>$AY$17</formula>
      <formula>$AY$18</formula>
    </cfRule>
  </conditionalFormatting>
  <conditionalFormatting sqref="IF24">
    <cfRule type="cellIs" dxfId="662" priority="32" operator="between">
      <formula>$AY$20</formula>
      <formula>1000</formula>
    </cfRule>
    <cfRule type="cellIs" dxfId="661" priority="33" operator="between">
      <formula>$AY$19</formula>
      <formula>$AY$20</formula>
    </cfRule>
    <cfRule type="cellIs" dxfId="660" priority="34" operator="between">
      <formula>$AY$18</formula>
      <formula>$AY$19</formula>
    </cfRule>
    <cfRule type="cellIs" dxfId="659" priority="35" operator="between">
      <formula>$AY$17</formula>
      <formula>$AY$18</formula>
    </cfRule>
  </conditionalFormatting>
  <conditionalFormatting sqref="K1:K1048576 M1:M1048576 O1:O1048576 Q1:Q1048576 S1:S1048576 U1:U1048576">
    <cfRule type="expression" dxfId="658" priority="81">
      <formula>IF(K1=$CA$1,1,0)</formula>
    </cfRule>
    <cfRule type="expression" dxfId="657" priority="82" stopIfTrue="1">
      <formula>IF(K1=$AZ$1,1,0)</formula>
    </cfRule>
    <cfRule type="expression" dxfId="656" priority="83">
      <formula>IF(K1=$Y$1,1,0)</formula>
    </cfRule>
  </conditionalFormatting>
  <conditionalFormatting sqref="ST48:ST1048576 SJ1:SJ1048576 SM1:SM1048576 SQ1:SQ1048576 ST1:ST30 WT1:WT14 TU1:TU24 TY1:TY24 UB1:UB24 VC1:VC24 VG1:VG24 VJ1:VJ24 WK1:WK24 WO1:WO24 WR1:WR24 TR1:TR24 UZ1:UZ24 WH1:WH24">
    <cfRule type="cellIs" dxfId="655" priority="98990" operator="between">
      <formula>$SU$24</formula>
      <formula>1000</formula>
    </cfRule>
    <cfRule type="cellIs" dxfId="654" priority="98991" operator="between">
      <formula>$SU$23</formula>
      <formula>$SU$24</formula>
    </cfRule>
    <cfRule type="cellIs" dxfId="653" priority="98992" operator="between">
      <formula>$SU$22</formula>
      <formula>$SU$23</formula>
    </cfRule>
    <cfRule type="cellIs" dxfId="652" priority="98993" operator="between">
      <formula>$SU$21</formula>
      <formula>$SU$22</formula>
    </cfRule>
  </conditionalFormatting>
  <conditionalFormatting sqref="CV1:CV1048576 AT1:AT1048576">
    <cfRule type="cellIs" dxfId="651" priority="163474" operator="between">
      <formula>AY$24</formula>
      <formula>1000</formula>
    </cfRule>
    <cfRule type="cellIs" dxfId="650" priority="163475" operator="between">
      <formula>AY$23</formula>
      <formula>AY$24</formula>
    </cfRule>
  </conditionalFormatting>
  <conditionalFormatting sqref="EC1:EC1048576 FK1:FK1048576 GS1:GS1048576 IA1:IA1048576 JI1:JI1048576 KQ1:KQ1048576 LY1:LY1048576 NG1:NG1048576 OO1:OO1048576 PW1:PW1048576 RE1:RE1048576 SM1:SM1048576 TU1:TU24 VC1:VC24 WK1:WK24">
    <cfRule type="cellIs" dxfId="649" priority="163486" operator="between">
      <formula>EK$24</formula>
      <formula>1000</formula>
    </cfRule>
    <cfRule type="cellIs" dxfId="648" priority="163487" operator="between">
      <formula>EK$23</formula>
      <formula>EK$24</formula>
    </cfRule>
  </conditionalFormatting>
  <conditionalFormatting sqref="AQ1:AQ1048576 AT1:AT1048576 AX1:AX1048576">
    <cfRule type="cellIs" dxfId="647" priority="163570" operator="between">
      <formula>$AY$24</formula>
      <formula>1000</formula>
    </cfRule>
    <cfRule type="cellIs" dxfId="646" priority="163571" operator="between">
      <formula>$AY$23</formula>
      <formula>$AY$24</formula>
    </cfRule>
    <cfRule type="cellIs" dxfId="645" priority="163572" operator="between">
      <formula>$AY$22</formula>
      <formula>$AY$23</formula>
    </cfRule>
    <cfRule type="cellIs" dxfId="644" priority="163573" operator="between">
      <formula>$AY$21</formula>
      <formula>$AY$22</formula>
    </cfRule>
  </conditionalFormatting>
  <conditionalFormatting sqref="BR1:BR1048576 BU1:BU1048576 BY1:BY1048576">
    <cfRule type="cellIs" dxfId="643" priority="163606" operator="between">
      <formula>$BZ$24</formula>
      <formula>1000</formula>
    </cfRule>
    <cfRule type="cellIs" dxfId="642" priority="163607" operator="between">
      <formula>$BZ$23</formula>
      <formula>$BZ$24</formula>
    </cfRule>
    <cfRule type="cellIs" dxfId="641" priority="163608" operator="between">
      <formula>$BZ$22</formula>
      <formula>$BZ$23</formula>
    </cfRule>
    <cfRule type="cellIs" dxfId="640" priority="163609" operator="between">
      <formula>$BZ$21</formula>
      <formula>$BZ$22</formula>
    </cfRule>
  </conditionalFormatting>
  <conditionalFormatting sqref="CS1:CS1048576 CV1:CV1048576 CZ1:CZ1048576">
    <cfRule type="cellIs" dxfId="639" priority="163642" operator="between">
      <formula>$DA$24</formula>
      <formula>1000</formula>
    </cfRule>
    <cfRule type="cellIs" dxfId="638" priority="163643" operator="between">
      <formula>$DA$23</formula>
      <formula>$DA$24</formula>
    </cfRule>
    <cfRule type="cellIs" dxfId="637" priority="163644" operator="between">
      <formula>$DA$22</formula>
      <formula>$DA$23</formula>
    </cfRule>
    <cfRule type="cellIs" dxfId="636" priority="163645" operator="between">
      <formula>$DA$21</formula>
      <formula>$DA$22</formula>
    </cfRule>
  </conditionalFormatting>
  <conditionalFormatting sqref="NB1:NB1048576 NE1:NE1048576 NI1:NI1048576 NL1:NL1048576">
    <cfRule type="cellIs" dxfId="635" priority="164220" operator="between">
      <formula>$NO$17</formula>
      <formula>$NO$18</formula>
    </cfRule>
  </conditionalFormatting>
  <conditionalFormatting sqref="DZ1:DZ1048576 EC1:EC1048576 EG1:EG1048576 EJ1:EJ1048576">
    <cfRule type="cellIs" dxfId="634" priority="163690" operator="between">
      <formula>$EK$24</formula>
      <formula>1000</formula>
    </cfRule>
    <cfRule type="cellIs" dxfId="633" priority="163691" operator="between">
      <formula>$EK$23</formula>
      <formula>$EK$24</formula>
    </cfRule>
    <cfRule type="cellIs" dxfId="632" priority="163692" operator="between">
      <formula>$EK$22</formula>
      <formula>$EK$23</formula>
    </cfRule>
    <cfRule type="cellIs" dxfId="631" priority="163693" operator="between">
      <formula>$EK$21</formula>
      <formula>$EK$22</formula>
    </cfRule>
  </conditionalFormatting>
  <conditionalFormatting sqref="FH1:FH1048576 FK1:FK1048576 FO1:FO1048576 FR1:FR1048576">
    <cfRule type="cellIs" dxfId="630" priority="163738" operator="between">
      <formula>$FS$24</formula>
      <formula>1000</formula>
    </cfRule>
    <cfRule type="cellIs" dxfId="629" priority="163739" operator="between">
      <formula>$FS$23</formula>
      <formula>$FS$24</formula>
    </cfRule>
    <cfRule type="cellIs" dxfId="628" priority="163740" operator="between">
      <formula>$FS$22</formula>
      <formula>$FS$23</formula>
    </cfRule>
    <cfRule type="cellIs" dxfId="627" priority="163741" operator="between">
      <formula>$FS$21</formula>
      <formula>$FS$22</formula>
    </cfRule>
  </conditionalFormatting>
  <conditionalFormatting sqref="GN1:GN1048576 GQ1:GQ1048576 GU1:GU1048576 GX1:GX1048576">
    <cfRule type="cellIs" dxfId="626" priority="163788" stopIfTrue="1" operator="between">
      <formula>$HA$18</formula>
      <formula>1000</formula>
    </cfRule>
    <cfRule type="cellIs" dxfId="625" priority="163789" operator="between">
      <formula>$HA$17</formula>
      <formula>$HA$18</formula>
    </cfRule>
  </conditionalFormatting>
  <conditionalFormatting sqref="GP1:GP1048576 GS1:GS1048576 GW1:GW1048576 GZ1:GZ1048576">
    <cfRule type="cellIs" dxfId="624" priority="163834" operator="between">
      <formula>$HA$24</formula>
      <formula>1000</formula>
    </cfRule>
    <cfRule type="cellIs" dxfId="623" priority="163835" operator="between">
      <formula>$HA$23</formula>
      <formula>$HA$24</formula>
    </cfRule>
    <cfRule type="cellIs" dxfId="622" priority="163836" operator="between">
      <formula>$HA$22</formula>
      <formula>$HA$23</formula>
    </cfRule>
    <cfRule type="cellIs" dxfId="621" priority="163837" operator="between">
      <formula>$HA$21</formula>
      <formula>$HA$22</formula>
    </cfRule>
  </conditionalFormatting>
  <conditionalFormatting sqref="HX1:HX1048576 IA1:IA1048576 IE1:IE1048576 IH1:IH1048576">
    <cfRule type="cellIs" dxfId="620" priority="163882" operator="between">
      <formula>$II$24</formula>
      <formula>1000</formula>
    </cfRule>
    <cfRule type="cellIs" dxfId="619" priority="163883" operator="between">
      <formula>$II$23</formula>
      <formula>$II$24</formula>
    </cfRule>
    <cfRule type="cellIs" dxfId="618" priority="163884" operator="between">
      <formula>$II$22</formula>
      <formula>$II$23</formula>
    </cfRule>
    <cfRule type="cellIs" dxfId="617" priority="163885" operator="between">
      <formula>$II$21</formula>
      <formula>$II$22</formula>
    </cfRule>
  </conditionalFormatting>
  <conditionalFormatting sqref="JD1:JD1048576 JG1:JG1048576 JK1:JK1048576 JN1:JN1048576">
    <cfRule type="cellIs" dxfId="616" priority="163932" stopIfTrue="1" operator="between">
      <formula>$JQ$18</formula>
      <formula>1000</formula>
    </cfRule>
    <cfRule type="cellIs" dxfId="615" priority="163933" operator="between">
      <formula>$JQ$17</formula>
      <formula>$JQ$18</formula>
    </cfRule>
  </conditionalFormatting>
  <conditionalFormatting sqref="JF1:JF1048576 JI1:JI1048576 JM1:JM1048576 JP1:JP1048576">
    <cfRule type="cellIs" dxfId="614" priority="163978" operator="between">
      <formula>$JQ$24</formula>
      <formula>1000</formula>
    </cfRule>
    <cfRule type="cellIs" dxfId="613" priority="163979" operator="between">
      <formula>$JQ$23</formula>
      <formula>$JQ$24</formula>
    </cfRule>
    <cfRule type="cellIs" dxfId="612" priority="163980" operator="between">
      <formula>$JQ$22</formula>
      <formula>$JQ$23</formula>
    </cfRule>
    <cfRule type="cellIs" dxfId="611" priority="163981" operator="between">
      <formula>$JQ$21</formula>
      <formula>$JQ$22</formula>
    </cfRule>
  </conditionalFormatting>
  <conditionalFormatting sqref="KL1:KL1048576 KO1:KO1048576 KS1:KS1048576 KV1:KV1048576">
    <cfRule type="cellIs" dxfId="610" priority="164028" stopIfTrue="1" operator="between">
      <formula>$KY$18</formula>
      <formula>1000</formula>
    </cfRule>
    <cfRule type="cellIs" dxfId="609" priority="164029" operator="between">
      <formula>$KY$17</formula>
      <formula>$KY$18</formula>
    </cfRule>
  </conditionalFormatting>
  <conditionalFormatting sqref="KN1:KN1048576 KQ1:KQ1048576 KU1:KU1048576 KX1:KX1048576">
    <cfRule type="cellIs" dxfId="608" priority="164074" operator="between">
      <formula>$KY$24</formula>
      <formula>1000</formula>
    </cfRule>
    <cfRule type="cellIs" dxfId="607" priority="164075" operator="between">
      <formula>$KY$23</formula>
      <formula>$KY$24</formula>
    </cfRule>
    <cfRule type="cellIs" dxfId="606" priority="164076" operator="between">
      <formula>$KY$22</formula>
      <formula>$KY$23</formula>
    </cfRule>
    <cfRule type="cellIs" dxfId="605" priority="164077" operator="between">
      <formula>$KY$21</formula>
      <formula>$KY$22</formula>
    </cfRule>
  </conditionalFormatting>
  <conditionalFormatting sqref="LT1:LT1048576 LW1:LW1048576 MA1:MA1048576 MD1:MD1048576">
    <cfRule type="cellIs" dxfId="604" priority="164124" stopIfTrue="1" operator="between">
      <formula>$MG$18</formula>
      <formula>1000</formula>
    </cfRule>
    <cfRule type="cellIs" dxfId="603" priority="164125" operator="between">
      <formula>$MG$17</formula>
      <formula>$MG$18</formula>
    </cfRule>
  </conditionalFormatting>
  <conditionalFormatting sqref="LV1:LV1048576 LY1:LY1048576 MC1:MC1048576 MF1:MF1048576">
    <cfRule type="cellIs" dxfId="602" priority="164170" operator="between">
      <formula>$MG$24</formula>
      <formula>1000</formula>
    </cfRule>
    <cfRule type="cellIs" dxfId="601" priority="164171" operator="between">
      <formula>$MG$23</formula>
      <formula>$MG$24</formula>
    </cfRule>
    <cfRule type="cellIs" dxfId="600" priority="164172" operator="between">
      <formula>$MG$22</formula>
      <formula>$MG$23</formula>
    </cfRule>
    <cfRule type="cellIs" dxfId="599" priority="164173" operator="between">
      <formula>$MG$21</formula>
      <formula>$MG$22</formula>
    </cfRule>
  </conditionalFormatting>
  <conditionalFormatting sqref="NB1:NB1048576 NE1:NE1048576 NI1:NI1048576">
    <cfRule type="cellIs" dxfId="598" priority="164219" operator="between">
      <formula>$NO$18</formula>
      <formula>1000</formula>
    </cfRule>
  </conditionalFormatting>
  <conditionalFormatting sqref="ND1:ND1048576 NG1:NG1048576 NK1:NK1048576 NN1:NN1048576">
    <cfRule type="cellIs" dxfId="597" priority="164245" operator="between">
      <formula>$NO$24</formula>
      <formula>1000</formula>
    </cfRule>
    <cfRule type="cellIs" dxfId="596" priority="164246" operator="between">
      <formula>$NO$23</formula>
      <formula>$NO$24</formula>
    </cfRule>
    <cfRule type="cellIs" dxfId="595" priority="164247" operator="between">
      <formula>$NO$22</formula>
      <formula>$NO$23</formula>
    </cfRule>
    <cfRule type="cellIs" dxfId="594" priority="164248" operator="between">
      <formula>$NO$21</formula>
      <formula>$NO$22</formula>
    </cfRule>
  </conditionalFormatting>
  <conditionalFormatting sqref="OJ1:OJ1048576 OM1:OM1048576 OQ1:OQ1048576 OT1:OT1048576">
    <cfRule type="cellIs" dxfId="593" priority="164295" stopIfTrue="1" operator="between">
      <formula>$OW$18</formula>
      <formula>1000</formula>
    </cfRule>
    <cfRule type="cellIs" dxfId="592" priority="164296" operator="between">
      <formula>$OW$17</formula>
      <formula>$OW$18</formula>
    </cfRule>
  </conditionalFormatting>
  <conditionalFormatting sqref="OL1:OL1048576 OO1:OO1048576 OS1:OS1048576 OV1:OV1048576">
    <cfRule type="cellIs" dxfId="591" priority="164341" operator="between">
      <formula>$OW$24</formula>
      <formula>1000</formula>
    </cfRule>
    <cfRule type="cellIs" dxfId="590" priority="164342" operator="between">
      <formula>$OW$23</formula>
      <formula>$OW$24</formula>
    </cfRule>
    <cfRule type="cellIs" dxfId="589" priority="164343" operator="between">
      <formula>$OW$22</formula>
      <formula>$OW$23</formula>
    </cfRule>
    <cfRule type="cellIs" dxfId="588" priority="164344" operator="between">
      <formula>$OW$21</formula>
      <formula>$OW$22</formula>
    </cfRule>
  </conditionalFormatting>
  <conditionalFormatting sqref="PR1:PR1048576 PU1:PU1048576 PY1:PY1048576 QB1:QB1048576">
    <cfRule type="cellIs" dxfId="587" priority="164391" stopIfTrue="1" operator="between">
      <formula>$QE$18</formula>
      <formula>1000</formula>
    </cfRule>
    <cfRule type="cellIs" dxfId="586" priority="164392" operator="between">
      <formula>$QE$17</formula>
      <formula>$QE$18</formula>
    </cfRule>
  </conditionalFormatting>
  <conditionalFormatting sqref="PT1:PT1048576 PW1:PW1048576 QA1:QA1048576 QD1:QD1048576">
    <cfRule type="cellIs" dxfId="585" priority="164437" operator="between">
      <formula>$QE$24</formula>
      <formula>1000</formula>
    </cfRule>
    <cfRule type="cellIs" dxfId="584" priority="164438" operator="between">
      <formula>$QE$23</formula>
      <formula>$QE$24</formula>
    </cfRule>
    <cfRule type="cellIs" dxfId="583" priority="164439" operator="between">
      <formula>$QE$22</formula>
      <formula>$QE$23</formula>
    </cfRule>
    <cfRule type="cellIs" dxfId="582" priority="164440" operator="between">
      <formula>$QE$21</formula>
      <formula>$QE$22</formula>
    </cfRule>
  </conditionalFormatting>
  <conditionalFormatting sqref="QZ1:QZ1048576 RC1:RC1048576 RG1:RG1048576 RJ1:RJ1048576">
    <cfRule type="cellIs" dxfId="581" priority="164487" stopIfTrue="1" operator="between">
      <formula>$RM$18</formula>
      <formula>1000</formula>
    </cfRule>
    <cfRule type="cellIs" dxfId="580" priority="164488" operator="between">
      <formula>$RM$17</formula>
      <formula>$RM$18</formula>
    </cfRule>
  </conditionalFormatting>
  <conditionalFormatting sqref="RB1:RB1048576 RE1:RE1048576 RI1:RI1048576 RL1:RL1048576">
    <cfRule type="cellIs" dxfId="579" priority="164533" operator="between">
      <formula>$RM$24</formula>
      <formula>1000</formula>
    </cfRule>
    <cfRule type="cellIs" dxfId="578" priority="164534" operator="between">
      <formula>$RM$23</formula>
      <formula>$RM$24</formula>
    </cfRule>
    <cfRule type="cellIs" dxfId="577" priority="164535" operator="between">
      <formula>$RM$22</formula>
      <formula>$RM$23</formula>
    </cfRule>
    <cfRule type="cellIs" dxfId="576" priority="164536" operator="between">
      <formula>$RM$21</formula>
      <formula>$RM$22</formula>
    </cfRule>
  </conditionalFormatting>
  <conditionalFormatting sqref="SH1:SH1048576 SK1:SK1048576 SO1:SO1048576 SR1:SR1048576 TS1:TS24 TW1:TW24 TZ1:TZ24 VA1:VA24 VE1:VE24 VH1:VH24 WI1:WI24 WM1:WM24 WP1:WP24 TP1:TP24 UX1:UX24 WF1:WF24">
    <cfRule type="cellIs" dxfId="575" priority="164584" operator="between">
      <formula>$SU$17</formula>
      <formula>$SU$18</formula>
    </cfRule>
  </conditionalFormatting>
  <conditionalFormatting sqref="EH1:EH1048576 DX1:DX1048576 EA1:EA1048576 EE1:EE1048576">
    <cfRule type="cellIs" dxfId="574" priority="86" stopIfTrue="1" operator="between">
      <formula>$EK$18</formula>
      <formula>1000</formula>
    </cfRule>
  </conditionalFormatting>
  <conditionalFormatting sqref="FP1:FP1048576 FF1:FF1048576 FI1:FI1048576 FM1:FM1048576">
    <cfRule type="cellIs" dxfId="573" priority="62" stopIfTrue="1" operator="between">
      <formula>$FS$18</formula>
      <formula>1000</formula>
    </cfRule>
  </conditionalFormatting>
  <conditionalFormatting sqref="IF1:IF1048576 HV1:HV1048576 HY1:HY1048576 IC1:IC1048576">
    <cfRule type="cellIs" dxfId="572" priority="58" stopIfTrue="1" operator="between">
      <formula>$II$18</formula>
      <formula>1000</formula>
    </cfRule>
  </conditionalFormatting>
  <conditionalFormatting sqref="SH1:SH1048576 SK1:SK1048576 SO1:SO1048576 SR1:SR1048576 TS1:TS24 TW1:TW1048576 TZ1:TZ1048576 VA1:VA1048576 VE1:VE1048576 VH1:VH1048576 WI1:WI1048576 WM1:WM1048576 WP1:WP1048576 TP1:TP1048576 UX1:UX1048576 WF1:WF1048576">
    <cfRule type="cellIs" dxfId="571" priority="164583" stopIfTrue="1" operator="between">
      <formula>$SU$18</formula>
      <formula>1000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9C473-9D8E-AB4D-B4A3-4790997227E5}">
  <sheetPr codeName="Sheet2"/>
  <dimension ref="A1:XL51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32.6640625" bestFit="1" customWidth="1"/>
    <col min="3" max="3" width="8.1640625" bestFit="1" customWidth="1"/>
    <col min="4" max="4" width="16.5" bestFit="1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6" customWidth="1"/>
    <col min="44" max="59" width="10.83203125" hidden="1" customWidth="1"/>
    <col min="60" max="70" width="10.83203125" style="36" customWidth="1"/>
    <col min="71" max="86" width="10.83203125" hidden="1" customWidth="1"/>
    <col min="87" max="97" width="10.83203125" style="36" customWidth="1"/>
    <col min="98" max="99" width="12.83203125" style="36" customWidth="1"/>
    <col min="100" max="119" width="10.83203125" hidden="1" customWidth="1"/>
    <col min="120" max="132" width="10.83203125" customWidth="1"/>
    <col min="133" max="133" width="10.83203125" style="36" customWidth="1"/>
    <col min="134" max="153" width="10.83203125" hidden="1" customWidth="1"/>
    <col min="154" max="166" width="10.83203125" customWidth="1"/>
    <col min="167" max="167" width="10.83203125" style="36" customWidth="1"/>
    <col min="168" max="187" width="10.83203125" hidden="1" customWidth="1"/>
    <col min="188" max="200" width="10.83203125" customWidth="1"/>
    <col min="201" max="201" width="10.83203125" style="36" customWidth="1"/>
    <col min="202" max="221" width="10.83203125" hidden="1" customWidth="1"/>
    <col min="222" max="234" width="10.83203125" customWidth="1"/>
    <col min="235" max="235" width="10.83203125" style="36" customWidth="1"/>
    <col min="236" max="255" width="10.83203125" hidden="1" customWidth="1"/>
    <col min="256" max="268" width="10.83203125" customWidth="1"/>
    <col min="269" max="269" width="10.83203125" style="36" customWidth="1"/>
    <col min="270" max="289" width="10.83203125" hidden="1" customWidth="1"/>
    <col min="290" max="303" width="10.83203125" customWidth="1"/>
    <col min="304" max="323" width="10.83203125" hidden="1" customWidth="1"/>
    <col min="324" max="337" width="10.83203125" customWidth="1"/>
    <col min="338" max="357" width="10.83203125" hidden="1" customWidth="1"/>
    <col min="358" max="371" width="10.83203125" customWidth="1"/>
    <col min="372" max="534" width="10.83203125" hidden="1" customWidth="1"/>
    <col min="535" max="535" width="11.83203125" hidden="1" customWidth="1"/>
    <col min="536" max="536" width="12.83203125" hidden="1" customWidth="1"/>
    <col min="537" max="568" width="10.83203125" hidden="1" customWidth="1"/>
    <col min="569" max="569" width="11.83203125" hidden="1" customWidth="1"/>
    <col min="570" max="570" width="12.83203125" hidden="1" customWidth="1"/>
    <col min="571" max="602" width="10.83203125" hidden="1" customWidth="1"/>
    <col min="603" max="603" width="11.83203125" hidden="1" customWidth="1"/>
    <col min="604" max="604" width="12.83203125" hidden="1" customWidth="1"/>
    <col min="605" max="636" width="10.83203125" hidden="1" customWidth="1"/>
  </cols>
  <sheetData>
    <row r="1" spans="1:636" x14ac:dyDescent="0.2">
      <c r="A1" s="71" t="s">
        <v>1</v>
      </c>
      <c r="B1" s="71" t="s">
        <v>27</v>
      </c>
      <c r="C1" s="71" t="s">
        <v>0</v>
      </c>
      <c r="D1" s="71" t="s">
        <v>55</v>
      </c>
      <c r="E1" s="71" t="s">
        <v>2</v>
      </c>
      <c r="F1" s="73" t="s">
        <v>61</v>
      </c>
      <c r="G1" s="71" t="s">
        <v>10</v>
      </c>
      <c r="H1" s="71" t="s">
        <v>11</v>
      </c>
      <c r="I1" s="71" t="s">
        <v>81</v>
      </c>
      <c r="J1" s="72" t="s">
        <v>101</v>
      </c>
      <c r="K1" s="70" t="s">
        <v>30</v>
      </c>
      <c r="L1" s="72" t="s">
        <v>135</v>
      </c>
      <c r="M1" s="70" t="s">
        <v>30</v>
      </c>
      <c r="N1" s="74" t="s">
        <v>13</v>
      </c>
      <c r="O1" s="70" t="s">
        <v>31</v>
      </c>
      <c r="P1" s="70" t="s">
        <v>30</v>
      </c>
      <c r="Q1" s="65" t="s">
        <v>195</v>
      </c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8" t="s">
        <v>230</v>
      </c>
      <c r="AS1" s="68"/>
      <c r="AT1" s="68"/>
      <c r="AU1" s="68"/>
      <c r="AV1" s="68"/>
      <c r="AW1" s="68"/>
      <c r="AX1" s="68"/>
      <c r="AY1" s="68"/>
      <c r="AZ1" s="68"/>
      <c r="BA1" s="68"/>
      <c r="BB1" s="68"/>
      <c r="BC1" s="68"/>
      <c r="BD1" s="68"/>
      <c r="BE1" s="68"/>
      <c r="BF1" s="68"/>
      <c r="BG1" s="68"/>
      <c r="BH1" s="68"/>
      <c r="BI1" s="68"/>
      <c r="BJ1" s="68"/>
      <c r="BK1" s="68"/>
      <c r="BL1" s="68"/>
      <c r="BM1" s="68"/>
      <c r="BN1" s="68"/>
      <c r="BO1" s="68"/>
      <c r="BP1" s="68"/>
      <c r="BQ1" s="68"/>
      <c r="BR1" s="68"/>
      <c r="BS1" s="65" t="s">
        <v>252</v>
      </c>
      <c r="BT1" s="65"/>
      <c r="BU1" s="65"/>
      <c r="BV1" s="65"/>
      <c r="BW1" s="65"/>
      <c r="BX1" s="65"/>
      <c r="BY1" s="65"/>
      <c r="BZ1" s="65"/>
      <c r="CA1" s="65"/>
      <c r="CB1" s="65"/>
      <c r="CC1" s="65"/>
      <c r="CD1" s="65"/>
      <c r="CE1" s="65"/>
      <c r="CF1" s="65"/>
      <c r="CG1" s="65"/>
      <c r="CH1" s="65"/>
      <c r="CI1" s="65"/>
      <c r="CJ1" s="65"/>
      <c r="CK1" s="65"/>
      <c r="CL1" s="65"/>
      <c r="CM1" s="65"/>
      <c r="CN1" s="65"/>
      <c r="CO1" s="65"/>
      <c r="CP1" s="65"/>
      <c r="CQ1" s="65"/>
      <c r="CR1" s="65"/>
      <c r="CS1" s="65"/>
      <c r="CT1" s="69" t="s">
        <v>13</v>
      </c>
      <c r="CU1" s="69"/>
      <c r="CV1" s="65" t="s">
        <v>223</v>
      </c>
      <c r="CW1" s="65"/>
      <c r="CX1" s="65"/>
      <c r="CY1" s="65"/>
      <c r="CZ1" s="65"/>
      <c r="DA1" s="65"/>
      <c r="DB1" s="65"/>
      <c r="DC1" s="65"/>
      <c r="DD1" s="65"/>
      <c r="DE1" s="65"/>
      <c r="DF1" s="65"/>
      <c r="DG1" s="65"/>
      <c r="DH1" s="65"/>
      <c r="DI1" s="65"/>
      <c r="DJ1" s="65"/>
      <c r="DK1" s="65"/>
      <c r="DL1" s="65"/>
      <c r="DM1" s="65"/>
      <c r="DN1" s="65"/>
      <c r="DO1" s="65"/>
      <c r="DP1" s="65"/>
      <c r="DQ1" s="65"/>
      <c r="DR1" s="65"/>
      <c r="DS1" s="65"/>
      <c r="DT1" s="65"/>
      <c r="DU1" s="65"/>
      <c r="DV1" s="65"/>
      <c r="DW1" s="65"/>
      <c r="DX1" s="65"/>
      <c r="DY1" s="65"/>
      <c r="DZ1" s="65"/>
      <c r="EA1" s="65"/>
      <c r="EB1" s="65"/>
      <c r="EC1" s="65"/>
      <c r="ED1" s="68" t="s">
        <v>225</v>
      </c>
      <c r="EE1" s="68"/>
      <c r="EF1" s="68"/>
      <c r="EG1" s="68"/>
      <c r="EH1" s="68"/>
      <c r="EI1" s="68"/>
      <c r="EJ1" s="68"/>
      <c r="EK1" s="68"/>
      <c r="EL1" s="68"/>
      <c r="EM1" s="68"/>
      <c r="EN1" s="68"/>
      <c r="EO1" s="68"/>
      <c r="EP1" s="68"/>
      <c r="EQ1" s="68"/>
      <c r="ER1" s="68"/>
      <c r="ES1" s="68"/>
      <c r="ET1" s="68"/>
      <c r="EU1" s="68"/>
      <c r="EV1" s="68"/>
      <c r="EW1" s="68"/>
      <c r="EX1" s="68"/>
      <c r="EY1" s="68"/>
      <c r="EZ1" s="68"/>
      <c r="FA1" s="68"/>
      <c r="FB1" s="68"/>
      <c r="FC1" s="68"/>
      <c r="FD1" s="68"/>
      <c r="FE1" s="68"/>
      <c r="FF1" s="68"/>
      <c r="FG1" s="68"/>
      <c r="FH1" s="68"/>
      <c r="FI1" s="68"/>
      <c r="FJ1" s="68"/>
      <c r="FK1" s="68"/>
      <c r="FL1" s="65" t="s">
        <v>242</v>
      </c>
      <c r="FM1" s="65"/>
      <c r="FN1" s="65"/>
      <c r="FO1" s="65"/>
      <c r="FP1" s="65"/>
      <c r="FQ1" s="65"/>
      <c r="FR1" s="65"/>
      <c r="FS1" s="65"/>
      <c r="FT1" s="65"/>
      <c r="FU1" s="65"/>
      <c r="FV1" s="65"/>
      <c r="FW1" s="65"/>
      <c r="FX1" s="65"/>
      <c r="FY1" s="65"/>
      <c r="FZ1" s="65"/>
      <c r="GA1" s="65"/>
      <c r="GB1" s="65"/>
      <c r="GC1" s="65"/>
      <c r="GD1" s="65"/>
      <c r="GE1" s="65"/>
      <c r="GF1" s="65"/>
      <c r="GG1" s="65"/>
      <c r="GH1" s="65"/>
      <c r="GI1" s="65"/>
      <c r="GJ1" s="65"/>
      <c r="GK1" s="65"/>
      <c r="GL1" s="65"/>
      <c r="GM1" s="65"/>
      <c r="GN1" s="65"/>
      <c r="GO1" s="65"/>
      <c r="GP1" s="65"/>
      <c r="GQ1" s="65"/>
      <c r="GR1" s="65"/>
      <c r="GS1" s="65"/>
      <c r="GT1" s="68" t="s">
        <v>246</v>
      </c>
      <c r="GU1" s="68"/>
      <c r="GV1" s="68"/>
      <c r="GW1" s="68"/>
      <c r="GX1" s="68"/>
      <c r="GY1" s="68"/>
      <c r="GZ1" s="68"/>
      <c r="HA1" s="68"/>
      <c r="HB1" s="68"/>
      <c r="HC1" s="68"/>
      <c r="HD1" s="68"/>
      <c r="HE1" s="68"/>
      <c r="HF1" s="68"/>
      <c r="HG1" s="68"/>
      <c r="HH1" s="68"/>
      <c r="HI1" s="68"/>
      <c r="HJ1" s="68"/>
      <c r="HK1" s="68"/>
      <c r="HL1" s="68"/>
      <c r="HM1" s="68"/>
      <c r="HN1" s="68"/>
      <c r="HO1" s="68"/>
      <c r="HP1" s="68"/>
      <c r="HQ1" s="68"/>
      <c r="HR1" s="68"/>
      <c r="HS1" s="68"/>
      <c r="HT1" s="68"/>
      <c r="HU1" s="68"/>
      <c r="HV1" s="68"/>
      <c r="HW1" s="68"/>
      <c r="HX1" s="68"/>
      <c r="HY1" s="68"/>
      <c r="HZ1" s="68"/>
      <c r="IA1" s="68"/>
      <c r="IB1" s="65" t="s">
        <v>255</v>
      </c>
      <c r="IC1" s="65"/>
      <c r="ID1" s="65"/>
      <c r="IE1" s="65"/>
      <c r="IF1" s="65"/>
      <c r="IG1" s="65"/>
      <c r="IH1" s="65"/>
      <c r="II1" s="65"/>
      <c r="IJ1" s="65"/>
      <c r="IK1" s="65"/>
      <c r="IL1" s="65"/>
      <c r="IM1" s="65"/>
      <c r="IN1" s="65"/>
      <c r="IO1" s="65"/>
      <c r="IP1" s="65"/>
      <c r="IQ1" s="65"/>
      <c r="IR1" s="65"/>
      <c r="IS1" s="65"/>
      <c r="IT1" s="65"/>
      <c r="IU1" s="65"/>
      <c r="IV1" s="65"/>
      <c r="IW1" s="65"/>
      <c r="IX1" s="65"/>
      <c r="IY1" s="65"/>
      <c r="IZ1" s="65"/>
      <c r="JA1" s="65"/>
      <c r="JB1" s="65"/>
      <c r="JC1" s="65"/>
      <c r="JD1" s="65"/>
      <c r="JE1" s="65"/>
      <c r="JF1" s="65"/>
      <c r="JG1" s="65"/>
      <c r="JH1" s="65"/>
      <c r="JI1" s="65"/>
      <c r="JJ1" s="68" t="s">
        <v>264</v>
      </c>
      <c r="JK1" s="68"/>
      <c r="JL1" s="68"/>
      <c r="JM1" s="68"/>
      <c r="JN1" s="68"/>
      <c r="JO1" s="68"/>
      <c r="JP1" s="68"/>
      <c r="JQ1" s="68"/>
      <c r="JR1" s="68"/>
      <c r="JS1" s="68"/>
      <c r="JT1" s="68"/>
      <c r="JU1" s="68"/>
      <c r="JV1" s="68"/>
      <c r="JW1" s="68"/>
      <c r="JX1" s="68"/>
      <c r="JY1" s="68"/>
      <c r="JZ1" s="68"/>
      <c r="KA1" s="68"/>
      <c r="KB1" s="68"/>
      <c r="KC1" s="68"/>
      <c r="KD1" s="68"/>
      <c r="KE1" s="68"/>
      <c r="KF1" s="68"/>
      <c r="KG1" s="68"/>
      <c r="KH1" s="68"/>
      <c r="KI1" s="68"/>
      <c r="KJ1" s="68"/>
      <c r="KK1" s="68"/>
      <c r="KL1" s="68"/>
      <c r="KM1" s="68"/>
      <c r="KN1" s="68"/>
      <c r="KO1" s="68"/>
      <c r="KP1" s="68"/>
      <c r="KQ1" s="68"/>
      <c r="KR1" s="65" t="s">
        <v>269</v>
      </c>
      <c r="KS1" s="65"/>
      <c r="KT1" s="65"/>
      <c r="KU1" s="65"/>
      <c r="KV1" s="65"/>
      <c r="KW1" s="65"/>
      <c r="KX1" s="65"/>
      <c r="KY1" s="65"/>
      <c r="KZ1" s="65"/>
      <c r="LA1" s="65"/>
      <c r="LB1" s="65"/>
      <c r="LC1" s="65"/>
      <c r="LD1" s="65"/>
      <c r="LE1" s="65"/>
      <c r="LF1" s="65"/>
      <c r="LG1" s="65"/>
      <c r="LH1" s="65"/>
      <c r="LI1" s="65"/>
      <c r="LJ1" s="65"/>
      <c r="LK1" s="65"/>
      <c r="LL1" s="65"/>
      <c r="LM1" s="65"/>
      <c r="LN1" s="65"/>
      <c r="LO1" s="65"/>
      <c r="LP1" s="65"/>
      <c r="LQ1" s="65"/>
      <c r="LR1" s="65"/>
      <c r="LS1" s="65"/>
      <c r="LT1" s="65"/>
      <c r="LU1" s="65"/>
      <c r="LV1" s="65"/>
      <c r="LW1" s="65"/>
      <c r="LX1" s="65"/>
      <c r="LY1" s="65"/>
      <c r="LZ1" s="68" t="s">
        <v>275</v>
      </c>
      <c r="MA1" s="68"/>
      <c r="MB1" s="68"/>
      <c r="MC1" s="68"/>
      <c r="MD1" s="68"/>
      <c r="ME1" s="68"/>
      <c r="MF1" s="68"/>
      <c r="MG1" s="68"/>
      <c r="MH1" s="68"/>
      <c r="MI1" s="68"/>
      <c r="MJ1" s="68"/>
      <c r="MK1" s="68"/>
      <c r="ML1" s="68"/>
      <c r="MM1" s="68"/>
      <c r="MN1" s="68"/>
      <c r="MO1" s="68"/>
      <c r="MP1" s="68"/>
      <c r="MQ1" s="68"/>
      <c r="MR1" s="68"/>
      <c r="MS1" s="68"/>
      <c r="MT1" s="68"/>
      <c r="MU1" s="68"/>
      <c r="MV1" s="68"/>
      <c r="MW1" s="68"/>
      <c r="MX1" s="68"/>
      <c r="MY1" s="68"/>
      <c r="MZ1" s="68"/>
      <c r="NA1" s="68"/>
      <c r="NB1" s="68"/>
      <c r="NC1" s="68"/>
      <c r="ND1" s="68"/>
      <c r="NE1" s="68"/>
      <c r="NF1" s="68"/>
      <c r="NG1" s="68"/>
      <c r="NH1" s="65"/>
      <c r="NI1" s="65"/>
      <c r="NJ1" s="65"/>
      <c r="NK1" s="65"/>
      <c r="NL1" s="65"/>
      <c r="NM1" s="65"/>
      <c r="NN1" s="65"/>
      <c r="NO1" s="65"/>
      <c r="NP1" s="65"/>
      <c r="NQ1" s="65"/>
      <c r="NR1" s="65"/>
      <c r="NS1" s="65"/>
      <c r="NT1" s="65"/>
      <c r="NU1" s="65"/>
      <c r="NV1" s="65"/>
      <c r="NW1" s="65"/>
      <c r="NX1" s="65"/>
      <c r="NY1" s="65"/>
      <c r="NZ1" s="65"/>
      <c r="OA1" s="65"/>
      <c r="OB1" s="65"/>
      <c r="OC1" s="65"/>
      <c r="OD1" s="65"/>
      <c r="OE1" s="65"/>
      <c r="OF1" s="65"/>
      <c r="OG1" s="65"/>
      <c r="OH1" s="65"/>
      <c r="OI1" s="65"/>
      <c r="OJ1" s="65"/>
      <c r="OK1" s="65"/>
      <c r="OL1" s="65"/>
      <c r="OM1" s="65"/>
      <c r="ON1" s="65"/>
      <c r="OO1" s="65"/>
      <c r="OP1" s="68"/>
      <c r="OQ1" s="68"/>
      <c r="OR1" s="68"/>
      <c r="OS1" s="68"/>
      <c r="OT1" s="68"/>
      <c r="OU1" s="68"/>
      <c r="OV1" s="68"/>
      <c r="OW1" s="68"/>
      <c r="OX1" s="68"/>
      <c r="OY1" s="68"/>
      <c r="OZ1" s="68"/>
      <c r="PA1" s="68"/>
      <c r="PB1" s="68"/>
      <c r="PC1" s="68"/>
      <c r="PD1" s="68"/>
      <c r="PE1" s="68"/>
      <c r="PF1" s="68"/>
      <c r="PG1" s="68"/>
      <c r="PH1" s="68"/>
      <c r="PI1" s="68"/>
      <c r="PJ1" s="68"/>
      <c r="PK1" s="68"/>
      <c r="PL1" s="68"/>
      <c r="PM1" s="68"/>
      <c r="PN1" s="68"/>
      <c r="PO1" s="68"/>
      <c r="PP1" s="68"/>
      <c r="PQ1" s="68"/>
      <c r="PR1" s="68"/>
      <c r="PS1" s="68"/>
      <c r="PT1" s="68"/>
      <c r="PU1" s="68"/>
      <c r="PV1" s="68"/>
      <c r="PW1" s="68"/>
      <c r="PX1" s="65"/>
      <c r="PY1" s="65"/>
      <c r="PZ1" s="65"/>
      <c r="QA1" s="65"/>
      <c r="QB1" s="65"/>
      <c r="QC1" s="65"/>
      <c r="QD1" s="65"/>
      <c r="QE1" s="65"/>
      <c r="QF1" s="65"/>
      <c r="QG1" s="65"/>
      <c r="QH1" s="65"/>
      <c r="QI1" s="65"/>
      <c r="QJ1" s="65"/>
      <c r="QK1" s="65"/>
      <c r="QL1" s="65"/>
      <c r="QM1" s="65"/>
      <c r="QN1" s="65"/>
      <c r="QO1" s="65"/>
      <c r="QP1" s="65"/>
      <c r="QQ1" s="65"/>
      <c r="QR1" s="65"/>
      <c r="QS1" s="65"/>
      <c r="QT1" s="65"/>
      <c r="QU1" s="65"/>
      <c r="QV1" s="65"/>
      <c r="QW1" s="65"/>
      <c r="QX1" s="65"/>
      <c r="QY1" s="65"/>
      <c r="QZ1" s="65"/>
      <c r="RA1" s="65"/>
      <c r="RB1" s="65"/>
      <c r="RC1" s="65"/>
      <c r="RD1" s="65"/>
      <c r="RE1" s="65"/>
      <c r="RF1" s="68"/>
      <c r="RG1" s="68"/>
      <c r="RH1" s="68"/>
      <c r="RI1" s="68"/>
      <c r="RJ1" s="68"/>
      <c r="RK1" s="68"/>
      <c r="RL1" s="68"/>
      <c r="RM1" s="68"/>
      <c r="RN1" s="68"/>
      <c r="RO1" s="68"/>
      <c r="RP1" s="68"/>
      <c r="RQ1" s="68"/>
      <c r="RR1" s="68"/>
      <c r="RS1" s="68"/>
      <c r="RT1" s="68"/>
      <c r="RU1" s="68"/>
      <c r="RV1" s="68"/>
      <c r="RW1" s="68"/>
      <c r="RX1" s="68"/>
      <c r="RY1" s="68"/>
      <c r="RZ1" s="68"/>
      <c r="SA1" s="68"/>
      <c r="SB1" s="68"/>
      <c r="SC1" s="68"/>
      <c r="SD1" s="68"/>
      <c r="SE1" s="68"/>
      <c r="SF1" s="68"/>
      <c r="SG1" s="68"/>
      <c r="SH1" s="68"/>
      <c r="SI1" s="68"/>
      <c r="SJ1" s="68"/>
      <c r="SK1" s="68"/>
      <c r="SL1" s="68"/>
      <c r="SM1" s="68"/>
      <c r="SN1" s="65"/>
      <c r="SO1" s="65"/>
      <c r="SP1" s="65"/>
      <c r="SQ1" s="65"/>
      <c r="SR1" s="65"/>
      <c r="SS1" s="65"/>
      <c r="ST1" s="65"/>
      <c r="SU1" s="65"/>
      <c r="SV1" s="65"/>
      <c r="SW1" s="65"/>
      <c r="SX1" s="65"/>
      <c r="SY1" s="65"/>
      <c r="SZ1" s="65"/>
      <c r="TA1" s="65"/>
      <c r="TB1" s="65"/>
      <c r="TC1" s="65"/>
      <c r="TD1" s="65"/>
      <c r="TE1" s="65"/>
      <c r="TF1" s="65"/>
      <c r="TG1" s="65"/>
      <c r="TH1" s="65"/>
      <c r="TI1" s="65"/>
      <c r="TJ1" s="65"/>
      <c r="TK1" s="65"/>
      <c r="TL1" s="65"/>
      <c r="TM1" s="65"/>
      <c r="TN1" s="65"/>
      <c r="TO1" s="65"/>
      <c r="TP1" s="65"/>
      <c r="TQ1" s="65"/>
      <c r="TR1" s="65"/>
      <c r="TS1" s="65"/>
      <c r="TT1" s="65"/>
      <c r="TU1" s="65"/>
      <c r="TV1" s="68"/>
      <c r="TW1" s="68"/>
      <c r="TX1" s="68"/>
      <c r="TY1" s="68"/>
      <c r="TZ1" s="68"/>
      <c r="UA1" s="68"/>
      <c r="UB1" s="68"/>
      <c r="UC1" s="68"/>
      <c r="UD1" s="68"/>
      <c r="UE1" s="68"/>
      <c r="UF1" s="68"/>
      <c r="UG1" s="68"/>
      <c r="UH1" s="68"/>
      <c r="UI1" s="68"/>
      <c r="UJ1" s="68"/>
      <c r="UK1" s="68"/>
      <c r="UL1" s="68"/>
      <c r="UM1" s="68"/>
      <c r="UN1" s="68"/>
      <c r="UO1" s="68"/>
      <c r="UP1" s="68"/>
      <c r="UQ1" s="68"/>
      <c r="UR1" s="68"/>
      <c r="US1" s="68"/>
      <c r="UT1" s="68"/>
      <c r="UU1" s="68"/>
      <c r="UV1" s="68"/>
      <c r="UW1" s="68"/>
      <c r="UX1" s="68"/>
      <c r="UY1" s="68"/>
      <c r="UZ1" s="68"/>
      <c r="VA1" s="68"/>
      <c r="VB1" s="68"/>
      <c r="VC1" s="68"/>
      <c r="VD1" s="65"/>
      <c r="VE1" s="65"/>
      <c r="VF1" s="65"/>
      <c r="VG1" s="65"/>
      <c r="VH1" s="65"/>
      <c r="VI1" s="65"/>
      <c r="VJ1" s="65"/>
      <c r="VK1" s="65"/>
      <c r="VL1" s="65"/>
      <c r="VM1" s="65"/>
      <c r="VN1" s="65"/>
      <c r="VO1" s="65"/>
      <c r="VP1" s="65"/>
      <c r="VQ1" s="65"/>
      <c r="VR1" s="65"/>
      <c r="VS1" s="65"/>
      <c r="VT1" s="65"/>
      <c r="VU1" s="65"/>
      <c r="VV1" s="65"/>
      <c r="VW1" s="65"/>
      <c r="VX1" s="65"/>
      <c r="VY1" s="65"/>
      <c r="VZ1" s="65"/>
      <c r="WA1" s="65"/>
      <c r="WB1" s="65"/>
      <c r="WC1" s="65"/>
      <c r="WD1" s="65"/>
      <c r="WE1" s="65"/>
      <c r="WF1" s="65"/>
      <c r="WG1" s="65"/>
      <c r="WH1" s="65"/>
      <c r="WI1" s="65"/>
      <c r="WJ1" s="65"/>
      <c r="WK1" s="65"/>
      <c r="WL1" s="68" t="s">
        <v>64</v>
      </c>
      <c r="WM1" s="68"/>
      <c r="WN1" s="68"/>
      <c r="WO1" s="68"/>
      <c r="WP1" s="68"/>
      <c r="WQ1" s="68"/>
      <c r="WR1" s="68"/>
      <c r="WS1" s="68"/>
      <c r="WT1" s="68"/>
      <c r="WU1" s="68"/>
      <c r="WV1" s="68"/>
      <c r="WW1" s="68"/>
      <c r="WX1" s="68"/>
      <c r="WY1" s="68"/>
      <c r="WZ1" s="68"/>
      <c r="XA1" s="68"/>
      <c r="XB1" s="68"/>
      <c r="XC1" s="68"/>
      <c r="XD1" s="68"/>
      <c r="XE1" s="68"/>
      <c r="XF1" s="68"/>
      <c r="XG1" s="68"/>
      <c r="XH1" s="68"/>
      <c r="XI1" s="68"/>
      <c r="XJ1" s="68"/>
      <c r="XK1" s="68"/>
      <c r="XL1" s="68"/>
    </row>
    <row r="2" spans="1:636" ht="16" customHeight="1" x14ac:dyDescent="0.2">
      <c r="A2" s="71"/>
      <c r="B2" s="71"/>
      <c r="C2" s="71"/>
      <c r="D2" s="71"/>
      <c r="E2" s="71"/>
      <c r="F2" s="73"/>
      <c r="G2" s="71"/>
      <c r="H2" s="71"/>
      <c r="I2" s="71"/>
      <c r="J2" s="72"/>
      <c r="K2" s="70"/>
      <c r="L2" s="72"/>
      <c r="M2" s="70"/>
      <c r="N2" s="74"/>
      <c r="O2" s="70"/>
      <c r="P2" s="70"/>
      <c r="Q2" s="66" t="s">
        <v>18</v>
      </c>
      <c r="R2" s="66"/>
      <c r="S2" s="66"/>
      <c r="T2" s="66"/>
      <c r="U2" s="66"/>
      <c r="V2" s="66" t="s">
        <v>19</v>
      </c>
      <c r="W2" s="66"/>
      <c r="X2" s="66"/>
      <c r="Y2" s="66"/>
      <c r="Z2" s="66"/>
      <c r="AA2" s="66" t="s">
        <v>22</v>
      </c>
      <c r="AB2" s="66"/>
      <c r="AC2" s="66"/>
      <c r="AD2" s="66"/>
      <c r="AE2" s="66"/>
      <c r="AF2" s="14"/>
      <c r="AG2" s="14" t="s">
        <v>93</v>
      </c>
      <c r="AH2" s="14" t="s">
        <v>119</v>
      </c>
      <c r="AI2" s="14" t="s">
        <v>20</v>
      </c>
      <c r="AJ2" s="14" t="s">
        <v>76</v>
      </c>
      <c r="AK2" s="14" t="s">
        <v>118</v>
      </c>
      <c r="AL2" s="14" t="s">
        <v>21</v>
      </c>
      <c r="AM2" s="14" t="s">
        <v>23</v>
      </c>
      <c r="AN2" s="14" t="s">
        <v>96</v>
      </c>
      <c r="AO2" s="14" t="s">
        <v>120</v>
      </c>
      <c r="AP2" s="14" t="s">
        <v>22</v>
      </c>
      <c r="AQ2" s="14" t="s">
        <v>17</v>
      </c>
      <c r="AR2" s="67" t="s">
        <v>18</v>
      </c>
      <c r="AS2" s="67"/>
      <c r="AT2" s="67"/>
      <c r="AU2" s="67"/>
      <c r="AV2" s="67"/>
      <c r="AW2" s="67" t="s">
        <v>19</v>
      </c>
      <c r="AX2" s="67"/>
      <c r="AY2" s="67"/>
      <c r="AZ2" s="67"/>
      <c r="BA2" s="67"/>
      <c r="BB2" s="67" t="s">
        <v>22</v>
      </c>
      <c r="BC2" s="67"/>
      <c r="BD2" s="67"/>
      <c r="BE2" s="67"/>
      <c r="BF2" s="67"/>
      <c r="BG2" s="13"/>
      <c r="BH2" s="13" t="s">
        <v>93</v>
      </c>
      <c r="BI2" s="13" t="s">
        <v>119</v>
      </c>
      <c r="BJ2" s="13" t="s">
        <v>20</v>
      </c>
      <c r="BK2" s="13" t="s">
        <v>76</v>
      </c>
      <c r="BL2" s="13" t="s">
        <v>118</v>
      </c>
      <c r="BM2" s="13" t="s">
        <v>21</v>
      </c>
      <c r="BN2" s="13" t="s">
        <v>23</v>
      </c>
      <c r="BO2" s="13" t="s">
        <v>96</v>
      </c>
      <c r="BP2" s="13" t="s">
        <v>120</v>
      </c>
      <c r="BQ2" s="13" t="s">
        <v>22</v>
      </c>
      <c r="BR2" s="13" t="s">
        <v>17</v>
      </c>
      <c r="BS2" s="66" t="s">
        <v>18</v>
      </c>
      <c r="BT2" s="66"/>
      <c r="BU2" s="66"/>
      <c r="BV2" s="66"/>
      <c r="BW2" s="66"/>
      <c r="BX2" s="66" t="s">
        <v>19</v>
      </c>
      <c r="BY2" s="66"/>
      <c r="BZ2" s="66"/>
      <c r="CA2" s="66"/>
      <c r="CB2" s="66"/>
      <c r="CC2" s="66" t="s">
        <v>22</v>
      </c>
      <c r="CD2" s="66"/>
      <c r="CE2" s="66"/>
      <c r="CF2" s="66"/>
      <c r="CG2" s="66"/>
      <c r="CH2" s="14"/>
      <c r="CI2" s="14" t="s">
        <v>93</v>
      </c>
      <c r="CJ2" s="14" t="s">
        <v>119</v>
      </c>
      <c r="CK2" s="14" t="s">
        <v>20</v>
      </c>
      <c r="CL2" s="14" t="s">
        <v>76</v>
      </c>
      <c r="CM2" s="14" t="s">
        <v>118</v>
      </c>
      <c r="CN2" s="14" t="s">
        <v>21</v>
      </c>
      <c r="CO2" s="14" t="s">
        <v>23</v>
      </c>
      <c r="CP2" s="14" t="s">
        <v>96</v>
      </c>
      <c r="CQ2" s="14" t="s">
        <v>120</v>
      </c>
      <c r="CR2" s="14" t="s">
        <v>22</v>
      </c>
      <c r="CS2" s="14" t="s">
        <v>17</v>
      </c>
      <c r="CT2" s="50" t="s">
        <v>23</v>
      </c>
      <c r="CU2" s="50" t="s">
        <v>22</v>
      </c>
      <c r="CV2" s="66" t="s">
        <v>18</v>
      </c>
      <c r="CW2" s="66"/>
      <c r="CX2" s="66"/>
      <c r="CY2" s="66"/>
      <c r="CZ2" s="66"/>
      <c r="DA2" s="66" t="s">
        <v>19</v>
      </c>
      <c r="DB2" s="66"/>
      <c r="DC2" s="66"/>
      <c r="DD2" s="66"/>
      <c r="DE2" s="66"/>
      <c r="DF2" s="66" t="s">
        <v>98</v>
      </c>
      <c r="DG2" s="66"/>
      <c r="DH2" s="66"/>
      <c r="DI2" s="66"/>
      <c r="DJ2" s="66"/>
      <c r="DK2" s="66" t="s">
        <v>22</v>
      </c>
      <c r="DL2" s="66"/>
      <c r="DM2" s="66"/>
      <c r="DN2" s="66"/>
      <c r="DO2" s="66"/>
      <c r="DP2" s="14" t="s">
        <v>93</v>
      </c>
      <c r="DQ2" s="14" t="s">
        <v>119</v>
      </c>
      <c r="DR2" s="14" t="s">
        <v>20</v>
      </c>
      <c r="DS2" s="14" t="s">
        <v>76</v>
      </c>
      <c r="DT2" s="14" t="s">
        <v>118</v>
      </c>
      <c r="DU2" s="14" t="s">
        <v>21</v>
      </c>
      <c r="DV2" s="14" t="s">
        <v>23</v>
      </c>
      <c r="DW2" s="14" t="s">
        <v>99</v>
      </c>
      <c r="DX2" s="14" t="s">
        <v>121</v>
      </c>
      <c r="DY2" s="14" t="s">
        <v>98</v>
      </c>
      <c r="DZ2" s="14" t="s">
        <v>96</v>
      </c>
      <c r="EA2" s="14" t="s">
        <v>120</v>
      </c>
      <c r="EB2" s="14" t="s">
        <v>22</v>
      </c>
      <c r="EC2" s="14" t="s">
        <v>17</v>
      </c>
      <c r="ED2" s="67" t="s">
        <v>18</v>
      </c>
      <c r="EE2" s="67"/>
      <c r="EF2" s="67"/>
      <c r="EG2" s="67"/>
      <c r="EH2" s="67"/>
      <c r="EI2" s="67" t="s">
        <v>19</v>
      </c>
      <c r="EJ2" s="67"/>
      <c r="EK2" s="67"/>
      <c r="EL2" s="67"/>
      <c r="EM2" s="67"/>
      <c r="EN2" s="67" t="s">
        <v>98</v>
      </c>
      <c r="EO2" s="67"/>
      <c r="EP2" s="67"/>
      <c r="EQ2" s="67"/>
      <c r="ER2" s="67"/>
      <c r="ES2" s="67" t="s">
        <v>22</v>
      </c>
      <c r="ET2" s="67"/>
      <c r="EU2" s="67"/>
      <c r="EV2" s="67"/>
      <c r="EW2" s="67"/>
      <c r="EX2" s="13" t="s">
        <v>93</v>
      </c>
      <c r="EY2" s="13" t="s">
        <v>119</v>
      </c>
      <c r="EZ2" s="13" t="s">
        <v>20</v>
      </c>
      <c r="FA2" s="13" t="s">
        <v>76</v>
      </c>
      <c r="FB2" s="13" t="s">
        <v>118</v>
      </c>
      <c r="FC2" s="13" t="s">
        <v>21</v>
      </c>
      <c r="FD2" s="13" t="s">
        <v>23</v>
      </c>
      <c r="FE2" s="13" t="s">
        <v>99</v>
      </c>
      <c r="FF2" s="13" t="s">
        <v>121</v>
      </c>
      <c r="FG2" s="13" t="s">
        <v>98</v>
      </c>
      <c r="FH2" s="13" t="s">
        <v>96</v>
      </c>
      <c r="FI2" s="13" t="s">
        <v>120</v>
      </c>
      <c r="FJ2" s="13" t="s">
        <v>22</v>
      </c>
      <c r="FK2" s="13" t="s">
        <v>17</v>
      </c>
      <c r="FL2" s="66" t="s">
        <v>18</v>
      </c>
      <c r="FM2" s="66"/>
      <c r="FN2" s="66"/>
      <c r="FO2" s="66"/>
      <c r="FP2" s="66"/>
      <c r="FQ2" s="66" t="s">
        <v>19</v>
      </c>
      <c r="FR2" s="66"/>
      <c r="FS2" s="66"/>
      <c r="FT2" s="66"/>
      <c r="FU2" s="66"/>
      <c r="FV2" s="66" t="s">
        <v>98</v>
      </c>
      <c r="FW2" s="66"/>
      <c r="FX2" s="66"/>
      <c r="FY2" s="66"/>
      <c r="FZ2" s="66"/>
      <c r="GA2" s="66" t="s">
        <v>22</v>
      </c>
      <c r="GB2" s="66"/>
      <c r="GC2" s="66"/>
      <c r="GD2" s="66"/>
      <c r="GE2" s="66"/>
      <c r="GF2" s="14" t="s">
        <v>93</v>
      </c>
      <c r="GG2" s="14" t="s">
        <v>119</v>
      </c>
      <c r="GH2" s="14" t="s">
        <v>20</v>
      </c>
      <c r="GI2" s="14" t="s">
        <v>76</v>
      </c>
      <c r="GJ2" s="14" t="s">
        <v>118</v>
      </c>
      <c r="GK2" s="14" t="s">
        <v>21</v>
      </c>
      <c r="GL2" s="14" t="s">
        <v>23</v>
      </c>
      <c r="GM2" s="14" t="s">
        <v>99</v>
      </c>
      <c r="GN2" s="14" t="s">
        <v>121</v>
      </c>
      <c r="GO2" s="14" t="s">
        <v>98</v>
      </c>
      <c r="GP2" s="14" t="s">
        <v>96</v>
      </c>
      <c r="GQ2" s="14" t="s">
        <v>120</v>
      </c>
      <c r="GR2" s="14" t="s">
        <v>22</v>
      </c>
      <c r="GS2" s="14" t="s">
        <v>17</v>
      </c>
      <c r="GT2" s="67" t="s">
        <v>18</v>
      </c>
      <c r="GU2" s="67"/>
      <c r="GV2" s="67"/>
      <c r="GW2" s="67"/>
      <c r="GX2" s="67"/>
      <c r="GY2" s="67" t="s">
        <v>19</v>
      </c>
      <c r="GZ2" s="67"/>
      <c r="HA2" s="67"/>
      <c r="HB2" s="67"/>
      <c r="HC2" s="67"/>
      <c r="HD2" s="67" t="s">
        <v>98</v>
      </c>
      <c r="HE2" s="67"/>
      <c r="HF2" s="67"/>
      <c r="HG2" s="67"/>
      <c r="HH2" s="67"/>
      <c r="HI2" s="67" t="s">
        <v>22</v>
      </c>
      <c r="HJ2" s="67"/>
      <c r="HK2" s="67"/>
      <c r="HL2" s="67"/>
      <c r="HM2" s="67"/>
      <c r="HN2" s="13" t="s">
        <v>93</v>
      </c>
      <c r="HO2" s="13" t="s">
        <v>119</v>
      </c>
      <c r="HP2" s="13" t="s">
        <v>20</v>
      </c>
      <c r="HQ2" s="13" t="s">
        <v>76</v>
      </c>
      <c r="HR2" s="13" t="s">
        <v>118</v>
      </c>
      <c r="HS2" s="13" t="s">
        <v>21</v>
      </c>
      <c r="HT2" s="13" t="s">
        <v>23</v>
      </c>
      <c r="HU2" s="13" t="s">
        <v>99</v>
      </c>
      <c r="HV2" s="13" t="s">
        <v>121</v>
      </c>
      <c r="HW2" s="13" t="s">
        <v>98</v>
      </c>
      <c r="HX2" s="13" t="s">
        <v>96</v>
      </c>
      <c r="HY2" s="13" t="s">
        <v>120</v>
      </c>
      <c r="HZ2" s="13" t="s">
        <v>22</v>
      </c>
      <c r="IA2" s="13" t="s">
        <v>17</v>
      </c>
      <c r="IB2" s="66" t="s">
        <v>18</v>
      </c>
      <c r="IC2" s="66"/>
      <c r="ID2" s="66"/>
      <c r="IE2" s="66"/>
      <c r="IF2" s="66"/>
      <c r="IG2" s="66" t="s">
        <v>19</v>
      </c>
      <c r="IH2" s="66"/>
      <c r="II2" s="66"/>
      <c r="IJ2" s="66"/>
      <c r="IK2" s="66"/>
      <c r="IL2" s="66" t="s">
        <v>98</v>
      </c>
      <c r="IM2" s="66"/>
      <c r="IN2" s="66"/>
      <c r="IO2" s="66"/>
      <c r="IP2" s="66"/>
      <c r="IQ2" s="66" t="s">
        <v>22</v>
      </c>
      <c r="IR2" s="66"/>
      <c r="IS2" s="66"/>
      <c r="IT2" s="66"/>
      <c r="IU2" s="66"/>
      <c r="IV2" s="14" t="s">
        <v>93</v>
      </c>
      <c r="IW2" s="14" t="s">
        <v>119</v>
      </c>
      <c r="IX2" s="14" t="s">
        <v>20</v>
      </c>
      <c r="IY2" s="14" t="s">
        <v>76</v>
      </c>
      <c r="IZ2" s="14" t="s">
        <v>118</v>
      </c>
      <c r="JA2" s="14" t="s">
        <v>21</v>
      </c>
      <c r="JB2" s="14" t="s">
        <v>23</v>
      </c>
      <c r="JC2" s="14" t="s">
        <v>99</v>
      </c>
      <c r="JD2" s="14" t="s">
        <v>121</v>
      </c>
      <c r="JE2" s="14" t="s">
        <v>98</v>
      </c>
      <c r="JF2" s="14" t="s">
        <v>96</v>
      </c>
      <c r="JG2" s="14" t="s">
        <v>120</v>
      </c>
      <c r="JH2" s="14" t="s">
        <v>22</v>
      </c>
      <c r="JI2" s="14" t="s">
        <v>17</v>
      </c>
      <c r="JJ2" s="67" t="s">
        <v>18</v>
      </c>
      <c r="JK2" s="67"/>
      <c r="JL2" s="67"/>
      <c r="JM2" s="67"/>
      <c r="JN2" s="67"/>
      <c r="JO2" s="67" t="s">
        <v>19</v>
      </c>
      <c r="JP2" s="67"/>
      <c r="JQ2" s="67"/>
      <c r="JR2" s="67"/>
      <c r="JS2" s="67"/>
      <c r="JT2" s="67" t="s">
        <v>98</v>
      </c>
      <c r="JU2" s="67"/>
      <c r="JV2" s="67"/>
      <c r="JW2" s="67"/>
      <c r="JX2" s="67"/>
      <c r="JY2" s="67" t="s">
        <v>22</v>
      </c>
      <c r="JZ2" s="67"/>
      <c r="KA2" s="67"/>
      <c r="KB2" s="67"/>
      <c r="KC2" s="67"/>
      <c r="KD2" s="13" t="s">
        <v>93</v>
      </c>
      <c r="KE2" s="13" t="s">
        <v>119</v>
      </c>
      <c r="KF2" s="13" t="s">
        <v>20</v>
      </c>
      <c r="KG2" s="13" t="s">
        <v>76</v>
      </c>
      <c r="KH2" s="13" t="s">
        <v>118</v>
      </c>
      <c r="KI2" s="13" t="s">
        <v>21</v>
      </c>
      <c r="KJ2" s="13" t="s">
        <v>23</v>
      </c>
      <c r="KK2" s="13" t="s">
        <v>99</v>
      </c>
      <c r="KL2" s="13" t="s">
        <v>121</v>
      </c>
      <c r="KM2" s="13" t="s">
        <v>98</v>
      </c>
      <c r="KN2" s="13" t="s">
        <v>96</v>
      </c>
      <c r="KO2" s="13" t="s">
        <v>120</v>
      </c>
      <c r="KP2" s="13" t="s">
        <v>22</v>
      </c>
      <c r="KQ2" s="13" t="s">
        <v>17</v>
      </c>
      <c r="KR2" s="66" t="s">
        <v>18</v>
      </c>
      <c r="KS2" s="66"/>
      <c r="KT2" s="66"/>
      <c r="KU2" s="66"/>
      <c r="KV2" s="66"/>
      <c r="KW2" s="66" t="s">
        <v>19</v>
      </c>
      <c r="KX2" s="66"/>
      <c r="KY2" s="66"/>
      <c r="KZ2" s="66"/>
      <c r="LA2" s="66"/>
      <c r="LB2" s="66" t="s">
        <v>98</v>
      </c>
      <c r="LC2" s="66"/>
      <c r="LD2" s="66"/>
      <c r="LE2" s="66"/>
      <c r="LF2" s="66"/>
      <c r="LG2" s="66" t="s">
        <v>22</v>
      </c>
      <c r="LH2" s="66"/>
      <c r="LI2" s="66"/>
      <c r="LJ2" s="66"/>
      <c r="LK2" s="66"/>
      <c r="LL2" s="14" t="s">
        <v>93</v>
      </c>
      <c r="LM2" s="14" t="s">
        <v>119</v>
      </c>
      <c r="LN2" s="14" t="s">
        <v>20</v>
      </c>
      <c r="LO2" s="14" t="s">
        <v>76</v>
      </c>
      <c r="LP2" s="14" t="s">
        <v>118</v>
      </c>
      <c r="LQ2" s="14" t="s">
        <v>21</v>
      </c>
      <c r="LR2" s="14" t="s">
        <v>23</v>
      </c>
      <c r="LS2" s="14" t="s">
        <v>99</v>
      </c>
      <c r="LT2" s="14" t="s">
        <v>121</v>
      </c>
      <c r="LU2" s="14" t="s">
        <v>98</v>
      </c>
      <c r="LV2" s="14" t="s">
        <v>96</v>
      </c>
      <c r="LW2" s="14" t="s">
        <v>120</v>
      </c>
      <c r="LX2" s="14" t="s">
        <v>22</v>
      </c>
      <c r="LY2" s="14" t="s">
        <v>17</v>
      </c>
      <c r="LZ2" s="67" t="s">
        <v>18</v>
      </c>
      <c r="MA2" s="67"/>
      <c r="MB2" s="67"/>
      <c r="MC2" s="67"/>
      <c r="MD2" s="67"/>
      <c r="ME2" s="67" t="s">
        <v>19</v>
      </c>
      <c r="MF2" s="67"/>
      <c r="MG2" s="67"/>
      <c r="MH2" s="67"/>
      <c r="MI2" s="67"/>
      <c r="MJ2" s="67" t="s">
        <v>98</v>
      </c>
      <c r="MK2" s="67"/>
      <c r="ML2" s="67"/>
      <c r="MM2" s="67"/>
      <c r="MN2" s="67"/>
      <c r="MO2" s="67" t="s">
        <v>22</v>
      </c>
      <c r="MP2" s="67"/>
      <c r="MQ2" s="67"/>
      <c r="MR2" s="67"/>
      <c r="MS2" s="67"/>
      <c r="MT2" s="13" t="s">
        <v>93</v>
      </c>
      <c r="MU2" s="13" t="s">
        <v>119</v>
      </c>
      <c r="MV2" s="13" t="s">
        <v>20</v>
      </c>
      <c r="MW2" s="13" t="s">
        <v>76</v>
      </c>
      <c r="MX2" s="13" t="s">
        <v>118</v>
      </c>
      <c r="MY2" s="13" t="s">
        <v>21</v>
      </c>
      <c r="MZ2" s="13" t="s">
        <v>23</v>
      </c>
      <c r="NA2" s="13" t="s">
        <v>99</v>
      </c>
      <c r="NB2" s="13" t="s">
        <v>121</v>
      </c>
      <c r="NC2" s="13" t="s">
        <v>98</v>
      </c>
      <c r="ND2" s="13" t="s">
        <v>96</v>
      </c>
      <c r="NE2" s="13" t="s">
        <v>120</v>
      </c>
      <c r="NF2" s="13" t="s">
        <v>22</v>
      </c>
      <c r="NG2" s="13" t="s">
        <v>17</v>
      </c>
      <c r="NH2" s="66" t="s">
        <v>18</v>
      </c>
      <c r="NI2" s="66"/>
      <c r="NJ2" s="66"/>
      <c r="NK2" s="66"/>
      <c r="NL2" s="66"/>
      <c r="NM2" s="66" t="s">
        <v>19</v>
      </c>
      <c r="NN2" s="66"/>
      <c r="NO2" s="66"/>
      <c r="NP2" s="66"/>
      <c r="NQ2" s="66"/>
      <c r="NR2" s="66" t="s">
        <v>98</v>
      </c>
      <c r="NS2" s="66"/>
      <c r="NT2" s="66"/>
      <c r="NU2" s="66"/>
      <c r="NV2" s="66"/>
      <c r="NW2" s="66" t="s">
        <v>22</v>
      </c>
      <c r="NX2" s="66"/>
      <c r="NY2" s="66"/>
      <c r="NZ2" s="66"/>
      <c r="OA2" s="66"/>
      <c r="OB2" s="14" t="s">
        <v>93</v>
      </c>
      <c r="OC2" s="14" t="s">
        <v>119</v>
      </c>
      <c r="OD2" s="14" t="s">
        <v>20</v>
      </c>
      <c r="OE2" s="14" t="s">
        <v>76</v>
      </c>
      <c r="OF2" s="14" t="s">
        <v>118</v>
      </c>
      <c r="OG2" s="14" t="s">
        <v>21</v>
      </c>
      <c r="OH2" s="14" t="s">
        <v>23</v>
      </c>
      <c r="OI2" s="14" t="s">
        <v>99</v>
      </c>
      <c r="OJ2" s="14" t="s">
        <v>121</v>
      </c>
      <c r="OK2" s="14" t="s">
        <v>98</v>
      </c>
      <c r="OL2" s="14" t="s">
        <v>96</v>
      </c>
      <c r="OM2" s="14" t="s">
        <v>120</v>
      </c>
      <c r="ON2" s="14" t="s">
        <v>22</v>
      </c>
      <c r="OO2" s="14" t="s">
        <v>17</v>
      </c>
      <c r="OP2" s="67" t="s">
        <v>18</v>
      </c>
      <c r="OQ2" s="67"/>
      <c r="OR2" s="67"/>
      <c r="OS2" s="67"/>
      <c r="OT2" s="67"/>
      <c r="OU2" s="67" t="s">
        <v>19</v>
      </c>
      <c r="OV2" s="67"/>
      <c r="OW2" s="67"/>
      <c r="OX2" s="67"/>
      <c r="OY2" s="67"/>
      <c r="OZ2" s="67" t="s">
        <v>98</v>
      </c>
      <c r="PA2" s="67"/>
      <c r="PB2" s="67"/>
      <c r="PC2" s="67"/>
      <c r="PD2" s="67"/>
      <c r="PE2" s="67" t="s">
        <v>22</v>
      </c>
      <c r="PF2" s="67"/>
      <c r="PG2" s="67"/>
      <c r="PH2" s="67"/>
      <c r="PI2" s="67"/>
      <c r="PJ2" s="13" t="s">
        <v>93</v>
      </c>
      <c r="PK2" s="13" t="s">
        <v>119</v>
      </c>
      <c r="PL2" s="13" t="s">
        <v>20</v>
      </c>
      <c r="PM2" s="13" t="s">
        <v>76</v>
      </c>
      <c r="PN2" s="13" t="s">
        <v>118</v>
      </c>
      <c r="PO2" s="13" t="s">
        <v>21</v>
      </c>
      <c r="PP2" s="13" t="s">
        <v>23</v>
      </c>
      <c r="PQ2" s="13" t="s">
        <v>99</v>
      </c>
      <c r="PR2" s="13" t="s">
        <v>121</v>
      </c>
      <c r="PS2" s="13" t="s">
        <v>98</v>
      </c>
      <c r="PT2" s="13" t="s">
        <v>96</v>
      </c>
      <c r="PU2" s="13" t="s">
        <v>120</v>
      </c>
      <c r="PV2" s="13" t="s">
        <v>22</v>
      </c>
      <c r="PW2" s="13" t="s">
        <v>17</v>
      </c>
      <c r="PX2" s="66" t="s">
        <v>18</v>
      </c>
      <c r="PY2" s="66"/>
      <c r="PZ2" s="66"/>
      <c r="QA2" s="66"/>
      <c r="QB2" s="66"/>
      <c r="QC2" s="66" t="s">
        <v>19</v>
      </c>
      <c r="QD2" s="66"/>
      <c r="QE2" s="66"/>
      <c r="QF2" s="66"/>
      <c r="QG2" s="66"/>
      <c r="QH2" s="66" t="s">
        <v>98</v>
      </c>
      <c r="QI2" s="66"/>
      <c r="QJ2" s="66"/>
      <c r="QK2" s="66"/>
      <c r="QL2" s="66"/>
      <c r="QM2" s="66" t="s">
        <v>22</v>
      </c>
      <c r="QN2" s="66"/>
      <c r="QO2" s="66"/>
      <c r="QP2" s="66"/>
      <c r="QQ2" s="66"/>
      <c r="QR2" s="14" t="s">
        <v>93</v>
      </c>
      <c r="QS2" s="14" t="s">
        <v>119</v>
      </c>
      <c r="QT2" s="14" t="s">
        <v>20</v>
      </c>
      <c r="QU2" s="14" t="s">
        <v>76</v>
      </c>
      <c r="QV2" s="14" t="s">
        <v>118</v>
      </c>
      <c r="QW2" s="14" t="s">
        <v>21</v>
      </c>
      <c r="QX2" s="14" t="s">
        <v>23</v>
      </c>
      <c r="QY2" s="14" t="s">
        <v>99</v>
      </c>
      <c r="QZ2" s="14" t="s">
        <v>121</v>
      </c>
      <c r="RA2" s="14" t="s">
        <v>98</v>
      </c>
      <c r="RB2" s="14" t="s">
        <v>96</v>
      </c>
      <c r="RC2" s="14" t="s">
        <v>120</v>
      </c>
      <c r="RD2" s="14" t="s">
        <v>22</v>
      </c>
      <c r="RE2" s="14" t="s">
        <v>17</v>
      </c>
      <c r="RF2" s="67" t="s">
        <v>18</v>
      </c>
      <c r="RG2" s="67"/>
      <c r="RH2" s="67"/>
      <c r="RI2" s="67"/>
      <c r="RJ2" s="67"/>
      <c r="RK2" s="67" t="s">
        <v>19</v>
      </c>
      <c r="RL2" s="67"/>
      <c r="RM2" s="67"/>
      <c r="RN2" s="67"/>
      <c r="RO2" s="67"/>
      <c r="RP2" s="67" t="s">
        <v>98</v>
      </c>
      <c r="RQ2" s="67"/>
      <c r="RR2" s="67"/>
      <c r="RS2" s="67"/>
      <c r="RT2" s="67"/>
      <c r="RU2" s="67" t="s">
        <v>22</v>
      </c>
      <c r="RV2" s="67"/>
      <c r="RW2" s="67"/>
      <c r="RX2" s="67"/>
      <c r="RY2" s="67"/>
      <c r="RZ2" s="13" t="s">
        <v>93</v>
      </c>
      <c r="SA2" s="13" t="s">
        <v>119</v>
      </c>
      <c r="SB2" s="13" t="s">
        <v>20</v>
      </c>
      <c r="SC2" s="13" t="s">
        <v>76</v>
      </c>
      <c r="SD2" s="13" t="s">
        <v>118</v>
      </c>
      <c r="SE2" s="13" t="s">
        <v>21</v>
      </c>
      <c r="SF2" s="13" t="s">
        <v>23</v>
      </c>
      <c r="SG2" s="13" t="s">
        <v>99</v>
      </c>
      <c r="SH2" s="13" t="s">
        <v>121</v>
      </c>
      <c r="SI2" s="13" t="s">
        <v>98</v>
      </c>
      <c r="SJ2" s="13" t="s">
        <v>96</v>
      </c>
      <c r="SK2" s="13" t="s">
        <v>120</v>
      </c>
      <c r="SL2" s="13" t="s">
        <v>22</v>
      </c>
      <c r="SM2" s="13" t="s">
        <v>17</v>
      </c>
      <c r="SN2" s="66" t="s">
        <v>18</v>
      </c>
      <c r="SO2" s="66"/>
      <c r="SP2" s="66"/>
      <c r="SQ2" s="66"/>
      <c r="SR2" s="66"/>
      <c r="SS2" s="66" t="s">
        <v>19</v>
      </c>
      <c r="ST2" s="66"/>
      <c r="SU2" s="66"/>
      <c r="SV2" s="66"/>
      <c r="SW2" s="66"/>
      <c r="SX2" s="66" t="s">
        <v>98</v>
      </c>
      <c r="SY2" s="66"/>
      <c r="SZ2" s="66"/>
      <c r="TA2" s="66"/>
      <c r="TB2" s="66"/>
      <c r="TC2" s="66" t="s">
        <v>22</v>
      </c>
      <c r="TD2" s="66"/>
      <c r="TE2" s="66"/>
      <c r="TF2" s="66"/>
      <c r="TG2" s="66"/>
      <c r="TH2" s="14" t="s">
        <v>93</v>
      </c>
      <c r="TI2" s="14" t="s">
        <v>119</v>
      </c>
      <c r="TJ2" s="14" t="s">
        <v>20</v>
      </c>
      <c r="TK2" s="14" t="s">
        <v>76</v>
      </c>
      <c r="TL2" s="14" t="s">
        <v>118</v>
      </c>
      <c r="TM2" s="14" t="s">
        <v>21</v>
      </c>
      <c r="TN2" s="14" t="s">
        <v>23</v>
      </c>
      <c r="TO2" s="14" t="s">
        <v>99</v>
      </c>
      <c r="TP2" s="14" t="s">
        <v>121</v>
      </c>
      <c r="TQ2" s="14" t="s">
        <v>98</v>
      </c>
      <c r="TR2" s="14" t="s">
        <v>96</v>
      </c>
      <c r="TS2" s="14" t="s">
        <v>120</v>
      </c>
      <c r="TT2" s="14" t="s">
        <v>22</v>
      </c>
      <c r="TU2" s="14" t="s">
        <v>17</v>
      </c>
      <c r="TV2" s="67" t="s">
        <v>18</v>
      </c>
      <c r="TW2" s="67"/>
      <c r="TX2" s="67"/>
      <c r="TY2" s="67"/>
      <c r="TZ2" s="67"/>
      <c r="UA2" s="67" t="s">
        <v>19</v>
      </c>
      <c r="UB2" s="67"/>
      <c r="UC2" s="67"/>
      <c r="UD2" s="67"/>
      <c r="UE2" s="67"/>
      <c r="UF2" s="67" t="s">
        <v>98</v>
      </c>
      <c r="UG2" s="67"/>
      <c r="UH2" s="67"/>
      <c r="UI2" s="67"/>
      <c r="UJ2" s="67"/>
      <c r="UK2" s="67" t="s">
        <v>22</v>
      </c>
      <c r="UL2" s="67"/>
      <c r="UM2" s="67"/>
      <c r="UN2" s="67"/>
      <c r="UO2" s="67"/>
      <c r="UP2" s="13" t="s">
        <v>93</v>
      </c>
      <c r="UQ2" s="13" t="s">
        <v>119</v>
      </c>
      <c r="UR2" s="13" t="s">
        <v>20</v>
      </c>
      <c r="US2" s="13" t="s">
        <v>76</v>
      </c>
      <c r="UT2" s="13" t="s">
        <v>118</v>
      </c>
      <c r="UU2" s="13" t="s">
        <v>21</v>
      </c>
      <c r="UV2" s="13" t="s">
        <v>23</v>
      </c>
      <c r="UW2" s="13" t="s">
        <v>99</v>
      </c>
      <c r="UX2" s="13" t="s">
        <v>121</v>
      </c>
      <c r="UY2" s="13" t="s">
        <v>98</v>
      </c>
      <c r="UZ2" s="13" t="s">
        <v>96</v>
      </c>
      <c r="VA2" s="13" t="s">
        <v>120</v>
      </c>
      <c r="VB2" s="13" t="s">
        <v>22</v>
      </c>
      <c r="VC2" s="13" t="s">
        <v>17</v>
      </c>
      <c r="VD2" s="66" t="s">
        <v>18</v>
      </c>
      <c r="VE2" s="66"/>
      <c r="VF2" s="66"/>
      <c r="VG2" s="66"/>
      <c r="VH2" s="66"/>
      <c r="VI2" s="66" t="s">
        <v>19</v>
      </c>
      <c r="VJ2" s="66"/>
      <c r="VK2" s="66"/>
      <c r="VL2" s="66"/>
      <c r="VM2" s="66"/>
      <c r="VN2" s="66" t="s">
        <v>98</v>
      </c>
      <c r="VO2" s="66"/>
      <c r="VP2" s="66"/>
      <c r="VQ2" s="66"/>
      <c r="VR2" s="66"/>
      <c r="VS2" s="66" t="s">
        <v>22</v>
      </c>
      <c r="VT2" s="66"/>
      <c r="VU2" s="66"/>
      <c r="VV2" s="66"/>
      <c r="VW2" s="66"/>
      <c r="VX2" s="14" t="s">
        <v>93</v>
      </c>
      <c r="VY2" s="14" t="s">
        <v>119</v>
      </c>
      <c r="VZ2" s="14" t="s">
        <v>20</v>
      </c>
      <c r="WA2" s="14" t="s">
        <v>76</v>
      </c>
      <c r="WB2" s="14" t="s">
        <v>118</v>
      </c>
      <c r="WC2" s="14" t="s">
        <v>21</v>
      </c>
      <c r="WD2" s="14" t="s">
        <v>23</v>
      </c>
      <c r="WE2" s="14" t="s">
        <v>99</v>
      </c>
      <c r="WF2" s="14" t="s">
        <v>121</v>
      </c>
      <c r="WG2" s="14" t="s">
        <v>98</v>
      </c>
      <c r="WH2" s="14" t="s">
        <v>96</v>
      </c>
      <c r="WI2" s="14" t="s">
        <v>120</v>
      </c>
      <c r="WJ2" s="14" t="s">
        <v>22</v>
      </c>
      <c r="WK2" s="14" t="s">
        <v>17</v>
      </c>
      <c r="WL2" s="67" t="s">
        <v>18</v>
      </c>
      <c r="WM2" s="67"/>
      <c r="WN2" s="67"/>
      <c r="WO2" s="67"/>
      <c r="WP2" s="67"/>
      <c r="WQ2" s="67" t="s">
        <v>19</v>
      </c>
      <c r="WR2" s="67"/>
      <c r="WS2" s="67"/>
      <c r="WT2" s="67"/>
      <c r="WU2" s="67"/>
      <c r="WV2" s="67" t="s">
        <v>22</v>
      </c>
      <c r="WW2" s="67"/>
      <c r="WX2" s="67"/>
      <c r="WY2" s="67"/>
      <c r="WZ2" s="67"/>
      <c r="XA2" s="13"/>
      <c r="XB2" s="13" t="s">
        <v>93</v>
      </c>
      <c r="XC2" s="13" t="s">
        <v>119</v>
      </c>
      <c r="XD2" s="13" t="s">
        <v>20</v>
      </c>
      <c r="XE2" s="13" t="s">
        <v>76</v>
      </c>
      <c r="XF2" s="13" t="s">
        <v>118</v>
      </c>
      <c r="XG2" s="13" t="s">
        <v>21</v>
      </c>
      <c r="XH2" s="13" t="s">
        <v>23</v>
      </c>
      <c r="XI2" s="13" t="s">
        <v>96</v>
      </c>
      <c r="XJ2" s="13" t="s">
        <v>120</v>
      </c>
      <c r="XK2" s="13" t="s">
        <v>22</v>
      </c>
      <c r="XL2" s="13" t="s">
        <v>17</v>
      </c>
    </row>
    <row r="3" spans="1:636" x14ac:dyDescent="0.2">
      <c r="A3" s="71"/>
      <c r="B3" s="71"/>
      <c r="C3" s="71"/>
      <c r="D3" s="71"/>
      <c r="E3" s="71"/>
      <c r="F3" s="73"/>
      <c r="G3" s="71"/>
      <c r="H3" s="71"/>
      <c r="I3" s="71"/>
      <c r="J3" s="72"/>
      <c r="K3" s="70"/>
      <c r="L3" s="72"/>
      <c r="M3" s="70"/>
      <c r="N3" s="74"/>
      <c r="O3" s="70"/>
      <c r="P3" s="70"/>
      <c r="Q3" s="14" t="s">
        <v>14</v>
      </c>
      <c r="R3" s="14" t="s">
        <v>15</v>
      </c>
      <c r="S3" s="14" t="s">
        <v>9</v>
      </c>
      <c r="T3" s="14" t="s">
        <v>117</v>
      </c>
      <c r="U3" s="14" t="s">
        <v>28</v>
      </c>
      <c r="V3" s="14" t="s">
        <v>14</v>
      </c>
      <c r="W3" s="14" t="s">
        <v>15</v>
      </c>
      <c r="X3" s="14" t="s">
        <v>9</v>
      </c>
      <c r="Y3" s="14" t="s">
        <v>117</v>
      </c>
      <c r="Z3" s="14" t="s">
        <v>28</v>
      </c>
      <c r="AA3" s="14" t="s">
        <v>14</v>
      </c>
      <c r="AB3" s="14" t="s">
        <v>15</v>
      </c>
      <c r="AC3" s="14" t="s">
        <v>9</v>
      </c>
      <c r="AD3" s="14" t="s">
        <v>117</v>
      </c>
      <c r="AE3" s="14" t="s">
        <v>28</v>
      </c>
      <c r="AF3" s="14" t="s">
        <v>52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14</v>
      </c>
      <c r="AS3" s="13" t="s">
        <v>15</v>
      </c>
      <c r="AT3" s="13" t="s">
        <v>9</v>
      </c>
      <c r="AU3" s="13" t="s">
        <v>117</v>
      </c>
      <c r="AV3" s="13" t="s">
        <v>28</v>
      </c>
      <c r="AW3" s="13" t="s">
        <v>14</v>
      </c>
      <c r="AX3" s="13" t="s">
        <v>15</v>
      </c>
      <c r="AY3" s="13" t="s">
        <v>9</v>
      </c>
      <c r="AZ3" s="13" t="s">
        <v>117</v>
      </c>
      <c r="BA3" s="13" t="s">
        <v>28</v>
      </c>
      <c r="BB3" s="13" t="s">
        <v>14</v>
      </c>
      <c r="BC3" s="13" t="s">
        <v>15</v>
      </c>
      <c r="BD3" s="13" t="s">
        <v>9</v>
      </c>
      <c r="BE3" s="13" t="s">
        <v>117</v>
      </c>
      <c r="BF3" s="13" t="s">
        <v>28</v>
      </c>
      <c r="BG3" s="13" t="s">
        <v>52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14</v>
      </c>
      <c r="BT3" s="14" t="s">
        <v>15</v>
      </c>
      <c r="BU3" s="14" t="s">
        <v>9</v>
      </c>
      <c r="BV3" s="14" t="s">
        <v>117</v>
      </c>
      <c r="BW3" s="14" t="s">
        <v>28</v>
      </c>
      <c r="BX3" s="14" t="s">
        <v>14</v>
      </c>
      <c r="BY3" s="14" t="s">
        <v>15</v>
      </c>
      <c r="BZ3" s="14" t="s">
        <v>9</v>
      </c>
      <c r="CA3" s="14" t="s">
        <v>117</v>
      </c>
      <c r="CB3" s="14" t="s">
        <v>28</v>
      </c>
      <c r="CC3" s="14" t="s">
        <v>14</v>
      </c>
      <c r="CD3" s="14" t="s">
        <v>15</v>
      </c>
      <c r="CE3" s="14" t="s">
        <v>9</v>
      </c>
      <c r="CF3" s="14" t="s">
        <v>117</v>
      </c>
      <c r="CG3" s="14" t="s">
        <v>28</v>
      </c>
      <c r="CH3" s="14" t="s">
        <v>52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0"/>
      <c r="CU3" s="50"/>
      <c r="CV3" s="14" t="s">
        <v>14</v>
      </c>
      <c r="CW3" s="14" t="s">
        <v>15</v>
      </c>
      <c r="CX3" s="14" t="s">
        <v>9</v>
      </c>
      <c r="CY3" s="14" t="s">
        <v>117</v>
      </c>
      <c r="CZ3" s="14" t="s">
        <v>28</v>
      </c>
      <c r="DA3" s="14" t="s">
        <v>14</v>
      </c>
      <c r="DB3" s="14" t="s">
        <v>15</v>
      </c>
      <c r="DC3" s="14" t="s">
        <v>9</v>
      </c>
      <c r="DD3" s="14" t="s">
        <v>117</v>
      </c>
      <c r="DE3" s="14" t="s">
        <v>28</v>
      </c>
      <c r="DF3" s="14" t="s">
        <v>14</v>
      </c>
      <c r="DG3" s="14" t="s">
        <v>15</v>
      </c>
      <c r="DH3" s="14" t="s">
        <v>9</v>
      </c>
      <c r="DI3" s="14" t="s">
        <v>117</v>
      </c>
      <c r="DJ3" s="14" t="s">
        <v>28</v>
      </c>
      <c r="DK3" s="14" t="s">
        <v>14</v>
      </c>
      <c r="DL3" s="14" t="s">
        <v>15</v>
      </c>
      <c r="DM3" s="14" t="s">
        <v>9</v>
      </c>
      <c r="DN3" s="14" t="s">
        <v>117</v>
      </c>
      <c r="DO3" s="14" t="s">
        <v>28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14</v>
      </c>
      <c r="EE3" s="13" t="s">
        <v>15</v>
      </c>
      <c r="EF3" s="13" t="s">
        <v>9</v>
      </c>
      <c r="EG3" s="13" t="s">
        <v>117</v>
      </c>
      <c r="EH3" s="13" t="s">
        <v>28</v>
      </c>
      <c r="EI3" s="13" t="s">
        <v>14</v>
      </c>
      <c r="EJ3" s="13" t="s">
        <v>15</v>
      </c>
      <c r="EK3" s="13" t="s">
        <v>9</v>
      </c>
      <c r="EL3" s="13" t="s">
        <v>117</v>
      </c>
      <c r="EM3" s="13" t="s">
        <v>28</v>
      </c>
      <c r="EN3" s="13" t="s">
        <v>14</v>
      </c>
      <c r="EO3" s="13" t="s">
        <v>15</v>
      </c>
      <c r="EP3" s="13" t="s">
        <v>9</v>
      </c>
      <c r="EQ3" s="13" t="s">
        <v>117</v>
      </c>
      <c r="ER3" s="13" t="s">
        <v>28</v>
      </c>
      <c r="ES3" s="13" t="s">
        <v>14</v>
      </c>
      <c r="ET3" s="13" t="s">
        <v>15</v>
      </c>
      <c r="EU3" s="13" t="s">
        <v>9</v>
      </c>
      <c r="EV3" s="13" t="s">
        <v>117</v>
      </c>
      <c r="EW3" s="13" t="s">
        <v>28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14</v>
      </c>
      <c r="FM3" s="14" t="s">
        <v>15</v>
      </c>
      <c r="FN3" s="14" t="s">
        <v>9</v>
      </c>
      <c r="FO3" s="14" t="s">
        <v>117</v>
      </c>
      <c r="FP3" s="14" t="s">
        <v>28</v>
      </c>
      <c r="FQ3" s="14" t="s">
        <v>14</v>
      </c>
      <c r="FR3" s="14" t="s">
        <v>15</v>
      </c>
      <c r="FS3" s="14" t="s">
        <v>9</v>
      </c>
      <c r="FT3" s="14" t="s">
        <v>117</v>
      </c>
      <c r="FU3" s="14" t="s">
        <v>28</v>
      </c>
      <c r="FV3" s="14" t="s">
        <v>14</v>
      </c>
      <c r="FW3" s="14" t="s">
        <v>15</v>
      </c>
      <c r="FX3" s="14" t="s">
        <v>9</v>
      </c>
      <c r="FY3" s="14" t="s">
        <v>117</v>
      </c>
      <c r="FZ3" s="14" t="s">
        <v>28</v>
      </c>
      <c r="GA3" s="14" t="s">
        <v>14</v>
      </c>
      <c r="GB3" s="14" t="s">
        <v>15</v>
      </c>
      <c r="GC3" s="14" t="s">
        <v>9</v>
      </c>
      <c r="GD3" s="14" t="s">
        <v>117</v>
      </c>
      <c r="GE3" s="14" t="s">
        <v>28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14</v>
      </c>
      <c r="GU3" s="13" t="s">
        <v>15</v>
      </c>
      <c r="GV3" s="13" t="s">
        <v>9</v>
      </c>
      <c r="GW3" s="13" t="s">
        <v>117</v>
      </c>
      <c r="GX3" s="13" t="s">
        <v>28</v>
      </c>
      <c r="GY3" s="13" t="s">
        <v>14</v>
      </c>
      <c r="GZ3" s="13" t="s">
        <v>15</v>
      </c>
      <c r="HA3" s="13" t="s">
        <v>9</v>
      </c>
      <c r="HB3" s="13" t="s">
        <v>117</v>
      </c>
      <c r="HC3" s="13" t="s">
        <v>28</v>
      </c>
      <c r="HD3" s="13" t="s">
        <v>14</v>
      </c>
      <c r="HE3" s="13" t="s">
        <v>15</v>
      </c>
      <c r="HF3" s="13" t="s">
        <v>9</v>
      </c>
      <c r="HG3" s="13" t="s">
        <v>117</v>
      </c>
      <c r="HH3" s="13" t="s">
        <v>28</v>
      </c>
      <c r="HI3" s="13" t="s">
        <v>14</v>
      </c>
      <c r="HJ3" s="13" t="s">
        <v>15</v>
      </c>
      <c r="HK3" s="13" t="s">
        <v>9</v>
      </c>
      <c r="HL3" s="13" t="s">
        <v>117</v>
      </c>
      <c r="HM3" s="13" t="s">
        <v>28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14</v>
      </c>
      <c r="IC3" s="14" t="s">
        <v>15</v>
      </c>
      <c r="ID3" s="14" t="s">
        <v>9</v>
      </c>
      <c r="IE3" s="14" t="s">
        <v>117</v>
      </c>
      <c r="IF3" s="14" t="s">
        <v>28</v>
      </c>
      <c r="IG3" s="14" t="s">
        <v>14</v>
      </c>
      <c r="IH3" s="14" t="s">
        <v>15</v>
      </c>
      <c r="II3" s="14" t="s">
        <v>9</v>
      </c>
      <c r="IJ3" s="14" t="s">
        <v>117</v>
      </c>
      <c r="IK3" s="14" t="s">
        <v>28</v>
      </c>
      <c r="IL3" s="14" t="s">
        <v>14</v>
      </c>
      <c r="IM3" s="14" t="s">
        <v>15</v>
      </c>
      <c r="IN3" s="14" t="s">
        <v>9</v>
      </c>
      <c r="IO3" s="14" t="s">
        <v>117</v>
      </c>
      <c r="IP3" s="14" t="s">
        <v>28</v>
      </c>
      <c r="IQ3" s="14" t="s">
        <v>14</v>
      </c>
      <c r="IR3" s="14" t="s">
        <v>15</v>
      </c>
      <c r="IS3" s="14" t="s">
        <v>9</v>
      </c>
      <c r="IT3" s="14" t="s">
        <v>117</v>
      </c>
      <c r="IU3" s="14" t="s">
        <v>28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14</v>
      </c>
      <c r="JK3" s="13" t="s">
        <v>15</v>
      </c>
      <c r="JL3" s="13" t="s">
        <v>9</v>
      </c>
      <c r="JM3" s="13" t="s">
        <v>117</v>
      </c>
      <c r="JN3" s="13" t="s">
        <v>28</v>
      </c>
      <c r="JO3" s="13" t="s">
        <v>14</v>
      </c>
      <c r="JP3" s="13" t="s">
        <v>15</v>
      </c>
      <c r="JQ3" s="13" t="s">
        <v>9</v>
      </c>
      <c r="JR3" s="13" t="s">
        <v>117</v>
      </c>
      <c r="JS3" s="13" t="s">
        <v>28</v>
      </c>
      <c r="JT3" s="13" t="s">
        <v>14</v>
      </c>
      <c r="JU3" s="13" t="s">
        <v>15</v>
      </c>
      <c r="JV3" s="13" t="s">
        <v>9</v>
      </c>
      <c r="JW3" s="13" t="s">
        <v>117</v>
      </c>
      <c r="JX3" s="13" t="s">
        <v>28</v>
      </c>
      <c r="JY3" s="13" t="s">
        <v>14</v>
      </c>
      <c r="JZ3" s="13" t="s">
        <v>15</v>
      </c>
      <c r="KA3" s="13" t="s">
        <v>9</v>
      </c>
      <c r="KB3" s="13" t="s">
        <v>117</v>
      </c>
      <c r="KC3" s="13" t="s">
        <v>28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14</v>
      </c>
      <c r="KS3" s="14" t="s">
        <v>15</v>
      </c>
      <c r="KT3" s="14" t="s">
        <v>9</v>
      </c>
      <c r="KU3" s="14" t="s">
        <v>117</v>
      </c>
      <c r="KV3" s="14" t="s">
        <v>28</v>
      </c>
      <c r="KW3" s="14" t="s">
        <v>14</v>
      </c>
      <c r="KX3" s="14" t="s">
        <v>15</v>
      </c>
      <c r="KY3" s="14" t="s">
        <v>9</v>
      </c>
      <c r="KZ3" s="14" t="s">
        <v>117</v>
      </c>
      <c r="LA3" s="14" t="s">
        <v>28</v>
      </c>
      <c r="LB3" s="14" t="s">
        <v>14</v>
      </c>
      <c r="LC3" s="14" t="s">
        <v>15</v>
      </c>
      <c r="LD3" s="14" t="s">
        <v>9</v>
      </c>
      <c r="LE3" s="14" t="s">
        <v>117</v>
      </c>
      <c r="LF3" s="14" t="s">
        <v>28</v>
      </c>
      <c r="LG3" s="14" t="s">
        <v>14</v>
      </c>
      <c r="LH3" s="14" t="s">
        <v>15</v>
      </c>
      <c r="LI3" s="14" t="s">
        <v>9</v>
      </c>
      <c r="LJ3" s="14" t="s">
        <v>117</v>
      </c>
      <c r="LK3" s="14" t="s">
        <v>28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14</v>
      </c>
      <c r="MA3" s="13" t="s">
        <v>15</v>
      </c>
      <c r="MB3" s="13" t="s">
        <v>9</v>
      </c>
      <c r="MC3" s="13" t="s">
        <v>117</v>
      </c>
      <c r="MD3" s="13" t="s">
        <v>28</v>
      </c>
      <c r="ME3" s="13" t="s">
        <v>14</v>
      </c>
      <c r="MF3" s="13" t="s">
        <v>15</v>
      </c>
      <c r="MG3" s="13" t="s">
        <v>9</v>
      </c>
      <c r="MH3" s="13" t="s">
        <v>117</v>
      </c>
      <c r="MI3" s="13" t="s">
        <v>28</v>
      </c>
      <c r="MJ3" s="13" t="s">
        <v>14</v>
      </c>
      <c r="MK3" s="13" t="s">
        <v>15</v>
      </c>
      <c r="ML3" s="13" t="s">
        <v>9</v>
      </c>
      <c r="MM3" s="13" t="s">
        <v>117</v>
      </c>
      <c r="MN3" s="13" t="s">
        <v>28</v>
      </c>
      <c r="MO3" s="13" t="s">
        <v>14</v>
      </c>
      <c r="MP3" s="13" t="s">
        <v>15</v>
      </c>
      <c r="MQ3" s="13" t="s">
        <v>9</v>
      </c>
      <c r="MR3" s="13" t="s">
        <v>117</v>
      </c>
      <c r="MS3" s="13" t="s">
        <v>28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14</v>
      </c>
      <c r="NI3" s="14" t="s">
        <v>15</v>
      </c>
      <c r="NJ3" s="14" t="s">
        <v>9</v>
      </c>
      <c r="NK3" s="14" t="s">
        <v>117</v>
      </c>
      <c r="NL3" s="14" t="s">
        <v>28</v>
      </c>
      <c r="NM3" s="14" t="s">
        <v>14</v>
      </c>
      <c r="NN3" s="14" t="s">
        <v>15</v>
      </c>
      <c r="NO3" s="14" t="s">
        <v>9</v>
      </c>
      <c r="NP3" s="14" t="s">
        <v>117</v>
      </c>
      <c r="NQ3" s="14" t="s">
        <v>28</v>
      </c>
      <c r="NR3" s="14" t="s">
        <v>14</v>
      </c>
      <c r="NS3" s="14" t="s">
        <v>15</v>
      </c>
      <c r="NT3" s="14" t="s">
        <v>9</v>
      </c>
      <c r="NU3" s="14" t="s">
        <v>117</v>
      </c>
      <c r="NV3" s="14" t="s">
        <v>28</v>
      </c>
      <c r="NW3" s="14" t="s">
        <v>14</v>
      </c>
      <c r="NX3" s="14" t="s">
        <v>15</v>
      </c>
      <c r="NY3" s="14" t="s">
        <v>9</v>
      </c>
      <c r="NZ3" s="14" t="s">
        <v>117</v>
      </c>
      <c r="OA3" s="14" t="s">
        <v>28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14</v>
      </c>
      <c r="OQ3" s="13" t="s">
        <v>15</v>
      </c>
      <c r="OR3" s="13" t="s">
        <v>9</v>
      </c>
      <c r="OS3" s="13" t="s">
        <v>117</v>
      </c>
      <c r="OT3" s="13" t="s">
        <v>28</v>
      </c>
      <c r="OU3" s="13" t="s">
        <v>14</v>
      </c>
      <c r="OV3" s="13" t="s">
        <v>15</v>
      </c>
      <c r="OW3" s="13" t="s">
        <v>9</v>
      </c>
      <c r="OX3" s="13" t="s">
        <v>117</v>
      </c>
      <c r="OY3" s="13" t="s">
        <v>28</v>
      </c>
      <c r="OZ3" s="13" t="s">
        <v>14</v>
      </c>
      <c r="PA3" s="13" t="s">
        <v>15</v>
      </c>
      <c r="PB3" s="13" t="s">
        <v>9</v>
      </c>
      <c r="PC3" s="13" t="s">
        <v>117</v>
      </c>
      <c r="PD3" s="13" t="s">
        <v>28</v>
      </c>
      <c r="PE3" s="13" t="s">
        <v>14</v>
      </c>
      <c r="PF3" s="13" t="s">
        <v>15</v>
      </c>
      <c r="PG3" s="13" t="s">
        <v>9</v>
      </c>
      <c r="PH3" s="13" t="s">
        <v>117</v>
      </c>
      <c r="PI3" s="13" t="s">
        <v>28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14</v>
      </c>
      <c r="PY3" s="14" t="s">
        <v>15</v>
      </c>
      <c r="PZ3" s="14" t="s">
        <v>9</v>
      </c>
      <c r="QA3" s="14" t="s">
        <v>117</v>
      </c>
      <c r="QB3" s="14" t="s">
        <v>28</v>
      </c>
      <c r="QC3" s="14" t="s">
        <v>14</v>
      </c>
      <c r="QD3" s="14" t="s">
        <v>15</v>
      </c>
      <c r="QE3" s="14" t="s">
        <v>9</v>
      </c>
      <c r="QF3" s="14" t="s">
        <v>117</v>
      </c>
      <c r="QG3" s="14" t="s">
        <v>28</v>
      </c>
      <c r="QH3" s="14" t="s">
        <v>14</v>
      </c>
      <c r="QI3" s="14" t="s">
        <v>15</v>
      </c>
      <c r="QJ3" s="14" t="s">
        <v>9</v>
      </c>
      <c r="QK3" s="14" t="s">
        <v>117</v>
      </c>
      <c r="QL3" s="14" t="s">
        <v>28</v>
      </c>
      <c r="QM3" s="14" t="s">
        <v>14</v>
      </c>
      <c r="QN3" s="14" t="s">
        <v>15</v>
      </c>
      <c r="QO3" s="14" t="s">
        <v>9</v>
      </c>
      <c r="QP3" s="14" t="s">
        <v>117</v>
      </c>
      <c r="QQ3" s="14" t="s">
        <v>28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14</v>
      </c>
      <c r="RG3" s="13" t="s">
        <v>15</v>
      </c>
      <c r="RH3" s="13" t="s">
        <v>9</v>
      </c>
      <c r="RI3" s="13" t="s">
        <v>117</v>
      </c>
      <c r="RJ3" s="13" t="s">
        <v>28</v>
      </c>
      <c r="RK3" s="13" t="s">
        <v>14</v>
      </c>
      <c r="RL3" s="13" t="s">
        <v>15</v>
      </c>
      <c r="RM3" s="13" t="s">
        <v>9</v>
      </c>
      <c r="RN3" s="13" t="s">
        <v>117</v>
      </c>
      <c r="RO3" s="13" t="s">
        <v>28</v>
      </c>
      <c r="RP3" s="13" t="s">
        <v>14</v>
      </c>
      <c r="RQ3" s="13" t="s">
        <v>15</v>
      </c>
      <c r="RR3" s="13" t="s">
        <v>9</v>
      </c>
      <c r="RS3" s="13" t="s">
        <v>117</v>
      </c>
      <c r="RT3" s="13" t="s">
        <v>28</v>
      </c>
      <c r="RU3" s="13" t="s">
        <v>14</v>
      </c>
      <c r="RV3" s="13" t="s">
        <v>15</v>
      </c>
      <c r="RW3" s="13" t="s">
        <v>9</v>
      </c>
      <c r="RX3" s="13" t="s">
        <v>117</v>
      </c>
      <c r="RY3" s="13" t="s">
        <v>28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14</v>
      </c>
      <c r="SO3" s="14" t="s">
        <v>15</v>
      </c>
      <c r="SP3" s="14" t="s">
        <v>9</v>
      </c>
      <c r="SQ3" s="14" t="s">
        <v>117</v>
      </c>
      <c r="SR3" s="14" t="s">
        <v>28</v>
      </c>
      <c r="SS3" s="14" t="s">
        <v>14</v>
      </c>
      <c r="ST3" s="14" t="s">
        <v>15</v>
      </c>
      <c r="SU3" s="14" t="s">
        <v>9</v>
      </c>
      <c r="SV3" s="14" t="s">
        <v>117</v>
      </c>
      <c r="SW3" s="14" t="s">
        <v>28</v>
      </c>
      <c r="SX3" s="14" t="s">
        <v>14</v>
      </c>
      <c r="SY3" s="14" t="s">
        <v>15</v>
      </c>
      <c r="SZ3" s="14" t="s">
        <v>9</v>
      </c>
      <c r="TA3" s="14" t="s">
        <v>117</v>
      </c>
      <c r="TB3" s="14" t="s">
        <v>28</v>
      </c>
      <c r="TC3" s="14" t="s">
        <v>14</v>
      </c>
      <c r="TD3" s="14" t="s">
        <v>15</v>
      </c>
      <c r="TE3" s="14" t="s">
        <v>9</v>
      </c>
      <c r="TF3" s="14" t="s">
        <v>117</v>
      </c>
      <c r="TG3" s="14" t="s">
        <v>28</v>
      </c>
      <c r="TH3" s="6"/>
      <c r="TI3" s="6"/>
      <c r="TJ3" s="6"/>
      <c r="TK3" s="6"/>
      <c r="TL3" s="6"/>
      <c r="TM3" s="6"/>
      <c r="TN3" s="6"/>
      <c r="TO3" s="6"/>
      <c r="TP3" s="6"/>
      <c r="TQ3" s="6"/>
      <c r="TR3" s="6"/>
      <c r="TS3" s="6"/>
      <c r="TT3" s="6"/>
      <c r="TU3" s="6"/>
      <c r="TV3" s="13" t="s">
        <v>14</v>
      </c>
      <c r="TW3" s="13" t="s">
        <v>15</v>
      </c>
      <c r="TX3" s="13" t="s">
        <v>9</v>
      </c>
      <c r="TY3" s="13" t="s">
        <v>117</v>
      </c>
      <c r="TZ3" s="13" t="s">
        <v>28</v>
      </c>
      <c r="UA3" s="13" t="s">
        <v>14</v>
      </c>
      <c r="UB3" s="13" t="s">
        <v>15</v>
      </c>
      <c r="UC3" s="13" t="s">
        <v>9</v>
      </c>
      <c r="UD3" s="13" t="s">
        <v>117</v>
      </c>
      <c r="UE3" s="13" t="s">
        <v>28</v>
      </c>
      <c r="UF3" s="13" t="s">
        <v>14</v>
      </c>
      <c r="UG3" s="13" t="s">
        <v>15</v>
      </c>
      <c r="UH3" s="13" t="s">
        <v>9</v>
      </c>
      <c r="UI3" s="13" t="s">
        <v>117</v>
      </c>
      <c r="UJ3" s="13" t="s">
        <v>28</v>
      </c>
      <c r="UK3" s="13" t="s">
        <v>14</v>
      </c>
      <c r="UL3" s="13" t="s">
        <v>15</v>
      </c>
      <c r="UM3" s="13" t="s">
        <v>9</v>
      </c>
      <c r="UN3" s="13" t="s">
        <v>117</v>
      </c>
      <c r="UO3" s="13" t="s">
        <v>28</v>
      </c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14" t="s">
        <v>14</v>
      </c>
      <c r="VE3" s="14" t="s">
        <v>15</v>
      </c>
      <c r="VF3" s="14" t="s">
        <v>9</v>
      </c>
      <c r="VG3" s="14" t="s">
        <v>117</v>
      </c>
      <c r="VH3" s="14" t="s">
        <v>28</v>
      </c>
      <c r="VI3" s="14" t="s">
        <v>14</v>
      </c>
      <c r="VJ3" s="14" t="s">
        <v>15</v>
      </c>
      <c r="VK3" s="14" t="s">
        <v>9</v>
      </c>
      <c r="VL3" s="14" t="s">
        <v>117</v>
      </c>
      <c r="VM3" s="14" t="s">
        <v>28</v>
      </c>
      <c r="VN3" s="14" t="s">
        <v>14</v>
      </c>
      <c r="VO3" s="14" t="s">
        <v>15</v>
      </c>
      <c r="VP3" s="14" t="s">
        <v>9</v>
      </c>
      <c r="VQ3" s="14" t="s">
        <v>117</v>
      </c>
      <c r="VR3" s="14" t="s">
        <v>28</v>
      </c>
      <c r="VS3" s="14" t="s">
        <v>14</v>
      </c>
      <c r="VT3" s="14" t="s">
        <v>15</v>
      </c>
      <c r="VU3" s="14" t="s">
        <v>9</v>
      </c>
      <c r="VV3" s="14" t="s">
        <v>117</v>
      </c>
      <c r="VW3" s="14" t="s">
        <v>28</v>
      </c>
      <c r="VX3" s="6"/>
      <c r="VY3" s="6"/>
      <c r="VZ3" s="6"/>
      <c r="WA3" s="6"/>
      <c r="WB3" s="6"/>
      <c r="WC3" s="6"/>
      <c r="WD3" s="6"/>
      <c r="WE3" s="6"/>
      <c r="WF3" s="6"/>
      <c r="WG3" s="6"/>
      <c r="WH3" s="6"/>
      <c r="WI3" s="6"/>
      <c r="WJ3" s="6"/>
      <c r="WK3" s="6"/>
      <c r="WL3" s="13" t="s">
        <v>14</v>
      </c>
      <c r="WM3" s="13" t="s">
        <v>15</v>
      </c>
      <c r="WN3" s="13" t="s">
        <v>9</v>
      </c>
      <c r="WO3" s="13" t="s">
        <v>117</v>
      </c>
      <c r="WP3" s="13" t="s">
        <v>28</v>
      </c>
      <c r="WQ3" s="13" t="s">
        <v>14</v>
      </c>
      <c r="WR3" s="13" t="s">
        <v>15</v>
      </c>
      <c r="WS3" s="13" t="s">
        <v>9</v>
      </c>
      <c r="WT3" s="13" t="s">
        <v>117</v>
      </c>
      <c r="WU3" s="13" t="s">
        <v>28</v>
      </c>
      <c r="WV3" s="13" t="s">
        <v>14</v>
      </c>
      <c r="WW3" s="13" t="s">
        <v>15</v>
      </c>
      <c r="WX3" s="13" t="s">
        <v>9</v>
      </c>
      <c r="WY3" s="13" t="s">
        <v>117</v>
      </c>
      <c r="WZ3" s="13" t="s">
        <v>28</v>
      </c>
      <c r="XA3" s="13" t="s">
        <v>52</v>
      </c>
      <c r="XB3" s="13"/>
      <c r="XC3" s="13"/>
      <c r="XD3" s="13"/>
      <c r="XE3" s="13"/>
      <c r="XF3" s="13"/>
      <c r="XG3" s="13"/>
      <c r="XH3" s="13"/>
      <c r="XI3" s="13"/>
      <c r="XJ3" s="13"/>
      <c r="XK3" s="13"/>
      <c r="XL3" s="13"/>
    </row>
    <row r="4" spans="1:636" x14ac:dyDescent="0.2">
      <c r="A4" s="4" cm="1">
        <f t="array" ref="A4">IF(AND(H4&lt;&gt;"",H4&lt;&gt;"No DD"),SUMPRODUCT((H$4:H$20&lt;&gt;"")*(H$4:H$20&lt;&gt;"No DD")*(E$4:E$20&gt;E4))+1,IF(H4="No DD",SUMPRODUCT((H$4:H$20="No DD")*(E$4:E$20&gt;E4))+1+SUMPRODUCT((H$4:H$20&lt;&gt;"")*(H$4:H$20&lt;&gt;"No DD")),""))</f>
        <v>1</v>
      </c>
      <c r="B4" s="5" t="s">
        <v>160</v>
      </c>
      <c r="C4" s="4" t="s">
        <v>7</v>
      </c>
      <c r="D4" s="4" t="s">
        <v>161</v>
      </c>
      <c r="E4" s="9">
        <f>SUM(J4,L4,N4)</f>
        <v>97.16</v>
      </c>
      <c r="F4" s="3" t="str">
        <f>IF(OR(AND(AG4&gt;=AQ$22,AG4&lt;&gt;"",AI4&gt;=AQ$26,AI4&lt;&gt;"",AF4=""),AND(AJ4&gt;=AQ$22,AJ4&lt;&gt;"",AL4&gt;=AQ$26,AL4&lt;&gt;"",AF4=""),AND(AN4&gt;=AQ$22,AN4&lt;&gt;"",AP4&gt;=AQ$26,AP4&lt;&gt;"",AF4=""),AND(BH4&gt;=BR$22,BH4&lt;&gt;"",BJ4&gt;=BR$26,BJ4&lt;&gt;"",BG4=""),AND(BK4&gt;=BR$22,BK4&lt;&gt;"",BM4&gt;=BR$26,BM4&lt;&gt;"",BG4=""),AND(BO4&gt;=BR$22,BO4&lt;&gt;"",BQ4&gt;=BR$26,BQ4&lt;&gt;"",BG4=""),AND(CI4&gt;=CS$22,CI4&lt;&gt;"",CK4&gt;=CS$26,CK4&lt;&gt;"",CH4=""),AND(CL4&gt;=CS$22,CL4&lt;&gt;"",CN4&gt;=CS$26,CN4&lt;&gt;"",CH4=""),AND(CP4&gt;=CS$22,CP4&lt;&gt;"",CR4&gt;=CS$26,CR4&lt;&gt;"",CH4=""),AND(DP4&gt;=EC$22,DP4&lt;&gt;"",DR4&gt;=EC$26,DR4&lt;&gt;""),AND(DS4&gt;=EC$22,DS4&lt;&gt;"",DU4&gt;=EC$26,DU4&lt;&gt;""),AND(DW4&gt;=EC$22,DW4&lt;&gt;"",DY4&gt;=EC$26,DY4&lt;&gt;""),AND(DZ4&gt;=EC$22,DZ4&lt;&gt;"",EB4&gt;=EC$26,EB4&lt;&gt;""),AND(EX4&gt;=FK$22,EX4&lt;&gt;"",EZ4&gt;=FK$26,EZ4&lt;&gt;""),AND(FA4&gt;=FK$22,FA4&lt;&gt;"",FC4&gt;=FK$26,FC4&lt;&gt;""),AND(FE4&gt;=FK$22,FE4&lt;&gt;"",FG4&gt;=FK$26,FG4&lt;&gt;""),AND(FH4&gt;=FK$22,FH4&lt;&gt;"",FJ4&gt;=FK$26,FJ4&lt;&gt;""),AND(GF4&gt;=GS$22,GF4&lt;&gt;"",GH4&gt;=GS$26,GH4&lt;&gt;""),AND(GI4&gt;=GS$22,GI4&lt;&gt;"",GK4&gt;=GS$26,GK4&lt;&gt;""),AND(GM4&gt;=GS$22,GM4&lt;&gt;"",GO4&gt;=GS$26,GO4&lt;&gt;""),AND(GP4&gt;=GS$22,GP4&lt;&gt;"",GR4&gt;=GS$26,GR4&lt;&gt;""),AND(HN4&gt;=IA$22,HN4&lt;&gt;"",HP4&gt;=IA$26,HP4&lt;&gt;""),AND(HQ4&gt;=IA$22,HQ4&lt;&gt;"",HS4&gt;=IA$26,HS4&lt;&gt;""),AND(HU4&gt;=IA$22,HU4&lt;&gt;"",HW4&gt;=IA$26,HW4&lt;&gt;""),AND(HX4&gt;=IA$22,HX4&lt;&gt;"",HZ4&gt;=IA$26,HZ4&lt;&gt;""),AND(IV4&gt;=JI$22,IV4&lt;&gt;"",IX4&gt;=JI$26,IX4&lt;&gt;""),AND(IY4&gt;=JI$22,IY4&lt;&gt;"",JA4&gt;=JI$26,JA4&lt;&gt;""),AND(JC4&gt;=JI$22,JC4&lt;&gt;"",JE4&gt;=JI$26,JE4&lt;&gt;""),AND(JF4&gt;=JI$22,JF4&lt;&gt;"",JH4&gt;=JI$26,JH4&lt;&gt;""),AND(KD4&gt;=KQ$22,KD4&lt;&gt;"",KF4&gt;=KQ$26,KF4&lt;&gt;""),AND(KG4&gt;=KQ$22,KG4&lt;&gt;"",KI4&gt;=KQ$26,KI4&lt;&gt;""),AND(KK4&gt;=KQ$22,KK4&lt;&gt;"",KM4&gt;=KQ$26,KM4&lt;&gt;""),AND(KN4&gt;=KQ$22,KN4&lt;&gt;"",KP4&gt;=KQ$26,KP4&lt;&gt;""),AND(LL4&gt;=LY$22,LL4&lt;&gt;"",LN4&gt;=LY$26,LN4&lt;&gt;""),AND(LO4&gt;=LY$22,LO4&lt;&gt;"",LQ4&gt;=LY$26,LQ4&lt;&gt;""),AND(LS4&gt;=LY$22,LS4&lt;&gt;"",LU4&gt;=LY$26,LU4&lt;&gt;""),AND(LV4&gt;=LY$22,LV4&lt;&gt;"",LX4&gt;=LY$26,LX4&lt;&gt;""),AND(MT4&gt;=NG$22,MT4&lt;&gt;"",MV4&gt;=NG$26,MV4&lt;&gt;""),AND(MW4&gt;=NG$22,MW4&lt;&gt;"",MY4&gt;=NG$26,MY4&lt;&gt;""),AND(NA4&gt;=NG$22,NA4&lt;&gt;"",NC4&gt;=NG$26,NC4&lt;&gt;""),AND(ND4&gt;=NG$22,ND4&lt;&gt;"",NF4&gt;=NG$26,NF4&lt;&gt;""),AND(OB4&gt;=OO$22,OB4&lt;&gt;"",OD4&gt;=OO$26,OD4&lt;&gt;""),AND(OE4&gt;=OO$22,OE4&lt;&gt;"",OG4&gt;=OO$26,OG4&lt;&gt;""),AND(OI4&gt;=OO$22,OI4&lt;&gt;"",OK4&gt;=OO$26,OK4&lt;&gt;""),AND(OL4&gt;=OO$22,OL4&lt;&gt;"",ON4&gt;=OO$26,ON4&lt;&gt;""),AND(PJ4&gt;=PW$22,PJ4&lt;&gt;"",PL4&gt;=PW$26,PL4&lt;&gt;""),AND(PM4&gt;=PW$22,PM4&lt;&gt;"",PO4&gt;=PW$26,PO4&lt;&gt;""),AND(PQ4&gt;=PW$22,PQ4&lt;&gt;"",PS4&gt;=PW$26,PS4&lt;&gt;""),AND(PT4&gt;=PW$22,PT4&lt;&gt;"",PV4&gt;=PW$26,PV4&lt;&gt;""),AND(QR4&gt;=RE$22,QR4&lt;&gt;"",QT4&gt;=RE$26,QT4&lt;&gt;""),AND(QU4&gt;=RE$22,QU4&lt;&gt;"",QW4&gt;=RE$26,QW4&lt;&gt;""),AND(QY4&gt;=RE$22,QY4&lt;&gt;"",RA4&gt;=RE$26,RA4&lt;&gt;""),AND(RB4&gt;=RE$22,RB4&lt;&gt;"",RD4&gt;=RE$26,RD4&lt;&gt;""),AND(RZ4&gt;=SM$22,RZ4&lt;&gt;"",SB4&gt;=SM$26,SB4&lt;&gt;""),AND(SC4&gt;=SM$22,SC4&lt;&gt;"",SE4&gt;=SM$26,SE4&lt;&gt;""),AND(SG4&gt;=SM$22,SG4&lt;&gt;"",SI4&gt;=SM$26,SI4&lt;&gt;""),AND(SJ4&gt;=SM$22,SJ4&lt;&gt;"",SL4&gt;=SM$26,SL4&lt;&gt;""),AND(TH4&gt;=TU$22,TH4&lt;&gt;"",TJ4&gt;=TU$26,TJ4&lt;&gt;""),AND(TK4&gt;=TU$22,TK4&lt;&gt;"",TM4&gt;=TU$26,TM4&lt;&gt;""),AND(TO4&gt;=TU$22,TO4&lt;&gt;"",TQ4&gt;=TU$26,TQ4&lt;&gt;""),AND(TR4&gt;=TU$22,TR4&lt;&gt;"",TT4&gt;=TU$26,TT4&lt;&gt;""),AND(UP4&gt;=VC$22,UP4&lt;&gt;"",UR4&gt;=VC$26,UR4&lt;&gt;""),AND(US4&gt;=VC$22,US4&lt;&gt;"",UU4&gt;=VC$26,UU4&lt;&gt;""),AND(UW4&gt;=VC$22,UW4&lt;&gt;"",UY4&gt;=VC$26,UY4&lt;&gt;""),AND(UZ4&gt;=VC$22,UZ4&lt;&gt;"",VB4&gt;=VC$26,VB4&lt;&gt;""),AND(VX4&gt;=WK$22,VX4&lt;&gt;"",VZ4&gt;=WK$26,VZ4&lt;&gt;""),AND(WA4&gt;=WK$22,WA4&lt;&gt;"",WC4&gt;=WK$26,WC4&lt;&gt;""),AND(WE4&gt;=WK$22,WE4&lt;&gt;"",WG4&gt;=WK$26,WG4&lt;&gt;""),AND(WH4&gt;=WK$22,WH4&lt;&gt;"",WJ4&gt;=WK$26,WJ4&lt;&gt;"")),"P","")</f>
        <v>P</v>
      </c>
      <c r="G4" s="3" t="str">
        <f>IF(OR(AND(AI4&gt;=AQ$26,AI4&lt;&gt;"",AF4=""),AND(AL4&gt;=AQ$26,AL4&lt;&gt;"",AF4=""),AND(AP4&gt;=AQ$26,AP4&lt;&gt;"",AF4=""),AND(BJ4&gt;=BR$26,BJ4&lt;&gt;"",BG4=""),AND(BM4&gt;=BR$26,BM4&lt;&gt;"",BG4=""),AND(BQ4&gt;=BR$26,BQ4&lt;&gt;"",BG4=""),AND(CK4&gt;=CS$26,CK4&lt;&gt;"",CH4=""),AND(CN4&gt;=CS$26,CN4&lt;&gt;"",CH4=""),AND(CR4&gt;=CS$26,CR4&lt;&gt;"",CH4=""),AND(DR4&gt;=EC$26,DR4&lt;&gt;""),AND(DU4&gt;=EC$26,DU4&lt;&gt;""),AND(DY4&gt;=EC$26,DY4&lt;&gt;""),AND(EB4&gt;=EC$26,EB4&lt;&gt;""),AND(EZ4&gt;=FK$26,EZ4&lt;&gt;""),AND(FC4&gt;=FK$26,FC4&lt;&gt;""),AND(FG4&gt;=FK$26,FG4&lt;&gt;""),AND(FJ4&gt;=FK$26,FJ4&lt;&gt;""),AND(GH4&gt;=GS$26,GH4&lt;&gt;""),AND(GK4&gt;=GS$26,GK4&lt;&gt;""),AND(GO4&gt;=GS$26,GO4&lt;&gt;""),AND(GR4&gt;=GS$26,GR4&lt;&gt;""),AND(HP4&gt;=IA$26,HP4&lt;&gt;""),AND(HS4&gt;=IA$26,HS4&lt;&gt;""),AND(HW4&gt;=IA$26,HW4&lt;&gt;""),AND(HZ4&gt;=IA$26,HZ4&lt;&gt;""),AND(IX4&gt;=JI$26,IX4&lt;&gt;""),AND(JA4&gt;=JI$26,JA4&lt;&gt;""),AND(JE4&gt;=JI$26,JE4&lt;&gt;""),AND(JH4&gt;=JI$26,JH4&lt;&gt;""),AND(KF4&gt;=KQ$26,KF4&lt;&gt;""),AND(KI4&gt;=KQ$26,KI4&lt;&gt;""),AND(KM4&gt;=KQ$26,KM4&lt;&gt;""),AND(KP4&gt;=KQ$26,KP4&lt;&gt;""),AND(LN4&gt;=LY$26,LN4&lt;&gt;""),AND(LQ4&gt;=LY$26,LQ4&lt;&gt;""),AND(LU4&gt;=LY$26,LU4&lt;&gt;""),AND(LX4&gt;=LY$26,LX4&lt;&gt;""),AND(MV4&gt;=NG$26,MV4&lt;&gt;""),AND(MY4&gt;=NG$26,MY4&lt;&gt;""),AND(NC4&gt;=NG$26,NC4&lt;&gt;""),AND(NF4&gt;=NG$26,NF4&lt;&gt;""),AND(OD4&gt;=OO$26,OD4&lt;&gt;""),AND(OG4&gt;=OO$26,OG4&lt;&gt;""),AND(OK4&gt;=OO$26,OK4&lt;&gt;""),AND(ON4&gt;=OO$26,ON4&lt;&gt;""),AND(PL4&gt;=PW$26,PL4&lt;&gt;""),AND(PO4&gt;=PW$26,PO4&lt;&gt;""),AND(PS4&gt;=PW$26,PS4&lt;&gt;""),AND(PV4&gt;=PW$26,PV4&lt;&gt;""),AND(QT4&gt;=RE$26,QT4&lt;&gt;""),AND(QW4&gt;=RE$26,QW4&lt;&gt;""),AND(RA4&gt;=RE$26,RA4&lt;&gt;""),AND(RD4&gt;=RE$26,RD4&lt;&gt;""),AND(SB4&gt;=SM$26,SB4&lt;&gt;""),AND(SE4&gt;=SM$26,SE4&lt;&gt;""),AND(SI4&gt;=SM$26,SI4&lt;&gt;""),AND(SL4&gt;=SM$26,SL4&lt;&gt;""),AND(TJ4&gt;=TU$26,TJ4&lt;&gt;""),AND(TM4&gt;=TU$26,TM4&lt;&gt;""),AND(TQ4&gt;=TU$26,TQ4&lt;&gt;""),AND(TT4&gt;=TU$26,TT4&lt;&gt;""),AND(UR4&gt;=VC$26,UR4&lt;&gt;""),AND(UU4&gt;=VC$26,UU4&lt;&gt;""),AND(UY4&gt;=VC$26,UY4&lt;&gt;""),AND(VB4&gt;=VC$26,VB4&lt;&gt;""),AND(VZ4&gt;=WK$26,VZ4&lt;&gt;""),AND(WC4&gt;=WK$26,WC4&lt;&gt;""),AND(WG4&gt;=WK$26,WG4&lt;&gt;""),AND(WJ4&gt;=WK$26,WJ4&lt;&gt;"")),"P","")</f>
        <v>P</v>
      </c>
      <c r="H4" s="36" t="str">
        <f>IF(AND(G4="P",F4=""),"No DD",IF(OR(AND(AG4&gt;=AQ$25,AG4&lt;&gt;"",AI4&gt;=AQ$29,AI4&lt;&gt;"",AF4=""),AND(AJ4&gt;=AQ$25,AJ4&lt;&gt;"",AL4&gt;=AQ$29,AL4&lt;&gt;"",AF4=""),AND(AN4&gt;=AQ$25,AN4&lt;&gt;"",AP4&gt;=AQ$29,AP4&lt;&gt;"",AF4=""),AND(BH4&gt;=BR$25,BH4&lt;&gt;"",BJ4&gt;=BR$29,BJ4&lt;&gt;"",BG4=""),AND(BK4&gt;=BR$25,BK4&lt;&gt;"",BM4&gt;=BR$29,BM4&lt;&gt;"",BG4=""),AND(BO4&gt;=BR$25,BO4&lt;&gt;"",BQ4&gt;=BR$29,BQ4&lt;&gt;"",BG4=""),AND(CI4&gt;=CS$25,CI4&lt;&gt;"",CK4&gt;=CS$29,CK4&lt;&gt;"",CH4=""),AND(CL4&gt;=CS$25,CL4&lt;&gt;"",CN4&gt;=CS$29,CN4&lt;&gt;"",CH4=""),AND(CP4&gt;=CS$25,CP4&lt;&gt;"",CR4&gt;=CS$29,CR4&lt;&gt;"",CH4=""),AND(DP4&gt;=EC$25,DP4&lt;&gt;"",DR4&gt;=EC$29,DR4&lt;&gt;""),AND(DS4&gt;=EC$25,DS4&lt;&gt;"",DU4&gt;=EC$29,DU4&lt;&gt;""),AND(DW4&gt;=EC$25,DW4&lt;&gt;"",DY4&gt;=EC$29,DY4&lt;&gt;""),AND(DZ4&gt;=EC$25,DZ4&lt;&gt;"",EB4&gt;=EC$29,EB4&lt;&gt;""),AND(EX4&gt;=FK$25,EX4&lt;&gt;"",EZ4&gt;=FK$29,EZ4&lt;&gt;""),AND(FA4&gt;=FK$25,FA4&lt;&gt;"",FC4&gt;=FK$29,FC4&lt;&gt;""),AND(FE4&gt;=FK$25,FE4&lt;&gt;"",FG4&gt;=FK$29,FG4&lt;&gt;""),AND(FH4&gt;=FK$25,FH4&lt;&gt;"",FJ4&gt;=FK$29,FJ4&lt;&gt;""),AND(GF4&gt;=GS$25,GF4&lt;&gt;"",GH4&gt;=GS$29,GH4&lt;&gt;""),AND(GI4&gt;=GS$25,GI4&lt;&gt;"",GK4&gt;=GS$29,GK4&lt;&gt;""),AND(GM4&gt;=GS$25,GM4&lt;&gt;"",GO4&gt;=GS$29,GO4&lt;&gt;""),AND(GP4&gt;=GS$25,GP4&lt;&gt;"",GR4&gt;=GS$29,GR4&lt;&gt;""),AND(HN4&gt;=IA$25,HN4&lt;&gt;"",HP4&gt;=IA$29,HP4&lt;&gt;""),AND(HQ4&gt;=IA$25,HQ4&lt;&gt;"",HS4&gt;=IA$29,HS4&lt;&gt;""),AND(HU4&gt;=IA$25,HU4&lt;&gt;"",HW4&gt;=IA$29,HW4&lt;&gt;""),AND(HX4&gt;=IA$25,HX4&lt;&gt;"",HZ4&gt;=IA$29,HZ4&lt;&gt;""),AND(IV4&gt;=JI$25,IV4&lt;&gt;"",IX4&gt;=JI$29,IX4&lt;&gt;""),AND(IY4&gt;=JI$25,IY4&lt;&gt;"",JA4&gt;=JI$29,JA4&lt;&gt;""),AND(JC4&gt;=JI$25,JC4&lt;&gt;"",JE4&gt;=JI$29,JE4&lt;&gt;""),AND(JF4&gt;=JI$25,JF4&lt;&gt;"",JH4&gt;=JI$29,JH4&lt;&gt;""),AND(KD4&gt;=KQ$25,KD4&lt;&gt;"",KF4&gt;=KQ$29,KF4&lt;&gt;""),AND(KG4&gt;=KQ$25,KG4&lt;&gt;"",KI4&gt;=KQ$29,KI4&lt;&gt;""),AND(KK4&gt;=KQ$25,KK4&lt;&gt;"",KM4&gt;=KQ$29,KM4&lt;&gt;""),AND(KN4&gt;=KQ$25,KN4&lt;&gt;"",KP4&gt;=KQ$29,KP4&lt;&gt;""),AND(LL4&gt;=LY$25,LL4&lt;&gt;"",LN4&gt;=LY$29,LN4&lt;&gt;""),AND(LO4&gt;=LY$25,LO4&lt;&gt;"",LQ4&gt;=LY$29,LQ4&lt;&gt;""),AND(LS4&gt;=LY$25,LS4&lt;&gt;"",LU4&gt;=LY$29,LU4&lt;&gt;""),AND(LV4&gt;=LY$25,LV4&lt;&gt;"",LX4&gt;=LY$29,LX4&lt;&gt;""),AND(MT4&gt;=NG$25,MT4&lt;&gt;"",MV4&gt;=NG$29,MV4&lt;&gt;""),AND(MW4&gt;=NG$25,MW4&lt;&gt;"",MY4&gt;=NG$29,MY4&lt;&gt;""),AND(NA4&gt;=NG$25,NA4&lt;&gt;"",NC4&gt;=NG$29,NC4&lt;&gt;""),AND(ND4&gt;=NG$25,ND4&lt;&gt;"",NF4&gt;=NG$29,NF4&lt;&gt;""),AND(OB4&gt;=OO$25,OB4&lt;&gt;"",OD4&gt;=OO$29,OD4&lt;&gt;""),AND(OE4&gt;=OO$25,OE4&lt;&gt;"",OG4&gt;=OO$29,OG4&lt;&gt;""),AND(OI4&gt;=OO$25,OI4&lt;&gt;"",OK4&gt;=OO$29,OK4&lt;&gt;""),AND(OL4&gt;=OO$25,OL4&lt;&gt;"",ON4&gt;=OO$29,ON4&lt;&gt;""),AND(PJ4&gt;=PW$25,PJ4&lt;&gt;"",PL4&gt;=PW$29,PL4&lt;&gt;""),AND(PM4&gt;=PW$25,PM4&lt;&gt;"",PO4&gt;=PW$29,PO4&lt;&gt;""),AND(PQ4&gt;=PW$25,PQ4&lt;&gt;"",PS4&gt;=PW$29,PS4&lt;&gt;""),AND(PT4&gt;=PW$25,PT4&lt;&gt;"",PV4&gt;=PW$29,PV4&lt;&gt;""),AND(QR4&gt;=RE$25,QR4&lt;&gt;"",QT4&gt;=RE$29,QT4&lt;&gt;""),AND(QU4&gt;=RE$25,QU4&lt;&gt;"",QW4&gt;=RE$29,QW4&lt;&gt;""),AND(QY4&gt;=RE$25,QY4&lt;&gt;"",RA4&gt;=RE$29,RA4&lt;&gt;""),AND(RB4&gt;=RE$25,RB4&lt;&gt;"",RD4&gt;=RE$29,RD4&lt;&gt;""),AND(RZ4&gt;=SM$25,RZ4&lt;&gt;"",SB4&gt;=SM$29,SB4&lt;&gt;""),AND(SC4&gt;=SM$25,SC4&lt;&gt;"",SE4&gt;=SM$29,SE4&lt;&gt;""),AND(SG4&gt;=SM$25,SG4&lt;&gt;"",SI4&gt;=SM$29,SI4&lt;&gt;""),AND(SJ4&gt;=SM$25,SJ4&lt;&gt;"",SL4&gt;=SM$29,SL4&lt;&gt;""),AND(TH4&gt;=TU$25,TH4&lt;&gt;"",TJ4&gt;=TU$29,TJ4&lt;&gt;""),AND(TK4&gt;=TU$25,TK4&lt;&gt;"",TM4&gt;=TU$29,TM4&lt;&gt;""),AND(TO4&gt;=TU$25,TO4&lt;&gt;"",TQ4&gt;=TU$29,TQ4&lt;&gt;""),AND(TR4&gt;=TU$25,TR4&lt;&gt;"",TT4&gt;=TU$29,TT4&lt;&gt;""),AND(UP4&gt;=VC$25,UP4&lt;&gt;"",UR4&gt;=VC$29,UR4&lt;&gt;""),AND(US4&gt;=VC$25,US4&lt;&gt;"",UU4&gt;=VC$29,UU4&lt;&gt;""),AND(UW4&gt;=VC$25,UW4&lt;&gt;"",UY4&gt;=VC$29,UY4&lt;&gt;""),AND(UZ4&gt;=VC$25,UZ4&lt;&gt;"",VB4&gt;=VC$29,VB4&lt;&gt;""),AND(VX4&gt;=WK$25,VX4&lt;&gt;"",VZ4&gt;=WK$29,VZ4&lt;&gt;""),AND(WA4&gt;=WK$25,WA4&lt;&gt;"",WC4&gt;=WK$29,WC4&lt;&gt;""),AND(WE4&gt;=WK$25,WE4&lt;&gt;"",WG4&gt;=WK$29,WG4&lt;&gt;""),AND(WH4&gt;=WK$25,WH4&lt;&gt;"",WJ4&gt;=WK$29,WJ4&lt;&gt;"")),"Merit",IF(OR(AND(AG4&gt;=AQ$24,AG4&lt;&gt;"",AI4&gt;=AQ$28,AI4&lt;&gt;"",AF4=""),AND(AJ4&gt;=AQ$24,AJ4&lt;&gt;"",AL4&gt;=AQ$28,AL4&lt;&gt;"",AF4=""),AND(AN4&gt;=AQ$24,AN4&lt;&gt;"",AP4&gt;=AQ$28,AP4&lt;&gt;"",AF4=""),AND(BH4&gt;=BR$24,BH4&lt;&gt;"",BJ4&gt;=BR$28,BJ4&lt;&gt;"",BG4=""),AND(BK4&gt;=BR$24,BK4&lt;&gt;"",BM4&gt;=BR$28,BM4&lt;&gt;"",BG4=""),AND(BO4&gt;=BR$24,BO4&lt;&gt;"",BQ4&gt;=BR$28,BQ4&lt;&gt;"",BG4=""),AND(CI4&gt;=CS$24,CI4&lt;&gt;"",CK4&gt;=CS$28,CK4&lt;&gt;"",CH4=""),AND(CL4&gt;=CS$24,CL4&lt;&gt;"",CN4&gt;=CS$28,CN4&lt;&gt;"",CH4=""),AND(CP4&gt;=CS$24,CP4&lt;&gt;"",CR4&gt;=CS$28,CR4&lt;&gt;"",CH4=""),AND(DP4&gt;=EC$24,DP4&lt;&gt;"",DR4&gt;=EC$28,DR4&lt;&gt;""),AND(DS4&gt;=EC$24,DS4&lt;&gt;"",DU4&gt;=EC$28,DU4&lt;&gt;""),AND(DW4&gt;=EC$24,DW4&lt;&gt;"",DY4&gt;=EC$28,DY4&lt;&gt;""),AND(DZ4&gt;=EC$24,DZ4&lt;&gt;"",EB4&gt;=EC$28,EB4&lt;&gt;""),AND(EX4&gt;=FK$24,EX4&lt;&gt;"",EZ4&gt;=FK$28,EZ4&lt;&gt;""),AND(FA4&gt;=FK$24,FA4&lt;&gt;"",FC4&gt;=FK$28,FC4&lt;&gt;""),AND(FE4&gt;=FK$24,FE4&lt;&gt;"",FG4&gt;=FK$28,FG4&lt;&gt;""),AND(FH4&gt;=FK$24,FH4&lt;&gt;"",FJ4&gt;=FK$28,FJ4&lt;&gt;""),AND(GF4&gt;=GS$24,GF4&lt;&gt;"",GH4&gt;=GS$28,GH4&lt;&gt;""),AND(GI4&gt;=GS$24,GI4&lt;&gt;"",GK4&gt;=GS$28,GK4&lt;&gt;""),AND(GM4&gt;=GS$24,GM4&lt;&gt;"",GO4&gt;=GS$28,GO4&lt;&gt;""),AND(GP4&gt;=GS$24,GP4&lt;&gt;"",GR4&gt;=GS$28,GR4&lt;&gt;""),AND(HN4&gt;=IA$24,HN4&lt;&gt;"",HP4&gt;=IA$28,HP4&lt;&gt;""),AND(HQ4&gt;=IA$24,HQ4&lt;&gt;"",HS4&gt;=IA$28,HS4&lt;&gt;""),AND(HU4&gt;=IA$24,HU4&lt;&gt;"",HW4&gt;=IA$28,HW4&lt;&gt;""),AND(HX4&gt;=IA$24,HX4&lt;&gt;"",HZ4&gt;=IA$28,HZ4&lt;&gt;""),AND(IV4&gt;=JI$24,IV4&lt;&gt;"",IX4&gt;=JI$28,IX4&lt;&gt;""),AND(IY4&gt;=JI$24,IY4&lt;&gt;"",JA4&gt;=JI$28,JA4&lt;&gt;""),AND(JC4&gt;=JI$24,JC4&lt;&gt;"",JE4&gt;=JI$28,JE4&lt;&gt;""),AND(JF4&gt;=JI$24,JF4&lt;&gt;"",JH4&gt;=JI$28,JH4&lt;&gt;""),AND(KD4&gt;=KQ$24,KD4&lt;&gt;"",KF4&gt;=KQ$28,KF4&lt;&gt;""),AND(KG4&gt;=KQ$24,KG4&lt;&gt;"",KI4&gt;=KQ$28,KI4&lt;&gt;""),AND(KK4&gt;=KQ$24,KK4&lt;&gt;"",KM4&gt;=KQ$28,KM4&lt;&gt;""),AND(KN4&gt;=KQ$24,KN4&lt;&gt;"",KP4&gt;=KQ$28,KP4&lt;&gt;""),AND(LL4&gt;=LY$24,LL4&lt;&gt;"",LN4&gt;=LY$28,LN4&lt;&gt;""),AND(LO4&gt;=LY$24,LO4&lt;&gt;"",LQ4&gt;=LY$28,LQ4&lt;&gt;""),AND(LS4&gt;=LY$24,LS4&lt;&gt;"",LU4&gt;=LY$28,LU4&lt;&gt;""),AND(LV4&gt;=LY$24,LV4&lt;&gt;"",LX4&gt;=LY$28,LX4&lt;&gt;""),AND(MT4&gt;=NG$24,MT4&lt;&gt;"",MV4&gt;=NG$28,MV4&lt;&gt;""),AND(MW4&gt;=NG$24,MW4&lt;&gt;"",MY4&gt;=NG$28,MY4&lt;&gt;""),AND(NA4&gt;=NG$24,NA4&lt;&gt;"",NC4&gt;=NG$28,NC4&lt;&gt;""),AND(ND4&gt;=NG$24,ND4&lt;&gt;"",NF4&gt;=NG$28,NF4&lt;&gt;""),AND(OB4&gt;=OO$24,OB4&lt;&gt;"",OD4&gt;=OO$28,OD4&lt;&gt;""),AND(OE4&gt;=OO$24,OE4&lt;&gt;"",OG4&gt;=OO$28,OG4&lt;&gt;""),AND(OI4&gt;=OO$24,OI4&lt;&gt;"",OK4&gt;=OO$28,OK4&lt;&gt;""),AND(OL4&gt;=OO$24,OL4&lt;&gt;"",ON4&gt;=OO$28,ON4&lt;&gt;""),AND(PJ4&gt;=PW$24,PJ4&lt;&gt;"",PL4&gt;=PW$28,PL4&lt;&gt;""),AND(PM4&gt;=PW$24,PM4&lt;&gt;"",PO4&gt;=PW$28,PO4&lt;&gt;""),AND(PQ4&gt;=PW$24,PQ4&lt;&gt;"",PS4&gt;=PW$28,PS4&lt;&gt;""),AND(PT4&gt;=PW$24,PT4&lt;&gt;"",PV4&gt;=PW$28,PV4&lt;&gt;""),AND(QR4&gt;=RE$24,QR4&lt;&gt;"",QT4&gt;=RE$28,QT4&lt;&gt;""),AND(QU4&gt;=RE$24,QU4&lt;&gt;"",QW4&gt;=RE$28,QW4&lt;&gt;""),AND(QY4&gt;=RE$24,QY4&lt;&gt;"",RA4&gt;=RE$28,RA4&lt;&gt;""),AND(RB4&gt;=RE$24,RB4&lt;&gt;"",RD4&gt;=RE$28,RD4&lt;&gt;""),AND(RZ4&gt;=SM$24,RZ4&lt;&gt;"",SB4&gt;=SM$28,SB4&lt;&gt;""),AND(SC4&gt;=SM$24,SC4&lt;&gt;"",SE4&gt;=SM$28,SE4&lt;&gt;""),AND(SG4&gt;=SM$24,SG4&lt;&gt;"",SI4&gt;=SM$28,SI4&lt;&gt;""),AND(SJ4&gt;=SM$24,SJ4&lt;&gt;"",SL4&gt;=SM$28,SL4&lt;&gt;""),AND(TH4&gt;=TU$24,TH4&lt;&gt;"",TJ4&gt;=TU$28,TJ4&lt;&gt;""),AND(TK4&gt;=TU$24,TK4&lt;&gt;"",TM4&gt;=TU$28,TM4&lt;&gt;""),AND(TO4&gt;=TU$24,TO4&lt;&gt;"",TQ4&gt;=TU$28,TQ4&lt;&gt;""),AND(TR4&gt;=TU$24,TR4&lt;&gt;"",TT4&gt;=TU$28,TT4&lt;&gt;""),AND(UP4&gt;=VC$24,UP4&lt;&gt;"",UR4&gt;=VC$28,UR4&lt;&gt;""),AND(US4&gt;=VC$24,US4&lt;&gt;"",UU4&gt;=VC$28,UU4&lt;&gt;""),AND(UW4&gt;=VC$24,UW4&lt;&gt;"",UY4&gt;=VC$28,UY4&lt;&gt;""),AND(UZ4&gt;=VC$24,UZ4&lt;&gt;"",VB4&gt;=VC$28,VB4&lt;&gt;""),AND(VX4&gt;=WK$24,VX4&lt;&gt;"",VZ4&gt;=WK$28,VZ4&lt;&gt;""),AND(WA4&gt;=WK$24,WA4&lt;&gt;"",WC4&gt;=WK$28,WC4&lt;&gt;""),AND(WE4&gt;=WK$24,WE4&lt;&gt;"",WG4&gt;=WK$28,WG4&lt;&gt;""),AND(WH4&gt;=WK$24,WH4&lt;&gt;"",WJ4&gt;=WK$28,WJ4&lt;&gt;"")),"Excellence",IF(I4="P","Worlds Team",IF(F4="P","National Team","")))))</f>
        <v>Excellence</v>
      </c>
      <c r="I4" s="3" t="str">
        <f>IF(OR(AND(AG4&gt;=AQ$23,AG4&lt;&gt;"",AI4&gt;=AQ$27,AI4&lt;&gt;"",AF4=""),AND(AJ4&gt;=AQ$23,AJ4&lt;&gt;"",AL4&gt;=AQ$27,AL4&lt;&gt;"",AF4=""),AND(AN4&gt;=AQ$23,AN4&lt;&gt;"",AP4&gt;=AQ$27,AP4&lt;&gt;"",AF4=""),AND(BH4&gt;=BR$23,BH4&lt;&gt;"",BJ4&gt;=BR$27,BJ4&lt;&gt;"",BG4=""),AND(BK4&gt;=BR$23,BK4&lt;&gt;"",BM4&gt;=BR$27,BM4&lt;&gt;"",BG4=""),AND(BO4&gt;=BR$23,BO4&lt;&gt;"",BQ4&gt;=BR$27,BQ4&lt;&gt;"",BG4=""),AND(CI4&gt;=CS$23,CI4&lt;&gt;"",CK4&gt;=CS$27,CK4&lt;&gt;"",CH4=""),AND(CL4&gt;=CS$23,CL4&lt;&gt;"",CN4&gt;=CS$27,CN4&lt;&gt;"",CH4=""),AND(CP4&gt;=CS$23,CP4&lt;&gt;"",CR4&gt;=CS$27,CR4&lt;&gt;"",CH4=""),AND(DP4&gt;=EC$23,DP4&lt;&gt;"",DR4&gt;=EC$27,DR4&lt;&gt;""),AND(DS4&gt;=EC$23,DS4&lt;&gt;"",DU4&gt;=EC$27,DU4&lt;&gt;""),AND(DW4&gt;=EC$23,DW4&lt;&gt;"",DY4&gt;=EC$27,DY4&lt;&gt;""),AND(DZ4&gt;=EC$23,DZ4&lt;&gt;"",EB4&gt;=EC$27,EB4&lt;&gt;""),AND(EX4&gt;=FK$23,EX4&lt;&gt;"",EZ4&gt;=FK$27,EZ4&lt;&gt;""),AND(FA4&gt;=FK$23,FA4&lt;&gt;"",FC4&gt;=FK$27,FC4&lt;&gt;""),AND(FE4&gt;=FK$23,FE4&lt;&gt;"",FG4&gt;=FK$27,FG4&lt;&gt;""),AND(FH4&gt;=FK$23,FH4&lt;&gt;"",FJ4&gt;=FK$27,FJ4&lt;&gt;""),AND(GF4&gt;=GS$23,GF4&lt;&gt;"",GH4&gt;=GS$27,GH4&lt;&gt;""),AND(GI4&gt;=GS$23,GI4&lt;&gt;"",GK4&gt;=GS$27,GK4&lt;&gt;""),AND(GM4&gt;=GS$23,GM4&lt;&gt;"",GO4&gt;=GS$27,GO4&lt;&gt;""),AND(GP4&gt;=GS$23,GP4&lt;&gt;"",GR4&gt;=GS$27,GR4&lt;&gt;""),AND(HN4&gt;=IA$23,HN4&lt;&gt;"",HP4&gt;=IA$27,HP4&lt;&gt;""),AND(HQ4&gt;=IA$23,HQ4&lt;&gt;"",HS4&gt;=IA$27,HS4&lt;&gt;""),AND(HU4&gt;=IA$23,HU4&lt;&gt;"",HW4&gt;=IA$27,HW4&lt;&gt;""),AND(HX4&gt;=IA$23,HX4&lt;&gt;"",HZ4&gt;=IA$27,HZ4&lt;&gt;""),AND(IV4&gt;=JI$23,IV4&lt;&gt;"",IX4&gt;=JI$27,IX4&lt;&gt;""),AND(IY4&gt;=JI$23,IY4&lt;&gt;"",JA4&gt;=JI$27,JA4&lt;&gt;""),AND(JC4&gt;=JI$23,JC4&lt;&gt;"",JE4&gt;=JI$27,JE4&lt;&gt;""),AND(JF4&gt;=JI$23,JF4&lt;&gt;"",JH4&gt;=JI$27,JH4&lt;&gt;""),AND(KD4&gt;=KQ$23,KD4&lt;&gt;"",KF4&gt;=KQ$27,KF4&lt;&gt;""),AND(KG4&gt;=KQ$23,KG4&lt;&gt;"",KI4&gt;=KQ$27,KI4&lt;&gt;""),AND(KK4&gt;=KQ$23,KK4&lt;&gt;"",KM4&gt;=KQ$27,KM4&lt;&gt;""),AND(KN4&gt;=KQ$23,KN4&lt;&gt;"",KP4&gt;=KQ$27,KP4&lt;&gt;""),AND(LL4&gt;=LY$23,LL4&lt;&gt;"",LN4&gt;=LY$27,LN4&lt;&gt;""),AND(LO4&gt;=LY$23,LO4&lt;&gt;"",LQ4&gt;=LY$27,LQ4&lt;&gt;""),AND(LS4&gt;=LY$23,LS4&lt;&gt;"",LU4&gt;=LY$27,LU4&lt;&gt;""),AND(LV4&gt;=LY$23,LV4&lt;&gt;"",LX4&gt;=LY$27,LX4&lt;&gt;""),AND(MT4&gt;=NG$23,MT4&lt;&gt;"",MV4&gt;=NG$27,MV4&lt;&gt;""),AND(MW4&gt;=NG$23,MW4&lt;&gt;"",MY4&gt;=NG$27,MY4&lt;&gt;""),AND(NA4&gt;=NG$23,NA4&lt;&gt;"",NC4&gt;=NG$27,NC4&lt;&gt;""),AND(ND4&gt;=NG$23,ND4&lt;&gt;"",NF4&gt;=NG$27,NF4&lt;&gt;""),AND(OB4&gt;=OO$23,OB4&lt;&gt;"",OD4&gt;=OO$27,OD4&lt;&gt;""),AND(OE4&gt;=OO$23,OE4&lt;&gt;"",OG4&gt;=OO$27,OG4&lt;&gt;""),AND(OI4&gt;=OO$23,OI4&lt;&gt;"",OK4&gt;=OO$27,OK4&lt;&gt;""),AND(OL4&gt;=OO$23,OL4&lt;&gt;"",ON4&gt;=OO$27,ON4&lt;&gt;""),AND(PJ4&gt;=PW$23,PJ4&lt;&gt;"",PL4&gt;=PW$27,PL4&lt;&gt;""),AND(PM4&gt;=PW$23,PM4&lt;&gt;"",PO4&gt;=PW$27,PO4&lt;&gt;""),AND(PQ4&gt;=PW$23,PQ4&lt;&gt;"",PS4&gt;=PW$27,PS4&lt;&gt;""),AND(PT4&gt;=PW$23,PT4&lt;&gt;"",PV4&gt;=PW$27,PV4&lt;&gt;""),AND(QR4&gt;=RE$23,QR4&lt;&gt;"",QT4&gt;=RE$27,QT4&lt;&gt;""),AND(QU4&gt;=RE$23,QU4&lt;&gt;"",QW4&gt;=RE$27,QW4&lt;&gt;""),AND(QY4&gt;=RE$23,QY4&lt;&gt;"",RA4&gt;=RE$27,RA4&lt;&gt;""),AND(RB4&gt;=RE$23,RB4&lt;&gt;"",RD4&gt;=RE$27,RD4&lt;&gt;""),AND(RZ4&gt;=SM$23,RZ4&lt;&gt;"",SB4&gt;=SM$27,SB4&lt;&gt;""),AND(SC4&gt;=SM$23,SC4&lt;&gt;"",SE4&gt;=SM$27,SE4&lt;&gt;""),AND(SG4&gt;=SM$23,SG4&lt;&gt;"",SI4&gt;=SM$27,SI4&lt;&gt;""),AND(SJ4&gt;=SM$23,SJ4&lt;&gt;"",SL4&gt;=SM$27,SL4&lt;&gt;""),AND(TH4&gt;=TU$23,TH4&lt;&gt;"",TJ4&gt;=TU$27,TJ4&lt;&gt;""),AND(TK4&gt;=TU$23,TK4&lt;&gt;"",TM4&gt;=TU$27,TM4&lt;&gt;""),AND(TO4&gt;=TU$23,TO4&lt;&gt;"",TQ4&gt;=TU$27,TQ4&lt;&gt;""),AND(TR4&gt;=TU$23,TR4&lt;&gt;"",TT4&gt;=TU$27,TT4&lt;&gt;""),AND(UP4&gt;=VC$23,UP4&lt;&gt;"",UR4&gt;=VC$27,UR4&lt;&gt;""),AND(US4&gt;=VC$23,US4&lt;&gt;"",UU4&gt;=VC$27,UU4&lt;&gt;""),AND(UW4&gt;=VC$23,UW4&lt;&gt;"",UY4&gt;=VC$27,UY4&lt;&gt;""),AND(UZ4&gt;=VC$23,UZ4&lt;&gt;"",VB4&gt;=VC$27,VB4&lt;&gt;""),AND(VX4&gt;=WK$23,VX4&lt;&gt;"",VZ4&gt;=WK$27,VZ4&lt;&gt;""),AND(WA4&gt;=WK$23,WA4&lt;&gt;"",WC4&gt;=WK$27,WC4&lt;&gt;""),AND(WE4&gt;=WK$23,WE4&lt;&gt;"",WG4&gt;=WK$27,WG4&lt;&gt;""),AND(WH4&gt;=WK$23,WH4&lt;&gt;"",WJ4&gt;=WK$27,WJ4&lt;&gt;"")),"P","")</f>
        <v>P</v>
      </c>
      <c r="J4" s="8">
        <f>IF(COUNT(AI4,AL4,AP4,BJ4,BM4,BQ4,CK4,CN4,CR4)&gt;0,LARGE((AI4,AL4,AP4,BJ4,BM4,BQ4,CK4,CN4,CR4),1),0)</f>
        <v>47.7</v>
      </c>
      <c r="K4" s="8" t="str">
        <f>IF(J4="","",IF(OR(J4=CK4,J4=CN4,J4=CR4),$BS$1,IF(OR(J4=BJ4,J4=BM4,J4=BQ4),$AR$1,IF(OR(J4=AI4,J4=AL4,J4=AP4),$Q$1,""))))</f>
        <v>2025 Elite Canada</v>
      </c>
      <c r="L4" s="8">
        <f>IF(COUNT(AI4,AL4,AP4,BJ4,BM4,BQ4,CK4,CN4,CR4)&gt;1,LARGE((AI4,AL4,AP4,BJ4,BM4,BQ4,CK4,CN4,CR4),2),0)</f>
        <v>47.53</v>
      </c>
      <c r="M4" s="8" t="str">
        <f>IF(L4="","",IF(OR(L4=CK4,L4=CN4,L4=CR4),$BS$1,IF(OR(L4=BJ4,L4=BM4,L4=BQ4),$AR$1,IF(OR(L4=AI4,L4=AL4,L4=AP4),$Q$1,""))))</f>
        <v>2025 Elite Canada</v>
      </c>
      <c r="N4" s="8">
        <f>IF(MAX(CT4,CU4)&gt;0,MAX(CT4,CU4),"")</f>
        <v>1.9299999999999926</v>
      </c>
      <c r="O4" s="11" t="str">
        <f>IF(N4="","",IF(N4=CT4,"("&amp;CT$2&amp;")",IF(N4=CU4,"("&amp;CU$2&amp;")")))</f>
        <v>(Prelim)</v>
      </c>
      <c r="P4" s="8" t="str">
        <f>IF(N4="","",IF(N4=CT4,IF(N4+IF(L4="",0,L4)=WD4,$VD$1,IF(N4+IF(L4="",0,L4)=UV4,$TV$1,IF(N4+IF(L4="",0,L4)=TN4,$SN$1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))),IF(N4=CU4,IF(N4+IF(L4="",0,L4)=WG4,$VD$1,IF(N4+IF(L4="",0,L4)=UY4,$TV$1,IF(N4+IF(L4="",0,L4)=TQ4,$SN$1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WJ4,$VD$1,IF(N4+IF(L4="",0,L4)=VB4,$TV$1,IF(N4+IF(L4="",0,L4)=TT4,$SN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))))))</f>
        <v>2025 World Cup POR (July 6)</v>
      </c>
      <c r="Q4" s="22">
        <v>7.7</v>
      </c>
      <c r="R4" s="22">
        <v>9.0500000000000007</v>
      </c>
      <c r="S4" s="22">
        <v>14.3</v>
      </c>
      <c r="T4" s="22">
        <v>16.48</v>
      </c>
      <c r="U4" s="22">
        <v>0</v>
      </c>
      <c r="V4" s="22">
        <v>0.75</v>
      </c>
      <c r="W4" s="22">
        <v>0.95</v>
      </c>
      <c r="X4" s="22">
        <v>2</v>
      </c>
      <c r="Y4" s="22">
        <v>1.58</v>
      </c>
      <c r="Z4" s="22">
        <v>0</v>
      </c>
      <c r="AA4" s="22">
        <v>8.43</v>
      </c>
      <c r="AB4" s="22">
        <v>9.25</v>
      </c>
      <c r="AC4" s="22">
        <v>11.6</v>
      </c>
      <c r="AD4" s="22">
        <v>18.420000000000002</v>
      </c>
      <c r="AE4" s="22">
        <v>0</v>
      </c>
      <c r="AF4" s="27"/>
      <c r="AG4" s="38">
        <f>IF(S4&gt;0,S4,"")</f>
        <v>14.3</v>
      </c>
      <c r="AH4" s="38">
        <f>IF(T4&gt;0,T4,"")</f>
        <v>16.48</v>
      </c>
      <c r="AI4" s="40">
        <f>IF(SUM(Q4:T4)-U4&gt;0,SUM(Q4:T4)-U4,"")</f>
        <v>47.53</v>
      </c>
      <c r="AJ4" s="40">
        <f>IF(X4&gt;0,X4,"")</f>
        <v>2</v>
      </c>
      <c r="AK4" s="40">
        <f>IF(Y4&gt;0,Y4,"")</f>
        <v>1.58</v>
      </c>
      <c r="AL4" s="40">
        <f>IF(SUM(V4:Y4)-Z4&gt;0,SUM(V4:Y4)-Z4,"")</f>
        <v>5.28</v>
      </c>
      <c r="AM4" s="40">
        <f>IF(AI4="","",MAX(AI4,AL4))</f>
        <v>47.53</v>
      </c>
      <c r="AN4" s="40">
        <f>IF(AC4&gt;0,AC4,"")</f>
        <v>11.6</v>
      </c>
      <c r="AO4" s="40">
        <f>IF(AD4&gt;0,AD4,"")</f>
        <v>18.420000000000002</v>
      </c>
      <c r="AP4" s="40">
        <f>IF(SUM(AA4:AD4)-AE4&gt;0,SUM(AA4:AD4)-AE4,"")</f>
        <v>47.7</v>
      </c>
      <c r="AQ4" s="40">
        <f>IF(SUM(AM4,AP4)&gt;0,SUM(AM4,AP4),"")</f>
        <v>95.23</v>
      </c>
      <c r="AR4" s="26">
        <v>3.28</v>
      </c>
      <c r="AS4" s="26">
        <v>3.75</v>
      </c>
      <c r="AT4" s="26">
        <v>5.2</v>
      </c>
      <c r="AU4" s="26">
        <v>7.66</v>
      </c>
      <c r="AV4" s="26">
        <v>0</v>
      </c>
      <c r="AW4" s="26">
        <v>8.4499999999999993</v>
      </c>
      <c r="AX4" s="26">
        <v>9.0500000000000007</v>
      </c>
      <c r="AY4" s="26">
        <v>11.6</v>
      </c>
      <c r="AZ4" s="26">
        <v>16.88</v>
      </c>
      <c r="BA4" s="26">
        <v>0.4</v>
      </c>
      <c r="BB4" s="26">
        <v>8.3800000000000008</v>
      </c>
      <c r="BC4" s="26">
        <v>9.35</v>
      </c>
      <c r="BD4" s="26">
        <v>11.6</v>
      </c>
      <c r="BE4" s="26">
        <v>18.04</v>
      </c>
      <c r="BF4" s="26">
        <v>0.4</v>
      </c>
      <c r="BG4" s="28"/>
      <c r="BH4" s="39">
        <f>IF(AT4&gt;0,AT4,"")</f>
        <v>5.2</v>
      </c>
      <c r="BI4" s="39">
        <f>IF(AU4&gt;0,AU4,"")</f>
        <v>7.66</v>
      </c>
      <c r="BJ4" s="11">
        <f>IF(SUM(AR4:AU4)-AV4&gt;0,SUM(AR4:AU4)-AV4,"")</f>
        <v>19.89</v>
      </c>
      <c r="BK4" s="11">
        <f>IF(AY4&gt;0,AY4,"")</f>
        <v>11.6</v>
      </c>
      <c r="BL4" s="11">
        <f>IF(AZ4&gt;0,AZ4,"")</f>
        <v>16.88</v>
      </c>
      <c r="BM4" s="11">
        <f>IF(SUM(AW4:AZ4)-BA4&gt;0,SUM(AW4:AZ4)-BA4,"")</f>
        <v>45.580000000000005</v>
      </c>
      <c r="BN4" s="11">
        <f>IF(BJ4="","",MAX(BJ4,BM4))</f>
        <v>45.580000000000005</v>
      </c>
      <c r="BO4" s="11">
        <f>IF(BD4&gt;0,BD4,"")</f>
        <v>11.6</v>
      </c>
      <c r="BP4" s="11">
        <f>IF(BE4&gt;0,BE4,"")</f>
        <v>18.04</v>
      </c>
      <c r="BQ4" s="11">
        <f>IF(SUM(BB4:BE4)-BF4&gt;0,SUM(BB4:BE4)-BF4,"")</f>
        <v>46.97</v>
      </c>
      <c r="BR4" s="11">
        <f>IF(SUM(BN4,BQ4)&gt;0,SUM(BN4,BQ4),"")</f>
        <v>92.550000000000011</v>
      </c>
      <c r="BS4" s="22"/>
      <c r="BT4" s="22"/>
      <c r="BU4" s="22"/>
      <c r="BV4" s="22"/>
      <c r="BW4" s="22"/>
      <c r="BX4" s="22"/>
      <c r="BY4" s="22"/>
      <c r="BZ4" s="22"/>
      <c r="CA4" s="22"/>
      <c r="CB4" s="22"/>
      <c r="CC4" s="22"/>
      <c r="CD4" s="22"/>
      <c r="CE4" s="22"/>
      <c r="CF4" s="22"/>
      <c r="CG4" s="22"/>
      <c r="CH4" s="27"/>
      <c r="CI4" s="38" t="str">
        <f>IF(BU4&gt;0,BU4,"")</f>
        <v/>
      </c>
      <c r="CJ4" s="38" t="str">
        <f>IF(BV4&gt;0,BV4,"")</f>
        <v/>
      </c>
      <c r="CK4" s="40" t="str">
        <f>IF(SUM(BS4:BV4)-BW4&gt;0,SUM(BS4:BV4)-BW4,"")</f>
        <v/>
      </c>
      <c r="CL4" s="40" t="str">
        <f>IF(BZ4&gt;0,BZ4,"")</f>
        <v/>
      </c>
      <c r="CM4" s="40" t="str">
        <f>IF(CA4&gt;0,CA4,"")</f>
        <v/>
      </c>
      <c r="CN4" s="40" t="str">
        <f>IF(SUM(BX4:CA4)-CB4&gt;0,SUM(BX4:CA4)-CB4,"")</f>
        <v/>
      </c>
      <c r="CO4" s="40" t="str">
        <f>IF(CK4="","",MAX(CK4,CN4))</f>
        <v/>
      </c>
      <c r="CP4" s="40" t="str">
        <f>IF(CE4&gt;0,CE4,"")</f>
        <v/>
      </c>
      <c r="CQ4" s="40" t="str">
        <f>IF(CF4&gt;0,CF4,"")</f>
        <v/>
      </c>
      <c r="CR4" s="40" t="str">
        <f>IF(SUM(CC4:CF4)-CG4&gt;0,SUM(CC4:CF4)-CG4,"")</f>
        <v/>
      </c>
      <c r="CS4" s="40" t="str">
        <f>IF(SUM(CO4,CR4)&gt;0,SUM(CO4,CR4),"")</f>
        <v/>
      </c>
      <c r="CT4" s="51">
        <f>IF(MAX(DV4,FD4,GL4,HT4,JB4,KJ4,LR4,MZ4,OH4,PP4,QX4,SF4,TN4,UV4,WD4)-IF(L4="",0,L4)&gt;0.001,MAX(DV4,FD4,GL4,HT4,JB4,KJ4,LR4,MZ4,OH4,PP4,QX4,SF4,TN4,UV4,WD4)-IF(L4="",0,L4),"")</f>
        <v>1.9299999999999926</v>
      </c>
      <c r="CU4" s="51" t="str">
        <f>IF(MAX(DY4,EB4,FG4,FJ4,GO4,GR4,HW4,HZ4,JE4,JH4,KM4,KP4,LU4,LX4,NC4,NF4,OK4,ON4,PS4,PV4,RA4,RD4,SI4,SL4,TQ4,TT4,UY4,VB4,WG4,WJ4)-IF(L4="",0,L4)&gt;0.001,MAX(DY4,EB4,FG4,FJ4,GO4,GR4,HW4,HZ4,JE4,JH4,KM4,KP4,LU4,LX4,NC4,NF4,OK4,ON4,PS4,PV4,RA4,RD4,SI4,SL4,TQ4,TT4,UY4,VB4,WG4,WJ4)-IF(L4="",0,L4),"")</f>
        <v/>
      </c>
      <c r="CV4" s="17"/>
      <c r="CW4" s="17"/>
      <c r="CX4" s="17"/>
      <c r="CY4" s="17"/>
      <c r="CZ4" s="17"/>
      <c r="DA4" s="17"/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0" t="str">
        <f>IF(CX4&gt;0,CX4,"")</f>
        <v/>
      </c>
      <c r="DQ4" s="40" t="str">
        <f>IF(CY4&gt;0,CY4,"")</f>
        <v/>
      </c>
      <c r="DR4" s="40" t="str">
        <f>IF(SUM(CV4:CY4)-CZ4&gt;0,SUM(CV4:CY4)-CZ4,"")</f>
        <v/>
      </c>
      <c r="DS4" s="40" t="str">
        <f>IF(DC4&gt;0,DC4,"")</f>
        <v/>
      </c>
      <c r="DT4" s="40" t="str">
        <f>IF(DD4&gt;0,DD4,"")</f>
        <v/>
      </c>
      <c r="DU4" s="40" t="str">
        <f>IF(SUM(DA4:DD4)-DE4&gt;0,SUM(DA4:DD4)-DE4,"")</f>
        <v/>
      </c>
      <c r="DV4" s="40" t="str">
        <f>IF(MAX(DR4,DU4)&gt;0,MAX(DR4,DU4),"")</f>
        <v/>
      </c>
      <c r="DW4" s="40" t="str">
        <f>IF(DH4&gt;0,DH4,"")</f>
        <v/>
      </c>
      <c r="DX4" s="40" t="str">
        <f>IF(DI4&gt;0,DI4,"")</f>
        <v/>
      </c>
      <c r="DY4" s="40" t="str">
        <f>IF(SUM(DF4:DI4)-DJ4&gt;0,SUM(DF4:DI4)-DJ4,"")</f>
        <v/>
      </c>
      <c r="DZ4" s="40" t="str">
        <f>IF(DM4&gt;0,DM4,"")</f>
        <v/>
      </c>
      <c r="EA4" s="40" t="str">
        <f>IF(DN4&gt;0,DN4,"")</f>
        <v/>
      </c>
      <c r="EB4" s="40" t="str">
        <f>IF(SUM(DK4:DN4)-DO4&gt;0,SUM(DK4:DN4)-DO4,"")</f>
        <v/>
      </c>
      <c r="EC4" s="40" t="str">
        <f>IF(SUM(DV4,EB4)&gt;0,SUM(DV4,EB4),"")</f>
        <v/>
      </c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 t="str">
        <f>IF(EF4&gt;0,EF4,"")</f>
        <v/>
      </c>
      <c r="EY4" s="11" t="str">
        <f>IF(EG4&gt;0,EG4,"")</f>
        <v/>
      </c>
      <c r="EZ4" s="11" t="str">
        <f>IF(SUM(ED4:EG4)-EH4&gt;0,SUM(ED4:EG4)-EH4,"")</f>
        <v/>
      </c>
      <c r="FA4" s="11" t="str">
        <f>IF(EK4&gt;0,EK4,"")</f>
        <v/>
      </c>
      <c r="FB4" s="11" t="str">
        <f>IF(EL4&gt;0,EL4,"")</f>
        <v/>
      </c>
      <c r="FC4" s="11" t="str">
        <f>IF(SUM(EI4:EL4)-EM4&gt;0,SUM(EI4:EL4)-EM4,"")</f>
        <v/>
      </c>
      <c r="FD4" s="11" t="str">
        <f>IF(MAX(EZ4,FC4)&gt;0,MAX(EZ4,FC4),"")</f>
        <v/>
      </c>
      <c r="FE4" s="11" t="str">
        <f>IF(EP4&gt;0,EP4,"")</f>
        <v/>
      </c>
      <c r="FF4" s="11" t="str">
        <f>IF(EQ4&gt;0,EQ4,"")</f>
        <v/>
      </c>
      <c r="FG4" s="11" t="str">
        <f>IF(SUM(EN4:EQ4)-ER4&gt;0,SUM(EN4:EQ4)-ER4,"")</f>
        <v/>
      </c>
      <c r="FH4" s="11" t="str">
        <f>IF(EU4&gt;0,EU4,"")</f>
        <v/>
      </c>
      <c r="FI4" s="11" t="str">
        <f>IF(EV4&gt;0,EV4,"")</f>
        <v/>
      </c>
      <c r="FJ4" s="11" t="str">
        <f>IF(SUM(ES4:EV4)-EW4&gt;0,SUM(ES4:EV4)-EW4,"")</f>
        <v/>
      </c>
      <c r="FK4" s="11" t="str">
        <f>IF(SUM(FD4,FJ4)&gt;0,SUM(FD4,FJ4),"")</f>
        <v/>
      </c>
      <c r="FL4" s="17">
        <v>7.35</v>
      </c>
      <c r="FM4" s="17">
        <v>9.15</v>
      </c>
      <c r="FN4" s="17">
        <v>14.9</v>
      </c>
      <c r="FO4" s="17">
        <v>18.059999999999999</v>
      </c>
      <c r="FP4" s="17">
        <v>0</v>
      </c>
      <c r="FQ4" s="17">
        <v>0.8</v>
      </c>
      <c r="FR4" s="17">
        <v>1</v>
      </c>
      <c r="FS4" s="17">
        <v>2</v>
      </c>
      <c r="FT4" s="17">
        <v>1.76</v>
      </c>
      <c r="FU4" s="17">
        <v>0</v>
      </c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40">
        <f>IF(FN4&gt;0,FN4,"")</f>
        <v>14.9</v>
      </c>
      <c r="GG4" s="40">
        <f>IF(FO4&gt;0,FO4,"")</f>
        <v>18.059999999999999</v>
      </c>
      <c r="GH4" s="40">
        <f>IF(SUM(FL4:FO4)-FP4&gt;0,SUM(FL4:FO4)-FP4,"")</f>
        <v>49.459999999999994</v>
      </c>
      <c r="GI4" s="40">
        <f>IF(FS4&gt;0,FS4,"")</f>
        <v>2</v>
      </c>
      <c r="GJ4" s="40">
        <f>IF(FT4&gt;0,FT4,"")</f>
        <v>1.76</v>
      </c>
      <c r="GK4" s="40">
        <f>IF(SUM(FQ4:FT4)-FU4&gt;0,SUM(FQ4:FT4)-FU4,"")</f>
        <v>5.56</v>
      </c>
      <c r="GL4" s="40">
        <f>IF(MAX(GH4,GK4)&gt;0,MAX(GH4,GK4),"")</f>
        <v>49.459999999999994</v>
      </c>
      <c r="GM4" s="40" t="str">
        <f>IF(FX4&gt;0,FX4,"")</f>
        <v/>
      </c>
      <c r="GN4" s="40" t="str">
        <f>IF(FY4&gt;0,FY4,"")</f>
        <v/>
      </c>
      <c r="GO4" s="40" t="str">
        <f>IF(SUM(FV4:FY4)-FZ4&gt;0,SUM(FV4:FY4)-FZ4,"")</f>
        <v/>
      </c>
      <c r="GP4" s="40" t="str">
        <f>IF(GC4&gt;0,GC4,"")</f>
        <v/>
      </c>
      <c r="GQ4" s="40" t="str">
        <f>IF(GD4&gt;0,GD4,"")</f>
        <v/>
      </c>
      <c r="GR4" s="40" t="str">
        <f>IF(SUM(GA4:GD4)-GE4&gt;0,SUM(GA4:GD4)-GE4,"")</f>
        <v/>
      </c>
      <c r="GS4" s="40">
        <f>IF(SUM(GL4,GR4)&gt;0,SUM(GL4,GR4),"")</f>
        <v>49.459999999999994</v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 t="str">
        <f>IF(GV4&gt;0,GV4,"")</f>
        <v/>
      </c>
      <c r="HO4" s="11" t="str">
        <f>IF(GW4&gt;0,GW4,"")</f>
        <v/>
      </c>
      <c r="HP4" s="11" t="str">
        <f>IF(SUM(GT4:GW4)-GX4&gt;0,SUM(GT4:GW4)-GX4,"")</f>
        <v/>
      </c>
      <c r="HQ4" s="11" t="str">
        <f>IF(HA4&gt;0,HA4,"")</f>
        <v/>
      </c>
      <c r="HR4" s="11" t="str">
        <f>IF(HB4&gt;0,HB4,"")</f>
        <v/>
      </c>
      <c r="HS4" s="11" t="str">
        <f>IF(SUM(GY4:HB4)-HC4&gt;0,SUM(GY4:HB4)-HC4,"")</f>
        <v/>
      </c>
      <c r="HT4" s="11" t="str">
        <f>IF(MAX(HP4,HS4)&gt;0,MAX(HP4,HS4),"")</f>
        <v/>
      </c>
      <c r="HU4" s="11" t="str">
        <f>IF(HF4&gt;0,HF4,"")</f>
        <v/>
      </c>
      <c r="HV4" s="11" t="str">
        <f>IF(HG4&gt;0,HG4,"")</f>
        <v/>
      </c>
      <c r="HW4" s="11" t="str">
        <f>IF(SUM(HD4:HG4)-HH4&gt;0,SUM(HD4:HG4)-HH4,"")</f>
        <v/>
      </c>
      <c r="HX4" s="11" t="str">
        <f>IF(HK4&gt;0,HK4,"")</f>
        <v/>
      </c>
      <c r="HY4" s="11" t="str">
        <f>IF(HL4&gt;0,HL4,"")</f>
        <v/>
      </c>
      <c r="HZ4" s="11" t="str">
        <f>IF(SUM(HI4:HL4)-HM4&gt;0,SUM(HI4:HL4)-HM4,"")</f>
        <v/>
      </c>
      <c r="IA4" s="11" t="str">
        <f>IF(SUM(HT4,HZ4)&gt;0,SUM(HT4,HZ4),"")</f>
        <v/>
      </c>
      <c r="IB4" s="17"/>
      <c r="IC4" s="17"/>
      <c r="ID4" s="17"/>
      <c r="IE4" s="17"/>
      <c r="IF4" s="17"/>
      <c r="IG4" s="17"/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0" t="str">
        <f>IF(ID4&gt;0,ID4,"")</f>
        <v/>
      </c>
      <c r="IW4" s="40" t="str">
        <f>IF(IE4&gt;0,IE4,"")</f>
        <v/>
      </c>
      <c r="IX4" s="40" t="str">
        <f>IF(SUM(IB4:IE4)-IF4&gt;0,SUM(IB4:IE4)-IF4,"")</f>
        <v/>
      </c>
      <c r="IY4" s="40" t="str">
        <f>IF(II4&gt;0,II4,"")</f>
        <v/>
      </c>
      <c r="IZ4" s="40" t="str">
        <f>IF(IJ4&gt;0,IJ4,"")</f>
        <v/>
      </c>
      <c r="JA4" s="40" t="str">
        <f>IF(SUM(IG4:IJ4)-IK4&gt;0,SUM(IG4:IJ4)-IK4,"")</f>
        <v/>
      </c>
      <c r="JB4" s="40" t="str">
        <f>IF(MAX(IX4,JA4)&gt;0,MAX(IX4,JA4),"")</f>
        <v/>
      </c>
      <c r="JC4" s="40" t="str">
        <f>IF(IN4&gt;0,IN4,"")</f>
        <v/>
      </c>
      <c r="JD4" s="40" t="str">
        <f>IF(IO4&gt;0,IO4,"")</f>
        <v/>
      </c>
      <c r="JE4" s="40" t="str">
        <f>IF(SUM(IL4:IO4)-IP4&gt;0,SUM(IL4:IO4)-IP4,"")</f>
        <v/>
      </c>
      <c r="JF4" s="40" t="str">
        <f>IF(IS4&gt;0,IS4,"")</f>
        <v/>
      </c>
      <c r="JG4" s="40" t="str">
        <f>IF(IT4&gt;0,IT4,"")</f>
        <v/>
      </c>
      <c r="JH4" s="40" t="str">
        <f>IF(SUM(IQ4:IT4)-IU4&gt;0,SUM(IQ4:IT4)-IU4,"")</f>
        <v/>
      </c>
      <c r="JI4" s="40" t="str">
        <f>IF(SUM(JB4,JH4)&gt;0,SUM(JB4,JH4),"")</f>
        <v/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 t="str">
        <f>IF(JL4&gt;0,JL4,"")</f>
        <v/>
      </c>
      <c r="KE4" s="11" t="str">
        <f>IF(JM4&gt;0,JM4,"")</f>
        <v/>
      </c>
      <c r="KF4" s="11" t="str">
        <f>IF(SUM(JJ4:JM4)-JN4&gt;0,SUM(JJ4:JM4)-JN4,"")</f>
        <v/>
      </c>
      <c r="KG4" s="11" t="str">
        <f>IF(JQ4&gt;0,JQ4,"")</f>
        <v/>
      </c>
      <c r="KH4" s="11" t="str">
        <f>IF(JR4&gt;0,JR4,"")</f>
        <v/>
      </c>
      <c r="KI4" s="11" t="str">
        <f>IF(SUM(JO4:JR4)-JS4&gt;0,SUM(JO4:JR4)-JS4,"")</f>
        <v/>
      </c>
      <c r="KJ4" s="11" t="str">
        <f>IF(MAX(KF4,KI4)&gt;0,MAX(KF4,KI4),"")</f>
        <v/>
      </c>
      <c r="KK4" s="11" t="str">
        <f>IF(JV4&gt;0,JV4,"")</f>
        <v/>
      </c>
      <c r="KL4" s="11" t="str">
        <f>IF(JW4&gt;0,JW4,"")</f>
        <v/>
      </c>
      <c r="KM4" s="11" t="str">
        <f>IF(SUM(JT4:JW4)-JX4&gt;0,SUM(JT4:JW4)-JX4,"")</f>
        <v/>
      </c>
      <c r="KN4" s="11" t="str">
        <f>IF(KA4&gt;0,KA4,"")</f>
        <v/>
      </c>
      <c r="KO4" s="11" t="str">
        <f>IF(KB4&gt;0,KB4,"")</f>
        <v/>
      </c>
      <c r="KP4" s="11" t="str">
        <f>IF(SUM(JY4:KB4)-KC4&gt;0,SUM(JY4:KB4)-KC4,"")</f>
        <v/>
      </c>
      <c r="KQ4" s="11" t="str">
        <f>IF(SUM(KJ4,KP4)&gt;0,SUM(KJ4,KP4),"")</f>
        <v/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0" t="str">
        <f>IF(KT4&gt;0,KT4,"")</f>
        <v/>
      </c>
      <c r="LM4" s="40" t="str">
        <f>IF(KU4&gt;0,KU4,"")</f>
        <v/>
      </c>
      <c r="LN4" s="40" t="str">
        <f>IF(SUM(KR4:KU4)-KV4&gt;0,SUM(KR4:KU4)-KV4,"")</f>
        <v/>
      </c>
      <c r="LO4" s="40" t="str">
        <f>IF(KY4&gt;0,KY4,"")</f>
        <v/>
      </c>
      <c r="LP4" s="40" t="str">
        <f>IF(KZ4&gt;0,KZ4,"")</f>
        <v/>
      </c>
      <c r="LQ4" s="40" t="str">
        <f>IF(SUM(KW4:KZ4)-LA4&gt;0,SUM(KW4:KZ4)-LA4,"")</f>
        <v/>
      </c>
      <c r="LR4" s="40" t="str">
        <f>IF(MAX(LN4,LQ4)&gt;0,MAX(LN4,LQ4),"")</f>
        <v/>
      </c>
      <c r="LS4" s="40" t="str">
        <f>IF(LD4&gt;0,LD4,"")</f>
        <v/>
      </c>
      <c r="LT4" s="40" t="str">
        <f>IF(LE4&gt;0,LE4,"")</f>
        <v/>
      </c>
      <c r="LU4" s="40" t="str">
        <f>IF(SUM(LB4:LE4)-LF4&gt;0,SUM(LB4:LE4)-LF4,"")</f>
        <v/>
      </c>
      <c r="LV4" s="40" t="str">
        <f>IF(LI4&gt;0,LI4,"")</f>
        <v/>
      </c>
      <c r="LW4" s="40" t="str">
        <f>IF(LJ4&gt;0,LJ4,"")</f>
        <v/>
      </c>
      <c r="LX4" s="40" t="str">
        <f>IF(SUM(LG4:LJ4)-LK4&gt;0,SUM(LG4:LJ4)-LK4,"")</f>
        <v/>
      </c>
      <c r="LY4" s="40" t="str">
        <f>IF(SUM(LR4,LX4)&gt;0,SUM(LR4,LX4),"")</f>
        <v/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>IF(MB4&gt;0,MB4,"")</f>
        <v/>
      </c>
      <c r="MU4" s="11" t="str">
        <f>IF(MC4&gt;0,MC4,"")</f>
        <v/>
      </c>
      <c r="MV4" s="11" t="str">
        <f>IF(SUM(LZ4:MC4)-MD4&gt;0,SUM(LZ4:MC4)-MD4,"")</f>
        <v/>
      </c>
      <c r="MW4" s="11" t="str">
        <f>IF(MG4&gt;0,MG4,"")</f>
        <v/>
      </c>
      <c r="MX4" s="11" t="str">
        <f>IF(MH4&gt;0,MH4,"")</f>
        <v/>
      </c>
      <c r="MY4" s="11" t="str">
        <f>IF(SUM(ME4:MH4)-MI4&gt;0,SUM(ME4:MH4)-MI4,"")</f>
        <v/>
      </c>
      <c r="MZ4" s="11" t="str">
        <f>IF(MAX(MV4,MY4)&gt;0,MAX(MV4,MY4),"")</f>
        <v/>
      </c>
      <c r="NA4" s="11" t="str">
        <f>IF(ML4&gt;0,ML4,"")</f>
        <v/>
      </c>
      <c r="NB4" s="11" t="str">
        <f>IF(MM4&gt;0,MM4,"")</f>
        <v/>
      </c>
      <c r="NC4" s="11" t="str">
        <f>IF(SUM(MJ4:MM4)-MN4&gt;0,SUM(MJ4:MM4)-MN4,"")</f>
        <v/>
      </c>
      <c r="ND4" s="11" t="str">
        <f>IF(MQ4&gt;0,MQ4,"")</f>
        <v/>
      </c>
      <c r="NE4" s="11" t="str">
        <f>IF(MR4&gt;0,MR4,"")</f>
        <v/>
      </c>
      <c r="NF4" s="11" t="str">
        <f>IF(SUM(MO4:MR4)-MS4&gt;0,SUM(MO4:MR4)-MS4,"")</f>
        <v/>
      </c>
      <c r="NG4" s="11" t="str">
        <f>IF(SUM(MZ4,NF4)&gt;0,SUM(MZ4,NF4),"")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0" t="str">
        <f>IF(NJ4&gt;0,NJ4,"")</f>
        <v/>
      </c>
      <c r="OC4" s="40" t="str">
        <f>IF(NK4&gt;0,NK4,"")</f>
        <v/>
      </c>
      <c r="OD4" s="40" t="str">
        <f>IF(SUM(NH4:NK4)-NL4&gt;0,SUM(NH4:NK4)-NL4,"")</f>
        <v/>
      </c>
      <c r="OE4" s="40" t="str">
        <f>IF(NO4&gt;0,NO4,"")</f>
        <v/>
      </c>
      <c r="OF4" s="40" t="str">
        <f>IF(NP4&gt;0,NP4,"")</f>
        <v/>
      </c>
      <c r="OG4" s="40" t="str">
        <f>IF(SUM(NM4:NP4)-NQ4&gt;0,SUM(NM4:NP4)-NQ4,"")</f>
        <v/>
      </c>
      <c r="OH4" s="40" t="str">
        <f>IF(MAX(OD4,OG4)&gt;0,MAX(OD4,OG4),"")</f>
        <v/>
      </c>
      <c r="OI4" s="40" t="str">
        <f>IF(NT4&gt;0,NT4,"")</f>
        <v/>
      </c>
      <c r="OJ4" s="40" t="str">
        <f>IF(NU4&gt;0,NU4,"")</f>
        <v/>
      </c>
      <c r="OK4" s="40" t="str">
        <f>IF(SUM(NR4:NU4)-NV4&gt;0,SUM(NR4:NU4)-NV4,"")</f>
        <v/>
      </c>
      <c r="OL4" s="40" t="str">
        <f>IF(NY4&gt;0,NY4,"")</f>
        <v/>
      </c>
      <c r="OM4" s="40" t="str">
        <f>IF(NZ4&gt;0,NZ4,"")</f>
        <v/>
      </c>
      <c r="ON4" s="40" t="str">
        <f>IF(SUM(NW4:NZ4)-OA4&gt;0,SUM(NW4:NZ4)-OA4,"")</f>
        <v/>
      </c>
      <c r="OO4" s="40" t="str">
        <f>IF(SUM(OH4,ON4)&gt;0,SUM(OH4,ON4),"")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>IF(OR4&gt;0,OR4,"")</f>
        <v/>
      </c>
      <c r="PK4" s="11" t="str">
        <f>IF(OS4&gt;0,OS4,"")</f>
        <v/>
      </c>
      <c r="PL4" s="11" t="str">
        <f>IF(SUM(OP4:OS4)-OT4&gt;0,SUM(OP4:OS4)-OT4,"")</f>
        <v/>
      </c>
      <c r="PM4" s="11" t="str">
        <f>IF(OW4&gt;0,OW4,"")</f>
        <v/>
      </c>
      <c r="PN4" s="11" t="str">
        <f>IF(OX4&gt;0,OX4,"")</f>
        <v/>
      </c>
      <c r="PO4" s="11" t="str">
        <f>IF(SUM(OU4:OX4)-OY4&gt;0,SUM(OU4:OX4)-OY4,"")</f>
        <v/>
      </c>
      <c r="PP4" s="11" t="str">
        <f>IF(MAX(PL4,PO4)&gt;0,MAX(PL4,PO4),"")</f>
        <v/>
      </c>
      <c r="PQ4" s="11" t="str">
        <f>IF(PB4&gt;0,PB4,"")</f>
        <v/>
      </c>
      <c r="PR4" s="11" t="str">
        <f>IF(PC4&gt;0,PC4,"")</f>
        <v/>
      </c>
      <c r="PS4" s="11" t="str">
        <f>IF(SUM(OZ4:PC4)-PD4&gt;0,SUM(OZ4:PC4)-PD4,"")</f>
        <v/>
      </c>
      <c r="PT4" s="11" t="str">
        <f>IF(PG4&gt;0,PG4,"")</f>
        <v/>
      </c>
      <c r="PU4" s="11" t="str">
        <f>IF(PH4&gt;0,PH4,"")</f>
        <v/>
      </c>
      <c r="PV4" s="11" t="str">
        <f>IF(SUM(PE4:PH4)-PI4&gt;0,SUM(PE4:PH4)-PI4,"")</f>
        <v/>
      </c>
      <c r="PW4" s="11" t="str">
        <f>IF(SUM(PP4,PV4)&gt;0,SUM(PP4,PV4),"")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0" t="str">
        <f>IF(PZ4&gt;0,PZ4,"")</f>
        <v/>
      </c>
      <c r="QS4" s="40" t="str">
        <f>IF(QA4&gt;0,QA4,"")</f>
        <v/>
      </c>
      <c r="QT4" s="40" t="str">
        <f>IF(SUM(PX4:QA4)-QB4&gt;0,SUM(PX4:QA4)-QB4,"")</f>
        <v/>
      </c>
      <c r="QU4" s="40" t="str">
        <f>IF(QE4&gt;0,QE4,"")</f>
        <v/>
      </c>
      <c r="QV4" s="40" t="str">
        <f>IF(QF4&gt;0,QF4,"")</f>
        <v/>
      </c>
      <c r="QW4" s="40" t="str">
        <f>IF(SUM(QC4:QF4)-QG4&gt;0,SUM(QC4:QF4)-QG4,"")</f>
        <v/>
      </c>
      <c r="QX4" s="40" t="str">
        <f>IF(MAX(QT4,QW4)&gt;0,MAX(QT4,QW4),"")</f>
        <v/>
      </c>
      <c r="QY4" s="40" t="str">
        <f>IF(QJ4&gt;0,QJ4,"")</f>
        <v/>
      </c>
      <c r="QZ4" s="40" t="str">
        <f>IF(QK4&gt;0,QK4,"")</f>
        <v/>
      </c>
      <c r="RA4" s="40" t="str">
        <f>IF(SUM(QH4:QK4)-QL4&gt;0,SUM(QH4:QK4)-QL4,"")</f>
        <v/>
      </c>
      <c r="RB4" s="40" t="str">
        <f>IF(QO4&gt;0,QO4,"")</f>
        <v/>
      </c>
      <c r="RC4" s="40" t="str">
        <f>IF(QP4&gt;0,QP4,"")</f>
        <v/>
      </c>
      <c r="RD4" s="40" t="str">
        <f>IF(SUM(QM4:QP4)-QQ4&gt;0,SUM(QM4:QP4)-QQ4,"")</f>
        <v/>
      </c>
      <c r="RE4" s="40" t="str">
        <f>IF(SUM(QX4,RD4)&gt;0,SUM(QX4,RD4),"")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>IF(RH4&gt;0,RH4,"")</f>
        <v/>
      </c>
      <c r="SA4" s="11" t="str">
        <f>IF(RI4&gt;0,RI4,"")</f>
        <v/>
      </c>
      <c r="SB4" s="11" t="str">
        <f>IF(SUM(RF4:RI4)-RJ4&gt;0,SUM(RF4:RI4)-RJ4,"")</f>
        <v/>
      </c>
      <c r="SC4" s="11" t="str">
        <f>IF(RM4&gt;0,RM4,"")</f>
        <v/>
      </c>
      <c r="SD4" s="11" t="str">
        <f>IF(RN4&gt;0,RN4,"")</f>
        <v/>
      </c>
      <c r="SE4" s="11" t="str">
        <f>IF(SUM(RK4:RN4)-RO4&gt;0,SUM(RK4:RN4)-RO4,"")</f>
        <v/>
      </c>
      <c r="SF4" s="11" t="str">
        <f>IF(MAX(SB4,SE4)&gt;0,MAX(SB4,SE4),"")</f>
        <v/>
      </c>
      <c r="SG4" s="11" t="str">
        <f>IF(RR4&gt;0,RR4,"")</f>
        <v/>
      </c>
      <c r="SH4" s="11" t="str">
        <f>IF(RS4&gt;0,RS4,"")</f>
        <v/>
      </c>
      <c r="SI4" s="11" t="str">
        <f>IF(SUM(RP4:RS4)-RT4&gt;0,SUM(RP4:RS4)-RT4,"")</f>
        <v/>
      </c>
      <c r="SJ4" s="11" t="str">
        <f>IF(RW4&gt;0,RW4,"")</f>
        <v/>
      </c>
      <c r="SK4" s="11" t="str">
        <f>IF(RX4&gt;0,RX4,"")</f>
        <v/>
      </c>
      <c r="SL4" s="11" t="str">
        <f>IF(SUM(RU4:RX4)-RY4&gt;0,SUM(RU4:RX4)-RY4,"")</f>
        <v/>
      </c>
      <c r="SM4" s="11" t="str">
        <f>IF(SUM(SF4,SL4)&gt;0,SUM(SF4,SL4),"")</f>
        <v/>
      </c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40" t="str">
        <f>IF(SP4&gt;0,SP4,"")</f>
        <v/>
      </c>
      <c r="TI4" s="40" t="str">
        <f>IF(SQ4&gt;0,SQ4,"")</f>
        <v/>
      </c>
      <c r="TJ4" s="40" t="str">
        <f>IF(SUM(SN4:SQ4)-SR4&gt;0,SUM(SN4:SQ4)-SR4,"")</f>
        <v/>
      </c>
      <c r="TK4" s="40" t="str">
        <f>IF(SU4&gt;0,SU4,"")</f>
        <v/>
      </c>
      <c r="TL4" s="40" t="str">
        <f>IF(SV4&gt;0,SV4,"")</f>
        <v/>
      </c>
      <c r="TM4" s="40" t="str">
        <f>IF(SUM(SS4:SV4)-SW4&gt;0,SUM(SS4:SV4)-SW4,"")</f>
        <v/>
      </c>
      <c r="TN4" s="40" t="str">
        <f>IF(MAX(TJ4,TM4)&gt;0,MAX(TJ4,TM4),"")</f>
        <v/>
      </c>
      <c r="TO4" s="40" t="str">
        <f>IF(SZ4&gt;0,SZ4,"")</f>
        <v/>
      </c>
      <c r="TP4" s="40" t="str">
        <f>IF(TA4&gt;0,TA4,"")</f>
        <v/>
      </c>
      <c r="TQ4" s="40" t="str">
        <f>IF(SUM(SX4:TA4)-TB4&gt;0,SUM(SX4:TA4)-TB4,"")</f>
        <v/>
      </c>
      <c r="TR4" s="40" t="str">
        <f>IF(TE4&gt;0,TE4,"")</f>
        <v/>
      </c>
      <c r="TS4" s="40" t="str">
        <f>IF(TF4&gt;0,TF4,"")</f>
        <v/>
      </c>
      <c r="TT4" s="40" t="str">
        <f>IF(SUM(TC4:TF4)-TG4&gt;0,SUM(TC4:TF4)-TG4,"")</f>
        <v/>
      </c>
      <c r="TU4" s="40" t="str">
        <f>IF(SUM(TN4,TT4)&gt;0,SUM(TN4,TT4),"")</f>
        <v/>
      </c>
      <c r="TV4" s="18"/>
      <c r="TW4" s="18"/>
      <c r="TX4" s="18"/>
      <c r="TY4" s="18"/>
      <c r="TZ4" s="18"/>
      <c r="UA4" s="18"/>
      <c r="UB4" s="18"/>
      <c r="UC4" s="18"/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1" t="str">
        <f>IF(TX4&gt;0,TX4,"")</f>
        <v/>
      </c>
      <c r="UQ4" s="11" t="str">
        <f>IF(TY4&gt;0,TY4,"")</f>
        <v/>
      </c>
      <c r="UR4" s="11" t="str">
        <f>IF(SUM(TV4:TY4)-TZ4&gt;0,SUM(TV4:TY4)-TZ4,"")</f>
        <v/>
      </c>
      <c r="US4" s="11" t="str">
        <f>IF(UC4&gt;0,UC4,"")</f>
        <v/>
      </c>
      <c r="UT4" s="11" t="str">
        <f>IF(UD4&gt;0,UD4,"")</f>
        <v/>
      </c>
      <c r="UU4" s="11" t="str">
        <f>IF(SUM(UA4:UD4)-UE4&gt;0,SUM(UA4:UD4)-UE4,"")</f>
        <v/>
      </c>
      <c r="UV4" s="11" t="str">
        <f>IF(MAX(UR4,UU4)&gt;0,MAX(UR4,UU4),"")</f>
        <v/>
      </c>
      <c r="UW4" s="11" t="str">
        <f>IF(UH4&gt;0,UH4,"")</f>
        <v/>
      </c>
      <c r="UX4" s="11" t="str">
        <f>IF(UI4&gt;0,UI4,"")</f>
        <v/>
      </c>
      <c r="UY4" s="11" t="str">
        <f>IF(SUM(UF4:UI4)-UJ4&gt;0,SUM(UF4:UI4)-UJ4,"")</f>
        <v/>
      </c>
      <c r="UZ4" s="11" t="str">
        <f>IF(UM4&gt;0,UM4,"")</f>
        <v/>
      </c>
      <c r="VA4" s="11" t="str">
        <f>IF(UN4&gt;0,UN4,"")</f>
        <v/>
      </c>
      <c r="VB4" s="11" t="str">
        <f>IF(SUM(UK4:UN4)-UO4&gt;0,SUM(UK4:UN4)-UO4,"")</f>
        <v/>
      </c>
      <c r="VC4" s="11" t="str">
        <f>IF(SUM(UV4,VB4)&gt;0,SUM(UV4,VB4),"")</f>
        <v/>
      </c>
      <c r="VD4" s="17"/>
      <c r="VE4" s="17"/>
      <c r="VF4" s="17"/>
      <c r="VG4" s="17"/>
      <c r="VH4" s="17"/>
      <c r="VI4" s="17"/>
      <c r="VJ4" s="17"/>
      <c r="VK4" s="17"/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40" t="str">
        <f>IF(VF4&gt;0,VF4,"")</f>
        <v/>
      </c>
      <c r="VY4" s="40" t="str">
        <f>IF(VG4&gt;0,VG4,"")</f>
        <v/>
      </c>
      <c r="VZ4" s="40" t="str">
        <f>IF(SUM(VD4:VG4)-VH4&gt;0,SUM(VD4:VG4)-VH4,"")</f>
        <v/>
      </c>
      <c r="WA4" s="40" t="str">
        <f>IF(VK4&gt;0,VK4,"")</f>
        <v/>
      </c>
      <c r="WB4" s="40" t="str">
        <f>IF(VL4&gt;0,VL4,"")</f>
        <v/>
      </c>
      <c r="WC4" s="40" t="str">
        <f>IF(SUM(VI4:VL4)-VM4&gt;0,SUM(VI4:VL4)-VM4,"")</f>
        <v/>
      </c>
      <c r="WD4" s="40" t="str">
        <f>IF(MAX(VZ4,WC4)&gt;0,MAX(VZ4,WC4),"")</f>
        <v/>
      </c>
      <c r="WE4" s="40" t="str">
        <f>IF(VP4&gt;0,VP4,"")</f>
        <v/>
      </c>
      <c r="WF4" s="40" t="str">
        <f>IF(VQ4&gt;0,VQ4,"")</f>
        <v/>
      </c>
      <c r="WG4" s="40" t="str">
        <f>IF(SUM(VN4:VQ4)-VR4&gt;0,SUM(VN4:VQ4)-VR4,"")</f>
        <v/>
      </c>
      <c r="WH4" s="40" t="str">
        <f>IF(VU4&gt;0,VU4,"")</f>
        <v/>
      </c>
      <c r="WI4" s="40" t="str">
        <f>IF(VV4&gt;0,VV4,"")</f>
        <v/>
      </c>
      <c r="WJ4" s="40" t="str">
        <f>IF(SUM(VS4:VV4)-VW4&gt;0,SUM(VS4:VV4)-VW4,"")</f>
        <v/>
      </c>
      <c r="WK4" s="40" t="str">
        <f>IF(SUM(WD4,WJ4)&gt;0,SUM(WD4,WJ4),"")</f>
        <v/>
      </c>
      <c r="WL4" s="26">
        <f>IF($CH4="P",BS4,(BS4+AR4)/2)</f>
        <v>1.64</v>
      </c>
      <c r="WM4" s="26">
        <f>IF($CH4="P",BT4,(BT4+AS4)/2)</f>
        <v>1.875</v>
      </c>
      <c r="WN4" s="26">
        <f>IF($CH4="P",BU4,(BU4+AT4)/2)</f>
        <v>2.6</v>
      </c>
      <c r="WO4" s="26">
        <f>IF($CH4="P",BV4,(BV4+AU4)/2)</f>
        <v>3.83</v>
      </c>
      <c r="WP4" s="26">
        <f>IF($CH4="P",BW4,(BW4+AV4)/2)</f>
        <v>0</v>
      </c>
      <c r="WQ4" s="26">
        <f>IF($CH4="P",BX4,(BX4+AW4)/2)</f>
        <v>4.2249999999999996</v>
      </c>
      <c r="WR4" s="26">
        <f>IF($CH4="P",BY4,(BY4+AX4)/2)</f>
        <v>4.5250000000000004</v>
      </c>
      <c r="WS4" s="26">
        <f>IF($CH4="P",BZ4,(BZ4+AY4)/2)</f>
        <v>5.8</v>
      </c>
      <c r="WT4" s="26">
        <f>IF($CH4="P",CA4,(CA4+AZ4)/2)</f>
        <v>8.44</v>
      </c>
      <c r="WU4" s="26">
        <f>IF($CH4="P",CB4,(CB4+BA4)/2)</f>
        <v>0.2</v>
      </c>
      <c r="WV4" s="26">
        <f>IF($CH4="P",CC4,(CC4+BB4)/2)</f>
        <v>4.1900000000000004</v>
      </c>
      <c r="WW4" s="26">
        <f>IF($CH4="P",CD4,(CD4+BC4)/2)</f>
        <v>4.6749999999999998</v>
      </c>
      <c r="WX4" s="26">
        <f>IF($CH4="P",CE4,(CE4+BD4)/2)</f>
        <v>5.8</v>
      </c>
      <c r="WY4" s="26">
        <f>IF($CH4="P",CF4,(CF4+BE4)/2)</f>
        <v>9.02</v>
      </c>
      <c r="WZ4" s="26">
        <f>IF($CH4="P",CG4,(CG4+BF4)/2)</f>
        <v>0.2</v>
      </c>
      <c r="XA4" s="28" t="s">
        <v>53</v>
      </c>
      <c r="XB4" s="11">
        <f>IF(WN4&gt;0,WN4,"")</f>
        <v>2.6</v>
      </c>
      <c r="XC4" s="11">
        <f>IF(WO4&gt;0,WO4,"")</f>
        <v>3.83</v>
      </c>
      <c r="XD4" s="11">
        <f>IF(SUM(WL4:WO4)-WP4&gt;0,SUM(WL4:WO4)-WP4,"")</f>
        <v>9.9450000000000003</v>
      </c>
      <c r="XE4" s="11">
        <f>IF(WS4&gt;0,WS4,"")</f>
        <v>5.8</v>
      </c>
      <c r="XF4" s="11">
        <f>IF(WT4&gt;0,WT4,"")</f>
        <v>8.44</v>
      </c>
      <c r="XG4" s="11">
        <f>IF(SUM(WQ4:WT4)-WU4&gt;0,SUM(WQ4:WT4)-WU4,"")</f>
        <v>22.790000000000003</v>
      </c>
      <c r="XH4" s="11">
        <f>IF(MAX(XD4,XG4)&gt;0,MAX(XD4,XG4),"")</f>
        <v>22.790000000000003</v>
      </c>
      <c r="XI4" s="11">
        <f>IF(WX4&gt;0,WX4,"")</f>
        <v>5.8</v>
      </c>
      <c r="XJ4" s="11">
        <f>IF(WY4&gt;0,WY4,"")</f>
        <v>9.02</v>
      </c>
      <c r="XK4" s="11">
        <f>IF(SUM(WV4:WY4)-WZ4&gt;0,SUM(WV4:WY4)-WZ4,"")</f>
        <v>23.484999999999999</v>
      </c>
      <c r="XL4" s="11">
        <f>IF(SUM(XH4,XK4)&gt;0,SUM(XH4,XK4),"")</f>
        <v>46.275000000000006</v>
      </c>
    </row>
    <row r="5" spans="1:636" x14ac:dyDescent="0.2">
      <c r="A5" s="4" cm="1">
        <f t="array" ref="A5">IF(AND(H5&lt;&gt;"",H5&lt;&gt;"No DD"),SUMPRODUCT((H$4:H$20&lt;&gt;"")*(H$4:H$20&lt;&gt;"No DD")*(E$4:E$20&gt;E5))+1,IF(H5="No DD",SUMPRODUCT((H$4:H$20="No DD")*(E$4:E$20&gt;E5))+1+SUMPRODUCT((H$4:H$20&lt;&gt;"")*(H$4:H$20&lt;&gt;"No DD")),""))</f>
        <v>2</v>
      </c>
      <c r="B5" s="5" t="s">
        <v>266</v>
      </c>
      <c r="C5" s="4" t="s">
        <v>215</v>
      </c>
      <c r="D5" s="4" t="s">
        <v>265</v>
      </c>
      <c r="E5" s="9">
        <f>SUM(J5,L5,N5)</f>
        <v>48.53</v>
      </c>
      <c r="F5" s="3" t="str">
        <f>IF(OR(AND(AG5&gt;=AQ$22,AG5&lt;&gt;"",AI5&gt;=AQ$26,AI5&lt;&gt;"",AF5=""),AND(AJ5&gt;=AQ$22,AJ5&lt;&gt;"",AL5&gt;=AQ$26,AL5&lt;&gt;"",AF5=""),AND(AN5&gt;=AQ$22,AN5&lt;&gt;"",AP5&gt;=AQ$26,AP5&lt;&gt;"",AF5=""),AND(BH5&gt;=BR$22,BH5&lt;&gt;"",BJ5&gt;=BR$26,BJ5&lt;&gt;"",BG5=""),AND(BK5&gt;=BR$22,BK5&lt;&gt;"",BM5&gt;=BR$26,BM5&lt;&gt;"",BG5=""),AND(BO5&gt;=BR$22,BO5&lt;&gt;"",BQ5&gt;=BR$26,BQ5&lt;&gt;"",BG5=""),AND(CI5&gt;=CS$22,CI5&lt;&gt;"",CK5&gt;=CS$26,CK5&lt;&gt;"",CH5=""),AND(CL5&gt;=CS$22,CL5&lt;&gt;"",CN5&gt;=CS$26,CN5&lt;&gt;"",CH5=""),AND(CP5&gt;=CS$22,CP5&lt;&gt;"",CR5&gt;=CS$26,CR5&lt;&gt;"",CH5=""),AND(DP5&gt;=EC$22,DP5&lt;&gt;"",DR5&gt;=EC$26,DR5&lt;&gt;""),AND(DS5&gt;=EC$22,DS5&lt;&gt;"",DU5&gt;=EC$26,DU5&lt;&gt;""),AND(DW5&gt;=EC$22,DW5&lt;&gt;"",DY5&gt;=EC$26,DY5&lt;&gt;""),AND(DZ5&gt;=EC$22,DZ5&lt;&gt;"",EB5&gt;=EC$26,EB5&lt;&gt;""),AND(EX5&gt;=FK$22,EX5&lt;&gt;"",EZ5&gt;=FK$26,EZ5&lt;&gt;""),AND(FA5&gt;=FK$22,FA5&lt;&gt;"",FC5&gt;=FK$26,FC5&lt;&gt;""),AND(FE5&gt;=FK$22,FE5&lt;&gt;"",FG5&gt;=FK$26,FG5&lt;&gt;""),AND(FH5&gt;=FK$22,FH5&lt;&gt;"",FJ5&gt;=FK$26,FJ5&lt;&gt;""),AND(GF5&gt;=GS$22,GF5&lt;&gt;"",GH5&gt;=GS$26,GH5&lt;&gt;""),AND(GI5&gt;=GS$22,GI5&lt;&gt;"",GK5&gt;=GS$26,GK5&lt;&gt;""),AND(GM5&gt;=GS$22,GM5&lt;&gt;"",GO5&gt;=GS$26,GO5&lt;&gt;""),AND(GP5&gt;=GS$22,GP5&lt;&gt;"",GR5&gt;=GS$26,GR5&lt;&gt;""),AND(HN5&gt;=IA$22,HN5&lt;&gt;"",HP5&gt;=IA$26,HP5&lt;&gt;""),AND(HQ5&gt;=IA$22,HQ5&lt;&gt;"",HS5&gt;=IA$26,HS5&lt;&gt;""),AND(HU5&gt;=IA$22,HU5&lt;&gt;"",HW5&gt;=IA$26,HW5&lt;&gt;""),AND(HX5&gt;=IA$22,HX5&lt;&gt;"",HZ5&gt;=IA$26,HZ5&lt;&gt;""),AND(IV5&gt;=JI$22,IV5&lt;&gt;"",IX5&gt;=JI$26,IX5&lt;&gt;""),AND(IY5&gt;=JI$22,IY5&lt;&gt;"",JA5&gt;=JI$26,JA5&lt;&gt;""),AND(JC5&gt;=JI$22,JC5&lt;&gt;"",JE5&gt;=JI$26,JE5&lt;&gt;""),AND(JF5&gt;=JI$22,JF5&lt;&gt;"",JH5&gt;=JI$26,JH5&lt;&gt;""),AND(KD5&gt;=KQ$22,KD5&lt;&gt;"",KF5&gt;=KQ$26,KF5&lt;&gt;""),AND(KG5&gt;=KQ$22,KG5&lt;&gt;"",KI5&gt;=KQ$26,KI5&lt;&gt;""),AND(KK5&gt;=KQ$22,KK5&lt;&gt;"",KM5&gt;=KQ$26,KM5&lt;&gt;""),AND(KN5&gt;=KQ$22,KN5&lt;&gt;"",KP5&gt;=KQ$26,KP5&lt;&gt;""),AND(LL5&gt;=LY$22,LL5&lt;&gt;"",LN5&gt;=LY$26,LN5&lt;&gt;""),AND(LO5&gt;=LY$22,LO5&lt;&gt;"",LQ5&gt;=LY$26,LQ5&lt;&gt;""),AND(LS5&gt;=LY$22,LS5&lt;&gt;"",LU5&gt;=LY$26,LU5&lt;&gt;""),AND(LV5&gt;=LY$22,LV5&lt;&gt;"",LX5&gt;=LY$26,LX5&lt;&gt;""),AND(MT5&gt;=NG$22,MT5&lt;&gt;"",MV5&gt;=NG$26,MV5&lt;&gt;""),AND(MW5&gt;=NG$22,MW5&lt;&gt;"",MY5&gt;=NG$26,MY5&lt;&gt;""),AND(NA5&gt;=NG$22,NA5&lt;&gt;"",NC5&gt;=NG$26,NC5&lt;&gt;""),AND(ND5&gt;=NG$22,ND5&lt;&gt;"",NF5&gt;=NG$26,NF5&lt;&gt;""),AND(OB5&gt;=OO$22,OB5&lt;&gt;"",OD5&gt;=OO$26,OD5&lt;&gt;""),AND(OE5&gt;=OO$22,OE5&lt;&gt;"",OG5&gt;=OO$26,OG5&lt;&gt;""),AND(OI5&gt;=OO$22,OI5&lt;&gt;"",OK5&gt;=OO$26,OK5&lt;&gt;""),AND(OL5&gt;=OO$22,OL5&lt;&gt;"",ON5&gt;=OO$26,ON5&lt;&gt;""),AND(PJ5&gt;=PW$22,PJ5&lt;&gt;"",PL5&gt;=PW$26,PL5&lt;&gt;""),AND(PM5&gt;=PW$22,PM5&lt;&gt;"",PO5&gt;=PW$26,PO5&lt;&gt;""),AND(PQ5&gt;=PW$22,PQ5&lt;&gt;"",PS5&gt;=PW$26,PS5&lt;&gt;""),AND(PT5&gt;=PW$22,PT5&lt;&gt;"",PV5&gt;=PW$26,PV5&lt;&gt;""),AND(QR5&gt;=RE$22,QR5&lt;&gt;"",QT5&gt;=RE$26,QT5&lt;&gt;""),AND(QU5&gt;=RE$22,QU5&lt;&gt;"",QW5&gt;=RE$26,QW5&lt;&gt;""),AND(QY5&gt;=RE$22,QY5&lt;&gt;"",RA5&gt;=RE$26,RA5&lt;&gt;""),AND(RB5&gt;=RE$22,RB5&lt;&gt;"",RD5&gt;=RE$26,RD5&lt;&gt;""),AND(RZ5&gt;=SM$22,RZ5&lt;&gt;"",SB5&gt;=SM$26,SB5&lt;&gt;""),AND(SC5&gt;=SM$22,SC5&lt;&gt;"",SE5&gt;=SM$26,SE5&lt;&gt;""),AND(SG5&gt;=SM$22,SG5&lt;&gt;"",SI5&gt;=SM$26,SI5&lt;&gt;""),AND(SJ5&gt;=SM$22,SJ5&lt;&gt;"",SL5&gt;=SM$26,SL5&lt;&gt;""),AND(TH5&gt;=TU$22,TH5&lt;&gt;"",TJ5&gt;=TU$26,TJ5&lt;&gt;""),AND(TK5&gt;=TU$22,TK5&lt;&gt;"",TM5&gt;=TU$26,TM5&lt;&gt;""),AND(TO5&gt;=TU$22,TO5&lt;&gt;"",TQ5&gt;=TU$26,TQ5&lt;&gt;""),AND(TR5&gt;=TU$22,TR5&lt;&gt;"",TT5&gt;=TU$26,TT5&lt;&gt;""),AND(UP5&gt;=VC$22,UP5&lt;&gt;"",UR5&gt;=VC$26,UR5&lt;&gt;""),AND(US5&gt;=VC$22,US5&lt;&gt;"",UU5&gt;=VC$26,UU5&lt;&gt;""),AND(UW5&gt;=VC$22,UW5&lt;&gt;"",UY5&gt;=VC$26,UY5&lt;&gt;""),AND(UZ5&gt;=VC$22,UZ5&lt;&gt;"",VB5&gt;=VC$26,VB5&lt;&gt;""),AND(VX5&gt;=WK$22,VX5&lt;&gt;"",VZ5&gt;=WK$26,VZ5&lt;&gt;""),AND(WA5&gt;=WK$22,WA5&lt;&gt;"",WC5&gt;=WK$26,WC5&lt;&gt;""),AND(WE5&gt;=WK$22,WE5&lt;&gt;"",WG5&gt;=WK$26,WG5&lt;&gt;""),AND(WH5&gt;=WK$22,WH5&lt;&gt;"",WJ5&gt;=WK$26,WJ5&lt;&gt;"")),"P","")</f>
        <v>P</v>
      </c>
      <c r="G5" s="3" t="str">
        <f>IF(OR(AND(AI5&gt;=AQ$26,AI5&lt;&gt;"",AF5=""),AND(AL5&gt;=AQ$26,AL5&lt;&gt;"",AF5=""),AND(AP5&gt;=AQ$26,AP5&lt;&gt;"",AF5=""),AND(BJ5&gt;=BR$26,BJ5&lt;&gt;"",BG5=""),AND(BM5&gt;=BR$26,BM5&lt;&gt;"",BG5=""),AND(BQ5&gt;=BR$26,BQ5&lt;&gt;"",BG5=""),AND(CK5&gt;=CS$26,CK5&lt;&gt;"",CH5=""),AND(CN5&gt;=CS$26,CN5&lt;&gt;"",CH5=""),AND(CR5&gt;=CS$26,CR5&lt;&gt;"",CH5=""),AND(DR5&gt;=EC$26,DR5&lt;&gt;""),AND(DU5&gt;=EC$26,DU5&lt;&gt;""),AND(DY5&gt;=EC$26,DY5&lt;&gt;""),AND(EB5&gt;=EC$26,EB5&lt;&gt;""),AND(EZ5&gt;=FK$26,EZ5&lt;&gt;""),AND(FC5&gt;=FK$26,FC5&lt;&gt;""),AND(FG5&gt;=FK$26,FG5&lt;&gt;""),AND(FJ5&gt;=FK$26,FJ5&lt;&gt;""),AND(GH5&gt;=GS$26,GH5&lt;&gt;""),AND(GK5&gt;=GS$26,GK5&lt;&gt;""),AND(GO5&gt;=GS$26,GO5&lt;&gt;""),AND(GR5&gt;=GS$26,GR5&lt;&gt;""),AND(HP5&gt;=IA$26,HP5&lt;&gt;""),AND(HS5&gt;=IA$26,HS5&lt;&gt;""),AND(HW5&gt;=IA$26,HW5&lt;&gt;""),AND(HZ5&gt;=IA$26,HZ5&lt;&gt;""),AND(IX5&gt;=JI$26,IX5&lt;&gt;""),AND(JA5&gt;=JI$26,JA5&lt;&gt;""),AND(JE5&gt;=JI$26,JE5&lt;&gt;""),AND(JH5&gt;=JI$26,JH5&lt;&gt;""),AND(KF5&gt;=KQ$26,KF5&lt;&gt;""),AND(KI5&gt;=KQ$26,KI5&lt;&gt;""),AND(KM5&gt;=KQ$26,KM5&lt;&gt;""),AND(KP5&gt;=KQ$26,KP5&lt;&gt;""),AND(LN5&gt;=LY$26,LN5&lt;&gt;""),AND(LQ5&gt;=LY$26,LQ5&lt;&gt;""),AND(LU5&gt;=LY$26,LU5&lt;&gt;""),AND(LX5&gt;=LY$26,LX5&lt;&gt;""),AND(MV5&gt;=NG$26,MV5&lt;&gt;""),AND(MY5&gt;=NG$26,MY5&lt;&gt;""),AND(NC5&gt;=NG$26,NC5&lt;&gt;""),AND(NF5&gt;=NG$26,NF5&lt;&gt;""),AND(OD5&gt;=OO$26,OD5&lt;&gt;""),AND(OG5&gt;=OO$26,OG5&lt;&gt;""),AND(OK5&gt;=OO$26,OK5&lt;&gt;""),AND(ON5&gt;=OO$26,ON5&lt;&gt;""),AND(PL5&gt;=PW$26,PL5&lt;&gt;""),AND(PO5&gt;=PW$26,PO5&lt;&gt;""),AND(PS5&gt;=PW$26,PS5&lt;&gt;""),AND(PV5&gt;=PW$26,PV5&lt;&gt;""),AND(QT5&gt;=RE$26,QT5&lt;&gt;""),AND(QW5&gt;=RE$26,QW5&lt;&gt;""),AND(RA5&gt;=RE$26,RA5&lt;&gt;""),AND(RD5&gt;=RE$26,RD5&lt;&gt;""),AND(SB5&gt;=SM$26,SB5&lt;&gt;""),AND(SE5&gt;=SM$26,SE5&lt;&gt;""),AND(SI5&gt;=SM$26,SI5&lt;&gt;""),AND(SL5&gt;=SM$26,SL5&lt;&gt;""),AND(TJ5&gt;=TU$26,TJ5&lt;&gt;""),AND(TM5&gt;=TU$26,TM5&lt;&gt;""),AND(TQ5&gt;=TU$26,TQ5&lt;&gt;""),AND(TT5&gt;=TU$26,TT5&lt;&gt;""),AND(UR5&gt;=VC$26,UR5&lt;&gt;""),AND(UU5&gt;=VC$26,UU5&lt;&gt;""),AND(UY5&gt;=VC$26,UY5&lt;&gt;""),AND(VB5&gt;=VC$26,VB5&lt;&gt;""),AND(VZ5&gt;=WK$26,VZ5&lt;&gt;""),AND(WC5&gt;=WK$26,WC5&lt;&gt;""),AND(WG5&gt;=WK$26,WG5&lt;&gt;""),AND(WJ5&gt;=WK$26,WJ5&lt;&gt;"")),"P","")</f>
        <v>P</v>
      </c>
      <c r="H5" s="36" t="str">
        <f>IF(AND(G5="P",F5=""),"No DD",IF(OR(AND(AG5&gt;=AQ$25,AG5&lt;&gt;"",AI5&gt;=AQ$29,AI5&lt;&gt;"",AF5=""),AND(AJ5&gt;=AQ$25,AJ5&lt;&gt;"",AL5&gt;=AQ$29,AL5&lt;&gt;"",AF5=""),AND(AN5&gt;=AQ$25,AN5&lt;&gt;"",AP5&gt;=AQ$29,AP5&lt;&gt;"",AF5=""),AND(BH5&gt;=BR$25,BH5&lt;&gt;"",BJ5&gt;=BR$29,BJ5&lt;&gt;"",BG5=""),AND(BK5&gt;=BR$25,BK5&lt;&gt;"",BM5&gt;=BR$29,BM5&lt;&gt;"",BG5=""),AND(BO5&gt;=BR$25,BO5&lt;&gt;"",BQ5&gt;=BR$29,BQ5&lt;&gt;"",BG5=""),AND(CI5&gt;=CS$25,CI5&lt;&gt;"",CK5&gt;=CS$29,CK5&lt;&gt;"",CH5=""),AND(CL5&gt;=CS$25,CL5&lt;&gt;"",CN5&gt;=CS$29,CN5&lt;&gt;"",CH5=""),AND(CP5&gt;=CS$25,CP5&lt;&gt;"",CR5&gt;=CS$29,CR5&lt;&gt;"",CH5=""),AND(DP5&gt;=EC$25,DP5&lt;&gt;"",DR5&gt;=EC$29,DR5&lt;&gt;""),AND(DS5&gt;=EC$25,DS5&lt;&gt;"",DU5&gt;=EC$29,DU5&lt;&gt;""),AND(DW5&gt;=EC$25,DW5&lt;&gt;"",DY5&gt;=EC$29,DY5&lt;&gt;""),AND(DZ5&gt;=EC$25,DZ5&lt;&gt;"",EB5&gt;=EC$29,EB5&lt;&gt;""),AND(EX5&gt;=FK$25,EX5&lt;&gt;"",EZ5&gt;=FK$29,EZ5&lt;&gt;""),AND(FA5&gt;=FK$25,FA5&lt;&gt;"",FC5&gt;=FK$29,FC5&lt;&gt;""),AND(FE5&gt;=FK$25,FE5&lt;&gt;"",FG5&gt;=FK$29,FG5&lt;&gt;""),AND(FH5&gt;=FK$25,FH5&lt;&gt;"",FJ5&gt;=FK$29,FJ5&lt;&gt;""),AND(GF5&gt;=GS$25,GF5&lt;&gt;"",GH5&gt;=GS$29,GH5&lt;&gt;""),AND(GI5&gt;=GS$25,GI5&lt;&gt;"",GK5&gt;=GS$29,GK5&lt;&gt;""),AND(GM5&gt;=GS$25,GM5&lt;&gt;"",GO5&gt;=GS$29,GO5&lt;&gt;""),AND(GP5&gt;=GS$25,GP5&lt;&gt;"",GR5&gt;=GS$29,GR5&lt;&gt;""),AND(HN5&gt;=IA$25,HN5&lt;&gt;"",HP5&gt;=IA$29,HP5&lt;&gt;""),AND(HQ5&gt;=IA$25,HQ5&lt;&gt;"",HS5&gt;=IA$29,HS5&lt;&gt;""),AND(HU5&gt;=IA$25,HU5&lt;&gt;"",HW5&gt;=IA$29,HW5&lt;&gt;""),AND(HX5&gt;=IA$25,HX5&lt;&gt;"",HZ5&gt;=IA$29,HZ5&lt;&gt;""),AND(IV5&gt;=JI$25,IV5&lt;&gt;"",IX5&gt;=JI$29,IX5&lt;&gt;""),AND(IY5&gt;=JI$25,IY5&lt;&gt;"",JA5&gt;=JI$29,JA5&lt;&gt;""),AND(JC5&gt;=JI$25,JC5&lt;&gt;"",JE5&gt;=JI$29,JE5&lt;&gt;""),AND(JF5&gt;=JI$25,JF5&lt;&gt;"",JH5&gt;=JI$29,JH5&lt;&gt;""),AND(KD5&gt;=KQ$25,KD5&lt;&gt;"",KF5&gt;=KQ$29,KF5&lt;&gt;""),AND(KG5&gt;=KQ$25,KG5&lt;&gt;"",KI5&gt;=KQ$29,KI5&lt;&gt;""),AND(KK5&gt;=KQ$25,KK5&lt;&gt;"",KM5&gt;=KQ$29,KM5&lt;&gt;""),AND(KN5&gt;=KQ$25,KN5&lt;&gt;"",KP5&gt;=KQ$29,KP5&lt;&gt;""),AND(LL5&gt;=LY$25,LL5&lt;&gt;"",LN5&gt;=LY$29,LN5&lt;&gt;""),AND(LO5&gt;=LY$25,LO5&lt;&gt;"",LQ5&gt;=LY$29,LQ5&lt;&gt;""),AND(LS5&gt;=LY$25,LS5&lt;&gt;"",LU5&gt;=LY$29,LU5&lt;&gt;""),AND(LV5&gt;=LY$25,LV5&lt;&gt;"",LX5&gt;=LY$29,LX5&lt;&gt;""),AND(MT5&gt;=NG$25,MT5&lt;&gt;"",MV5&gt;=NG$29,MV5&lt;&gt;""),AND(MW5&gt;=NG$25,MW5&lt;&gt;"",MY5&gt;=NG$29,MY5&lt;&gt;""),AND(NA5&gt;=NG$25,NA5&lt;&gt;"",NC5&gt;=NG$29,NC5&lt;&gt;""),AND(ND5&gt;=NG$25,ND5&lt;&gt;"",NF5&gt;=NG$29,NF5&lt;&gt;""),AND(OB5&gt;=OO$25,OB5&lt;&gt;"",OD5&gt;=OO$29,OD5&lt;&gt;""),AND(OE5&gt;=OO$25,OE5&lt;&gt;"",OG5&gt;=OO$29,OG5&lt;&gt;""),AND(OI5&gt;=OO$25,OI5&lt;&gt;"",OK5&gt;=OO$29,OK5&lt;&gt;""),AND(OL5&gt;=OO$25,OL5&lt;&gt;"",ON5&gt;=OO$29,ON5&lt;&gt;""),AND(PJ5&gt;=PW$25,PJ5&lt;&gt;"",PL5&gt;=PW$29,PL5&lt;&gt;""),AND(PM5&gt;=PW$25,PM5&lt;&gt;"",PO5&gt;=PW$29,PO5&lt;&gt;""),AND(PQ5&gt;=PW$25,PQ5&lt;&gt;"",PS5&gt;=PW$29,PS5&lt;&gt;""),AND(PT5&gt;=PW$25,PT5&lt;&gt;"",PV5&gt;=PW$29,PV5&lt;&gt;""),AND(QR5&gt;=RE$25,QR5&lt;&gt;"",QT5&gt;=RE$29,QT5&lt;&gt;""),AND(QU5&gt;=RE$25,QU5&lt;&gt;"",QW5&gt;=RE$29,QW5&lt;&gt;""),AND(QY5&gt;=RE$25,QY5&lt;&gt;"",RA5&gt;=RE$29,RA5&lt;&gt;""),AND(RB5&gt;=RE$25,RB5&lt;&gt;"",RD5&gt;=RE$29,RD5&lt;&gt;""),AND(RZ5&gt;=SM$25,RZ5&lt;&gt;"",SB5&gt;=SM$29,SB5&lt;&gt;""),AND(SC5&gt;=SM$25,SC5&lt;&gt;"",SE5&gt;=SM$29,SE5&lt;&gt;""),AND(SG5&gt;=SM$25,SG5&lt;&gt;"",SI5&gt;=SM$29,SI5&lt;&gt;""),AND(SJ5&gt;=SM$25,SJ5&lt;&gt;"",SL5&gt;=SM$29,SL5&lt;&gt;""),AND(TH5&gt;=TU$25,TH5&lt;&gt;"",TJ5&gt;=TU$29,TJ5&lt;&gt;""),AND(TK5&gt;=TU$25,TK5&lt;&gt;"",TM5&gt;=TU$29,TM5&lt;&gt;""),AND(TO5&gt;=TU$25,TO5&lt;&gt;"",TQ5&gt;=TU$29,TQ5&lt;&gt;""),AND(TR5&gt;=TU$25,TR5&lt;&gt;"",TT5&gt;=TU$29,TT5&lt;&gt;""),AND(UP5&gt;=VC$25,UP5&lt;&gt;"",UR5&gt;=VC$29,UR5&lt;&gt;""),AND(US5&gt;=VC$25,US5&lt;&gt;"",UU5&gt;=VC$29,UU5&lt;&gt;""),AND(UW5&gt;=VC$25,UW5&lt;&gt;"",UY5&gt;=VC$29,UY5&lt;&gt;""),AND(UZ5&gt;=VC$25,UZ5&lt;&gt;"",VB5&gt;=VC$29,VB5&lt;&gt;""),AND(VX5&gt;=WK$25,VX5&lt;&gt;"",VZ5&gt;=WK$29,VZ5&lt;&gt;""),AND(WA5&gt;=WK$25,WA5&lt;&gt;"",WC5&gt;=WK$29,WC5&lt;&gt;""),AND(WE5&gt;=WK$25,WE5&lt;&gt;"",WG5&gt;=WK$29,WG5&lt;&gt;""),AND(WH5&gt;=WK$25,WH5&lt;&gt;"",WJ5&gt;=WK$29,WJ5&lt;&gt;"")),"Merit",IF(OR(AND(AG5&gt;=AQ$24,AG5&lt;&gt;"",AI5&gt;=AQ$28,AI5&lt;&gt;"",AF5=""),AND(AJ5&gt;=AQ$24,AJ5&lt;&gt;"",AL5&gt;=AQ$28,AL5&lt;&gt;"",AF5=""),AND(AN5&gt;=AQ$24,AN5&lt;&gt;"",AP5&gt;=AQ$28,AP5&lt;&gt;"",AF5=""),AND(BH5&gt;=BR$24,BH5&lt;&gt;"",BJ5&gt;=BR$28,BJ5&lt;&gt;"",BG5=""),AND(BK5&gt;=BR$24,BK5&lt;&gt;"",BM5&gt;=BR$28,BM5&lt;&gt;"",BG5=""),AND(BO5&gt;=BR$24,BO5&lt;&gt;"",BQ5&gt;=BR$28,BQ5&lt;&gt;"",BG5=""),AND(CI5&gt;=CS$24,CI5&lt;&gt;"",CK5&gt;=CS$28,CK5&lt;&gt;"",CH5=""),AND(CL5&gt;=CS$24,CL5&lt;&gt;"",CN5&gt;=CS$28,CN5&lt;&gt;"",CH5=""),AND(CP5&gt;=CS$24,CP5&lt;&gt;"",CR5&gt;=CS$28,CR5&lt;&gt;"",CH5=""),AND(DP5&gt;=EC$24,DP5&lt;&gt;"",DR5&gt;=EC$28,DR5&lt;&gt;""),AND(DS5&gt;=EC$24,DS5&lt;&gt;"",DU5&gt;=EC$28,DU5&lt;&gt;""),AND(DW5&gt;=EC$24,DW5&lt;&gt;"",DY5&gt;=EC$28,DY5&lt;&gt;""),AND(DZ5&gt;=EC$24,DZ5&lt;&gt;"",EB5&gt;=EC$28,EB5&lt;&gt;""),AND(EX5&gt;=FK$24,EX5&lt;&gt;"",EZ5&gt;=FK$28,EZ5&lt;&gt;""),AND(FA5&gt;=FK$24,FA5&lt;&gt;"",FC5&gt;=FK$28,FC5&lt;&gt;""),AND(FE5&gt;=FK$24,FE5&lt;&gt;"",FG5&gt;=FK$28,FG5&lt;&gt;""),AND(FH5&gt;=FK$24,FH5&lt;&gt;"",FJ5&gt;=FK$28,FJ5&lt;&gt;""),AND(GF5&gt;=GS$24,GF5&lt;&gt;"",GH5&gt;=GS$28,GH5&lt;&gt;""),AND(GI5&gt;=GS$24,GI5&lt;&gt;"",GK5&gt;=GS$28,GK5&lt;&gt;""),AND(GM5&gt;=GS$24,GM5&lt;&gt;"",GO5&gt;=GS$28,GO5&lt;&gt;""),AND(GP5&gt;=GS$24,GP5&lt;&gt;"",GR5&gt;=GS$28,GR5&lt;&gt;""),AND(HN5&gt;=IA$24,HN5&lt;&gt;"",HP5&gt;=IA$28,HP5&lt;&gt;""),AND(HQ5&gt;=IA$24,HQ5&lt;&gt;"",HS5&gt;=IA$28,HS5&lt;&gt;""),AND(HU5&gt;=IA$24,HU5&lt;&gt;"",HW5&gt;=IA$28,HW5&lt;&gt;""),AND(HX5&gt;=IA$24,HX5&lt;&gt;"",HZ5&gt;=IA$28,HZ5&lt;&gt;""),AND(IV5&gt;=JI$24,IV5&lt;&gt;"",IX5&gt;=JI$28,IX5&lt;&gt;""),AND(IY5&gt;=JI$24,IY5&lt;&gt;"",JA5&gt;=JI$28,JA5&lt;&gt;""),AND(JC5&gt;=JI$24,JC5&lt;&gt;"",JE5&gt;=JI$28,JE5&lt;&gt;""),AND(JF5&gt;=JI$24,JF5&lt;&gt;"",JH5&gt;=JI$28,JH5&lt;&gt;""),AND(KD5&gt;=KQ$24,KD5&lt;&gt;"",KF5&gt;=KQ$28,KF5&lt;&gt;""),AND(KG5&gt;=KQ$24,KG5&lt;&gt;"",KI5&gt;=KQ$28,KI5&lt;&gt;""),AND(KK5&gt;=KQ$24,KK5&lt;&gt;"",KM5&gt;=KQ$28,KM5&lt;&gt;""),AND(KN5&gt;=KQ$24,KN5&lt;&gt;"",KP5&gt;=KQ$28,KP5&lt;&gt;""),AND(LL5&gt;=LY$24,LL5&lt;&gt;"",LN5&gt;=LY$28,LN5&lt;&gt;""),AND(LO5&gt;=LY$24,LO5&lt;&gt;"",LQ5&gt;=LY$28,LQ5&lt;&gt;""),AND(LS5&gt;=LY$24,LS5&lt;&gt;"",LU5&gt;=LY$28,LU5&lt;&gt;""),AND(LV5&gt;=LY$24,LV5&lt;&gt;"",LX5&gt;=LY$28,LX5&lt;&gt;""),AND(MT5&gt;=NG$24,MT5&lt;&gt;"",MV5&gt;=NG$28,MV5&lt;&gt;""),AND(MW5&gt;=NG$24,MW5&lt;&gt;"",MY5&gt;=NG$28,MY5&lt;&gt;""),AND(NA5&gt;=NG$24,NA5&lt;&gt;"",NC5&gt;=NG$28,NC5&lt;&gt;""),AND(ND5&gt;=NG$24,ND5&lt;&gt;"",NF5&gt;=NG$28,NF5&lt;&gt;""),AND(OB5&gt;=OO$24,OB5&lt;&gt;"",OD5&gt;=OO$28,OD5&lt;&gt;""),AND(OE5&gt;=OO$24,OE5&lt;&gt;"",OG5&gt;=OO$28,OG5&lt;&gt;""),AND(OI5&gt;=OO$24,OI5&lt;&gt;"",OK5&gt;=OO$28,OK5&lt;&gt;""),AND(OL5&gt;=OO$24,OL5&lt;&gt;"",ON5&gt;=OO$28,ON5&lt;&gt;""),AND(PJ5&gt;=PW$24,PJ5&lt;&gt;"",PL5&gt;=PW$28,PL5&lt;&gt;""),AND(PM5&gt;=PW$24,PM5&lt;&gt;"",PO5&gt;=PW$28,PO5&lt;&gt;""),AND(PQ5&gt;=PW$24,PQ5&lt;&gt;"",PS5&gt;=PW$28,PS5&lt;&gt;""),AND(PT5&gt;=PW$24,PT5&lt;&gt;"",PV5&gt;=PW$28,PV5&lt;&gt;""),AND(QR5&gt;=RE$24,QR5&lt;&gt;"",QT5&gt;=RE$28,QT5&lt;&gt;""),AND(QU5&gt;=RE$24,QU5&lt;&gt;"",QW5&gt;=RE$28,QW5&lt;&gt;""),AND(QY5&gt;=RE$24,QY5&lt;&gt;"",RA5&gt;=RE$28,RA5&lt;&gt;""),AND(RB5&gt;=RE$24,RB5&lt;&gt;"",RD5&gt;=RE$28,RD5&lt;&gt;""),AND(RZ5&gt;=SM$24,RZ5&lt;&gt;"",SB5&gt;=SM$28,SB5&lt;&gt;""),AND(SC5&gt;=SM$24,SC5&lt;&gt;"",SE5&gt;=SM$28,SE5&lt;&gt;""),AND(SG5&gt;=SM$24,SG5&lt;&gt;"",SI5&gt;=SM$28,SI5&lt;&gt;""),AND(SJ5&gt;=SM$24,SJ5&lt;&gt;"",SL5&gt;=SM$28,SL5&lt;&gt;""),AND(TH5&gt;=TU$24,TH5&lt;&gt;"",TJ5&gt;=TU$28,TJ5&lt;&gt;""),AND(TK5&gt;=TU$24,TK5&lt;&gt;"",TM5&gt;=TU$28,TM5&lt;&gt;""),AND(TO5&gt;=TU$24,TO5&lt;&gt;"",TQ5&gt;=TU$28,TQ5&lt;&gt;""),AND(TR5&gt;=TU$24,TR5&lt;&gt;"",TT5&gt;=TU$28,TT5&lt;&gt;""),AND(UP5&gt;=VC$24,UP5&lt;&gt;"",UR5&gt;=VC$28,UR5&lt;&gt;""),AND(US5&gt;=VC$24,US5&lt;&gt;"",UU5&gt;=VC$28,UU5&lt;&gt;""),AND(UW5&gt;=VC$24,UW5&lt;&gt;"",UY5&gt;=VC$28,UY5&lt;&gt;""),AND(UZ5&gt;=VC$24,UZ5&lt;&gt;"",VB5&gt;=VC$28,VB5&lt;&gt;""),AND(VX5&gt;=WK$24,VX5&lt;&gt;"",VZ5&gt;=WK$28,VZ5&lt;&gt;""),AND(WA5&gt;=WK$24,WA5&lt;&gt;"",WC5&gt;=WK$28,WC5&lt;&gt;""),AND(WE5&gt;=WK$24,WE5&lt;&gt;"",WG5&gt;=WK$28,WG5&lt;&gt;""),AND(WH5&gt;=WK$24,WH5&lt;&gt;"",WJ5&gt;=WK$28,WJ5&lt;&gt;"")),"Excellence",IF(I5="P","Worlds Team",IF(F5="P","National Team","")))))</f>
        <v>National Team</v>
      </c>
      <c r="I5" s="3" t="str">
        <f>IF(OR(AND(AG5&gt;=AQ$23,AG5&lt;&gt;"",AI5&gt;=AQ$27,AI5&lt;&gt;"",AF5=""),AND(AJ5&gt;=AQ$23,AJ5&lt;&gt;"",AL5&gt;=AQ$27,AL5&lt;&gt;"",AF5=""),AND(AN5&gt;=AQ$23,AN5&lt;&gt;"",AP5&gt;=AQ$27,AP5&lt;&gt;"",AF5=""),AND(BH5&gt;=BR$23,BH5&lt;&gt;"",BJ5&gt;=BR$27,BJ5&lt;&gt;"",BG5=""),AND(BK5&gt;=BR$23,BK5&lt;&gt;"",BM5&gt;=BR$27,BM5&lt;&gt;"",BG5=""),AND(BO5&gt;=BR$23,BO5&lt;&gt;"",BQ5&gt;=BR$27,BQ5&lt;&gt;"",BG5=""),AND(CI5&gt;=CS$23,CI5&lt;&gt;"",CK5&gt;=CS$27,CK5&lt;&gt;"",CH5=""),AND(CL5&gt;=CS$23,CL5&lt;&gt;"",CN5&gt;=CS$27,CN5&lt;&gt;"",CH5=""),AND(CP5&gt;=CS$23,CP5&lt;&gt;"",CR5&gt;=CS$27,CR5&lt;&gt;"",CH5=""),AND(DP5&gt;=EC$23,DP5&lt;&gt;"",DR5&gt;=EC$27,DR5&lt;&gt;""),AND(DS5&gt;=EC$23,DS5&lt;&gt;"",DU5&gt;=EC$27,DU5&lt;&gt;""),AND(DW5&gt;=EC$23,DW5&lt;&gt;"",DY5&gt;=EC$27,DY5&lt;&gt;""),AND(DZ5&gt;=EC$23,DZ5&lt;&gt;"",EB5&gt;=EC$27,EB5&lt;&gt;""),AND(EX5&gt;=FK$23,EX5&lt;&gt;"",EZ5&gt;=FK$27,EZ5&lt;&gt;""),AND(FA5&gt;=FK$23,FA5&lt;&gt;"",FC5&gt;=FK$27,FC5&lt;&gt;""),AND(FE5&gt;=FK$23,FE5&lt;&gt;"",FG5&gt;=FK$27,FG5&lt;&gt;""),AND(FH5&gt;=FK$23,FH5&lt;&gt;"",FJ5&gt;=FK$27,FJ5&lt;&gt;""),AND(GF5&gt;=GS$23,GF5&lt;&gt;"",GH5&gt;=GS$27,GH5&lt;&gt;""),AND(GI5&gt;=GS$23,GI5&lt;&gt;"",GK5&gt;=GS$27,GK5&lt;&gt;""),AND(GM5&gt;=GS$23,GM5&lt;&gt;"",GO5&gt;=GS$27,GO5&lt;&gt;""),AND(GP5&gt;=GS$23,GP5&lt;&gt;"",GR5&gt;=GS$27,GR5&lt;&gt;""),AND(HN5&gt;=IA$23,HN5&lt;&gt;"",HP5&gt;=IA$27,HP5&lt;&gt;""),AND(HQ5&gt;=IA$23,HQ5&lt;&gt;"",HS5&gt;=IA$27,HS5&lt;&gt;""),AND(HU5&gt;=IA$23,HU5&lt;&gt;"",HW5&gt;=IA$27,HW5&lt;&gt;""),AND(HX5&gt;=IA$23,HX5&lt;&gt;"",HZ5&gt;=IA$27,HZ5&lt;&gt;""),AND(IV5&gt;=JI$23,IV5&lt;&gt;"",IX5&gt;=JI$27,IX5&lt;&gt;""),AND(IY5&gt;=JI$23,IY5&lt;&gt;"",JA5&gt;=JI$27,JA5&lt;&gt;""),AND(JC5&gt;=JI$23,JC5&lt;&gt;"",JE5&gt;=JI$27,JE5&lt;&gt;""),AND(JF5&gt;=JI$23,JF5&lt;&gt;"",JH5&gt;=JI$27,JH5&lt;&gt;""),AND(KD5&gt;=KQ$23,KD5&lt;&gt;"",KF5&gt;=KQ$27,KF5&lt;&gt;""),AND(KG5&gt;=KQ$23,KG5&lt;&gt;"",KI5&gt;=KQ$27,KI5&lt;&gt;""),AND(KK5&gt;=KQ$23,KK5&lt;&gt;"",KM5&gt;=KQ$27,KM5&lt;&gt;""),AND(KN5&gt;=KQ$23,KN5&lt;&gt;"",KP5&gt;=KQ$27,KP5&lt;&gt;""),AND(LL5&gt;=LY$23,LL5&lt;&gt;"",LN5&gt;=LY$27,LN5&lt;&gt;""),AND(LO5&gt;=LY$23,LO5&lt;&gt;"",LQ5&gt;=LY$27,LQ5&lt;&gt;""),AND(LS5&gt;=LY$23,LS5&lt;&gt;"",LU5&gt;=LY$27,LU5&lt;&gt;""),AND(LV5&gt;=LY$23,LV5&lt;&gt;"",LX5&gt;=LY$27,LX5&lt;&gt;""),AND(MT5&gt;=NG$23,MT5&lt;&gt;"",MV5&gt;=NG$27,MV5&lt;&gt;""),AND(MW5&gt;=NG$23,MW5&lt;&gt;"",MY5&gt;=NG$27,MY5&lt;&gt;""),AND(NA5&gt;=NG$23,NA5&lt;&gt;"",NC5&gt;=NG$27,NC5&lt;&gt;""),AND(ND5&gt;=NG$23,ND5&lt;&gt;"",NF5&gt;=NG$27,NF5&lt;&gt;""),AND(OB5&gt;=OO$23,OB5&lt;&gt;"",OD5&gt;=OO$27,OD5&lt;&gt;""),AND(OE5&gt;=OO$23,OE5&lt;&gt;"",OG5&gt;=OO$27,OG5&lt;&gt;""),AND(OI5&gt;=OO$23,OI5&lt;&gt;"",OK5&gt;=OO$27,OK5&lt;&gt;""),AND(OL5&gt;=OO$23,OL5&lt;&gt;"",ON5&gt;=OO$27,ON5&lt;&gt;""),AND(PJ5&gt;=PW$23,PJ5&lt;&gt;"",PL5&gt;=PW$27,PL5&lt;&gt;""),AND(PM5&gt;=PW$23,PM5&lt;&gt;"",PO5&gt;=PW$27,PO5&lt;&gt;""),AND(PQ5&gt;=PW$23,PQ5&lt;&gt;"",PS5&gt;=PW$27,PS5&lt;&gt;""),AND(PT5&gt;=PW$23,PT5&lt;&gt;"",PV5&gt;=PW$27,PV5&lt;&gt;""),AND(QR5&gt;=RE$23,QR5&lt;&gt;"",QT5&gt;=RE$27,QT5&lt;&gt;""),AND(QU5&gt;=RE$23,QU5&lt;&gt;"",QW5&gt;=RE$27,QW5&lt;&gt;""),AND(QY5&gt;=RE$23,QY5&lt;&gt;"",RA5&gt;=RE$27,RA5&lt;&gt;""),AND(RB5&gt;=RE$23,RB5&lt;&gt;"",RD5&gt;=RE$27,RD5&lt;&gt;""),AND(RZ5&gt;=SM$23,RZ5&lt;&gt;"",SB5&gt;=SM$27,SB5&lt;&gt;""),AND(SC5&gt;=SM$23,SC5&lt;&gt;"",SE5&gt;=SM$27,SE5&lt;&gt;""),AND(SG5&gt;=SM$23,SG5&lt;&gt;"",SI5&gt;=SM$27,SI5&lt;&gt;""),AND(SJ5&gt;=SM$23,SJ5&lt;&gt;"",SL5&gt;=SM$27,SL5&lt;&gt;""),AND(TH5&gt;=TU$23,TH5&lt;&gt;"",TJ5&gt;=TU$27,TJ5&lt;&gt;""),AND(TK5&gt;=TU$23,TK5&lt;&gt;"",TM5&gt;=TU$27,TM5&lt;&gt;""),AND(TO5&gt;=TU$23,TO5&lt;&gt;"",TQ5&gt;=TU$27,TQ5&lt;&gt;""),AND(TR5&gt;=TU$23,TR5&lt;&gt;"",TT5&gt;=TU$27,TT5&lt;&gt;""),AND(UP5&gt;=VC$23,UP5&lt;&gt;"",UR5&gt;=VC$27,UR5&lt;&gt;""),AND(US5&gt;=VC$23,US5&lt;&gt;"",UU5&gt;=VC$27,UU5&lt;&gt;""),AND(UW5&gt;=VC$23,UW5&lt;&gt;"",UY5&gt;=VC$27,UY5&lt;&gt;""),AND(UZ5&gt;=VC$23,UZ5&lt;&gt;"",VB5&gt;=VC$27,VB5&lt;&gt;""),AND(VX5&gt;=WK$23,VX5&lt;&gt;"",VZ5&gt;=WK$27,VZ5&lt;&gt;""),AND(WA5&gt;=WK$23,WA5&lt;&gt;"",WC5&gt;=WK$27,WC5&lt;&gt;""),AND(WE5&gt;=WK$23,WE5&lt;&gt;"",WG5&gt;=WK$27,WG5&lt;&gt;""),AND(WH5&gt;=WK$23,WH5&lt;&gt;"",WJ5&gt;=WK$27,WJ5&lt;&gt;"")),"P","")</f>
        <v/>
      </c>
      <c r="J5" s="8">
        <f>IF(COUNT(AI5,AL5,AP5,BJ5,BM5,BQ5,CK5,CN5,CR5)&gt;0,LARGE((AI5,AL5,AP5,BJ5,BM5,BQ5,CK5,CN5,CR5),1),0)</f>
        <v>0</v>
      </c>
      <c r="K5" s="8" t="str">
        <f>IF(J5="","",IF(OR(J5=CK5,J5=CN5,J5=CR5),$BS$1,IF(OR(J5=BJ5,J5=BM5,J5=BQ5),$AR$1,IF(OR(J5=AI5,J5=AL5,J5=AP5),$Q$1,""))))</f>
        <v/>
      </c>
      <c r="L5" s="8">
        <f>IF(COUNT(AI5,AL5,AP5,BJ5,BM5,BQ5,CK5,CN5,CR5)&gt;1,LARGE((AI5,AL5,AP5,BJ5,BM5,BQ5,CK5,CN5,CR5),2),0)</f>
        <v>0</v>
      </c>
      <c r="M5" s="8" t="str">
        <f>IF(L5="","",IF(OR(L5=CK5,L5=CN5,L5=CR5),$BS$1,IF(OR(L5=BJ5,L5=BM5,L5=BQ5),$AR$1,IF(OR(L5=AI5,L5=AL5,L5=AP5),$Q$1,""))))</f>
        <v/>
      </c>
      <c r="N5" s="8">
        <f>IF(MAX(CT5,CU5)&gt;0,MAX(CT5,CU5),"")</f>
        <v>48.53</v>
      </c>
      <c r="O5" s="11" t="str">
        <f>IF(N5="","",IF(N5=CT5,"("&amp;CT$2&amp;")",IF(N5=CU5,"("&amp;CU$2&amp;")")))</f>
        <v>(Prelim)</v>
      </c>
      <c r="P5" s="8" t="str">
        <f>IF(N5="","",IF(N5=CT5,IF(N5+IF(L5="",0,L5)=WD5,$VD$1,IF(N5+IF(L5="",0,L5)=UV5,$TV$1,IF(N5+IF(L5="",0,L5)=TN5,$SN$1,IF(N5+IF(L5="",0,L5)=SF5,$RF$1,IF(N5+IF(L5="",0,L5)=QX5,$PX$1,IF(N5+IF(L5="",0,L5)=PP5,$OP$1,IF(N5+IF(L5="",0,L5)=OH5,$NH$1,IF(N5+IF(L5="",0,L5)=MZ5,$LZ$1,IF(N5+IF(L5="",0,L5)=LR5,$KR$1,IF(N5+IF(L5="",0,L5)=KJ5,$JJ$1,IF(N5+IF(L5="",0,L5)=JB5,$IB$1,IF(N5+IF(L5="",0,L5)=HT5,$GT$1,IF(N5+IF(L5="",0,L5)=GL5,$FL$1,IF(N5+IF(L5="",0,L5)=FD5,$ED$1,IF(N5+IF(L5="",0,L5)=DV5,$CV$1))))))))))))))),IF(N5=CU5,IF(N5+IF(L5="",0,L5)=WG5,$VD$1,IF(N5+IF(L5="",0,L5)=UY5,$TV$1,IF(N5+IF(L5="",0,L5)=TQ5,$SN$1,IF(N5+IF(L5="",0,L5)=SL5,$RF$1,IF(N5+IF(L5="",0,L5)=RD5,$PX$1,IF(N5+IF(L5="",0,L5)=PV5,$OP$1,IF(N5+IF(L5="",0,L5)=ON5,$NH$1,IF(N5+IF(L5="",0,L5)=NF5,$LZ$1,IF(N5+IF(L5="",0,L5)=LX5,$KR$1,IF(N5+IF(L5="",0,L5)=KP5,$JJ$1,IF(N5+IF(L5="",0,L5)=JH5,$IB$1,IF(N5+IF(L5="",0,L5)=HZ5,$GT$1,IF(N5+IF(L5="",0,L5)=GR5,$FL$1,IF(N5+IF(L5="",0,L5)=FJ5,$ED$1,IF(N5+IF(L5="",0,L5)=EB5,$CV$1,IF(N5+IF(L5="",0,L5)=WJ5,$VD$1,IF(N5+IF(L5="",0,L5)=VB5,$TV$1,IF(N5+IF(L5="",0,L5)=TT5,$SN$1,IF(N5+IF(L5="",0,L5)=SI5,$RF$1,IF(N5+IF(L5="",0,L5)=RA5,$PX$1,IF(N5+IF(L5="",0,L5)=PS5,$OP$1,IF(N5+IF(L5="",0,L5)=OK5,$NH$1,IF(N5+IF(L5="",0,L5)=NC5,$LZ$1,IF(N5+IF(L5="",0,L5)=LU5,$KR$1,IF(N5+IF(L5="",0,L5)=KM5,$JJ$1,IF(N5+IF(L5="",0,L5)=JE5,$IB$1,IF(N5+IF(L5="",0,L5)=HW5,$GT$1,IF(N5+IF(L5="",0,L5)=GO5,$FL$1,IF(N5+IF(L5="",0,L5)=FG5,$ED$1,IF(N5+IF(L5="",0,L5)=DY5,$CV$1)))))))))))))))))))))))))))))))))</f>
        <v>2025 Worlds (Nov 9)</v>
      </c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7"/>
      <c r="AG5" s="38" t="str">
        <f>IF(S5&gt;0,S5,"")</f>
        <v/>
      </c>
      <c r="AH5" s="38" t="str">
        <f>IF(T5&gt;0,T5,"")</f>
        <v/>
      </c>
      <c r="AI5" s="40" t="str">
        <f>IF(SUM(Q5:T5)-U5&gt;0,SUM(Q5:T5)-U5,"")</f>
        <v/>
      </c>
      <c r="AJ5" s="40" t="str">
        <f>IF(X5&gt;0,X5,"")</f>
        <v/>
      </c>
      <c r="AK5" s="40" t="str">
        <f>IF(Y5&gt;0,Y5,"")</f>
        <v/>
      </c>
      <c r="AL5" s="40" t="str">
        <f>IF(SUM(V5:Y5)-Z5&gt;0,SUM(V5:Y5)-Z5,"")</f>
        <v/>
      </c>
      <c r="AM5" s="40" t="str">
        <f>IF(AI5="","",MAX(AI5,AL5))</f>
        <v/>
      </c>
      <c r="AN5" s="40" t="str">
        <f>IF(AC5&gt;0,AC5,"")</f>
        <v/>
      </c>
      <c r="AO5" s="40" t="str">
        <f>IF(AD5&gt;0,AD5,"")</f>
        <v/>
      </c>
      <c r="AP5" s="40" t="str">
        <f>IF(SUM(AA5:AD5)-AE5&gt;0,SUM(AA5:AD5)-AE5,"")</f>
        <v/>
      </c>
      <c r="AQ5" s="40" t="str">
        <f>IF(SUM(AM5,AP5)&gt;0,SUM(AM5,AP5),"")</f>
        <v/>
      </c>
      <c r="AR5" s="26"/>
      <c r="AS5" s="26"/>
      <c r="AT5" s="26"/>
      <c r="AU5" s="26"/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8"/>
      <c r="BH5" s="39" t="str">
        <f>IF(AT5&gt;0,AT5,"")</f>
        <v/>
      </c>
      <c r="BI5" s="39" t="str">
        <f>IF(AU5&gt;0,AU5,"")</f>
        <v/>
      </c>
      <c r="BJ5" s="11" t="str">
        <f>IF(SUM(AR5:AU5)-AV5&gt;0,SUM(AR5:AU5)-AV5,"")</f>
        <v/>
      </c>
      <c r="BK5" s="11" t="str">
        <f>IF(AY5&gt;0,AY5,"")</f>
        <v/>
      </c>
      <c r="BL5" s="11" t="str">
        <f>IF(AZ5&gt;0,AZ5,"")</f>
        <v/>
      </c>
      <c r="BM5" s="11" t="str">
        <f>IF(SUM(AW5:AZ5)-BA5&gt;0,SUM(AW5:AZ5)-BA5,"")</f>
        <v/>
      </c>
      <c r="BN5" s="11" t="str">
        <f>IF(BJ5="","",MAX(BJ5,BM5))</f>
        <v/>
      </c>
      <c r="BO5" s="11" t="str">
        <f>IF(BD5&gt;0,BD5,"")</f>
        <v/>
      </c>
      <c r="BP5" s="11" t="str">
        <f>IF(BE5&gt;0,BE5,"")</f>
        <v/>
      </c>
      <c r="BQ5" s="11" t="str">
        <f>IF(SUM(BB5:BE5)-BF5&gt;0,SUM(BB5:BE5)-BF5,"")</f>
        <v/>
      </c>
      <c r="BR5" s="11" t="str">
        <f>IF(SUM(BN5,BQ5)&gt;0,SUM(BN5,BQ5),"")</f>
        <v/>
      </c>
      <c r="BS5" s="22"/>
      <c r="BT5" s="22"/>
      <c r="BU5" s="22"/>
      <c r="BV5" s="22"/>
      <c r="BW5" s="22"/>
      <c r="BX5" s="22"/>
      <c r="BY5" s="22"/>
      <c r="BZ5" s="22"/>
      <c r="CA5" s="22"/>
      <c r="CB5" s="22"/>
      <c r="CC5" s="22"/>
      <c r="CD5" s="22"/>
      <c r="CE5" s="22"/>
      <c r="CF5" s="22"/>
      <c r="CG5" s="22"/>
      <c r="CH5" s="27"/>
      <c r="CI5" s="38" t="str">
        <f>IF(BU5&gt;0,BU5,"")</f>
        <v/>
      </c>
      <c r="CJ5" s="38" t="str">
        <f>IF(BV5&gt;0,BV5,"")</f>
        <v/>
      </c>
      <c r="CK5" s="40" t="str">
        <f>IF(SUM(BS5:BV5)-BW5&gt;0,SUM(BS5:BV5)-BW5,"")</f>
        <v/>
      </c>
      <c r="CL5" s="40" t="str">
        <f>IF(BZ5&gt;0,BZ5,"")</f>
        <v/>
      </c>
      <c r="CM5" s="40" t="str">
        <f>IF(CA5&gt;0,CA5,"")</f>
        <v/>
      </c>
      <c r="CN5" s="40" t="str">
        <f>IF(SUM(BX5:CA5)-CB5&gt;0,SUM(BX5:CA5)-CB5,"")</f>
        <v/>
      </c>
      <c r="CO5" s="40" t="str">
        <f>IF(CK5="","",MAX(CK5,CN5))</f>
        <v/>
      </c>
      <c r="CP5" s="40" t="str">
        <f>IF(CE5&gt;0,CE5,"")</f>
        <v/>
      </c>
      <c r="CQ5" s="40" t="str">
        <f>IF(CF5&gt;0,CF5,"")</f>
        <v/>
      </c>
      <c r="CR5" s="40" t="str">
        <f>IF(SUM(CC5:CF5)-CG5&gt;0,SUM(CC5:CF5)-CG5,"")</f>
        <v/>
      </c>
      <c r="CS5" s="40" t="str">
        <f>IF(SUM(CO5,CR5)&gt;0,SUM(CO5,CR5),"")</f>
        <v/>
      </c>
      <c r="CT5" s="51">
        <f>IF(MAX(DV5,FD5,GL5,HT5,JB5,KJ5,LR5,MZ5,OH5,PP5,QX5,SF5,TN5,UV5,WD5)-IF(L5="",0,L5)&gt;0.001,MAX(DV5,FD5,GL5,HT5,JB5,KJ5,LR5,MZ5,OH5,PP5,QX5,SF5,TN5,UV5,WD5)-IF(L5="",0,L5),"")</f>
        <v>48.53</v>
      </c>
      <c r="CU5" s="51">
        <f>IF(MAX(DY5,EB5,FG5,FJ5,GO5,GR5,HW5,HZ5,JE5,JH5,KM5,KP5,LU5,LX5,NC5,NF5,OK5,ON5,PS5,PV5,RA5,RD5,SI5,SL5,TQ5,TT5,UY5,VB5,WG5,WJ5)-IF(L5="",0,L5)&gt;0.001,MAX(DY5,EB5,FG5,FJ5,GO5,GR5,HW5,HZ5,JE5,JH5,KM5,KP5,LU5,LX5,NC5,NF5,OK5,ON5,PS5,PV5,RA5,RD5,SI5,SL5,TQ5,TT5,UY5,VB5,WG5,WJ5)-IF(L5="",0,L5),"")</f>
        <v>46.07</v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0" t="str">
        <f>IF(CX5&gt;0,CX5,"")</f>
        <v/>
      </c>
      <c r="DQ5" s="40" t="str">
        <f>IF(CY5&gt;0,CY5,"")</f>
        <v/>
      </c>
      <c r="DR5" s="40" t="str">
        <f>IF(SUM(CV5:CY5)-CZ5&gt;0,SUM(CV5:CY5)-CZ5,"")</f>
        <v/>
      </c>
      <c r="DS5" s="40" t="str">
        <f>IF(DC5&gt;0,DC5,"")</f>
        <v/>
      </c>
      <c r="DT5" s="40" t="str">
        <f>IF(DD5&gt;0,DD5,"")</f>
        <v/>
      </c>
      <c r="DU5" s="40" t="str">
        <f>IF(SUM(DA5:DD5)-DE5&gt;0,SUM(DA5:DD5)-DE5,"")</f>
        <v/>
      </c>
      <c r="DV5" s="40" t="str">
        <f>IF(MAX(DR5,DU5)&gt;0,MAX(DR5,DU5),"")</f>
        <v/>
      </c>
      <c r="DW5" s="40" t="str">
        <f>IF(DH5&gt;0,DH5,"")</f>
        <v/>
      </c>
      <c r="DX5" s="40" t="str">
        <f>IF(DI5&gt;0,DI5,"")</f>
        <v/>
      </c>
      <c r="DY5" s="40" t="str">
        <f>IF(SUM(DF5:DI5)-DJ5&gt;0,SUM(DF5:DI5)-DJ5,"")</f>
        <v/>
      </c>
      <c r="DZ5" s="40" t="str">
        <f>IF(DM5&gt;0,DM5,"")</f>
        <v/>
      </c>
      <c r="EA5" s="40" t="str">
        <f>IF(DN5&gt;0,DN5,"")</f>
        <v/>
      </c>
      <c r="EB5" s="40" t="str">
        <f>IF(SUM(DK5:DN5)-DO5&gt;0,SUM(DK5:DN5)-DO5,"")</f>
        <v/>
      </c>
      <c r="EC5" s="40" t="str">
        <f>IF(SUM(DV5,EB5)&gt;0,SUM(DV5,EB5),"")</f>
        <v/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>IF(EF5&gt;0,EF5,"")</f>
        <v/>
      </c>
      <c r="EY5" s="11" t="str">
        <f>IF(EG5&gt;0,EG5,"")</f>
        <v/>
      </c>
      <c r="EZ5" s="11" t="str">
        <f>IF(SUM(ED5:EG5)-EH5&gt;0,SUM(ED5:EG5)-EH5,"")</f>
        <v/>
      </c>
      <c r="FA5" s="11" t="str">
        <f>IF(EK5&gt;0,EK5,"")</f>
        <v/>
      </c>
      <c r="FB5" s="11" t="str">
        <f>IF(EL5&gt;0,EL5,"")</f>
        <v/>
      </c>
      <c r="FC5" s="11" t="str">
        <f>IF(SUM(EI5:EL5)-EM5&gt;0,SUM(EI5:EL5)-EM5,"")</f>
        <v/>
      </c>
      <c r="FD5" s="11" t="str">
        <f>IF(MAX(EZ5,FC5)&gt;0,MAX(EZ5,FC5),"")</f>
        <v/>
      </c>
      <c r="FE5" s="11" t="str">
        <f>IF(EP5&gt;0,EP5,"")</f>
        <v/>
      </c>
      <c r="FF5" s="11" t="str">
        <f>IF(EQ5&gt;0,EQ5,"")</f>
        <v/>
      </c>
      <c r="FG5" s="11" t="str">
        <f>IF(SUM(EN5:EQ5)-ER5&gt;0,SUM(EN5:EQ5)-ER5,"")</f>
        <v/>
      </c>
      <c r="FH5" s="11" t="str">
        <f>IF(EU5&gt;0,EU5,"")</f>
        <v/>
      </c>
      <c r="FI5" s="11" t="str">
        <f>IF(EV5&gt;0,EV5,"")</f>
        <v/>
      </c>
      <c r="FJ5" s="11" t="str">
        <f>IF(SUM(ES5:EV5)-EW5&gt;0,SUM(ES5:EV5)-EW5,"")</f>
        <v/>
      </c>
      <c r="FK5" s="11" t="str">
        <f>IF(SUM(FD5,FJ5)&gt;0,SUM(FD5,FJ5),"")</f>
        <v/>
      </c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0" t="str">
        <f>IF(FN5&gt;0,FN5,"")</f>
        <v/>
      </c>
      <c r="GG5" s="40" t="str">
        <f>IF(FO5&gt;0,FO5,"")</f>
        <v/>
      </c>
      <c r="GH5" s="40" t="str">
        <f>IF(SUM(FL5:FO5)-FP5&gt;0,SUM(FL5:FO5)-FP5,"")</f>
        <v/>
      </c>
      <c r="GI5" s="40" t="str">
        <f>IF(FS5&gt;0,FS5,"")</f>
        <v/>
      </c>
      <c r="GJ5" s="40" t="str">
        <f>IF(FT5&gt;0,FT5,"")</f>
        <v/>
      </c>
      <c r="GK5" s="40" t="str">
        <f>IF(SUM(FQ5:FT5)-FU5&gt;0,SUM(FQ5:FT5)-FU5,"")</f>
        <v/>
      </c>
      <c r="GL5" s="40" t="str">
        <f>IF(MAX(GH5,GK5)&gt;0,MAX(GH5,GK5),"")</f>
        <v/>
      </c>
      <c r="GM5" s="40" t="str">
        <f>IF(FX5&gt;0,FX5,"")</f>
        <v/>
      </c>
      <c r="GN5" s="40" t="str">
        <f>IF(FY5&gt;0,FY5,"")</f>
        <v/>
      </c>
      <c r="GO5" s="40" t="str">
        <f>IF(SUM(FV5:FY5)-FZ5&gt;0,SUM(FV5:FY5)-FZ5,"")</f>
        <v/>
      </c>
      <c r="GP5" s="40" t="str">
        <f>IF(GC5&gt;0,GC5,"")</f>
        <v/>
      </c>
      <c r="GQ5" s="40" t="str">
        <f>IF(GD5&gt;0,GD5,"")</f>
        <v/>
      </c>
      <c r="GR5" s="40" t="str">
        <f>IF(SUM(GA5:GD5)-GE5&gt;0,SUM(GA5:GD5)-GE5,"")</f>
        <v/>
      </c>
      <c r="GS5" s="40" t="str">
        <f>IF(SUM(GL5,GR5)&gt;0,SUM(GL5,GR5),"")</f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>IF(GV5&gt;0,GV5,"")</f>
        <v/>
      </c>
      <c r="HO5" s="11" t="str">
        <f>IF(GW5&gt;0,GW5,"")</f>
        <v/>
      </c>
      <c r="HP5" s="11" t="str">
        <f>IF(SUM(GT5:GW5)-GX5&gt;0,SUM(GT5:GW5)-GX5,"")</f>
        <v/>
      </c>
      <c r="HQ5" s="11" t="str">
        <f>IF(HA5&gt;0,HA5,"")</f>
        <v/>
      </c>
      <c r="HR5" s="11" t="str">
        <f>IF(HB5&gt;0,HB5,"")</f>
        <v/>
      </c>
      <c r="HS5" s="11" t="str">
        <f>IF(SUM(GY5:HB5)-HC5&gt;0,SUM(GY5:HB5)-HC5,"")</f>
        <v/>
      </c>
      <c r="HT5" s="11" t="str">
        <f>IF(MAX(HP5,HS5)&gt;0,MAX(HP5,HS5),"")</f>
        <v/>
      </c>
      <c r="HU5" s="11" t="str">
        <f>IF(HF5&gt;0,HF5,"")</f>
        <v/>
      </c>
      <c r="HV5" s="11" t="str">
        <f>IF(HG5&gt;0,HG5,"")</f>
        <v/>
      </c>
      <c r="HW5" s="11" t="str">
        <f>IF(SUM(HD5:HG5)-HH5&gt;0,SUM(HD5:HG5)-HH5,"")</f>
        <v/>
      </c>
      <c r="HX5" s="11" t="str">
        <f>IF(HK5&gt;0,HK5,"")</f>
        <v/>
      </c>
      <c r="HY5" s="11" t="str">
        <f>IF(HL5&gt;0,HL5,"")</f>
        <v/>
      </c>
      <c r="HZ5" s="11" t="str">
        <f>IF(SUM(HI5:HL5)-HM5&gt;0,SUM(HI5:HL5)-HM5,"")</f>
        <v/>
      </c>
      <c r="IA5" s="11" t="str">
        <f>IF(SUM(HT5,HZ5)&gt;0,SUM(HT5,HZ5),"")</f>
        <v/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0" t="str">
        <f>IF(ID5&gt;0,ID5,"")</f>
        <v/>
      </c>
      <c r="IW5" s="40" t="str">
        <f>IF(IE5&gt;0,IE5,"")</f>
        <v/>
      </c>
      <c r="IX5" s="40" t="str">
        <f>IF(SUM(IB5:IE5)-IF5&gt;0,SUM(IB5:IE5)-IF5,"")</f>
        <v/>
      </c>
      <c r="IY5" s="40" t="str">
        <f>IF(II5&gt;0,II5,"")</f>
        <v/>
      </c>
      <c r="IZ5" s="40" t="str">
        <f>IF(IJ5&gt;0,IJ5,"")</f>
        <v/>
      </c>
      <c r="JA5" s="40" t="str">
        <f>IF(SUM(IG5:IJ5)-IK5&gt;0,SUM(IG5:IJ5)-IK5,"")</f>
        <v/>
      </c>
      <c r="JB5" s="40" t="str">
        <f>IF(MAX(IX5,JA5)&gt;0,MAX(IX5,JA5),"")</f>
        <v/>
      </c>
      <c r="JC5" s="40" t="str">
        <f>IF(IN5&gt;0,IN5,"")</f>
        <v/>
      </c>
      <c r="JD5" s="40" t="str">
        <f>IF(IO5&gt;0,IO5,"")</f>
        <v/>
      </c>
      <c r="JE5" s="40" t="str">
        <f>IF(SUM(IL5:IO5)-IP5&gt;0,SUM(IL5:IO5)-IP5,"")</f>
        <v/>
      </c>
      <c r="JF5" s="40" t="str">
        <f>IF(IS5&gt;0,IS5,"")</f>
        <v/>
      </c>
      <c r="JG5" s="40" t="str">
        <f>IF(IT5&gt;0,IT5,"")</f>
        <v/>
      </c>
      <c r="JH5" s="40" t="str">
        <f>IF(SUM(IQ5:IT5)-IU5&gt;0,SUM(IQ5:IT5)-IU5,"")</f>
        <v/>
      </c>
      <c r="JI5" s="40" t="str">
        <f>IF(SUM(JB5,JH5)&gt;0,SUM(JB5,JH5),"")</f>
        <v/>
      </c>
      <c r="JJ5" s="18">
        <v>3</v>
      </c>
      <c r="JK5" s="18">
        <v>3.55</v>
      </c>
      <c r="JL5" s="18">
        <v>6.3</v>
      </c>
      <c r="JM5" s="18">
        <v>6.98</v>
      </c>
      <c r="JN5" s="18">
        <v>0</v>
      </c>
      <c r="JO5" s="18">
        <v>7.45</v>
      </c>
      <c r="JP5" s="18">
        <v>9</v>
      </c>
      <c r="JQ5" s="18">
        <v>14.9</v>
      </c>
      <c r="JR5" s="18">
        <v>16.440000000000001</v>
      </c>
      <c r="JS5" s="18">
        <v>0</v>
      </c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>
        <f>IF(JL5&gt;0,JL5,"")</f>
        <v>6.3</v>
      </c>
      <c r="KE5" s="11">
        <f>IF(JM5&gt;0,JM5,"")</f>
        <v>6.98</v>
      </c>
      <c r="KF5" s="11">
        <f>IF(SUM(JJ5:JM5)-JN5&gt;0,SUM(JJ5:JM5)-JN5,"")</f>
        <v>19.829999999999998</v>
      </c>
      <c r="KG5" s="11">
        <f>IF(JQ5&gt;0,JQ5,"")</f>
        <v>14.9</v>
      </c>
      <c r="KH5" s="11">
        <f>IF(JR5&gt;0,JR5,"")</f>
        <v>16.440000000000001</v>
      </c>
      <c r="KI5" s="11">
        <f>IF(SUM(JO5:JR5)-JS5&gt;0,SUM(JO5:JR5)-JS5,"")</f>
        <v>47.790000000000006</v>
      </c>
      <c r="KJ5" s="11">
        <f>IF(MAX(KF5,KI5)&gt;0,MAX(KF5,KI5),"")</f>
        <v>47.790000000000006</v>
      </c>
      <c r="KK5" s="11" t="str">
        <f>IF(JV5&gt;0,JV5,"")</f>
        <v/>
      </c>
      <c r="KL5" s="11" t="str">
        <f>IF(JW5&gt;0,JW5,"")</f>
        <v/>
      </c>
      <c r="KM5" s="11" t="str">
        <f>IF(SUM(JT5:JW5)-JX5&gt;0,SUM(JT5:JW5)-JX5,"")</f>
        <v/>
      </c>
      <c r="KN5" s="11" t="str">
        <f>IF(KA5&gt;0,KA5,"")</f>
        <v/>
      </c>
      <c r="KO5" s="11" t="str">
        <f>IF(KB5&gt;0,KB5,"")</f>
        <v/>
      </c>
      <c r="KP5" s="11" t="str">
        <f>IF(SUM(JY5:KB5)-KC5&gt;0,SUM(JY5:KB5)-KC5,"")</f>
        <v/>
      </c>
      <c r="KQ5" s="11">
        <f>IF(SUM(KJ5,KP5)&gt;0,SUM(KJ5,KP5),"")</f>
        <v>47.790000000000006</v>
      </c>
      <c r="KR5" s="17">
        <v>7.85</v>
      </c>
      <c r="KS5" s="17">
        <v>9.4</v>
      </c>
      <c r="KT5" s="17">
        <v>14.9</v>
      </c>
      <c r="KU5" s="17">
        <v>16.78</v>
      </c>
      <c r="KV5" s="17">
        <v>0.4</v>
      </c>
      <c r="KW5" s="17">
        <v>1.6</v>
      </c>
      <c r="KX5" s="17">
        <v>1.65</v>
      </c>
      <c r="KY5" s="17">
        <v>3.5</v>
      </c>
      <c r="KZ5" s="17">
        <v>2.82</v>
      </c>
      <c r="LA5" s="17">
        <v>0</v>
      </c>
      <c r="LB5" s="17">
        <v>7.75</v>
      </c>
      <c r="LC5" s="17">
        <v>9.1</v>
      </c>
      <c r="LD5" s="17">
        <v>14.9</v>
      </c>
      <c r="LE5" s="17">
        <v>14.32</v>
      </c>
      <c r="LF5" s="17"/>
      <c r="LG5" s="17"/>
      <c r="LH5" s="17"/>
      <c r="LI5" s="17"/>
      <c r="LJ5" s="17"/>
      <c r="LK5" s="17"/>
      <c r="LL5" s="40">
        <f>IF(KT5&gt;0,KT5,"")</f>
        <v>14.9</v>
      </c>
      <c r="LM5" s="40">
        <f>IF(KU5&gt;0,KU5,"")</f>
        <v>16.78</v>
      </c>
      <c r="LN5" s="40">
        <f>IF(SUM(KR5:KU5)-KV5&gt;0,SUM(KR5:KU5)-KV5,"")</f>
        <v>48.53</v>
      </c>
      <c r="LO5" s="40">
        <f>IF(KY5&gt;0,KY5,"")</f>
        <v>3.5</v>
      </c>
      <c r="LP5" s="40">
        <f>IF(KZ5&gt;0,KZ5,"")</f>
        <v>2.82</v>
      </c>
      <c r="LQ5" s="40">
        <f>IF(SUM(KW5:KZ5)-LA5&gt;0,SUM(KW5:KZ5)-LA5,"")</f>
        <v>9.57</v>
      </c>
      <c r="LR5" s="40">
        <f>IF(MAX(LN5,LQ5)&gt;0,MAX(LN5,LQ5),"")</f>
        <v>48.53</v>
      </c>
      <c r="LS5" s="40">
        <f>IF(LD5&gt;0,LD5,"")</f>
        <v>14.9</v>
      </c>
      <c r="LT5" s="40">
        <f>IF(LE5&gt;0,LE5,"")</f>
        <v>14.32</v>
      </c>
      <c r="LU5" s="40">
        <f>IF(SUM(LB5:LE5)-LF5&gt;0,SUM(LB5:LE5)-LF5,"")</f>
        <v>46.07</v>
      </c>
      <c r="LV5" s="40" t="str">
        <f>IF(LI5&gt;0,LI5,"")</f>
        <v/>
      </c>
      <c r="LW5" s="40" t="str">
        <f>IF(LJ5&gt;0,LJ5,"")</f>
        <v/>
      </c>
      <c r="LX5" s="40" t="str">
        <f>IF(SUM(LG5:LJ5)-LK5&gt;0,SUM(LG5:LJ5)-LK5,"")</f>
        <v/>
      </c>
      <c r="LY5" s="40">
        <f>IF(SUM(LR5,LX5)&gt;0,SUM(LR5,LX5),"")</f>
        <v>48.53</v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>IF(MB5&gt;0,MB5,"")</f>
        <v/>
      </c>
      <c r="MU5" s="11" t="str">
        <f>IF(MC5&gt;0,MC5,"")</f>
        <v/>
      </c>
      <c r="MV5" s="11" t="str">
        <f>IF(SUM(LZ5:MC5)-MD5&gt;0,SUM(LZ5:MC5)-MD5,"")</f>
        <v/>
      </c>
      <c r="MW5" s="11" t="str">
        <f>IF(MG5&gt;0,MG5,"")</f>
        <v/>
      </c>
      <c r="MX5" s="11" t="str">
        <f>IF(MH5&gt;0,MH5,"")</f>
        <v/>
      </c>
      <c r="MY5" s="11" t="str">
        <f>IF(SUM(ME5:MH5)-MI5&gt;0,SUM(ME5:MH5)-MI5,"")</f>
        <v/>
      </c>
      <c r="MZ5" s="11" t="str">
        <f>IF(MAX(MV5,MY5)&gt;0,MAX(MV5,MY5),"")</f>
        <v/>
      </c>
      <c r="NA5" s="11" t="str">
        <f>IF(ML5&gt;0,ML5,"")</f>
        <v/>
      </c>
      <c r="NB5" s="11" t="str">
        <f>IF(MM5&gt;0,MM5,"")</f>
        <v/>
      </c>
      <c r="NC5" s="11" t="str">
        <f>IF(SUM(MJ5:MM5)-MN5&gt;0,SUM(MJ5:MM5)-MN5,"")</f>
        <v/>
      </c>
      <c r="ND5" s="11" t="str">
        <f>IF(MQ5&gt;0,MQ5,"")</f>
        <v/>
      </c>
      <c r="NE5" s="11" t="str">
        <f>IF(MR5&gt;0,MR5,"")</f>
        <v/>
      </c>
      <c r="NF5" s="11" t="str">
        <f>IF(SUM(MO5:MR5)-MS5&gt;0,SUM(MO5:MR5)-MS5,"")</f>
        <v/>
      </c>
      <c r="NG5" s="11" t="str">
        <f>IF(SUM(MZ5,NF5)&gt;0,SUM(MZ5,NF5),"")</f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0" t="str">
        <f>IF(NJ5&gt;0,NJ5,"")</f>
        <v/>
      </c>
      <c r="OC5" s="40" t="str">
        <f>IF(NK5&gt;0,NK5,"")</f>
        <v/>
      </c>
      <c r="OD5" s="40" t="str">
        <f>IF(SUM(NH5:NK5)-NL5&gt;0,SUM(NH5:NK5)-NL5,"")</f>
        <v/>
      </c>
      <c r="OE5" s="40" t="str">
        <f>IF(NO5&gt;0,NO5,"")</f>
        <v/>
      </c>
      <c r="OF5" s="40" t="str">
        <f>IF(NP5&gt;0,NP5,"")</f>
        <v/>
      </c>
      <c r="OG5" s="40" t="str">
        <f>IF(SUM(NM5:NP5)-NQ5&gt;0,SUM(NM5:NP5)-NQ5,"")</f>
        <v/>
      </c>
      <c r="OH5" s="40" t="str">
        <f>IF(MAX(OD5,OG5)&gt;0,MAX(OD5,OG5),"")</f>
        <v/>
      </c>
      <c r="OI5" s="40" t="str">
        <f>IF(NT5&gt;0,NT5,"")</f>
        <v/>
      </c>
      <c r="OJ5" s="40" t="str">
        <f>IF(NU5&gt;0,NU5,"")</f>
        <v/>
      </c>
      <c r="OK5" s="40" t="str">
        <f>IF(SUM(NR5:NU5)-NV5&gt;0,SUM(NR5:NU5)-NV5,"")</f>
        <v/>
      </c>
      <c r="OL5" s="40" t="str">
        <f>IF(NY5&gt;0,NY5,"")</f>
        <v/>
      </c>
      <c r="OM5" s="40" t="str">
        <f>IF(NZ5&gt;0,NZ5,"")</f>
        <v/>
      </c>
      <c r="ON5" s="40" t="str">
        <f>IF(SUM(NW5:NZ5)-OA5&gt;0,SUM(NW5:NZ5)-OA5,"")</f>
        <v/>
      </c>
      <c r="OO5" s="40" t="str">
        <f>IF(SUM(OH5,ON5)&gt;0,SUM(OH5,ON5),"")</f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>IF(OR5&gt;0,OR5,"")</f>
        <v/>
      </c>
      <c r="PK5" s="11" t="str">
        <f>IF(OS5&gt;0,OS5,"")</f>
        <v/>
      </c>
      <c r="PL5" s="11" t="str">
        <f>IF(SUM(OP5:OS5)-OT5&gt;0,SUM(OP5:OS5)-OT5,"")</f>
        <v/>
      </c>
      <c r="PM5" s="11" t="str">
        <f>IF(OW5&gt;0,OW5,"")</f>
        <v/>
      </c>
      <c r="PN5" s="11" t="str">
        <f>IF(OX5&gt;0,OX5,"")</f>
        <v/>
      </c>
      <c r="PO5" s="11" t="str">
        <f>IF(SUM(OU5:OX5)-OY5&gt;0,SUM(OU5:OX5)-OY5,"")</f>
        <v/>
      </c>
      <c r="PP5" s="11" t="str">
        <f>IF(MAX(PL5,PO5)&gt;0,MAX(PL5,PO5),"")</f>
        <v/>
      </c>
      <c r="PQ5" s="11" t="str">
        <f>IF(PB5&gt;0,PB5,"")</f>
        <v/>
      </c>
      <c r="PR5" s="11" t="str">
        <f>IF(PC5&gt;0,PC5,"")</f>
        <v/>
      </c>
      <c r="PS5" s="11" t="str">
        <f>IF(SUM(OZ5:PC5)-PD5&gt;0,SUM(OZ5:PC5)-PD5,"")</f>
        <v/>
      </c>
      <c r="PT5" s="11" t="str">
        <f>IF(PG5&gt;0,PG5,"")</f>
        <v/>
      </c>
      <c r="PU5" s="11" t="str">
        <f>IF(PH5&gt;0,PH5,"")</f>
        <v/>
      </c>
      <c r="PV5" s="11" t="str">
        <f>IF(SUM(PE5:PH5)-PI5&gt;0,SUM(PE5:PH5)-PI5,"")</f>
        <v/>
      </c>
      <c r="PW5" s="11" t="str">
        <f>IF(SUM(PP5,PV5)&gt;0,SUM(PP5,PV5),"")</f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0" t="str">
        <f>IF(PZ5&gt;0,PZ5,"")</f>
        <v/>
      </c>
      <c r="QS5" s="40" t="str">
        <f>IF(QA5&gt;0,QA5,"")</f>
        <v/>
      </c>
      <c r="QT5" s="40" t="str">
        <f>IF(SUM(PX5:QA5)-QB5&gt;0,SUM(PX5:QA5)-QB5,"")</f>
        <v/>
      </c>
      <c r="QU5" s="40" t="str">
        <f>IF(QE5&gt;0,QE5,"")</f>
        <v/>
      </c>
      <c r="QV5" s="40" t="str">
        <f>IF(QF5&gt;0,QF5,"")</f>
        <v/>
      </c>
      <c r="QW5" s="40" t="str">
        <f>IF(SUM(QC5:QF5)-QG5&gt;0,SUM(QC5:QF5)-QG5,"")</f>
        <v/>
      </c>
      <c r="QX5" s="40" t="str">
        <f>IF(MAX(QT5,QW5)&gt;0,MAX(QT5,QW5),"")</f>
        <v/>
      </c>
      <c r="QY5" s="40" t="str">
        <f>IF(QJ5&gt;0,QJ5,"")</f>
        <v/>
      </c>
      <c r="QZ5" s="40" t="str">
        <f>IF(QK5&gt;0,QK5,"")</f>
        <v/>
      </c>
      <c r="RA5" s="40" t="str">
        <f>IF(SUM(QH5:QK5)-QL5&gt;0,SUM(QH5:QK5)-QL5,"")</f>
        <v/>
      </c>
      <c r="RB5" s="40" t="str">
        <f>IF(QO5&gt;0,QO5,"")</f>
        <v/>
      </c>
      <c r="RC5" s="40" t="str">
        <f>IF(QP5&gt;0,QP5,"")</f>
        <v/>
      </c>
      <c r="RD5" s="40" t="str">
        <f>IF(SUM(QM5:QP5)-QQ5&gt;0,SUM(QM5:QP5)-QQ5,"")</f>
        <v/>
      </c>
      <c r="RE5" s="40" t="str">
        <f>IF(SUM(QX5,RD5)&gt;0,SUM(QX5,RD5),"")</f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>IF(RH5&gt;0,RH5,"")</f>
        <v/>
      </c>
      <c r="SA5" s="11" t="str">
        <f>IF(RI5&gt;0,RI5,"")</f>
        <v/>
      </c>
      <c r="SB5" s="11" t="str">
        <f>IF(SUM(RF5:RI5)-RJ5&gt;0,SUM(RF5:RI5)-RJ5,"")</f>
        <v/>
      </c>
      <c r="SC5" s="11" t="str">
        <f>IF(RM5&gt;0,RM5,"")</f>
        <v/>
      </c>
      <c r="SD5" s="11" t="str">
        <f>IF(RN5&gt;0,RN5,"")</f>
        <v/>
      </c>
      <c r="SE5" s="11" t="str">
        <f>IF(SUM(RK5:RN5)-RO5&gt;0,SUM(RK5:RN5)-RO5,"")</f>
        <v/>
      </c>
      <c r="SF5" s="11" t="str">
        <f>IF(MAX(SB5,SE5)&gt;0,MAX(SB5,SE5),"")</f>
        <v/>
      </c>
      <c r="SG5" s="11" t="str">
        <f>IF(RR5&gt;0,RR5,"")</f>
        <v/>
      </c>
      <c r="SH5" s="11" t="str">
        <f>IF(RS5&gt;0,RS5,"")</f>
        <v/>
      </c>
      <c r="SI5" s="11" t="str">
        <f>IF(SUM(RP5:RS5)-RT5&gt;0,SUM(RP5:RS5)-RT5,"")</f>
        <v/>
      </c>
      <c r="SJ5" s="11" t="str">
        <f>IF(RW5&gt;0,RW5,"")</f>
        <v/>
      </c>
      <c r="SK5" s="11" t="str">
        <f>IF(RX5&gt;0,RX5,"")</f>
        <v/>
      </c>
      <c r="SL5" s="11" t="str">
        <f>IF(SUM(RU5:RX5)-RY5&gt;0,SUM(RU5:RX5)-RY5,"")</f>
        <v/>
      </c>
      <c r="SM5" s="11" t="str">
        <f>IF(SUM(SF5,SL5)&gt;0,SUM(SF5,SL5),"")</f>
        <v/>
      </c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40" t="str">
        <f>IF(SP5&gt;0,SP5,"")</f>
        <v/>
      </c>
      <c r="TI5" s="40" t="str">
        <f>IF(SQ5&gt;0,SQ5,"")</f>
        <v/>
      </c>
      <c r="TJ5" s="40" t="str">
        <f>IF(SUM(SN5:SQ5)-SR5&gt;0,SUM(SN5:SQ5)-SR5,"")</f>
        <v/>
      </c>
      <c r="TK5" s="40" t="str">
        <f>IF(SU5&gt;0,SU5,"")</f>
        <v/>
      </c>
      <c r="TL5" s="40" t="str">
        <f>IF(SV5&gt;0,SV5,"")</f>
        <v/>
      </c>
      <c r="TM5" s="40" t="str">
        <f>IF(SUM(SS5:SV5)-SW5&gt;0,SUM(SS5:SV5)-SW5,"")</f>
        <v/>
      </c>
      <c r="TN5" s="40" t="str">
        <f>IF(MAX(TJ5,TM5)&gt;0,MAX(TJ5,TM5),"")</f>
        <v/>
      </c>
      <c r="TO5" s="40" t="str">
        <f>IF(SZ5&gt;0,SZ5,"")</f>
        <v/>
      </c>
      <c r="TP5" s="40" t="str">
        <f>IF(TA5&gt;0,TA5,"")</f>
        <v/>
      </c>
      <c r="TQ5" s="40" t="str">
        <f>IF(SUM(SX5:TA5)-TB5&gt;0,SUM(SX5:TA5)-TB5,"")</f>
        <v/>
      </c>
      <c r="TR5" s="40" t="str">
        <f>IF(TE5&gt;0,TE5,"")</f>
        <v/>
      </c>
      <c r="TS5" s="40" t="str">
        <f>IF(TF5&gt;0,TF5,"")</f>
        <v/>
      </c>
      <c r="TT5" s="40" t="str">
        <f>IF(SUM(TC5:TF5)-TG5&gt;0,SUM(TC5:TF5)-TG5,"")</f>
        <v/>
      </c>
      <c r="TU5" s="40" t="str">
        <f>IF(SUM(TN5,TT5)&gt;0,SUM(TN5,TT5),"")</f>
        <v/>
      </c>
      <c r="TV5" s="18"/>
      <c r="TW5" s="18"/>
      <c r="TX5" s="18"/>
      <c r="TY5" s="18"/>
      <c r="TZ5" s="18"/>
      <c r="UA5" s="18"/>
      <c r="UB5" s="18"/>
      <c r="UC5" s="18"/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1" t="str">
        <f>IF(TX5&gt;0,TX5,"")</f>
        <v/>
      </c>
      <c r="UQ5" s="11" t="str">
        <f>IF(TY5&gt;0,TY5,"")</f>
        <v/>
      </c>
      <c r="UR5" s="11" t="str">
        <f>IF(SUM(TV5:TY5)-TZ5&gt;0,SUM(TV5:TY5)-TZ5,"")</f>
        <v/>
      </c>
      <c r="US5" s="11" t="str">
        <f>IF(UC5&gt;0,UC5,"")</f>
        <v/>
      </c>
      <c r="UT5" s="11" t="str">
        <f>IF(UD5&gt;0,UD5,"")</f>
        <v/>
      </c>
      <c r="UU5" s="11" t="str">
        <f>IF(SUM(UA5:UD5)-UE5&gt;0,SUM(UA5:UD5)-UE5,"")</f>
        <v/>
      </c>
      <c r="UV5" s="11" t="str">
        <f>IF(MAX(UR5,UU5)&gt;0,MAX(UR5,UU5),"")</f>
        <v/>
      </c>
      <c r="UW5" s="11" t="str">
        <f>IF(UH5&gt;0,UH5,"")</f>
        <v/>
      </c>
      <c r="UX5" s="11" t="str">
        <f>IF(UI5&gt;0,UI5,"")</f>
        <v/>
      </c>
      <c r="UY5" s="11" t="str">
        <f>IF(SUM(UF5:UI5)-UJ5&gt;0,SUM(UF5:UI5)-UJ5,"")</f>
        <v/>
      </c>
      <c r="UZ5" s="11" t="str">
        <f>IF(UM5&gt;0,UM5,"")</f>
        <v/>
      </c>
      <c r="VA5" s="11" t="str">
        <f>IF(UN5&gt;0,UN5,"")</f>
        <v/>
      </c>
      <c r="VB5" s="11" t="str">
        <f>IF(SUM(UK5:UN5)-UO5&gt;0,SUM(UK5:UN5)-UO5,"")</f>
        <v/>
      </c>
      <c r="VC5" s="11" t="str">
        <f>IF(SUM(UV5,VB5)&gt;0,SUM(UV5,VB5),"")</f>
        <v/>
      </c>
      <c r="VD5" s="17"/>
      <c r="VE5" s="17"/>
      <c r="VF5" s="17"/>
      <c r="VG5" s="17"/>
      <c r="VH5" s="17"/>
      <c r="VI5" s="17"/>
      <c r="VJ5" s="17"/>
      <c r="VK5" s="17"/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40" t="str">
        <f>IF(VF5&gt;0,VF5,"")</f>
        <v/>
      </c>
      <c r="VY5" s="40" t="str">
        <f>IF(VG5&gt;0,VG5,"")</f>
        <v/>
      </c>
      <c r="VZ5" s="40" t="str">
        <f>IF(SUM(VD5:VG5)-VH5&gt;0,SUM(VD5:VG5)-VH5,"")</f>
        <v/>
      </c>
      <c r="WA5" s="40" t="str">
        <f>IF(VK5&gt;0,VK5,"")</f>
        <v/>
      </c>
      <c r="WB5" s="40" t="str">
        <f>IF(VL5&gt;0,VL5,"")</f>
        <v/>
      </c>
      <c r="WC5" s="40" t="str">
        <f>IF(SUM(VI5:VL5)-VM5&gt;0,SUM(VI5:VL5)-VM5,"")</f>
        <v/>
      </c>
      <c r="WD5" s="40" t="str">
        <f>IF(MAX(VZ5,WC5)&gt;0,MAX(VZ5,WC5),"")</f>
        <v/>
      </c>
      <c r="WE5" s="40" t="str">
        <f>IF(VP5&gt;0,VP5,"")</f>
        <v/>
      </c>
      <c r="WF5" s="40" t="str">
        <f>IF(VQ5&gt;0,VQ5,"")</f>
        <v/>
      </c>
      <c r="WG5" s="40" t="str">
        <f>IF(SUM(VN5:VQ5)-VR5&gt;0,SUM(VN5:VQ5)-VR5,"")</f>
        <v/>
      </c>
      <c r="WH5" s="40" t="str">
        <f>IF(VU5&gt;0,VU5,"")</f>
        <v/>
      </c>
      <c r="WI5" s="40" t="str">
        <f>IF(VV5&gt;0,VV5,"")</f>
        <v/>
      </c>
      <c r="WJ5" s="40" t="str">
        <f>IF(SUM(VS5:VV5)-VW5&gt;0,SUM(VS5:VV5)-VW5,"")</f>
        <v/>
      </c>
      <c r="WK5" s="40" t="str">
        <f>IF(SUM(WD5,WJ5)&gt;0,SUM(WD5,WJ5),"")</f>
        <v/>
      </c>
      <c r="WL5" s="26">
        <f>IF($CH5="P",BS5,(BS5+AR5)/2)</f>
        <v>0</v>
      </c>
      <c r="WM5" s="26">
        <f>IF($CH5="P",BT5,(BT5+AS5)/2)</f>
        <v>0</v>
      </c>
      <c r="WN5" s="26">
        <f>IF($CH5="P",BU5,(BU5+AT5)/2)</f>
        <v>0</v>
      </c>
      <c r="WO5" s="26">
        <f>IF($CH5="P",BV5,(BV5+AU5)/2)</f>
        <v>0</v>
      </c>
      <c r="WP5" s="26">
        <f>IF($CH5="P",BW5,(BW5+AV5)/2)</f>
        <v>0</v>
      </c>
      <c r="WQ5" s="26">
        <f>IF($CH5="P",BX5,(BX5+AW5)/2)</f>
        <v>0</v>
      </c>
      <c r="WR5" s="26">
        <f>IF($CH5="P",BY5,(BY5+AX5)/2)</f>
        <v>0</v>
      </c>
      <c r="WS5" s="26">
        <f>IF($CH5="P",BZ5,(BZ5+AY5)/2)</f>
        <v>0</v>
      </c>
      <c r="WT5" s="26">
        <f>IF($CH5="P",CA5,(CA5+AZ5)/2)</f>
        <v>0</v>
      </c>
      <c r="WU5" s="26">
        <f>IF($CH5="P",CB5,(CB5+BA5)/2)</f>
        <v>0</v>
      </c>
      <c r="WV5" s="26">
        <f>IF($CH5="P",CC5,(CC5+BB5)/2)</f>
        <v>0</v>
      </c>
      <c r="WW5" s="26">
        <f>IF($CH5="P",CD5,(CD5+BC5)/2)</f>
        <v>0</v>
      </c>
      <c r="WX5" s="26">
        <f>IF($CH5="P",CE5,(CE5+BD5)/2)</f>
        <v>0</v>
      </c>
      <c r="WY5" s="26">
        <f>IF($CH5="P",CF5,(CF5+BE5)/2)</f>
        <v>0</v>
      </c>
      <c r="WZ5" s="26">
        <f>IF($CH5="P",CG5,(CG5+BF5)/2)</f>
        <v>0</v>
      </c>
      <c r="XA5" s="28" t="s">
        <v>53</v>
      </c>
      <c r="XB5" s="11" t="str">
        <f>IF(WN5&gt;0,WN5,"")</f>
        <v/>
      </c>
      <c r="XC5" s="11" t="str">
        <f>IF(WO5&gt;0,WO5,"")</f>
        <v/>
      </c>
      <c r="XD5" s="11" t="str">
        <f>IF(SUM(WL5:WO5)-WP5&gt;0,SUM(WL5:WO5)-WP5,"")</f>
        <v/>
      </c>
      <c r="XE5" s="11" t="str">
        <f>IF(WS5&gt;0,WS5,"")</f>
        <v/>
      </c>
      <c r="XF5" s="11" t="str">
        <f>IF(WT5&gt;0,WT5,"")</f>
        <v/>
      </c>
      <c r="XG5" s="11" t="str">
        <f>IF(SUM(WQ5:WT5)-WU5&gt;0,SUM(WQ5:WT5)-WU5,"")</f>
        <v/>
      </c>
      <c r="XH5" s="11" t="str">
        <f>IF(MAX(XD5,XG5)&gt;0,MAX(XD5,XG5),"")</f>
        <v/>
      </c>
      <c r="XI5" s="11" t="str">
        <f>IF(WX5&gt;0,WX5,"")</f>
        <v/>
      </c>
      <c r="XJ5" s="11" t="str">
        <f>IF(WY5&gt;0,WY5,"")</f>
        <v/>
      </c>
      <c r="XK5" s="11" t="str">
        <f>IF(SUM(WV5:WY5)-WZ5&gt;0,SUM(WV5:WY5)-WZ5,"")</f>
        <v/>
      </c>
      <c r="XL5" s="11" t="str">
        <f>IF(SUM(XH5,XK5)&gt;0,SUM(XH5,XK5),"")</f>
        <v/>
      </c>
    </row>
    <row r="6" spans="1:636" x14ac:dyDescent="0.2">
      <c r="A6" s="4" t="str" cm="1">
        <f t="array" ref="A6">IF(AND(H6&lt;&gt;"",H6&lt;&gt;"No DD"),SUMPRODUCT((H$4:H$20&lt;&gt;"")*(H$4:H$20&lt;&gt;"No DD")*(E$4:E$20&gt;E6))+1,IF(H6="No DD",SUMPRODUCT((H$4:H$20="No DD")*(E$4:E$20&gt;E6))+1+SUMPRODUCT((H$4:H$20&lt;&gt;"")*(H$4:H$20&lt;&gt;"No DD")),""))</f>
        <v/>
      </c>
      <c r="B6" s="5" t="s">
        <v>163</v>
      </c>
      <c r="C6" s="4" t="s">
        <v>5</v>
      </c>
      <c r="D6" s="4" t="s">
        <v>162</v>
      </c>
      <c r="E6" s="9">
        <f>SUM(J6,L6,N6)</f>
        <v>67.099999999999994</v>
      </c>
      <c r="F6" s="3" t="str">
        <f>IF(OR(AND(AG6&gt;=AQ$22,AG6&lt;&gt;"",AI6&gt;=AQ$26,AI6&lt;&gt;"",AF6=""),AND(AJ6&gt;=AQ$22,AJ6&lt;&gt;"",AL6&gt;=AQ$26,AL6&lt;&gt;"",AF6=""),AND(AN6&gt;=AQ$22,AN6&lt;&gt;"",AP6&gt;=AQ$26,AP6&lt;&gt;"",AF6=""),AND(BH6&gt;=BR$22,BH6&lt;&gt;"",BJ6&gt;=BR$26,BJ6&lt;&gt;"",BG6=""),AND(BK6&gt;=BR$22,BK6&lt;&gt;"",BM6&gt;=BR$26,BM6&lt;&gt;"",BG6=""),AND(BO6&gt;=BR$22,BO6&lt;&gt;"",BQ6&gt;=BR$26,BQ6&lt;&gt;"",BG6=""),AND(CI6&gt;=CS$22,CI6&lt;&gt;"",CK6&gt;=CS$26,CK6&lt;&gt;"",CH6=""),AND(CL6&gt;=CS$22,CL6&lt;&gt;"",CN6&gt;=CS$26,CN6&lt;&gt;"",CH6=""),AND(CP6&gt;=CS$22,CP6&lt;&gt;"",CR6&gt;=CS$26,CR6&lt;&gt;"",CH6=""),AND(DP6&gt;=EC$22,DP6&lt;&gt;"",DR6&gt;=EC$26,DR6&lt;&gt;""),AND(DS6&gt;=EC$22,DS6&lt;&gt;"",DU6&gt;=EC$26,DU6&lt;&gt;""),AND(DW6&gt;=EC$22,DW6&lt;&gt;"",DY6&gt;=EC$26,DY6&lt;&gt;""),AND(DZ6&gt;=EC$22,DZ6&lt;&gt;"",EB6&gt;=EC$26,EB6&lt;&gt;""),AND(EX6&gt;=FK$22,EX6&lt;&gt;"",EZ6&gt;=FK$26,EZ6&lt;&gt;""),AND(FA6&gt;=FK$22,FA6&lt;&gt;"",FC6&gt;=FK$26,FC6&lt;&gt;""),AND(FE6&gt;=FK$22,FE6&lt;&gt;"",FG6&gt;=FK$26,FG6&lt;&gt;""),AND(FH6&gt;=FK$22,FH6&lt;&gt;"",FJ6&gt;=FK$26,FJ6&lt;&gt;""),AND(GF6&gt;=GS$22,GF6&lt;&gt;"",GH6&gt;=GS$26,GH6&lt;&gt;""),AND(GI6&gt;=GS$22,GI6&lt;&gt;"",GK6&gt;=GS$26,GK6&lt;&gt;""),AND(GM6&gt;=GS$22,GM6&lt;&gt;"",GO6&gt;=GS$26,GO6&lt;&gt;""),AND(GP6&gt;=GS$22,GP6&lt;&gt;"",GR6&gt;=GS$26,GR6&lt;&gt;""),AND(HN6&gt;=IA$22,HN6&lt;&gt;"",HP6&gt;=IA$26,HP6&lt;&gt;""),AND(HQ6&gt;=IA$22,HQ6&lt;&gt;"",HS6&gt;=IA$26,HS6&lt;&gt;""),AND(HU6&gt;=IA$22,HU6&lt;&gt;"",HW6&gt;=IA$26,HW6&lt;&gt;""),AND(HX6&gt;=IA$22,HX6&lt;&gt;"",HZ6&gt;=IA$26,HZ6&lt;&gt;""),AND(IV6&gt;=JI$22,IV6&lt;&gt;"",IX6&gt;=JI$26,IX6&lt;&gt;""),AND(IY6&gt;=JI$22,IY6&lt;&gt;"",JA6&gt;=JI$26,JA6&lt;&gt;""),AND(JC6&gt;=JI$22,JC6&lt;&gt;"",JE6&gt;=JI$26,JE6&lt;&gt;""),AND(JF6&gt;=JI$22,JF6&lt;&gt;"",JH6&gt;=JI$26,JH6&lt;&gt;""),AND(KD6&gt;=KQ$22,KD6&lt;&gt;"",KF6&gt;=KQ$26,KF6&lt;&gt;""),AND(KG6&gt;=KQ$22,KG6&lt;&gt;"",KI6&gt;=KQ$26,KI6&lt;&gt;""),AND(KK6&gt;=KQ$22,KK6&lt;&gt;"",KM6&gt;=KQ$26,KM6&lt;&gt;""),AND(KN6&gt;=KQ$22,KN6&lt;&gt;"",KP6&gt;=KQ$26,KP6&lt;&gt;""),AND(LL6&gt;=LY$22,LL6&lt;&gt;"",LN6&gt;=LY$26,LN6&lt;&gt;""),AND(LO6&gt;=LY$22,LO6&lt;&gt;"",LQ6&gt;=LY$26,LQ6&lt;&gt;""),AND(LS6&gt;=LY$22,LS6&lt;&gt;"",LU6&gt;=LY$26,LU6&lt;&gt;""),AND(LV6&gt;=LY$22,LV6&lt;&gt;"",LX6&gt;=LY$26,LX6&lt;&gt;""),AND(MT6&gt;=NG$22,MT6&lt;&gt;"",MV6&gt;=NG$26,MV6&lt;&gt;""),AND(MW6&gt;=NG$22,MW6&lt;&gt;"",MY6&gt;=NG$26,MY6&lt;&gt;""),AND(NA6&gt;=NG$22,NA6&lt;&gt;"",NC6&gt;=NG$26,NC6&lt;&gt;""),AND(ND6&gt;=NG$22,ND6&lt;&gt;"",NF6&gt;=NG$26,NF6&lt;&gt;""),AND(OB6&gt;=OO$22,OB6&lt;&gt;"",OD6&gt;=OO$26,OD6&lt;&gt;""),AND(OE6&gt;=OO$22,OE6&lt;&gt;"",OG6&gt;=OO$26,OG6&lt;&gt;""),AND(OI6&gt;=OO$22,OI6&lt;&gt;"",OK6&gt;=OO$26,OK6&lt;&gt;""),AND(OL6&gt;=OO$22,OL6&lt;&gt;"",ON6&gt;=OO$26,ON6&lt;&gt;""),AND(PJ6&gt;=PW$22,PJ6&lt;&gt;"",PL6&gt;=PW$26,PL6&lt;&gt;""),AND(PM6&gt;=PW$22,PM6&lt;&gt;"",PO6&gt;=PW$26,PO6&lt;&gt;""),AND(PQ6&gt;=PW$22,PQ6&lt;&gt;"",PS6&gt;=PW$26,PS6&lt;&gt;""),AND(PT6&gt;=PW$22,PT6&lt;&gt;"",PV6&gt;=PW$26,PV6&lt;&gt;""),AND(QR6&gt;=RE$22,QR6&lt;&gt;"",QT6&gt;=RE$26,QT6&lt;&gt;""),AND(QU6&gt;=RE$22,QU6&lt;&gt;"",QW6&gt;=RE$26,QW6&lt;&gt;""),AND(QY6&gt;=RE$22,QY6&lt;&gt;"",RA6&gt;=RE$26,RA6&lt;&gt;""),AND(RB6&gt;=RE$22,RB6&lt;&gt;"",RD6&gt;=RE$26,RD6&lt;&gt;""),AND(RZ6&gt;=SM$22,RZ6&lt;&gt;"",SB6&gt;=SM$26,SB6&lt;&gt;""),AND(SC6&gt;=SM$22,SC6&lt;&gt;"",SE6&gt;=SM$26,SE6&lt;&gt;""),AND(SG6&gt;=SM$22,SG6&lt;&gt;"",SI6&gt;=SM$26,SI6&lt;&gt;""),AND(SJ6&gt;=SM$22,SJ6&lt;&gt;"",SL6&gt;=SM$26,SL6&lt;&gt;""),AND(TH6&gt;=TU$22,TH6&lt;&gt;"",TJ6&gt;=TU$26,TJ6&lt;&gt;""),AND(TK6&gt;=TU$22,TK6&lt;&gt;"",TM6&gt;=TU$26,TM6&lt;&gt;""),AND(TO6&gt;=TU$22,TO6&lt;&gt;"",TQ6&gt;=TU$26,TQ6&lt;&gt;""),AND(TR6&gt;=TU$22,TR6&lt;&gt;"",TT6&gt;=TU$26,TT6&lt;&gt;""),AND(UP6&gt;=VC$22,UP6&lt;&gt;"",UR6&gt;=VC$26,UR6&lt;&gt;""),AND(US6&gt;=VC$22,US6&lt;&gt;"",UU6&gt;=VC$26,UU6&lt;&gt;""),AND(UW6&gt;=VC$22,UW6&lt;&gt;"",UY6&gt;=VC$26,UY6&lt;&gt;""),AND(UZ6&gt;=VC$22,UZ6&lt;&gt;"",VB6&gt;=VC$26,VB6&lt;&gt;""),AND(VX6&gt;=WK$22,VX6&lt;&gt;"",VZ6&gt;=WK$26,VZ6&lt;&gt;""),AND(WA6&gt;=WK$22,WA6&lt;&gt;"",WC6&gt;=WK$26,WC6&lt;&gt;""),AND(WE6&gt;=WK$22,WE6&lt;&gt;"",WG6&gt;=WK$26,WG6&lt;&gt;""),AND(WH6&gt;=WK$22,WH6&lt;&gt;"",WJ6&gt;=WK$26,WJ6&lt;&gt;"")),"P","")</f>
        <v/>
      </c>
      <c r="G6" s="3" t="str">
        <f>IF(OR(AND(AI6&gt;=AQ$26,AI6&lt;&gt;"",AF6=""),AND(AL6&gt;=AQ$26,AL6&lt;&gt;"",AF6=""),AND(AP6&gt;=AQ$26,AP6&lt;&gt;"",AF6=""),AND(BJ6&gt;=BR$26,BJ6&lt;&gt;"",BG6=""),AND(BM6&gt;=BR$26,BM6&lt;&gt;"",BG6=""),AND(BQ6&gt;=BR$26,BQ6&lt;&gt;"",BG6=""),AND(CK6&gt;=CS$26,CK6&lt;&gt;"",CH6=""),AND(CN6&gt;=CS$26,CN6&lt;&gt;"",CH6=""),AND(CR6&gt;=CS$26,CR6&lt;&gt;"",CH6=""),AND(DR6&gt;=EC$26,DR6&lt;&gt;""),AND(DU6&gt;=EC$26,DU6&lt;&gt;""),AND(DY6&gt;=EC$26,DY6&lt;&gt;""),AND(EB6&gt;=EC$26,EB6&lt;&gt;""),AND(EZ6&gt;=FK$26,EZ6&lt;&gt;""),AND(FC6&gt;=FK$26,FC6&lt;&gt;""),AND(FG6&gt;=FK$26,FG6&lt;&gt;""),AND(FJ6&gt;=FK$26,FJ6&lt;&gt;""),AND(GH6&gt;=GS$26,GH6&lt;&gt;""),AND(GK6&gt;=GS$26,GK6&lt;&gt;""),AND(GO6&gt;=GS$26,GO6&lt;&gt;""),AND(GR6&gt;=GS$26,GR6&lt;&gt;""),AND(HP6&gt;=IA$26,HP6&lt;&gt;""),AND(HS6&gt;=IA$26,HS6&lt;&gt;""),AND(HW6&gt;=IA$26,HW6&lt;&gt;""),AND(HZ6&gt;=IA$26,HZ6&lt;&gt;""),AND(IX6&gt;=JI$26,IX6&lt;&gt;""),AND(JA6&gt;=JI$26,JA6&lt;&gt;""),AND(JE6&gt;=JI$26,JE6&lt;&gt;""),AND(JH6&gt;=JI$26,JH6&lt;&gt;""),AND(KF6&gt;=KQ$26,KF6&lt;&gt;""),AND(KI6&gt;=KQ$26,KI6&lt;&gt;""),AND(KM6&gt;=KQ$26,KM6&lt;&gt;""),AND(KP6&gt;=KQ$26,KP6&lt;&gt;""),AND(LN6&gt;=LY$26,LN6&lt;&gt;""),AND(LQ6&gt;=LY$26,LQ6&lt;&gt;""),AND(LU6&gt;=LY$26,LU6&lt;&gt;""),AND(LX6&gt;=LY$26,LX6&lt;&gt;""),AND(MV6&gt;=NG$26,MV6&lt;&gt;""),AND(MY6&gt;=NG$26,MY6&lt;&gt;""),AND(NC6&gt;=NG$26,NC6&lt;&gt;""),AND(NF6&gt;=NG$26,NF6&lt;&gt;""),AND(OD6&gt;=OO$26,OD6&lt;&gt;""),AND(OG6&gt;=OO$26,OG6&lt;&gt;""),AND(OK6&gt;=OO$26,OK6&lt;&gt;""),AND(ON6&gt;=OO$26,ON6&lt;&gt;""),AND(PL6&gt;=PW$26,PL6&lt;&gt;""),AND(PO6&gt;=PW$26,PO6&lt;&gt;""),AND(PS6&gt;=PW$26,PS6&lt;&gt;""),AND(PV6&gt;=PW$26,PV6&lt;&gt;""),AND(QT6&gt;=RE$26,QT6&lt;&gt;""),AND(QW6&gt;=RE$26,QW6&lt;&gt;""),AND(RA6&gt;=RE$26,RA6&lt;&gt;""),AND(RD6&gt;=RE$26,RD6&lt;&gt;""),AND(SB6&gt;=SM$26,SB6&lt;&gt;""),AND(SE6&gt;=SM$26,SE6&lt;&gt;""),AND(SI6&gt;=SM$26,SI6&lt;&gt;""),AND(SL6&gt;=SM$26,SL6&lt;&gt;""),AND(TJ6&gt;=TU$26,TJ6&lt;&gt;""),AND(TM6&gt;=TU$26,TM6&lt;&gt;""),AND(TQ6&gt;=TU$26,TQ6&lt;&gt;""),AND(TT6&gt;=TU$26,TT6&lt;&gt;""),AND(UR6&gt;=VC$26,UR6&lt;&gt;""),AND(UU6&gt;=VC$26,UU6&lt;&gt;""),AND(UY6&gt;=VC$26,UY6&lt;&gt;""),AND(VB6&gt;=VC$26,VB6&lt;&gt;""),AND(VZ6&gt;=WK$26,VZ6&lt;&gt;""),AND(WC6&gt;=WK$26,WC6&lt;&gt;""),AND(WG6&gt;=WK$26,WG6&lt;&gt;""),AND(WJ6&gt;=WK$26,WJ6&lt;&gt;"")),"P","")</f>
        <v/>
      </c>
      <c r="H6" s="36" t="str">
        <f>IF(AND(G6="P",F6=""),"No DD",IF(OR(AND(AG6&gt;=AQ$25,AG6&lt;&gt;"",AI6&gt;=AQ$29,AI6&lt;&gt;"",AF6=""),AND(AJ6&gt;=AQ$25,AJ6&lt;&gt;"",AL6&gt;=AQ$29,AL6&lt;&gt;"",AF6=""),AND(AN6&gt;=AQ$25,AN6&lt;&gt;"",AP6&gt;=AQ$29,AP6&lt;&gt;"",AF6=""),AND(BH6&gt;=BR$25,BH6&lt;&gt;"",BJ6&gt;=BR$29,BJ6&lt;&gt;"",BG6=""),AND(BK6&gt;=BR$25,BK6&lt;&gt;"",BM6&gt;=BR$29,BM6&lt;&gt;"",BG6=""),AND(BO6&gt;=BR$25,BO6&lt;&gt;"",BQ6&gt;=BR$29,BQ6&lt;&gt;"",BG6=""),AND(CI6&gt;=CS$25,CI6&lt;&gt;"",CK6&gt;=CS$29,CK6&lt;&gt;"",CH6=""),AND(CL6&gt;=CS$25,CL6&lt;&gt;"",CN6&gt;=CS$29,CN6&lt;&gt;"",CH6=""),AND(CP6&gt;=CS$25,CP6&lt;&gt;"",CR6&gt;=CS$29,CR6&lt;&gt;"",CH6=""),AND(DP6&gt;=EC$25,DP6&lt;&gt;"",DR6&gt;=EC$29,DR6&lt;&gt;""),AND(DS6&gt;=EC$25,DS6&lt;&gt;"",DU6&gt;=EC$29,DU6&lt;&gt;""),AND(DW6&gt;=EC$25,DW6&lt;&gt;"",DY6&gt;=EC$29,DY6&lt;&gt;""),AND(DZ6&gt;=EC$25,DZ6&lt;&gt;"",EB6&gt;=EC$29,EB6&lt;&gt;""),AND(EX6&gt;=FK$25,EX6&lt;&gt;"",EZ6&gt;=FK$29,EZ6&lt;&gt;""),AND(FA6&gt;=FK$25,FA6&lt;&gt;"",FC6&gt;=FK$29,FC6&lt;&gt;""),AND(FE6&gt;=FK$25,FE6&lt;&gt;"",FG6&gt;=FK$29,FG6&lt;&gt;""),AND(FH6&gt;=FK$25,FH6&lt;&gt;"",FJ6&gt;=FK$29,FJ6&lt;&gt;""),AND(GF6&gt;=GS$25,GF6&lt;&gt;"",GH6&gt;=GS$29,GH6&lt;&gt;""),AND(GI6&gt;=GS$25,GI6&lt;&gt;"",GK6&gt;=GS$29,GK6&lt;&gt;""),AND(GM6&gt;=GS$25,GM6&lt;&gt;"",GO6&gt;=GS$29,GO6&lt;&gt;""),AND(GP6&gt;=GS$25,GP6&lt;&gt;"",GR6&gt;=GS$29,GR6&lt;&gt;""),AND(HN6&gt;=IA$25,HN6&lt;&gt;"",HP6&gt;=IA$29,HP6&lt;&gt;""),AND(HQ6&gt;=IA$25,HQ6&lt;&gt;"",HS6&gt;=IA$29,HS6&lt;&gt;""),AND(HU6&gt;=IA$25,HU6&lt;&gt;"",HW6&gt;=IA$29,HW6&lt;&gt;""),AND(HX6&gt;=IA$25,HX6&lt;&gt;"",HZ6&gt;=IA$29,HZ6&lt;&gt;""),AND(IV6&gt;=JI$25,IV6&lt;&gt;"",IX6&gt;=JI$29,IX6&lt;&gt;""),AND(IY6&gt;=JI$25,IY6&lt;&gt;"",JA6&gt;=JI$29,JA6&lt;&gt;""),AND(JC6&gt;=JI$25,JC6&lt;&gt;"",JE6&gt;=JI$29,JE6&lt;&gt;""),AND(JF6&gt;=JI$25,JF6&lt;&gt;"",JH6&gt;=JI$29,JH6&lt;&gt;""),AND(KD6&gt;=KQ$25,KD6&lt;&gt;"",KF6&gt;=KQ$29,KF6&lt;&gt;""),AND(KG6&gt;=KQ$25,KG6&lt;&gt;"",KI6&gt;=KQ$29,KI6&lt;&gt;""),AND(KK6&gt;=KQ$25,KK6&lt;&gt;"",KM6&gt;=KQ$29,KM6&lt;&gt;""),AND(KN6&gt;=KQ$25,KN6&lt;&gt;"",KP6&gt;=KQ$29,KP6&lt;&gt;""),AND(LL6&gt;=LY$25,LL6&lt;&gt;"",LN6&gt;=LY$29,LN6&lt;&gt;""),AND(LO6&gt;=LY$25,LO6&lt;&gt;"",LQ6&gt;=LY$29,LQ6&lt;&gt;""),AND(LS6&gt;=LY$25,LS6&lt;&gt;"",LU6&gt;=LY$29,LU6&lt;&gt;""),AND(LV6&gt;=LY$25,LV6&lt;&gt;"",LX6&gt;=LY$29,LX6&lt;&gt;""),AND(MT6&gt;=NG$25,MT6&lt;&gt;"",MV6&gt;=NG$29,MV6&lt;&gt;""),AND(MW6&gt;=NG$25,MW6&lt;&gt;"",MY6&gt;=NG$29,MY6&lt;&gt;""),AND(NA6&gt;=NG$25,NA6&lt;&gt;"",NC6&gt;=NG$29,NC6&lt;&gt;""),AND(ND6&gt;=NG$25,ND6&lt;&gt;"",NF6&gt;=NG$29,NF6&lt;&gt;""),AND(OB6&gt;=OO$25,OB6&lt;&gt;"",OD6&gt;=OO$29,OD6&lt;&gt;""),AND(OE6&gt;=OO$25,OE6&lt;&gt;"",OG6&gt;=OO$29,OG6&lt;&gt;""),AND(OI6&gt;=OO$25,OI6&lt;&gt;"",OK6&gt;=OO$29,OK6&lt;&gt;""),AND(OL6&gt;=OO$25,OL6&lt;&gt;"",ON6&gt;=OO$29,ON6&lt;&gt;""),AND(PJ6&gt;=PW$25,PJ6&lt;&gt;"",PL6&gt;=PW$29,PL6&lt;&gt;""),AND(PM6&gt;=PW$25,PM6&lt;&gt;"",PO6&gt;=PW$29,PO6&lt;&gt;""),AND(PQ6&gt;=PW$25,PQ6&lt;&gt;"",PS6&gt;=PW$29,PS6&lt;&gt;""),AND(PT6&gt;=PW$25,PT6&lt;&gt;"",PV6&gt;=PW$29,PV6&lt;&gt;""),AND(QR6&gt;=RE$25,QR6&lt;&gt;"",QT6&gt;=RE$29,QT6&lt;&gt;""),AND(QU6&gt;=RE$25,QU6&lt;&gt;"",QW6&gt;=RE$29,QW6&lt;&gt;""),AND(QY6&gt;=RE$25,QY6&lt;&gt;"",RA6&gt;=RE$29,RA6&lt;&gt;""),AND(RB6&gt;=RE$25,RB6&lt;&gt;"",RD6&gt;=RE$29,RD6&lt;&gt;""),AND(RZ6&gt;=SM$25,RZ6&lt;&gt;"",SB6&gt;=SM$29,SB6&lt;&gt;""),AND(SC6&gt;=SM$25,SC6&lt;&gt;"",SE6&gt;=SM$29,SE6&lt;&gt;""),AND(SG6&gt;=SM$25,SG6&lt;&gt;"",SI6&gt;=SM$29,SI6&lt;&gt;""),AND(SJ6&gt;=SM$25,SJ6&lt;&gt;"",SL6&gt;=SM$29,SL6&lt;&gt;""),AND(TH6&gt;=TU$25,TH6&lt;&gt;"",TJ6&gt;=TU$29,TJ6&lt;&gt;""),AND(TK6&gt;=TU$25,TK6&lt;&gt;"",TM6&gt;=TU$29,TM6&lt;&gt;""),AND(TO6&gt;=TU$25,TO6&lt;&gt;"",TQ6&gt;=TU$29,TQ6&lt;&gt;""),AND(TR6&gt;=TU$25,TR6&lt;&gt;"",TT6&gt;=TU$29,TT6&lt;&gt;""),AND(UP6&gt;=VC$25,UP6&lt;&gt;"",UR6&gt;=VC$29,UR6&lt;&gt;""),AND(US6&gt;=VC$25,US6&lt;&gt;"",UU6&gt;=VC$29,UU6&lt;&gt;""),AND(UW6&gt;=VC$25,UW6&lt;&gt;"",UY6&gt;=VC$29,UY6&lt;&gt;""),AND(UZ6&gt;=VC$25,UZ6&lt;&gt;"",VB6&gt;=VC$29,VB6&lt;&gt;""),AND(VX6&gt;=WK$25,VX6&lt;&gt;"",VZ6&gt;=WK$29,VZ6&lt;&gt;""),AND(WA6&gt;=WK$25,WA6&lt;&gt;"",WC6&gt;=WK$29,WC6&lt;&gt;""),AND(WE6&gt;=WK$25,WE6&lt;&gt;"",WG6&gt;=WK$29,WG6&lt;&gt;""),AND(WH6&gt;=WK$25,WH6&lt;&gt;"",WJ6&gt;=WK$29,WJ6&lt;&gt;"")),"Merit",IF(OR(AND(AG6&gt;=AQ$24,AG6&lt;&gt;"",AI6&gt;=AQ$28,AI6&lt;&gt;"",AF6=""),AND(AJ6&gt;=AQ$24,AJ6&lt;&gt;"",AL6&gt;=AQ$28,AL6&lt;&gt;"",AF6=""),AND(AN6&gt;=AQ$24,AN6&lt;&gt;"",AP6&gt;=AQ$28,AP6&lt;&gt;"",AF6=""),AND(BH6&gt;=BR$24,BH6&lt;&gt;"",BJ6&gt;=BR$28,BJ6&lt;&gt;"",BG6=""),AND(BK6&gt;=BR$24,BK6&lt;&gt;"",BM6&gt;=BR$28,BM6&lt;&gt;"",BG6=""),AND(BO6&gt;=BR$24,BO6&lt;&gt;"",BQ6&gt;=BR$28,BQ6&lt;&gt;"",BG6=""),AND(CI6&gt;=CS$24,CI6&lt;&gt;"",CK6&gt;=CS$28,CK6&lt;&gt;"",CH6=""),AND(CL6&gt;=CS$24,CL6&lt;&gt;"",CN6&gt;=CS$28,CN6&lt;&gt;"",CH6=""),AND(CP6&gt;=CS$24,CP6&lt;&gt;"",CR6&gt;=CS$28,CR6&lt;&gt;"",CH6=""),AND(DP6&gt;=EC$24,DP6&lt;&gt;"",DR6&gt;=EC$28,DR6&lt;&gt;""),AND(DS6&gt;=EC$24,DS6&lt;&gt;"",DU6&gt;=EC$28,DU6&lt;&gt;""),AND(DW6&gt;=EC$24,DW6&lt;&gt;"",DY6&gt;=EC$28,DY6&lt;&gt;""),AND(DZ6&gt;=EC$24,DZ6&lt;&gt;"",EB6&gt;=EC$28,EB6&lt;&gt;""),AND(EX6&gt;=FK$24,EX6&lt;&gt;"",EZ6&gt;=FK$28,EZ6&lt;&gt;""),AND(FA6&gt;=FK$24,FA6&lt;&gt;"",FC6&gt;=FK$28,FC6&lt;&gt;""),AND(FE6&gt;=FK$24,FE6&lt;&gt;"",FG6&gt;=FK$28,FG6&lt;&gt;""),AND(FH6&gt;=FK$24,FH6&lt;&gt;"",FJ6&gt;=FK$28,FJ6&lt;&gt;""),AND(GF6&gt;=GS$24,GF6&lt;&gt;"",GH6&gt;=GS$28,GH6&lt;&gt;""),AND(GI6&gt;=GS$24,GI6&lt;&gt;"",GK6&gt;=GS$28,GK6&lt;&gt;""),AND(GM6&gt;=GS$24,GM6&lt;&gt;"",GO6&gt;=GS$28,GO6&lt;&gt;""),AND(GP6&gt;=GS$24,GP6&lt;&gt;"",GR6&gt;=GS$28,GR6&lt;&gt;""),AND(HN6&gt;=IA$24,HN6&lt;&gt;"",HP6&gt;=IA$28,HP6&lt;&gt;""),AND(HQ6&gt;=IA$24,HQ6&lt;&gt;"",HS6&gt;=IA$28,HS6&lt;&gt;""),AND(HU6&gt;=IA$24,HU6&lt;&gt;"",HW6&gt;=IA$28,HW6&lt;&gt;""),AND(HX6&gt;=IA$24,HX6&lt;&gt;"",HZ6&gt;=IA$28,HZ6&lt;&gt;""),AND(IV6&gt;=JI$24,IV6&lt;&gt;"",IX6&gt;=JI$28,IX6&lt;&gt;""),AND(IY6&gt;=JI$24,IY6&lt;&gt;"",JA6&gt;=JI$28,JA6&lt;&gt;""),AND(JC6&gt;=JI$24,JC6&lt;&gt;"",JE6&gt;=JI$28,JE6&lt;&gt;""),AND(JF6&gt;=JI$24,JF6&lt;&gt;"",JH6&gt;=JI$28,JH6&lt;&gt;""),AND(KD6&gt;=KQ$24,KD6&lt;&gt;"",KF6&gt;=KQ$28,KF6&lt;&gt;""),AND(KG6&gt;=KQ$24,KG6&lt;&gt;"",KI6&gt;=KQ$28,KI6&lt;&gt;""),AND(KK6&gt;=KQ$24,KK6&lt;&gt;"",KM6&gt;=KQ$28,KM6&lt;&gt;""),AND(KN6&gt;=KQ$24,KN6&lt;&gt;"",KP6&gt;=KQ$28,KP6&lt;&gt;""),AND(LL6&gt;=LY$24,LL6&lt;&gt;"",LN6&gt;=LY$28,LN6&lt;&gt;""),AND(LO6&gt;=LY$24,LO6&lt;&gt;"",LQ6&gt;=LY$28,LQ6&lt;&gt;""),AND(LS6&gt;=LY$24,LS6&lt;&gt;"",LU6&gt;=LY$28,LU6&lt;&gt;""),AND(LV6&gt;=LY$24,LV6&lt;&gt;"",LX6&gt;=LY$28,LX6&lt;&gt;""),AND(MT6&gt;=NG$24,MT6&lt;&gt;"",MV6&gt;=NG$28,MV6&lt;&gt;""),AND(MW6&gt;=NG$24,MW6&lt;&gt;"",MY6&gt;=NG$28,MY6&lt;&gt;""),AND(NA6&gt;=NG$24,NA6&lt;&gt;"",NC6&gt;=NG$28,NC6&lt;&gt;""),AND(ND6&gt;=NG$24,ND6&lt;&gt;"",NF6&gt;=NG$28,NF6&lt;&gt;""),AND(OB6&gt;=OO$24,OB6&lt;&gt;"",OD6&gt;=OO$28,OD6&lt;&gt;""),AND(OE6&gt;=OO$24,OE6&lt;&gt;"",OG6&gt;=OO$28,OG6&lt;&gt;""),AND(OI6&gt;=OO$24,OI6&lt;&gt;"",OK6&gt;=OO$28,OK6&lt;&gt;""),AND(OL6&gt;=OO$24,OL6&lt;&gt;"",ON6&gt;=OO$28,ON6&lt;&gt;""),AND(PJ6&gt;=PW$24,PJ6&lt;&gt;"",PL6&gt;=PW$28,PL6&lt;&gt;""),AND(PM6&gt;=PW$24,PM6&lt;&gt;"",PO6&gt;=PW$28,PO6&lt;&gt;""),AND(PQ6&gt;=PW$24,PQ6&lt;&gt;"",PS6&gt;=PW$28,PS6&lt;&gt;""),AND(PT6&gt;=PW$24,PT6&lt;&gt;"",PV6&gt;=PW$28,PV6&lt;&gt;""),AND(QR6&gt;=RE$24,QR6&lt;&gt;"",QT6&gt;=RE$28,QT6&lt;&gt;""),AND(QU6&gt;=RE$24,QU6&lt;&gt;"",QW6&gt;=RE$28,QW6&lt;&gt;""),AND(QY6&gt;=RE$24,QY6&lt;&gt;"",RA6&gt;=RE$28,RA6&lt;&gt;""),AND(RB6&gt;=RE$24,RB6&lt;&gt;"",RD6&gt;=RE$28,RD6&lt;&gt;""),AND(RZ6&gt;=SM$24,RZ6&lt;&gt;"",SB6&gt;=SM$28,SB6&lt;&gt;""),AND(SC6&gt;=SM$24,SC6&lt;&gt;"",SE6&gt;=SM$28,SE6&lt;&gt;""),AND(SG6&gt;=SM$24,SG6&lt;&gt;"",SI6&gt;=SM$28,SI6&lt;&gt;""),AND(SJ6&gt;=SM$24,SJ6&lt;&gt;"",SL6&gt;=SM$28,SL6&lt;&gt;""),AND(TH6&gt;=TU$24,TH6&lt;&gt;"",TJ6&gt;=TU$28,TJ6&lt;&gt;""),AND(TK6&gt;=TU$24,TK6&lt;&gt;"",TM6&gt;=TU$28,TM6&lt;&gt;""),AND(TO6&gt;=TU$24,TO6&lt;&gt;"",TQ6&gt;=TU$28,TQ6&lt;&gt;""),AND(TR6&gt;=TU$24,TR6&lt;&gt;"",TT6&gt;=TU$28,TT6&lt;&gt;""),AND(UP6&gt;=VC$24,UP6&lt;&gt;"",UR6&gt;=VC$28,UR6&lt;&gt;""),AND(US6&gt;=VC$24,US6&lt;&gt;"",UU6&gt;=VC$28,UU6&lt;&gt;""),AND(UW6&gt;=VC$24,UW6&lt;&gt;"",UY6&gt;=VC$28,UY6&lt;&gt;""),AND(UZ6&gt;=VC$24,UZ6&lt;&gt;"",VB6&gt;=VC$28,VB6&lt;&gt;""),AND(VX6&gt;=WK$24,VX6&lt;&gt;"",VZ6&gt;=WK$28,VZ6&lt;&gt;""),AND(WA6&gt;=WK$24,WA6&lt;&gt;"",WC6&gt;=WK$28,WC6&lt;&gt;""),AND(WE6&gt;=WK$24,WE6&lt;&gt;"",WG6&gt;=WK$28,WG6&lt;&gt;""),AND(WH6&gt;=WK$24,WH6&lt;&gt;"",WJ6&gt;=WK$28,WJ6&lt;&gt;"")),"Excellence",IF(I6="P","Worlds Team",IF(F6="P","National Team","")))))</f>
        <v/>
      </c>
      <c r="I6" s="3" t="str">
        <f>IF(OR(AND(AG6&gt;=AQ$23,AG6&lt;&gt;"",AI6&gt;=AQ$27,AI6&lt;&gt;"",AF6=""),AND(AJ6&gt;=AQ$23,AJ6&lt;&gt;"",AL6&gt;=AQ$27,AL6&lt;&gt;"",AF6=""),AND(AN6&gt;=AQ$23,AN6&lt;&gt;"",AP6&gt;=AQ$27,AP6&lt;&gt;"",AF6=""),AND(BH6&gt;=BR$23,BH6&lt;&gt;"",BJ6&gt;=BR$27,BJ6&lt;&gt;"",BG6=""),AND(BK6&gt;=BR$23,BK6&lt;&gt;"",BM6&gt;=BR$27,BM6&lt;&gt;"",BG6=""),AND(BO6&gt;=BR$23,BO6&lt;&gt;"",BQ6&gt;=BR$27,BQ6&lt;&gt;"",BG6=""),AND(CI6&gt;=CS$23,CI6&lt;&gt;"",CK6&gt;=CS$27,CK6&lt;&gt;"",CH6=""),AND(CL6&gt;=CS$23,CL6&lt;&gt;"",CN6&gt;=CS$27,CN6&lt;&gt;"",CH6=""),AND(CP6&gt;=CS$23,CP6&lt;&gt;"",CR6&gt;=CS$27,CR6&lt;&gt;"",CH6=""),AND(DP6&gt;=EC$23,DP6&lt;&gt;"",DR6&gt;=EC$27,DR6&lt;&gt;""),AND(DS6&gt;=EC$23,DS6&lt;&gt;"",DU6&gt;=EC$27,DU6&lt;&gt;""),AND(DW6&gt;=EC$23,DW6&lt;&gt;"",DY6&gt;=EC$27,DY6&lt;&gt;""),AND(DZ6&gt;=EC$23,DZ6&lt;&gt;"",EB6&gt;=EC$27,EB6&lt;&gt;""),AND(EX6&gt;=FK$23,EX6&lt;&gt;"",EZ6&gt;=FK$27,EZ6&lt;&gt;""),AND(FA6&gt;=FK$23,FA6&lt;&gt;"",FC6&gt;=FK$27,FC6&lt;&gt;""),AND(FE6&gt;=FK$23,FE6&lt;&gt;"",FG6&gt;=FK$27,FG6&lt;&gt;""),AND(FH6&gt;=FK$23,FH6&lt;&gt;"",FJ6&gt;=FK$27,FJ6&lt;&gt;""),AND(GF6&gt;=GS$23,GF6&lt;&gt;"",GH6&gt;=GS$27,GH6&lt;&gt;""),AND(GI6&gt;=GS$23,GI6&lt;&gt;"",GK6&gt;=GS$27,GK6&lt;&gt;""),AND(GM6&gt;=GS$23,GM6&lt;&gt;"",GO6&gt;=GS$27,GO6&lt;&gt;""),AND(GP6&gt;=GS$23,GP6&lt;&gt;"",GR6&gt;=GS$27,GR6&lt;&gt;""),AND(HN6&gt;=IA$23,HN6&lt;&gt;"",HP6&gt;=IA$27,HP6&lt;&gt;""),AND(HQ6&gt;=IA$23,HQ6&lt;&gt;"",HS6&gt;=IA$27,HS6&lt;&gt;""),AND(HU6&gt;=IA$23,HU6&lt;&gt;"",HW6&gt;=IA$27,HW6&lt;&gt;""),AND(HX6&gt;=IA$23,HX6&lt;&gt;"",HZ6&gt;=IA$27,HZ6&lt;&gt;""),AND(IV6&gt;=JI$23,IV6&lt;&gt;"",IX6&gt;=JI$27,IX6&lt;&gt;""),AND(IY6&gt;=JI$23,IY6&lt;&gt;"",JA6&gt;=JI$27,JA6&lt;&gt;""),AND(JC6&gt;=JI$23,JC6&lt;&gt;"",JE6&gt;=JI$27,JE6&lt;&gt;""),AND(JF6&gt;=JI$23,JF6&lt;&gt;"",JH6&gt;=JI$27,JH6&lt;&gt;""),AND(KD6&gt;=KQ$23,KD6&lt;&gt;"",KF6&gt;=KQ$27,KF6&lt;&gt;""),AND(KG6&gt;=KQ$23,KG6&lt;&gt;"",KI6&gt;=KQ$27,KI6&lt;&gt;""),AND(KK6&gt;=KQ$23,KK6&lt;&gt;"",KM6&gt;=KQ$27,KM6&lt;&gt;""),AND(KN6&gt;=KQ$23,KN6&lt;&gt;"",KP6&gt;=KQ$27,KP6&lt;&gt;""),AND(LL6&gt;=LY$23,LL6&lt;&gt;"",LN6&gt;=LY$27,LN6&lt;&gt;""),AND(LO6&gt;=LY$23,LO6&lt;&gt;"",LQ6&gt;=LY$27,LQ6&lt;&gt;""),AND(LS6&gt;=LY$23,LS6&lt;&gt;"",LU6&gt;=LY$27,LU6&lt;&gt;""),AND(LV6&gt;=LY$23,LV6&lt;&gt;"",LX6&gt;=LY$27,LX6&lt;&gt;""),AND(MT6&gt;=NG$23,MT6&lt;&gt;"",MV6&gt;=NG$27,MV6&lt;&gt;""),AND(MW6&gt;=NG$23,MW6&lt;&gt;"",MY6&gt;=NG$27,MY6&lt;&gt;""),AND(NA6&gt;=NG$23,NA6&lt;&gt;"",NC6&gt;=NG$27,NC6&lt;&gt;""),AND(ND6&gt;=NG$23,ND6&lt;&gt;"",NF6&gt;=NG$27,NF6&lt;&gt;""),AND(OB6&gt;=OO$23,OB6&lt;&gt;"",OD6&gt;=OO$27,OD6&lt;&gt;""),AND(OE6&gt;=OO$23,OE6&lt;&gt;"",OG6&gt;=OO$27,OG6&lt;&gt;""),AND(OI6&gt;=OO$23,OI6&lt;&gt;"",OK6&gt;=OO$27,OK6&lt;&gt;""),AND(OL6&gt;=OO$23,OL6&lt;&gt;"",ON6&gt;=OO$27,ON6&lt;&gt;""),AND(PJ6&gt;=PW$23,PJ6&lt;&gt;"",PL6&gt;=PW$27,PL6&lt;&gt;""),AND(PM6&gt;=PW$23,PM6&lt;&gt;"",PO6&gt;=PW$27,PO6&lt;&gt;""),AND(PQ6&gt;=PW$23,PQ6&lt;&gt;"",PS6&gt;=PW$27,PS6&lt;&gt;""),AND(PT6&gt;=PW$23,PT6&lt;&gt;"",PV6&gt;=PW$27,PV6&lt;&gt;""),AND(QR6&gt;=RE$23,QR6&lt;&gt;"",QT6&gt;=RE$27,QT6&lt;&gt;""),AND(QU6&gt;=RE$23,QU6&lt;&gt;"",QW6&gt;=RE$27,QW6&lt;&gt;""),AND(QY6&gt;=RE$23,QY6&lt;&gt;"",RA6&gt;=RE$27,RA6&lt;&gt;""),AND(RB6&gt;=RE$23,RB6&lt;&gt;"",RD6&gt;=RE$27,RD6&lt;&gt;""),AND(RZ6&gt;=SM$23,RZ6&lt;&gt;"",SB6&gt;=SM$27,SB6&lt;&gt;""),AND(SC6&gt;=SM$23,SC6&lt;&gt;"",SE6&gt;=SM$27,SE6&lt;&gt;""),AND(SG6&gt;=SM$23,SG6&lt;&gt;"",SI6&gt;=SM$27,SI6&lt;&gt;""),AND(SJ6&gt;=SM$23,SJ6&lt;&gt;"",SL6&gt;=SM$27,SL6&lt;&gt;""),AND(TH6&gt;=TU$23,TH6&lt;&gt;"",TJ6&gt;=TU$27,TJ6&lt;&gt;""),AND(TK6&gt;=TU$23,TK6&lt;&gt;"",TM6&gt;=TU$27,TM6&lt;&gt;""),AND(TO6&gt;=TU$23,TO6&lt;&gt;"",TQ6&gt;=TU$27,TQ6&lt;&gt;""),AND(TR6&gt;=TU$23,TR6&lt;&gt;"",TT6&gt;=TU$27,TT6&lt;&gt;""),AND(UP6&gt;=VC$23,UP6&lt;&gt;"",UR6&gt;=VC$27,UR6&lt;&gt;""),AND(US6&gt;=VC$23,US6&lt;&gt;"",UU6&gt;=VC$27,UU6&lt;&gt;""),AND(UW6&gt;=VC$23,UW6&lt;&gt;"",UY6&gt;=VC$27,UY6&lt;&gt;""),AND(UZ6&gt;=VC$23,UZ6&lt;&gt;"",VB6&gt;=VC$27,VB6&lt;&gt;""),AND(VX6&gt;=WK$23,VX6&lt;&gt;"",VZ6&gt;=WK$27,VZ6&lt;&gt;""),AND(WA6&gt;=WK$23,WA6&lt;&gt;"",WC6&gt;=WK$27,WC6&lt;&gt;""),AND(WE6&gt;=WK$23,WE6&lt;&gt;"",WG6&gt;=WK$27,WG6&lt;&gt;""),AND(WH6&gt;=WK$23,WH6&lt;&gt;"",WJ6&gt;=WK$27,WJ6&lt;&gt;"")),"P","")</f>
        <v/>
      </c>
      <c r="J6" s="8">
        <f>IF(COUNT(AI6,AL6,AP6,BJ6,BM6,BQ6,CK6,CN6,CR6)&gt;0,LARGE((AI6,AL6,AP6,BJ6,BM6,BQ6,CK6,CN6,CR6),1),0)</f>
        <v>38.33</v>
      </c>
      <c r="K6" s="8" t="str">
        <f>IF(J6="","",IF(OR(J6=CK6,J6=CN6,J6=CR6),$BS$1,IF(OR(J6=BJ6,J6=BM6,J6=BQ6),$AR$1,IF(OR(J6=AI6,J6=AL6,J6=AP6),$Q$1,""))))</f>
        <v>2025 Elite Canada</v>
      </c>
      <c r="L6" s="8">
        <f>IF(COUNT(AI6,AL6,AP6,BJ6,BM6,BQ6,CK6,CN6,CR6)&gt;1,LARGE((AI6,AL6,AP6,BJ6,BM6,BQ6,CK6,CN6,CR6),2),0)</f>
        <v>28.77</v>
      </c>
      <c r="M6" s="8" t="str">
        <f>IF(L6="","",IF(OR(L6=CK6,L6=CN6,L6=CR6),$BS$1,IF(OR(L6=BJ6,L6=BM6,L6=BQ6),$AR$1,IF(OR(L6=AI6,L6=AL6,L6=AP6),$Q$1,""))))</f>
        <v>2025 Elite Canada</v>
      </c>
      <c r="N6" s="8" t="str">
        <f>IF(MAX(CT6,CU6)&gt;0,MAX(CT6,CU6),"")</f>
        <v/>
      </c>
      <c r="O6" s="11" t="str">
        <f>IF(N6="","",IF(N6=CT6,"("&amp;CT$2&amp;")",IF(N6=CU6,"("&amp;CU$2&amp;")")))</f>
        <v/>
      </c>
      <c r="P6" s="8" t="str">
        <f>IF(N6="","",IF(N6=CT6,IF(N6+IF(L6="",0,L6)=WD6,$VD$1,IF(N6+IF(L6="",0,L6)=UV6,$TV$1,IF(N6+IF(L6="",0,L6)=TN6,$SN$1,IF(N6+IF(L6="",0,L6)=SF6,$RF$1,IF(N6+IF(L6="",0,L6)=QX6,$PX$1,IF(N6+IF(L6="",0,L6)=PP6,$OP$1,IF(N6+IF(L6="",0,L6)=OH6,$NH$1,IF(N6+IF(L6="",0,L6)=MZ6,$LZ$1,IF(N6+IF(L6="",0,L6)=LR6,$KR$1,IF(N6+IF(L6="",0,L6)=KJ6,$JJ$1,IF(N6+IF(L6="",0,L6)=JB6,$IB$1,IF(N6+IF(L6="",0,L6)=HT6,$GT$1,IF(N6+IF(L6="",0,L6)=GL6,$FL$1,IF(N6+IF(L6="",0,L6)=FD6,$ED$1,IF(N6+IF(L6="",0,L6)=DV6,$CV$1))))))))))))))),IF(N6=CU6,IF(N6+IF(L6="",0,L6)=WG6,$VD$1,IF(N6+IF(L6="",0,L6)=UY6,$TV$1,IF(N6+IF(L6="",0,L6)=TQ6,$SN$1,IF(N6+IF(L6="",0,L6)=SL6,$RF$1,IF(N6+IF(L6="",0,L6)=RD6,$PX$1,IF(N6+IF(L6="",0,L6)=PV6,$OP$1,IF(N6+IF(L6="",0,L6)=ON6,$NH$1,IF(N6+IF(L6="",0,L6)=NF6,$LZ$1,IF(N6+IF(L6="",0,L6)=LX6,$KR$1,IF(N6+IF(L6="",0,L6)=KP6,$JJ$1,IF(N6+IF(L6="",0,L6)=JH6,$IB$1,IF(N6+IF(L6="",0,L6)=HZ6,$GT$1,IF(N6+IF(L6="",0,L6)=GR6,$FL$1,IF(N6+IF(L6="",0,L6)=FJ6,$ED$1,IF(N6+IF(L6="",0,L6)=EB6,$CV$1,IF(N6+IF(L6="",0,L6)=WJ6,$VD$1,IF(N6+IF(L6="",0,L6)=VB6,$TV$1,IF(N6+IF(L6="",0,L6)=TT6,$SN$1,IF(N6+IF(L6="",0,L6)=SI6,$RF$1,IF(N6+IF(L6="",0,L6)=RA6,$PX$1,IF(N6+IF(L6="",0,L6)=PS6,$OP$1,IF(N6+IF(L6="",0,L6)=OK6,$NH$1,IF(N6+IF(L6="",0,L6)=NC6,$LZ$1,IF(N6+IF(L6="",0,L6)=LU6,$KR$1,IF(N6+IF(L6="",0,L6)=KM6,$JJ$1,IF(N6+IF(L6="",0,L6)=JE6,$IB$1,IF(N6+IF(L6="",0,L6)=HW6,$GT$1,IF(N6+IF(L6="",0,L6)=GO6,$FL$1,IF(N6+IF(L6="",0,L6)=FG6,$ED$1,IF(N6+IF(L6="",0,L6)=DY6,$CV$1)))))))))))))))))))))))))))))))))</f>
        <v/>
      </c>
      <c r="Q6" s="22">
        <v>4.5999999999999996</v>
      </c>
      <c r="R6" s="22">
        <v>6.45</v>
      </c>
      <c r="S6" s="22">
        <v>10.199999999999999</v>
      </c>
      <c r="T6" s="22">
        <v>7.72</v>
      </c>
      <c r="U6" s="22">
        <v>0.2</v>
      </c>
      <c r="V6" s="22">
        <v>5.35</v>
      </c>
      <c r="W6" s="22">
        <v>7.5</v>
      </c>
      <c r="X6" s="22">
        <v>11.3</v>
      </c>
      <c r="Y6" s="22">
        <v>14.18</v>
      </c>
      <c r="Z6" s="22">
        <v>0</v>
      </c>
      <c r="AA6" s="22">
        <v>0.68</v>
      </c>
      <c r="AB6" s="22">
        <v>0.95</v>
      </c>
      <c r="AC6" s="22">
        <v>2</v>
      </c>
      <c r="AD6" s="22">
        <v>1.36</v>
      </c>
      <c r="AE6" s="22">
        <v>0</v>
      </c>
      <c r="AF6" s="27"/>
      <c r="AG6" s="38">
        <f>IF(S6&gt;0,S6,"")</f>
        <v>10.199999999999999</v>
      </c>
      <c r="AH6" s="38">
        <f>IF(T6&gt;0,T6,"")</f>
        <v>7.72</v>
      </c>
      <c r="AI6" s="40">
        <f>IF(SUM(Q6:T6)-U6&gt;0,SUM(Q6:T6)-U6,"")</f>
        <v>28.77</v>
      </c>
      <c r="AJ6" s="40">
        <f>IF(X6&gt;0,X6,"")</f>
        <v>11.3</v>
      </c>
      <c r="AK6" s="40">
        <f>IF(Y6&gt;0,Y6,"")</f>
        <v>14.18</v>
      </c>
      <c r="AL6" s="40">
        <f>IF(SUM(V6:Y6)-Z6&gt;0,SUM(V6:Y6)-Z6,"")</f>
        <v>38.33</v>
      </c>
      <c r="AM6" s="40">
        <f>IF(AI6="","",MAX(AI6,AL6))</f>
        <v>38.33</v>
      </c>
      <c r="AN6" s="40">
        <f>IF(AC6&gt;0,AC6,"")</f>
        <v>2</v>
      </c>
      <c r="AO6" s="40">
        <f>IF(AD6&gt;0,AD6,"")</f>
        <v>1.36</v>
      </c>
      <c r="AP6" s="40">
        <f>IF(SUM(AA6:AD6)-AE6&gt;0,SUM(AA6:AD6)-AE6,"")</f>
        <v>4.99</v>
      </c>
      <c r="AQ6" s="40">
        <f>IF(SUM(AM6,AP6)&gt;0,SUM(AM6,AP6),"")</f>
        <v>43.32</v>
      </c>
      <c r="AR6" s="26">
        <v>0</v>
      </c>
      <c r="AS6" s="26">
        <v>0</v>
      </c>
      <c r="AT6" s="26">
        <v>0</v>
      </c>
      <c r="AU6" s="26">
        <v>0</v>
      </c>
      <c r="AV6" s="26">
        <v>0</v>
      </c>
      <c r="AW6" s="26">
        <v>0</v>
      </c>
      <c r="AX6" s="26">
        <v>0</v>
      </c>
      <c r="AY6" s="26">
        <v>0</v>
      </c>
      <c r="AZ6" s="26">
        <v>0</v>
      </c>
      <c r="BA6" s="26">
        <v>0</v>
      </c>
      <c r="BB6" s="26">
        <v>1.78</v>
      </c>
      <c r="BC6" s="26">
        <v>2.7</v>
      </c>
      <c r="BD6" s="26">
        <v>5</v>
      </c>
      <c r="BE6" s="26">
        <v>5.0199999999999996</v>
      </c>
      <c r="BF6" s="26">
        <v>0</v>
      </c>
      <c r="BG6" s="28"/>
      <c r="BH6" s="39" t="str">
        <f>IF(AT6&gt;0,AT6,"")</f>
        <v/>
      </c>
      <c r="BI6" s="39" t="str">
        <f>IF(AU6&gt;0,AU6,"")</f>
        <v/>
      </c>
      <c r="BJ6" s="11" t="str">
        <f>IF(SUM(AR6:AU6)-AV6&gt;0,SUM(AR6:AU6)-AV6,"")</f>
        <v/>
      </c>
      <c r="BK6" s="11" t="str">
        <f>IF(AY6&gt;0,AY6,"")</f>
        <v/>
      </c>
      <c r="BL6" s="11" t="str">
        <f>IF(AZ6&gt;0,AZ6,"")</f>
        <v/>
      </c>
      <c r="BM6" s="11" t="str">
        <f>IF(SUM(AW6:AZ6)-BA6&gt;0,SUM(AW6:AZ6)-BA6,"")</f>
        <v/>
      </c>
      <c r="BN6" s="11" t="str">
        <f>IF(BJ6="","",MAX(BJ6,BM6))</f>
        <v/>
      </c>
      <c r="BO6" s="11">
        <f>IF(BD6&gt;0,BD6,"")</f>
        <v>5</v>
      </c>
      <c r="BP6" s="11">
        <f>IF(BE6&gt;0,BE6,"")</f>
        <v>5.0199999999999996</v>
      </c>
      <c r="BQ6" s="11">
        <f>IF(SUM(BB6:BE6)-BF6&gt;0,SUM(BB6:BE6)-BF6,"")</f>
        <v>14.5</v>
      </c>
      <c r="BR6" s="11">
        <f>IF(SUM(BN6,BQ6)&gt;0,SUM(BN6,BQ6),"")</f>
        <v>14.5</v>
      </c>
      <c r="BS6" s="22"/>
      <c r="BT6" s="22"/>
      <c r="BU6" s="22"/>
      <c r="BV6" s="22"/>
      <c r="BW6" s="22"/>
      <c r="BX6" s="22"/>
      <c r="BY6" s="22"/>
      <c r="BZ6" s="22"/>
      <c r="CA6" s="22"/>
      <c r="CB6" s="22"/>
      <c r="CC6" s="22"/>
      <c r="CD6" s="22"/>
      <c r="CE6" s="22"/>
      <c r="CF6" s="22"/>
      <c r="CG6" s="22"/>
      <c r="CH6" s="27"/>
      <c r="CI6" s="38" t="str">
        <f>IF(BU6&gt;0,BU6,"")</f>
        <v/>
      </c>
      <c r="CJ6" s="38" t="str">
        <f>IF(BV6&gt;0,BV6,"")</f>
        <v/>
      </c>
      <c r="CK6" s="40" t="str">
        <f>IF(SUM(BS6:BV6)-BW6&gt;0,SUM(BS6:BV6)-BW6,"")</f>
        <v/>
      </c>
      <c r="CL6" s="40" t="str">
        <f>IF(BZ6&gt;0,BZ6,"")</f>
        <v/>
      </c>
      <c r="CM6" s="40" t="str">
        <f>IF(CA6&gt;0,CA6,"")</f>
        <v/>
      </c>
      <c r="CN6" s="40" t="str">
        <f>IF(SUM(BX6:CA6)-CB6&gt;0,SUM(BX6:CA6)-CB6,"")</f>
        <v/>
      </c>
      <c r="CO6" s="40" t="str">
        <f>IF(CK6="","",MAX(CK6,CN6))</f>
        <v/>
      </c>
      <c r="CP6" s="40" t="str">
        <f>IF(CE6&gt;0,CE6,"")</f>
        <v/>
      </c>
      <c r="CQ6" s="40" t="str">
        <f>IF(CF6&gt;0,CF6,"")</f>
        <v/>
      </c>
      <c r="CR6" s="40" t="str">
        <f>IF(SUM(CC6:CF6)-CG6&gt;0,SUM(CC6:CF6)-CG6,"")</f>
        <v/>
      </c>
      <c r="CS6" s="40" t="str">
        <f>IF(SUM(CO6,CR6)&gt;0,SUM(CO6,CR6),"")</f>
        <v/>
      </c>
      <c r="CT6" s="51" t="str">
        <f>IF(MAX(DV6,FD6,GL6,HT6,JB6,KJ6,LR6,MZ6,OH6,PP6,QX6,SF6,TN6,UV6,WD6)-IF(L6="",0,L6)&gt;0.001,MAX(DV6,FD6,GL6,HT6,JB6,KJ6,LR6,MZ6,OH6,PP6,QX6,SF6,TN6,UV6,WD6)-IF(L6="",0,L6),"")</f>
        <v/>
      </c>
      <c r="CU6" s="51" t="str">
        <f>IF(MAX(DY6,EB6,FG6,FJ6,GO6,GR6,HW6,HZ6,JE6,JH6,KM6,KP6,LU6,LX6,NC6,NF6,OK6,ON6,PS6,PV6,RA6,RD6,SI6,SL6,TQ6,TT6,UY6,VB6,WG6,WJ6)-IF(L6="",0,L6)&gt;0.001,MAX(DY6,EB6,FG6,FJ6,GO6,GR6,HW6,HZ6,JE6,JH6,KM6,KP6,LU6,LX6,NC6,NF6,OK6,ON6,PS6,PV6,RA6,RD6,SI6,SL6,TQ6,TT6,UY6,VB6,WG6,WJ6)-IF(L6="",0,L6),"")</f>
        <v/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0" t="str">
        <f>IF(CX6&gt;0,CX6,"")</f>
        <v/>
      </c>
      <c r="DQ6" s="40" t="str">
        <f>IF(CY6&gt;0,CY6,"")</f>
        <v/>
      </c>
      <c r="DR6" s="40" t="str">
        <f>IF(SUM(CV6:CY6)-CZ6&gt;0,SUM(CV6:CY6)-CZ6,"")</f>
        <v/>
      </c>
      <c r="DS6" s="40" t="str">
        <f>IF(DC6&gt;0,DC6,"")</f>
        <v/>
      </c>
      <c r="DT6" s="40" t="str">
        <f>IF(DD6&gt;0,DD6,"")</f>
        <v/>
      </c>
      <c r="DU6" s="40" t="str">
        <f>IF(SUM(DA6:DD6)-DE6&gt;0,SUM(DA6:DD6)-DE6,"")</f>
        <v/>
      </c>
      <c r="DV6" s="40" t="str">
        <f>IF(MAX(DR6,DU6)&gt;0,MAX(DR6,DU6),"")</f>
        <v/>
      </c>
      <c r="DW6" s="40" t="str">
        <f>IF(DH6&gt;0,DH6,"")</f>
        <v/>
      </c>
      <c r="DX6" s="40" t="str">
        <f>IF(DI6&gt;0,DI6,"")</f>
        <v/>
      </c>
      <c r="DY6" s="40" t="str">
        <f>IF(SUM(DF6:DI6)-DJ6&gt;0,SUM(DF6:DI6)-DJ6,"")</f>
        <v/>
      </c>
      <c r="DZ6" s="40" t="str">
        <f>IF(DM6&gt;0,DM6,"")</f>
        <v/>
      </c>
      <c r="EA6" s="40" t="str">
        <f>IF(DN6&gt;0,DN6,"")</f>
        <v/>
      </c>
      <c r="EB6" s="40" t="str">
        <f>IF(SUM(DK6:DN6)-DO6&gt;0,SUM(DK6:DN6)-DO6,"")</f>
        <v/>
      </c>
      <c r="EC6" s="40" t="str">
        <f>IF(SUM(DV6,EB6)&gt;0,SUM(DV6,EB6),"")</f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>IF(EF6&gt;0,EF6,"")</f>
        <v/>
      </c>
      <c r="EY6" s="11" t="str">
        <f>IF(EG6&gt;0,EG6,"")</f>
        <v/>
      </c>
      <c r="EZ6" s="11" t="str">
        <f>IF(SUM(ED6:EG6)-EH6&gt;0,SUM(ED6:EG6)-EH6,"")</f>
        <v/>
      </c>
      <c r="FA6" s="11" t="str">
        <f>IF(EK6&gt;0,EK6,"")</f>
        <v/>
      </c>
      <c r="FB6" s="11" t="str">
        <f>IF(EL6&gt;0,EL6,"")</f>
        <v/>
      </c>
      <c r="FC6" s="11" t="str">
        <f>IF(SUM(EI6:EL6)-EM6&gt;0,SUM(EI6:EL6)-EM6,"")</f>
        <v/>
      </c>
      <c r="FD6" s="11" t="str">
        <f>IF(MAX(EZ6,FC6)&gt;0,MAX(EZ6,FC6),"")</f>
        <v/>
      </c>
      <c r="FE6" s="11" t="str">
        <f>IF(EP6&gt;0,EP6,"")</f>
        <v/>
      </c>
      <c r="FF6" s="11" t="str">
        <f>IF(EQ6&gt;0,EQ6,"")</f>
        <v/>
      </c>
      <c r="FG6" s="11" t="str">
        <f>IF(SUM(EN6:EQ6)-ER6&gt;0,SUM(EN6:EQ6)-ER6,"")</f>
        <v/>
      </c>
      <c r="FH6" s="11" t="str">
        <f>IF(EU6&gt;0,EU6,"")</f>
        <v/>
      </c>
      <c r="FI6" s="11" t="str">
        <f>IF(EV6&gt;0,EV6,"")</f>
        <v/>
      </c>
      <c r="FJ6" s="11" t="str">
        <f>IF(SUM(ES6:EV6)-EW6&gt;0,SUM(ES6:EV6)-EW6,"")</f>
        <v/>
      </c>
      <c r="FK6" s="11" t="str">
        <f>IF(SUM(FD6,FJ6)&gt;0,SUM(FD6,FJ6),"")</f>
        <v/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0" t="str">
        <f>IF(FN6&gt;0,FN6,"")</f>
        <v/>
      </c>
      <c r="GG6" s="40" t="str">
        <f>IF(FO6&gt;0,FO6,"")</f>
        <v/>
      </c>
      <c r="GH6" s="40" t="str">
        <f>IF(SUM(FL6:FO6)-FP6&gt;0,SUM(FL6:FO6)-FP6,"")</f>
        <v/>
      </c>
      <c r="GI6" s="40" t="str">
        <f>IF(FS6&gt;0,FS6,"")</f>
        <v/>
      </c>
      <c r="GJ6" s="40" t="str">
        <f>IF(FT6&gt;0,FT6,"")</f>
        <v/>
      </c>
      <c r="GK6" s="40" t="str">
        <f>IF(SUM(FQ6:FT6)-FU6&gt;0,SUM(FQ6:FT6)-FU6,"")</f>
        <v/>
      </c>
      <c r="GL6" s="40" t="str">
        <f>IF(MAX(GH6,GK6)&gt;0,MAX(GH6,GK6),"")</f>
        <v/>
      </c>
      <c r="GM6" s="40" t="str">
        <f>IF(FX6&gt;0,FX6,"")</f>
        <v/>
      </c>
      <c r="GN6" s="40" t="str">
        <f>IF(FY6&gt;0,FY6,"")</f>
        <v/>
      </c>
      <c r="GO6" s="40" t="str">
        <f>IF(SUM(FV6:FY6)-FZ6&gt;0,SUM(FV6:FY6)-FZ6,"")</f>
        <v/>
      </c>
      <c r="GP6" s="40" t="str">
        <f>IF(GC6&gt;0,GC6,"")</f>
        <v/>
      </c>
      <c r="GQ6" s="40" t="str">
        <f>IF(GD6&gt;0,GD6,"")</f>
        <v/>
      </c>
      <c r="GR6" s="40" t="str">
        <f>IF(SUM(GA6:GD6)-GE6&gt;0,SUM(GA6:GD6)-GE6,"")</f>
        <v/>
      </c>
      <c r="GS6" s="40" t="str">
        <f>IF(SUM(GL6,GR6)&gt;0,SUM(GL6,GR6),"")</f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>IF(GV6&gt;0,GV6,"")</f>
        <v/>
      </c>
      <c r="HO6" s="11" t="str">
        <f>IF(GW6&gt;0,GW6,"")</f>
        <v/>
      </c>
      <c r="HP6" s="11" t="str">
        <f>IF(SUM(GT6:GW6)-GX6&gt;0,SUM(GT6:GW6)-GX6,"")</f>
        <v/>
      </c>
      <c r="HQ6" s="11" t="str">
        <f>IF(HA6&gt;0,HA6,"")</f>
        <v/>
      </c>
      <c r="HR6" s="11" t="str">
        <f>IF(HB6&gt;0,HB6,"")</f>
        <v/>
      </c>
      <c r="HS6" s="11" t="str">
        <f>IF(SUM(GY6:HB6)-HC6&gt;0,SUM(GY6:HB6)-HC6,"")</f>
        <v/>
      </c>
      <c r="HT6" s="11" t="str">
        <f>IF(MAX(HP6,HS6)&gt;0,MAX(HP6,HS6),"")</f>
        <v/>
      </c>
      <c r="HU6" s="11" t="str">
        <f>IF(HF6&gt;0,HF6,"")</f>
        <v/>
      </c>
      <c r="HV6" s="11" t="str">
        <f>IF(HG6&gt;0,HG6,"")</f>
        <v/>
      </c>
      <c r="HW6" s="11" t="str">
        <f>IF(SUM(HD6:HG6)-HH6&gt;0,SUM(HD6:HG6)-HH6,"")</f>
        <v/>
      </c>
      <c r="HX6" s="11" t="str">
        <f>IF(HK6&gt;0,HK6,"")</f>
        <v/>
      </c>
      <c r="HY6" s="11" t="str">
        <f>IF(HL6&gt;0,HL6,"")</f>
        <v/>
      </c>
      <c r="HZ6" s="11" t="str">
        <f>IF(SUM(HI6:HL6)-HM6&gt;0,SUM(HI6:HL6)-HM6,"")</f>
        <v/>
      </c>
      <c r="IA6" s="11" t="str">
        <f>IF(SUM(HT6,HZ6)&gt;0,SUM(HT6,HZ6),"")</f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0" t="str">
        <f>IF(ID6&gt;0,ID6,"")</f>
        <v/>
      </c>
      <c r="IW6" s="40" t="str">
        <f>IF(IE6&gt;0,IE6,"")</f>
        <v/>
      </c>
      <c r="IX6" s="40" t="str">
        <f>IF(SUM(IB6:IE6)-IF6&gt;0,SUM(IB6:IE6)-IF6,"")</f>
        <v/>
      </c>
      <c r="IY6" s="40" t="str">
        <f>IF(II6&gt;0,II6,"")</f>
        <v/>
      </c>
      <c r="IZ6" s="40" t="str">
        <f>IF(IJ6&gt;0,IJ6,"")</f>
        <v/>
      </c>
      <c r="JA6" s="40" t="str">
        <f>IF(SUM(IG6:IJ6)-IK6&gt;0,SUM(IG6:IJ6)-IK6,"")</f>
        <v/>
      </c>
      <c r="JB6" s="40" t="str">
        <f>IF(MAX(IX6,JA6)&gt;0,MAX(IX6,JA6),"")</f>
        <v/>
      </c>
      <c r="JC6" s="40" t="str">
        <f>IF(IN6&gt;0,IN6,"")</f>
        <v/>
      </c>
      <c r="JD6" s="40" t="str">
        <f>IF(IO6&gt;0,IO6,"")</f>
        <v/>
      </c>
      <c r="JE6" s="40" t="str">
        <f>IF(SUM(IL6:IO6)-IP6&gt;0,SUM(IL6:IO6)-IP6,"")</f>
        <v/>
      </c>
      <c r="JF6" s="40" t="str">
        <f>IF(IS6&gt;0,IS6,"")</f>
        <v/>
      </c>
      <c r="JG6" s="40" t="str">
        <f>IF(IT6&gt;0,IT6,"")</f>
        <v/>
      </c>
      <c r="JH6" s="40" t="str">
        <f>IF(SUM(IQ6:IT6)-IU6&gt;0,SUM(IQ6:IT6)-IU6,"")</f>
        <v/>
      </c>
      <c r="JI6" s="40" t="str">
        <f>IF(SUM(JB6,JH6)&gt;0,SUM(JB6,JH6),"")</f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>IF(JL6&gt;0,JL6,"")</f>
        <v/>
      </c>
      <c r="KE6" s="11" t="str">
        <f>IF(JM6&gt;0,JM6,"")</f>
        <v/>
      </c>
      <c r="KF6" s="11" t="str">
        <f>IF(SUM(JJ6:JM6)-JN6&gt;0,SUM(JJ6:JM6)-JN6,"")</f>
        <v/>
      </c>
      <c r="KG6" s="11" t="str">
        <f>IF(JQ6&gt;0,JQ6,"")</f>
        <v/>
      </c>
      <c r="KH6" s="11" t="str">
        <f>IF(JR6&gt;0,JR6,"")</f>
        <v/>
      </c>
      <c r="KI6" s="11" t="str">
        <f>IF(SUM(JO6:JR6)-JS6&gt;0,SUM(JO6:JR6)-JS6,"")</f>
        <v/>
      </c>
      <c r="KJ6" s="11" t="str">
        <f>IF(MAX(KF6,KI6)&gt;0,MAX(KF6,KI6),"")</f>
        <v/>
      </c>
      <c r="KK6" s="11" t="str">
        <f>IF(JV6&gt;0,JV6,"")</f>
        <v/>
      </c>
      <c r="KL6" s="11" t="str">
        <f>IF(JW6&gt;0,JW6,"")</f>
        <v/>
      </c>
      <c r="KM6" s="11" t="str">
        <f>IF(SUM(JT6:JW6)-JX6&gt;0,SUM(JT6:JW6)-JX6,"")</f>
        <v/>
      </c>
      <c r="KN6" s="11" t="str">
        <f>IF(KA6&gt;0,KA6,"")</f>
        <v/>
      </c>
      <c r="KO6" s="11" t="str">
        <f>IF(KB6&gt;0,KB6,"")</f>
        <v/>
      </c>
      <c r="KP6" s="11" t="str">
        <f>IF(SUM(JY6:KB6)-KC6&gt;0,SUM(JY6:KB6)-KC6,"")</f>
        <v/>
      </c>
      <c r="KQ6" s="11" t="str">
        <f>IF(SUM(KJ6,KP6)&gt;0,SUM(KJ6,KP6),"")</f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0" t="str">
        <f>IF(KT6&gt;0,KT6,"")</f>
        <v/>
      </c>
      <c r="LM6" s="40" t="str">
        <f>IF(KU6&gt;0,KU6,"")</f>
        <v/>
      </c>
      <c r="LN6" s="40" t="str">
        <f>IF(SUM(KR6:KU6)-KV6&gt;0,SUM(KR6:KU6)-KV6,"")</f>
        <v/>
      </c>
      <c r="LO6" s="40" t="str">
        <f>IF(KY6&gt;0,KY6,"")</f>
        <v/>
      </c>
      <c r="LP6" s="40" t="str">
        <f>IF(KZ6&gt;0,KZ6,"")</f>
        <v/>
      </c>
      <c r="LQ6" s="40" t="str">
        <f>IF(SUM(KW6:KZ6)-LA6&gt;0,SUM(KW6:KZ6)-LA6,"")</f>
        <v/>
      </c>
      <c r="LR6" s="40" t="str">
        <f>IF(MAX(LN6,LQ6)&gt;0,MAX(LN6,LQ6),"")</f>
        <v/>
      </c>
      <c r="LS6" s="40" t="str">
        <f>IF(LD6&gt;0,LD6,"")</f>
        <v/>
      </c>
      <c r="LT6" s="40" t="str">
        <f>IF(LE6&gt;0,LE6,"")</f>
        <v/>
      </c>
      <c r="LU6" s="40" t="str">
        <f>IF(SUM(LB6:LE6)-LF6&gt;0,SUM(LB6:LE6)-LF6,"")</f>
        <v/>
      </c>
      <c r="LV6" s="40" t="str">
        <f>IF(LI6&gt;0,LI6,"")</f>
        <v/>
      </c>
      <c r="LW6" s="40" t="str">
        <f>IF(LJ6&gt;0,LJ6,"")</f>
        <v/>
      </c>
      <c r="LX6" s="40" t="str">
        <f>IF(SUM(LG6:LJ6)-LK6&gt;0,SUM(LG6:LJ6)-LK6,"")</f>
        <v/>
      </c>
      <c r="LY6" s="40" t="str">
        <f>IF(SUM(LR6,LX6)&gt;0,SUM(LR6,LX6),"")</f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>IF(MB6&gt;0,MB6,"")</f>
        <v/>
      </c>
      <c r="MU6" s="11" t="str">
        <f>IF(MC6&gt;0,MC6,"")</f>
        <v/>
      </c>
      <c r="MV6" s="11" t="str">
        <f>IF(SUM(LZ6:MC6)-MD6&gt;0,SUM(LZ6:MC6)-MD6,"")</f>
        <v/>
      </c>
      <c r="MW6" s="11" t="str">
        <f>IF(MG6&gt;0,MG6,"")</f>
        <v/>
      </c>
      <c r="MX6" s="11" t="str">
        <f>IF(MH6&gt;0,MH6,"")</f>
        <v/>
      </c>
      <c r="MY6" s="11" t="str">
        <f>IF(SUM(ME6:MH6)-MI6&gt;0,SUM(ME6:MH6)-MI6,"")</f>
        <v/>
      </c>
      <c r="MZ6" s="11" t="str">
        <f>IF(MAX(MV6,MY6)&gt;0,MAX(MV6,MY6),"")</f>
        <v/>
      </c>
      <c r="NA6" s="11" t="str">
        <f>IF(ML6&gt;0,ML6,"")</f>
        <v/>
      </c>
      <c r="NB6" s="11" t="str">
        <f>IF(MM6&gt;0,MM6,"")</f>
        <v/>
      </c>
      <c r="NC6" s="11" t="str">
        <f>IF(SUM(MJ6:MM6)-MN6&gt;0,SUM(MJ6:MM6)-MN6,"")</f>
        <v/>
      </c>
      <c r="ND6" s="11" t="str">
        <f>IF(MQ6&gt;0,MQ6,"")</f>
        <v/>
      </c>
      <c r="NE6" s="11" t="str">
        <f>IF(MR6&gt;0,MR6,"")</f>
        <v/>
      </c>
      <c r="NF6" s="11" t="str">
        <f>IF(SUM(MO6:MR6)-MS6&gt;0,SUM(MO6:MR6)-MS6,"")</f>
        <v/>
      </c>
      <c r="NG6" s="11" t="str">
        <f>IF(SUM(MZ6,NF6)&gt;0,SUM(MZ6,NF6),"")</f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0" t="str">
        <f>IF(NJ6&gt;0,NJ6,"")</f>
        <v/>
      </c>
      <c r="OC6" s="40" t="str">
        <f>IF(NK6&gt;0,NK6,"")</f>
        <v/>
      </c>
      <c r="OD6" s="40" t="str">
        <f>IF(SUM(NH6:NK6)-NL6&gt;0,SUM(NH6:NK6)-NL6,"")</f>
        <v/>
      </c>
      <c r="OE6" s="40" t="str">
        <f>IF(NO6&gt;0,NO6,"")</f>
        <v/>
      </c>
      <c r="OF6" s="40" t="str">
        <f>IF(NP6&gt;0,NP6,"")</f>
        <v/>
      </c>
      <c r="OG6" s="40" t="str">
        <f>IF(SUM(NM6:NP6)-NQ6&gt;0,SUM(NM6:NP6)-NQ6,"")</f>
        <v/>
      </c>
      <c r="OH6" s="40" t="str">
        <f>IF(MAX(OD6,OG6)&gt;0,MAX(OD6,OG6),"")</f>
        <v/>
      </c>
      <c r="OI6" s="40" t="str">
        <f>IF(NT6&gt;0,NT6,"")</f>
        <v/>
      </c>
      <c r="OJ6" s="40" t="str">
        <f>IF(NU6&gt;0,NU6,"")</f>
        <v/>
      </c>
      <c r="OK6" s="40" t="str">
        <f>IF(SUM(NR6:NU6)-NV6&gt;0,SUM(NR6:NU6)-NV6,"")</f>
        <v/>
      </c>
      <c r="OL6" s="40" t="str">
        <f>IF(NY6&gt;0,NY6,"")</f>
        <v/>
      </c>
      <c r="OM6" s="40" t="str">
        <f>IF(NZ6&gt;0,NZ6,"")</f>
        <v/>
      </c>
      <c r="ON6" s="40" t="str">
        <f>IF(SUM(NW6:NZ6)-OA6&gt;0,SUM(NW6:NZ6)-OA6,"")</f>
        <v/>
      </c>
      <c r="OO6" s="40" t="str">
        <f>IF(SUM(OH6,ON6)&gt;0,SUM(OH6,ON6),"")</f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>IF(OR6&gt;0,OR6,"")</f>
        <v/>
      </c>
      <c r="PK6" s="11" t="str">
        <f>IF(OS6&gt;0,OS6,"")</f>
        <v/>
      </c>
      <c r="PL6" s="11" t="str">
        <f>IF(SUM(OP6:OS6)-OT6&gt;0,SUM(OP6:OS6)-OT6,"")</f>
        <v/>
      </c>
      <c r="PM6" s="11" t="str">
        <f>IF(OW6&gt;0,OW6,"")</f>
        <v/>
      </c>
      <c r="PN6" s="11" t="str">
        <f>IF(OX6&gt;0,OX6,"")</f>
        <v/>
      </c>
      <c r="PO6" s="11" t="str">
        <f>IF(SUM(OU6:OX6)-OY6&gt;0,SUM(OU6:OX6)-OY6,"")</f>
        <v/>
      </c>
      <c r="PP6" s="11" t="str">
        <f>IF(MAX(PL6,PO6)&gt;0,MAX(PL6,PO6),"")</f>
        <v/>
      </c>
      <c r="PQ6" s="11" t="str">
        <f>IF(PB6&gt;0,PB6,"")</f>
        <v/>
      </c>
      <c r="PR6" s="11" t="str">
        <f>IF(PC6&gt;0,PC6,"")</f>
        <v/>
      </c>
      <c r="PS6" s="11" t="str">
        <f>IF(SUM(OZ6:PC6)-PD6&gt;0,SUM(OZ6:PC6)-PD6,"")</f>
        <v/>
      </c>
      <c r="PT6" s="11" t="str">
        <f>IF(PG6&gt;0,PG6,"")</f>
        <v/>
      </c>
      <c r="PU6" s="11" t="str">
        <f>IF(PH6&gt;0,PH6,"")</f>
        <v/>
      </c>
      <c r="PV6" s="11" t="str">
        <f>IF(SUM(PE6:PH6)-PI6&gt;0,SUM(PE6:PH6)-PI6,"")</f>
        <v/>
      </c>
      <c r="PW6" s="11" t="str">
        <f>IF(SUM(PP6,PV6)&gt;0,SUM(PP6,PV6),"")</f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0" t="str">
        <f>IF(PZ6&gt;0,PZ6,"")</f>
        <v/>
      </c>
      <c r="QS6" s="40" t="str">
        <f>IF(QA6&gt;0,QA6,"")</f>
        <v/>
      </c>
      <c r="QT6" s="40" t="str">
        <f>IF(SUM(PX6:QA6)-QB6&gt;0,SUM(PX6:QA6)-QB6,"")</f>
        <v/>
      </c>
      <c r="QU6" s="40" t="str">
        <f>IF(QE6&gt;0,QE6,"")</f>
        <v/>
      </c>
      <c r="QV6" s="40" t="str">
        <f>IF(QF6&gt;0,QF6,"")</f>
        <v/>
      </c>
      <c r="QW6" s="40" t="str">
        <f>IF(SUM(QC6:QF6)-QG6&gt;0,SUM(QC6:QF6)-QG6,"")</f>
        <v/>
      </c>
      <c r="QX6" s="40" t="str">
        <f>IF(MAX(QT6,QW6)&gt;0,MAX(QT6,QW6),"")</f>
        <v/>
      </c>
      <c r="QY6" s="40" t="str">
        <f>IF(QJ6&gt;0,QJ6,"")</f>
        <v/>
      </c>
      <c r="QZ6" s="40" t="str">
        <f>IF(QK6&gt;0,QK6,"")</f>
        <v/>
      </c>
      <c r="RA6" s="40" t="str">
        <f>IF(SUM(QH6:QK6)-QL6&gt;0,SUM(QH6:QK6)-QL6,"")</f>
        <v/>
      </c>
      <c r="RB6" s="40" t="str">
        <f>IF(QO6&gt;0,QO6,"")</f>
        <v/>
      </c>
      <c r="RC6" s="40" t="str">
        <f>IF(QP6&gt;0,QP6,"")</f>
        <v/>
      </c>
      <c r="RD6" s="40" t="str">
        <f>IF(SUM(QM6:QP6)-QQ6&gt;0,SUM(QM6:QP6)-QQ6,"")</f>
        <v/>
      </c>
      <c r="RE6" s="40" t="str">
        <f>IF(SUM(QX6,RD6)&gt;0,SUM(QX6,RD6),"")</f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>IF(RH6&gt;0,RH6,"")</f>
        <v/>
      </c>
      <c r="SA6" s="11" t="str">
        <f>IF(RI6&gt;0,RI6,"")</f>
        <v/>
      </c>
      <c r="SB6" s="11" t="str">
        <f>IF(SUM(RF6:RI6)-RJ6&gt;0,SUM(RF6:RI6)-RJ6,"")</f>
        <v/>
      </c>
      <c r="SC6" s="11" t="str">
        <f>IF(RM6&gt;0,RM6,"")</f>
        <v/>
      </c>
      <c r="SD6" s="11" t="str">
        <f>IF(RN6&gt;0,RN6,"")</f>
        <v/>
      </c>
      <c r="SE6" s="11" t="str">
        <f>IF(SUM(RK6:RN6)-RO6&gt;0,SUM(RK6:RN6)-RO6,"")</f>
        <v/>
      </c>
      <c r="SF6" s="11" t="str">
        <f>IF(MAX(SB6,SE6)&gt;0,MAX(SB6,SE6),"")</f>
        <v/>
      </c>
      <c r="SG6" s="11" t="str">
        <f>IF(RR6&gt;0,RR6,"")</f>
        <v/>
      </c>
      <c r="SH6" s="11" t="str">
        <f>IF(RS6&gt;0,RS6,"")</f>
        <v/>
      </c>
      <c r="SI6" s="11" t="str">
        <f>IF(SUM(RP6:RS6)-RT6&gt;0,SUM(RP6:RS6)-RT6,"")</f>
        <v/>
      </c>
      <c r="SJ6" s="11" t="str">
        <f>IF(RW6&gt;0,RW6,"")</f>
        <v/>
      </c>
      <c r="SK6" s="11" t="str">
        <f>IF(RX6&gt;0,RX6,"")</f>
        <v/>
      </c>
      <c r="SL6" s="11" t="str">
        <f>IF(SUM(RU6:RX6)-RY6&gt;0,SUM(RU6:RX6)-RY6,"")</f>
        <v/>
      </c>
      <c r="SM6" s="11" t="str">
        <f>IF(SUM(SF6,SL6)&gt;0,SUM(SF6,SL6),"")</f>
        <v/>
      </c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40" t="str">
        <f>IF(SP6&gt;0,SP6,"")</f>
        <v/>
      </c>
      <c r="TI6" s="40" t="str">
        <f>IF(SQ6&gt;0,SQ6,"")</f>
        <v/>
      </c>
      <c r="TJ6" s="40" t="str">
        <f>IF(SUM(SN6:SQ6)-SR6&gt;0,SUM(SN6:SQ6)-SR6,"")</f>
        <v/>
      </c>
      <c r="TK6" s="40" t="str">
        <f>IF(SU6&gt;0,SU6,"")</f>
        <v/>
      </c>
      <c r="TL6" s="40" t="str">
        <f>IF(SV6&gt;0,SV6,"")</f>
        <v/>
      </c>
      <c r="TM6" s="40" t="str">
        <f>IF(SUM(SS6:SV6)-SW6&gt;0,SUM(SS6:SV6)-SW6,"")</f>
        <v/>
      </c>
      <c r="TN6" s="40" t="str">
        <f>IF(MAX(TJ6,TM6)&gt;0,MAX(TJ6,TM6),"")</f>
        <v/>
      </c>
      <c r="TO6" s="40" t="str">
        <f>IF(SZ6&gt;0,SZ6,"")</f>
        <v/>
      </c>
      <c r="TP6" s="40" t="str">
        <f>IF(TA6&gt;0,TA6,"")</f>
        <v/>
      </c>
      <c r="TQ6" s="40" t="str">
        <f>IF(SUM(SX6:TA6)-TB6&gt;0,SUM(SX6:TA6)-TB6,"")</f>
        <v/>
      </c>
      <c r="TR6" s="40" t="str">
        <f>IF(TE6&gt;0,TE6,"")</f>
        <v/>
      </c>
      <c r="TS6" s="40" t="str">
        <f>IF(TF6&gt;0,TF6,"")</f>
        <v/>
      </c>
      <c r="TT6" s="40" t="str">
        <f>IF(SUM(TC6:TF6)-TG6&gt;0,SUM(TC6:TF6)-TG6,"")</f>
        <v/>
      </c>
      <c r="TU6" s="40" t="str">
        <f>IF(SUM(TN6,TT6)&gt;0,SUM(TN6,TT6),"")</f>
        <v/>
      </c>
      <c r="TV6" s="18"/>
      <c r="TW6" s="18"/>
      <c r="TX6" s="18"/>
      <c r="TY6" s="18"/>
      <c r="TZ6" s="18"/>
      <c r="UA6" s="18"/>
      <c r="UB6" s="18"/>
      <c r="UC6" s="18"/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1" t="str">
        <f>IF(TX6&gt;0,TX6,"")</f>
        <v/>
      </c>
      <c r="UQ6" s="11" t="str">
        <f>IF(TY6&gt;0,TY6,"")</f>
        <v/>
      </c>
      <c r="UR6" s="11" t="str">
        <f>IF(SUM(TV6:TY6)-TZ6&gt;0,SUM(TV6:TY6)-TZ6,"")</f>
        <v/>
      </c>
      <c r="US6" s="11" t="str">
        <f>IF(UC6&gt;0,UC6,"")</f>
        <v/>
      </c>
      <c r="UT6" s="11" t="str">
        <f>IF(UD6&gt;0,UD6,"")</f>
        <v/>
      </c>
      <c r="UU6" s="11" t="str">
        <f>IF(SUM(UA6:UD6)-UE6&gt;0,SUM(UA6:UD6)-UE6,"")</f>
        <v/>
      </c>
      <c r="UV6" s="11" t="str">
        <f>IF(MAX(UR6,UU6)&gt;0,MAX(UR6,UU6),"")</f>
        <v/>
      </c>
      <c r="UW6" s="11" t="str">
        <f>IF(UH6&gt;0,UH6,"")</f>
        <v/>
      </c>
      <c r="UX6" s="11" t="str">
        <f>IF(UI6&gt;0,UI6,"")</f>
        <v/>
      </c>
      <c r="UY6" s="11" t="str">
        <f>IF(SUM(UF6:UI6)-UJ6&gt;0,SUM(UF6:UI6)-UJ6,"")</f>
        <v/>
      </c>
      <c r="UZ6" s="11" t="str">
        <f>IF(UM6&gt;0,UM6,"")</f>
        <v/>
      </c>
      <c r="VA6" s="11" t="str">
        <f>IF(UN6&gt;0,UN6,"")</f>
        <v/>
      </c>
      <c r="VB6" s="11" t="str">
        <f>IF(SUM(UK6:UN6)-UO6&gt;0,SUM(UK6:UN6)-UO6,"")</f>
        <v/>
      </c>
      <c r="VC6" s="11" t="str">
        <f>IF(SUM(UV6,VB6)&gt;0,SUM(UV6,VB6),"")</f>
        <v/>
      </c>
      <c r="VD6" s="17"/>
      <c r="VE6" s="17"/>
      <c r="VF6" s="17"/>
      <c r="VG6" s="17"/>
      <c r="VH6" s="17"/>
      <c r="VI6" s="17"/>
      <c r="VJ6" s="17"/>
      <c r="VK6" s="17"/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40" t="str">
        <f>IF(VF6&gt;0,VF6,"")</f>
        <v/>
      </c>
      <c r="VY6" s="40" t="str">
        <f>IF(VG6&gt;0,VG6,"")</f>
        <v/>
      </c>
      <c r="VZ6" s="40" t="str">
        <f>IF(SUM(VD6:VG6)-VH6&gt;0,SUM(VD6:VG6)-VH6,"")</f>
        <v/>
      </c>
      <c r="WA6" s="40" t="str">
        <f>IF(VK6&gt;0,VK6,"")</f>
        <v/>
      </c>
      <c r="WB6" s="40" t="str">
        <f>IF(VL6&gt;0,VL6,"")</f>
        <v/>
      </c>
      <c r="WC6" s="40" t="str">
        <f>IF(SUM(VI6:VL6)-VM6&gt;0,SUM(VI6:VL6)-VM6,"")</f>
        <v/>
      </c>
      <c r="WD6" s="40" t="str">
        <f>IF(MAX(VZ6,WC6)&gt;0,MAX(VZ6,WC6),"")</f>
        <v/>
      </c>
      <c r="WE6" s="40" t="str">
        <f>IF(VP6&gt;0,VP6,"")</f>
        <v/>
      </c>
      <c r="WF6" s="40" t="str">
        <f>IF(VQ6&gt;0,VQ6,"")</f>
        <v/>
      </c>
      <c r="WG6" s="40" t="str">
        <f>IF(SUM(VN6:VQ6)-VR6&gt;0,SUM(VN6:VQ6)-VR6,"")</f>
        <v/>
      </c>
      <c r="WH6" s="40" t="str">
        <f>IF(VU6&gt;0,VU6,"")</f>
        <v/>
      </c>
      <c r="WI6" s="40" t="str">
        <f>IF(VV6&gt;0,VV6,"")</f>
        <v/>
      </c>
      <c r="WJ6" s="40" t="str">
        <f>IF(SUM(VS6:VV6)-VW6&gt;0,SUM(VS6:VV6)-VW6,"")</f>
        <v/>
      </c>
      <c r="WK6" s="40" t="str">
        <f>IF(SUM(WD6,WJ6)&gt;0,SUM(WD6,WJ6),"")</f>
        <v/>
      </c>
      <c r="WL6" s="26">
        <f>IF($CH6="P",BS6,(BS6+AR6)/2)</f>
        <v>0</v>
      </c>
      <c r="WM6" s="26">
        <f>IF($CH6="P",BT6,(BT6+AS6)/2)</f>
        <v>0</v>
      </c>
      <c r="WN6" s="26">
        <f>IF($CH6="P",BU6,(BU6+AT6)/2)</f>
        <v>0</v>
      </c>
      <c r="WO6" s="26">
        <f>IF($CH6="P",BV6,(BV6+AU6)/2)</f>
        <v>0</v>
      </c>
      <c r="WP6" s="26">
        <f>IF($CH6="P",BW6,(BW6+AV6)/2)</f>
        <v>0</v>
      </c>
      <c r="WQ6" s="26">
        <f>IF($CH6="P",BX6,(BX6+AW6)/2)</f>
        <v>0</v>
      </c>
      <c r="WR6" s="26">
        <f>IF($CH6="P",BY6,(BY6+AX6)/2)</f>
        <v>0</v>
      </c>
      <c r="WS6" s="26">
        <f>IF($CH6="P",BZ6,(BZ6+AY6)/2)</f>
        <v>0</v>
      </c>
      <c r="WT6" s="26">
        <f>IF($CH6="P",CA6,(CA6+AZ6)/2)</f>
        <v>0</v>
      </c>
      <c r="WU6" s="26">
        <f>IF($CH6="P",CB6,(CB6+BA6)/2)</f>
        <v>0</v>
      </c>
      <c r="WV6" s="26">
        <f>IF($CH6="P",CC6,(CC6+BB6)/2)</f>
        <v>0.89</v>
      </c>
      <c r="WW6" s="26">
        <f>IF($CH6="P",CD6,(CD6+BC6)/2)</f>
        <v>1.35</v>
      </c>
      <c r="WX6" s="26">
        <f>IF($CH6="P",CE6,(CE6+BD6)/2)</f>
        <v>2.5</v>
      </c>
      <c r="WY6" s="26">
        <f>IF($CH6="P",CF6,(CF6+BE6)/2)</f>
        <v>2.5099999999999998</v>
      </c>
      <c r="WZ6" s="26">
        <f>IF($CH6="P",CG6,(CG6+BF6)/2)</f>
        <v>0</v>
      </c>
      <c r="XA6" s="28" t="s">
        <v>53</v>
      </c>
      <c r="XB6" s="11" t="str">
        <f>IF(WN6&gt;0,WN6,"")</f>
        <v/>
      </c>
      <c r="XC6" s="11" t="str">
        <f>IF(WO6&gt;0,WO6,"")</f>
        <v/>
      </c>
      <c r="XD6" s="11" t="str">
        <f>IF(SUM(WL6:WO6)-WP6&gt;0,SUM(WL6:WO6)-WP6,"")</f>
        <v/>
      </c>
      <c r="XE6" s="11" t="str">
        <f>IF(WS6&gt;0,WS6,"")</f>
        <v/>
      </c>
      <c r="XF6" s="11" t="str">
        <f>IF(WT6&gt;0,WT6,"")</f>
        <v/>
      </c>
      <c r="XG6" s="11" t="str">
        <f>IF(SUM(WQ6:WT6)-WU6&gt;0,SUM(WQ6:WT6)-WU6,"")</f>
        <v/>
      </c>
      <c r="XH6" s="11" t="str">
        <f>IF(MAX(XD6,XG6)&gt;0,MAX(XD6,XG6),"")</f>
        <v/>
      </c>
      <c r="XI6" s="11">
        <f>IF(WX6&gt;0,WX6,"")</f>
        <v>2.5</v>
      </c>
      <c r="XJ6" s="11">
        <f>IF(WY6&gt;0,WY6,"")</f>
        <v>2.5099999999999998</v>
      </c>
      <c r="XK6" s="11">
        <f>IF(SUM(WV6:WY6)-WZ6&gt;0,SUM(WV6:WY6)-WZ6,"")</f>
        <v>7.25</v>
      </c>
      <c r="XL6" s="11">
        <f>IF(SUM(XH6,XK6)&gt;0,SUM(XH6,XK6),"")</f>
        <v>7.25</v>
      </c>
    </row>
    <row r="7" spans="1:636" x14ac:dyDescent="0.2">
      <c r="A7" s="4" t="str" cm="1">
        <f t="array" ref="A7">IF(AND(H7&lt;&gt;"",H7&lt;&gt;"No DD"),SUMPRODUCT((H$4:H$20&lt;&gt;"")*(H$4:H$20&lt;&gt;"No DD")*(E$4:E$20&gt;E7))+1,IF(H7="No DD",SUMPRODUCT((H$4:H$20="No DD")*(E$4:E$20&gt;E7))+1+SUMPRODUCT((H$4:H$20&lt;&gt;"")*(H$4:H$20&lt;&gt;"No DD")),""))</f>
        <v/>
      </c>
      <c r="B7" s="5" t="s">
        <v>236</v>
      </c>
      <c r="C7" s="4" t="s">
        <v>5</v>
      </c>
      <c r="D7" s="4" t="s">
        <v>235</v>
      </c>
      <c r="E7" s="9">
        <f>SUM(J7,L7,N7)</f>
        <v>62.68</v>
      </c>
      <c r="F7" s="3" t="str">
        <f>IF(OR(AND(AG7&gt;=AQ$22,AG7&lt;&gt;"",AI7&gt;=AQ$26,AI7&lt;&gt;"",AF7=""),AND(AJ7&gt;=AQ$22,AJ7&lt;&gt;"",AL7&gt;=AQ$26,AL7&lt;&gt;"",AF7=""),AND(AN7&gt;=AQ$22,AN7&lt;&gt;"",AP7&gt;=AQ$26,AP7&lt;&gt;"",AF7=""),AND(BH7&gt;=BR$22,BH7&lt;&gt;"",BJ7&gt;=BR$26,BJ7&lt;&gt;"",BG7=""),AND(BK7&gt;=BR$22,BK7&lt;&gt;"",BM7&gt;=BR$26,BM7&lt;&gt;"",BG7=""),AND(BO7&gt;=BR$22,BO7&lt;&gt;"",BQ7&gt;=BR$26,BQ7&lt;&gt;"",BG7=""),AND(CI7&gt;=CS$22,CI7&lt;&gt;"",CK7&gt;=CS$26,CK7&lt;&gt;"",CH7=""),AND(CL7&gt;=CS$22,CL7&lt;&gt;"",CN7&gt;=CS$26,CN7&lt;&gt;"",CH7=""),AND(CP7&gt;=CS$22,CP7&lt;&gt;"",CR7&gt;=CS$26,CR7&lt;&gt;"",CH7=""),AND(DP7&gt;=EC$22,DP7&lt;&gt;"",DR7&gt;=EC$26,DR7&lt;&gt;""),AND(DS7&gt;=EC$22,DS7&lt;&gt;"",DU7&gt;=EC$26,DU7&lt;&gt;""),AND(DW7&gt;=EC$22,DW7&lt;&gt;"",DY7&gt;=EC$26,DY7&lt;&gt;""),AND(DZ7&gt;=EC$22,DZ7&lt;&gt;"",EB7&gt;=EC$26,EB7&lt;&gt;""),AND(EX7&gt;=FK$22,EX7&lt;&gt;"",EZ7&gt;=FK$26,EZ7&lt;&gt;""),AND(FA7&gt;=FK$22,FA7&lt;&gt;"",FC7&gt;=FK$26,FC7&lt;&gt;""),AND(FE7&gt;=FK$22,FE7&lt;&gt;"",FG7&gt;=FK$26,FG7&lt;&gt;""),AND(FH7&gt;=FK$22,FH7&lt;&gt;"",FJ7&gt;=FK$26,FJ7&lt;&gt;""),AND(GF7&gt;=GS$22,GF7&lt;&gt;"",GH7&gt;=GS$26,GH7&lt;&gt;""),AND(GI7&gt;=GS$22,GI7&lt;&gt;"",GK7&gt;=GS$26,GK7&lt;&gt;""),AND(GM7&gt;=GS$22,GM7&lt;&gt;"",GO7&gt;=GS$26,GO7&lt;&gt;""),AND(GP7&gt;=GS$22,GP7&lt;&gt;"",GR7&gt;=GS$26,GR7&lt;&gt;""),AND(HN7&gt;=IA$22,HN7&lt;&gt;"",HP7&gt;=IA$26,HP7&lt;&gt;""),AND(HQ7&gt;=IA$22,HQ7&lt;&gt;"",HS7&gt;=IA$26,HS7&lt;&gt;""),AND(HU7&gt;=IA$22,HU7&lt;&gt;"",HW7&gt;=IA$26,HW7&lt;&gt;""),AND(HX7&gt;=IA$22,HX7&lt;&gt;"",HZ7&gt;=IA$26,HZ7&lt;&gt;""),AND(IV7&gt;=JI$22,IV7&lt;&gt;"",IX7&gt;=JI$26,IX7&lt;&gt;""),AND(IY7&gt;=JI$22,IY7&lt;&gt;"",JA7&gt;=JI$26,JA7&lt;&gt;""),AND(JC7&gt;=JI$22,JC7&lt;&gt;"",JE7&gt;=JI$26,JE7&lt;&gt;""),AND(JF7&gt;=JI$22,JF7&lt;&gt;"",JH7&gt;=JI$26,JH7&lt;&gt;""),AND(KD7&gt;=KQ$22,KD7&lt;&gt;"",KF7&gt;=KQ$26,KF7&lt;&gt;""),AND(KG7&gt;=KQ$22,KG7&lt;&gt;"",KI7&gt;=KQ$26,KI7&lt;&gt;""),AND(KK7&gt;=KQ$22,KK7&lt;&gt;"",KM7&gt;=KQ$26,KM7&lt;&gt;""),AND(KN7&gt;=KQ$22,KN7&lt;&gt;"",KP7&gt;=KQ$26,KP7&lt;&gt;""),AND(LL7&gt;=LY$22,LL7&lt;&gt;"",LN7&gt;=LY$26,LN7&lt;&gt;""),AND(LO7&gt;=LY$22,LO7&lt;&gt;"",LQ7&gt;=LY$26,LQ7&lt;&gt;""),AND(LS7&gt;=LY$22,LS7&lt;&gt;"",LU7&gt;=LY$26,LU7&lt;&gt;""),AND(LV7&gt;=LY$22,LV7&lt;&gt;"",LX7&gt;=LY$26,LX7&lt;&gt;""),AND(MT7&gt;=NG$22,MT7&lt;&gt;"",MV7&gt;=NG$26,MV7&lt;&gt;""),AND(MW7&gt;=NG$22,MW7&lt;&gt;"",MY7&gt;=NG$26,MY7&lt;&gt;""),AND(NA7&gt;=NG$22,NA7&lt;&gt;"",NC7&gt;=NG$26,NC7&lt;&gt;""),AND(ND7&gt;=NG$22,ND7&lt;&gt;"",NF7&gt;=NG$26,NF7&lt;&gt;""),AND(OB7&gt;=OO$22,OB7&lt;&gt;"",OD7&gt;=OO$26,OD7&lt;&gt;""),AND(OE7&gt;=OO$22,OE7&lt;&gt;"",OG7&gt;=OO$26,OG7&lt;&gt;""),AND(OI7&gt;=OO$22,OI7&lt;&gt;"",OK7&gt;=OO$26,OK7&lt;&gt;""),AND(OL7&gt;=OO$22,OL7&lt;&gt;"",ON7&gt;=OO$26,ON7&lt;&gt;""),AND(PJ7&gt;=PW$22,PJ7&lt;&gt;"",PL7&gt;=PW$26,PL7&lt;&gt;""),AND(PM7&gt;=PW$22,PM7&lt;&gt;"",PO7&gt;=PW$26,PO7&lt;&gt;""),AND(PQ7&gt;=PW$22,PQ7&lt;&gt;"",PS7&gt;=PW$26,PS7&lt;&gt;""),AND(PT7&gt;=PW$22,PT7&lt;&gt;"",PV7&gt;=PW$26,PV7&lt;&gt;""),AND(QR7&gt;=RE$22,QR7&lt;&gt;"",QT7&gt;=RE$26,QT7&lt;&gt;""),AND(QU7&gt;=RE$22,QU7&lt;&gt;"",QW7&gt;=RE$26,QW7&lt;&gt;""),AND(QY7&gt;=RE$22,QY7&lt;&gt;"",RA7&gt;=RE$26,RA7&lt;&gt;""),AND(RB7&gt;=RE$22,RB7&lt;&gt;"",RD7&gt;=RE$26,RD7&lt;&gt;""),AND(RZ7&gt;=SM$22,RZ7&lt;&gt;"",SB7&gt;=SM$26,SB7&lt;&gt;""),AND(SC7&gt;=SM$22,SC7&lt;&gt;"",SE7&gt;=SM$26,SE7&lt;&gt;""),AND(SG7&gt;=SM$22,SG7&lt;&gt;"",SI7&gt;=SM$26,SI7&lt;&gt;""),AND(SJ7&gt;=SM$22,SJ7&lt;&gt;"",SL7&gt;=SM$26,SL7&lt;&gt;""),AND(TH7&gt;=TU$22,TH7&lt;&gt;"",TJ7&gt;=TU$26,TJ7&lt;&gt;""),AND(TK7&gt;=TU$22,TK7&lt;&gt;"",TM7&gt;=TU$26,TM7&lt;&gt;""),AND(TO7&gt;=TU$22,TO7&lt;&gt;"",TQ7&gt;=TU$26,TQ7&lt;&gt;""),AND(TR7&gt;=TU$22,TR7&lt;&gt;"",TT7&gt;=TU$26,TT7&lt;&gt;""),AND(UP7&gt;=VC$22,UP7&lt;&gt;"",UR7&gt;=VC$26,UR7&lt;&gt;""),AND(US7&gt;=VC$22,US7&lt;&gt;"",UU7&gt;=VC$26,UU7&lt;&gt;""),AND(UW7&gt;=VC$22,UW7&lt;&gt;"",UY7&gt;=VC$26,UY7&lt;&gt;""),AND(UZ7&gt;=VC$22,UZ7&lt;&gt;"",VB7&gt;=VC$26,VB7&lt;&gt;""),AND(VX7&gt;=WK$22,VX7&lt;&gt;"",VZ7&gt;=WK$26,VZ7&lt;&gt;""),AND(WA7&gt;=WK$22,WA7&lt;&gt;"",WC7&gt;=WK$26,WC7&lt;&gt;""),AND(WE7&gt;=WK$22,WE7&lt;&gt;"",WG7&gt;=WK$26,WG7&lt;&gt;""),AND(WH7&gt;=WK$22,WH7&lt;&gt;"",WJ7&gt;=WK$26,WJ7&lt;&gt;"")),"P","")</f>
        <v/>
      </c>
      <c r="G7" s="3" t="str">
        <f>IF(OR(AND(AI7&gt;=AQ$26,AI7&lt;&gt;"",AF7=""),AND(AL7&gt;=AQ$26,AL7&lt;&gt;"",AF7=""),AND(AP7&gt;=AQ$26,AP7&lt;&gt;"",AF7=""),AND(BJ7&gt;=BR$26,BJ7&lt;&gt;"",BG7=""),AND(BM7&gt;=BR$26,BM7&lt;&gt;"",BG7=""),AND(BQ7&gt;=BR$26,BQ7&lt;&gt;"",BG7=""),AND(CK7&gt;=CS$26,CK7&lt;&gt;"",CH7=""),AND(CN7&gt;=CS$26,CN7&lt;&gt;"",CH7=""),AND(CR7&gt;=CS$26,CR7&lt;&gt;"",CH7=""),AND(DR7&gt;=EC$26,DR7&lt;&gt;""),AND(DU7&gt;=EC$26,DU7&lt;&gt;""),AND(DY7&gt;=EC$26,DY7&lt;&gt;""),AND(EB7&gt;=EC$26,EB7&lt;&gt;""),AND(EZ7&gt;=FK$26,EZ7&lt;&gt;""),AND(FC7&gt;=FK$26,FC7&lt;&gt;""),AND(FG7&gt;=FK$26,FG7&lt;&gt;""),AND(FJ7&gt;=FK$26,FJ7&lt;&gt;""),AND(GH7&gt;=GS$26,GH7&lt;&gt;""),AND(GK7&gt;=GS$26,GK7&lt;&gt;""),AND(GO7&gt;=GS$26,GO7&lt;&gt;""),AND(GR7&gt;=GS$26,GR7&lt;&gt;""),AND(HP7&gt;=IA$26,HP7&lt;&gt;""),AND(HS7&gt;=IA$26,HS7&lt;&gt;""),AND(HW7&gt;=IA$26,HW7&lt;&gt;""),AND(HZ7&gt;=IA$26,HZ7&lt;&gt;""),AND(IX7&gt;=JI$26,IX7&lt;&gt;""),AND(JA7&gt;=JI$26,JA7&lt;&gt;""),AND(JE7&gt;=JI$26,JE7&lt;&gt;""),AND(JH7&gt;=JI$26,JH7&lt;&gt;""),AND(KF7&gt;=KQ$26,KF7&lt;&gt;""),AND(KI7&gt;=KQ$26,KI7&lt;&gt;""),AND(KM7&gt;=KQ$26,KM7&lt;&gt;""),AND(KP7&gt;=KQ$26,KP7&lt;&gt;""),AND(LN7&gt;=LY$26,LN7&lt;&gt;""),AND(LQ7&gt;=LY$26,LQ7&lt;&gt;""),AND(LU7&gt;=LY$26,LU7&lt;&gt;""),AND(LX7&gt;=LY$26,LX7&lt;&gt;""),AND(MV7&gt;=NG$26,MV7&lt;&gt;""),AND(MY7&gt;=NG$26,MY7&lt;&gt;""),AND(NC7&gt;=NG$26,NC7&lt;&gt;""),AND(NF7&gt;=NG$26,NF7&lt;&gt;""),AND(OD7&gt;=OO$26,OD7&lt;&gt;""),AND(OG7&gt;=OO$26,OG7&lt;&gt;""),AND(OK7&gt;=OO$26,OK7&lt;&gt;""),AND(ON7&gt;=OO$26,ON7&lt;&gt;""),AND(PL7&gt;=PW$26,PL7&lt;&gt;""),AND(PO7&gt;=PW$26,PO7&lt;&gt;""),AND(PS7&gt;=PW$26,PS7&lt;&gt;""),AND(PV7&gt;=PW$26,PV7&lt;&gt;""),AND(QT7&gt;=RE$26,QT7&lt;&gt;""),AND(QW7&gt;=RE$26,QW7&lt;&gt;""),AND(RA7&gt;=RE$26,RA7&lt;&gt;""),AND(RD7&gt;=RE$26,RD7&lt;&gt;""),AND(SB7&gt;=SM$26,SB7&lt;&gt;""),AND(SE7&gt;=SM$26,SE7&lt;&gt;""),AND(SI7&gt;=SM$26,SI7&lt;&gt;""),AND(SL7&gt;=SM$26,SL7&lt;&gt;""),AND(TJ7&gt;=TU$26,TJ7&lt;&gt;""),AND(TM7&gt;=TU$26,TM7&lt;&gt;""),AND(TQ7&gt;=TU$26,TQ7&lt;&gt;""),AND(TT7&gt;=TU$26,TT7&lt;&gt;""),AND(UR7&gt;=VC$26,UR7&lt;&gt;""),AND(UU7&gt;=VC$26,UU7&lt;&gt;""),AND(UY7&gt;=VC$26,UY7&lt;&gt;""),AND(VB7&gt;=VC$26,VB7&lt;&gt;""),AND(VZ7&gt;=WK$26,VZ7&lt;&gt;""),AND(WC7&gt;=WK$26,WC7&lt;&gt;""),AND(WG7&gt;=WK$26,WG7&lt;&gt;""),AND(WJ7&gt;=WK$26,WJ7&lt;&gt;"")),"P","")</f>
        <v/>
      </c>
      <c r="H7" s="36" t="str">
        <f>IF(AND(G7="P",F7=""),"No DD",IF(OR(AND(AG7&gt;=AQ$25,AG7&lt;&gt;"",AI7&gt;=AQ$29,AI7&lt;&gt;"",AF7=""),AND(AJ7&gt;=AQ$25,AJ7&lt;&gt;"",AL7&gt;=AQ$29,AL7&lt;&gt;"",AF7=""),AND(AN7&gt;=AQ$25,AN7&lt;&gt;"",AP7&gt;=AQ$29,AP7&lt;&gt;"",AF7=""),AND(BH7&gt;=BR$25,BH7&lt;&gt;"",BJ7&gt;=BR$29,BJ7&lt;&gt;"",BG7=""),AND(BK7&gt;=BR$25,BK7&lt;&gt;"",BM7&gt;=BR$29,BM7&lt;&gt;"",BG7=""),AND(BO7&gt;=BR$25,BO7&lt;&gt;"",BQ7&gt;=BR$29,BQ7&lt;&gt;"",BG7=""),AND(CI7&gt;=CS$25,CI7&lt;&gt;"",CK7&gt;=CS$29,CK7&lt;&gt;"",CH7=""),AND(CL7&gt;=CS$25,CL7&lt;&gt;"",CN7&gt;=CS$29,CN7&lt;&gt;"",CH7=""),AND(CP7&gt;=CS$25,CP7&lt;&gt;"",CR7&gt;=CS$29,CR7&lt;&gt;"",CH7=""),AND(DP7&gt;=EC$25,DP7&lt;&gt;"",DR7&gt;=EC$29,DR7&lt;&gt;""),AND(DS7&gt;=EC$25,DS7&lt;&gt;"",DU7&gt;=EC$29,DU7&lt;&gt;""),AND(DW7&gt;=EC$25,DW7&lt;&gt;"",DY7&gt;=EC$29,DY7&lt;&gt;""),AND(DZ7&gt;=EC$25,DZ7&lt;&gt;"",EB7&gt;=EC$29,EB7&lt;&gt;""),AND(EX7&gt;=FK$25,EX7&lt;&gt;"",EZ7&gt;=FK$29,EZ7&lt;&gt;""),AND(FA7&gt;=FK$25,FA7&lt;&gt;"",FC7&gt;=FK$29,FC7&lt;&gt;""),AND(FE7&gt;=FK$25,FE7&lt;&gt;"",FG7&gt;=FK$29,FG7&lt;&gt;""),AND(FH7&gt;=FK$25,FH7&lt;&gt;"",FJ7&gt;=FK$29,FJ7&lt;&gt;""),AND(GF7&gt;=GS$25,GF7&lt;&gt;"",GH7&gt;=GS$29,GH7&lt;&gt;""),AND(GI7&gt;=GS$25,GI7&lt;&gt;"",GK7&gt;=GS$29,GK7&lt;&gt;""),AND(GM7&gt;=GS$25,GM7&lt;&gt;"",GO7&gt;=GS$29,GO7&lt;&gt;""),AND(GP7&gt;=GS$25,GP7&lt;&gt;"",GR7&gt;=GS$29,GR7&lt;&gt;""),AND(HN7&gt;=IA$25,HN7&lt;&gt;"",HP7&gt;=IA$29,HP7&lt;&gt;""),AND(HQ7&gt;=IA$25,HQ7&lt;&gt;"",HS7&gt;=IA$29,HS7&lt;&gt;""),AND(HU7&gt;=IA$25,HU7&lt;&gt;"",HW7&gt;=IA$29,HW7&lt;&gt;""),AND(HX7&gt;=IA$25,HX7&lt;&gt;"",HZ7&gt;=IA$29,HZ7&lt;&gt;""),AND(IV7&gt;=JI$25,IV7&lt;&gt;"",IX7&gt;=JI$29,IX7&lt;&gt;""),AND(IY7&gt;=JI$25,IY7&lt;&gt;"",JA7&gt;=JI$29,JA7&lt;&gt;""),AND(JC7&gt;=JI$25,JC7&lt;&gt;"",JE7&gt;=JI$29,JE7&lt;&gt;""),AND(JF7&gt;=JI$25,JF7&lt;&gt;"",JH7&gt;=JI$29,JH7&lt;&gt;""),AND(KD7&gt;=KQ$25,KD7&lt;&gt;"",KF7&gt;=KQ$29,KF7&lt;&gt;""),AND(KG7&gt;=KQ$25,KG7&lt;&gt;"",KI7&gt;=KQ$29,KI7&lt;&gt;""),AND(KK7&gt;=KQ$25,KK7&lt;&gt;"",KM7&gt;=KQ$29,KM7&lt;&gt;""),AND(KN7&gt;=KQ$25,KN7&lt;&gt;"",KP7&gt;=KQ$29,KP7&lt;&gt;""),AND(LL7&gt;=LY$25,LL7&lt;&gt;"",LN7&gt;=LY$29,LN7&lt;&gt;""),AND(LO7&gt;=LY$25,LO7&lt;&gt;"",LQ7&gt;=LY$29,LQ7&lt;&gt;""),AND(LS7&gt;=LY$25,LS7&lt;&gt;"",LU7&gt;=LY$29,LU7&lt;&gt;""),AND(LV7&gt;=LY$25,LV7&lt;&gt;"",LX7&gt;=LY$29,LX7&lt;&gt;""),AND(MT7&gt;=NG$25,MT7&lt;&gt;"",MV7&gt;=NG$29,MV7&lt;&gt;""),AND(MW7&gt;=NG$25,MW7&lt;&gt;"",MY7&gt;=NG$29,MY7&lt;&gt;""),AND(NA7&gt;=NG$25,NA7&lt;&gt;"",NC7&gt;=NG$29,NC7&lt;&gt;""),AND(ND7&gt;=NG$25,ND7&lt;&gt;"",NF7&gt;=NG$29,NF7&lt;&gt;""),AND(OB7&gt;=OO$25,OB7&lt;&gt;"",OD7&gt;=OO$29,OD7&lt;&gt;""),AND(OE7&gt;=OO$25,OE7&lt;&gt;"",OG7&gt;=OO$29,OG7&lt;&gt;""),AND(OI7&gt;=OO$25,OI7&lt;&gt;"",OK7&gt;=OO$29,OK7&lt;&gt;""),AND(OL7&gt;=OO$25,OL7&lt;&gt;"",ON7&gt;=OO$29,ON7&lt;&gt;""),AND(PJ7&gt;=PW$25,PJ7&lt;&gt;"",PL7&gt;=PW$29,PL7&lt;&gt;""),AND(PM7&gt;=PW$25,PM7&lt;&gt;"",PO7&gt;=PW$29,PO7&lt;&gt;""),AND(PQ7&gt;=PW$25,PQ7&lt;&gt;"",PS7&gt;=PW$29,PS7&lt;&gt;""),AND(PT7&gt;=PW$25,PT7&lt;&gt;"",PV7&gt;=PW$29,PV7&lt;&gt;""),AND(QR7&gt;=RE$25,QR7&lt;&gt;"",QT7&gt;=RE$29,QT7&lt;&gt;""),AND(QU7&gt;=RE$25,QU7&lt;&gt;"",QW7&gt;=RE$29,QW7&lt;&gt;""),AND(QY7&gt;=RE$25,QY7&lt;&gt;"",RA7&gt;=RE$29,RA7&lt;&gt;""),AND(RB7&gt;=RE$25,RB7&lt;&gt;"",RD7&gt;=RE$29,RD7&lt;&gt;""),AND(RZ7&gt;=SM$25,RZ7&lt;&gt;"",SB7&gt;=SM$29,SB7&lt;&gt;""),AND(SC7&gt;=SM$25,SC7&lt;&gt;"",SE7&gt;=SM$29,SE7&lt;&gt;""),AND(SG7&gt;=SM$25,SG7&lt;&gt;"",SI7&gt;=SM$29,SI7&lt;&gt;""),AND(SJ7&gt;=SM$25,SJ7&lt;&gt;"",SL7&gt;=SM$29,SL7&lt;&gt;""),AND(TH7&gt;=TU$25,TH7&lt;&gt;"",TJ7&gt;=TU$29,TJ7&lt;&gt;""),AND(TK7&gt;=TU$25,TK7&lt;&gt;"",TM7&gt;=TU$29,TM7&lt;&gt;""),AND(TO7&gt;=TU$25,TO7&lt;&gt;"",TQ7&gt;=TU$29,TQ7&lt;&gt;""),AND(TR7&gt;=TU$25,TR7&lt;&gt;"",TT7&gt;=TU$29,TT7&lt;&gt;""),AND(UP7&gt;=VC$25,UP7&lt;&gt;"",UR7&gt;=VC$29,UR7&lt;&gt;""),AND(US7&gt;=VC$25,US7&lt;&gt;"",UU7&gt;=VC$29,UU7&lt;&gt;""),AND(UW7&gt;=VC$25,UW7&lt;&gt;"",UY7&gt;=VC$29,UY7&lt;&gt;""),AND(UZ7&gt;=VC$25,UZ7&lt;&gt;"",VB7&gt;=VC$29,VB7&lt;&gt;""),AND(VX7&gt;=WK$25,VX7&lt;&gt;"",VZ7&gt;=WK$29,VZ7&lt;&gt;""),AND(WA7&gt;=WK$25,WA7&lt;&gt;"",WC7&gt;=WK$29,WC7&lt;&gt;""),AND(WE7&gt;=WK$25,WE7&lt;&gt;"",WG7&gt;=WK$29,WG7&lt;&gt;""),AND(WH7&gt;=WK$25,WH7&lt;&gt;"",WJ7&gt;=WK$29,WJ7&lt;&gt;"")),"Merit",IF(OR(AND(AG7&gt;=AQ$24,AG7&lt;&gt;"",AI7&gt;=AQ$28,AI7&lt;&gt;"",AF7=""),AND(AJ7&gt;=AQ$24,AJ7&lt;&gt;"",AL7&gt;=AQ$28,AL7&lt;&gt;"",AF7=""),AND(AN7&gt;=AQ$24,AN7&lt;&gt;"",AP7&gt;=AQ$28,AP7&lt;&gt;"",AF7=""),AND(BH7&gt;=BR$24,BH7&lt;&gt;"",BJ7&gt;=BR$28,BJ7&lt;&gt;"",BG7=""),AND(BK7&gt;=BR$24,BK7&lt;&gt;"",BM7&gt;=BR$28,BM7&lt;&gt;"",BG7=""),AND(BO7&gt;=BR$24,BO7&lt;&gt;"",BQ7&gt;=BR$28,BQ7&lt;&gt;"",BG7=""),AND(CI7&gt;=CS$24,CI7&lt;&gt;"",CK7&gt;=CS$28,CK7&lt;&gt;"",CH7=""),AND(CL7&gt;=CS$24,CL7&lt;&gt;"",CN7&gt;=CS$28,CN7&lt;&gt;"",CH7=""),AND(CP7&gt;=CS$24,CP7&lt;&gt;"",CR7&gt;=CS$28,CR7&lt;&gt;"",CH7=""),AND(DP7&gt;=EC$24,DP7&lt;&gt;"",DR7&gt;=EC$28,DR7&lt;&gt;""),AND(DS7&gt;=EC$24,DS7&lt;&gt;"",DU7&gt;=EC$28,DU7&lt;&gt;""),AND(DW7&gt;=EC$24,DW7&lt;&gt;"",DY7&gt;=EC$28,DY7&lt;&gt;""),AND(DZ7&gt;=EC$24,DZ7&lt;&gt;"",EB7&gt;=EC$28,EB7&lt;&gt;""),AND(EX7&gt;=FK$24,EX7&lt;&gt;"",EZ7&gt;=FK$28,EZ7&lt;&gt;""),AND(FA7&gt;=FK$24,FA7&lt;&gt;"",FC7&gt;=FK$28,FC7&lt;&gt;""),AND(FE7&gt;=FK$24,FE7&lt;&gt;"",FG7&gt;=FK$28,FG7&lt;&gt;""),AND(FH7&gt;=FK$24,FH7&lt;&gt;"",FJ7&gt;=FK$28,FJ7&lt;&gt;""),AND(GF7&gt;=GS$24,GF7&lt;&gt;"",GH7&gt;=GS$28,GH7&lt;&gt;""),AND(GI7&gt;=GS$24,GI7&lt;&gt;"",GK7&gt;=GS$28,GK7&lt;&gt;""),AND(GM7&gt;=GS$24,GM7&lt;&gt;"",GO7&gt;=GS$28,GO7&lt;&gt;""),AND(GP7&gt;=GS$24,GP7&lt;&gt;"",GR7&gt;=GS$28,GR7&lt;&gt;""),AND(HN7&gt;=IA$24,HN7&lt;&gt;"",HP7&gt;=IA$28,HP7&lt;&gt;""),AND(HQ7&gt;=IA$24,HQ7&lt;&gt;"",HS7&gt;=IA$28,HS7&lt;&gt;""),AND(HU7&gt;=IA$24,HU7&lt;&gt;"",HW7&gt;=IA$28,HW7&lt;&gt;""),AND(HX7&gt;=IA$24,HX7&lt;&gt;"",HZ7&gt;=IA$28,HZ7&lt;&gt;""),AND(IV7&gt;=JI$24,IV7&lt;&gt;"",IX7&gt;=JI$28,IX7&lt;&gt;""),AND(IY7&gt;=JI$24,IY7&lt;&gt;"",JA7&gt;=JI$28,JA7&lt;&gt;""),AND(JC7&gt;=JI$24,JC7&lt;&gt;"",JE7&gt;=JI$28,JE7&lt;&gt;""),AND(JF7&gt;=JI$24,JF7&lt;&gt;"",JH7&gt;=JI$28,JH7&lt;&gt;""),AND(KD7&gt;=KQ$24,KD7&lt;&gt;"",KF7&gt;=KQ$28,KF7&lt;&gt;""),AND(KG7&gt;=KQ$24,KG7&lt;&gt;"",KI7&gt;=KQ$28,KI7&lt;&gt;""),AND(KK7&gt;=KQ$24,KK7&lt;&gt;"",KM7&gt;=KQ$28,KM7&lt;&gt;""),AND(KN7&gt;=KQ$24,KN7&lt;&gt;"",KP7&gt;=KQ$28,KP7&lt;&gt;""),AND(LL7&gt;=LY$24,LL7&lt;&gt;"",LN7&gt;=LY$28,LN7&lt;&gt;""),AND(LO7&gt;=LY$24,LO7&lt;&gt;"",LQ7&gt;=LY$28,LQ7&lt;&gt;""),AND(LS7&gt;=LY$24,LS7&lt;&gt;"",LU7&gt;=LY$28,LU7&lt;&gt;""),AND(LV7&gt;=LY$24,LV7&lt;&gt;"",LX7&gt;=LY$28,LX7&lt;&gt;""),AND(MT7&gt;=NG$24,MT7&lt;&gt;"",MV7&gt;=NG$28,MV7&lt;&gt;""),AND(MW7&gt;=NG$24,MW7&lt;&gt;"",MY7&gt;=NG$28,MY7&lt;&gt;""),AND(NA7&gt;=NG$24,NA7&lt;&gt;"",NC7&gt;=NG$28,NC7&lt;&gt;""),AND(ND7&gt;=NG$24,ND7&lt;&gt;"",NF7&gt;=NG$28,NF7&lt;&gt;""),AND(OB7&gt;=OO$24,OB7&lt;&gt;"",OD7&gt;=OO$28,OD7&lt;&gt;""),AND(OE7&gt;=OO$24,OE7&lt;&gt;"",OG7&gt;=OO$28,OG7&lt;&gt;""),AND(OI7&gt;=OO$24,OI7&lt;&gt;"",OK7&gt;=OO$28,OK7&lt;&gt;""),AND(OL7&gt;=OO$24,OL7&lt;&gt;"",ON7&gt;=OO$28,ON7&lt;&gt;""),AND(PJ7&gt;=PW$24,PJ7&lt;&gt;"",PL7&gt;=PW$28,PL7&lt;&gt;""),AND(PM7&gt;=PW$24,PM7&lt;&gt;"",PO7&gt;=PW$28,PO7&lt;&gt;""),AND(PQ7&gt;=PW$24,PQ7&lt;&gt;"",PS7&gt;=PW$28,PS7&lt;&gt;""),AND(PT7&gt;=PW$24,PT7&lt;&gt;"",PV7&gt;=PW$28,PV7&lt;&gt;""),AND(QR7&gt;=RE$24,QR7&lt;&gt;"",QT7&gt;=RE$28,QT7&lt;&gt;""),AND(QU7&gt;=RE$24,QU7&lt;&gt;"",QW7&gt;=RE$28,QW7&lt;&gt;""),AND(QY7&gt;=RE$24,QY7&lt;&gt;"",RA7&gt;=RE$28,RA7&lt;&gt;""),AND(RB7&gt;=RE$24,RB7&lt;&gt;"",RD7&gt;=RE$28,RD7&lt;&gt;""),AND(RZ7&gt;=SM$24,RZ7&lt;&gt;"",SB7&gt;=SM$28,SB7&lt;&gt;""),AND(SC7&gt;=SM$24,SC7&lt;&gt;"",SE7&gt;=SM$28,SE7&lt;&gt;""),AND(SG7&gt;=SM$24,SG7&lt;&gt;"",SI7&gt;=SM$28,SI7&lt;&gt;""),AND(SJ7&gt;=SM$24,SJ7&lt;&gt;"",SL7&gt;=SM$28,SL7&lt;&gt;""),AND(TH7&gt;=TU$24,TH7&lt;&gt;"",TJ7&gt;=TU$28,TJ7&lt;&gt;""),AND(TK7&gt;=TU$24,TK7&lt;&gt;"",TM7&gt;=TU$28,TM7&lt;&gt;""),AND(TO7&gt;=TU$24,TO7&lt;&gt;"",TQ7&gt;=TU$28,TQ7&lt;&gt;""),AND(TR7&gt;=TU$24,TR7&lt;&gt;"",TT7&gt;=TU$28,TT7&lt;&gt;""),AND(UP7&gt;=VC$24,UP7&lt;&gt;"",UR7&gt;=VC$28,UR7&lt;&gt;""),AND(US7&gt;=VC$24,US7&lt;&gt;"",UU7&gt;=VC$28,UU7&lt;&gt;""),AND(UW7&gt;=VC$24,UW7&lt;&gt;"",UY7&gt;=VC$28,UY7&lt;&gt;""),AND(UZ7&gt;=VC$24,UZ7&lt;&gt;"",VB7&gt;=VC$28,VB7&lt;&gt;""),AND(VX7&gt;=WK$24,VX7&lt;&gt;"",VZ7&gt;=WK$28,VZ7&lt;&gt;""),AND(WA7&gt;=WK$24,WA7&lt;&gt;"",WC7&gt;=WK$28,WC7&lt;&gt;""),AND(WE7&gt;=WK$24,WE7&lt;&gt;"",WG7&gt;=WK$28,WG7&lt;&gt;""),AND(WH7&gt;=WK$24,WH7&lt;&gt;"",WJ7&gt;=WK$28,WJ7&lt;&gt;"")),"Excellence",IF(I7="P","Worlds Team",IF(F7="P","National Team","")))))</f>
        <v/>
      </c>
      <c r="I7" s="3" t="str">
        <f>IF(OR(AND(AG7&gt;=AQ$23,AG7&lt;&gt;"",AI7&gt;=AQ$27,AI7&lt;&gt;"",AF7=""),AND(AJ7&gt;=AQ$23,AJ7&lt;&gt;"",AL7&gt;=AQ$27,AL7&lt;&gt;"",AF7=""),AND(AN7&gt;=AQ$23,AN7&lt;&gt;"",AP7&gt;=AQ$27,AP7&lt;&gt;"",AF7=""),AND(BH7&gt;=BR$23,BH7&lt;&gt;"",BJ7&gt;=BR$27,BJ7&lt;&gt;"",BG7=""),AND(BK7&gt;=BR$23,BK7&lt;&gt;"",BM7&gt;=BR$27,BM7&lt;&gt;"",BG7=""),AND(BO7&gt;=BR$23,BO7&lt;&gt;"",BQ7&gt;=BR$27,BQ7&lt;&gt;"",BG7=""),AND(CI7&gt;=CS$23,CI7&lt;&gt;"",CK7&gt;=CS$27,CK7&lt;&gt;"",CH7=""),AND(CL7&gt;=CS$23,CL7&lt;&gt;"",CN7&gt;=CS$27,CN7&lt;&gt;"",CH7=""),AND(CP7&gt;=CS$23,CP7&lt;&gt;"",CR7&gt;=CS$27,CR7&lt;&gt;"",CH7=""),AND(DP7&gt;=EC$23,DP7&lt;&gt;"",DR7&gt;=EC$27,DR7&lt;&gt;""),AND(DS7&gt;=EC$23,DS7&lt;&gt;"",DU7&gt;=EC$27,DU7&lt;&gt;""),AND(DW7&gt;=EC$23,DW7&lt;&gt;"",DY7&gt;=EC$27,DY7&lt;&gt;""),AND(DZ7&gt;=EC$23,DZ7&lt;&gt;"",EB7&gt;=EC$27,EB7&lt;&gt;""),AND(EX7&gt;=FK$23,EX7&lt;&gt;"",EZ7&gt;=FK$27,EZ7&lt;&gt;""),AND(FA7&gt;=FK$23,FA7&lt;&gt;"",FC7&gt;=FK$27,FC7&lt;&gt;""),AND(FE7&gt;=FK$23,FE7&lt;&gt;"",FG7&gt;=FK$27,FG7&lt;&gt;""),AND(FH7&gt;=FK$23,FH7&lt;&gt;"",FJ7&gt;=FK$27,FJ7&lt;&gt;""),AND(GF7&gt;=GS$23,GF7&lt;&gt;"",GH7&gt;=GS$27,GH7&lt;&gt;""),AND(GI7&gt;=GS$23,GI7&lt;&gt;"",GK7&gt;=GS$27,GK7&lt;&gt;""),AND(GM7&gt;=GS$23,GM7&lt;&gt;"",GO7&gt;=GS$27,GO7&lt;&gt;""),AND(GP7&gt;=GS$23,GP7&lt;&gt;"",GR7&gt;=GS$27,GR7&lt;&gt;""),AND(HN7&gt;=IA$23,HN7&lt;&gt;"",HP7&gt;=IA$27,HP7&lt;&gt;""),AND(HQ7&gt;=IA$23,HQ7&lt;&gt;"",HS7&gt;=IA$27,HS7&lt;&gt;""),AND(HU7&gt;=IA$23,HU7&lt;&gt;"",HW7&gt;=IA$27,HW7&lt;&gt;""),AND(HX7&gt;=IA$23,HX7&lt;&gt;"",HZ7&gt;=IA$27,HZ7&lt;&gt;""),AND(IV7&gt;=JI$23,IV7&lt;&gt;"",IX7&gt;=JI$27,IX7&lt;&gt;""),AND(IY7&gt;=JI$23,IY7&lt;&gt;"",JA7&gt;=JI$27,JA7&lt;&gt;""),AND(JC7&gt;=JI$23,JC7&lt;&gt;"",JE7&gt;=JI$27,JE7&lt;&gt;""),AND(JF7&gt;=JI$23,JF7&lt;&gt;"",JH7&gt;=JI$27,JH7&lt;&gt;""),AND(KD7&gt;=KQ$23,KD7&lt;&gt;"",KF7&gt;=KQ$27,KF7&lt;&gt;""),AND(KG7&gt;=KQ$23,KG7&lt;&gt;"",KI7&gt;=KQ$27,KI7&lt;&gt;""),AND(KK7&gt;=KQ$23,KK7&lt;&gt;"",KM7&gt;=KQ$27,KM7&lt;&gt;""),AND(KN7&gt;=KQ$23,KN7&lt;&gt;"",KP7&gt;=KQ$27,KP7&lt;&gt;""),AND(LL7&gt;=LY$23,LL7&lt;&gt;"",LN7&gt;=LY$27,LN7&lt;&gt;""),AND(LO7&gt;=LY$23,LO7&lt;&gt;"",LQ7&gt;=LY$27,LQ7&lt;&gt;""),AND(LS7&gt;=LY$23,LS7&lt;&gt;"",LU7&gt;=LY$27,LU7&lt;&gt;""),AND(LV7&gt;=LY$23,LV7&lt;&gt;"",LX7&gt;=LY$27,LX7&lt;&gt;""),AND(MT7&gt;=NG$23,MT7&lt;&gt;"",MV7&gt;=NG$27,MV7&lt;&gt;""),AND(MW7&gt;=NG$23,MW7&lt;&gt;"",MY7&gt;=NG$27,MY7&lt;&gt;""),AND(NA7&gt;=NG$23,NA7&lt;&gt;"",NC7&gt;=NG$27,NC7&lt;&gt;""),AND(ND7&gt;=NG$23,ND7&lt;&gt;"",NF7&gt;=NG$27,NF7&lt;&gt;""),AND(OB7&gt;=OO$23,OB7&lt;&gt;"",OD7&gt;=OO$27,OD7&lt;&gt;""),AND(OE7&gt;=OO$23,OE7&lt;&gt;"",OG7&gt;=OO$27,OG7&lt;&gt;""),AND(OI7&gt;=OO$23,OI7&lt;&gt;"",OK7&gt;=OO$27,OK7&lt;&gt;""),AND(OL7&gt;=OO$23,OL7&lt;&gt;"",ON7&gt;=OO$27,ON7&lt;&gt;""),AND(PJ7&gt;=PW$23,PJ7&lt;&gt;"",PL7&gt;=PW$27,PL7&lt;&gt;""),AND(PM7&gt;=PW$23,PM7&lt;&gt;"",PO7&gt;=PW$27,PO7&lt;&gt;""),AND(PQ7&gt;=PW$23,PQ7&lt;&gt;"",PS7&gt;=PW$27,PS7&lt;&gt;""),AND(PT7&gt;=PW$23,PT7&lt;&gt;"",PV7&gt;=PW$27,PV7&lt;&gt;""),AND(QR7&gt;=RE$23,QR7&lt;&gt;"",QT7&gt;=RE$27,QT7&lt;&gt;""),AND(QU7&gt;=RE$23,QU7&lt;&gt;"",QW7&gt;=RE$27,QW7&lt;&gt;""),AND(QY7&gt;=RE$23,QY7&lt;&gt;"",RA7&gt;=RE$27,RA7&lt;&gt;""),AND(RB7&gt;=RE$23,RB7&lt;&gt;"",RD7&gt;=RE$27,RD7&lt;&gt;""),AND(RZ7&gt;=SM$23,RZ7&lt;&gt;"",SB7&gt;=SM$27,SB7&lt;&gt;""),AND(SC7&gt;=SM$23,SC7&lt;&gt;"",SE7&gt;=SM$27,SE7&lt;&gt;""),AND(SG7&gt;=SM$23,SG7&lt;&gt;"",SI7&gt;=SM$27,SI7&lt;&gt;""),AND(SJ7&gt;=SM$23,SJ7&lt;&gt;"",SL7&gt;=SM$27,SL7&lt;&gt;""),AND(TH7&gt;=TU$23,TH7&lt;&gt;"",TJ7&gt;=TU$27,TJ7&lt;&gt;""),AND(TK7&gt;=TU$23,TK7&lt;&gt;"",TM7&gt;=TU$27,TM7&lt;&gt;""),AND(TO7&gt;=TU$23,TO7&lt;&gt;"",TQ7&gt;=TU$27,TQ7&lt;&gt;""),AND(TR7&gt;=TU$23,TR7&lt;&gt;"",TT7&gt;=TU$27,TT7&lt;&gt;""),AND(UP7&gt;=VC$23,UP7&lt;&gt;"",UR7&gt;=VC$27,UR7&lt;&gt;""),AND(US7&gt;=VC$23,US7&lt;&gt;"",UU7&gt;=VC$27,UU7&lt;&gt;""),AND(UW7&gt;=VC$23,UW7&lt;&gt;"",UY7&gt;=VC$27,UY7&lt;&gt;""),AND(UZ7&gt;=VC$23,UZ7&lt;&gt;"",VB7&gt;=VC$27,VB7&lt;&gt;""),AND(VX7&gt;=WK$23,VX7&lt;&gt;"",VZ7&gt;=WK$27,VZ7&lt;&gt;""),AND(WA7&gt;=WK$23,WA7&lt;&gt;"",WC7&gt;=WK$27,WC7&lt;&gt;""),AND(WE7&gt;=WK$23,WE7&lt;&gt;"",WG7&gt;=WK$27,WG7&lt;&gt;""),AND(WH7&gt;=WK$23,WH7&lt;&gt;"",WJ7&gt;=WK$27,WJ7&lt;&gt;"")),"P","")</f>
        <v/>
      </c>
      <c r="J7" s="8">
        <f>IF(COUNT(AI7,AL7,AP7,BJ7,BM7,BQ7,CK7,CN7,CR7)&gt;0,LARGE((AI7,AL7,AP7,BJ7,BM7,BQ7,CK7,CN7,CR7),1),0)</f>
        <v>45.35</v>
      </c>
      <c r="K7" s="8" t="str">
        <f>IF(J7="","",IF(OR(J7=CK7,J7=CN7,J7=CR7),$BS$1,IF(OR(J7=BJ7,J7=BM7,J7=BQ7),$AR$1,IF(OR(J7=AI7,J7=AL7,J7=AP7),$Q$1,""))))</f>
        <v>2025 Nationals</v>
      </c>
      <c r="L7" s="8">
        <f>IF(COUNT(AI7,AL7,AP7,BJ7,BM7,BQ7,CK7,CN7,CR7)&gt;1,LARGE((AI7,AL7,AP7,BJ7,BM7,BQ7,CK7,CN7,CR7),2),0)</f>
        <v>17.329999999999998</v>
      </c>
      <c r="M7" s="8" t="str">
        <f>IF(L7="","",IF(OR(L7=CK7,L7=CN7,L7=CR7),$BS$1,IF(OR(L7=BJ7,L7=BM7,L7=BQ7),$AR$1,IF(OR(L7=AI7,L7=AL7,L7=AP7),$Q$1,""))))</f>
        <v>2025 Nationals</v>
      </c>
      <c r="N7" s="8" t="str">
        <f>IF(MAX(CT7,CU7)&gt;0,MAX(CT7,CU7),"")</f>
        <v/>
      </c>
      <c r="O7" s="11" t="str">
        <f>IF(N7="","",IF(N7=CT7,"("&amp;CT$2&amp;")",IF(N7=CU7,"("&amp;CU$2&amp;")")))</f>
        <v/>
      </c>
      <c r="P7" s="8" t="str">
        <f>IF(N7="","",IF(N7=CT7,IF(N7+IF(L7="",0,L7)=WD7,$VD$1,IF(N7+IF(L7="",0,L7)=UV7,$TV$1,IF(N7+IF(L7="",0,L7)=TN7,$SN$1,IF(N7+IF(L7="",0,L7)=SF7,$RF$1,IF(N7+IF(L7="",0,L7)=QX7,$PX$1,IF(N7+IF(L7="",0,L7)=PP7,$OP$1,IF(N7+IF(L7="",0,L7)=OH7,$NH$1,IF(N7+IF(L7="",0,L7)=MZ7,$LZ$1,IF(N7+IF(L7="",0,L7)=LR7,$KR$1,IF(N7+IF(L7="",0,L7)=KJ7,$JJ$1,IF(N7+IF(L7="",0,L7)=JB7,$IB$1,IF(N7+IF(L7="",0,L7)=HT7,$GT$1,IF(N7+IF(L7="",0,L7)=GL7,$FL$1,IF(N7+IF(L7="",0,L7)=FD7,$ED$1,IF(N7+IF(L7="",0,L7)=DV7,$CV$1))))))))))))))),IF(N7=CU7,IF(N7+IF(L7="",0,L7)=WG7,$VD$1,IF(N7+IF(L7="",0,L7)=UY7,$TV$1,IF(N7+IF(L7="",0,L7)=TQ7,$SN$1,IF(N7+IF(L7="",0,L7)=SL7,$RF$1,IF(N7+IF(L7="",0,L7)=RD7,$PX$1,IF(N7+IF(L7="",0,L7)=PV7,$OP$1,IF(N7+IF(L7="",0,L7)=ON7,$NH$1,IF(N7+IF(L7="",0,L7)=NF7,$LZ$1,IF(N7+IF(L7="",0,L7)=LX7,$KR$1,IF(N7+IF(L7="",0,L7)=KP7,$JJ$1,IF(N7+IF(L7="",0,L7)=JH7,$IB$1,IF(N7+IF(L7="",0,L7)=HZ7,$GT$1,IF(N7+IF(L7="",0,L7)=GR7,$FL$1,IF(N7+IF(L7="",0,L7)=FJ7,$ED$1,IF(N7+IF(L7="",0,L7)=EB7,$CV$1,IF(N7+IF(L7="",0,L7)=WJ7,$VD$1,IF(N7+IF(L7="",0,L7)=VB7,$TV$1,IF(N7+IF(L7="",0,L7)=TT7,$SN$1,IF(N7+IF(L7="",0,L7)=SI7,$RF$1,IF(N7+IF(L7="",0,L7)=RA7,$PX$1,IF(N7+IF(L7="",0,L7)=PS7,$OP$1,IF(N7+IF(L7="",0,L7)=OK7,$NH$1,IF(N7+IF(L7="",0,L7)=NC7,$LZ$1,IF(N7+IF(L7="",0,L7)=LU7,$KR$1,IF(N7+IF(L7="",0,L7)=KM7,$JJ$1,IF(N7+IF(L7="",0,L7)=JE7,$IB$1,IF(N7+IF(L7="",0,L7)=HW7,$GT$1,IF(N7+IF(L7="",0,L7)=GO7,$FL$1,IF(N7+IF(L7="",0,L7)=FG7,$ED$1,IF(N7+IF(L7="",0,L7)=DY7,$CV$1)))))))))))))))))))))))))))))))))</f>
        <v/>
      </c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7"/>
      <c r="AG7" s="38" t="str">
        <f>IF(S7&gt;0,S7,"")</f>
        <v/>
      </c>
      <c r="AH7" s="38" t="str">
        <f>IF(T7&gt;0,T7,"")</f>
        <v/>
      </c>
      <c r="AI7" s="40" t="str">
        <f>IF(SUM(Q7:T7)-U7&gt;0,SUM(Q7:T7)-U7,"")</f>
        <v/>
      </c>
      <c r="AJ7" s="40" t="str">
        <f>IF(X7&gt;0,X7,"")</f>
        <v/>
      </c>
      <c r="AK7" s="40" t="str">
        <f>IF(Y7&gt;0,Y7,"")</f>
        <v/>
      </c>
      <c r="AL7" s="40" t="str">
        <f>IF(SUM(V7:Y7)-Z7&gt;0,SUM(V7:Y7)-Z7,"")</f>
        <v/>
      </c>
      <c r="AM7" s="40" t="str">
        <f>IF(AI7="","",MAX(AI7,AL7))</f>
        <v/>
      </c>
      <c r="AN7" s="40" t="str">
        <f>IF(AC7&gt;0,AC7,"")</f>
        <v/>
      </c>
      <c r="AO7" s="40" t="str">
        <f>IF(AD7&gt;0,AD7,"")</f>
        <v/>
      </c>
      <c r="AP7" s="40" t="str">
        <f>IF(SUM(AA7:AD7)-AE7&gt;0,SUM(AA7:AD7)-AE7,"")</f>
        <v/>
      </c>
      <c r="AQ7" s="40" t="str">
        <f>IF(SUM(AM7,AP7)&gt;0,SUM(AM7,AP7),"")</f>
        <v/>
      </c>
      <c r="AR7" s="26">
        <v>7</v>
      </c>
      <c r="AS7" s="26">
        <v>9.25</v>
      </c>
      <c r="AT7" s="26">
        <v>13.2</v>
      </c>
      <c r="AU7" s="26">
        <v>16.3</v>
      </c>
      <c r="AV7" s="26">
        <v>0.4</v>
      </c>
      <c r="AW7" s="26">
        <v>2.83</v>
      </c>
      <c r="AX7" s="26">
        <v>3.5</v>
      </c>
      <c r="AY7" s="26">
        <v>4.8</v>
      </c>
      <c r="AZ7" s="26">
        <v>6.2</v>
      </c>
      <c r="BA7" s="26">
        <v>0</v>
      </c>
      <c r="BB7" s="26">
        <v>0.73</v>
      </c>
      <c r="BC7" s="26">
        <v>1</v>
      </c>
      <c r="BD7" s="26">
        <v>2</v>
      </c>
      <c r="BE7" s="26">
        <v>1.78</v>
      </c>
      <c r="BF7" s="26">
        <v>0</v>
      </c>
      <c r="BG7" s="28"/>
      <c r="BH7" s="39">
        <f>IF(AT7&gt;0,AT7,"")</f>
        <v>13.2</v>
      </c>
      <c r="BI7" s="39">
        <f>IF(AU7&gt;0,AU7,"")</f>
        <v>16.3</v>
      </c>
      <c r="BJ7" s="11">
        <f>IF(SUM(AR7:AU7)-AV7&gt;0,SUM(AR7:AU7)-AV7,"")</f>
        <v>45.35</v>
      </c>
      <c r="BK7" s="11">
        <f>IF(AY7&gt;0,AY7,"")</f>
        <v>4.8</v>
      </c>
      <c r="BL7" s="11">
        <f>IF(AZ7&gt;0,AZ7,"")</f>
        <v>6.2</v>
      </c>
      <c r="BM7" s="11">
        <f>IF(SUM(AW7:AZ7)-BA7&gt;0,SUM(AW7:AZ7)-BA7,"")</f>
        <v>17.329999999999998</v>
      </c>
      <c r="BN7" s="11">
        <f>IF(BJ7="","",MAX(BJ7,BM7))</f>
        <v>45.35</v>
      </c>
      <c r="BO7" s="11">
        <f>IF(BD7&gt;0,BD7,"")</f>
        <v>2</v>
      </c>
      <c r="BP7" s="11">
        <f>IF(BE7&gt;0,BE7,"")</f>
        <v>1.78</v>
      </c>
      <c r="BQ7" s="11">
        <f>IF(SUM(BB7:BE7)-BF7&gt;0,SUM(BB7:BE7)-BF7,"")</f>
        <v>5.51</v>
      </c>
      <c r="BR7" s="11">
        <f>IF(SUM(BN7,BQ7)&gt;0,SUM(BN7,BQ7),"")</f>
        <v>50.86</v>
      </c>
      <c r="BS7" s="22"/>
      <c r="BT7" s="22"/>
      <c r="BU7" s="22"/>
      <c r="BV7" s="22"/>
      <c r="BW7" s="22"/>
      <c r="BX7" s="22"/>
      <c r="BY7" s="22"/>
      <c r="BZ7" s="22"/>
      <c r="CA7" s="22"/>
      <c r="CB7" s="22"/>
      <c r="CC7" s="22"/>
      <c r="CD7" s="22"/>
      <c r="CE7" s="22"/>
      <c r="CF7" s="22"/>
      <c r="CG7" s="22"/>
      <c r="CH7" s="27"/>
      <c r="CI7" s="38" t="str">
        <f>IF(BU7&gt;0,BU7,"")</f>
        <v/>
      </c>
      <c r="CJ7" s="38" t="str">
        <f>IF(BV7&gt;0,BV7,"")</f>
        <v/>
      </c>
      <c r="CK7" s="40" t="str">
        <f>IF(SUM(BS7:BV7)-BW7&gt;0,SUM(BS7:BV7)-BW7,"")</f>
        <v/>
      </c>
      <c r="CL7" s="40" t="str">
        <f>IF(BZ7&gt;0,BZ7,"")</f>
        <v/>
      </c>
      <c r="CM7" s="40" t="str">
        <f>IF(CA7&gt;0,CA7,"")</f>
        <v/>
      </c>
      <c r="CN7" s="40" t="str">
        <f>IF(SUM(BX7:CA7)-CB7&gt;0,SUM(BX7:CA7)-CB7,"")</f>
        <v/>
      </c>
      <c r="CO7" s="40" t="str">
        <f>IF(CK7="","",MAX(CK7,CN7))</f>
        <v/>
      </c>
      <c r="CP7" s="40" t="str">
        <f>IF(CE7&gt;0,CE7,"")</f>
        <v/>
      </c>
      <c r="CQ7" s="40" t="str">
        <f>IF(CF7&gt;0,CF7,"")</f>
        <v/>
      </c>
      <c r="CR7" s="40" t="str">
        <f>IF(SUM(CC7:CF7)-CG7&gt;0,SUM(CC7:CF7)-CG7,"")</f>
        <v/>
      </c>
      <c r="CS7" s="40" t="str">
        <f>IF(SUM(CO7,CR7)&gt;0,SUM(CO7,CR7),"")</f>
        <v/>
      </c>
      <c r="CT7" s="51" t="str">
        <f>IF(MAX(DV7,FD7,GL7,HT7,JB7,KJ7,LR7,MZ7,OH7,PP7,QX7,SF7,TN7,UV7,WD7)-IF(L7="",0,L7)&gt;0.001,MAX(DV7,FD7,GL7,HT7,JB7,KJ7,LR7,MZ7,OH7,PP7,QX7,SF7,TN7,UV7,WD7)-IF(L7="",0,L7),"")</f>
        <v/>
      </c>
      <c r="CU7" s="51" t="str">
        <f>IF(MAX(DY7,EB7,FG7,FJ7,GO7,GR7,HW7,HZ7,JE7,JH7,KM7,KP7,LU7,LX7,NC7,NF7,OK7,ON7,PS7,PV7,RA7,RD7,SI7,SL7,TQ7,TT7,UY7,VB7,WG7,WJ7)-IF(L7="",0,L7)&gt;0.001,MAX(DY7,EB7,FG7,FJ7,GO7,GR7,HW7,HZ7,JE7,JH7,KM7,KP7,LU7,LX7,NC7,NF7,OK7,ON7,PS7,PV7,RA7,RD7,SI7,SL7,TQ7,TT7,UY7,VB7,WG7,WJ7)-IF(L7="",0,L7),"")</f>
        <v/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0" t="str">
        <f>IF(CX7&gt;0,CX7,"")</f>
        <v/>
      </c>
      <c r="DQ7" s="40" t="str">
        <f>IF(CY7&gt;0,CY7,"")</f>
        <v/>
      </c>
      <c r="DR7" s="40" t="str">
        <f>IF(SUM(CV7:CY7)-CZ7&gt;0,SUM(CV7:CY7)-CZ7,"")</f>
        <v/>
      </c>
      <c r="DS7" s="40" t="str">
        <f>IF(DC7&gt;0,DC7,"")</f>
        <v/>
      </c>
      <c r="DT7" s="40" t="str">
        <f>IF(DD7&gt;0,DD7,"")</f>
        <v/>
      </c>
      <c r="DU7" s="40" t="str">
        <f>IF(SUM(DA7:DD7)-DE7&gt;0,SUM(DA7:DD7)-DE7,"")</f>
        <v/>
      </c>
      <c r="DV7" s="40" t="str">
        <f>IF(MAX(DR7,DU7)&gt;0,MAX(DR7,DU7),"")</f>
        <v/>
      </c>
      <c r="DW7" s="40" t="str">
        <f>IF(DH7&gt;0,DH7,"")</f>
        <v/>
      </c>
      <c r="DX7" s="40" t="str">
        <f>IF(DI7&gt;0,DI7,"")</f>
        <v/>
      </c>
      <c r="DY7" s="40" t="str">
        <f>IF(SUM(DF7:DI7)-DJ7&gt;0,SUM(DF7:DI7)-DJ7,"")</f>
        <v/>
      </c>
      <c r="DZ7" s="40" t="str">
        <f>IF(DM7&gt;0,DM7,"")</f>
        <v/>
      </c>
      <c r="EA7" s="40" t="str">
        <f>IF(DN7&gt;0,DN7,"")</f>
        <v/>
      </c>
      <c r="EB7" s="40" t="str">
        <f>IF(SUM(DK7:DN7)-DO7&gt;0,SUM(DK7:DN7)-DO7,"")</f>
        <v/>
      </c>
      <c r="EC7" s="40" t="str">
        <f>IF(SUM(DV7,EB7)&gt;0,SUM(DV7,EB7),"")</f>
        <v/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>IF(EF7&gt;0,EF7,"")</f>
        <v/>
      </c>
      <c r="EY7" s="11" t="str">
        <f>IF(EG7&gt;0,EG7,"")</f>
        <v/>
      </c>
      <c r="EZ7" s="11" t="str">
        <f>IF(SUM(ED7:EG7)-EH7&gt;0,SUM(ED7:EG7)-EH7,"")</f>
        <v/>
      </c>
      <c r="FA7" s="11" t="str">
        <f>IF(EK7&gt;0,EK7,"")</f>
        <v/>
      </c>
      <c r="FB7" s="11" t="str">
        <f>IF(EL7&gt;0,EL7,"")</f>
        <v/>
      </c>
      <c r="FC7" s="11" t="str">
        <f>IF(SUM(EI7:EL7)-EM7&gt;0,SUM(EI7:EL7)-EM7,"")</f>
        <v/>
      </c>
      <c r="FD7" s="11" t="str">
        <f>IF(MAX(EZ7,FC7)&gt;0,MAX(EZ7,FC7),"")</f>
        <v/>
      </c>
      <c r="FE7" s="11" t="str">
        <f>IF(EP7&gt;0,EP7,"")</f>
        <v/>
      </c>
      <c r="FF7" s="11" t="str">
        <f>IF(EQ7&gt;0,EQ7,"")</f>
        <v/>
      </c>
      <c r="FG7" s="11" t="str">
        <f>IF(SUM(EN7:EQ7)-ER7&gt;0,SUM(EN7:EQ7)-ER7,"")</f>
        <v/>
      </c>
      <c r="FH7" s="11" t="str">
        <f>IF(EU7&gt;0,EU7,"")</f>
        <v/>
      </c>
      <c r="FI7" s="11" t="str">
        <f>IF(EV7&gt;0,EV7,"")</f>
        <v/>
      </c>
      <c r="FJ7" s="11" t="str">
        <f>IF(SUM(ES7:EV7)-EW7&gt;0,SUM(ES7:EV7)-EW7,"")</f>
        <v/>
      </c>
      <c r="FK7" s="11" t="str">
        <f>IF(SUM(FD7,FJ7)&gt;0,SUM(FD7,FJ7),"")</f>
        <v/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0" t="str">
        <f>IF(FN7&gt;0,FN7,"")</f>
        <v/>
      </c>
      <c r="GG7" s="40" t="str">
        <f>IF(FO7&gt;0,FO7,"")</f>
        <v/>
      </c>
      <c r="GH7" s="40" t="str">
        <f>IF(SUM(FL7:FO7)-FP7&gt;0,SUM(FL7:FO7)-FP7,"")</f>
        <v/>
      </c>
      <c r="GI7" s="40" t="str">
        <f>IF(FS7&gt;0,FS7,"")</f>
        <v/>
      </c>
      <c r="GJ7" s="40" t="str">
        <f>IF(FT7&gt;0,FT7,"")</f>
        <v/>
      </c>
      <c r="GK7" s="40" t="str">
        <f>IF(SUM(FQ7:FT7)-FU7&gt;0,SUM(FQ7:FT7)-FU7,"")</f>
        <v/>
      </c>
      <c r="GL7" s="40" t="str">
        <f>IF(MAX(GH7,GK7)&gt;0,MAX(GH7,GK7),"")</f>
        <v/>
      </c>
      <c r="GM7" s="40" t="str">
        <f>IF(FX7&gt;0,FX7,"")</f>
        <v/>
      </c>
      <c r="GN7" s="40" t="str">
        <f>IF(FY7&gt;0,FY7,"")</f>
        <v/>
      </c>
      <c r="GO7" s="40" t="str">
        <f>IF(SUM(FV7:FY7)-FZ7&gt;0,SUM(FV7:FY7)-FZ7,"")</f>
        <v/>
      </c>
      <c r="GP7" s="40" t="str">
        <f>IF(GC7&gt;0,GC7,"")</f>
        <v/>
      </c>
      <c r="GQ7" s="40" t="str">
        <f>IF(GD7&gt;0,GD7,"")</f>
        <v/>
      </c>
      <c r="GR7" s="40" t="str">
        <f>IF(SUM(GA7:GD7)-GE7&gt;0,SUM(GA7:GD7)-GE7,"")</f>
        <v/>
      </c>
      <c r="GS7" s="40" t="str">
        <f>IF(SUM(GL7,GR7)&gt;0,SUM(GL7,GR7),"")</f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>IF(GV7&gt;0,GV7,"")</f>
        <v/>
      </c>
      <c r="HO7" s="11" t="str">
        <f>IF(GW7&gt;0,GW7,"")</f>
        <v/>
      </c>
      <c r="HP7" s="11" t="str">
        <f>IF(SUM(GT7:GW7)-GX7&gt;0,SUM(GT7:GW7)-GX7,"")</f>
        <v/>
      </c>
      <c r="HQ7" s="11" t="str">
        <f>IF(HA7&gt;0,HA7,"")</f>
        <v/>
      </c>
      <c r="HR7" s="11" t="str">
        <f>IF(HB7&gt;0,HB7,"")</f>
        <v/>
      </c>
      <c r="HS7" s="11" t="str">
        <f>IF(SUM(GY7:HB7)-HC7&gt;0,SUM(GY7:HB7)-HC7,"")</f>
        <v/>
      </c>
      <c r="HT7" s="11" t="str">
        <f>IF(MAX(HP7,HS7)&gt;0,MAX(HP7,HS7),"")</f>
        <v/>
      </c>
      <c r="HU7" s="11" t="str">
        <f>IF(HF7&gt;0,HF7,"")</f>
        <v/>
      </c>
      <c r="HV7" s="11" t="str">
        <f>IF(HG7&gt;0,HG7,"")</f>
        <v/>
      </c>
      <c r="HW7" s="11" t="str">
        <f>IF(SUM(HD7:HG7)-HH7&gt;0,SUM(HD7:HG7)-HH7,"")</f>
        <v/>
      </c>
      <c r="HX7" s="11" t="str">
        <f>IF(HK7&gt;0,HK7,"")</f>
        <v/>
      </c>
      <c r="HY7" s="11" t="str">
        <f>IF(HL7&gt;0,HL7,"")</f>
        <v/>
      </c>
      <c r="HZ7" s="11" t="str">
        <f>IF(SUM(HI7:HL7)-HM7&gt;0,SUM(HI7:HL7)-HM7,"")</f>
        <v/>
      </c>
      <c r="IA7" s="11" t="str">
        <f>IF(SUM(HT7,HZ7)&gt;0,SUM(HT7,HZ7),"")</f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0" t="str">
        <f>IF(ID7&gt;0,ID7,"")</f>
        <v/>
      </c>
      <c r="IW7" s="40" t="str">
        <f>IF(IE7&gt;0,IE7,"")</f>
        <v/>
      </c>
      <c r="IX7" s="40" t="str">
        <f>IF(SUM(IB7:IE7)-IF7&gt;0,SUM(IB7:IE7)-IF7,"")</f>
        <v/>
      </c>
      <c r="IY7" s="40" t="str">
        <f>IF(II7&gt;0,II7,"")</f>
        <v/>
      </c>
      <c r="IZ7" s="40" t="str">
        <f>IF(IJ7&gt;0,IJ7,"")</f>
        <v/>
      </c>
      <c r="JA7" s="40" t="str">
        <f>IF(SUM(IG7:IJ7)-IK7&gt;0,SUM(IG7:IJ7)-IK7,"")</f>
        <v/>
      </c>
      <c r="JB7" s="40" t="str">
        <f>IF(MAX(IX7,JA7)&gt;0,MAX(IX7,JA7),"")</f>
        <v/>
      </c>
      <c r="JC7" s="40" t="str">
        <f>IF(IN7&gt;0,IN7,"")</f>
        <v/>
      </c>
      <c r="JD7" s="40" t="str">
        <f>IF(IO7&gt;0,IO7,"")</f>
        <v/>
      </c>
      <c r="JE7" s="40" t="str">
        <f>IF(SUM(IL7:IO7)-IP7&gt;0,SUM(IL7:IO7)-IP7,"")</f>
        <v/>
      </c>
      <c r="JF7" s="40" t="str">
        <f>IF(IS7&gt;0,IS7,"")</f>
        <v/>
      </c>
      <c r="JG7" s="40" t="str">
        <f>IF(IT7&gt;0,IT7,"")</f>
        <v/>
      </c>
      <c r="JH7" s="40" t="str">
        <f>IF(SUM(IQ7:IT7)-IU7&gt;0,SUM(IQ7:IT7)-IU7,"")</f>
        <v/>
      </c>
      <c r="JI7" s="40" t="str">
        <f>IF(SUM(JB7,JH7)&gt;0,SUM(JB7,JH7),"")</f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>IF(JL7&gt;0,JL7,"")</f>
        <v/>
      </c>
      <c r="KE7" s="11" t="str">
        <f>IF(JM7&gt;0,JM7,"")</f>
        <v/>
      </c>
      <c r="KF7" s="11" t="str">
        <f>IF(SUM(JJ7:JM7)-JN7&gt;0,SUM(JJ7:JM7)-JN7,"")</f>
        <v/>
      </c>
      <c r="KG7" s="11" t="str">
        <f>IF(JQ7&gt;0,JQ7,"")</f>
        <v/>
      </c>
      <c r="KH7" s="11" t="str">
        <f>IF(JR7&gt;0,JR7,"")</f>
        <v/>
      </c>
      <c r="KI7" s="11" t="str">
        <f>IF(SUM(JO7:JR7)-JS7&gt;0,SUM(JO7:JR7)-JS7,"")</f>
        <v/>
      </c>
      <c r="KJ7" s="11" t="str">
        <f>IF(MAX(KF7,KI7)&gt;0,MAX(KF7,KI7),"")</f>
        <v/>
      </c>
      <c r="KK7" s="11" t="str">
        <f>IF(JV7&gt;0,JV7,"")</f>
        <v/>
      </c>
      <c r="KL7" s="11" t="str">
        <f>IF(JW7&gt;0,JW7,"")</f>
        <v/>
      </c>
      <c r="KM7" s="11" t="str">
        <f>IF(SUM(JT7:JW7)-JX7&gt;0,SUM(JT7:JW7)-JX7,"")</f>
        <v/>
      </c>
      <c r="KN7" s="11" t="str">
        <f>IF(KA7&gt;0,KA7,"")</f>
        <v/>
      </c>
      <c r="KO7" s="11" t="str">
        <f>IF(KB7&gt;0,KB7,"")</f>
        <v/>
      </c>
      <c r="KP7" s="11" t="str">
        <f>IF(SUM(JY7:KB7)-KC7&gt;0,SUM(JY7:KB7)-KC7,"")</f>
        <v/>
      </c>
      <c r="KQ7" s="11" t="str">
        <f>IF(SUM(KJ7,KP7)&gt;0,SUM(KJ7,KP7),"")</f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0" t="str">
        <f>IF(KT7&gt;0,KT7,"")</f>
        <v/>
      </c>
      <c r="LM7" s="40" t="str">
        <f>IF(KU7&gt;0,KU7,"")</f>
        <v/>
      </c>
      <c r="LN7" s="40" t="str">
        <f>IF(SUM(KR7:KU7)-KV7&gt;0,SUM(KR7:KU7)-KV7,"")</f>
        <v/>
      </c>
      <c r="LO7" s="40" t="str">
        <f>IF(KY7&gt;0,KY7,"")</f>
        <v/>
      </c>
      <c r="LP7" s="40" t="str">
        <f>IF(KZ7&gt;0,KZ7,"")</f>
        <v/>
      </c>
      <c r="LQ7" s="40" t="str">
        <f>IF(SUM(KW7:KZ7)-LA7&gt;0,SUM(KW7:KZ7)-LA7,"")</f>
        <v/>
      </c>
      <c r="LR7" s="40" t="str">
        <f>IF(MAX(LN7,LQ7)&gt;0,MAX(LN7,LQ7),"")</f>
        <v/>
      </c>
      <c r="LS7" s="40" t="str">
        <f>IF(LD7&gt;0,LD7,"")</f>
        <v/>
      </c>
      <c r="LT7" s="40" t="str">
        <f>IF(LE7&gt;0,LE7,"")</f>
        <v/>
      </c>
      <c r="LU7" s="40" t="str">
        <f>IF(SUM(LB7:LE7)-LF7&gt;0,SUM(LB7:LE7)-LF7,"")</f>
        <v/>
      </c>
      <c r="LV7" s="40" t="str">
        <f>IF(LI7&gt;0,LI7,"")</f>
        <v/>
      </c>
      <c r="LW7" s="40" t="str">
        <f>IF(LJ7&gt;0,LJ7,"")</f>
        <v/>
      </c>
      <c r="LX7" s="40" t="str">
        <f>IF(SUM(LG7:LJ7)-LK7&gt;0,SUM(LG7:LJ7)-LK7,"")</f>
        <v/>
      </c>
      <c r="LY7" s="40" t="str">
        <f>IF(SUM(LR7,LX7)&gt;0,SUM(LR7,LX7),"")</f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>IF(MB7&gt;0,MB7,"")</f>
        <v/>
      </c>
      <c r="MU7" s="11" t="str">
        <f>IF(MC7&gt;0,MC7,"")</f>
        <v/>
      </c>
      <c r="MV7" s="11" t="str">
        <f>IF(SUM(LZ7:MC7)-MD7&gt;0,SUM(LZ7:MC7)-MD7,"")</f>
        <v/>
      </c>
      <c r="MW7" s="11" t="str">
        <f>IF(MG7&gt;0,MG7,"")</f>
        <v/>
      </c>
      <c r="MX7" s="11" t="str">
        <f>IF(MH7&gt;0,MH7,"")</f>
        <v/>
      </c>
      <c r="MY7" s="11" t="str">
        <f>IF(SUM(ME7:MH7)-MI7&gt;0,SUM(ME7:MH7)-MI7,"")</f>
        <v/>
      </c>
      <c r="MZ7" s="11" t="str">
        <f>IF(MAX(MV7,MY7)&gt;0,MAX(MV7,MY7),"")</f>
        <v/>
      </c>
      <c r="NA7" s="11" t="str">
        <f>IF(ML7&gt;0,ML7,"")</f>
        <v/>
      </c>
      <c r="NB7" s="11" t="str">
        <f>IF(MM7&gt;0,MM7,"")</f>
        <v/>
      </c>
      <c r="NC7" s="11" t="str">
        <f>IF(SUM(MJ7:MM7)-MN7&gt;0,SUM(MJ7:MM7)-MN7,"")</f>
        <v/>
      </c>
      <c r="ND7" s="11" t="str">
        <f>IF(MQ7&gt;0,MQ7,"")</f>
        <v/>
      </c>
      <c r="NE7" s="11" t="str">
        <f>IF(MR7&gt;0,MR7,"")</f>
        <v/>
      </c>
      <c r="NF7" s="11" t="str">
        <f>IF(SUM(MO7:MR7)-MS7&gt;0,SUM(MO7:MR7)-MS7,"")</f>
        <v/>
      </c>
      <c r="NG7" s="11" t="str">
        <f>IF(SUM(MZ7,NF7)&gt;0,SUM(MZ7,NF7),"")</f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0" t="str">
        <f>IF(NJ7&gt;0,NJ7,"")</f>
        <v/>
      </c>
      <c r="OC7" s="40" t="str">
        <f>IF(NK7&gt;0,NK7,"")</f>
        <v/>
      </c>
      <c r="OD7" s="40" t="str">
        <f>IF(SUM(NH7:NK7)-NL7&gt;0,SUM(NH7:NK7)-NL7,"")</f>
        <v/>
      </c>
      <c r="OE7" s="40" t="str">
        <f>IF(NO7&gt;0,NO7,"")</f>
        <v/>
      </c>
      <c r="OF7" s="40" t="str">
        <f>IF(NP7&gt;0,NP7,"")</f>
        <v/>
      </c>
      <c r="OG7" s="40" t="str">
        <f>IF(SUM(NM7:NP7)-NQ7&gt;0,SUM(NM7:NP7)-NQ7,"")</f>
        <v/>
      </c>
      <c r="OH7" s="40" t="str">
        <f>IF(MAX(OD7,OG7)&gt;0,MAX(OD7,OG7),"")</f>
        <v/>
      </c>
      <c r="OI7" s="40" t="str">
        <f>IF(NT7&gt;0,NT7,"")</f>
        <v/>
      </c>
      <c r="OJ7" s="40" t="str">
        <f>IF(NU7&gt;0,NU7,"")</f>
        <v/>
      </c>
      <c r="OK7" s="40" t="str">
        <f>IF(SUM(NR7:NU7)-NV7&gt;0,SUM(NR7:NU7)-NV7,"")</f>
        <v/>
      </c>
      <c r="OL7" s="40" t="str">
        <f>IF(NY7&gt;0,NY7,"")</f>
        <v/>
      </c>
      <c r="OM7" s="40" t="str">
        <f>IF(NZ7&gt;0,NZ7,"")</f>
        <v/>
      </c>
      <c r="ON7" s="40" t="str">
        <f>IF(SUM(NW7:NZ7)-OA7&gt;0,SUM(NW7:NZ7)-OA7,"")</f>
        <v/>
      </c>
      <c r="OO7" s="40" t="str">
        <f>IF(SUM(OH7,ON7)&gt;0,SUM(OH7,ON7),"")</f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>IF(OR7&gt;0,OR7,"")</f>
        <v/>
      </c>
      <c r="PK7" s="11" t="str">
        <f>IF(OS7&gt;0,OS7,"")</f>
        <v/>
      </c>
      <c r="PL7" s="11" t="str">
        <f>IF(SUM(OP7:OS7)-OT7&gt;0,SUM(OP7:OS7)-OT7,"")</f>
        <v/>
      </c>
      <c r="PM7" s="11" t="str">
        <f>IF(OW7&gt;0,OW7,"")</f>
        <v/>
      </c>
      <c r="PN7" s="11" t="str">
        <f>IF(OX7&gt;0,OX7,"")</f>
        <v/>
      </c>
      <c r="PO7" s="11" t="str">
        <f>IF(SUM(OU7:OX7)-OY7&gt;0,SUM(OU7:OX7)-OY7,"")</f>
        <v/>
      </c>
      <c r="PP7" s="11" t="str">
        <f>IF(MAX(PL7,PO7)&gt;0,MAX(PL7,PO7),"")</f>
        <v/>
      </c>
      <c r="PQ7" s="11" t="str">
        <f>IF(PB7&gt;0,PB7,"")</f>
        <v/>
      </c>
      <c r="PR7" s="11" t="str">
        <f>IF(PC7&gt;0,PC7,"")</f>
        <v/>
      </c>
      <c r="PS7" s="11" t="str">
        <f>IF(SUM(OZ7:PC7)-PD7&gt;0,SUM(OZ7:PC7)-PD7,"")</f>
        <v/>
      </c>
      <c r="PT7" s="11" t="str">
        <f>IF(PG7&gt;0,PG7,"")</f>
        <v/>
      </c>
      <c r="PU7" s="11" t="str">
        <f>IF(PH7&gt;0,PH7,"")</f>
        <v/>
      </c>
      <c r="PV7" s="11" t="str">
        <f>IF(SUM(PE7:PH7)-PI7&gt;0,SUM(PE7:PH7)-PI7,"")</f>
        <v/>
      </c>
      <c r="PW7" s="11" t="str">
        <f>IF(SUM(PP7,PV7)&gt;0,SUM(PP7,PV7),"")</f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0" t="str">
        <f>IF(PZ7&gt;0,PZ7,"")</f>
        <v/>
      </c>
      <c r="QS7" s="40" t="str">
        <f>IF(QA7&gt;0,QA7,"")</f>
        <v/>
      </c>
      <c r="QT7" s="40" t="str">
        <f>IF(SUM(PX7:QA7)-QB7&gt;0,SUM(PX7:QA7)-QB7,"")</f>
        <v/>
      </c>
      <c r="QU7" s="40" t="str">
        <f>IF(QE7&gt;0,QE7,"")</f>
        <v/>
      </c>
      <c r="QV7" s="40" t="str">
        <f>IF(QF7&gt;0,QF7,"")</f>
        <v/>
      </c>
      <c r="QW7" s="40" t="str">
        <f>IF(SUM(QC7:QF7)-QG7&gt;0,SUM(QC7:QF7)-QG7,"")</f>
        <v/>
      </c>
      <c r="QX7" s="40" t="str">
        <f>IF(MAX(QT7,QW7)&gt;0,MAX(QT7,QW7),"")</f>
        <v/>
      </c>
      <c r="QY7" s="40" t="str">
        <f>IF(QJ7&gt;0,QJ7,"")</f>
        <v/>
      </c>
      <c r="QZ7" s="40" t="str">
        <f>IF(QK7&gt;0,QK7,"")</f>
        <v/>
      </c>
      <c r="RA7" s="40" t="str">
        <f>IF(SUM(QH7:QK7)-QL7&gt;0,SUM(QH7:QK7)-QL7,"")</f>
        <v/>
      </c>
      <c r="RB7" s="40" t="str">
        <f>IF(QO7&gt;0,QO7,"")</f>
        <v/>
      </c>
      <c r="RC7" s="40" t="str">
        <f>IF(QP7&gt;0,QP7,"")</f>
        <v/>
      </c>
      <c r="RD7" s="40" t="str">
        <f>IF(SUM(QM7:QP7)-QQ7&gt;0,SUM(QM7:QP7)-QQ7,"")</f>
        <v/>
      </c>
      <c r="RE7" s="40" t="str">
        <f>IF(SUM(QX7,RD7)&gt;0,SUM(QX7,RD7),"")</f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>IF(RH7&gt;0,RH7,"")</f>
        <v/>
      </c>
      <c r="SA7" s="11" t="str">
        <f>IF(RI7&gt;0,RI7,"")</f>
        <v/>
      </c>
      <c r="SB7" s="11" t="str">
        <f>IF(SUM(RF7:RI7)-RJ7&gt;0,SUM(RF7:RI7)-RJ7,"")</f>
        <v/>
      </c>
      <c r="SC7" s="11" t="str">
        <f>IF(RM7&gt;0,RM7,"")</f>
        <v/>
      </c>
      <c r="SD7" s="11" t="str">
        <f>IF(RN7&gt;0,RN7,"")</f>
        <v/>
      </c>
      <c r="SE7" s="11" t="str">
        <f>IF(SUM(RK7:RN7)-RO7&gt;0,SUM(RK7:RN7)-RO7,"")</f>
        <v/>
      </c>
      <c r="SF7" s="11" t="str">
        <f>IF(MAX(SB7,SE7)&gt;0,MAX(SB7,SE7),"")</f>
        <v/>
      </c>
      <c r="SG7" s="11" t="str">
        <f>IF(RR7&gt;0,RR7,"")</f>
        <v/>
      </c>
      <c r="SH7" s="11" t="str">
        <f>IF(RS7&gt;0,RS7,"")</f>
        <v/>
      </c>
      <c r="SI7" s="11" t="str">
        <f>IF(SUM(RP7:RS7)-RT7&gt;0,SUM(RP7:RS7)-RT7,"")</f>
        <v/>
      </c>
      <c r="SJ7" s="11" t="str">
        <f>IF(RW7&gt;0,RW7,"")</f>
        <v/>
      </c>
      <c r="SK7" s="11" t="str">
        <f>IF(RX7&gt;0,RX7,"")</f>
        <v/>
      </c>
      <c r="SL7" s="11" t="str">
        <f>IF(SUM(RU7:RX7)-RY7&gt;0,SUM(RU7:RX7)-RY7,"")</f>
        <v/>
      </c>
      <c r="SM7" s="11" t="str">
        <f>IF(SUM(SF7,SL7)&gt;0,SUM(SF7,SL7),"")</f>
        <v/>
      </c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40" t="str">
        <f>IF(SP7&gt;0,SP7,"")</f>
        <v/>
      </c>
      <c r="TI7" s="40" t="str">
        <f>IF(SQ7&gt;0,SQ7,"")</f>
        <v/>
      </c>
      <c r="TJ7" s="40" t="str">
        <f>IF(SUM(SN7:SQ7)-SR7&gt;0,SUM(SN7:SQ7)-SR7,"")</f>
        <v/>
      </c>
      <c r="TK7" s="40" t="str">
        <f>IF(SU7&gt;0,SU7,"")</f>
        <v/>
      </c>
      <c r="TL7" s="40" t="str">
        <f>IF(SV7&gt;0,SV7,"")</f>
        <v/>
      </c>
      <c r="TM7" s="40" t="str">
        <f>IF(SUM(SS7:SV7)-SW7&gt;0,SUM(SS7:SV7)-SW7,"")</f>
        <v/>
      </c>
      <c r="TN7" s="40" t="str">
        <f>IF(MAX(TJ7,TM7)&gt;0,MAX(TJ7,TM7),"")</f>
        <v/>
      </c>
      <c r="TO7" s="40" t="str">
        <f>IF(SZ7&gt;0,SZ7,"")</f>
        <v/>
      </c>
      <c r="TP7" s="40" t="str">
        <f>IF(TA7&gt;0,TA7,"")</f>
        <v/>
      </c>
      <c r="TQ7" s="40" t="str">
        <f>IF(SUM(SX7:TA7)-TB7&gt;0,SUM(SX7:TA7)-TB7,"")</f>
        <v/>
      </c>
      <c r="TR7" s="40" t="str">
        <f>IF(TE7&gt;0,TE7,"")</f>
        <v/>
      </c>
      <c r="TS7" s="40" t="str">
        <f>IF(TF7&gt;0,TF7,"")</f>
        <v/>
      </c>
      <c r="TT7" s="40" t="str">
        <f>IF(SUM(TC7:TF7)-TG7&gt;0,SUM(TC7:TF7)-TG7,"")</f>
        <v/>
      </c>
      <c r="TU7" s="40" t="str">
        <f>IF(SUM(TN7,TT7)&gt;0,SUM(TN7,TT7),"")</f>
        <v/>
      </c>
      <c r="TV7" s="18"/>
      <c r="TW7" s="18"/>
      <c r="TX7" s="18"/>
      <c r="TY7" s="18"/>
      <c r="TZ7" s="18"/>
      <c r="UA7" s="18"/>
      <c r="UB7" s="18"/>
      <c r="UC7" s="18"/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1" t="str">
        <f>IF(TX7&gt;0,TX7,"")</f>
        <v/>
      </c>
      <c r="UQ7" s="11" t="str">
        <f>IF(TY7&gt;0,TY7,"")</f>
        <v/>
      </c>
      <c r="UR7" s="11" t="str">
        <f>IF(SUM(TV7:TY7)-TZ7&gt;0,SUM(TV7:TY7)-TZ7,"")</f>
        <v/>
      </c>
      <c r="US7" s="11" t="str">
        <f>IF(UC7&gt;0,UC7,"")</f>
        <v/>
      </c>
      <c r="UT7" s="11" t="str">
        <f>IF(UD7&gt;0,UD7,"")</f>
        <v/>
      </c>
      <c r="UU7" s="11" t="str">
        <f>IF(SUM(UA7:UD7)-UE7&gt;0,SUM(UA7:UD7)-UE7,"")</f>
        <v/>
      </c>
      <c r="UV7" s="11" t="str">
        <f>IF(MAX(UR7,UU7)&gt;0,MAX(UR7,UU7),"")</f>
        <v/>
      </c>
      <c r="UW7" s="11" t="str">
        <f>IF(UH7&gt;0,UH7,"")</f>
        <v/>
      </c>
      <c r="UX7" s="11" t="str">
        <f>IF(UI7&gt;0,UI7,"")</f>
        <v/>
      </c>
      <c r="UY7" s="11" t="str">
        <f>IF(SUM(UF7:UI7)-UJ7&gt;0,SUM(UF7:UI7)-UJ7,"")</f>
        <v/>
      </c>
      <c r="UZ7" s="11" t="str">
        <f>IF(UM7&gt;0,UM7,"")</f>
        <v/>
      </c>
      <c r="VA7" s="11" t="str">
        <f>IF(UN7&gt;0,UN7,"")</f>
        <v/>
      </c>
      <c r="VB7" s="11" t="str">
        <f>IF(SUM(UK7:UN7)-UO7&gt;0,SUM(UK7:UN7)-UO7,"")</f>
        <v/>
      </c>
      <c r="VC7" s="11" t="str">
        <f>IF(SUM(UV7,VB7)&gt;0,SUM(UV7,VB7),"")</f>
        <v/>
      </c>
      <c r="VD7" s="17"/>
      <c r="VE7" s="17"/>
      <c r="VF7" s="17"/>
      <c r="VG7" s="17"/>
      <c r="VH7" s="17"/>
      <c r="VI7" s="17"/>
      <c r="VJ7" s="17"/>
      <c r="VK7" s="17"/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40" t="str">
        <f>IF(VF7&gt;0,VF7,"")</f>
        <v/>
      </c>
      <c r="VY7" s="40" t="str">
        <f>IF(VG7&gt;0,VG7,"")</f>
        <v/>
      </c>
      <c r="VZ7" s="40" t="str">
        <f>IF(SUM(VD7:VG7)-VH7&gt;0,SUM(VD7:VG7)-VH7,"")</f>
        <v/>
      </c>
      <c r="WA7" s="40" t="str">
        <f>IF(VK7&gt;0,VK7,"")</f>
        <v/>
      </c>
      <c r="WB7" s="40" t="str">
        <f>IF(VL7&gt;0,VL7,"")</f>
        <v/>
      </c>
      <c r="WC7" s="40" t="str">
        <f>IF(SUM(VI7:VL7)-VM7&gt;0,SUM(VI7:VL7)-VM7,"")</f>
        <v/>
      </c>
      <c r="WD7" s="40" t="str">
        <f>IF(MAX(VZ7,WC7)&gt;0,MAX(VZ7,WC7),"")</f>
        <v/>
      </c>
      <c r="WE7" s="40" t="str">
        <f>IF(VP7&gt;0,VP7,"")</f>
        <v/>
      </c>
      <c r="WF7" s="40" t="str">
        <f>IF(VQ7&gt;0,VQ7,"")</f>
        <v/>
      </c>
      <c r="WG7" s="40" t="str">
        <f>IF(SUM(VN7:VQ7)-VR7&gt;0,SUM(VN7:VQ7)-VR7,"")</f>
        <v/>
      </c>
      <c r="WH7" s="40" t="str">
        <f>IF(VU7&gt;0,VU7,"")</f>
        <v/>
      </c>
      <c r="WI7" s="40" t="str">
        <f>IF(VV7&gt;0,VV7,"")</f>
        <v/>
      </c>
      <c r="WJ7" s="40" t="str">
        <f>IF(SUM(VS7:VV7)-VW7&gt;0,SUM(VS7:VV7)-VW7,"")</f>
        <v/>
      </c>
      <c r="WK7" s="40" t="str">
        <f>IF(SUM(WD7,WJ7)&gt;0,SUM(WD7,WJ7),"")</f>
        <v/>
      </c>
      <c r="WL7" s="26">
        <f>IF($CH7="P",BS7,(BS7+AR7)/2)</f>
        <v>3.5</v>
      </c>
      <c r="WM7" s="26">
        <f>IF($CH7="P",BT7,(BT7+AS7)/2)</f>
        <v>4.625</v>
      </c>
      <c r="WN7" s="26">
        <f>IF($CH7="P",BU7,(BU7+AT7)/2)</f>
        <v>6.6</v>
      </c>
      <c r="WO7" s="26">
        <f>IF($CH7="P",BV7,(BV7+AU7)/2)</f>
        <v>8.15</v>
      </c>
      <c r="WP7" s="26">
        <f>IF($CH7="P",BW7,(BW7+AV7)/2)</f>
        <v>0.2</v>
      </c>
      <c r="WQ7" s="26">
        <f>IF($CH7="P",BX7,(BX7+AW7)/2)</f>
        <v>1.415</v>
      </c>
      <c r="WR7" s="26">
        <f>IF($CH7="P",BY7,(BY7+AX7)/2)</f>
        <v>1.75</v>
      </c>
      <c r="WS7" s="26">
        <f>IF($CH7="P",BZ7,(BZ7+AY7)/2)</f>
        <v>2.4</v>
      </c>
      <c r="WT7" s="26">
        <f>IF($CH7="P",CA7,(CA7+AZ7)/2)</f>
        <v>3.1</v>
      </c>
      <c r="WU7" s="26">
        <f>IF($CH7="P",CB7,(CB7+BA7)/2)</f>
        <v>0</v>
      </c>
      <c r="WV7" s="26">
        <f>IF($CH7="P",CC7,(CC7+BB7)/2)</f>
        <v>0.36499999999999999</v>
      </c>
      <c r="WW7" s="26">
        <f>IF($CH7="P",CD7,(CD7+BC7)/2)</f>
        <v>0.5</v>
      </c>
      <c r="WX7" s="26">
        <f>IF($CH7="P",CE7,(CE7+BD7)/2)</f>
        <v>1</v>
      </c>
      <c r="WY7" s="26">
        <f>IF($CH7="P",CF7,(CF7+BE7)/2)</f>
        <v>0.89</v>
      </c>
      <c r="WZ7" s="26">
        <f>IF($CH7="P",CG7,(CG7+BF7)/2)</f>
        <v>0</v>
      </c>
      <c r="XA7" s="28" t="s">
        <v>53</v>
      </c>
      <c r="XB7" s="11">
        <f>IF(WN7&gt;0,WN7,"")</f>
        <v>6.6</v>
      </c>
      <c r="XC7" s="11">
        <f>IF(WO7&gt;0,WO7,"")</f>
        <v>8.15</v>
      </c>
      <c r="XD7" s="11">
        <f>IF(SUM(WL7:WO7)-WP7&gt;0,SUM(WL7:WO7)-WP7,"")</f>
        <v>22.675000000000001</v>
      </c>
      <c r="XE7" s="11">
        <f>IF(WS7&gt;0,WS7,"")</f>
        <v>2.4</v>
      </c>
      <c r="XF7" s="11">
        <f>IF(WT7&gt;0,WT7,"")</f>
        <v>3.1</v>
      </c>
      <c r="XG7" s="11">
        <f>IF(SUM(WQ7:WT7)-WU7&gt;0,SUM(WQ7:WT7)-WU7,"")</f>
        <v>8.6649999999999991</v>
      </c>
      <c r="XH7" s="11">
        <f>IF(MAX(XD7,XG7)&gt;0,MAX(XD7,XG7),"")</f>
        <v>22.675000000000001</v>
      </c>
      <c r="XI7" s="11">
        <f>IF(WX7&gt;0,WX7,"")</f>
        <v>1</v>
      </c>
      <c r="XJ7" s="11">
        <f>IF(WY7&gt;0,WY7,"")</f>
        <v>0.89</v>
      </c>
      <c r="XK7" s="11">
        <f>IF(SUM(WV7:WY7)-WZ7&gt;0,SUM(WV7:WY7)-WZ7,"")</f>
        <v>2.7549999999999999</v>
      </c>
      <c r="XL7" s="11">
        <f>IF(SUM(XH7,XK7)&gt;0,SUM(XH7,XK7),"")</f>
        <v>25.43</v>
      </c>
    </row>
    <row r="8" spans="1:636" x14ac:dyDescent="0.2">
      <c r="A8" s="4" t="str" cm="1">
        <f t="array" ref="A8">IF(AND(H8&lt;&gt;"",H8&lt;&gt;"No DD"),SUMPRODUCT((H$4:H$20&lt;&gt;"")*(H$4:H$20&lt;&gt;"No DD")*(E$4:E$20&gt;E8))+1,IF(H8="No DD",SUMPRODUCT((H$4:H$20="No DD")*(E$4:E$20&gt;E8))+1+SUMPRODUCT((H$4:H$20&lt;&gt;"")*(H$4:H$20&lt;&gt;"No DD")),""))</f>
        <v/>
      </c>
      <c r="B8" s="5" t="s">
        <v>206</v>
      </c>
      <c r="C8" s="4" t="s">
        <v>7</v>
      </c>
      <c r="D8" s="4" t="s">
        <v>209</v>
      </c>
      <c r="E8" s="9">
        <f>SUM(J8,L8,N8)</f>
        <v>59</v>
      </c>
      <c r="F8" s="3" t="str">
        <f>IF(OR(AND(AG8&gt;=AQ$22,AG8&lt;&gt;"",AI8&gt;=AQ$26,AI8&lt;&gt;"",AF8=""),AND(AJ8&gt;=AQ$22,AJ8&lt;&gt;"",AL8&gt;=AQ$26,AL8&lt;&gt;"",AF8=""),AND(AN8&gt;=AQ$22,AN8&lt;&gt;"",AP8&gt;=AQ$26,AP8&lt;&gt;"",AF8=""),AND(BH8&gt;=BR$22,BH8&lt;&gt;"",BJ8&gt;=BR$26,BJ8&lt;&gt;"",BG8=""),AND(BK8&gt;=BR$22,BK8&lt;&gt;"",BM8&gt;=BR$26,BM8&lt;&gt;"",BG8=""),AND(BO8&gt;=BR$22,BO8&lt;&gt;"",BQ8&gt;=BR$26,BQ8&lt;&gt;"",BG8=""),AND(CI8&gt;=CS$22,CI8&lt;&gt;"",CK8&gt;=CS$26,CK8&lt;&gt;"",CH8=""),AND(CL8&gt;=CS$22,CL8&lt;&gt;"",CN8&gt;=CS$26,CN8&lt;&gt;"",CH8=""),AND(CP8&gt;=CS$22,CP8&lt;&gt;"",CR8&gt;=CS$26,CR8&lt;&gt;"",CH8=""),AND(DP8&gt;=EC$22,DP8&lt;&gt;"",DR8&gt;=EC$26,DR8&lt;&gt;""),AND(DS8&gt;=EC$22,DS8&lt;&gt;"",DU8&gt;=EC$26,DU8&lt;&gt;""),AND(DW8&gt;=EC$22,DW8&lt;&gt;"",DY8&gt;=EC$26,DY8&lt;&gt;""),AND(DZ8&gt;=EC$22,DZ8&lt;&gt;"",EB8&gt;=EC$26,EB8&lt;&gt;""),AND(EX8&gt;=FK$22,EX8&lt;&gt;"",EZ8&gt;=FK$26,EZ8&lt;&gt;""),AND(FA8&gt;=FK$22,FA8&lt;&gt;"",FC8&gt;=FK$26,FC8&lt;&gt;""),AND(FE8&gt;=FK$22,FE8&lt;&gt;"",FG8&gt;=FK$26,FG8&lt;&gt;""),AND(FH8&gt;=FK$22,FH8&lt;&gt;"",FJ8&gt;=FK$26,FJ8&lt;&gt;""),AND(GF8&gt;=GS$22,GF8&lt;&gt;"",GH8&gt;=GS$26,GH8&lt;&gt;""),AND(GI8&gt;=GS$22,GI8&lt;&gt;"",GK8&gt;=GS$26,GK8&lt;&gt;""),AND(GM8&gt;=GS$22,GM8&lt;&gt;"",GO8&gt;=GS$26,GO8&lt;&gt;""),AND(GP8&gt;=GS$22,GP8&lt;&gt;"",GR8&gt;=GS$26,GR8&lt;&gt;""),AND(HN8&gt;=IA$22,HN8&lt;&gt;"",HP8&gt;=IA$26,HP8&lt;&gt;""),AND(HQ8&gt;=IA$22,HQ8&lt;&gt;"",HS8&gt;=IA$26,HS8&lt;&gt;""),AND(HU8&gt;=IA$22,HU8&lt;&gt;"",HW8&gt;=IA$26,HW8&lt;&gt;""),AND(HX8&gt;=IA$22,HX8&lt;&gt;"",HZ8&gt;=IA$26,HZ8&lt;&gt;""),AND(IV8&gt;=JI$22,IV8&lt;&gt;"",IX8&gt;=JI$26,IX8&lt;&gt;""),AND(IY8&gt;=JI$22,IY8&lt;&gt;"",JA8&gt;=JI$26,JA8&lt;&gt;""),AND(JC8&gt;=JI$22,JC8&lt;&gt;"",JE8&gt;=JI$26,JE8&lt;&gt;""),AND(JF8&gt;=JI$22,JF8&lt;&gt;"",JH8&gt;=JI$26,JH8&lt;&gt;""),AND(KD8&gt;=KQ$22,KD8&lt;&gt;"",KF8&gt;=KQ$26,KF8&lt;&gt;""),AND(KG8&gt;=KQ$22,KG8&lt;&gt;"",KI8&gt;=KQ$26,KI8&lt;&gt;""),AND(KK8&gt;=KQ$22,KK8&lt;&gt;"",KM8&gt;=KQ$26,KM8&lt;&gt;""),AND(KN8&gt;=KQ$22,KN8&lt;&gt;"",KP8&gt;=KQ$26,KP8&lt;&gt;""),AND(LL8&gt;=LY$22,LL8&lt;&gt;"",LN8&gt;=LY$26,LN8&lt;&gt;""),AND(LO8&gt;=LY$22,LO8&lt;&gt;"",LQ8&gt;=LY$26,LQ8&lt;&gt;""),AND(LS8&gt;=LY$22,LS8&lt;&gt;"",LU8&gt;=LY$26,LU8&lt;&gt;""),AND(LV8&gt;=LY$22,LV8&lt;&gt;"",LX8&gt;=LY$26,LX8&lt;&gt;""),AND(MT8&gt;=NG$22,MT8&lt;&gt;"",MV8&gt;=NG$26,MV8&lt;&gt;""),AND(MW8&gt;=NG$22,MW8&lt;&gt;"",MY8&gt;=NG$26,MY8&lt;&gt;""),AND(NA8&gt;=NG$22,NA8&lt;&gt;"",NC8&gt;=NG$26,NC8&lt;&gt;""),AND(ND8&gt;=NG$22,ND8&lt;&gt;"",NF8&gt;=NG$26,NF8&lt;&gt;""),AND(OB8&gt;=OO$22,OB8&lt;&gt;"",OD8&gt;=OO$26,OD8&lt;&gt;""),AND(OE8&gt;=OO$22,OE8&lt;&gt;"",OG8&gt;=OO$26,OG8&lt;&gt;""),AND(OI8&gt;=OO$22,OI8&lt;&gt;"",OK8&gt;=OO$26,OK8&lt;&gt;""),AND(OL8&gt;=OO$22,OL8&lt;&gt;"",ON8&gt;=OO$26,ON8&lt;&gt;""),AND(PJ8&gt;=PW$22,PJ8&lt;&gt;"",PL8&gt;=PW$26,PL8&lt;&gt;""),AND(PM8&gt;=PW$22,PM8&lt;&gt;"",PO8&gt;=PW$26,PO8&lt;&gt;""),AND(PQ8&gt;=PW$22,PQ8&lt;&gt;"",PS8&gt;=PW$26,PS8&lt;&gt;""),AND(PT8&gt;=PW$22,PT8&lt;&gt;"",PV8&gt;=PW$26,PV8&lt;&gt;""),AND(QR8&gt;=RE$22,QR8&lt;&gt;"",QT8&gt;=RE$26,QT8&lt;&gt;""),AND(QU8&gt;=RE$22,QU8&lt;&gt;"",QW8&gt;=RE$26,QW8&lt;&gt;""),AND(QY8&gt;=RE$22,QY8&lt;&gt;"",RA8&gt;=RE$26,RA8&lt;&gt;""),AND(RB8&gt;=RE$22,RB8&lt;&gt;"",RD8&gt;=RE$26,RD8&lt;&gt;""),AND(RZ8&gt;=SM$22,RZ8&lt;&gt;"",SB8&gt;=SM$26,SB8&lt;&gt;""),AND(SC8&gt;=SM$22,SC8&lt;&gt;"",SE8&gt;=SM$26,SE8&lt;&gt;""),AND(SG8&gt;=SM$22,SG8&lt;&gt;"",SI8&gt;=SM$26,SI8&lt;&gt;""),AND(SJ8&gt;=SM$22,SJ8&lt;&gt;"",SL8&gt;=SM$26,SL8&lt;&gt;""),AND(TH8&gt;=TU$22,TH8&lt;&gt;"",TJ8&gt;=TU$26,TJ8&lt;&gt;""),AND(TK8&gt;=TU$22,TK8&lt;&gt;"",TM8&gt;=TU$26,TM8&lt;&gt;""),AND(TO8&gt;=TU$22,TO8&lt;&gt;"",TQ8&gt;=TU$26,TQ8&lt;&gt;""),AND(TR8&gt;=TU$22,TR8&lt;&gt;"",TT8&gt;=TU$26,TT8&lt;&gt;""),AND(UP8&gt;=VC$22,UP8&lt;&gt;"",UR8&gt;=VC$26,UR8&lt;&gt;""),AND(US8&gt;=VC$22,US8&lt;&gt;"",UU8&gt;=VC$26,UU8&lt;&gt;""),AND(UW8&gt;=VC$22,UW8&lt;&gt;"",UY8&gt;=VC$26,UY8&lt;&gt;""),AND(UZ8&gt;=VC$22,UZ8&lt;&gt;"",VB8&gt;=VC$26,VB8&lt;&gt;""),AND(VX8&gt;=WK$22,VX8&lt;&gt;"",VZ8&gt;=WK$26,VZ8&lt;&gt;""),AND(WA8&gt;=WK$22,WA8&lt;&gt;"",WC8&gt;=WK$26,WC8&lt;&gt;""),AND(WE8&gt;=WK$22,WE8&lt;&gt;"",WG8&gt;=WK$26,WG8&lt;&gt;""),AND(WH8&gt;=WK$22,WH8&lt;&gt;"",WJ8&gt;=WK$26,WJ8&lt;&gt;"")),"P","")</f>
        <v/>
      </c>
      <c r="G8" s="3" t="str">
        <f>IF(OR(AND(AI8&gt;=AQ$26,AI8&lt;&gt;"",AF8=""),AND(AL8&gt;=AQ$26,AL8&lt;&gt;"",AF8=""),AND(AP8&gt;=AQ$26,AP8&lt;&gt;"",AF8=""),AND(BJ8&gt;=BR$26,BJ8&lt;&gt;"",BG8=""),AND(BM8&gt;=BR$26,BM8&lt;&gt;"",BG8=""),AND(BQ8&gt;=BR$26,BQ8&lt;&gt;"",BG8=""),AND(CK8&gt;=CS$26,CK8&lt;&gt;"",CH8=""),AND(CN8&gt;=CS$26,CN8&lt;&gt;"",CH8=""),AND(CR8&gt;=CS$26,CR8&lt;&gt;"",CH8=""),AND(DR8&gt;=EC$26,DR8&lt;&gt;""),AND(DU8&gt;=EC$26,DU8&lt;&gt;""),AND(DY8&gt;=EC$26,DY8&lt;&gt;""),AND(EB8&gt;=EC$26,EB8&lt;&gt;""),AND(EZ8&gt;=FK$26,EZ8&lt;&gt;""),AND(FC8&gt;=FK$26,FC8&lt;&gt;""),AND(FG8&gt;=FK$26,FG8&lt;&gt;""),AND(FJ8&gt;=FK$26,FJ8&lt;&gt;""),AND(GH8&gt;=GS$26,GH8&lt;&gt;""),AND(GK8&gt;=GS$26,GK8&lt;&gt;""),AND(GO8&gt;=GS$26,GO8&lt;&gt;""),AND(GR8&gt;=GS$26,GR8&lt;&gt;""),AND(HP8&gt;=IA$26,HP8&lt;&gt;""),AND(HS8&gt;=IA$26,HS8&lt;&gt;""),AND(HW8&gt;=IA$26,HW8&lt;&gt;""),AND(HZ8&gt;=IA$26,HZ8&lt;&gt;""),AND(IX8&gt;=JI$26,IX8&lt;&gt;""),AND(JA8&gt;=JI$26,JA8&lt;&gt;""),AND(JE8&gt;=JI$26,JE8&lt;&gt;""),AND(JH8&gt;=JI$26,JH8&lt;&gt;""),AND(KF8&gt;=KQ$26,KF8&lt;&gt;""),AND(KI8&gt;=KQ$26,KI8&lt;&gt;""),AND(KM8&gt;=KQ$26,KM8&lt;&gt;""),AND(KP8&gt;=KQ$26,KP8&lt;&gt;""),AND(LN8&gt;=LY$26,LN8&lt;&gt;""),AND(LQ8&gt;=LY$26,LQ8&lt;&gt;""),AND(LU8&gt;=LY$26,LU8&lt;&gt;""),AND(LX8&gt;=LY$26,LX8&lt;&gt;""),AND(MV8&gt;=NG$26,MV8&lt;&gt;""),AND(MY8&gt;=NG$26,MY8&lt;&gt;""),AND(NC8&gt;=NG$26,NC8&lt;&gt;""),AND(NF8&gt;=NG$26,NF8&lt;&gt;""),AND(OD8&gt;=OO$26,OD8&lt;&gt;""),AND(OG8&gt;=OO$26,OG8&lt;&gt;""),AND(OK8&gt;=OO$26,OK8&lt;&gt;""),AND(ON8&gt;=OO$26,ON8&lt;&gt;""),AND(PL8&gt;=PW$26,PL8&lt;&gt;""),AND(PO8&gt;=PW$26,PO8&lt;&gt;""),AND(PS8&gt;=PW$26,PS8&lt;&gt;""),AND(PV8&gt;=PW$26,PV8&lt;&gt;""),AND(QT8&gt;=RE$26,QT8&lt;&gt;""),AND(QW8&gt;=RE$26,QW8&lt;&gt;""),AND(RA8&gt;=RE$26,RA8&lt;&gt;""),AND(RD8&gt;=RE$26,RD8&lt;&gt;""),AND(SB8&gt;=SM$26,SB8&lt;&gt;""),AND(SE8&gt;=SM$26,SE8&lt;&gt;""),AND(SI8&gt;=SM$26,SI8&lt;&gt;""),AND(SL8&gt;=SM$26,SL8&lt;&gt;""),AND(TJ8&gt;=TU$26,TJ8&lt;&gt;""),AND(TM8&gt;=TU$26,TM8&lt;&gt;""),AND(TQ8&gt;=TU$26,TQ8&lt;&gt;""),AND(TT8&gt;=TU$26,TT8&lt;&gt;""),AND(UR8&gt;=VC$26,UR8&lt;&gt;""),AND(UU8&gt;=VC$26,UU8&lt;&gt;""),AND(UY8&gt;=VC$26,UY8&lt;&gt;""),AND(VB8&gt;=VC$26,VB8&lt;&gt;""),AND(VZ8&gt;=WK$26,VZ8&lt;&gt;""),AND(WC8&gt;=WK$26,WC8&lt;&gt;""),AND(WG8&gt;=WK$26,WG8&lt;&gt;""),AND(WJ8&gt;=WK$26,WJ8&lt;&gt;"")),"P","")</f>
        <v/>
      </c>
      <c r="H8" s="36" t="str">
        <f>IF(AND(G8="P",F8=""),"No DD",IF(OR(AND(AG8&gt;=AQ$25,AG8&lt;&gt;"",AI8&gt;=AQ$29,AI8&lt;&gt;"",AF8=""),AND(AJ8&gt;=AQ$25,AJ8&lt;&gt;"",AL8&gt;=AQ$29,AL8&lt;&gt;"",AF8=""),AND(AN8&gt;=AQ$25,AN8&lt;&gt;"",AP8&gt;=AQ$29,AP8&lt;&gt;"",AF8=""),AND(BH8&gt;=BR$25,BH8&lt;&gt;"",BJ8&gt;=BR$29,BJ8&lt;&gt;"",BG8=""),AND(BK8&gt;=BR$25,BK8&lt;&gt;"",BM8&gt;=BR$29,BM8&lt;&gt;"",BG8=""),AND(BO8&gt;=BR$25,BO8&lt;&gt;"",BQ8&gt;=BR$29,BQ8&lt;&gt;"",BG8=""),AND(CI8&gt;=CS$25,CI8&lt;&gt;"",CK8&gt;=CS$29,CK8&lt;&gt;"",CH8=""),AND(CL8&gt;=CS$25,CL8&lt;&gt;"",CN8&gt;=CS$29,CN8&lt;&gt;"",CH8=""),AND(CP8&gt;=CS$25,CP8&lt;&gt;"",CR8&gt;=CS$29,CR8&lt;&gt;"",CH8=""),AND(DP8&gt;=EC$25,DP8&lt;&gt;"",DR8&gt;=EC$29,DR8&lt;&gt;""),AND(DS8&gt;=EC$25,DS8&lt;&gt;"",DU8&gt;=EC$29,DU8&lt;&gt;""),AND(DW8&gt;=EC$25,DW8&lt;&gt;"",DY8&gt;=EC$29,DY8&lt;&gt;""),AND(DZ8&gt;=EC$25,DZ8&lt;&gt;"",EB8&gt;=EC$29,EB8&lt;&gt;""),AND(EX8&gt;=FK$25,EX8&lt;&gt;"",EZ8&gt;=FK$29,EZ8&lt;&gt;""),AND(FA8&gt;=FK$25,FA8&lt;&gt;"",FC8&gt;=FK$29,FC8&lt;&gt;""),AND(FE8&gt;=FK$25,FE8&lt;&gt;"",FG8&gt;=FK$29,FG8&lt;&gt;""),AND(FH8&gt;=FK$25,FH8&lt;&gt;"",FJ8&gt;=FK$29,FJ8&lt;&gt;""),AND(GF8&gt;=GS$25,GF8&lt;&gt;"",GH8&gt;=GS$29,GH8&lt;&gt;""),AND(GI8&gt;=GS$25,GI8&lt;&gt;"",GK8&gt;=GS$29,GK8&lt;&gt;""),AND(GM8&gt;=GS$25,GM8&lt;&gt;"",GO8&gt;=GS$29,GO8&lt;&gt;""),AND(GP8&gt;=GS$25,GP8&lt;&gt;"",GR8&gt;=GS$29,GR8&lt;&gt;""),AND(HN8&gt;=IA$25,HN8&lt;&gt;"",HP8&gt;=IA$29,HP8&lt;&gt;""),AND(HQ8&gt;=IA$25,HQ8&lt;&gt;"",HS8&gt;=IA$29,HS8&lt;&gt;""),AND(HU8&gt;=IA$25,HU8&lt;&gt;"",HW8&gt;=IA$29,HW8&lt;&gt;""),AND(HX8&gt;=IA$25,HX8&lt;&gt;"",HZ8&gt;=IA$29,HZ8&lt;&gt;""),AND(IV8&gt;=JI$25,IV8&lt;&gt;"",IX8&gt;=JI$29,IX8&lt;&gt;""),AND(IY8&gt;=JI$25,IY8&lt;&gt;"",JA8&gt;=JI$29,JA8&lt;&gt;""),AND(JC8&gt;=JI$25,JC8&lt;&gt;"",JE8&gt;=JI$29,JE8&lt;&gt;""),AND(JF8&gt;=JI$25,JF8&lt;&gt;"",JH8&gt;=JI$29,JH8&lt;&gt;""),AND(KD8&gt;=KQ$25,KD8&lt;&gt;"",KF8&gt;=KQ$29,KF8&lt;&gt;""),AND(KG8&gt;=KQ$25,KG8&lt;&gt;"",KI8&gt;=KQ$29,KI8&lt;&gt;""),AND(KK8&gt;=KQ$25,KK8&lt;&gt;"",KM8&gt;=KQ$29,KM8&lt;&gt;""),AND(KN8&gt;=KQ$25,KN8&lt;&gt;"",KP8&gt;=KQ$29,KP8&lt;&gt;""),AND(LL8&gt;=LY$25,LL8&lt;&gt;"",LN8&gt;=LY$29,LN8&lt;&gt;""),AND(LO8&gt;=LY$25,LO8&lt;&gt;"",LQ8&gt;=LY$29,LQ8&lt;&gt;""),AND(LS8&gt;=LY$25,LS8&lt;&gt;"",LU8&gt;=LY$29,LU8&lt;&gt;""),AND(LV8&gt;=LY$25,LV8&lt;&gt;"",LX8&gt;=LY$29,LX8&lt;&gt;""),AND(MT8&gt;=NG$25,MT8&lt;&gt;"",MV8&gt;=NG$29,MV8&lt;&gt;""),AND(MW8&gt;=NG$25,MW8&lt;&gt;"",MY8&gt;=NG$29,MY8&lt;&gt;""),AND(NA8&gt;=NG$25,NA8&lt;&gt;"",NC8&gt;=NG$29,NC8&lt;&gt;""),AND(ND8&gt;=NG$25,ND8&lt;&gt;"",NF8&gt;=NG$29,NF8&lt;&gt;""),AND(OB8&gt;=OO$25,OB8&lt;&gt;"",OD8&gt;=OO$29,OD8&lt;&gt;""),AND(OE8&gt;=OO$25,OE8&lt;&gt;"",OG8&gt;=OO$29,OG8&lt;&gt;""),AND(OI8&gt;=OO$25,OI8&lt;&gt;"",OK8&gt;=OO$29,OK8&lt;&gt;""),AND(OL8&gt;=OO$25,OL8&lt;&gt;"",ON8&gt;=OO$29,ON8&lt;&gt;""),AND(PJ8&gt;=PW$25,PJ8&lt;&gt;"",PL8&gt;=PW$29,PL8&lt;&gt;""),AND(PM8&gt;=PW$25,PM8&lt;&gt;"",PO8&gt;=PW$29,PO8&lt;&gt;""),AND(PQ8&gt;=PW$25,PQ8&lt;&gt;"",PS8&gt;=PW$29,PS8&lt;&gt;""),AND(PT8&gt;=PW$25,PT8&lt;&gt;"",PV8&gt;=PW$29,PV8&lt;&gt;""),AND(QR8&gt;=RE$25,QR8&lt;&gt;"",QT8&gt;=RE$29,QT8&lt;&gt;""),AND(QU8&gt;=RE$25,QU8&lt;&gt;"",QW8&gt;=RE$29,QW8&lt;&gt;""),AND(QY8&gt;=RE$25,QY8&lt;&gt;"",RA8&gt;=RE$29,RA8&lt;&gt;""),AND(RB8&gt;=RE$25,RB8&lt;&gt;"",RD8&gt;=RE$29,RD8&lt;&gt;""),AND(RZ8&gt;=SM$25,RZ8&lt;&gt;"",SB8&gt;=SM$29,SB8&lt;&gt;""),AND(SC8&gt;=SM$25,SC8&lt;&gt;"",SE8&gt;=SM$29,SE8&lt;&gt;""),AND(SG8&gt;=SM$25,SG8&lt;&gt;"",SI8&gt;=SM$29,SI8&lt;&gt;""),AND(SJ8&gt;=SM$25,SJ8&lt;&gt;"",SL8&gt;=SM$29,SL8&lt;&gt;""),AND(TH8&gt;=TU$25,TH8&lt;&gt;"",TJ8&gt;=TU$29,TJ8&lt;&gt;""),AND(TK8&gt;=TU$25,TK8&lt;&gt;"",TM8&gt;=TU$29,TM8&lt;&gt;""),AND(TO8&gt;=TU$25,TO8&lt;&gt;"",TQ8&gt;=TU$29,TQ8&lt;&gt;""),AND(TR8&gt;=TU$25,TR8&lt;&gt;"",TT8&gt;=TU$29,TT8&lt;&gt;""),AND(UP8&gt;=VC$25,UP8&lt;&gt;"",UR8&gt;=VC$29,UR8&lt;&gt;""),AND(US8&gt;=VC$25,US8&lt;&gt;"",UU8&gt;=VC$29,UU8&lt;&gt;""),AND(UW8&gt;=VC$25,UW8&lt;&gt;"",UY8&gt;=VC$29,UY8&lt;&gt;""),AND(UZ8&gt;=VC$25,UZ8&lt;&gt;"",VB8&gt;=VC$29,VB8&lt;&gt;""),AND(VX8&gt;=WK$25,VX8&lt;&gt;"",VZ8&gt;=WK$29,VZ8&lt;&gt;""),AND(WA8&gt;=WK$25,WA8&lt;&gt;"",WC8&gt;=WK$29,WC8&lt;&gt;""),AND(WE8&gt;=WK$25,WE8&lt;&gt;"",WG8&gt;=WK$29,WG8&lt;&gt;""),AND(WH8&gt;=WK$25,WH8&lt;&gt;"",WJ8&gt;=WK$29,WJ8&lt;&gt;"")),"Merit",IF(OR(AND(AG8&gt;=AQ$24,AG8&lt;&gt;"",AI8&gt;=AQ$28,AI8&lt;&gt;"",AF8=""),AND(AJ8&gt;=AQ$24,AJ8&lt;&gt;"",AL8&gt;=AQ$28,AL8&lt;&gt;"",AF8=""),AND(AN8&gt;=AQ$24,AN8&lt;&gt;"",AP8&gt;=AQ$28,AP8&lt;&gt;"",AF8=""),AND(BH8&gt;=BR$24,BH8&lt;&gt;"",BJ8&gt;=BR$28,BJ8&lt;&gt;"",BG8=""),AND(BK8&gt;=BR$24,BK8&lt;&gt;"",BM8&gt;=BR$28,BM8&lt;&gt;"",BG8=""),AND(BO8&gt;=BR$24,BO8&lt;&gt;"",BQ8&gt;=BR$28,BQ8&lt;&gt;"",BG8=""),AND(CI8&gt;=CS$24,CI8&lt;&gt;"",CK8&gt;=CS$28,CK8&lt;&gt;"",CH8=""),AND(CL8&gt;=CS$24,CL8&lt;&gt;"",CN8&gt;=CS$28,CN8&lt;&gt;"",CH8=""),AND(CP8&gt;=CS$24,CP8&lt;&gt;"",CR8&gt;=CS$28,CR8&lt;&gt;"",CH8=""),AND(DP8&gt;=EC$24,DP8&lt;&gt;"",DR8&gt;=EC$28,DR8&lt;&gt;""),AND(DS8&gt;=EC$24,DS8&lt;&gt;"",DU8&gt;=EC$28,DU8&lt;&gt;""),AND(DW8&gt;=EC$24,DW8&lt;&gt;"",DY8&gt;=EC$28,DY8&lt;&gt;""),AND(DZ8&gt;=EC$24,DZ8&lt;&gt;"",EB8&gt;=EC$28,EB8&lt;&gt;""),AND(EX8&gt;=FK$24,EX8&lt;&gt;"",EZ8&gt;=FK$28,EZ8&lt;&gt;""),AND(FA8&gt;=FK$24,FA8&lt;&gt;"",FC8&gt;=FK$28,FC8&lt;&gt;""),AND(FE8&gt;=FK$24,FE8&lt;&gt;"",FG8&gt;=FK$28,FG8&lt;&gt;""),AND(FH8&gt;=FK$24,FH8&lt;&gt;"",FJ8&gt;=FK$28,FJ8&lt;&gt;""),AND(GF8&gt;=GS$24,GF8&lt;&gt;"",GH8&gt;=GS$28,GH8&lt;&gt;""),AND(GI8&gt;=GS$24,GI8&lt;&gt;"",GK8&gt;=GS$28,GK8&lt;&gt;""),AND(GM8&gt;=GS$24,GM8&lt;&gt;"",GO8&gt;=GS$28,GO8&lt;&gt;""),AND(GP8&gt;=GS$24,GP8&lt;&gt;"",GR8&gt;=GS$28,GR8&lt;&gt;""),AND(HN8&gt;=IA$24,HN8&lt;&gt;"",HP8&gt;=IA$28,HP8&lt;&gt;""),AND(HQ8&gt;=IA$24,HQ8&lt;&gt;"",HS8&gt;=IA$28,HS8&lt;&gt;""),AND(HU8&gt;=IA$24,HU8&lt;&gt;"",HW8&gt;=IA$28,HW8&lt;&gt;""),AND(HX8&gt;=IA$24,HX8&lt;&gt;"",HZ8&gt;=IA$28,HZ8&lt;&gt;""),AND(IV8&gt;=JI$24,IV8&lt;&gt;"",IX8&gt;=JI$28,IX8&lt;&gt;""),AND(IY8&gt;=JI$24,IY8&lt;&gt;"",JA8&gt;=JI$28,JA8&lt;&gt;""),AND(JC8&gt;=JI$24,JC8&lt;&gt;"",JE8&gt;=JI$28,JE8&lt;&gt;""),AND(JF8&gt;=JI$24,JF8&lt;&gt;"",JH8&gt;=JI$28,JH8&lt;&gt;""),AND(KD8&gt;=KQ$24,KD8&lt;&gt;"",KF8&gt;=KQ$28,KF8&lt;&gt;""),AND(KG8&gt;=KQ$24,KG8&lt;&gt;"",KI8&gt;=KQ$28,KI8&lt;&gt;""),AND(KK8&gt;=KQ$24,KK8&lt;&gt;"",KM8&gt;=KQ$28,KM8&lt;&gt;""),AND(KN8&gt;=KQ$24,KN8&lt;&gt;"",KP8&gt;=KQ$28,KP8&lt;&gt;""),AND(LL8&gt;=LY$24,LL8&lt;&gt;"",LN8&gt;=LY$28,LN8&lt;&gt;""),AND(LO8&gt;=LY$24,LO8&lt;&gt;"",LQ8&gt;=LY$28,LQ8&lt;&gt;""),AND(LS8&gt;=LY$24,LS8&lt;&gt;"",LU8&gt;=LY$28,LU8&lt;&gt;""),AND(LV8&gt;=LY$24,LV8&lt;&gt;"",LX8&gt;=LY$28,LX8&lt;&gt;""),AND(MT8&gt;=NG$24,MT8&lt;&gt;"",MV8&gt;=NG$28,MV8&lt;&gt;""),AND(MW8&gt;=NG$24,MW8&lt;&gt;"",MY8&gt;=NG$28,MY8&lt;&gt;""),AND(NA8&gt;=NG$24,NA8&lt;&gt;"",NC8&gt;=NG$28,NC8&lt;&gt;""),AND(ND8&gt;=NG$24,ND8&lt;&gt;"",NF8&gt;=NG$28,NF8&lt;&gt;""),AND(OB8&gt;=OO$24,OB8&lt;&gt;"",OD8&gt;=OO$28,OD8&lt;&gt;""),AND(OE8&gt;=OO$24,OE8&lt;&gt;"",OG8&gt;=OO$28,OG8&lt;&gt;""),AND(OI8&gt;=OO$24,OI8&lt;&gt;"",OK8&gt;=OO$28,OK8&lt;&gt;""),AND(OL8&gt;=OO$24,OL8&lt;&gt;"",ON8&gt;=OO$28,ON8&lt;&gt;""),AND(PJ8&gt;=PW$24,PJ8&lt;&gt;"",PL8&gt;=PW$28,PL8&lt;&gt;""),AND(PM8&gt;=PW$24,PM8&lt;&gt;"",PO8&gt;=PW$28,PO8&lt;&gt;""),AND(PQ8&gt;=PW$24,PQ8&lt;&gt;"",PS8&gt;=PW$28,PS8&lt;&gt;""),AND(PT8&gt;=PW$24,PT8&lt;&gt;"",PV8&gt;=PW$28,PV8&lt;&gt;""),AND(QR8&gt;=RE$24,QR8&lt;&gt;"",QT8&gt;=RE$28,QT8&lt;&gt;""),AND(QU8&gt;=RE$24,QU8&lt;&gt;"",QW8&gt;=RE$28,QW8&lt;&gt;""),AND(QY8&gt;=RE$24,QY8&lt;&gt;"",RA8&gt;=RE$28,RA8&lt;&gt;""),AND(RB8&gt;=RE$24,RB8&lt;&gt;"",RD8&gt;=RE$28,RD8&lt;&gt;""),AND(RZ8&gt;=SM$24,RZ8&lt;&gt;"",SB8&gt;=SM$28,SB8&lt;&gt;""),AND(SC8&gt;=SM$24,SC8&lt;&gt;"",SE8&gt;=SM$28,SE8&lt;&gt;""),AND(SG8&gt;=SM$24,SG8&lt;&gt;"",SI8&gt;=SM$28,SI8&lt;&gt;""),AND(SJ8&gt;=SM$24,SJ8&lt;&gt;"",SL8&gt;=SM$28,SL8&lt;&gt;""),AND(TH8&gt;=TU$24,TH8&lt;&gt;"",TJ8&gt;=TU$28,TJ8&lt;&gt;""),AND(TK8&gt;=TU$24,TK8&lt;&gt;"",TM8&gt;=TU$28,TM8&lt;&gt;""),AND(TO8&gt;=TU$24,TO8&lt;&gt;"",TQ8&gt;=TU$28,TQ8&lt;&gt;""),AND(TR8&gt;=TU$24,TR8&lt;&gt;"",TT8&gt;=TU$28,TT8&lt;&gt;""),AND(UP8&gt;=VC$24,UP8&lt;&gt;"",UR8&gt;=VC$28,UR8&lt;&gt;""),AND(US8&gt;=VC$24,US8&lt;&gt;"",UU8&gt;=VC$28,UU8&lt;&gt;""),AND(UW8&gt;=VC$24,UW8&lt;&gt;"",UY8&gt;=VC$28,UY8&lt;&gt;""),AND(UZ8&gt;=VC$24,UZ8&lt;&gt;"",VB8&gt;=VC$28,VB8&lt;&gt;""),AND(VX8&gt;=WK$24,VX8&lt;&gt;"",VZ8&gt;=WK$28,VZ8&lt;&gt;""),AND(WA8&gt;=WK$24,WA8&lt;&gt;"",WC8&gt;=WK$28,WC8&lt;&gt;""),AND(WE8&gt;=WK$24,WE8&lt;&gt;"",WG8&gt;=WK$28,WG8&lt;&gt;""),AND(WH8&gt;=WK$24,WH8&lt;&gt;"",WJ8&gt;=WK$28,WJ8&lt;&gt;"")),"Excellence",IF(I8="P","Worlds Team",IF(F8="P","National Team","")))))</f>
        <v/>
      </c>
      <c r="I8" s="3" t="str">
        <f>IF(OR(AND(AG8&gt;=AQ$23,AG8&lt;&gt;"",AI8&gt;=AQ$27,AI8&lt;&gt;"",AF8=""),AND(AJ8&gt;=AQ$23,AJ8&lt;&gt;"",AL8&gt;=AQ$27,AL8&lt;&gt;"",AF8=""),AND(AN8&gt;=AQ$23,AN8&lt;&gt;"",AP8&gt;=AQ$27,AP8&lt;&gt;"",AF8=""),AND(BH8&gt;=BR$23,BH8&lt;&gt;"",BJ8&gt;=BR$27,BJ8&lt;&gt;"",BG8=""),AND(BK8&gt;=BR$23,BK8&lt;&gt;"",BM8&gt;=BR$27,BM8&lt;&gt;"",BG8=""),AND(BO8&gt;=BR$23,BO8&lt;&gt;"",BQ8&gt;=BR$27,BQ8&lt;&gt;"",BG8=""),AND(CI8&gt;=CS$23,CI8&lt;&gt;"",CK8&gt;=CS$27,CK8&lt;&gt;"",CH8=""),AND(CL8&gt;=CS$23,CL8&lt;&gt;"",CN8&gt;=CS$27,CN8&lt;&gt;"",CH8=""),AND(CP8&gt;=CS$23,CP8&lt;&gt;"",CR8&gt;=CS$27,CR8&lt;&gt;"",CH8=""),AND(DP8&gt;=EC$23,DP8&lt;&gt;"",DR8&gt;=EC$27,DR8&lt;&gt;""),AND(DS8&gt;=EC$23,DS8&lt;&gt;"",DU8&gt;=EC$27,DU8&lt;&gt;""),AND(DW8&gt;=EC$23,DW8&lt;&gt;"",DY8&gt;=EC$27,DY8&lt;&gt;""),AND(DZ8&gt;=EC$23,DZ8&lt;&gt;"",EB8&gt;=EC$27,EB8&lt;&gt;""),AND(EX8&gt;=FK$23,EX8&lt;&gt;"",EZ8&gt;=FK$27,EZ8&lt;&gt;""),AND(FA8&gt;=FK$23,FA8&lt;&gt;"",FC8&gt;=FK$27,FC8&lt;&gt;""),AND(FE8&gt;=FK$23,FE8&lt;&gt;"",FG8&gt;=FK$27,FG8&lt;&gt;""),AND(FH8&gt;=FK$23,FH8&lt;&gt;"",FJ8&gt;=FK$27,FJ8&lt;&gt;""),AND(GF8&gt;=GS$23,GF8&lt;&gt;"",GH8&gt;=GS$27,GH8&lt;&gt;""),AND(GI8&gt;=GS$23,GI8&lt;&gt;"",GK8&gt;=GS$27,GK8&lt;&gt;""),AND(GM8&gt;=GS$23,GM8&lt;&gt;"",GO8&gt;=GS$27,GO8&lt;&gt;""),AND(GP8&gt;=GS$23,GP8&lt;&gt;"",GR8&gt;=GS$27,GR8&lt;&gt;""),AND(HN8&gt;=IA$23,HN8&lt;&gt;"",HP8&gt;=IA$27,HP8&lt;&gt;""),AND(HQ8&gt;=IA$23,HQ8&lt;&gt;"",HS8&gt;=IA$27,HS8&lt;&gt;""),AND(HU8&gt;=IA$23,HU8&lt;&gt;"",HW8&gt;=IA$27,HW8&lt;&gt;""),AND(HX8&gt;=IA$23,HX8&lt;&gt;"",HZ8&gt;=IA$27,HZ8&lt;&gt;""),AND(IV8&gt;=JI$23,IV8&lt;&gt;"",IX8&gt;=JI$27,IX8&lt;&gt;""),AND(IY8&gt;=JI$23,IY8&lt;&gt;"",JA8&gt;=JI$27,JA8&lt;&gt;""),AND(JC8&gt;=JI$23,JC8&lt;&gt;"",JE8&gt;=JI$27,JE8&lt;&gt;""),AND(JF8&gt;=JI$23,JF8&lt;&gt;"",JH8&gt;=JI$27,JH8&lt;&gt;""),AND(KD8&gt;=KQ$23,KD8&lt;&gt;"",KF8&gt;=KQ$27,KF8&lt;&gt;""),AND(KG8&gt;=KQ$23,KG8&lt;&gt;"",KI8&gt;=KQ$27,KI8&lt;&gt;""),AND(KK8&gt;=KQ$23,KK8&lt;&gt;"",KM8&gt;=KQ$27,KM8&lt;&gt;""),AND(KN8&gt;=KQ$23,KN8&lt;&gt;"",KP8&gt;=KQ$27,KP8&lt;&gt;""),AND(LL8&gt;=LY$23,LL8&lt;&gt;"",LN8&gt;=LY$27,LN8&lt;&gt;""),AND(LO8&gt;=LY$23,LO8&lt;&gt;"",LQ8&gt;=LY$27,LQ8&lt;&gt;""),AND(LS8&gt;=LY$23,LS8&lt;&gt;"",LU8&gt;=LY$27,LU8&lt;&gt;""),AND(LV8&gt;=LY$23,LV8&lt;&gt;"",LX8&gt;=LY$27,LX8&lt;&gt;""),AND(MT8&gt;=NG$23,MT8&lt;&gt;"",MV8&gt;=NG$27,MV8&lt;&gt;""),AND(MW8&gt;=NG$23,MW8&lt;&gt;"",MY8&gt;=NG$27,MY8&lt;&gt;""),AND(NA8&gt;=NG$23,NA8&lt;&gt;"",NC8&gt;=NG$27,NC8&lt;&gt;""),AND(ND8&gt;=NG$23,ND8&lt;&gt;"",NF8&gt;=NG$27,NF8&lt;&gt;""),AND(OB8&gt;=OO$23,OB8&lt;&gt;"",OD8&gt;=OO$27,OD8&lt;&gt;""),AND(OE8&gt;=OO$23,OE8&lt;&gt;"",OG8&gt;=OO$27,OG8&lt;&gt;""),AND(OI8&gt;=OO$23,OI8&lt;&gt;"",OK8&gt;=OO$27,OK8&lt;&gt;""),AND(OL8&gt;=OO$23,OL8&lt;&gt;"",ON8&gt;=OO$27,ON8&lt;&gt;""),AND(PJ8&gt;=PW$23,PJ8&lt;&gt;"",PL8&gt;=PW$27,PL8&lt;&gt;""),AND(PM8&gt;=PW$23,PM8&lt;&gt;"",PO8&gt;=PW$27,PO8&lt;&gt;""),AND(PQ8&gt;=PW$23,PQ8&lt;&gt;"",PS8&gt;=PW$27,PS8&lt;&gt;""),AND(PT8&gt;=PW$23,PT8&lt;&gt;"",PV8&gt;=PW$27,PV8&lt;&gt;""),AND(QR8&gt;=RE$23,QR8&lt;&gt;"",QT8&gt;=RE$27,QT8&lt;&gt;""),AND(QU8&gt;=RE$23,QU8&lt;&gt;"",QW8&gt;=RE$27,QW8&lt;&gt;""),AND(QY8&gt;=RE$23,QY8&lt;&gt;"",RA8&gt;=RE$27,RA8&lt;&gt;""),AND(RB8&gt;=RE$23,RB8&lt;&gt;"",RD8&gt;=RE$27,RD8&lt;&gt;""),AND(RZ8&gt;=SM$23,RZ8&lt;&gt;"",SB8&gt;=SM$27,SB8&lt;&gt;""),AND(SC8&gt;=SM$23,SC8&lt;&gt;"",SE8&gt;=SM$27,SE8&lt;&gt;""),AND(SG8&gt;=SM$23,SG8&lt;&gt;"",SI8&gt;=SM$27,SI8&lt;&gt;""),AND(SJ8&gt;=SM$23,SJ8&lt;&gt;"",SL8&gt;=SM$27,SL8&lt;&gt;""),AND(TH8&gt;=TU$23,TH8&lt;&gt;"",TJ8&gt;=TU$27,TJ8&lt;&gt;""),AND(TK8&gt;=TU$23,TK8&lt;&gt;"",TM8&gt;=TU$27,TM8&lt;&gt;""),AND(TO8&gt;=TU$23,TO8&lt;&gt;"",TQ8&gt;=TU$27,TQ8&lt;&gt;""),AND(TR8&gt;=TU$23,TR8&lt;&gt;"",TT8&gt;=TU$27,TT8&lt;&gt;""),AND(UP8&gt;=VC$23,UP8&lt;&gt;"",UR8&gt;=VC$27,UR8&lt;&gt;""),AND(US8&gt;=VC$23,US8&lt;&gt;"",UU8&gt;=VC$27,UU8&lt;&gt;""),AND(UW8&gt;=VC$23,UW8&lt;&gt;"",UY8&gt;=VC$27,UY8&lt;&gt;""),AND(UZ8&gt;=VC$23,UZ8&lt;&gt;"",VB8&gt;=VC$27,VB8&lt;&gt;""),AND(VX8&gt;=WK$23,VX8&lt;&gt;"",VZ8&gt;=WK$27,VZ8&lt;&gt;""),AND(WA8&gt;=WK$23,WA8&lt;&gt;"",WC8&gt;=WK$27,WC8&lt;&gt;""),AND(WE8&gt;=WK$23,WE8&lt;&gt;"",WG8&gt;=WK$27,WG8&lt;&gt;""),AND(WH8&gt;=WK$23,WH8&lt;&gt;"",WJ8&gt;=WK$27,WJ8&lt;&gt;"")),"P","")</f>
        <v/>
      </c>
      <c r="J8" s="8">
        <f>IF(COUNT(AI8,AL8,AP8,BJ8,BM8,BQ8,CK8,CN8,CR8)&gt;0,LARGE((AI8,AL8,AP8,BJ8,BM8,BQ8,CK8,CN8,CR8),1),0)</f>
        <v>45.02</v>
      </c>
      <c r="K8" s="8" t="str">
        <f>IF(J8="","",IF(OR(J8=CK8,J8=CN8,J8=CR8),$BS$1,IF(OR(J8=BJ8,J8=BM8,J8=BQ8),$AR$1,IF(OR(J8=AI8,J8=AL8,J8=AP8),$Q$1,""))))</f>
        <v>2025 Nationals</v>
      </c>
      <c r="L8" s="8">
        <f>IF(COUNT(AI8,AL8,AP8,BJ8,BM8,BQ8,CK8,CN8,CR8)&gt;1,LARGE((AI8,AL8,AP8,BJ8,BM8,BQ8,CK8,CN8,CR8),2),0)</f>
        <v>13.98</v>
      </c>
      <c r="M8" s="8" t="str">
        <f>IF(L8="","",IF(OR(L8=CK8,L8=CN8,L8=CR8),$BS$1,IF(OR(L8=BJ8,L8=BM8,L8=BQ8),$AR$1,IF(OR(L8=AI8,L8=AL8,L8=AP8),$Q$1,""))))</f>
        <v>2025 Elite Canada</v>
      </c>
      <c r="N8" s="8" t="str">
        <f>IF(MAX(CT8,CU8)&gt;0,MAX(CT8,CU8),"")</f>
        <v/>
      </c>
      <c r="O8" s="11" t="str">
        <f>IF(N8="","",IF(N8=CT8,"("&amp;CT$2&amp;")",IF(N8=CU8,"("&amp;CU$2&amp;")")))</f>
        <v/>
      </c>
      <c r="P8" s="8" t="str">
        <f>IF(N8="","",IF(N8=CT8,IF(N8+IF(L8="",0,L8)=WD8,$VD$1,IF(N8+IF(L8="",0,L8)=UV8,$TV$1,IF(N8+IF(L8="",0,L8)=TN8,$SN$1,IF(N8+IF(L8="",0,L8)=SF8,$RF$1,IF(N8+IF(L8="",0,L8)=QX8,$PX$1,IF(N8+IF(L8="",0,L8)=PP8,$OP$1,IF(N8+IF(L8="",0,L8)=OH8,$NH$1,IF(N8+IF(L8="",0,L8)=MZ8,$LZ$1,IF(N8+IF(L8="",0,L8)=LR8,$KR$1,IF(N8+IF(L8="",0,L8)=KJ8,$JJ$1,IF(N8+IF(L8="",0,L8)=JB8,$IB$1,IF(N8+IF(L8="",0,L8)=HT8,$GT$1,IF(N8+IF(L8="",0,L8)=GL8,$FL$1,IF(N8+IF(L8="",0,L8)=FD8,$ED$1,IF(N8+IF(L8="",0,L8)=DV8,$CV$1))))))))))))))),IF(N8=CU8,IF(N8+IF(L8="",0,L8)=WG8,$VD$1,IF(N8+IF(L8="",0,L8)=UY8,$TV$1,IF(N8+IF(L8="",0,L8)=TQ8,$SN$1,IF(N8+IF(L8="",0,L8)=SL8,$RF$1,IF(N8+IF(L8="",0,L8)=RD8,$PX$1,IF(N8+IF(L8="",0,L8)=PV8,$OP$1,IF(N8+IF(L8="",0,L8)=ON8,$NH$1,IF(N8+IF(L8="",0,L8)=NF8,$LZ$1,IF(N8+IF(L8="",0,L8)=LX8,$KR$1,IF(N8+IF(L8="",0,L8)=KP8,$JJ$1,IF(N8+IF(L8="",0,L8)=JH8,$IB$1,IF(N8+IF(L8="",0,L8)=HZ8,$GT$1,IF(N8+IF(L8="",0,L8)=GR8,$FL$1,IF(N8+IF(L8="",0,L8)=FJ8,$ED$1,IF(N8+IF(L8="",0,L8)=EB8,$CV$1,IF(N8+IF(L8="",0,L8)=WJ8,$VD$1,IF(N8+IF(L8="",0,L8)=VB8,$TV$1,IF(N8+IF(L8="",0,L8)=TT8,$SN$1,IF(N8+IF(L8="",0,L8)=SI8,$RF$1,IF(N8+IF(L8="",0,L8)=RA8,$PX$1,IF(N8+IF(L8="",0,L8)=PS8,$OP$1,IF(N8+IF(L8="",0,L8)=OK8,$NH$1,IF(N8+IF(L8="",0,L8)=NC8,$LZ$1,IF(N8+IF(L8="",0,L8)=LU8,$KR$1,IF(N8+IF(L8="",0,L8)=KM8,$JJ$1,IF(N8+IF(L8="",0,L8)=JE8,$IB$1,IF(N8+IF(L8="",0,L8)=HW8,$GT$1,IF(N8+IF(L8="",0,L8)=GO8,$FL$1,IF(N8+IF(L8="",0,L8)=FG8,$ED$1,IF(N8+IF(L8="",0,L8)=DY8,$CV$1)))))))))))))))))))))))))))))))))</f>
        <v/>
      </c>
      <c r="Q8" s="22">
        <v>2.2999999999999998</v>
      </c>
      <c r="R8" s="22">
        <v>2.7</v>
      </c>
      <c r="S8" s="22">
        <v>4.3</v>
      </c>
      <c r="T8" s="22">
        <v>4.68</v>
      </c>
      <c r="U8" s="22">
        <v>0</v>
      </c>
      <c r="V8" s="22">
        <v>0.75</v>
      </c>
      <c r="W8" s="22">
        <v>0.8</v>
      </c>
      <c r="X8" s="22">
        <v>1.7</v>
      </c>
      <c r="Y8" s="22">
        <v>1.3</v>
      </c>
      <c r="Z8" s="22">
        <v>0</v>
      </c>
      <c r="AA8" s="22"/>
      <c r="AB8" s="22"/>
      <c r="AC8" s="22"/>
      <c r="AD8" s="22"/>
      <c r="AE8" s="22"/>
      <c r="AF8" s="27"/>
      <c r="AG8" s="38">
        <f>IF(S8&gt;0,S8,"")</f>
        <v>4.3</v>
      </c>
      <c r="AH8" s="38">
        <f>IF(T8&gt;0,T8,"")</f>
        <v>4.68</v>
      </c>
      <c r="AI8" s="40">
        <f>IF(SUM(Q8:T8)-U8&gt;0,SUM(Q8:T8)-U8,"")</f>
        <v>13.98</v>
      </c>
      <c r="AJ8" s="40">
        <f>IF(X8&gt;0,X8,"")</f>
        <v>1.7</v>
      </c>
      <c r="AK8" s="40">
        <f>IF(Y8&gt;0,Y8,"")</f>
        <v>1.3</v>
      </c>
      <c r="AL8" s="40">
        <f>IF(SUM(V8:Y8)-Z8&gt;0,SUM(V8:Y8)-Z8,"")</f>
        <v>4.55</v>
      </c>
      <c r="AM8" s="40">
        <f>IF(AI8="","",MAX(AI8,AL8))</f>
        <v>13.98</v>
      </c>
      <c r="AN8" s="40" t="str">
        <f>IF(AC8&gt;0,AC8,"")</f>
        <v/>
      </c>
      <c r="AO8" s="40" t="str">
        <f>IF(AD8&gt;0,AD8,"")</f>
        <v/>
      </c>
      <c r="AP8" s="40" t="str">
        <f>IF(SUM(AA8:AD8)-AE8&gt;0,SUM(AA8:AD8)-AE8,"")</f>
        <v/>
      </c>
      <c r="AQ8" s="40">
        <f>IF(SUM(AM8,AP8)&gt;0,SUM(AM8,AP8),"")</f>
        <v>13.98</v>
      </c>
      <c r="AR8" s="26">
        <v>0.8</v>
      </c>
      <c r="AS8" s="26">
        <v>0.95</v>
      </c>
      <c r="AT8" s="26">
        <v>1.7</v>
      </c>
      <c r="AU8" s="26">
        <v>1.9</v>
      </c>
      <c r="AV8" s="26">
        <v>0</v>
      </c>
      <c r="AW8" s="26">
        <v>7.7</v>
      </c>
      <c r="AX8" s="26">
        <v>9.1</v>
      </c>
      <c r="AY8" s="26">
        <v>12.8</v>
      </c>
      <c r="AZ8" s="26">
        <v>15.42</v>
      </c>
      <c r="BA8" s="26">
        <v>0</v>
      </c>
      <c r="BB8" s="26">
        <v>1.58</v>
      </c>
      <c r="BC8" s="26">
        <v>2</v>
      </c>
      <c r="BD8" s="26">
        <v>2.8</v>
      </c>
      <c r="BE8" s="26">
        <v>3.9</v>
      </c>
      <c r="BF8" s="26">
        <v>0</v>
      </c>
      <c r="BG8" s="28"/>
      <c r="BH8" s="39">
        <f>IF(AT8&gt;0,AT8,"")</f>
        <v>1.7</v>
      </c>
      <c r="BI8" s="39">
        <f>IF(AU8&gt;0,AU8,"")</f>
        <v>1.9</v>
      </c>
      <c r="BJ8" s="11">
        <f>IF(SUM(AR8:AU8)-AV8&gt;0,SUM(AR8:AU8)-AV8,"")</f>
        <v>5.35</v>
      </c>
      <c r="BK8" s="11">
        <f>IF(AY8&gt;0,AY8,"")</f>
        <v>12.8</v>
      </c>
      <c r="BL8" s="11">
        <f>IF(AZ8&gt;0,AZ8,"")</f>
        <v>15.42</v>
      </c>
      <c r="BM8" s="11">
        <f>IF(SUM(AW8:AZ8)-BA8&gt;0,SUM(AW8:AZ8)-BA8,"")</f>
        <v>45.02</v>
      </c>
      <c r="BN8" s="11">
        <f>IF(BJ8="","",MAX(BJ8,BM8))</f>
        <v>45.02</v>
      </c>
      <c r="BO8" s="11">
        <f>IF(BD8&gt;0,BD8,"")</f>
        <v>2.8</v>
      </c>
      <c r="BP8" s="11">
        <f>IF(BE8&gt;0,BE8,"")</f>
        <v>3.9</v>
      </c>
      <c r="BQ8" s="11">
        <f>IF(SUM(BB8:BE8)-BF8&gt;0,SUM(BB8:BE8)-BF8,"")</f>
        <v>10.28</v>
      </c>
      <c r="BR8" s="11">
        <f>IF(SUM(BN8,BQ8)&gt;0,SUM(BN8,BQ8),"")</f>
        <v>55.300000000000004</v>
      </c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7"/>
      <c r="CI8" s="38" t="str">
        <f>IF(BU8&gt;0,BU8,"")</f>
        <v/>
      </c>
      <c r="CJ8" s="38" t="str">
        <f>IF(BV8&gt;0,BV8,"")</f>
        <v/>
      </c>
      <c r="CK8" s="40" t="str">
        <f>IF(SUM(BS8:BV8)-BW8&gt;0,SUM(BS8:BV8)-BW8,"")</f>
        <v/>
      </c>
      <c r="CL8" s="40" t="str">
        <f>IF(BZ8&gt;0,BZ8,"")</f>
        <v/>
      </c>
      <c r="CM8" s="40" t="str">
        <f>IF(CA8&gt;0,CA8,"")</f>
        <v/>
      </c>
      <c r="CN8" s="40" t="str">
        <f>IF(SUM(BX8:CA8)-CB8&gt;0,SUM(BX8:CA8)-CB8,"")</f>
        <v/>
      </c>
      <c r="CO8" s="40" t="str">
        <f>IF(CK8="","",MAX(CK8,CN8))</f>
        <v/>
      </c>
      <c r="CP8" s="40" t="str">
        <f>IF(CE8&gt;0,CE8,"")</f>
        <v/>
      </c>
      <c r="CQ8" s="40" t="str">
        <f>IF(CF8&gt;0,CF8,"")</f>
        <v/>
      </c>
      <c r="CR8" s="40" t="str">
        <f>IF(SUM(CC8:CF8)-CG8&gt;0,SUM(CC8:CF8)-CG8,"")</f>
        <v/>
      </c>
      <c r="CS8" s="40" t="str">
        <f>IF(SUM(CO8,CR8)&gt;0,SUM(CO8,CR8),"")</f>
        <v/>
      </c>
      <c r="CT8" s="51" t="str">
        <f>IF(MAX(DV8,FD8,GL8,HT8,JB8,KJ8,LR8,MZ8,OH8,PP8,QX8,SF8,TN8,UV8,WD8)-IF(L8="",0,L8)&gt;0.001,MAX(DV8,FD8,GL8,HT8,JB8,KJ8,LR8,MZ8,OH8,PP8,QX8,SF8,TN8,UV8,WD8)-IF(L8="",0,L8),"")</f>
        <v/>
      </c>
      <c r="CU8" s="51" t="str">
        <f>IF(MAX(DY8,EB8,FG8,FJ8,GO8,GR8,HW8,HZ8,JE8,JH8,KM8,KP8,LU8,LX8,NC8,NF8,OK8,ON8,PS8,PV8,RA8,RD8,SI8,SL8,TQ8,TT8,UY8,VB8,WG8,WJ8)-IF(L8="",0,L8)&gt;0.001,MAX(DY8,EB8,FG8,FJ8,GO8,GR8,HW8,HZ8,JE8,JH8,KM8,KP8,LU8,LX8,NC8,NF8,OK8,ON8,PS8,PV8,RA8,RD8,SI8,SL8,TQ8,TT8,UY8,VB8,WG8,WJ8)-IF(L8="",0,L8),"")</f>
        <v/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0" t="str">
        <f>IF(CX8&gt;0,CX8,"")</f>
        <v/>
      </c>
      <c r="DQ8" s="40" t="str">
        <f>IF(CY8&gt;0,CY8,"")</f>
        <v/>
      </c>
      <c r="DR8" s="40" t="str">
        <f>IF(SUM(CV8:CY8)-CZ8&gt;0,SUM(CV8:CY8)-CZ8,"")</f>
        <v/>
      </c>
      <c r="DS8" s="40" t="str">
        <f>IF(DC8&gt;0,DC8,"")</f>
        <v/>
      </c>
      <c r="DT8" s="40" t="str">
        <f>IF(DD8&gt;0,DD8,"")</f>
        <v/>
      </c>
      <c r="DU8" s="40" t="str">
        <f>IF(SUM(DA8:DD8)-DE8&gt;0,SUM(DA8:DD8)-DE8,"")</f>
        <v/>
      </c>
      <c r="DV8" s="40" t="str">
        <f>IF(MAX(DR8,DU8)&gt;0,MAX(DR8,DU8),"")</f>
        <v/>
      </c>
      <c r="DW8" s="40" t="str">
        <f>IF(DH8&gt;0,DH8,"")</f>
        <v/>
      </c>
      <c r="DX8" s="40" t="str">
        <f>IF(DI8&gt;0,DI8,"")</f>
        <v/>
      </c>
      <c r="DY8" s="40" t="str">
        <f>IF(SUM(DF8:DI8)-DJ8&gt;0,SUM(DF8:DI8)-DJ8,"")</f>
        <v/>
      </c>
      <c r="DZ8" s="40" t="str">
        <f>IF(DM8&gt;0,DM8,"")</f>
        <v/>
      </c>
      <c r="EA8" s="40" t="str">
        <f>IF(DN8&gt;0,DN8,"")</f>
        <v/>
      </c>
      <c r="EB8" s="40" t="str">
        <f>IF(SUM(DK8:DN8)-DO8&gt;0,SUM(DK8:DN8)-DO8,"")</f>
        <v/>
      </c>
      <c r="EC8" s="40" t="str">
        <f>IF(SUM(DV8,EB8)&gt;0,SUM(DV8,EB8),"")</f>
        <v/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>IF(EF8&gt;0,EF8,"")</f>
        <v/>
      </c>
      <c r="EY8" s="11" t="str">
        <f>IF(EG8&gt;0,EG8,"")</f>
        <v/>
      </c>
      <c r="EZ8" s="11" t="str">
        <f>IF(SUM(ED8:EG8)-EH8&gt;0,SUM(ED8:EG8)-EH8,"")</f>
        <v/>
      </c>
      <c r="FA8" s="11" t="str">
        <f>IF(EK8&gt;0,EK8,"")</f>
        <v/>
      </c>
      <c r="FB8" s="11" t="str">
        <f>IF(EL8&gt;0,EL8,"")</f>
        <v/>
      </c>
      <c r="FC8" s="11" t="str">
        <f>IF(SUM(EI8:EL8)-EM8&gt;0,SUM(EI8:EL8)-EM8,"")</f>
        <v/>
      </c>
      <c r="FD8" s="11" t="str">
        <f>IF(MAX(EZ8,FC8)&gt;0,MAX(EZ8,FC8),"")</f>
        <v/>
      </c>
      <c r="FE8" s="11" t="str">
        <f>IF(EP8&gt;0,EP8,"")</f>
        <v/>
      </c>
      <c r="FF8" s="11" t="str">
        <f>IF(EQ8&gt;0,EQ8,"")</f>
        <v/>
      </c>
      <c r="FG8" s="11" t="str">
        <f>IF(SUM(EN8:EQ8)-ER8&gt;0,SUM(EN8:EQ8)-ER8,"")</f>
        <v/>
      </c>
      <c r="FH8" s="11" t="str">
        <f>IF(EU8&gt;0,EU8,"")</f>
        <v/>
      </c>
      <c r="FI8" s="11" t="str">
        <f>IF(EV8&gt;0,EV8,"")</f>
        <v/>
      </c>
      <c r="FJ8" s="11" t="str">
        <f>IF(SUM(ES8:EV8)-EW8&gt;0,SUM(ES8:EV8)-EW8,"")</f>
        <v/>
      </c>
      <c r="FK8" s="11" t="str">
        <f>IF(SUM(FD8,FJ8)&gt;0,SUM(FD8,FJ8),"")</f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0" t="str">
        <f>IF(FN8&gt;0,FN8,"")</f>
        <v/>
      </c>
      <c r="GG8" s="40" t="str">
        <f>IF(FO8&gt;0,FO8,"")</f>
        <v/>
      </c>
      <c r="GH8" s="40" t="str">
        <f>IF(SUM(FL8:FO8)-FP8&gt;0,SUM(FL8:FO8)-FP8,"")</f>
        <v/>
      </c>
      <c r="GI8" s="40" t="str">
        <f>IF(FS8&gt;0,FS8,"")</f>
        <v/>
      </c>
      <c r="GJ8" s="40" t="str">
        <f>IF(FT8&gt;0,FT8,"")</f>
        <v/>
      </c>
      <c r="GK8" s="40" t="str">
        <f>IF(SUM(FQ8:FT8)-FU8&gt;0,SUM(FQ8:FT8)-FU8,"")</f>
        <v/>
      </c>
      <c r="GL8" s="40" t="str">
        <f>IF(MAX(GH8,GK8)&gt;0,MAX(GH8,GK8),"")</f>
        <v/>
      </c>
      <c r="GM8" s="40" t="str">
        <f>IF(FX8&gt;0,FX8,"")</f>
        <v/>
      </c>
      <c r="GN8" s="40" t="str">
        <f>IF(FY8&gt;0,FY8,"")</f>
        <v/>
      </c>
      <c r="GO8" s="40" t="str">
        <f>IF(SUM(FV8:FY8)-FZ8&gt;0,SUM(FV8:FY8)-FZ8,"")</f>
        <v/>
      </c>
      <c r="GP8" s="40" t="str">
        <f>IF(GC8&gt;0,GC8,"")</f>
        <v/>
      </c>
      <c r="GQ8" s="40" t="str">
        <f>IF(GD8&gt;0,GD8,"")</f>
        <v/>
      </c>
      <c r="GR8" s="40" t="str">
        <f>IF(SUM(GA8:GD8)-GE8&gt;0,SUM(GA8:GD8)-GE8,"")</f>
        <v/>
      </c>
      <c r="GS8" s="40" t="str">
        <f>IF(SUM(GL8,GR8)&gt;0,SUM(GL8,GR8),"")</f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>IF(GV8&gt;0,GV8,"")</f>
        <v/>
      </c>
      <c r="HO8" s="11" t="str">
        <f>IF(GW8&gt;0,GW8,"")</f>
        <v/>
      </c>
      <c r="HP8" s="11" t="str">
        <f>IF(SUM(GT8:GW8)-GX8&gt;0,SUM(GT8:GW8)-GX8,"")</f>
        <v/>
      </c>
      <c r="HQ8" s="11" t="str">
        <f>IF(HA8&gt;0,HA8,"")</f>
        <v/>
      </c>
      <c r="HR8" s="11" t="str">
        <f>IF(HB8&gt;0,HB8,"")</f>
        <v/>
      </c>
      <c r="HS8" s="11" t="str">
        <f>IF(SUM(GY8:HB8)-HC8&gt;0,SUM(GY8:HB8)-HC8,"")</f>
        <v/>
      </c>
      <c r="HT8" s="11" t="str">
        <f>IF(MAX(HP8,HS8)&gt;0,MAX(HP8,HS8),"")</f>
        <v/>
      </c>
      <c r="HU8" s="11" t="str">
        <f>IF(HF8&gt;0,HF8,"")</f>
        <v/>
      </c>
      <c r="HV8" s="11" t="str">
        <f>IF(HG8&gt;0,HG8,"")</f>
        <v/>
      </c>
      <c r="HW8" s="11" t="str">
        <f>IF(SUM(HD8:HG8)-HH8&gt;0,SUM(HD8:HG8)-HH8,"")</f>
        <v/>
      </c>
      <c r="HX8" s="11" t="str">
        <f>IF(HK8&gt;0,HK8,"")</f>
        <v/>
      </c>
      <c r="HY8" s="11" t="str">
        <f>IF(HL8&gt;0,HL8,"")</f>
        <v/>
      </c>
      <c r="HZ8" s="11" t="str">
        <f>IF(SUM(HI8:HL8)-HM8&gt;0,SUM(HI8:HL8)-HM8,"")</f>
        <v/>
      </c>
      <c r="IA8" s="11" t="str">
        <f>IF(SUM(HT8,HZ8)&gt;0,SUM(HT8,HZ8),"")</f>
        <v/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0" t="str">
        <f>IF(ID8&gt;0,ID8,"")</f>
        <v/>
      </c>
      <c r="IW8" s="40" t="str">
        <f>IF(IE8&gt;0,IE8,"")</f>
        <v/>
      </c>
      <c r="IX8" s="40" t="str">
        <f>IF(SUM(IB8:IE8)-IF8&gt;0,SUM(IB8:IE8)-IF8,"")</f>
        <v/>
      </c>
      <c r="IY8" s="40" t="str">
        <f>IF(II8&gt;0,II8,"")</f>
        <v/>
      </c>
      <c r="IZ8" s="40" t="str">
        <f>IF(IJ8&gt;0,IJ8,"")</f>
        <v/>
      </c>
      <c r="JA8" s="40" t="str">
        <f>IF(SUM(IG8:IJ8)-IK8&gt;0,SUM(IG8:IJ8)-IK8,"")</f>
        <v/>
      </c>
      <c r="JB8" s="40" t="str">
        <f>IF(MAX(IX8,JA8)&gt;0,MAX(IX8,JA8),"")</f>
        <v/>
      </c>
      <c r="JC8" s="40" t="str">
        <f>IF(IN8&gt;0,IN8,"")</f>
        <v/>
      </c>
      <c r="JD8" s="40" t="str">
        <f>IF(IO8&gt;0,IO8,"")</f>
        <v/>
      </c>
      <c r="JE8" s="40" t="str">
        <f>IF(SUM(IL8:IO8)-IP8&gt;0,SUM(IL8:IO8)-IP8,"")</f>
        <v/>
      </c>
      <c r="JF8" s="40" t="str">
        <f>IF(IS8&gt;0,IS8,"")</f>
        <v/>
      </c>
      <c r="JG8" s="40" t="str">
        <f>IF(IT8&gt;0,IT8,"")</f>
        <v/>
      </c>
      <c r="JH8" s="40" t="str">
        <f>IF(SUM(IQ8:IT8)-IU8&gt;0,SUM(IQ8:IT8)-IU8,"")</f>
        <v/>
      </c>
      <c r="JI8" s="40" t="str">
        <f>IF(SUM(JB8,JH8)&gt;0,SUM(JB8,JH8),"")</f>
        <v/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>IF(JL8&gt;0,JL8,"")</f>
        <v/>
      </c>
      <c r="KE8" s="11" t="str">
        <f>IF(JM8&gt;0,JM8,"")</f>
        <v/>
      </c>
      <c r="KF8" s="11" t="str">
        <f>IF(SUM(JJ8:JM8)-JN8&gt;0,SUM(JJ8:JM8)-JN8,"")</f>
        <v/>
      </c>
      <c r="KG8" s="11" t="str">
        <f>IF(JQ8&gt;0,JQ8,"")</f>
        <v/>
      </c>
      <c r="KH8" s="11" t="str">
        <f>IF(JR8&gt;0,JR8,"")</f>
        <v/>
      </c>
      <c r="KI8" s="11" t="str">
        <f>IF(SUM(JO8:JR8)-JS8&gt;0,SUM(JO8:JR8)-JS8,"")</f>
        <v/>
      </c>
      <c r="KJ8" s="11" t="str">
        <f>IF(MAX(KF8,KI8)&gt;0,MAX(KF8,KI8),"")</f>
        <v/>
      </c>
      <c r="KK8" s="11" t="str">
        <f>IF(JV8&gt;0,JV8,"")</f>
        <v/>
      </c>
      <c r="KL8" s="11" t="str">
        <f>IF(JW8&gt;0,JW8,"")</f>
        <v/>
      </c>
      <c r="KM8" s="11" t="str">
        <f>IF(SUM(JT8:JW8)-JX8&gt;0,SUM(JT8:JW8)-JX8,"")</f>
        <v/>
      </c>
      <c r="KN8" s="11" t="str">
        <f>IF(KA8&gt;0,KA8,"")</f>
        <v/>
      </c>
      <c r="KO8" s="11" t="str">
        <f>IF(KB8&gt;0,KB8,"")</f>
        <v/>
      </c>
      <c r="KP8" s="11" t="str">
        <f>IF(SUM(JY8:KB8)-KC8&gt;0,SUM(JY8:KB8)-KC8,"")</f>
        <v/>
      </c>
      <c r="KQ8" s="11" t="str">
        <f>IF(SUM(KJ8,KP8)&gt;0,SUM(KJ8,KP8),"")</f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0" t="str">
        <f>IF(KT8&gt;0,KT8,"")</f>
        <v/>
      </c>
      <c r="LM8" s="40" t="str">
        <f>IF(KU8&gt;0,KU8,"")</f>
        <v/>
      </c>
      <c r="LN8" s="40" t="str">
        <f>IF(SUM(KR8:KU8)-KV8&gt;0,SUM(KR8:KU8)-KV8,"")</f>
        <v/>
      </c>
      <c r="LO8" s="40" t="str">
        <f>IF(KY8&gt;0,KY8,"")</f>
        <v/>
      </c>
      <c r="LP8" s="40" t="str">
        <f>IF(KZ8&gt;0,KZ8,"")</f>
        <v/>
      </c>
      <c r="LQ8" s="40" t="str">
        <f>IF(SUM(KW8:KZ8)-LA8&gt;0,SUM(KW8:KZ8)-LA8,"")</f>
        <v/>
      </c>
      <c r="LR8" s="40" t="str">
        <f>IF(MAX(LN8,LQ8)&gt;0,MAX(LN8,LQ8),"")</f>
        <v/>
      </c>
      <c r="LS8" s="40" t="str">
        <f>IF(LD8&gt;0,LD8,"")</f>
        <v/>
      </c>
      <c r="LT8" s="40" t="str">
        <f>IF(LE8&gt;0,LE8,"")</f>
        <v/>
      </c>
      <c r="LU8" s="40" t="str">
        <f>IF(SUM(LB8:LE8)-LF8&gt;0,SUM(LB8:LE8)-LF8,"")</f>
        <v/>
      </c>
      <c r="LV8" s="40" t="str">
        <f>IF(LI8&gt;0,LI8,"")</f>
        <v/>
      </c>
      <c r="LW8" s="40" t="str">
        <f>IF(LJ8&gt;0,LJ8,"")</f>
        <v/>
      </c>
      <c r="LX8" s="40" t="str">
        <f>IF(SUM(LG8:LJ8)-LK8&gt;0,SUM(LG8:LJ8)-LK8,"")</f>
        <v/>
      </c>
      <c r="LY8" s="40" t="str">
        <f>IF(SUM(LR8,LX8)&gt;0,SUM(LR8,LX8),"")</f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>IF(MB8&gt;0,MB8,"")</f>
        <v/>
      </c>
      <c r="MU8" s="11" t="str">
        <f>IF(MC8&gt;0,MC8,"")</f>
        <v/>
      </c>
      <c r="MV8" s="11" t="str">
        <f>IF(SUM(LZ8:MC8)-MD8&gt;0,SUM(LZ8:MC8)-MD8,"")</f>
        <v/>
      </c>
      <c r="MW8" s="11" t="str">
        <f>IF(MG8&gt;0,MG8,"")</f>
        <v/>
      </c>
      <c r="MX8" s="11" t="str">
        <f>IF(MH8&gt;0,MH8,"")</f>
        <v/>
      </c>
      <c r="MY8" s="11" t="str">
        <f>IF(SUM(ME8:MH8)-MI8&gt;0,SUM(ME8:MH8)-MI8,"")</f>
        <v/>
      </c>
      <c r="MZ8" s="11" t="str">
        <f>IF(MAX(MV8,MY8)&gt;0,MAX(MV8,MY8),"")</f>
        <v/>
      </c>
      <c r="NA8" s="11" t="str">
        <f>IF(ML8&gt;0,ML8,"")</f>
        <v/>
      </c>
      <c r="NB8" s="11" t="str">
        <f>IF(MM8&gt;0,MM8,"")</f>
        <v/>
      </c>
      <c r="NC8" s="11" t="str">
        <f>IF(SUM(MJ8:MM8)-MN8&gt;0,SUM(MJ8:MM8)-MN8,"")</f>
        <v/>
      </c>
      <c r="ND8" s="11" t="str">
        <f>IF(MQ8&gt;0,MQ8,"")</f>
        <v/>
      </c>
      <c r="NE8" s="11" t="str">
        <f>IF(MR8&gt;0,MR8,"")</f>
        <v/>
      </c>
      <c r="NF8" s="11" t="str">
        <f>IF(SUM(MO8:MR8)-MS8&gt;0,SUM(MO8:MR8)-MS8,"")</f>
        <v/>
      </c>
      <c r="NG8" s="11" t="str">
        <f>IF(SUM(MZ8,NF8)&gt;0,SUM(MZ8,NF8),"")</f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0" t="str">
        <f>IF(NJ8&gt;0,NJ8,"")</f>
        <v/>
      </c>
      <c r="OC8" s="40" t="str">
        <f>IF(NK8&gt;0,NK8,"")</f>
        <v/>
      </c>
      <c r="OD8" s="40" t="str">
        <f>IF(SUM(NH8:NK8)-NL8&gt;0,SUM(NH8:NK8)-NL8,"")</f>
        <v/>
      </c>
      <c r="OE8" s="40" t="str">
        <f>IF(NO8&gt;0,NO8,"")</f>
        <v/>
      </c>
      <c r="OF8" s="40" t="str">
        <f>IF(NP8&gt;0,NP8,"")</f>
        <v/>
      </c>
      <c r="OG8" s="40" t="str">
        <f>IF(SUM(NM8:NP8)-NQ8&gt;0,SUM(NM8:NP8)-NQ8,"")</f>
        <v/>
      </c>
      <c r="OH8" s="40" t="str">
        <f>IF(MAX(OD8,OG8)&gt;0,MAX(OD8,OG8),"")</f>
        <v/>
      </c>
      <c r="OI8" s="40" t="str">
        <f>IF(NT8&gt;0,NT8,"")</f>
        <v/>
      </c>
      <c r="OJ8" s="40" t="str">
        <f>IF(NU8&gt;0,NU8,"")</f>
        <v/>
      </c>
      <c r="OK8" s="40" t="str">
        <f>IF(SUM(NR8:NU8)-NV8&gt;0,SUM(NR8:NU8)-NV8,"")</f>
        <v/>
      </c>
      <c r="OL8" s="40" t="str">
        <f>IF(NY8&gt;0,NY8,"")</f>
        <v/>
      </c>
      <c r="OM8" s="40" t="str">
        <f>IF(NZ8&gt;0,NZ8,"")</f>
        <v/>
      </c>
      <c r="ON8" s="40" t="str">
        <f>IF(SUM(NW8:NZ8)-OA8&gt;0,SUM(NW8:NZ8)-OA8,"")</f>
        <v/>
      </c>
      <c r="OO8" s="40" t="str">
        <f>IF(SUM(OH8,ON8)&gt;0,SUM(OH8,ON8),"")</f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>IF(OR8&gt;0,OR8,"")</f>
        <v/>
      </c>
      <c r="PK8" s="11" t="str">
        <f>IF(OS8&gt;0,OS8,"")</f>
        <v/>
      </c>
      <c r="PL8" s="11" t="str">
        <f>IF(SUM(OP8:OS8)-OT8&gt;0,SUM(OP8:OS8)-OT8,"")</f>
        <v/>
      </c>
      <c r="PM8" s="11" t="str">
        <f>IF(OW8&gt;0,OW8,"")</f>
        <v/>
      </c>
      <c r="PN8" s="11" t="str">
        <f>IF(OX8&gt;0,OX8,"")</f>
        <v/>
      </c>
      <c r="PO8" s="11" t="str">
        <f>IF(SUM(OU8:OX8)-OY8&gt;0,SUM(OU8:OX8)-OY8,"")</f>
        <v/>
      </c>
      <c r="PP8" s="11" t="str">
        <f>IF(MAX(PL8,PO8)&gt;0,MAX(PL8,PO8),"")</f>
        <v/>
      </c>
      <c r="PQ8" s="11" t="str">
        <f>IF(PB8&gt;0,PB8,"")</f>
        <v/>
      </c>
      <c r="PR8" s="11" t="str">
        <f>IF(PC8&gt;0,PC8,"")</f>
        <v/>
      </c>
      <c r="PS8" s="11" t="str">
        <f>IF(SUM(OZ8:PC8)-PD8&gt;0,SUM(OZ8:PC8)-PD8,"")</f>
        <v/>
      </c>
      <c r="PT8" s="11" t="str">
        <f>IF(PG8&gt;0,PG8,"")</f>
        <v/>
      </c>
      <c r="PU8" s="11" t="str">
        <f>IF(PH8&gt;0,PH8,"")</f>
        <v/>
      </c>
      <c r="PV8" s="11" t="str">
        <f>IF(SUM(PE8:PH8)-PI8&gt;0,SUM(PE8:PH8)-PI8,"")</f>
        <v/>
      </c>
      <c r="PW8" s="11" t="str">
        <f>IF(SUM(PP8,PV8)&gt;0,SUM(PP8,PV8),"")</f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0" t="str">
        <f>IF(PZ8&gt;0,PZ8,"")</f>
        <v/>
      </c>
      <c r="QS8" s="40" t="str">
        <f>IF(QA8&gt;0,QA8,"")</f>
        <v/>
      </c>
      <c r="QT8" s="40" t="str">
        <f>IF(SUM(PX8:QA8)-QB8&gt;0,SUM(PX8:QA8)-QB8,"")</f>
        <v/>
      </c>
      <c r="QU8" s="40" t="str">
        <f>IF(QE8&gt;0,QE8,"")</f>
        <v/>
      </c>
      <c r="QV8" s="40" t="str">
        <f>IF(QF8&gt;0,QF8,"")</f>
        <v/>
      </c>
      <c r="QW8" s="40" t="str">
        <f>IF(SUM(QC8:QF8)-QG8&gt;0,SUM(QC8:QF8)-QG8,"")</f>
        <v/>
      </c>
      <c r="QX8" s="40" t="str">
        <f>IF(MAX(QT8,QW8)&gt;0,MAX(QT8,QW8),"")</f>
        <v/>
      </c>
      <c r="QY8" s="40" t="str">
        <f>IF(QJ8&gt;0,QJ8,"")</f>
        <v/>
      </c>
      <c r="QZ8" s="40" t="str">
        <f>IF(QK8&gt;0,QK8,"")</f>
        <v/>
      </c>
      <c r="RA8" s="40" t="str">
        <f>IF(SUM(QH8:QK8)-QL8&gt;0,SUM(QH8:QK8)-QL8,"")</f>
        <v/>
      </c>
      <c r="RB8" s="40" t="str">
        <f>IF(QO8&gt;0,QO8,"")</f>
        <v/>
      </c>
      <c r="RC8" s="40" t="str">
        <f>IF(QP8&gt;0,QP8,"")</f>
        <v/>
      </c>
      <c r="RD8" s="40" t="str">
        <f>IF(SUM(QM8:QP8)-QQ8&gt;0,SUM(QM8:QP8)-QQ8,"")</f>
        <v/>
      </c>
      <c r="RE8" s="40" t="str">
        <f>IF(SUM(QX8,RD8)&gt;0,SUM(QX8,RD8),"")</f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>IF(RH8&gt;0,RH8,"")</f>
        <v/>
      </c>
      <c r="SA8" s="11" t="str">
        <f>IF(RI8&gt;0,RI8,"")</f>
        <v/>
      </c>
      <c r="SB8" s="11" t="str">
        <f>IF(SUM(RF8:RI8)-RJ8&gt;0,SUM(RF8:RI8)-RJ8,"")</f>
        <v/>
      </c>
      <c r="SC8" s="11" t="str">
        <f>IF(RM8&gt;0,RM8,"")</f>
        <v/>
      </c>
      <c r="SD8" s="11" t="str">
        <f>IF(RN8&gt;0,RN8,"")</f>
        <v/>
      </c>
      <c r="SE8" s="11" t="str">
        <f>IF(SUM(RK8:RN8)-RO8&gt;0,SUM(RK8:RN8)-RO8,"")</f>
        <v/>
      </c>
      <c r="SF8" s="11" t="str">
        <f>IF(MAX(SB8,SE8)&gt;0,MAX(SB8,SE8),"")</f>
        <v/>
      </c>
      <c r="SG8" s="11" t="str">
        <f>IF(RR8&gt;0,RR8,"")</f>
        <v/>
      </c>
      <c r="SH8" s="11" t="str">
        <f>IF(RS8&gt;0,RS8,"")</f>
        <v/>
      </c>
      <c r="SI8" s="11" t="str">
        <f>IF(SUM(RP8:RS8)-RT8&gt;0,SUM(RP8:RS8)-RT8,"")</f>
        <v/>
      </c>
      <c r="SJ8" s="11" t="str">
        <f>IF(RW8&gt;0,RW8,"")</f>
        <v/>
      </c>
      <c r="SK8" s="11" t="str">
        <f>IF(RX8&gt;0,RX8,"")</f>
        <v/>
      </c>
      <c r="SL8" s="11" t="str">
        <f>IF(SUM(RU8:RX8)-RY8&gt;0,SUM(RU8:RX8)-RY8,"")</f>
        <v/>
      </c>
      <c r="SM8" s="11" t="str">
        <f>IF(SUM(SF8,SL8)&gt;0,SUM(SF8,SL8),"")</f>
        <v/>
      </c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40" t="str">
        <f>IF(SP8&gt;0,SP8,"")</f>
        <v/>
      </c>
      <c r="TI8" s="40" t="str">
        <f>IF(SQ8&gt;0,SQ8,"")</f>
        <v/>
      </c>
      <c r="TJ8" s="40" t="str">
        <f>IF(SUM(SN8:SQ8)-SR8&gt;0,SUM(SN8:SQ8)-SR8,"")</f>
        <v/>
      </c>
      <c r="TK8" s="40" t="str">
        <f>IF(SU8&gt;0,SU8,"")</f>
        <v/>
      </c>
      <c r="TL8" s="40" t="str">
        <f>IF(SV8&gt;0,SV8,"")</f>
        <v/>
      </c>
      <c r="TM8" s="40" t="str">
        <f>IF(SUM(SS8:SV8)-SW8&gt;0,SUM(SS8:SV8)-SW8,"")</f>
        <v/>
      </c>
      <c r="TN8" s="40" t="str">
        <f>IF(MAX(TJ8,TM8)&gt;0,MAX(TJ8,TM8),"")</f>
        <v/>
      </c>
      <c r="TO8" s="40" t="str">
        <f>IF(SZ8&gt;0,SZ8,"")</f>
        <v/>
      </c>
      <c r="TP8" s="40" t="str">
        <f>IF(TA8&gt;0,TA8,"")</f>
        <v/>
      </c>
      <c r="TQ8" s="40" t="str">
        <f>IF(SUM(SX8:TA8)-TB8&gt;0,SUM(SX8:TA8)-TB8,"")</f>
        <v/>
      </c>
      <c r="TR8" s="40" t="str">
        <f>IF(TE8&gt;0,TE8,"")</f>
        <v/>
      </c>
      <c r="TS8" s="40" t="str">
        <f>IF(TF8&gt;0,TF8,"")</f>
        <v/>
      </c>
      <c r="TT8" s="40" t="str">
        <f>IF(SUM(TC8:TF8)-TG8&gt;0,SUM(TC8:TF8)-TG8,"")</f>
        <v/>
      </c>
      <c r="TU8" s="40" t="str">
        <f>IF(SUM(TN8,TT8)&gt;0,SUM(TN8,TT8),"")</f>
        <v/>
      </c>
      <c r="TV8" s="18"/>
      <c r="TW8" s="18"/>
      <c r="TX8" s="18"/>
      <c r="TY8" s="18"/>
      <c r="TZ8" s="18"/>
      <c r="UA8" s="18"/>
      <c r="UB8" s="18"/>
      <c r="UC8" s="18"/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1" t="str">
        <f>IF(TX8&gt;0,TX8,"")</f>
        <v/>
      </c>
      <c r="UQ8" s="11" t="str">
        <f>IF(TY8&gt;0,TY8,"")</f>
        <v/>
      </c>
      <c r="UR8" s="11" t="str">
        <f>IF(SUM(TV8:TY8)-TZ8&gt;0,SUM(TV8:TY8)-TZ8,"")</f>
        <v/>
      </c>
      <c r="US8" s="11" t="str">
        <f>IF(UC8&gt;0,UC8,"")</f>
        <v/>
      </c>
      <c r="UT8" s="11" t="str">
        <f>IF(UD8&gt;0,UD8,"")</f>
        <v/>
      </c>
      <c r="UU8" s="11" t="str">
        <f>IF(SUM(UA8:UD8)-UE8&gt;0,SUM(UA8:UD8)-UE8,"")</f>
        <v/>
      </c>
      <c r="UV8" s="11" t="str">
        <f>IF(MAX(UR8,UU8)&gt;0,MAX(UR8,UU8),"")</f>
        <v/>
      </c>
      <c r="UW8" s="11" t="str">
        <f>IF(UH8&gt;0,UH8,"")</f>
        <v/>
      </c>
      <c r="UX8" s="11" t="str">
        <f>IF(UI8&gt;0,UI8,"")</f>
        <v/>
      </c>
      <c r="UY8" s="11" t="str">
        <f>IF(SUM(UF8:UI8)-UJ8&gt;0,SUM(UF8:UI8)-UJ8,"")</f>
        <v/>
      </c>
      <c r="UZ8" s="11" t="str">
        <f>IF(UM8&gt;0,UM8,"")</f>
        <v/>
      </c>
      <c r="VA8" s="11" t="str">
        <f>IF(UN8&gt;0,UN8,"")</f>
        <v/>
      </c>
      <c r="VB8" s="11" t="str">
        <f>IF(SUM(UK8:UN8)-UO8&gt;0,SUM(UK8:UN8)-UO8,"")</f>
        <v/>
      </c>
      <c r="VC8" s="11" t="str">
        <f>IF(SUM(UV8,VB8)&gt;0,SUM(UV8,VB8),"")</f>
        <v/>
      </c>
      <c r="VD8" s="17"/>
      <c r="VE8" s="17"/>
      <c r="VF8" s="17"/>
      <c r="VG8" s="17"/>
      <c r="VH8" s="17"/>
      <c r="VI8" s="17"/>
      <c r="VJ8" s="17"/>
      <c r="VK8" s="17"/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40" t="str">
        <f>IF(VF8&gt;0,VF8,"")</f>
        <v/>
      </c>
      <c r="VY8" s="40" t="str">
        <f>IF(VG8&gt;0,VG8,"")</f>
        <v/>
      </c>
      <c r="VZ8" s="40" t="str">
        <f>IF(SUM(VD8:VG8)-VH8&gt;0,SUM(VD8:VG8)-VH8,"")</f>
        <v/>
      </c>
      <c r="WA8" s="40" t="str">
        <f>IF(VK8&gt;0,VK8,"")</f>
        <v/>
      </c>
      <c r="WB8" s="40" t="str">
        <f>IF(VL8&gt;0,VL8,"")</f>
        <v/>
      </c>
      <c r="WC8" s="40" t="str">
        <f>IF(SUM(VI8:VL8)-VM8&gt;0,SUM(VI8:VL8)-VM8,"")</f>
        <v/>
      </c>
      <c r="WD8" s="40" t="str">
        <f>IF(MAX(VZ8,WC8)&gt;0,MAX(VZ8,WC8),"")</f>
        <v/>
      </c>
      <c r="WE8" s="40" t="str">
        <f>IF(VP8&gt;0,VP8,"")</f>
        <v/>
      </c>
      <c r="WF8" s="40" t="str">
        <f>IF(VQ8&gt;0,VQ8,"")</f>
        <v/>
      </c>
      <c r="WG8" s="40" t="str">
        <f>IF(SUM(VN8:VQ8)-VR8&gt;0,SUM(VN8:VQ8)-VR8,"")</f>
        <v/>
      </c>
      <c r="WH8" s="40" t="str">
        <f>IF(VU8&gt;0,VU8,"")</f>
        <v/>
      </c>
      <c r="WI8" s="40" t="str">
        <f>IF(VV8&gt;0,VV8,"")</f>
        <v/>
      </c>
      <c r="WJ8" s="40" t="str">
        <f>IF(SUM(VS8:VV8)-VW8&gt;0,SUM(VS8:VV8)-VW8,"")</f>
        <v/>
      </c>
      <c r="WK8" s="40" t="str">
        <f>IF(SUM(WD8,WJ8)&gt;0,SUM(WD8,WJ8),"")</f>
        <v/>
      </c>
      <c r="WL8" s="26">
        <f>IF($CH8="P",BS8,(BS8+AR8)/2)</f>
        <v>0.4</v>
      </c>
      <c r="WM8" s="26">
        <f>IF($CH8="P",BT8,(BT8+AS8)/2)</f>
        <v>0.47499999999999998</v>
      </c>
      <c r="WN8" s="26">
        <f>IF($CH8="P",BU8,(BU8+AT8)/2)</f>
        <v>0.85</v>
      </c>
      <c r="WO8" s="26">
        <f>IF($CH8="P",BV8,(BV8+AU8)/2)</f>
        <v>0.95</v>
      </c>
      <c r="WP8" s="26">
        <f>IF($CH8="P",BW8,(BW8+AV8)/2)</f>
        <v>0</v>
      </c>
      <c r="WQ8" s="26">
        <f>IF($CH8="P",BX8,(BX8+AW8)/2)</f>
        <v>3.85</v>
      </c>
      <c r="WR8" s="26">
        <f>IF($CH8="P",BY8,(BY8+AX8)/2)</f>
        <v>4.55</v>
      </c>
      <c r="WS8" s="26">
        <f>IF($CH8="P",BZ8,(BZ8+AY8)/2)</f>
        <v>6.4</v>
      </c>
      <c r="WT8" s="26">
        <f>IF($CH8="P",CA8,(CA8+AZ8)/2)</f>
        <v>7.71</v>
      </c>
      <c r="WU8" s="26">
        <f>IF($CH8="P",CB8,(CB8+BA8)/2)</f>
        <v>0</v>
      </c>
      <c r="WV8" s="26">
        <f>IF($CH8="P",CC8,(CC8+BB8)/2)</f>
        <v>0.79</v>
      </c>
      <c r="WW8" s="26">
        <f>IF($CH8="P",CD8,(CD8+BC8)/2)</f>
        <v>1</v>
      </c>
      <c r="WX8" s="26">
        <f>IF($CH8="P",CE8,(CE8+BD8)/2)</f>
        <v>1.4</v>
      </c>
      <c r="WY8" s="26">
        <f>IF($CH8="P",CF8,(CF8+BE8)/2)</f>
        <v>1.95</v>
      </c>
      <c r="WZ8" s="26">
        <f>IF($CH8="P",CG8,(CG8+BF8)/2)</f>
        <v>0</v>
      </c>
      <c r="XA8" s="28" t="s">
        <v>53</v>
      </c>
      <c r="XB8" s="11">
        <f>IF(WN8&gt;0,WN8,"")</f>
        <v>0.85</v>
      </c>
      <c r="XC8" s="11">
        <f>IF(WO8&gt;0,WO8,"")</f>
        <v>0.95</v>
      </c>
      <c r="XD8" s="11">
        <f>IF(SUM(WL8:WO8)-WP8&gt;0,SUM(WL8:WO8)-WP8,"")</f>
        <v>2.6749999999999998</v>
      </c>
      <c r="XE8" s="11">
        <f>IF(WS8&gt;0,WS8,"")</f>
        <v>6.4</v>
      </c>
      <c r="XF8" s="11">
        <f>IF(WT8&gt;0,WT8,"")</f>
        <v>7.71</v>
      </c>
      <c r="XG8" s="11">
        <f>IF(SUM(WQ8:WT8)-WU8&gt;0,SUM(WQ8:WT8)-WU8,"")</f>
        <v>22.51</v>
      </c>
      <c r="XH8" s="11">
        <f>IF(MAX(XD8,XG8)&gt;0,MAX(XD8,XG8),"")</f>
        <v>22.51</v>
      </c>
      <c r="XI8" s="11">
        <f>IF(WX8&gt;0,WX8,"")</f>
        <v>1.4</v>
      </c>
      <c r="XJ8" s="11">
        <f>IF(WY8&gt;0,WY8,"")</f>
        <v>1.95</v>
      </c>
      <c r="XK8" s="11">
        <f>IF(SUM(WV8:WY8)-WZ8&gt;0,SUM(WV8:WY8)-WZ8,"")</f>
        <v>5.14</v>
      </c>
      <c r="XL8" s="11">
        <f>IF(SUM(XH8,XK8)&gt;0,SUM(XH8,XK8),"")</f>
        <v>27.650000000000002</v>
      </c>
    </row>
    <row r="9" spans="1:636" x14ac:dyDescent="0.2">
      <c r="A9" s="4" t="str" cm="1">
        <f t="array" ref="A9">IF(AND(H9&lt;&gt;"",H9&lt;&gt;"No DD"),SUMPRODUCT((H$4:H$20&lt;&gt;"")*(H$4:H$20&lt;&gt;"No DD")*(E$4:E$20&gt;E9))+1,IF(H9="No DD",SUMPRODUCT((H$4:H$20="No DD")*(E$4:E$20&gt;E9))+1+SUMPRODUCT((H$4:H$20&lt;&gt;"")*(H$4:H$20&lt;&gt;"No DD")),""))</f>
        <v/>
      </c>
      <c r="B9" s="5" t="s">
        <v>232</v>
      </c>
      <c r="C9" s="4" t="s">
        <v>3</v>
      </c>
      <c r="D9" s="4" t="s">
        <v>231</v>
      </c>
      <c r="E9" s="9">
        <f>SUM(J9,L9,N9)</f>
        <v>58.67</v>
      </c>
      <c r="F9" s="3" t="str">
        <f>IF(OR(AND(AG9&gt;=AQ$22,AG9&lt;&gt;"",AI9&gt;=AQ$26,AI9&lt;&gt;"",AF9=""),AND(AJ9&gt;=AQ$22,AJ9&lt;&gt;"",AL9&gt;=AQ$26,AL9&lt;&gt;"",AF9=""),AND(AN9&gt;=AQ$22,AN9&lt;&gt;"",AP9&gt;=AQ$26,AP9&lt;&gt;"",AF9=""),AND(BH9&gt;=BR$22,BH9&lt;&gt;"",BJ9&gt;=BR$26,BJ9&lt;&gt;"",BG9=""),AND(BK9&gt;=BR$22,BK9&lt;&gt;"",BM9&gt;=BR$26,BM9&lt;&gt;"",BG9=""),AND(BO9&gt;=BR$22,BO9&lt;&gt;"",BQ9&gt;=BR$26,BQ9&lt;&gt;"",BG9=""),AND(CI9&gt;=CS$22,CI9&lt;&gt;"",CK9&gt;=CS$26,CK9&lt;&gt;"",CH9=""),AND(CL9&gt;=CS$22,CL9&lt;&gt;"",CN9&gt;=CS$26,CN9&lt;&gt;"",CH9=""),AND(CP9&gt;=CS$22,CP9&lt;&gt;"",CR9&gt;=CS$26,CR9&lt;&gt;"",CH9=""),AND(DP9&gt;=EC$22,DP9&lt;&gt;"",DR9&gt;=EC$26,DR9&lt;&gt;""),AND(DS9&gt;=EC$22,DS9&lt;&gt;"",DU9&gt;=EC$26,DU9&lt;&gt;""),AND(DW9&gt;=EC$22,DW9&lt;&gt;"",DY9&gt;=EC$26,DY9&lt;&gt;""),AND(DZ9&gt;=EC$22,DZ9&lt;&gt;"",EB9&gt;=EC$26,EB9&lt;&gt;""),AND(EX9&gt;=FK$22,EX9&lt;&gt;"",EZ9&gt;=FK$26,EZ9&lt;&gt;""),AND(FA9&gt;=FK$22,FA9&lt;&gt;"",FC9&gt;=FK$26,FC9&lt;&gt;""),AND(FE9&gt;=FK$22,FE9&lt;&gt;"",FG9&gt;=FK$26,FG9&lt;&gt;""),AND(FH9&gt;=FK$22,FH9&lt;&gt;"",FJ9&gt;=FK$26,FJ9&lt;&gt;""),AND(GF9&gt;=GS$22,GF9&lt;&gt;"",GH9&gt;=GS$26,GH9&lt;&gt;""),AND(GI9&gt;=GS$22,GI9&lt;&gt;"",GK9&gt;=GS$26,GK9&lt;&gt;""),AND(GM9&gt;=GS$22,GM9&lt;&gt;"",GO9&gt;=GS$26,GO9&lt;&gt;""),AND(GP9&gt;=GS$22,GP9&lt;&gt;"",GR9&gt;=GS$26,GR9&lt;&gt;""),AND(HN9&gt;=IA$22,HN9&lt;&gt;"",HP9&gt;=IA$26,HP9&lt;&gt;""),AND(HQ9&gt;=IA$22,HQ9&lt;&gt;"",HS9&gt;=IA$26,HS9&lt;&gt;""),AND(HU9&gt;=IA$22,HU9&lt;&gt;"",HW9&gt;=IA$26,HW9&lt;&gt;""),AND(HX9&gt;=IA$22,HX9&lt;&gt;"",HZ9&gt;=IA$26,HZ9&lt;&gt;""),AND(IV9&gt;=JI$22,IV9&lt;&gt;"",IX9&gt;=JI$26,IX9&lt;&gt;""),AND(IY9&gt;=JI$22,IY9&lt;&gt;"",JA9&gt;=JI$26,JA9&lt;&gt;""),AND(JC9&gt;=JI$22,JC9&lt;&gt;"",JE9&gt;=JI$26,JE9&lt;&gt;""),AND(JF9&gt;=JI$22,JF9&lt;&gt;"",JH9&gt;=JI$26,JH9&lt;&gt;""),AND(KD9&gt;=KQ$22,KD9&lt;&gt;"",KF9&gt;=KQ$26,KF9&lt;&gt;""),AND(KG9&gt;=KQ$22,KG9&lt;&gt;"",KI9&gt;=KQ$26,KI9&lt;&gt;""),AND(KK9&gt;=KQ$22,KK9&lt;&gt;"",KM9&gt;=KQ$26,KM9&lt;&gt;""),AND(KN9&gt;=KQ$22,KN9&lt;&gt;"",KP9&gt;=KQ$26,KP9&lt;&gt;""),AND(LL9&gt;=LY$22,LL9&lt;&gt;"",LN9&gt;=LY$26,LN9&lt;&gt;""),AND(LO9&gt;=LY$22,LO9&lt;&gt;"",LQ9&gt;=LY$26,LQ9&lt;&gt;""),AND(LS9&gt;=LY$22,LS9&lt;&gt;"",LU9&gt;=LY$26,LU9&lt;&gt;""),AND(LV9&gt;=LY$22,LV9&lt;&gt;"",LX9&gt;=LY$26,LX9&lt;&gt;""),AND(MT9&gt;=NG$22,MT9&lt;&gt;"",MV9&gt;=NG$26,MV9&lt;&gt;""),AND(MW9&gt;=NG$22,MW9&lt;&gt;"",MY9&gt;=NG$26,MY9&lt;&gt;""),AND(NA9&gt;=NG$22,NA9&lt;&gt;"",NC9&gt;=NG$26,NC9&lt;&gt;""),AND(ND9&gt;=NG$22,ND9&lt;&gt;"",NF9&gt;=NG$26,NF9&lt;&gt;""),AND(OB9&gt;=OO$22,OB9&lt;&gt;"",OD9&gt;=OO$26,OD9&lt;&gt;""),AND(OE9&gt;=OO$22,OE9&lt;&gt;"",OG9&gt;=OO$26,OG9&lt;&gt;""),AND(OI9&gt;=OO$22,OI9&lt;&gt;"",OK9&gt;=OO$26,OK9&lt;&gt;""),AND(OL9&gt;=OO$22,OL9&lt;&gt;"",ON9&gt;=OO$26,ON9&lt;&gt;""),AND(PJ9&gt;=PW$22,PJ9&lt;&gt;"",PL9&gt;=PW$26,PL9&lt;&gt;""),AND(PM9&gt;=PW$22,PM9&lt;&gt;"",PO9&gt;=PW$26,PO9&lt;&gt;""),AND(PQ9&gt;=PW$22,PQ9&lt;&gt;"",PS9&gt;=PW$26,PS9&lt;&gt;""),AND(PT9&gt;=PW$22,PT9&lt;&gt;"",PV9&gt;=PW$26,PV9&lt;&gt;""),AND(QR9&gt;=RE$22,QR9&lt;&gt;"",QT9&gt;=RE$26,QT9&lt;&gt;""),AND(QU9&gt;=RE$22,QU9&lt;&gt;"",QW9&gt;=RE$26,QW9&lt;&gt;""),AND(QY9&gt;=RE$22,QY9&lt;&gt;"",RA9&gt;=RE$26,RA9&lt;&gt;""),AND(RB9&gt;=RE$22,RB9&lt;&gt;"",RD9&gt;=RE$26,RD9&lt;&gt;""),AND(RZ9&gt;=SM$22,RZ9&lt;&gt;"",SB9&gt;=SM$26,SB9&lt;&gt;""),AND(SC9&gt;=SM$22,SC9&lt;&gt;"",SE9&gt;=SM$26,SE9&lt;&gt;""),AND(SG9&gt;=SM$22,SG9&lt;&gt;"",SI9&gt;=SM$26,SI9&lt;&gt;""),AND(SJ9&gt;=SM$22,SJ9&lt;&gt;"",SL9&gt;=SM$26,SL9&lt;&gt;""),AND(TH9&gt;=TU$22,TH9&lt;&gt;"",TJ9&gt;=TU$26,TJ9&lt;&gt;""),AND(TK9&gt;=TU$22,TK9&lt;&gt;"",TM9&gt;=TU$26,TM9&lt;&gt;""),AND(TO9&gt;=TU$22,TO9&lt;&gt;"",TQ9&gt;=TU$26,TQ9&lt;&gt;""),AND(TR9&gt;=TU$22,TR9&lt;&gt;"",TT9&gt;=TU$26,TT9&lt;&gt;""),AND(UP9&gt;=VC$22,UP9&lt;&gt;"",UR9&gt;=VC$26,UR9&lt;&gt;""),AND(US9&gt;=VC$22,US9&lt;&gt;"",UU9&gt;=VC$26,UU9&lt;&gt;""),AND(UW9&gt;=VC$22,UW9&lt;&gt;"",UY9&gt;=VC$26,UY9&lt;&gt;""),AND(UZ9&gt;=VC$22,UZ9&lt;&gt;"",VB9&gt;=VC$26,VB9&lt;&gt;""),AND(VX9&gt;=WK$22,VX9&lt;&gt;"",VZ9&gt;=WK$26,VZ9&lt;&gt;""),AND(WA9&gt;=WK$22,WA9&lt;&gt;"",WC9&gt;=WK$26,WC9&lt;&gt;""),AND(WE9&gt;=WK$22,WE9&lt;&gt;"",WG9&gt;=WK$26,WG9&lt;&gt;""),AND(WH9&gt;=WK$22,WH9&lt;&gt;"",WJ9&gt;=WK$26,WJ9&lt;&gt;"")),"P","")</f>
        <v/>
      </c>
      <c r="G9" s="3" t="str">
        <f>IF(OR(AND(AI9&gt;=AQ$26,AI9&lt;&gt;"",AF9=""),AND(AL9&gt;=AQ$26,AL9&lt;&gt;"",AF9=""),AND(AP9&gt;=AQ$26,AP9&lt;&gt;"",AF9=""),AND(BJ9&gt;=BR$26,BJ9&lt;&gt;"",BG9=""),AND(BM9&gt;=BR$26,BM9&lt;&gt;"",BG9=""),AND(BQ9&gt;=BR$26,BQ9&lt;&gt;"",BG9=""),AND(CK9&gt;=CS$26,CK9&lt;&gt;"",CH9=""),AND(CN9&gt;=CS$26,CN9&lt;&gt;"",CH9=""),AND(CR9&gt;=CS$26,CR9&lt;&gt;"",CH9=""),AND(DR9&gt;=EC$26,DR9&lt;&gt;""),AND(DU9&gt;=EC$26,DU9&lt;&gt;""),AND(DY9&gt;=EC$26,DY9&lt;&gt;""),AND(EB9&gt;=EC$26,EB9&lt;&gt;""),AND(EZ9&gt;=FK$26,EZ9&lt;&gt;""),AND(FC9&gt;=FK$26,FC9&lt;&gt;""),AND(FG9&gt;=FK$26,FG9&lt;&gt;""),AND(FJ9&gt;=FK$26,FJ9&lt;&gt;""),AND(GH9&gt;=GS$26,GH9&lt;&gt;""),AND(GK9&gt;=GS$26,GK9&lt;&gt;""),AND(GO9&gt;=GS$26,GO9&lt;&gt;""),AND(GR9&gt;=GS$26,GR9&lt;&gt;""),AND(HP9&gt;=IA$26,HP9&lt;&gt;""),AND(HS9&gt;=IA$26,HS9&lt;&gt;""),AND(HW9&gt;=IA$26,HW9&lt;&gt;""),AND(HZ9&gt;=IA$26,HZ9&lt;&gt;""),AND(IX9&gt;=JI$26,IX9&lt;&gt;""),AND(JA9&gt;=JI$26,JA9&lt;&gt;""),AND(JE9&gt;=JI$26,JE9&lt;&gt;""),AND(JH9&gt;=JI$26,JH9&lt;&gt;""),AND(KF9&gt;=KQ$26,KF9&lt;&gt;""),AND(KI9&gt;=KQ$26,KI9&lt;&gt;""),AND(KM9&gt;=KQ$26,KM9&lt;&gt;""),AND(KP9&gt;=KQ$26,KP9&lt;&gt;""),AND(LN9&gt;=LY$26,LN9&lt;&gt;""),AND(LQ9&gt;=LY$26,LQ9&lt;&gt;""),AND(LU9&gt;=LY$26,LU9&lt;&gt;""),AND(LX9&gt;=LY$26,LX9&lt;&gt;""),AND(MV9&gt;=NG$26,MV9&lt;&gt;""),AND(MY9&gt;=NG$26,MY9&lt;&gt;""),AND(NC9&gt;=NG$26,NC9&lt;&gt;""),AND(NF9&gt;=NG$26,NF9&lt;&gt;""),AND(OD9&gt;=OO$26,OD9&lt;&gt;""),AND(OG9&gt;=OO$26,OG9&lt;&gt;""),AND(OK9&gt;=OO$26,OK9&lt;&gt;""),AND(ON9&gt;=OO$26,ON9&lt;&gt;""),AND(PL9&gt;=PW$26,PL9&lt;&gt;""),AND(PO9&gt;=PW$26,PO9&lt;&gt;""),AND(PS9&gt;=PW$26,PS9&lt;&gt;""),AND(PV9&gt;=PW$26,PV9&lt;&gt;""),AND(QT9&gt;=RE$26,QT9&lt;&gt;""),AND(QW9&gt;=RE$26,QW9&lt;&gt;""),AND(RA9&gt;=RE$26,RA9&lt;&gt;""),AND(RD9&gt;=RE$26,RD9&lt;&gt;""),AND(SB9&gt;=SM$26,SB9&lt;&gt;""),AND(SE9&gt;=SM$26,SE9&lt;&gt;""),AND(SI9&gt;=SM$26,SI9&lt;&gt;""),AND(SL9&gt;=SM$26,SL9&lt;&gt;""),AND(TJ9&gt;=TU$26,TJ9&lt;&gt;""),AND(TM9&gt;=TU$26,TM9&lt;&gt;""),AND(TQ9&gt;=TU$26,TQ9&lt;&gt;""),AND(TT9&gt;=TU$26,TT9&lt;&gt;""),AND(UR9&gt;=VC$26,UR9&lt;&gt;""),AND(UU9&gt;=VC$26,UU9&lt;&gt;""),AND(UY9&gt;=VC$26,UY9&lt;&gt;""),AND(VB9&gt;=VC$26,VB9&lt;&gt;""),AND(VZ9&gt;=WK$26,VZ9&lt;&gt;""),AND(WC9&gt;=WK$26,WC9&lt;&gt;""),AND(WG9&gt;=WK$26,WG9&lt;&gt;""),AND(WJ9&gt;=WK$26,WJ9&lt;&gt;"")),"P","")</f>
        <v/>
      </c>
      <c r="H9" s="36" t="str">
        <f>IF(AND(G9="P",F9=""),"No DD",IF(OR(AND(AG9&gt;=AQ$25,AG9&lt;&gt;"",AI9&gt;=AQ$29,AI9&lt;&gt;"",AF9=""),AND(AJ9&gt;=AQ$25,AJ9&lt;&gt;"",AL9&gt;=AQ$29,AL9&lt;&gt;"",AF9=""),AND(AN9&gt;=AQ$25,AN9&lt;&gt;"",AP9&gt;=AQ$29,AP9&lt;&gt;"",AF9=""),AND(BH9&gt;=BR$25,BH9&lt;&gt;"",BJ9&gt;=BR$29,BJ9&lt;&gt;"",BG9=""),AND(BK9&gt;=BR$25,BK9&lt;&gt;"",BM9&gt;=BR$29,BM9&lt;&gt;"",BG9=""),AND(BO9&gt;=BR$25,BO9&lt;&gt;"",BQ9&gt;=BR$29,BQ9&lt;&gt;"",BG9=""),AND(CI9&gt;=CS$25,CI9&lt;&gt;"",CK9&gt;=CS$29,CK9&lt;&gt;"",CH9=""),AND(CL9&gt;=CS$25,CL9&lt;&gt;"",CN9&gt;=CS$29,CN9&lt;&gt;"",CH9=""),AND(CP9&gt;=CS$25,CP9&lt;&gt;"",CR9&gt;=CS$29,CR9&lt;&gt;"",CH9=""),AND(DP9&gt;=EC$25,DP9&lt;&gt;"",DR9&gt;=EC$29,DR9&lt;&gt;""),AND(DS9&gt;=EC$25,DS9&lt;&gt;"",DU9&gt;=EC$29,DU9&lt;&gt;""),AND(DW9&gt;=EC$25,DW9&lt;&gt;"",DY9&gt;=EC$29,DY9&lt;&gt;""),AND(DZ9&gt;=EC$25,DZ9&lt;&gt;"",EB9&gt;=EC$29,EB9&lt;&gt;""),AND(EX9&gt;=FK$25,EX9&lt;&gt;"",EZ9&gt;=FK$29,EZ9&lt;&gt;""),AND(FA9&gt;=FK$25,FA9&lt;&gt;"",FC9&gt;=FK$29,FC9&lt;&gt;""),AND(FE9&gt;=FK$25,FE9&lt;&gt;"",FG9&gt;=FK$29,FG9&lt;&gt;""),AND(FH9&gt;=FK$25,FH9&lt;&gt;"",FJ9&gt;=FK$29,FJ9&lt;&gt;""),AND(GF9&gt;=GS$25,GF9&lt;&gt;"",GH9&gt;=GS$29,GH9&lt;&gt;""),AND(GI9&gt;=GS$25,GI9&lt;&gt;"",GK9&gt;=GS$29,GK9&lt;&gt;""),AND(GM9&gt;=GS$25,GM9&lt;&gt;"",GO9&gt;=GS$29,GO9&lt;&gt;""),AND(GP9&gt;=GS$25,GP9&lt;&gt;"",GR9&gt;=GS$29,GR9&lt;&gt;""),AND(HN9&gt;=IA$25,HN9&lt;&gt;"",HP9&gt;=IA$29,HP9&lt;&gt;""),AND(HQ9&gt;=IA$25,HQ9&lt;&gt;"",HS9&gt;=IA$29,HS9&lt;&gt;""),AND(HU9&gt;=IA$25,HU9&lt;&gt;"",HW9&gt;=IA$29,HW9&lt;&gt;""),AND(HX9&gt;=IA$25,HX9&lt;&gt;"",HZ9&gt;=IA$29,HZ9&lt;&gt;""),AND(IV9&gt;=JI$25,IV9&lt;&gt;"",IX9&gt;=JI$29,IX9&lt;&gt;""),AND(IY9&gt;=JI$25,IY9&lt;&gt;"",JA9&gt;=JI$29,JA9&lt;&gt;""),AND(JC9&gt;=JI$25,JC9&lt;&gt;"",JE9&gt;=JI$29,JE9&lt;&gt;""),AND(JF9&gt;=JI$25,JF9&lt;&gt;"",JH9&gt;=JI$29,JH9&lt;&gt;""),AND(KD9&gt;=KQ$25,KD9&lt;&gt;"",KF9&gt;=KQ$29,KF9&lt;&gt;""),AND(KG9&gt;=KQ$25,KG9&lt;&gt;"",KI9&gt;=KQ$29,KI9&lt;&gt;""),AND(KK9&gt;=KQ$25,KK9&lt;&gt;"",KM9&gt;=KQ$29,KM9&lt;&gt;""),AND(KN9&gt;=KQ$25,KN9&lt;&gt;"",KP9&gt;=KQ$29,KP9&lt;&gt;""),AND(LL9&gt;=LY$25,LL9&lt;&gt;"",LN9&gt;=LY$29,LN9&lt;&gt;""),AND(LO9&gt;=LY$25,LO9&lt;&gt;"",LQ9&gt;=LY$29,LQ9&lt;&gt;""),AND(LS9&gt;=LY$25,LS9&lt;&gt;"",LU9&gt;=LY$29,LU9&lt;&gt;""),AND(LV9&gt;=LY$25,LV9&lt;&gt;"",LX9&gt;=LY$29,LX9&lt;&gt;""),AND(MT9&gt;=NG$25,MT9&lt;&gt;"",MV9&gt;=NG$29,MV9&lt;&gt;""),AND(MW9&gt;=NG$25,MW9&lt;&gt;"",MY9&gt;=NG$29,MY9&lt;&gt;""),AND(NA9&gt;=NG$25,NA9&lt;&gt;"",NC9&gt;=NG$29,NC9&lt;&gt;""),AND(ND9&gt;=NG$25,ND9&lt;&gt;"",NF9&gt;=NG$29,NF9&lt;&gt;""),AND(OB9&gt;=OO$25,OB9&lt;&gt;"",OD9&gt;=OO$29,OD9&lt;&gt;""),AND(OE9&gt;=OO$25,OE9&lt;&gt;"",OG9&gt;=OO$29,OG9&lt;&gt;""),AND(OI9&gt;=OO$25,OI9&lt;&gt;"",OK9&gt;=OO$29,OK9&lt;&gt;""),AND(OL9&gt;=OO$25,OL9&lt;&gt;"",ON9&gt;=OO$29,ON9&lt;&gt;""),AND(PJ9&gt;=PW$25,PJ9&lt;&gt;"",PL9&gt;=PW$29,PL9&lt;&gt;""),AND(PM9&gt;=PW$25,PM9&lt;&gt;"",PO9&gt;=PW$29,PO9&lt;&gt;""),AND(PQ9&gt;=PW$25,PQ9&lt;&gt;"",PS9&gt;=PW$29,PS9&lt;&gt;""),AND(PT9&gt;=PW$25,PT9&lt;&gt;"",PV9&gt;=PW$29,PV9&lt;&gt;""),AND(QR9&gt;=RE$25,QR9&lt;&gt;"",QT9&gt;=RE$29,QT9&lt;&gt;""),AND(QU9&gt;=RE$25,QU9&lt;&gt;"",QW9&gt;=RE$29,QW9&lt;&gt;""),AND(QY9&gt;=RE$25,QY9&lt;&gt;"",RA9&gt;=RE$29,RA9&lt;&gt;""),AND(RB9&gt;=RE$25,RB9&lt;&gt;"",RD9&gt;=RE$29,RD9&lt;&gt;""),AND(RZ9&gt;=SM$25,RZ9&lt;&gt;"",SB9&gt;=SM$29,SB9&lt;&gt;""),AND(SC9&gt;=SM$25,SC9&lt;&gt;"",SE9&gt;=SM$29,SE9&lt;&gt;""),AND(SG9&gt;=SM$25,SG9&lt;&gt;"",SI9&gt;=SM$29,SI9&lt;&gt;""),AND(SJ9&gt;=SM$25,SJ9&lt;&gt;"",SL9&gt;=SM$29,SL9&lt;&gt;""),AND(TH9&gt;=TU$25,TH9&lt;&gt;"",TJ9&gt;=TU$29,TJ9&lt;&gt;""),AND(TK9&gt;=TU$25,TK9&lt;&gt;"",TM9&gt;=TU$29,TM9&lt;&gt;""),AND(TO9&gt;=TU$25,TO9&lt;&gt;"",TQ9&gt;=TU$29,TQ9&lt;&gt;""),AND(TR9&gt;=TU$25,TR9&lt;&gt;"",TT9&gt;=TU$29,TT9&lt;&gt;""),AND(UP9&gt;=VC$25,UP9&lt;&gt;"",UR9&gt;=VC$29,UR9&lt;&gt;""),AND(US9&gt;=VC$25,US9&lt;&gt;"",UU9&gt;=VC$29,UU9&lt;&gt;""),AND(UW9&gt;=VC$25,UW9&lt;&gt;"",UY9&gt;=VC$29,UY9&lt;&gt;""),AND(UZ9&gt;=VC$25,UZ9&lt;&gt;"",VB9&gt;=VC$29,VB9&lt;&gt;""),AND(VX9&gt;=WK$25,VX9&lt;&gt;"",VZ9&gt;=WK$29,VZ9&lt;&gt;""),AND(WA9&gt;=WK$25,WA9&lt;&gt;"",WC9&gt;=WK$29,WC9&lt;&gt;""),AND(WE9&gt;=WK$25,WE9&lt;&gt;"",WG9&gt;=WK$29,WG9&lt;&gt;""),AND(WH9&gt;=WK$25,WH9&lt;&gt;"",WJ9&gt;=WK$29,WJ9&lt;&gt;"")),"Merit",IF(OR(AND(AG9&gt;=AQ$24,AG9&lt;&gt;"",AI9&gt;=AQ$28,AI9&lt;&gt;"",AF9=""),AND(AJ9&gt;=AQ$24,AJ9&lt;&gt;"",AL9&gt;=AQ$28,AL9&lt;&gt;"",AF9=""),AND(AN9&gt;=AQ$24,AN9&lt;&gt;"",AP9&gt;=AQ$28,AP9&lt;&gt;"",AF9=""),AND(BH9&gt;=BR$24,BH9&lt;&gt;"",BJ9&gt;=BR$28,BJ9&lt;&gt;"",BG9=""),AND(BK9&gt;=BR$24,BK9&lt;&gt;"",BM9&gt;=BR$28,BM9&lt;&gt;"",BG9=""),AND(BO9&gt;=BR$24,BO9&lt;&gt;"",BQ9&gt;=BR$28,BQ9&lt;&gt;"",BG9=""),AND(CI9&gt;=CS$24,CI9&lt;&gt;"",CK9&gt;=CS$28,CK9&lt;&gt;"",CH9=""),AND(CL9&gt;=CS$24,CL9&lt;&gt;"",CN9&gt;=CS$28,CN9&lt;&gt;"",CH9=""),AND(CP9&gt;=CS$24,CP9&lt;&gt;"",CR9&gt;=CS$28,CR9&lt;&gt;"",CH9=""),AND(DP9&gt;=EC$24,DP9&lt;&gt;"",DR9&gt;=EC$28,DR9&lt;&gt;""),AND(DS9&gt;=EC$24,DS9&lt;&gt;"",DU9&gt;=EC$28,DU9&lt;&gt;""),AND(DW9&gt;=EC$24,DW9&lt;&gt;"",DY9&gt;=EC$28,DY9&lt;&gt;""),AND(DZ9&gt;=EC$24,DZ9&lt;&gt;"",EB9&gt;=EC$28,EB9&lt;&gt;""),AND(EX9&gt;=FK$24,EX9&lt;&gt;"",EZ9&gt;=FK$28,EZ9&lt;&gt;""),AND(FA9&gt;=FK$24,FA9&lt;&gt;"",FC9&gt;=FK$28,FC9&lt;&gt;""),AND(FE9&gt;=FK$24,FE9&lt;&gt;"",FG9&gt;=FK$28,FG9&lt;&gt;""),AND(FH9&gt;=FK$24,FH9&lt;&gt;"",FJ9&gt;=FK$28,FJ9&lt;&gt;""),AND(GF9&gt;=GS$24,GF9&lt;&gt;"",GH9&gt;=GS$28,GH9&lt;&gt;""),AND(GI9&gt;=GS$24,GI9&lt;&gt;"",GK9&gt;=GS$28,GK9&lt;&gt;""),AND(GM9&gt;=GS$24,GM9&lt;&gt;"",GO9&gt;=GS$28,GO9&lt;&gt;""),AND(GP9&gt;=GS$24,GP9&lt;&gt;"",GR9&gt;=GS$28,GR9&lt;&gt;""),AND(HN9&gt;=IA$24,HN9&lt;&gt;"",HP9&gt;=IA$28,HP9&lt;&gt;""),AND(HQ9&gt;=IA$24,HQ9&lt;&gt;"",HS9&gt;=IA$28,HS9&lt;&gt;""),AND(HU9&gt;=IA$24,HU9&lt;&gt;"",HW9&gt;=IA$28,HW9&lt;&gt;""),AND(HX9&gt;=IA$24,HX9&lt;&gt;"",HZ9&gt;=IA$28,HZ9&lt;&gt;""),AND(IV9&gt;=JI$24,IV9&lt;&gt;"",IX9&gt;=JI$28,IX9&lt;&gt;""),AND(IY9&gt;=JI$24,IY9&lt;&gt;"",JA9&gt;=JI$28,JA9&lt;&gt;""),AND(JC9&gt;=JI$24,JC9&lt;&gt;"",JE9&gt;=JI$28,JE9&lt;&gt;""),AND(JF9&gt;=JI$24,JF9&lt;&gt;"",JH9&gt;=JI$28,JH9&lt;&gt;""),AND(KD9&gt;=KQ$24,KD9&lt;&gt;"",KF9&gt;=KQ$28,KF9&lt;&gt;""),AND(KG9&gt;=KQ$24,KG9&lt;&gt;"",KI9&gt;=KQ$28,KI9&lt;&gt;""),AND(KK9&gt;=KQ$24,KK9&lt;&gt;"",KM9&gt;=KQ$28,KM9&lt;&gt;""),AND(KN9&gt;=KQ$24,KN9&lt;&gt;"",KP9&gt;=KQ$28,KP9&lt;&gt;""),AND(LL9&gt;=LY$24,LL9&lt;&gt;"",LN9&gt;=LY$28,LN9&lt;&gt;""),AND(LO9&gt;=LY$24,LO9&lt;&gt;"",LQ9&gt;=LY$28,LQ9&lt;&gt;""),AND(LS9&gt;=LY$24,LS9&lt;&gt;"",LU9&gt;=LY$28,LU9&lt;&gt;""),AND(LV9&gt;=LY$24,LV9&lt;&gt;"",LX9&gt;=LY$28,LX9&lt;&gt;""),AND(MT9&gt;=NG$24,MT9&lt;&gt;"",MV9&gt;=NG$28,MV9&lt;&gt;""),AND(MW9&gt;=NG$24,MW9&lt;&gt;"",MY9&gt;=NG$28,MY9&lt;&gt;""),AND(NA9&gt;=NG$24,NA9&lt;&gt;"",NC9&gt;=NG$28,NC9&lt;&gt;""),AND(ND9&gt;=NG$24,ND9&lt;&gt;"",NF9&gt;=NG$28,NF9&lt;&gt;""),AND(OB9&gt;=OO$24,OB9&lt;&gt;"",OD9&gt;=OO$28,OD9&lt;&gt;""),AND(OE9&gt;=OO$24,OE9&lt;&gt;"",OG9&gt;=OO$28,OG9&lt;&gt;""),AND(OI9&gt;=OO$24,OI9&lt;&gt;"",OK9&gt;=OO$28,OK9&lt;&gt;""),AND(OL9&gt;=OO$24,OL9&lt;&gt;"",ON9&gt;=OO$28,ON9&lt;&gt;""),AND(PJ9&gt;=PW$24,PJ9&lt;&gt;"",PL9&gt;=PW$28,PL9&lt;&gt;""),AND(PM9&gt;=PW$24,PM9&lt;&gt;"",PO9&gt;=PW$28,PO9&lt;&gt;""),AND(PQ9&gt;=PW$24,PQ9&lt;&gt;"",PS9&gt;=PW$28,PS9&lt;&gt;""),AND(PT9&gt;=PW$24,PT9&lt;&gt;"",PV9&gt;=PW$28,PV9&lt;&gt;""),AND(QR9&gt;=RE$24,QR9&lt;&gt;"",QT9&gt;=RE$28,QT9&lt;&gt;""),AND(QU9&gt;=RE$24,QU9&lt;&gt;"",QW9&gt;=RE$28,QW9&lt;&gt;""),AND(QY9&gt;=RE$24,QY9&lt;&gt;"",RA9&gt;=RE$28,RA9&lt;&gt;""),AND(RB9&gt;=RE$24,RB9&lt;&gt;"",RD9&gt;=RE$28,RD9&lt;&gt;""),AND(RZ9&gt;=SM$24,RZ9&lt;&gt;"",SB9&gt;=SM$28,SB9&lt;&gt;""),AND(SC9&gt;=SM$24,SC9&lt;&gt;"",SE9&gt;=SM$28,SE9&lt;&gt;""),AND(SG9&gt;=SM$24,SG9&lt;&gt;"",SI9&gt;=SM$28,SI9&lt;&gt;""),AND(SJ9&gt;=SM$24,SJ9&lt;&gt;"",SL9&gt;=SM$28,SL9&lt;&gt;""),AND(TH9&gt;=TU$24,TH9&lt;&gt;"",TJ9&gt;=TU$28,TJ9&lt;&gt;""),AND(TK9&gt;=TU$24,TK9&lt;&gt;"",TM9&gt;=TU$28,TM9&lt;&gt;""),AND(TO9&gt;=TU$24,TO9&lt;&gt;"",TQ9&gt;=TU$28,TQ9&lt;&gt;""),AND(TR9&gt;=TU$24,TR9&lt;&gt;"",TT9&gt;=TU$28,TT9&lt;&gt;""),AND(UP9&gt;=VC$24,UP9&lt;&gt;"",UR9&gt;=VC$28,UR9&lt;&gt;""),AND(US9&gt;=VC$24,US9&lt;&gt;"",UU9&gt;=VC$28,UU9&lt;&gt;""),AND(UW9&gt;=VC$24,UW9&lt;&gt;"",UY9&gt;=VC$28,UY9&lt;&gt;""),AND(UZ9&gt;=VC$24,UZ9&lt;&gt;"",VB9&gt;=VC$28,VB9&lt;&gt;""),AND(VX9&gt;=WK$24,VX9&lt;&gt;"",VZ9&gt;=WK$28,VZ9&lt;&gt;""),AND(WA9&gt;=WK$24,WA9&lt;&gt;"",WC9&gt;=WK$28,WC9&lt;&gt;""),AND(WE9&gt;=WK$24,WE9&lt;&gt;"",WG9&gt;=WK$28,WG9&lt;&gt;""),AND(WH9&gt;=WK$24,WH9&lt;&gt;"",WJ9&gt;=WK$28,WJ9&lt;&gt;"")),"Excellence",IF(I9="P","Worlds Team",IF(F9="P","National Team","")))))</f>
        <v/>
      </c>
      <c r="I9" s="3" t="str">
        <f>IF(OR(AND(AG9&gt;=AQ$23,AG9&lt;&gt;"",AI9&gt;=AQ$27,AI9&lt;&gt;"",AF9=""),AND(AJ9&gt;=AQ$23,AJ9&lt;&gt;"",AL9&gt;=AQ$27,AL9&lt;&gt;"",AF9=""),AND(AN9&gt;=AQ$23,AN9&lt;&gt;"",AP9&gt;=AQ$27,AP9&lt;&gt;"",AF9=""),AND(BH9&gt;=BR$23,BH9&lt;&gt;"",BJ9&gt;=BR$27,BJ9&lt;&gt;"",BG9=""),AND(BK9&gt;=BR$23,BK9&lt;&gt;"",BM9&gt;=BR$27,BM9&lt;&gt;"",BG9=""),AND(BO9&gt;=BR$23,BO9&lt;&gt;"",BQ9&gt;=BR$27,BQ9&lt;&gt;"",BG9=""),AND(CI9&gt;=CS$23,CI9&lt;&gt;"",CK9&gt;=CS$27,CK9&lt;&gt;"",CH9=""),AND(CL9&gt;=CS$23,CL9&lt;&gt;"",CN9&gt;=CS$27,CN9&lt;&gt;"",CH9=""),AND(CP9&gt;=CS$23,CP9&lt;&gt;"",CR9&gt;=CS$27,CR9&lt;&gt;"",CH9=""),AND(DP9&gt;=EC$23,DP9&lt;&gt;"",DR9&gt;=EC$27,DR9&lt;&gt;""),AND(DS9&gt;=EC$23,DS9&lt;&gt;"",DU9&gt;=EC$27,DU9&lt;&gt;""),AND(DW9&gt;=EC$23,DW9&lt;&gt;"",DY9&gt;=EC$27,DY9&lt;&gt;""),AND(DZ9&gt;=EC$23,DZ9&lt;&gt;"",EB9&gt;=EC$27,EB9&lt;&gt;""),AND(EX9&gt;=FK$23,EX9&lt;&gt;"",EZ9&gt;=FK$27,EZ9&lt;&gt;""),AND(FA9&gt;=FK$23,FA9&lt;&gt;"",FC9&gt;=FK$27,FC9&lt;&gt;""),AND(FE9&gt;=FK$23,FE9&lt;&gt;"",FG9&gt;=FK$27,FG9&lt;&gt;""),AND(FH9&gt;=FK$23,FH9&lt;&gt;"",FJ9&gt;=FK$27,FJ9&lt;&gt;""),AND(GF9&gt;=GS$23,GF9&lt;&gt;"",GH9&gt;=GS$27,GH9&lt;&gt;""),AND(GI9&gt;=GS$23,GI9&lt;&gt;"",GK9&gt;=GS$27,GK9&lt;&gt;""),AND(GM9&gt;=GS$23,GM9&lt;&gt;"",GO9&gt;=GS$27,GO9&lt;&gt;""),AND(GP9&gt;=GS$23,GP9&lt;&gt;"",GR9&gt;=GS$27,GR9&lt;&gt;""),AND(HN9&gt;=IA$23,HN9&lt;&gt;"",HP9&gt;=IA$27,HP9&lt;&gt;""),AND(HQ9&gt;=IA$23,HQ9&lt;&gt;"",HS9&gt;=IA$27,HS9&lt;&gt;""),AND(HU9&gt;=IA$23,HU9&lt;&gt;"",HW9&gt;=IA$27,HW9&lt;&gt;""),AND(HX9&gt;=IA$23,HX9&lt;&gt;"",HZ9&gt;=IA$27,HZ9&lt;&gt;""),AND(IV9&gt;=JI$23,IV9&lt;&gt;"",IX9&gt;=JI$27,IX9&lt;&gt;""),AND(IY9&gt;=JI$23,IY9&lt;&gt;"",JA9&gt;=JI$27,JA9&lt;&gt;""),AND(JC9&gt;=JI$23,JC9&lt;&gt;"",JE9&gt;=JI$27,JE9&lt;&gt;""),AND(JF9&gt;=JI$23,JF9&lt;&gt;"",JH9&gt;=JI$27,JH9&lt;&gt;""),AND(KD9&gt;=KQ$23,KD9&lt;&gt;"",KF9&gt;=KQ$27,KF9&lt;&gt;""),AND(KG9&gt;=KQ$23,KG9&lt;&gt;"",KI9&gt;=KQ$27,KI9&lt;&gt;""),AND(KK9&gt;=KQ$23,KK9&lt;&gt;"",KM9&gt;=KQ$27,KM9&lt;&gt;""),AND(KN9&gt;=KQ$23,KN9&lt;&gt;"",KP9&gt;=KQ$27,KP9&lt;&gt;""),AND(LL9&gt;=LY$23,LL9&lt;&gt;"",LN9&gt;=LY$27,LN9&lt;&gt;""),AND(LO9&gt;=LY$23,LO9&lt;&gt;"",LQ9&gt;=LY$27,LQ9&lt;&gt;""),AND(LS9&gt;=LY$23,LS9&lt;&gt;"",LU9&gt;=LY$27,LU9&lt;&gt;""),AND(LV9&gt;=LY$23,LV9&lt;&gt;"",LX9&gt;=LY$27,LX9&lt;&gt;""),AND(MT9&gt;=NG$23,MT9&lt;&gt;"",MV9&gt;=NG$27,MV9&lt;&gt;""),AND(MW9&gt;=NG$23,MW9&lt;&gt;"",MY9&gt;=NG$27,MY9&lt;&gt;""),AND(NA9&gt;=NG$23,NA9&lt;&gt;"",NC9&gt;=NG$27,NC9&lt;&gt;""),AND(ND9&gt;=NG$23,ND9&lt;&gt;"",NF9&gt;=NG$27,NF9&lt;&gt;""),AND(OB9&gt;=OO$23,OB9&lt;&gt;"",OD9&gt;=OO$27,OD9&lt;&gt;""),AND(OE9&gt;=OO$23,OE9&lt;&gt;"",OG9&gt;=OO$27,OG9&lt;&gt;""),AND(OI9&gt;=OO$23,OI9&lt;&gt;"",OK9&gt;=OO$27,OK9&lt;&gt;""),AND(OL9&gt;=OO$23,OL9&lt;&gt;"",ON9&gt;=OO$27,ON9&lt;&gt;""),AND(PJ9&gt;=PW$23,PJ9&lt;&gt;"",PL9&gt;=PW$27,PL9&lt;&gt;""),AND(PM9&gt;=PW$23,PM9&lt;&gt;"",PO9&gt;=PW$27,PO9&lt;&gt;""),AND(PQ9&gt;=PW$23,PQ9&lt;&gt;"",PS9&gt;=PW$27,PS9&lt;&gt;""),AND(PT9&gt;=PW$23,PT9&lt;&gt;"",PV9&gt;=PW$27,PV9&lt;&gt;""),AND(QR9&gt;=RE$23,QR9&lt;&gt;"",QT9&gt;=RE$27,QT9&lt;&gt;""),AND(QU9&gt;=RE$23,QU9&lt;&gt;"",QW9&gt;=RE$27,QW9&lt;&gt;""),AND(QY9&gt;=RE$23,QY9&lt;&gt;"",RA9&gt;=RE$27,RA9&lt;&gt;""),AND(RB9&gt;=RE$23,RB9&lt;&gt;"",RD9&gt;=RE$27,RD9&lt;&gt;""),AND(RZ9&gt;=SM$23,RZ9&lt;&gt;"",SB9&gt;=SM$27,SB9&lt;&gt;""),AND(SC9&gt;=SM$23,SC9&lt;&gt;"",SE9&gt;=SM$27,SE9&lt;&gt;""),AND(SG9&gt;=SM$23,SG9&lt;&gt;"",SI9&gt;=SM$27,SI9&lt;&gt;""),AND(SJ9&gt;=SM$23,SJ9&lt;&gt;"",SL9&gt;=SM$27,SL9&lt;&gt;""),AND(TH9&gt;=TU$23,TH9&lt;&gt;"",TJ9&gt;=TU$27,TJ9&lt;&gt;""),AND(TK9&gt;=TU$23,TK9&lt;&gt;"",TM9&gt;=TU$27,TM9&lt;&gt;""),AND(TO9&gt;=TU$23,TO9&lt;&gt;"",TQ9&gt;=TU$27,TQ9&lt;&gt;""),AND(TR9&gt;=TU$23,TR9&lt;&gt;"",TT9&gt;=TU$27,TT9&lt;&gt;""),AND(UP9&gt;=VC$23,UP9&lt;&gt;"",UR9&gt;=VC$27,UR9&lt;&gt;""),AND(US9&gt;=VC$23,US9&lt;&gt;"",UU9&gt;=VC$27,UU9&lt;&gt;""),AND(UW9&gt;=VC$23,UW9&lt;&gt;"",UY9&gt;=VC$27,UY9&lt;&gt;""),AND(UZ9&gt;=VC$23,UZ9&lt;&gt;"",VB9&gt;=VC$27,VB9&lt;&gt;""),AND(VX9&gt;=WK$23,VX9&lt;&gt;"",VZ9&gt;=WK$27,VZ9&lt;&gt;""),AND(WA9&gt;=WK$23,WA9&lt;&gt;"",WC9&gt;=WK$27,WC9&lt;&gt;""),AND(WE9&gt;=WK$23,WE9&lt;&gt;"",WG9&gt;=WK$27,WG9&lt;&gt;""),AND(WH9&gt;=WK$23,WH9&lt;&gt;"",WJ9&gt;=WK$27,WJ9&lt;&gt;"")),"P","")</f>
        <v/>
      </c>
      <c r="J9" s="8">
        <f>IF(COUNT(AI9,AL9,AP9,BJ9,BM9,BQ9,CK9,CN9,CR9)&gt;0,LARGE((AI9,AL9,AP9,BJ9,BM9,BQ9,CK9,CN9,CR9),1),0)</f>
        <v>42.870000000000005</v>
      </c>
      <c r="K9" s="8" t="str">
        <f>IF(J9="","",IF(OR(J9=CK9,J9=CN9,J9=CR9),$BS$1,IF(OR(J9=BJ9,J9=BM9,J9=BQ9),$AR$1,IF(OR(J9=AI9,J9=AL9,J9=AP9),$Q$1,""))))</f>
        <v>2025 Nationals</v>
      </c>
      <c r="L9" s="8">
        <f>IF(COUNT(AI9,AL9,AP9,BJ9,BM9,BQ9,CK9,CN9,CR9)&gt;1,LARGE((AI9,AL9,AP9,BJ9,BM9,BQ9,CK9,CN9,CR9),2),0)</f>
        <v>15.8</v>
      </c>
      <c r="M9" s="8" t="str">
        <f>IF(L9="","",IF(OR(L9=CK9,L9=CN9,L9=CR9),$BS$1,IF(OR(L9=BJ9,L9=BM9,L9=BQ9),$AR$1,IF(OR(L9=AI9,L9=AL9,L9=AP9),$Q$1,""))))</f>
        <v>2025 Nationals</v>
      </c>
      <c r="N9" s="8" t="str">
        <f>IF(MAX(CT9,CU9)&gt;0,MAX(CT9,CU9),"")</f>
        <v/>
      </c>
      <c r="O9" s="11" t="str">
        <f>IF(N9="","",IF(N9=CT9,"("&amp;CT$2&amp;")",IF(N9=CU9,"("&amp;CU$2&amp;")")))</f>
        <v/>
      </c>
      <c r="P9" s="8" t="str">
        <f>IF(N9="","",IF(N9=CT9,IF(N9+IF(L9="",0,L9)=WD9,$VD$1,IF(N9+IF(L9="",0,L9)=UV9,$TV$1,IF(N9+IF(L9="",0,L9)=TN9,$SN$1,IF(N9+IF(L9="",0,L9)=SF9,$RF$1,IF(N9+IF(L9="",0,L9)=QX9,$PX$1,IF(N9+IF(L9="",0,L9)=PP9,$OP$1,IF(N9+IF(L9="",0,L9)=OH9,$NH$1,IF(N9+IF(L9="",0,L9)=MZ9,$LZ$1,IF(N9+IF(L9="",0,L9)=LR9,$KR$1,IF(N9+IF(L9="",0,L9)=KJ9,$JJ$1,IF(N9+IF(L9="",0,L9)=JB9,$IB$1,IF(N9+IF(L9="",0,L9)=HT9,$GT$1,IF(N9+IF(L9="",0,L9)=GL9,$FL$1,IF(N9+IF(L9="",0,L9)=FD9,$ED$1,IF(N9+IF(L9="",0,L9)=DV9,$CV$1))))))))))))))),IF(N9=CU9,IF(N9+IF(L9="",0,L9)=WG9,$VD$1,IF(N9+IF(L9="",0,L9)=UY9,$TV$1,IF(N9+IF(L9="",0,L9)=TQ9,$SN$1,IF(N9+IF(L9="",0,L9)=SL9,$RF$1,IF(N9+IF(L9="",0,L9)=RD9,$PX$1,IF(N9+IF(L9="",0,L9)=PV9,$OP$1,IF(N9+IF(L9="",0,L9)=ON9,$NH$1,IF(N9+IF(L9="",0,L9)=NF9,$LZ$1,IF(N9+IF(L9="",0,L9)=LX9,$KR$1,IF(N9+IF(L9="",0,L9)=KP9,$JJ$1,IF(N9+IF(L9="",0,L9)=JH9,$IB$1,IF(N9+IF(L9="",0,L9)=HZ9,$GT$1,IF(N9+IF(L9="",0,L9)=GR9,$FL$1,IF(N9+IF(L9="",0,L9)=FJ9,$ED$1,IF(N9+IF(L9="",0,L9)=EB9,$CV$1,IF(N9+IF(L9="",0,L9)=WJ9,$VD$1,IF(N9+IF(L9="",0,L9)=VB9,$TV$1,IF(N9+IF(L9="",0,L9)=TT9,$SN$1,IF(N9+IF(L9="",0,L9)=SI9,$RF$1,IF(N9+IF(L9="",0,L9)=RA9,$PX$1,IF(N9+IF(L9="",0,L9)=PS9,$OP$1,IF(N9+IF(L9="",0,L9)=OK9,$NH$1,IF(N9+IF(L9="",0,L9)=NC9,$LZ$1,IF(N9+IF(L9="",0,L9)=LU9,$KR$1,IF(N9+IF(L9="",0,L9)=KM9,$JJ$1,IF(N9+IF(L9="",0,L9)=JE9,$IB$1,IF(N9+IF(L9="",0,L9)=HW9,$GT$1,IF(N9+IF(L9="",0,L9)=GO9,$FL$1,IF(N9+IF(L9="",0,L9)=FG9,$ED$1,IF(N9+IF(L9="",0,L9)=DY9,$CV$1)))))))))))))))))))))))))))))))))</f>
        <v/>
      </c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7"/>
      <c r="AG9" s="38" t="str">
        <f>IF(S9&gt;0,S9,"")</f>
        <v/>
      </c>
      <c r="AH9" s="38" t="str">
        <f>IF(T9&gt;0,T9,"")</f>
        <v/>
      </c>
      <c r="AI9" s="40" t="str">
        <f>IF(SUM(Q9:T9)-U9&gt;0,SUM(Q9:T9)-U9,"")</f>
        <v/>
      </c>
      <c r="AJ9" s="40" t="str">
        <f>IF(X9&gt;0,X9,"")</f>
        <v/>
      </c>
      <c r="AK9" s="40" t="str">
        <f>IF(Y9&gt;0,Y9,"")</f>
        <v/>
      </c>
      <c r="AL9" s="40" t="str">
        <f>IF(SUM(V9:Y9)-Z9&gt;0,SUM(V9:Y9)-Z9,"")</f>
        <v/>
      </c>
      <c r="AM9" s="40" t="str">
        <f>IF(AI9="","",MAX(AI9,AL9))</f>
        <v/>
      </c>
      <c r="AN9" s="40" t="str">
        <f>IF(AC9&gt;0,AC9,"")</f>
        <v/>
      </c>
      <c r="AO9" s="40" t="str">
        <f>IF(AD9&gt;0,AD9,"")</f>
        <v/>
      </c>
      <c r="AP9" s="40" t="str">
        <f>IF(SUM(AA9:AD9)-AE9&gt;0,SUM(AA9:AD9)-AE9,"")</f>
        <v/>
      </c>
      <c r="AQ9" s="40" t="str">
        <f>IF(SUM(AM9,AP9)&gt;0,SUM(AM9,AP9),"")</f>
        <v/>
      </c>
      <c r="AR9" s="26">
        <v>6.73</v>
      </c>
      <c r="AS9" s="26">
        <v>8.3000000000000007</v>
      </c>
      <c r="AT9" s="26">
        <v>10.8</v>
      </c>
      <c r="AU9" s="26">
        <v>17.04</v>
      </c>
      <c r="AV9" s="26">
        <v>0</v>
      </c>
      <c r="AW9" s="26">
        <v>1.5</v>
      </c>
      <c r="AX9" s="26">
        <v>1.95</v>
      </c>
      <c r="AY9" s="26">
        <v>2.6</v>
      </c>
      <c r="AZ9" s="26">
        <v>2.44</v>
      </c>
      <c r="BA9" s="26">
        <v>0</v>
      </c>
      <c r="BB9" s="26">
        <v>2.8</v>
      </c>
      <c r="BC9" s="26">
        <v>3.7</v>
      </c>
      <c r="BD9" s="26">
        <v>5.4</v>
      </c>
      <c r="BE9" s="26">
        <v>3.9</v>
      </c>
      <c r="BF9" s="26">
        <v>0</v>
      </c>
      <c r="BG9" s="28"/>
      <c r="BH9" s="39">
        <f>IF(AT9&gt;0,AT9,"")</f>
        <v>10.8</v>
      </c>
      <c r="BI9" s="39">
        <f>IF(AU9&gt;0,AU9,"")</f>
        <v>17.04</v>
      </c>
      <c r="BJ9" s="11">
        <f>IF(SUM(AR9:AU9)-AV9&gt;0,SUM(AR9:AU9)-AV9,"")</f>
        <v>42.870000000000005</v>
      </c>
      <c r="BK9" s="11">
        <f>IF(AY9&gt;0,AY9,"")</f>
        <v>2.6</v>
      </c>
      <c r="BL9" s="11">
        <f>IF(AZ9&gt;0,AZ9,"")</f>
        <v>2.44</v>
      </c>
      <c r="BM9" s="11">
        <f>IF(SUM(AW9:AZ9)-BA9&gt;0,SUM(AW9:AZ9)-BA9,"")</f>
        <v>8.49</v>
      </c>
      <c r="BN9" s="11">
        <f>IF(BJ9="","",MAX(BJ9,BM9))</f>
        <v>42.870000000000005</v>
      </c>
      <c r="BO9" s="11">
        <f>IF(BD9&gt;0,BD9,"")</f>
        <v>5.4</v>
      </c>
      <c r="BP9" s="11">
        <f>IF(BE9&gt;0,BE9,"")</f>
        <v>3.9</v>
      </c>
      <c r="BQ9" s="11">
        <f>IF(SUM(BB9:BE9)-BF9&gt;0,SUM(BB9:BE9)-BF9,"")</f>
        <v>15.8</v>
      </c>
      <c r="BR9" s="11">
        <f>IF(SUM(BN9,BQ9)&gt;0,SUM(BN9,BQ9),"")</f>
        <v>58.67</v>
      </c>
      <c r="BS9" s="22"/>
      <c r="BT9" s="22"/>
      <c r="BU9" s="22"/>
      <c r="BV9" s="22"/>
      <c r="BW9" s="22"/>
      <c r="BX9" s="22"/>
      <c r="BY9" s="22"/>
      <c r="BZ9" s="22"/>
      <c r="CA9" s="22"/>
      <c r="CB9" s="22"/>
      <c r="CC9" s="22"/>
      <c r="CD9" s="22"/>
      <c r="CE9" s="22"/>
      <c r="CF9" s="22"/>
      <c r="CG9" s="22"/>
      <c r="CH9" s="27"/>
      <c r="CI9" s="38" t="str">
        <f>IF(BU9&gt;0,BU9,"")</f>
        <v/>
      </c>
      <c r="CJ9" s="38" t="str">
        <f>IF(BV9&gt;0,BV9,"")</f>
        <v/>
      </c>
      <c r="CK9" s="40" t="str">
        <f>IF(SUM(BS9:BV9)-BW9&gt;0,SUM(BS9:BV9)-BW9,"")</f>
        <v/>
      </c>
      <c r="CL9" s="40" t="str">
        <f>IF(BZ9&gt;0,BZ9,"")</f>
        <v/>
      </c>
      <c r="CM9" s="40" t="str">
        <f>IF(CA9&gt;0,CA9,"")</f>
        <v/>
      </c>
      <c r="CN9" s="40" t="str">
        <f>IF(SUM(BX9:CA9)-CB9&gt;0,SUM(BX9:CA9)-CB9,"")</f>
        <v/>
      </c>
      <c r="CO9" s="40" t="str">
        <f>IF(CK9="","",MAX(CK9,CN9))</f>
        <v/>
      </c>
      <c r="CP9" s="40" t="str">
        <f>IF(CE9&gt;0,CE9,"")</f>
        <v/>
      </c>
      <c r="CQ9" s="40" t="str">
        <f>IF(CF9&gt;0,CF9,"")</f>
        <v/>
      </c>
      <c r="CR9" s="40" t="str">
        <f>IF(SUM(CC9:CF9)-CG9&gt;0,SUM(CC9:CF9)-CG9,"")</f>
        <v/>
      </c>
      <c r="CS9" s="40" t="str">
        <f>IF(SUM(CO9,CR9)&gt;0,SUM(CO9,CR9),"")</f>
        <v/>
      </c>
      <c r="CT9" s="51" t="str">
        <f>IF(MAX(DV9,FD9,GL9,HT9,JB9,KJ9,LR9,MZ9,OH9,PP9,QX9,SF9,TN9,UV9,WD9)-IF(L9="",0,L9)&gt;0.001,MAX(DV9,FD9,GL9,HT9,JB9,KJ9,LR9,MZ9,OH9,PP9,QX9,SF9,TN9,UV9,WD9)-IF(L9="",0,L9),"")</f>
        <v/>
      </c>
      <c r="CU9" s="51" t="str">
        <f>IF(MAX(DY9,EB9,FG9,FJ9,GO9,GR9,HW9,HZ9,JE9,JH9,KM9,KP9,LU9,LX9,NC9,NF9,OK9,ON9,PS9,PV9,RA9,RD9,SI9,SL9,TQ9,TT9,UY9,VB9,WG9,WJ9)-IF(L9="",0,L9)&gt;0.001,MAX(DY9,EB9,FG9,FJ9,GO9,GR9,HW9,HZ9,JE9,JH9,KM9,KP9,LU9,LX9,NC9,NF9,OK9,ON9,PS9,PV9,RA9,RD9,SI9,SL9,TQ9,TT9,UY9,VB9,WG9,WJ9)-IF(L9="",0,L9),"")</f>
        <v/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0" t="str">
        <f>IF(CX9&gt;0,CX9,"")</f>
        <v/>
      </c>
      <c r="DQ9" s="40" t="str">
        <f>IF(CY9&gt;0,CY9,"")</f>
        <v/>
      </c>
      <c r="DR9" s="40" t="str">
        <f>IF(SUM(CV9:CY9)-CZ9&gt;0,SUM(CV9:CY9)-CZ9,"")</f>
        <v/>
      </c>
      <c r="DS9" s="40" t="str">
        <f>IF(DC9&gt;0,DC9,"")</f>
        <v/>
      </c>
      <c r="DT9" s="40" t="str">
        <f>IF(DD9&gt;0,DD9,"")</f>
        <v/>
      </c>
      <c r="DU9" s="40" t="str">
        <f>IF(SUM(DA9:DD9)-DE9&gt;0,SUM(DA9:DD9)-DE9,"")</f>
        <v/>
      </c>
      <c r="DV9" s="40" t="str">
        <f>IF(MAX(DR9,DU9)&gt;0,MAX(DR9,DU9),"")</f>
        <v/>
      </c>
      <c r="DW9" s="40" t="str">
        <f>IF(DH9&gt;0,DH9,"")</f>
        <v/>
      </c>
      <c r="DX9" s="40" t="str">
        <f>IF(DI9&gt;0,DI9,"")</f>
        <v/>
      </c>
      <c r="DY9" s="40" t="str">
        <f>IF(SUM(DF9:DI9)-DJ9&gt;0,SUM(DF9:DI9)-DJ9,"")</f>
        <v/>
      </c>
      <c r="DZ9" s="40" t="str">
        <f>IF(DM9&gt;0,DM9,"")</f>
        <v/>
      </c>
      <c r="EA9" s="40" t="str">
        <f>IF(DN9&gt;0,DN9,"")</f>
        <v/>
      </c>
      <c r="EB9" s="40" t="str">
        <f>IF(SUM(DK9:DN9)-DO9&gt;0,SUM(DK9:DN9)-DO9,"")</f>
        <v/>
      </c>
      <c r="EC9" s="40" t="str">
        <f>IF(SUM(DV9,EB9)&gt;0,SUM(DV9,EB9),"")</f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>IF(EF9&gt;0,EF9,"")</f>
        <v/>
      </c>
      <c r="EY9" s="11" t="str">
        <f>IF(EG9&gt;0,EG9,"")</f>
        <v/>
      </c>
      <c r="EZ9" s="11" t="str">
        <f>IF(SUM(ED9:EG9)-EH9&gt;0,SUM(ED9:EG9)-EH9,"")</f>
        <v/>
      </c>
      <c r="FA9" s="11" t="str">
        <f>IF(EK9&gt;0,EK9,"")</f>
        <v/>
      </c>
      <c r="FB9" s="11" t="str">
        <f>IF(EL9&gt;0,EL9,"")</f>
        <v/>
      </c>
      <c r="FC9" s="11" t="str">
        <f>IF(SUM(EI9:EL9)-EM9&gt;0,SUM(EI9:EL9)-EM9,"")</f>
        <v/>
      </c>
      <c r="FD9" s="11" t="str">
        <f>IF(MAX(EZ9,FC9)&gt;0,MAX(EZ9,FC9),"")</f>
        <v/>
      </c>
      <c r="FE9" s="11" t="str">
        <f>IF(EP9&gt;0,EP9,"")</f>
        <v/>
      </c>
      <c r="FF9" s="11" t="str">
        <f>IF(EQ9&gt;0,EQ9,"")</f>
        <v/>
      </c>
      <c r="FG9" s="11" t="str">
        <f>IF(SUM(EN9:EQ9)-ER9&gt;0,SUM(EN9:EQ9)-ER9,"")</f>
        <v/>
      </c>
      <c r="FH9" s="11" t="str">
        <f>IF(EU9&gt;0,EU9,"")</f>
        <v/>
      </c>
      <c r="FI9" s="11" t="str">
        <f>IF(EV9&gt;0,EV9,"")</f>
        <v/>
      </c>
      <c r="FJ9" s="11" t="str">
        <f>IF(SUM(ES9:EV9)-EW9&gt;0,SUM(ES9:EV9)-EW9,"")</f>
        <v/>
      </c>
      <c r="FK9" s="11" t="str">
        <f>IF(SUM(FD9,FJ9)&gt;0,SUM(FD9,FJ9),"")</f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0" t="str">
        <f>IF(FN9&gt;0,FN9,"")</f>
        <v/>
      </c>
      <c r="GG9" s="40" t="str">
        <f>IF(FO9&gt;0,FO9,"")</f>
        <v/>
      </c>
      <c r="GH9" s="40" t="str">
        <f>IF(SUM(FL9:FO9)-FP9&gt;0,SUM(FL9:FO9)-FP9,"")</f>
        <v/>
      </c>
      <c r="GI9" s="40" t="str">
        <f>IF(FS9&gt;0,FS9,"")</f>
        <v/>
      </c>
      <c r="GJ9" s="40" t="str">
        <f>IF(FT9&gt;0,FT9,"")</f>
        <v/>
      </c>
      <c r="GK9" s="40" t="str">
        <f>IF(SUM(FQ9:FT9)-FU9&gt;0,SUM(FQ9:FT9)-FU9,"")</f>
        <v/>
      </c>
      <c r="GL9" s="40" t="str">
        <f>IF(MAX(GH9,GK9)&gt;0,MAX(GH9,GK9),"")</f>
        <v/>
      </c>
      <c r="GM9" s="40" t="str">
        <f>IF(FX9&gt;0,FX9,"")</f>
        <v/>
      </c>
      <c r="GN9" s="40" t="str">
        <f>IF(FY9&gt;0,FY9,"")</f>
        <v/>
      </c>
      <c r="GO9" s="40" t="str">
        <f>IF(SUM(FV9:FY9)-FZ9&gt;0,SUM(FV9:FY9)-FZ9,"")</f>
        <v/>
      </c>
      <c r="GP9" s="40" t="str">
        <f>IF(GC9&gt;0,GC9,"")</f>
        <v/>
      </c>
      <c r="GQ9" s="40" t="str">
        <f>IF(GD9&gt;0,GD9,"")</f>
        <v/>
      </c>
      <c r="GR9" s="40" t="str">
        <f>IF(SUM(GA9:GD9)-GE9&gt;0,SUM(GA9:GD9)-GE9,"")</f>
        <v/>
      </c>
      <c r="GS9" s="40" t="str">
        <f>IF(SUM(GL9,GR9)&gt;0,SUM(GL9,GR9),"")</f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>IF(GV9&gt;0,GV9,"")</f>
        <v/>
      </c>
      <c r="HO9" s="11" t="str">
        <f>IF(GW9&gt;0,GW9,"")</f>
        <v/>
      </c>
      <c r="HP9" s="11" t="str">
        <f>IF(SUM(GT9:GW9)-GX9&gt;0,SUM(GT9:GW9)-GX9,"")</f>
        <v/>
      </c>
      <c r="HQ9" s="11" t="str">
        <f>IF(HA9&gt;0,HA9,"")</f>
        <v/>
      </c>
      <c r="HR9" s="11" t="str">
        <f>IF(HB9&gt;0,HB9,"")</f>
        <v/>
      </c>
      <c r="HS9" s="11" t="str">
        <f>IF(SUM(GY9:HB9)-HC9&gt;0,SUM(GY9:HB9)-HC9,"")</f>
        <v/>
      </c>
      <c r="HT9" s="11" t="str">
        <f>IF(MAX(HP9,HS9)&gt;0,MAX(HP9,HS9),"")</f>
        <v/>
      </c>
      <c r="HU9" s="11" t="str">
        <f>IF(HF9&gt;0,HF9,"")</f>
        <v/>
      </c>
      <c r="HV9" s="11" t="str">
        <f>IF(HG9&gt;0,HG9,"")</f>
        <v/>
      </c>
      <c r="HW9" s="11" t="str">
        <f>IF(SUM(HD9:HG9)-HH9&gt;0,SUM(HD9:HG9)-HH9,"")</f>
        <v/>
      </c>
      <c r="HX9" s="11" t="str">
        <f>IF(HK9&gt;0,HK9,"")</f>
        <v/>
      </c>
      <c r="HY9" s="11" t="str">
        <f>IF(HL9&gt;0,HL9,"")</f>
        <v/>
      </c>
      <c r="HZ9" s="11" t="str">
        <f>IF(SUM(HI9:HL9)-HM9&gt;0,SUM(HI9:HL9)-HM9,"")</f>
        <v/>
      </c>
      <c r="IA9" s="11" t="str">
        <f>IF(SUM(HT9,HZ9)&gt;0,SUM(HT9,HZ9),"")</f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0" t="str">
        <f>IF(ID9&gt;0,ID9,"")</f>
        <v/>
      </c>
      <c r="IW9" s="40" t="str">
        <f>IF(IE9&gt;0,IE9,"")</f>
        <v/>
      </c>
      <c r="IX9" s="40" t="str">
        <f>IF(SUM(IB9:IE9)-IF9&gt;0,SUM(IB9:IE9)-IF9,"")</f>
        <v/>
      </c>
      <c r="IY9" s="40" t="str">
        <f>IF(II9&gt;0,II9,"")</f>
        <v/>
      </c>
      <c r="IZ9" s="40" t="str">
        <f>IF(IJ9&gt;0,IJ9,"")</f>
        <v/>
      </c>
      <c r="JA9" s="40" t="str">
        <f>IF(SUM(IG9:IJ9)-IK9&gt;0,SUM(IG9:IJ9)-IK9,"")</f>
        <v/>
      </c>
      <c r="JB9" s="40" t="str">
        <f>IF(MAX(IX9,JA9)&gt;0,MAX(IX9,JA9),"")</f>
        <v/>
      </c>
      <c r="JC9" s="40" t="str">
        <f>IF(IN9&gt;0,IN9,"")</f>
        <v/>
      </c>
      <c r="JD9" s="40" t="str">
        <f>IF(IO9&gt;0,IO9,"")</f>
        <v/>
      </c>
      <c r="JE9" s="40" t="str">
        <f>IF(SUM(IL9:IO9)-IP9&gt;0,SUM(IL9:IO9)-IP9,"")</f>
        <v/>
      </c>
      <c r="JF9" s="40" t="str">
        <f>IF(IS9&gt;0,IS9,"")</f>
        <v/>
      </c>
      <c r="JG9" s="40" t="str">
        <f>IF(IT9&gt;0,IT9,"")</f>
        <v/>
      </c>
      <c r="JH9" s="40" t="str">
        <f>IF(SUM(IQ9:IT9)-IU9&gt;0,SUM(IQ9:IT9)-IU9,"")</f>
        <v/>
      </c>
      <c r="JI9" s="40" t="str">
        <f>IF(SUM(JB9,JH9)&gt;0,SUM(JB9,JH9),"")</f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>IF(JL9&gt;0,JL9,"")</f>
        <v/>
      </c>
      <c r="KE9" s="11" t="str">
        <f>IF(JM9&gt;0,JM9,"")</f>
        <v/>
      </c>
      <c r="KF9" s="11" t="str">
        <f>IF(SUM(JJ9:JM9)-JN9&gt;0,SUM(JJ9:JM9)-JN9,"")</f>
        <v/>
      </c>
      <c r="KG9" s="11" t="str">
        <f>IF(JQ9&gt;0,JQ9,"")</f>
        <v/>
      </c>
      <c r="KH9" s="11" t="str">
        <f>IF(JR9&gt;0,JR9,"")</f>
        <v/>
      </c>
      <c r="KI9" s="11" t="str">
        <f>IF(SUM(JO9:JR9)-JS9&gt;0,SUM(JO9:JR9)-JS9,"")</f>
        <v/>
      </c>
      <c r="KJ9" s="11" t="str">
        <f>IF(MAX(KF9,KI9)&gt;0,MAX(KF9,KI9),"")</f>
        <v/>
      </c>
      <c r="KK9" s="11" t="str">
        <f>IF(JV9&gt;0,JV9,"")</f>
        <v/>
      </c>
      <c r="KL9" s="11" t="str">
        <f>IF(JW9&gt;0,JW9,"")</f>
        <v/>
      </c>
      <c r="KM9" s="11" t="str">
        <f>IF(SUM(JT9:JW9)-JX9&gt;0,SUM(JT9:JW9)-JX9,"")</f>
        <v/>
      </c>
      <c r="KN9" s="11" t="str">
        <f>IF(KA9&gt;0,KA9,"")</f>
        <v/>
      </c>
      <c r="KO9" s="11" t="str">
        <f>IF(KB9&gt;0,KB9,"")</f>
        <v/>
      </c>
      <c r="KP9" s="11" t="str">
        <f>IF(SUM(JY9:KB9)-KC9&gt;0,SUM(JY9:KB9)-KC9,"")</f>
        <v/>
      </c>
      <c r="KQ9" s="11" t="str">
        <f>IF(SUM(KJ9,KP9)&gt;0,SUM(KJ9,KP9),"")</f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0" t="str">
        <f>IF(KT9&gt;0,KT9,"")</f>
        <v/>
      </c>
      <c r="LM9" s="40" t="str">
        <f>IF(KU9&gt;0,KU9,"")</f>
        <v/>
      </c>
      <c r="LN9" s="40" t="str">
        <f>IF(SUM(KR9:KU9)-KV9&gt;0,SUM(KR9:KU9)-KV9,"")</f>
        <v/>
      </c>
      <c r="LO9" s="40" t="str">
        <f>IF(KY9&gt;0,KY9,"")</f>
        <v/>
      </c>
      <c r="LP9" s="40" t="str">
        <f>IF(KZ9&gt;0,KZ9,"")</f>
        <v/>
      </c>
      <c r="LQ9" s="40" t="str">
        <f>IF(SUM(KW9:KZ9)-LA9&gt;0,SUM(KW9:KZ9)-LA9,"")</f>
        <v/>
      </c>
      <c r="LR9" s="40" t="str">
        <f>IF(MAX(LN9,LQ9)&gt;0,MAX(LN9,LQ9),"")</f>
        <v/>
      </c>
      <c r="LS9" s="40" t="str">
        <f>IF(LD9&gt;0,LD9,"")</f>
        <v/>
      </c>
      <c r="LT9" s="40" t="str">
        <f>IF(LE9&gt;0,LE9,"")</f>
        <v/>
      </c>
      <c r="LU9" s="40" t="str">
        <f>IF(SUM(LB9:LE9)-LF9&gt;0,SUM(LB9:LE9)-LF9,"")</f>
        <v/>
      </c>
      <c r="LV9" s="40" t="str">
        <f>IF(LI9&gt;0,LI9,"")</f>
        <v/>
      </c>
      <c r="LW9" s="40" t="str">
        <f>IF(LJ9&gt;0,LJ9,"")</f>
        <v/>
      </c>
      <c r="LX9" s="40" t="str">
        <f>IF(SUM(LG9:LJ9)-LK9&gt;0,SUM(LG9:LJ9)-LK9,"")</f>
        <v/>
      </c>
      <c r="LY9" s="40" t="str">
        <f>IF(SUM(LR9,LX9)&gt;0,SUM(LR9,LX9),"")</f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>IF(MB9&gt;0,MB9,"")</f>
        <v/>
      </c>
      <c r="MU9" s="11" t="str">
        <f>IF(MC9&gt;0,MC9,"")</f>
        <v/>
      </c>
      <c r="MV9" s="11" t="str">
        <f>IF(SUM(LZ9:MC9)-MD9&gt;0,SUM(LZ9:MC9)-MD9,"")</f>
        <v/>
      </c>
      <c r="MW9" s="11" t="str">
        <f>IF(MG9&gt;0,MG9,"")</f>
        <v/>
      </c>
      <c r="MX9" s="11" t="str">
        <f>IF(MH9&gt;0,MH9,"")</f>
        <v/>
      </c>
      <c r="MY9" s="11" t="str">
        <f>IF(SUM(ME9:MH9)-MI9&gt;0,SUM(ME9:MH9)-MI9,"")</f>
        <v/>
      </c>
      <c r="MZ9" s="11" t="str">
        <f>IF(MAX(MV9,MY9)&gt;0,MAX(MV9,MY9),"")</f>
        <v/>
      </c>
      <c r="NA9" s="11" t="str">
        <f>IF(ML9&gt;0,ML9,"")</f>
        <v/>
      </c>
      <c r="NB9" s="11" t="str">
        <f>IF(MM9&gt;0,MM9,"")</f>
        <v/>
      </c>
      <c r="NC9" s="11" t="str">
        <f>IF(SUM(MJ9:MM9)-MN9&gt;0,SUM(MJ9:MM9)-MN9,"")</f>
        <v/>
      </c>
      <c r="ND9" s="11" t="str">
        <f>IF(MQ9&gt;0,MQ9,"")</f>
        <v/>
      </c>
      <c r="NE9" s="11" t="str">
        <f>IF(MR9&gt;0,MR9,"")</f>
        <v/>
      </c>
      <c r="NF9" s="11" t="str">
        <f>IF(SUM(MO9:MR9)-MS9&gt;0,SUM(MO9:MR9)-MS9,"")</f>
        <v/>
      </c>
      <c r="NG9" s="11" t="str">
        <f>IF(SUM(MZ9,NF9)&gt;0,SUM(MZ9,NF9),"")</f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0" t="str">
        <f>IF(NJ9&gt;0,NJ9,"")</f>
        <v/>
      </c>
      <c r="OC9" s="40" t="str">
        <f>IF(NK9&gt;0,NK9,"")</f>
        <v/>
      </c>
      <c r="OD9" s="40" t="str">
        <f>IF(SUM(NH9:NK9)-NL9&gt;0,SUM(NH9:NK9)-NL9,"")</f>
        <v/>
      </c>
      <c r="OE9" s="40" t="str">
        <f>IF(NO9&gt;0,NO9,"")</f>
        <v/>
      </c>
      <c r="OF9" s="40" t="str">
        <f>IF(NP9&gt;0,NP9,"")</f>
        <v/>
      </c>
      <c r="OG9" s="40" t="str">
        <f>IF(SUM(NM9:NP9)-NQ9&gt;0,SUM(NM9:NP9)-NQ9,"")</f>
        <v/>
      </c>
      <c r="OH9" s="40" t="str">
        <f>IF(MAX(OD9,OG9)&gt;0,MAX(OD9,OG9),"")</f>
        <v/>
      </c>
      <c r="OI9" s="40" t="str">
        <f>IF(NT9&gt;0,NT9,"")</f>
        <v/>
      </c>
      <c r="OJ9" s="40" t="str">
        <f>IF(NU9&gt;0,NU9,"")</f>
        <v/>
      </c>
      <c r="OK9" s="40" t="str">
        <f>IF(SUM(NR9:NU9)-NV9&gt;0,SUM(NR9:NU9)-NV9,"")</f>
        <v/>
      </c>
      <c r="OL9" s="40" t="str">
        <f>IF(NY9&gt;0,NY9,"")</f>
        <v/>
      </c>
      <c r="OM9" s="40" t="str">
        <f>IF(NZ9&gt;0,NZ9,"")</f>
        <v/>
      </c>
      <c r="ON9" s="40" t="str">
        <f>IF(SUM(NW9:NZ9)-OA9&gt;0,SUM(NW9:NZ9)-OA9,"")</f>
        <v/>
      </c>
      <c r="OO9" s="40" t="str">
        <f>IF(SUM(OH9,ON9)&gt;0,SUM(OH9,ON9),"")</f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>IF(OR9&gt;0,OR9,"")</f>
        <v/>
      </c>
      <c r="PK9" s="11" t="str">
        <f>IF(OS9&gt;0,OS9,"")</f>
        <v/>
      </c>
      <c r="PL9" s="11" t="str">
        <f>IF(SUM(OP9:OS9)-OT9&gt;0,SUM(OP9:OS9)-OT9,"")</f>
        <v/>
      </c>
      <c r="PM9" s="11" t="str">
        <f>IF(OW9&gt;0,OW9,"")</f>
        <v/>
      </c>
      <c r="PN9" s="11" t="str">
        <f>IF(OX9&gt;0,OX9,"")</f>
        <v/>
      </c>
      <c r="PO9" s="11" t="str">
        <f>IF(SUM(OU9:OX9)-OY9&gt;0,SUM(OU9:OX9)-OY9,"")</f>
        <v/>
      </c>
      <c r="PP9" s="11" t="str">
        <f>IF(MAX(PL9,PO9)&gt;0,MAX(PL9,PO9),"")</f>
        <v/>
      </c>
      <c r="PQ9" s="11" t="str">
        <f>IF(PB9&gt;0,PB9,"")</f>
        <v/>
      </c>
      <c r="PR9" s="11" t="str">
        <f>IF(PC9&gt;0,PC9,"")</f>
        <v/>
      </c>
      <c r="PS9" s="11" t="str">
        <f>IF(SUM(OZ9:PC9)-PD9&gt;0,SUM(OZ9:PC9)-PD9,"")</f>
        <v/>
      </c>
      <c r="PT9" s="11" t="str">
        <f>IF(PG9&gt;0,PG9,"")</f>
        <v/>
      </c>
      <c r="PU9" s="11" t="str">
        <f>IF(PH9&gt;0,PH9,"")</f>
        <v/>
      </c>
      <c r="PV9" s="11" t="str">
        <f>IF(SUM(PE9:PH9)-PI9&gt;0,SUM(PE9:PH9)-PI9,"")</f>
        <v/>
      </c>
      <c r="PW9" s="11" t="str">
        <f>IF(SUM(PP9,PV9)&gt;0,SUM(PP9,PV9),"")</f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0" t="str">
        <f>IF(PZ9&gt;0,PZ9,"")</f>
        <v/>
      </c>
      <c r="QS9" s="40" t="str">
        <f>IF(QA9&gt;0,QA9,"")</f>
        <v/>
      </c>
      <c r="QT9" s="40" t="str">
        <f>IF(SUM(PX9:QA9)-QB9&gt;0,SUM(PX9:QA9)-QB9,"")</f>
        <v/>
      </c>
      <c r="QU9" s="40" t="str">
        <f>IF(QE9&gt;0,QE9,"")</f>
        <v/>
      </c>
      <c r="QV9" s="40" t="str">
        <f>IF(QF9&gt;0,QF9,"")</f>
        <v/>
      </c>
      <c r="QW9" s="40" t="str">
        <f>IF(SUM(QC9:QF9)-QG9&gt;0,SUM(QC9:QF9)-QG9,"")</f>
        <v/>
      </c>
      <c r="QX9" s="40" t="str">
        <f>IF(MAX(QT9,QW9)&gt;0,MAX(QT9,QW9),"")</f>
        <v/>
      </c>
      <c r="QY9" s="40" t="str">
        <f>IF(QJ9&gt;0,QJ9,"")</f>
        <v/>
      </c>
      <c r="QZ9" s="40" t="str">
        <f>IF(QK9&gt;0,QK9,"")</f>
        <v/>
      </c>
      <c r="RA9" s="40" t="str">
        <f>IF(SUM(QH9:QK9)-QL9&gt;0,SUM(QH9:QK9)-QL9,"")</f>
        <v/>
      </c>
      <c r="RB9" s="40" t="str">
        <f>IF(QO9&gt;0,QO9,"")</f>
        <v/>
      </c>
      <c r="RC9" s="40" t="str">
        <f>IF(QP9&gt;0,QP9,"")</f>
        <v/>
      </c>
      <c r="RD9" s="40" t="str">
        <f>IF(SUM(QM9:QP9)-QQ9&gt;0,SUM(QM9:QP9)-QQ9,"")</f>
        <v/>
      </c>
      <c r="RE9" s="40" t="str">
        <f>IF(SUM(QX9,RD9)&gt;0,SUM(QX9,RD9),"")</f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>IF(RH9&gt;0,RH9,"")</f>
        <v/>
      </c>
      <c r="SA9" s="11" t="str">
        <f>IF(RI9&gt;0,RI9,"")</f>
        <v/>
      </c>
      <c r="SB9" s="11" t="str">
        <f>IF(SUM(RF9:RI9)-RJ9&gt;0,SUM(RF9:RI9)-RJ9,"")</f>
        <v/>
      </c>
      <c r="SC9" s="11" t="str">
        <f>IF(RM9&gt;0,RM9,"")</f>
        <v/>
      </c>
      <c r="SD9" s="11" t="str">
        <f>IF(RN9&gt;0,RN9,"")</f>
        <v/>
      </c>
      <c r="SE9" s="11" t="str">
        <f>IF(SUM(RK9:RN9)-RO9&gt;0,SUM(RK9:RN9)-RO9,"")</f>
        <v/>
      </c>
      <c r="SF9" s="11" t="str">
        <f>IF(MAX(SB9,SE9)&gt;0,MAX(SB9,SE9),"")</f>
        <v/>
      </c>
      <c r="SG9" s="11" t="str">
        <f>IF(RR9&gt;0,RR9,"")</f>
        <v/>
      </c>
      <c r="SH9" s="11" t="str">
        <f>IF(RS9&gt;0,RS9,"")</f>
        <v/>
      </c>
      <c r="SI9" s="11" t="str">
        <f>IF(SUM(RP9:RS9)-RT9&gt;0,SUM(RP9:RS9)-RT9,"")</f>
        <v/>
      </c>
      <c r="SJ9" s="11" t="str">
        <f>IF(RW9&gt;0,RW9,"")</f>
        <v/>
      </c>
      <c r="SK9" s="11" t="str">
        <f>IF(RX9&gt;0,RX9,"")</f>
        <v/>
      </c>
      <c r="SL9" s="11" t="str">
        <f>IF(SUM(RU9:RX9)-RY9&gt;0,SUM(RU9:RX9)-RY9,"")</f>
        <v/>
      </c>
      <c r="SM9" s="11" t="str">
        <f>IF(SUM(SF9,SL9)&gt;0,SUM(SF9,SL9),"")</f>
        <v/>
      </c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40" t="str">
        <f>IF(SP9&gt;0,SP9,"")</f>
        <v/>
      </c>
      <c r="TI9" s="40" t="str">
        <f>IF(SQ9&gt;0,SQ9,"")</f>
        <v/>
      </c>
      <c r="TJ9" s="40" t="str">
        <f>IF(SUM(SN9:SQ9)-SR9&gt;0,SUM(SN9:SQ9)-SR9,"")</f>
        <v/>
      </c>
      <c r="TK9" s="40" t="str">
        <f>IF(SU9&gt;0,SU9,"")</f>
        <v/>
      </c>
      <c r="TL9" s="40" t="str">
        <f>IF(SV9&gt;0,SV9,"")</f>
        <v/>
      </c>
      <c r="TM9" s="40" t="str">
        <f>IF(SUM(SS9:SV9)-SW9&gt;0,SUM(SS9:SV9)-SW9,"")</f>
        <v/>
      </c>
      <c r="TN9" s="40" t="str">
        <f>IF(MAX(TJ9,TM9)&gt;0,MAX(TJ9,TM9),"")</f>
        <v/>
      </c>
      <c r="TO9" s="40" t="str">
        <f>IF(SZ9&gt;0,SZ9,"")</f>
        <v/>
      </c>
      <c r="TP9" s="40" t="str">
        <f>IF(TA9&gt;0,TA9,"")</f>
        <v/>
      </c>
      <c r="TQ9" s="40" t="str">
        <f>IF(SUM(SX9:TA9)-TB9&gt;0,SUM(SX9:TA9)-TB9,"")</f>
        <v/>
      </c>
      <c r="TR9" s="40" t="str">
        <f>IF(TE9&gt;0,TE9,"")</f>
        <v/>
      </c>
      <c r="TS9" s="40" t="str">
        <f>IF(TF9&gt;0,TF9,"")</f>
        <v/>
      </c>
      <c r="TT9" s="40" t="str">
        <f>IF(SUM(TC9:TF9)-TG9&gt;0,SUM(TC9:TF9)-TG9,"")</f>
        <v/>
      </c>
      <c r="TU9" s="40" t="str">
        <f>IF(SUM(TN9,TT9)&gt;0,SUM(TN9,TT9),"")</f>
        <v/>
      </c>
      <c r="TV9" s="18"/>
      <c r="TW9" s="18"/>
      <c r="TX9" s="18"/>
      <c r="TY9" s="18"/>
      <c r="TZ9" s="18"/>
      <c r="UA9" s="18"/>
      <c r="UB9" s="18"/>
      <c r="UC9" s="18"/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1" t="str">
        <f>IF(TX9&gt;0,TX9,"")</f>
        <v/>
      </c>
      <c r="UQ9" s="11" t="str">
        <f>IF(TY9&gt;0,TY9,"")</f>
        <v/>
      </c>
      <c r="UR9" s="11" t="str">
        <f>IF(SUM(TV9:TY9)-TZ9&gt;0,SUM(TV9:TY9)-TZ9,"")</f>
        <v/>
      </c>
      <c r="US9" s="11" t="str">
        <f>IF(UC9&gt;0,UC9,"")</f>
        <v/>
      </c>
      <c r="UT9" s="11" t="str">
        <f>IF(UD9&gt;0,UD9,"")</f>
        <v/>
      </c>
      <c r="UU9" s="11" t="str">
        <f>IF(SUM(UA9:UD9)-UE9&gt;0,SUM(UA9:UD9)-UE9,"")</f>
        <v/>
      </c>
      <c r="UV9" s="11" t="str">
        <f>IF(MAX(UR9,UU9)&gt;0,MAX(UR9,UU9),"")</f>
        <v/>
      </c>
      <c r="UW9" s="11" t="str">
        <f>IF(UH9&gt;0,UH9,"")</f>
        <v/>
      </c>
      <c r="UX9" s="11" t="str">
        <f>IF(UI9&gt;0,UI9,"")</f>
        <v/>
      </c>
      <c r="UY9" s="11" t="str">
        <f>IF(SUM(UF9:UI9)-UJ9&gt;0,SUM(UF9:UI9)-UJ9,"")</f>
        <v/>
      </c>
      <c r="UZ9" s="11" t="str">
        <f>IF(UM9&gt;0,UM9,"")</f>
        <v/>
      </c>
      <c r="VA9" s="11" t="str">
        <f>IF(UN9&gt;0,UN9,"")</f>
        <v/>
      </c>
      <c r="VB9" s="11" t="str">
        <f>IF(SUM(UK9:UN9)-UO9&gt;0,SUM(UK9:UN9)-UO9,"")</f>
        <v/>
      </c>
      <c r="VC9" s="11" t="str">
        <f>IF(SUM(UV9,VB9)&gt;0,SUM(UV9,VB9),"")</f>
        <v/>
      </c>
      <c r="VD9" s="17"/>
      <c r="VE9" s="17"/>
      <c r="VF9" s="17"/>
      <c r="VG9" s="17"/>
      <c r="VH9" s="17"/>
      <c r="VI9" s="17"/>
      <c r="VJ9" s="17"/>
      <c r="VK9" s="17"/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40" t="str">
        <f>IF(VF9&gt;0,VF9,"")</f>
        <v/>
      </c>
      <c r="VY9" s="40" t="str">
        <f>IF(VG9&gt;0,VG9,"")</f>
        <v/>
      </c>
      <c r="VZ9" s="40" t="str">
        <f>IF(SUM(VD9:VG9)-VH9&gt;0,SUM(VD9:VG9)-VH9,"")</f>
        <v/>
      </c>
      <c r="WA9" s="40" t="str">
        <f>IF(VK9&gt;0,VK9,"")</f>
        <v/>
      </c>
      <c r="WB9" s="40" t="str">
        <f>IF(VL9&gt;0,VL9,"")</f>
        <v/>
      </c>
      <c r="WC9" s="40" t="str">
        <f>IF(SUM(VI9:VL9)-VM9&gt;0,SUM(VI9:VL9)-VM9,"")</f>
        <v/>
      </c>
      <c r="WD9" s="40" t="str">
        <f>IF(MAX(VZ9,WC9)&gt;0,MAX(VZ9,WC9),"")</f>
        <v/>
      </c>
      <c r="WE9" s="40" t="str">
        <f>IF(VP9&gt;0,VP9,"")</f>
        <v/>
      </c>
      <c r="WF9" s="40" t="str">
        <f>IF(VQ9&gt;0,VQ9,"")</f>
        <v/>
      </c>
      <c r="WG9" s="40" t="str">
        <f>IF(SUM(VN9:VQ9)-VR9&gt;0,SUM(VN9:VQ9)-VR9,"")</f>
        <v/>
      </c>
      <c r="WH9" s="40" t="str">
        <f>IF(VU9&gt;0,VU9,"")</f>
        <v/>
      </c>
      <c r="WI9" s="40" t="str">
        <f>IF(VV9&gt;0,VV9,"")</f>
        <v/>
      </c>
      <c r="WJ9" s="40" t="str">
        <f>IF(SUM(VS9:VV9)-VW9&gt;0,SUM(VS9:VV9)-VW9,"")</f>
        <v/>
      </c>
      <c r="WK9" s="40" t="str">
        <f>IF(SUM(WD9,WJ9)&gt;0,SUM(WD9,WJ9),"")</f>
        <v/>
      </c>
      <c r="WL9" s="26">
        <f>IF($CH9="P",BS9,(BS9+AR9)/2)</f>
        <v>3.3650000000000002</v>
      </c>
      <c r="WM9" s="26">
        <f>IF($CH9="P",BT9,(BT9+AS9)/2)</f>
        <v>4.1500000000000004</v>
      </c>
      <c r="WN9" s="26">
        <f>IF($CH9="P",BU9,(BU9+AT9)/2)</f>
        <v>5.4</v>
      </c>
      <c r="WO9" s="26">
        <f>IF($CH9="P",BV9,(BV9+AU9)/2)</f>
        <v>8.52</v>
      </c>
      <c r="WP9" s="26">
        <f>IF($CH9="P",BW9,(BW9+AV9)/2)</f>
        <v>0</v>
      </c>
      <c r="WQ9" s="26">
        <f>IF($CH9="P",BX9,(BX9+AW9)/2)</f>
        <v>0.75</v>
      </c>
      <c r="WR9" s="26">
        <f>IF($CH9="P",BY9,(BY9+AX9)/2)</f>
        <v>0.97499999999999998</v>
      </c>
      <c r="WS9" s="26">
        <f>IF($CH9="P",BZ9,(BZ9+AY9)/2)</f>
        <v>1.3</v>
      </c>
      <c r="WT9" s="26">
        <f>IF($CH9="P",CA9,(CA9+AZ9)/2)</f>
        <v>1.22</v>
      </c>
      <c r="WU9" s="26">
        <f>IF($CH9="P",CB9,(CB9+BA9)/2)</f>
        <v>0</v>
      </c>
      <c r="WV9" s="26">
        <f>IF($CH9="P",CC9,(CC9+BB9)/2)</f>
        <v>1.4</v>
      </c>
      <c r="WW9" s="26">
        <f>IF($CH9="P",CD9,(CD9+BC9)/2)</f>
        <v>1.85</v>
      </c>
      <c r="WX9" s="26">
        <f>IF($CH9="P",CE9,(CE9+BD9)/2)</f>
        <v>2.7</v>
      </c>
      <c r="WY9" s="26">
        <f>IF($CH9="P",CF9,(CF9+BE9)/2)</f>
        <v>1.95</v>
      </c>
      <c r="WZ9" s="26">
        <f>IF($CH9="P",CG9,(CG9+BF9)/2)</f>
        <v>0</v>
      </c>
      <c r="XA9" s="28" t="s">
        <v>53</v>
      </c>
      <c r="XB9" s="11">
        <f>IF(WN9&gt;0,WN9,"")</f>
        <v>5.4</v>
      </c>
      <c r="XC9" s="11">
        <f>IF(WO9&gt;0,WO9,"")</f>
        <v>8.52</v>
      </c>
      <c r="XD9" s="11">
        <f>IF(SUM(WL9:WO9)-WP9&gt;0,SUM(WL9:WO9)-WP9,"")</f>
        <v>21.435000000000002</v>
      </c>
      <c r="XE9" s="11">
        <f>IF(WS9&gt;0,WS9,"")</f>
        <v>1.3</v>
      </c>
      <c r="XF9" s="11">
        <f>IF(WT9&gt;0,WT9,"")</f>
        <v>1.22</v>
      </c>
      <c r="XG9" s="11">
        <f>IF(SUM(WQ9:WT9)-WU9&gt;0,SUM(WQ9:WT9)-WU9,"")</f>
        <v>4.2450000000000001</v>
      </c>
      <c r="XH9" s="11">
        <f>IF(MAX(XD9,XG9)&gt;0,MAX(XD9,XG9),"")</f>
        <v>21.435000000000002</v>
      </c>
      <c r="XI9" s="11">
        <f>IF(WX9&gt;0,WX9,"")</f>
        <v>2.7</v>
      </c>
      <c r="XJ9" s="11">
        <f>IF(WY9&gt;0,WY9,"")</f>
        <v>1.95</v>
      </c>
      <c r="XK9" s="11">
        <f>IF(SUM(WV9:WY9)-WZ9&gt;0,SUM(WV9:WY9)-WZ9,"")</f>
        <v>7.9</v>
      </c>
      <c r="XL9" s="11">
        <f>IF(SUM(XH9,XK9)&gt;0,SUM(XH9,XK9),"")</f>
        <v>29.335000000000001</v>
      </c>
    </row>
    <row r="10" spans="1:636" x14ac:dyDescent="0.2">
      <c r="A10" s="4" t="str" cm="1">
        <f t="array" ref="A10">IF(AND(H10&lt;&gt;"",H10&lt;&gt;"No DD"),SUMPRODUCT((H$4:H$20&lt;&gt;"")*(H$4:H$20&lt;&gt;"No DD")*(E$4:E$20&gt;E10))+1,IF(H10="No DD",SUMPRODUCT((H$4:H$20="No DD")*(E$4:E$20&gt;E10))+1+SUMPRODUCT((H$4:H$20&lt;&gt;"")*(H$4:H$20&lt;&gt;"No DD")),""))</f>
        <v/>
      </c>
      <c r="B10" s="5" t="s">
        <v>234</v>
      </c>
      <c r="C10" s="4" t="s">
        <v>71</v>
      </c>
      <c r="D10" s="4" t="s">
        <v>233</v>
      </c>
      <c r="E10" s="9">
        <f>SUM(J10,L10,N10)</f>
        <v>56.419999999999995</v>
      </c>
      <c r="F10" s="3" t="str">
        <f>IF(OR(AND(AG10&gt;=AQ$22,AG10&lt;&gt;"",AI10&gt;=AQ$26,AI10&lt;&gt;"",AF10=""),AND(AJ10&gt;=AQ$22,AJ10&lt;&gt;"",AL10&gt;=AQ$26,AL10&lt;&gt;"",AF10=""),AND(AN10&gt;=AQ$22,AN10&lt;&gt;"",AP10&gt;=AQ$26,AP10&lt;&gt;"",AF10=""),AND(BH10&gt;=BR$22,BH10&lt;&gt;"",BJ10&gt;=BR$26,BJ10&lt;&gt;"",BG10=""),AND(BK10&gt;=BR$22,BK10&lt;&gt;"",BM10&gt;=BR$26,BM10&lt;&gt;"",BG10=""),AND(BO10&gt;=BR$22,BO10&lt;&gt;"",BQ10&gt;=BR$26,BQ10&lt;&gt;"",BG10=""),AND(CI10&gt;=CS$22,CI10&lt;&gt;"",CK10&gt;=CS$26,CK10&lt;&gt;"",CH10=""),AND(CL10&gt;=CS$22,CL10&lt;&gt;"",CN10&gt;=CS$26,CN10&lt;&gt;"",CH10=""),AND(CP10&gt;=CS$22,CP10&lt;&gt;"",CR10&gt;=CS$26,CR10&lt;&gt;"",CH10=""),AND(DP10&gt;=EC$22,DP10&lt;&gt;"",DR10&gt;=EC$26,DR10&lt;&gt;""),AND(DS10&gt;=EC$22,DS10&lt;&gt;"",DU10&gt;=EC$26,DU10&lt;&gt;""),AND(DW10&gt;=EC$22,DW10&lt;&gt;"",DY10&gt;=EC$26,DY10&lt;&gt;""),AND(DZ10&gt;=EC$22,DZ10&lt;&gt;"",EB10&gt;=EC$26,EB10&lt;&gt;""),AND(EX10&gt;=FK$22,EX10&lt;&gt;"",EZ10&gt;=FK$26,EZ10&lt;&gt;""),AND(FA10&gt;=FK$22,FA10&lt;&gt;"",FC10&gt;=FK$26,FC10&lt;&gt;""),AND(FE10&gt;=FK$22,FE10&lt;&gt;"",FG10&gt;=FK$26,FG10&lt;&gt;""),AND(FH10&gt;=FK$22,FH10&lt;&gt;"",FJ10&gt;=FK$26,FJ10&lt;&gt;""),AND(GF10&gt;=GS$22,GF10&lt;&gt;"",GH10&gt;=GS$26,GH10&lt;&gt;""),AND(GI10&gt;=GS$22,GI10&lt;&gt;"",GK10&gt;=GS$26,GK10&lt;&gt;""),AND(GM10&gt;=GS$22,GM10&lt;&gt;"",GO10&gt;=GS$26,GO10&lt;&gt;""),AND(GP10&gt;=GS$22,GP10&lt;&gt;"",GR10&gt;=GS$26,GR10&lt;&gt;""),AND(HN10&gt;=IA$22,HN10&lt;&gt;"",HP10&gt;=IA$26,HP10&lt;&gt;""),AND(HQ10&gt;=IA$22,HQ10&lt;&gt;"",HS10&gt;=IA$26,HS10&lt;&gt;""),AND(HU10&gt;=IA$22,HU10&lt;&gt;"",HW10&gt;=IA$26,HW10&lt;&gt;""),AND(HX10&gt;=IA$22,HX10&lt;&gt;"",HZ10&gt;=IA$26,HZ10&lt;&gt;""),AND(IV10&gt;=JI$22,IV10&lt;&gt;"",IX10&gt;=JI$26,IX10&lt;&gt;""),AND(IY10&gt;=JI$22,IY10&lt;&gt;"",JA10&gt;=JI$26,JA10&lt;&gt;""),AND(JC10&gt;=JI$22,JC10&lt;&gt;"",JE10&gt;=JI$26,JE10&lt;&gt;""),AND(JF10&gt;=JI$22,JF10&lt;&gt;"",JH10&gt;=JI$26,JH10&lt;&gt;""),AND(KD10&gt;=KQ$22,KD10&lt;&gt;"",KF10&gt;=KQ$26,KF10&lt;&gt;""),AND(KG10&gt;=KQ$22,KG10&lt;&gt;"",KI10&gt;=KQ$26,KI10&lt;&gt;""),AND(KK10&gt;=KQ$22,KK10&lt;&gt;"",KM10&gt;=KQ$26,KM10&lt;&gt;""),AND(KN10&gt;=KQ$22,KN10&lt;&gt;"",KP10&gt;=KQ$26,KP10&lt;&gt;""),AND(LL10&gt;=LY$22,LL10&lt;&gt;"",LN10&gt;=LY$26,LN10&lt;&gt;""),AND(LO10&gt;=LY$22,LO10&lt;&gt;"",LQ10&gt;=LY$26,LQ10&lt;&gt;""),AND(LS10&gt;=LY$22,LS10&lt;&gt;"",LU10&gt;=LY$26,LU10&lt;&gt;""),AND(LV10&gt;=LY$22,LV10&lt;&gt;"",LX10&gt;=LY$26,LX10&lt;&gt;""),AND(MT10&gt;=NG$22,MT10&lt;&gt;"",MV10&gt;=NG$26,MV10&lt;&gt;""),AND(MW10&gt;=NG$22,MW10&lt;&gt;"",MY10&gt;=NG$26,MY10&lt;&gt;""),AND(NA10&gt;=NG$22,NA10&lt;&gt;"",NC10&gt;=NG$26,NC10&lt;&gt;""),AND(ND10&gt;=NG$22,ND10&lt;&gt;"",NF10&gt;=NG$26,NF10&lt;&gt;""),AND(OB10&gt;=OO$22,OB10&lt;&gt;"",OD10&gt;=OO$26,OD10&lt;&gt;""),AND(OE10&gt;=OO$22,OE10&lt;&gt;"",OG10&gt;=OO$26,OG10&lt;&gt;""),AND(OI10&gt;=OO$22,OI10&lt;&gt;"",OK10&gt;=OO$26,OK10&lt;&gt;""),AND(OL10&gt;=OO$22,OL10&lt;&gt;"",ON10&gt;=OO$26,ON10&lt;&gt;""),AND(PJ10&gt;=PW$22,PJ10&lt;&gt;"",PL10&gt;=PW$26,PL10&lt;&gt;""),AND(PM10&gt;=PW$22,PM10&lt;&gt;"",PO10&gt;=PW$26,PO10&lt;&gt;""),AND(PQ10&gt;=PW$22,PQ10&lt;&gt;"",PS10&gt;=PW$26,PS10&lt;&gt;""),AND(PT10&gt;=PW$22,PT10&lt;&gt;"",PV10&gt;=PW$26,PV10&lt;&gt;""),AND(QR10&gt;=RE$22,QR10&lt;&gt;"",QT10&gt;=RE$26,QT10&lt;&gt;""),AND(QU10&gt;=RE$22,QU10&lt;&gt;"",QW10&gt;=RE$26,QW10&lt;&gt;""),AND(QY10&gt;=RE$22,QY10&lt;&gt;"",RA10&gt;=RE$26,RA10&lt;&gt;""),AND(RB10&gt;=RE$22,RB10&lt;&gt;"",RD10&gt;=RE$26,RD10&lt;&gt;""),AND(RZ10&gt;=SM$22,RZ10&lt;&gt;"",SB10&gt;=SM$26,SB10&lt;&gt;""),AND(SC10&gt;=SM$22,SC10&lt;&gt;"",SE10&gt;=SM$26,SE10&lt;&gt;""),AND(SG10&gt;=SM$22,SG10&lt;&gt;"",SI10&gt;=SM$26,SI10&lt;&gt;""),AND(SJ10&gt;=SM$22,SJ10&lt;&gt;"",SL10&gt;=SM$26,SL10&lt;&gt;""),AND(TH10&gt;=TU$22,TH10&lt;&gt;"",TJ10&gt;=TU$26,TJ10&lt;&gt;""),AND(TK10&gt;=TU$22,TK10&lt;&gt;"",TM10&gt;=TU$26,TM10&lt;&gt;""),AND(TO10&gt;=TU$22,TO10&lt;&gt;"",TQ10&gt;=TU$26,TQ10&lt;&gt;""),AND(TR10&gt;=TU$22,TR10&lt;&gt;"",TT10&gt;=TU$26,TT10&lt;&gt;""),AND(UP10&gt;=VC$22,UP10&lt;&gt;"",UR10&gt;=VC$26,UR10&lt;&gt;""),AND(US10&gt;=VC$22,US10&lt;&gt;"",UU10&gt;=VC$26,UU10&lt;&gt;""),AND(UW10&gt;=VC$22,UW10&lt;&gt;"",UY10&gt;=VC$26,UY10&lt;&gt;""),AND(UZ10&gt;=VC$22,UZ10&lt;&gt;"",VB10&gt;=VC$26,VB10&lt;&gt;""),AND(VX10&gt;=WK$22,VX10&lt;&gt;"",VZ10&gt;=WK$26,VZ10&lt;&gt;""),AND(WA10&gt;=WK$22,WA10&lt;&gt;"",WC10&gt;=WK$26,WC10&lt;&gt;""),AND(WE10&gt;=WK$22,WE10&lt;&gt;"",WG10&gt;=WK$26,WG10&lt;&gt;""),AND(WH10&gt;=WK$22,WH10&lt;&gt;"",WJ10&gt;=WK$26,WJ10&lt;&gt;"")),"P","")</f>
        <v/>
      </c>
      <c r="G10" s="3" t="str">
        <f>IF(OR(AND(AI10&gt;=AQ$26,AI10&lt;&gt;"",AF10=""),AND(AL10&gt;=AQ$26,AL10&lt;&gt;"",AF10=""),AND(AP10&gt;=AQ$26,AP10&lt;&gt;"",AF10=""),AND(BJ10&gt;=BR$26,BJ10&lt;&gt;"",BG10=""),AND(BM10&gt;=BR$26,BM10&lt;&gt;"",BG10=""),AND(BQ10&gt;=BR$26,BQ10&lt;&gt;"",BG10=""),AND(CK10&gt;=CS$26,CK10&lt;&gt;"",CH10=""),AND(CN10&gt;=CS$26,CN10&lt;&gt;"",CH10=""),AND(CR10&gt;=CS$26,CR10&lt;&gt;"",CH10=""),AND(DR10&gt;=EC$26,DR10&lt;&gt;""),AND(DU10&gt;=EC$26,DU10&lt;&gt;""),AND(DY10&gt;=EC$26,DY10&lt;&gt;""),AND(EB10&gt;=EC$26,EB10&lt;&gt;""),AND(EZ10&gt;=FK$26,EZ10&lt;&gt;""),AND(FC10&gt;=FK$26,FC10&lt;&gt;""),AND(FG10&gt;=FK$26,FG10&lt;&gt;""),AND(FJ10&gt;=FK$26,FJ10&lt;&gt;""),AND(GH10&gt;=GS$26,GH10&lt;&gt;""),AND(GK10&gt;=GS$26,GK10&lt;&gt;""),AND(GO10&gt;=GS$26,GO10&lt;&gt;""),AND(GR10&gt;=GS$26,GR10&lt;&gt;""),AND(HP10&gt;=IA$26,HP10&lt;&gt;""),AND(HS10&gt;=IA$26,HS10&lt;&gt;""),AND(HW10&gt;=IA$26,HW10&lt;&gt;""),AND(HZ10&gt;=IA$26,HZ10&lt;&gt;""),AND(IX10&gt;=JI$26,IX10&lt;&gt;""),AND(JA10&gt;=JI$26,JA10&lt;&gt;""),AND(JE10&gt;=JI$26,JE10&lt;&gt;""),AND(JH10&gt;=JI$26,JH10&lt;&gt;""),AND(KF10&gt;=KQ$26,KF10&lt;&gt;""),AND(KI10&gt;=KQ$26,KI10&lt;&gt;""),AND(KM10&gt;=KQ$26,KM10&lt;&gt;""),AND(KP10&gt;=KQ$26,KP10&lt;&gt;""),AND(LN10&gt;=LY$26,LN10&lt;&gt;""),AND(LQ10&gt;=LY$26,LQ10&lt;&gt;""),AND(LU10&gt;=LY$26,LU10&lt;&gt;""),AND(LX10&gt;=LY$26,LX10&lt;&gt;""),AND(MV10&gt;=NG$26,MV10&lt;&gt;""),AND(MY10&gt;=NG$26,MY10&lt;&gt;""),AND(NC10&gt;=NG$26,NC10&lt;&gt;""),AND(NF10&gt;=NG$26,NF10&lt;&gt;""),AND(OD10&gt;=OO$26,OD10&lt;&gt;""),AND(OG10&gt;=OO$26,OG10&lt;&gt;""),AND(OK10&gt;=OO$26,OK10&lt;&gt;""),AND(ON10&gt;=OO$26,ON10&lt;&gt;""),AND(PL10&gt;=PW$26,PL10&lt;&gt;""),AND(PO10&gt;=PW$26,PO10&lt;&gt;""),AND(PS10&gt;=PW$26,PS10&lt;&gt;""),AND(PV10&gt;=PW$26,PV10&lt;&gt;""),AND(QT10&gt;=RE$26,QT10&lt;&gt;""),AND(QW10&gt;=RE$26,QW10&lt;&gt;""),AND(RA10&gt;=RE$26,RA10&lt;&gt;""),AND(RD10&gt;=RE$26,RD10&lt;&gt;""),AND(SB10&gt;=SM$26,SB10&lt;&gt;""),AND(SE10&gt;=SM$26,SE10&lt;&gt;""),AND(SI10&gt;=SM$26,SI10&lt;&gt;""),AND(SL10&gt;=SM$26,SL10&lt;&gt;""),AND(TJ10&gt;=TU$26,TJ10&lt;&gt;""),AND(TM10&gt;=TU$26,TM10&lt;&gt;""),AND(TQ10&gt;=TU$26,TQ10&lt;&gt;""),AND(TT10&gt;=TU$26,TT10&lt;&gt;""),AND(UR10&gt;=VC$26,UR10&lt;&gt;""),AND(UU10&gt;=VC$26,UU10&lt;&gt;""),AND(UY10&gt;=VC$26,UY10&lt;&gt;""),AND(VB10&gt;=VC$26,VB10&lt;&gt;""),AND(VZ10&gt;=WK$26,VZ10&lt;&gt;""),AND(WC10&gt;=WK$26,WC10&lt;&gt;""),AND(WG10&gt;=WK$26,WG10&lt;&gt;""),AND(WJ10&gt;=WK$26,WJ10&lt;&gt;"")),"P","")</f>
        <v/>
      </c>
      <c r="H10" s="36" t="str">
        <f>IF(AND(G10="P",F10=""),"No DD",IF(OR(AND(AG10&gt;=AQ$25,AG10&lt;&gt;"",AI10&gt;=AQ$29,AI10&lt;&gt;"",AF10=""),AND(AJ10&gt;=AQ$25,AJ10&lt;&gt;"",AL10&gt;=AQ$29,AL10&lt;&gt;"",AF10=""),AND(AN10&gt;=AQ$25,AN10&lt;&gt;"",AP10&gt;=AQ$29,AP10&lt;&gt;"",AF10=""),AND(BH10&gt;=BR$25,BH10&lt;&gt;"",BJ10&gt;=BR$29,BJ10&lt;&gt;"",BG10=""),AND(BK10&gt;=BR$25,BK10&lt;&gt;"",BM10&gt;=BR$29,BM10&lt;&gt;"",BG10=""),AND(BO10&gt;=BR$25,BO10&lt;&gt;"",BQ10&gt;=BR$29,BQ10&lt;&gt;"",BG10=""),AND(CI10&gt;=CS$25,CI10&lt;&gt;"",CK10&gt;=CS$29,CK10&lt;&gt;"",CH10=""),AND(CL10&gt;=CS$25,CL10&lt;&gt;"",CN10&gt;=CS$29,CN10&lt;&gt;"",CH10=""),AND(CP10&gt;=CS$25,CP10&lt;&gt;"",CR10&gt;=CS$29,CR10&lt;&gt;"",CH10=""),AND(DP10&gt;=EC$25,DP10&lt;&gt;"",DR10&gt;=EC$29,DR10&lt;&gt;""),AND(DS10&gt;=EC$25,DS10&lt;&gt;"",DU10&gt;=EC$29,DU10&lt;&gt;""),AND(DW10&gt;=EC$25,DW10&lt;&gt;"",DY10&gt;=EC$29,DY10&lt;&gt;""),AND(DZ10&gt;=EC$25,DZ10&lt;&gt;"",EB10&gt;=EC$29,EB10&lt;&gt;""),AND(EX10&gt;=FK$25,EX10&lt;&gt;"",EZ10&gt;=FK$29,EZ10&lt;&gt;""),AND(FA10&gt;=FK$25,FA10&lt;&gt;"",FC10&gt;=FK$29,FC10&lt;&gt;""),AND(FE10&gt;=FK$25,FE10&lt;&gt;"",FG10&gt;=FK$29,FG10&lt;&gt;""),AND(FH10&gt;=FK$25,FH10&lt;&gt;"",FJ10&gt;=FK$29,FJ10&lt;&gt;""),AND(GF10&gt;=GS$25,GF10&lt;&gt;"",GH10&gt;=GS$29,GH10&lt;&gt;""),AND(GI10&gt;=GS$25,GI10&lt;&gt;"",GK10&gt;=GS$29,GK10&lt;&gt;""),AND(GM10&gt;=GS$25,GM10&lt;&gt;"",GO10&gt;=GS$29,GO10&lt;&gt;""),AND(GP10&gt;=GS$25,GP10&lt;&gt;"",GR10&gt;=GS$29,GR10&lt;&gt;""),AND(HN10&gt;=IA$25,HN10&lt;&gt;"",HP10&gt;=IA$29,HP10&lt;&gt;""),AND(HQ10&gt;=IA$25,HQ10&lt;&gt;"",HS10&gt;=IA$29,HS10&lt;&gt;""),AND(HU10&gt;=IA$25,HU10&lt;&gt;"",HW10&gt;=IA$29,HW10&lt;&gt;""),AND(HX10&gt;=IA$25,HX10&lt;&gt;"",HZ10&gt;=IA$29,HZ10&lt;&gt;""),AND(IV10&gt;=JI$25,IV10&lt;&gt;"",IX10&gt;=JI$29,IX10&lt;&gt;""),AND(IY10&gt;=JI$25,IY10&lt;&gt;"",JA10&gt;=JI$29,JA10&lt;&gt;""),AND(JC10&gt;=JI$25,JC10&lt;&gt;"",JE10&gt;=JI$29,JE10&lt;&gt;""),AND(JF10&gt;=JI$25,JF10&lt;&gt;"",JH10&gt;=JI$29,JH10&lt;&gt;""),AND(KD10&gt;=KQ$25,KD10&lt;&gt;"",KF10&gt;=KQ$29,KF10&lt;&gt;""),AND(KG10&gt;=KQ$25,KG10&lt;&gt;"",KI10&gt;=KQ$29,KI10&lt;&gt;""),AND(KK10&gt;=KQ$25,KK10&lt;&gt;"",KM10&gt;=KQ$29,KM10&lt;&gt;""),AND(KN10&gt;=KQ$25,KN10&lt;&gt;"",KP10&gt;=KQ$29,KP10&lt;&gt;""),AND(LL10&gt;=LY$25,LL10&lt;&gt;"",LN10&gt;=LY$29,LN10&lt;&gt;""),AND(LO10&gt;=LY$25,LO10&lt;&gt;"",LQ10&gt;=LY$29,LQ10&lt;&gt;""),AND(LS10&gt;=LY$25,LS10&lt;&gt;"",LU10&gt;=LY$29,LU10&lt;&gt;""),AND(LV10&gt;=LY$25,LV10&lt;&gt;"",LX10&gt;=LY$29,LX10&lt;&gt;""),AND(MT10&gt;=NG$25,MT10&lt;&gt;"",MV10&gt;=NG$29,MV10&lt;&gt;""),AND(MW10&gt;=NG$25,MW10&lt;&gt;"",MY10&gt;=NG$29,MY10&lt;&gt;""),AND(NA10&gt;=NG$25,NA10&lt;&gt;"",NC10&gt;=NG$29,NC10&lt;&gt;""),AND(ND10&gt;=NG$25,ND10&lt;&gt;"",NF10&gt;=NG$29,NF10&lt;&gt;""),AND(OB10&gt;=OO$25,OB10&lt;&gt;"",OD10&gt;=OO$29,OD10&lt;&gt;""),AND(OE10&gt;=OO$25,OE10&lt;&gt;"",OG10&gt;=OO$29,OG10&lt;&gt;""),AND(OI10&gt;=OO$25,OI10&lt;&gt;"",OK10&gt;=OO$29,OK10&lt;&gt;""),AND(OL10&gt;=OO$25,OL10&lt;&gt;"",ON10&gt;=OO$29,ON10&lt;&gt;""),AND(PJ10&gt;=PW$25,PJ10&lt;&gt;"",PL10&gt;=PW$29,PL10&lt;&gt;""),AND(PM10&gt;=PW$25,PM10&lt;&gt;"",PO10&gt;=PW$29,PO10&lt;&gt;""),AND(PQ10&gt;=PW$25,PQ10&lt;&gt;"",PS10&gt;=PW$29,PS10&lt;&gt;""),AND(PT10&gt;=PW$25,PT10&lt;&gt;"",PV10&gt;=PW$29,PV10&lt;&gt;""),AND(QR10&gt;=RE$25,QR10&lt;&gt;"",QT10&gt;=RE$29,QT10&lt;&gt;""),AND(QU10&gt;=RE$25,QU10&lt;&gt;"",QW10&gt;=RE$29,QW10&lt;&gt;""),AND(QY10&gt;=RE$25,QY10&lt;&gt;"",RA10&gt;=RE$29,RA10&lt;&gt;""),AND(RB10&gt;=RE$25,RB10&lt;&gt;"",RD10&gt;=RE$29,RD10&lt;&gt;""),AND(RZ10&gt;=SM$25,RZ10&lt;&gt;"",SB10&gt;=SM$29,SB10&lt;&gt;""),AND(SC10&gt;=SM$25,SC10&lt;&gt;"",SE10&gt;=SM$29,SE10&lt;&gt;""),AND(SG10&gt;=SM$25,SG10&lt;&gt;"",SI10&gt;=SM$29,SI10&lt;&gt;""),AND(SJ10&gt;=SM$25,SJ10&lt;&gt;"",SL10&gt;=SM$29,SL10&lt;&gt;""),AND(TH10&gt;=TU$25,TH10&lt;&gt;"",TJ10&gt;=TU$29,TJ10&lt;&gt;""),AND(TK10&gt;=TU$25,TK10&lt;&gt;"",TM10&gt;=TU$29,TM10&lt;&gt;""),AND(TO10&gt;=TU$25,TO10&lt;&gt;"",TQ10&gt;=TU$29,TQ10&lt;&gt;""),AND(TR10&gt;=TU$25,TR10&lt;&gt;"",TT10&gt;=TU$29,TT10&lt;&gt;""),AND(UP10&gt;=VC$25,UP10&lt;&gt;"",UR10&gt;=VC$29,UR10&lt;&gt;""),AND(US10&gt;=VC$25,US10&lt;&gt;"",UU10&gt;=VC$29,UU10&lt;&gt;""),AND(UW10&gt;=VC$25,UW10&lt;&gt;"",UY10&gt;=VC$29,UY10&lt;&gt;""),AND(UZ10&gt;=VC$25,UZ10&lt;&gt;"",VB10&gt;=VC$29,VB10&lt;&gt;""),AND(VX10&gt;=WK$25,VX10&lt;&gt;"",VZ10&gt;=WK$29,VZ10&lt;&gt;""),AND(WA10&gt;=WK$25,WA10&lt;&gt;"",WC10&gt;=WK$29,WC10&lt;&gt;""),AND(WE10&gt;=WK$25,WE10&lt;&gt;"",WG10&gt;=WK$29,WG10&lt;&gt;""),AND(WH10&gt;=WK$25,WH10&lt;&gt;"",WJ10&gt;=WK$29,WJ10&lt;&gt;"")),"Merit",IF(OR(AND(AG10&gt;=AQ$24,AG10&lt;&gt;"",AI10&gt;=AQ$28,AI10&lt;&gt;"",AF10=""),AND(AJ10&gt;=AQ$24,AJ10&lt;&gt;"",AL10&gt;=AQ$28,AL10&lt;&gt;"",AF10=""),AND(AN10&gt;=AQ$24,AN10&lt;&gt;"",AP10&gt;=AQ$28,AP10&lt;&gt;"",AF10=""),AND(BH10&gt;=BR$24,BH10&lt;&gt;"",BJ10&gt;=BR$28,BJ10&lt;&gt;"",BG10=""),AND(BK10&gt;=BR$24,BK10&lt;&gt;"",BM10&gt;=BR$28,BM10&lt;&gt;"",BG10=""),AND(BO10&gt;=BR$24,BO10&lt;&gt;"",BQ10&gt;=BR$28,BQ10&lt;&gt;"",BG10=""),AND(CI10&gt;=CS$24,CI10&lt;&gt;"",CK10&gt;=CS$28,CK10&lt;&gt;"",CH10=""),AND(CL10&gt;=CS$24,CL10&lt;&gt;"",CN10&gt;=CS$28,CN10&lt;&gt;"",CH10=""),AND(CP10&gt;=CS$24,CP10&lt;&gt;"",CR10&gt;=CS$28,CR10&lt;&gt;"",CH10=""),AND(DP10&gt;=EC$24,DP10&lt;&gt;"",DR10&gt;=EC$28,DR10&lt;&gt;""),AND(DS10&gt;=EC$24,DS10&lt;&gt;"",DU10&gt;=EC$28,DU10&lt;&gt;""),AND(DW10&gt;=EC$24,DW10&lt;&gt;"",DY10&gt;=EC$28,DY10&lt;&gt;""),AND(DZ10&gt;=EC$24,DZ10&lt;&gt;"",EB10&gt;=EC$28,EB10&lt;&gt;""),AND(EX10&gt;=FK$24,EX10&lt;&gt;"",EZ10&gt;=FK$28,EZ10&lt;&gt;""),AND(FA10&gt;=FK$24,FA10&lt;&gt;"",FC10&gt;=FK$28,FC10&lt;&gt;""),AND(FE10&gt;=FK$24,FE10&lt;&gt;"",FG10&gt;=FK$28,FG10&lt;&gt;""),AND(FH10&gt;=FK$24,FH10&lt;&gt;"",FJ10&gt;=FK$28,FJ10&lt;&gt;""),AND(GF10&gt;=GS$24,GF10&lt;&gt;"",GH10&gt;=GS$28,GH10&lt;&gt;""),AND(GI10&gt;=GS$24,GI10&lt;&gt;"",GK10&gt;=GS$28,GK10&lt;&gt;""),AND(GM10&gt;=GS$24,GM10&lt;&gt;"",GO10&gt;=GS$28,GO10&lt;&gt;""),AND(GP10&gt;=GS$24,GP10&lt;&gt;"",GR10&gt;=GS$28,GR10&lt;&gt;""),AND(HN10&gt;=IA$24,HN10&lt;&gt;"",HP10&gt;=IA$28,HP10&lt;&gt;""),AND(HQ10&gt;=IA$24,HQ10&lt;&gt;"",HS10&gt;=IA$28,HS10&lt;&gt;""),AND(HU10&gt;=IA$24,HU10&lt;&gt;"",HW10&gt;=IA$28,HW10&lt;&gt;""),AND(HX10&gt;=IA$24,HX10&lt;&gt;"",HZ10&gt;=IA$28,HZ10&lt;&gt;""),AND(IV10&gt;=JI$24,IV10&lt;&gt;"",IX10&gt;=JI$28,IX10&lt;&gt;""),AND(IY10&gt;=JI$24,IY10&lt;&gt;"",JA10&gt;=JI$28,JA10&lt;&gt;""),AND(JC10&gt;=JI$24,JC10&lt;&gt;"",JE10&gt;=JI$28,JE10&lt;&gt;""),AND(JF10&gt;=JI$24,JF10&lt;&gt;"",JH10&gt;=JI$28,JH10&lt;&gt;""),AND(KD10&gt;=KQ$24,KD10&lt;&gt;"",KF10&gt;=KQ$28,KF10&lt;&gt;""),AND(KG10&gt;=KQ$24,KG10&lt;&gt;"",KI10&gt;=KQ$28,KI10&lt;&gt;""),AND(KK10&gt;=KQ$24,KK10&lt;&gt;"",KM10&gt;=KQ$28,KM10&lt;&gt;""),AND(KN10&gt;=KQ$24,KN10&lt;&gt;"",KP10&gt;=KQ$28,KP10&lt;&gt;""),AND(LL10&gt;=LY$24,LL10&lt;&gt;"",LN10&gt;=LY$28,LN10&lt;&gt;""),AND(LO10&gt;=LY$24,LO10&lt;&gt;"",LQ10&gt;=LY$28,LQ10&lt;&gt;""),AND(LS10&gt;=LY$24,LS10&lt;&gt;"",LU10&gt;=LY$28,LU10&lt;&gt;""),AND(LV10&gt;=LY$24,LV10&lt;&gt;"",LX10&gt;=LY$28,LX10&lt;&gt;""),AND(MT10&gt;=NG$24,MT10&lt;&gt;"",MV10&gt;=NG$28,MV10&lt;&gt;""),AND(MW10&gt;=NG$24,MW10&lt;&gt;"",MY10&gt;=NG$28,MY10&lt;&gt;""),AND(NA10&gt;=NG$24,NA10&lt;&gt;"",NC10&gt;=NG$28,NC10&lt;&gt;""),AND(ND10&gt;=NG$24,ND10&lt;&gt;"",NF10&gt;=NG$28,NF10&lt;&gt;""),AND(OB10&gt;=OO$24,OB10&lt;&gt;"",OD10&gt;=OO$28,OD10&lt;&gt;""),AND(OE10&gt;=OO$24,OE10&lt;&gt;"",OG10&gt;=OO$28,OG10&lt;&gt;""),AND(OI10&gt;=OO$24,OI10&lt;&gt;"",OK10&gt;=OO$28,OK10&lt;&gt;""),AND(OL10&gt;=OO$24,OL10&lt;&gt;"",ON10&gt;=OO$28,ON10&lt;&gt;""),AND(PJ10&gt;=PW$24,PJ10&lt;&gt;"",PL10&gt;=PW$28,PL10&lt;&gt;""),AND(PM10&gt;=PW$24,PM10&lt;&gt;"",PO10&gt;=PW$28,PO10&lt;&gt;""),AND(PQ10&gt;=PW$24,PQ10&lt;&gt;"",PS10&gt;=PW$28,PS10&lt;&gt;""),AND(PT10&gt;=PW$24,PT10&lt;&gt;"",PV10&gt;=PW$28,PV10&lt;&gt;""),AND(QR10&gt;=RE$24,QR10&lt;&gt;"",QT10&gt;=RE$28,QT10&lt;&gt;""),AND(QU10&gt;=RE$24,QU10&lt;&gt;"",QW10&gt;=RE$28,QW10&lt;&gt;""),AND(QY10&gt;=RE$24,QY10&lt;&gt;"",RA10&gt;=RE$28,RA10&lt;&gt;""),AND(RB10&gt;=RE$24,RB10&lt;&gt;"",RD10&gt;=RE$28,RD10&lt;&gt;""),AND(RZ10&gt;=SM$24,RZ10&lt;&gt;"",SB10&gt;=SM$28,SB10&lt;&gt;""),AND(SC10&gt;=SM$24,SC10&lt;&gt;"",SE10&gt;=SM$28,SE10&lt;&gt;""),AND(SG10&gt;=SM$24,SG10&lt;&gt;"",SI10&gt;=SM$28,SI10&lt;&gt;""),AND(SJ10&gt;=SM$24,SJ10&lt;&gt;"",SL10&gt;=SM$28,SL10&lt;&gt;""),AND(TH10&gt;=TU$24,TH10&lt;&gt;"",TJ10&gt;=TU$28,TJ10&lt;&gt;""),AND(TK10&gt;=TU$24,TK10&lt;&gt;"",TM10&gt;=TU$28,TM10&lt;&gt;""),AND(TO10&gt;=TU$24,TO10&lt;&gt;"",TQ10&gt;=TU$28,TQ10&lt;&gt;""),AND(TR10&gt;=TU$24,TR10&lt;&gt;"",TT10&gt;=TU$28,TT10&lt;&gt;""),AND(UP10&gt;=VC$24,UP10&lt;&gt;"",UR10&gt;=VC$28,UR10&lt;&gt;""),AND(US10&gt;=VC$24,US10&lt;&gt;"",UU10&gt;=VC$28,UU10&lt;&gt;""),AND(UW10&gt;=VC$24,UW10&lt;&gt;"",UY10&gt;=VC$28,UY10&lt;&gt;""),AND(UZ10&gt;=VC$24,UZ10&lt;&gt;"",VB10&gt;=VC$28,VB10&lt;&gt;""),AND(VX10&gt;=WK$24,VX10&lt;&gt;"",VZ10&gt;=WK$28,VZ10&lt;&gt;""),AND(WA10&gt;=WK$24,WA10&lt;&gt;"",WC10&gt;=WK$28,WC10&lt;&gt;""),AND(WE10&gt;=WK$24,WE10&lt;&gt;"",WG10&gt;=WK$28,WG10&lt;&gt;""),AND(WH10&gt;=WK$24,WH10&lt;&gt;"",WJ10&gt;=WK$28,WJ10&lt;&gt;"")),"Excellence",IF(I10="P","Worlds Team",IF(F10="P","National Team","")))))</f>
        <v/>
      </c>
      <c r="I10" s="3" t="str">
        <f>IF(OR(AND(AG10&gt;=AQ$23,AG10&lt;&gt;"",AI10&gt;=AQ$27,AI10&lt;&gt;"",AF10=""),AND(AJ10&gt;=AQ$23,AJ10&lt;&gt;"",AL10&gt;=AQ$27,AL10&lt;&gt;"",AF10=""),AND(AN10&gt;=AQ$23,AN10&lt;&gt;"",AP10&gt;=AQ$27,AP10&lt;&gt;"",AF10=""),AND(BH10&gt;=BR$23,BH10&lt;&gt;"",BJ10&gt;=BR$27,BJ10&lt;&gt;"",BG10=""),AND(BK10&gt;=BR$23,BK10&lt;&gt;"",BM10&gt;=BR$27,BM10&lt;&gt;"",BG10=""),AND(BO10&gt;=BR$23,BO10&lt;&gt;"",BQ10&gt;=BR$27,BQ10&lt;&gt;"",BG10=""),AND(CI10&gt;=CS$23,CI10&lt;&gt;"",CK10&gt;=CS$27,CK10&lt;&gt;"",CH10=""),AND(CL10&gt;=CS$23,CL10&lt;&gt;"",CN10&gt;=CS$27,CN10&lt;&gt;"",CH10=""),AND(CP10&gt;=CS$23,CP10&lt;&gt;"",CR10&gt;=CS$27,CR10&lt;&gt;"",CH10=""),AND(DP10&gt;=EC$23,DP10&lt;&gt;"",DR10&gt;=EC$27,DR10&lt;&gt;""),AND(DS10&gt;=EC$23,DS10&lt;&gt;"",DU10&gt;=EC$27,DU10&lt;&gt;""),AND(DW10&gt;=EC$23,DW10&lt;&gt;"",DY10&gt;=EC$27,DY10&lt;&gt;""),AND(DZ10&gt;=EC$23,DZ10&lt;&gt;"",EB10&gt;=EC$27,EB10&lt;&gt;""),AND(EX10&gt;=FK$23,EX10&lt;&gt;"",EZ10&gt;=FK$27,EZ10&lt;&gt;""),AND(FA10&gt;=FK$23,FA10&lt;&gt;"",FC10&gt;=FK$27,FC10&lt;&gt;""),AND(FE10&gt;=FK$23,FE10&lt;&gt;"",FG10&gt;=FK$27,FG10&lt;&gt;""),AND(FH10&gt;=FK$23,FH10&lt;&gt;"",FJ10&gt;=FK$27,FJ10&lt;&gt;""),AND(GF10&gt;=GS$23,GF10&lt;&gt;"",GH10&gt;=GS$27,GH10&lt;&gt;""),AND(GI10&gt;=GS$23,GI10&lt;&gt;"",GK10&gt;=GS$27,GK10&lt;&gt;""),AND(GM10&gt;=GS$23,GM10&lt;&gt;"",GO10&gt;=GS$27,GO10&lt;&gt;""),AND(GP10&gt;=GS$23,GP10&lt;&gt;"",GR10&gt;=GS$27,GR10&lt;&gt;""),AND(HN10&gt;=IA$23,HN10&lt;&gt;"",HP10&gt;=IA$27,HP10&lt;&gt;""),AND(HQ10&gt;=IA$23,HQ10&lt;&gt;"",HS10&gt;=IA$27,HS10&lt;&gt;""),AND(HU10&gt;=IA$23,HU10&lt;&gt;"",HW10&gt;=IA$27,HW10&lt;&gt;""),AND(HX10&gt;=IA$23,HX10&lt;&gt;"",HZ10&gt;=IA$27,HZ10&lt;&gt;""),AND(IV10&gt;=JI$23,IV10&lt;&gt;"",IX10&gt;=JI$27,IX10&lt;&gt;""),AND(IY10&gt;=JI$23,IY10&lt;&gt;"",JA10&gt;=JI$27,JA10&lt;&gt;""),AND(JC10&gt;=JI$23,JC10&lt;&gt;"",JE10&gt;=JI$27,JE10&lt;&gt;""),AND(JF10&gt;=JI$23,JF10&lt;&gt;"",JH10&gt;=JI$27,JH10&lt;&gt;""),AND(KD10&gt;=KQ$23,KD10&lt;&gt;"",KF10&gt;=KQ$27,KF10&lt;&gt;""),AND(KG10&gt;=KQ$23,KG10&lt;&gt;"",KI10&gt;=KQ$27,KI10&lt;&gt;""),AND(KK10&gt;=KQ$23,KK10&lt;&gt;"",KM10&gt;=KQ$27,KM10&lt;&gt;""),AND(KN10&gt;=KQ$23,KN10&lt;&gt;"",KP10&gt;=KQ$27,KP10&lt;&gt;""),AND(LL10&gt;=LY$23,LL10&lt;&gt;"",LN10&gt;=LY$27,LN10&lt;&gt;""),AND(LO10&gt;=LY$23,LO10&lt;&gt;"",LQ10&gt;=LY$27,LQ10&lt;&gt;""),AND(LS10&gt;=LY$23,LS10&lt;&gt;"",LU10&gt;=LY$27,LU10&lt;&gt;""),AND(LV10&gt;=LY$23,LV10&lt;&gt;"",LX10&gt;=LY$27,LX10&lt;&gt;""),AND(MT10&gt;=NG$23,MT10&lt;&gt;"",MV10&gt;=NG$27,MV10&lt;&gt;""),AND(MW10&gt;=NG$23,MW10&lt;&gt;"",MY10&gt;=NG$27,MY10&lt;&gt;""),AND(NA10&gt;=NG$23,NA10&lt;&gt;"",NC10&gt;=NG$27,NC10&lt;&gt;""),AND(ND10&gt;=NG$23,ND10&lt;&gt;"",NF10&gt;=NG$27,NF10&lt;&gt;""),AND(OB10&gt;=OO$23,OB10&lt;&gt;"",OD10&gt;=OO$27,OD10&lt;&gt;""),AND(OE10&gt;=OO$23,OE10&lt;&gt;"",OG10&gt;=OO$27,OG10&lt;&gt;""),AND(OI10&gt;=OO$23,OI10&lt;&gt;"",OK10&gt;=OO$27,OK10&lt;&gt;""),AND(OL10&gt;=OO$23,OL10&lt;&gt;"",ON10&gt;=OO$27,ON10&lt;&gt;""),AND(PJ10&gt;=PW$23,PJ10&lt;&gt;"",PL10&gt;=PW$27,PL10&lt;&gt;""),AND(PM10&gt;=PW$23,PM10&lt;&gt;"",PO10&gt;=PW$27,PO10&lt;&gt;""),AND(PQ10&gt;=PW$23,PQ10&lt;&gt;"",PS10&gt;=PW$27,PS10&lt;&gt;""),AND(PT10&gt;=PW$23,PT10&lt;&gt;"",PV10&gt;=PW$27,PV10&lt;&gt;""),AND(QR10&gt;=RE$23,QR10&lt;&gt;"",QT10&gt;=RE$27,QT10&lt;&gt;""),AND(QU10&gt;=RE$23,QU10&lt;&gt;"",QW10&gt;=RE$27,QW10&lt;&gt;""),AND(QY10&gt;=RE$23,QY10&lt;&gt;"",RA10&gt;=RE$27,RA10&lt;&gt;""),AND(RB10&gt;=RE$23,RB10&lt;&gt;"",RD10&gt;=RE$27,RD10&lt;&gt;""),AND(RZ10&gt;=SM$23,RZ10&lt;&gt;"",SB10&gt;=SM$27,SB10&lt;&gt;""),AND(SC10&gt;=SM$23,SC10&lt;&gt;"",SE10&gt;=SM$27,SE10&lt;&gt;""),AND(SG10&gt;=SM$23,SG10&lt;&gt;"",SI10&gt;=SM$27,SI10&lt;&gt;""),AND(SJ10&gt;=SM$23,SJ10&lt;&gt;"",SL10&gt;=SM$27,SL10&lt;&gt;""),AND(TH10&gt;=TU$23,TH10&lt;&gt;"",TJ10&gt;=TU$27,TJ10&lt;&gt;""),AND(TK10&gt;=TU$23,TK10&lt;&gt;"",TM10&gt;=TU$27,TM10&lt;&gt;""),AND(TO10&gt;=TU$23,TO10&lt;&gt;"",TQ10&gt;=TU$27,TQ10&lt;&gt;""),AND(TR10&gt;=TU$23,TR10&lt;&gt;"",TT10&gt;=TU$27,TT10&lt;&gt;""),AND(UP10&gt;=VC$23,UP10&lt;&gt;"",UR10&gt;=VC$27,UR10&lt;&gt;""),AND(US10&gt;=VC$23,US10&lt;&gt;"",UU10&gt;=VC$27,UU10&lt;&gt;""),AND(UW10&gt;=VC$23,UW10&lt;&gt;"",UY10&gt;=VC$27,UY10&lt;&gt;""),AND(UZ10&gt;=VC$23,UZ10&lt;&gt;"",VB10&gt;=VC$27,VB10&lt;&gt;""),AND(VX10&gt;=WK$23,VX10&lt;&gt;"",VZ10&gt;=WK$27,VZ10&lt;&gt;""),AND(WA10&gt;=WK$23,WA10&lt;&gt;"",WC10&gt;=WK$27,WC10&lt;&gt;""),AND(WE10&gt;=WK$23,WE10&lt;&gt;"",WG10&gt;=WK$27,WG10&lt;&gt;""),AND(WH10&gt;=WK$23,WH10&lt;&gt;"",WJ10&gt;=WK$27,WJ10&lt;&gt;"")),"P","")</f>
        <v/>
      </c>
      <c r="J10" s="8">
        <f>IF(COUNT(AI10,AL10,AP10,BJ10,BM10,BQ10,CK10,CN10,CR10)&gt;0,LARGE((AI10,AL10,AP10,BJ10,BM10,BQ10,CK10,CN10,CR10),1),0)</f>
        <v>33.799999999999997</v>
      </c>
      <c r="K10" s="8" t="str">
        <f>IF(J10="","",IF(OR(J10=CK10,J10=CN10,J10=CR10),$BS$1,IF(OR(J10=BJ10,J10=BM10,J10=BQ10),$AR$1,IF(OR(J10=AI10,J10=AL10,J10=AP10),$Q$1,""))))</f>
        <v>2025 Nationals</v>
      </c>
      <c r="L10" s="8">
        <f>IF(COUNT(AI10,AL10,AP10,BJ10,BM10,BQ10,CK10,CN10,CR10)&gt;1,LARGE((AI10,AL10,AP10,BJ10,BM10,BQ10,CK10,CN10,CR10),2),0)</f>
        <v>22.619999999999997</v>
      </c>
      <c r="M10" s="8" t="str">
        <f>IF(L10="","",IF(OR(L10=CK10,L10=CN10,L10=CR10),$BS$1,IF(OR(L10=BJ10,L10=BM10,L10=BQ10),$AR$1,IF(OR(L10=AI10,L10=AL10,L10=AP10),$Q$1,""))))</f>
        <v>2025 Nationals</v>
      </c>
      <c r="N10" s="8" t="str">
        <f>IF(MAX(CT10,CU10)&gt;0,MAX(CT10,CU10),"")</f>
        <v/>
      </c>
      <c r="O10" s="11" t="str">
        <f>IF(N10="","",IF(N10=CT10,"("&amp;CT$2&amp;")",IF(N10=CU10,"("&amp;CU$2&amp;")")))</f>
        <v/>
      </c>
      <c r="P10" s="8" t="str">
        <f>IF(N10="","",IF(N10=CT10,IF(N10+IF(L10="",0,L10)=WD10,$VD$1,IF(N10+IF(L10="",0,L10)=UV10,$TV$1,IF(N10+IF(L10="",0,L10)=TN10,$SN$1,IF(N10+IF(L10="",0,L10)=SF10,$RF$1,IF(N10+IF(L10="",0,L10)=QX10,$PX$1,IF(N10+IF(L10="",0,L10)=PP10,$OP$1,IF(N10+IF(L10="",0,L10)=OH10,$NH$1,IF(N10+IF(L10="",0,L10)=MZ10,$LZ$1,IF(N10+IF(L10="",0,L10)=LR10,$KR$1,IF(N10+IF(L10="",0,L10)=KJ10,$JJ$1,IF(N10+IF(L10="",0,L10)=JB10,$IB$1,IF(N10+IF(L10="",0,L10)=HT10,$GT$1,IF(N10+IF(L10="",0,L10)=GL10,$FL$1,IF(N10+IF(L10="",0,L10)=FD10,$ED$1,IF(N10+IF(L10="",0,L10)=DV10,$CV$1))))))))))))))),IF(N10=CU10,IF(N10+IF(L10="",0,L10)=WG10,$VD$1,IF(N10+IF(L10="",0,L10)=UY10,$TV$1,IF(N10+IF(L10="",0,L10)=TQ10,$SN$1,IF(N10+IF(L10="",0,L10)=SL10,$RF$1,IF(N10+IF(L10="",0,L10)=RD10,$PX$1,IF(N10+IF(L10="",0,L10)=PV10,$OP$1,IF(N10+IF(L10="",0,L10)=ON10,$NH$1,IF(N10+IF(L10="",0,L10)=NF10,$LZ$1,IF(N10+IF(L10="",0,L10)=LX10,$KR$1,IF(N10+IF(L10="",0,L10)=KP10,$JJ$1,IF(N10+IF(L10="",0,L10)=JH10,$IB$1,IF(N10+IF(L10="",0,L10)=HZ10,$GT$1,IF(N10+IF(L10="",0,L10)=GR10,$FL$1,IF(N10+IF(L10="",0,L10)=FJ10,$ED$1,IF(N10+IF(L10="",0,L10)=EB10,$CV$1,IF(N10+IF(L10="",0,L10)=WJ10,$VD$1,IF(N10+IF(L10="",0,L10)=VB10,$TV$1,IF(N10+IF(L10="",0,L10)=TT10,$SN$1,IF(N10+IF(L10="",0,L10)=SI10,$RF$1,IF(N10+IF(L10="",0,L10)=RA10,$PX$1,IF(N10+IF(L10="",0,L10)=PS10,$OP$1,IF(N10+IF(L10="",0,L10)=OK10,$NH$1,IF(N10+IF(L10="",0,L10)=NC10,$LZ$1,IF(N10+IF(L10="",0,L10)=LU10,$KR$1,IF(N10+IF(L10="",0,L10)=KM10,$JJ$1,IF(N10+IF(L10="",0,L10)=JE10,$IB$1,IF(N10+IF(L10="",0,L10)=HW10,$GT$1,IF(N10+IF(L10="",0,L10)=GO10,$FL$1,IF(N10+IF(L10="",0,L10)=FG10,$ED$1,IF(N10+IF(L10="",0,L10)=DY10,$CV$1)))))))))))))))))))))))))))))))))</f>
        <v/>
      </c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7"/>
      <c r="AG10" s="38" t="str">
        <f>IF(S10&gt;0,S10,"")</f>
        <v/>
      </c>
      <c r="AH10" s="38" t="str">
        <f>IF(T10&gt;0,T10,"")</f>
        <v/>
      </c>
      <c r="AI10" s="40" t="str">
        <f>IF(SUM(Q10:T10)-U10&gt;0,SUM(Q10:T10)-U10,"")</f>
        <v/>
      </c>
      <c r="AJ10" s="40" t="str">
        <f>IF(X10&gt;0,X10,"")</f>
        <v/>
      </c>
      <c r="AK10" s="40" t="str">
        <f>IF(Y10&gt;0,Y10,"")</f>
        <v/>
      </c>
      <c r="AL10" s="40" t="str">
        <f>IF(SUM(V10:Y10)-Z10&gt;0,SUM(V10:Y10)-Z10,"")</f>
        <v/>
      </c>
      <c r="AM10" s="40" t="str">
        <f>IF(AI10="","",MAX(AI10,AL10))</f>
        <v/>
      </c>
      <c r="AN10" s="40" t="str">
        <f>IF(AC10&gt;0,AC10,"")</f>
        <v/>
      </c>
      <c r="AO10" s="40" t="str">
        <f>IF(AD10&gt;0,AD10,"")</f>
        <v/>
      </c>
      <c r="AP10" s="40" t="str">
        <f>IF(SUM(AA10:AD10)-AE10&gt;0,SUM(AA10:AD10)-AE10,"")</f>
        <v/>
      </c>
      <c r="AQ10" s="40" t="str">
        <f>IF(SUM(AM10,AP10)&gt;0,SUM(AM10,AP10),"")</f>
        <v/>
      </c>
      <c r="AR10" s="26">
        <v>2.85</v>
      </c>
      <c r="AS10" s="26">
        <v>3.75</v>
      </c>
      <c r="AT10" s="26">
        <v>5.8</v>
      </c>
      <c r="AU10" s="26">
        <v>4.3</v>
      </c>
      <c r="AV10" s="26">
        <v>0</v>
      </c>
      <c r="AW10" s="26">
        <v>10</v>
      </c>
      <c r="AX10" s="26">
        <v>9.8000000000000007</v>
      </c>
      <c r="AY10" s="26">
        <v>0</v>
      </c>
      <c r="AZ10" s="26">
        <v>14</v>
      </c>
      <c r="BA10" s="26">
        <v>0</v>
      </c>
      <c r="BB10" s="26">
        <v>4.43</v>
      </c>
      <c r="BC10" s="26">
        <v>5.45</v>
      </c>
      <c r="BD10" s="26">
        <v>7</v>
      </c>
      <c r="BE10" s="26">
        <v>5.74</v>
      </c>
      <c r="BF10" s="26">
        <v>0</v>
      </c>
      <c r="BG10" s="28"/>
      <c r="BH10" s="39">
        <f>IF(AT10&gt;0,AT10,"")</f>
        <v>5.8</v>
      </c>
      <c r="BI10" s="39">
        <f>IF(AU10&gt;0,AU10,"")</f>
        <v>4.3</v>
      </c>
      <c r="BJ10" s="11">
        <f>IF(SUM(AR10:AU10)-AV10&gt;0,SUM(AR10:AU10)-AV10,"")</f>
        <v>16.7</v>
      </c>
      <c r="BK10" s="11" t="str">
        <f>IF(AY10&gt;0,AY10,"")</f>
        <v/>
      </c>
      <c r="BL10" s="11">
        <f>IF(AZ10&gt;0,AZ10,"")</f>
        <v>14</v>
      </c>
      <c r="BM10" s="11">
        <f>IF(SUM(AW10:AZ10)-BA10&gt;0,SUM(AW10:AZ10)-BA10,"")</f>
        <v>33.799999999999997</v>
      </c>
      <c r="BN10" s="11">
        <f>IF(BJ10="","",MAX(BJ10,BM10))</f>
        <v>33.799999999999997</v>
      </c>
      <c r="BO10" s="11">
        <f>IF(BD10&gt;0,BD10,"")</f>
        <v>7</v>
      </c>
      <c r="BP10" s="11">
        <f>IF(BE10&gt;0,BE10,"")</f>
        <v>5.74</v>
      </c>
      <c r="BQ10" s="11">
        <f>IF(SUM(BB10:BE10)-BF10&gt;0,SUM(BB10:BE10)-BF10,"")</f>
        <v>22.619999999999997</v>
      </c>
      <c r="BR10" s="11">
        <f>IF(SUM(BN10,BQ10)&gt;0,SUM(BN10,BQ10),"")</f>
        <v>56.419999999999995</v>
      </c>
      <c r="BS10" s="22"/>
      <c r="BT10" s="22"/>
      <c r="BU10" s="22"/>
      <c r="BV10" s="22"/>
      <c r="BW10" s="22"/>
      <c r="BX10" s="22"/>
      <c r="BY10" s="22"/>
      <c r="BZ10" s="22"/>
      <c r="CA10" s="22"/>
      <c r="CB10" s="22"/>
      <c r="CC10" s="22"/>
      <c r="CD10" s="22"/>
      <c r="CE10" s="22"/>
      <c r="CF10" s="22"/>
      <c r="CG10" s="22"/>
      <c r="CH10" s="27"/>
      <c r="CI10" s="38" t="str">
        <f>IF(BU10&gt;0,BU10,"")</f>
        <v/>
      </c>
      <c r="CJ10" s="38" t="str">
        <f>IF(BV10&gt;0,BV10,"")</f>
        <v/>
      </c>
      <c r="CK10" s="40" t="str">
        <f>IF(SUM(BS10:BV10)-BW10&gt;0,SUM(BS10:BV10)-BW10,"")</f>
        <v/>
      </c>
      <c r="CL10" s="40" t="str">
        <f>IF(BZ10&gt;0,BZ10,"")</f>
        <v/>
      </c>
      <c r="CM10" s="40" t="str">
        <f>IF(CA10&gt;0,CA10,"")</f>
        <v/>
      </c>
      <c r="CN10" s="40" t="str">
        <f>IF(SUM(BX10:CA10)-CB10&gt;0,SUM(BX10:CA10)-CB10,"")</f>
        <v/>
      </c>
      <c r="CO10" s="40" t="str">
        <f>IF(CK10="","",MAX(CK10,CN10))</f>
        <v/>
      </c>
      <c r="CP10" s="40" t="str">
        <f>IF(CE10&gt;0,CE10,"")</f>
        <v/>
      </c>
      <c r="CQ10" s="40" t="str">
        <f>IF(CF10&gt;0,CF10,"")</f>
        <v/>
      </c>
      <c r="CR10" s="40" t="str">
        <f>IF(SUM(CC10:CF10)-CG10&gt;0,SUM(CC10:CF10)-CG10,"")</f>
        <v/>
      </c>
      <c r="CS10" s="40" t="str">
        <f>IF(SUM(CO10,CR10)&gt;0,SUM(CO10,CR10),"")</f>
        <v/>
      </c>
      <c r="CT10" s="51" t="str">
        <f>IF(MAX(DV10,FD10,GL10,HT10,JB10,KJ10,LR10,MZ10,OH10,PP10,QX10,SF10,TN10,UV10,WD10)-IF(L10="",0,L10)&gt;0.001,MAX(DV10,FD10,GL10,HT10,JB10,KJ10,LR10,MZ10,OH10,PP10,QX10,SF10,TN10,UV10,WD10)-IF(L10="",0,L10),"")</f>
        <v/>
      </c>
      <c r="CU10" s="51" t="str">
        <f>IF(MAX(DY10,EB10,FG10,FJ10,GO10,GR10,HW10,HZ10,JE10,JH10,KM10,KP10,LU10,LX10,NC10,NF10,OK10,ON10,PS10,PV10,RA10,RD10,SI10,SL10,TQ10,TT10,UY10,VB10,WG10,WJ10)-IF(L10="",0,L10)&gt;0.001,MAX(DY10,EB10,FG10,FJ10,GO10,GR10,HW10,HZ10,JE10,JH10,KM10,KP10,LU10,LX10,NC10,NF10,OK10,ON10,PS10,PV10,RA10,RD10,SI10,SL10,TQ10,TT10,UY10,VB10,WG10,WJ10)-IF(L10="",0,L10),"")</f>
        <v/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0" t="str">
        <f>IF(CX10&gt;0,CX10,"")</f>
        <v/>
      </c>
      <c r="DQ10" s="40" t="str">
        <f>IF(CY10&gt;0,CY10,"")</f>
        <v/>
      </c>
      <c r="DR10" s="40" t="str">
        <f>IF(SUM(CV10:CY10)-CZ10&gt;0,SUM(CV10:CY10)-CZ10,"")</f>
        <v/>
      </c>
      <c r="DS10" s="40" t="str">
        <f>IF(DC10&gt;0,DC10,"")</f>
        <v/>
      </c>
      <c r="DT10" s="40" t="str">
        <f>IF(DD10&gt;0,DD10,"")</f>
        <v/>
      </c>
      <c r="DU10" s="40" t="str">
        <f>IF(SUM(DA10:DD10)-DE10&gt;0,SUM(DA10:DD10)-DE10,"")</f>
        <v/>
      </c>
      <c r="DV10" s="40" t="str">
        <f>IF(MAX(DR10,DU10)&gt;0,MAX(DR10,DU10),"")</f>
        <v/>
      </c>
      <c r="DW10" s="40" t="str">
        <f>IF(DH10&gt;0,DH10,"")</f>
        <v/>
      </c>
      <c r="DX10" s="40" t="str">
        <f>IF(DI10&gt;0,DI10,"")</f>
        <v/>
      </c>
      <c r="DY10" s="40" t="str">
        <f>IF(SUM(DF10:DI10)-DJ10&gt;0,SUM(DF10:DI10)-DJ10,"")</f>
        <v/>
      </c>
      <c r="DZ10" s="40" t="str">
        <f>IF(DM10&gt;0,DM10,"")</f>
        <v/>
      </c>
      <c r="EA10" s="40" t="str">
        <f>IF(DN10&gt;0,DN10,"")</f>
        <v/>
      </c>
      <c r="EB10" s="40" t="str">
        <f>IF(SUM(DK10:DN10)-DO10&gt;0,SUM(DK10:DN10)-DO10,"")</f>
        <v/>
      </c>
      <c r="EC10" s="40" t="str">
        <f>IF(SUM(DV10,EB10)&gt;0,SUM(DV10,EB10),"")</f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>IF(EF10&gt;0,EF10,"")</f>
        <v/>
      </c>
      <c r="EY10" s="11" t="str">
        <f>IF(EG10&gt;0,EG10,"")</f>
        <v/>
      </c>
      <c r="EZ10" s="11" t="str">
        <f>IF(SUM(ED10:EG10)-EH10&gt;0,SUM(ED10:EG10)-EH10,"")</f>
        <v/>
      </c>
      <c r="FA10" s="11" t="str">
        <f>IF(EK10&gt;0,EK10,"")</f>
        <v/>
      </c>
      <c r="FB10" s="11" t="str">
        <f>IF(EL10&gt;0,EL10,"")</f>
        <v/>
      </c>
      <c r="FC10" s="11" t="str">
        <f>IF(SUM(EI10:EL10)-EM10&gt;0,SUM(EI10:EL10)-EM10,"")</f>
        <v/>
      </c>
      <c r="FD10" s="11" t="str">
        <f>IF(MAX(EZ10,FC10)&gt;0,MAX(EZ10,FC10),"")</f>
        <v/>
      </c>
      <c r="FE10" s="11" t="str">
        <f>IF(EP10&gt;0,EP10,"")</f>
        <v/>
      </c>
      <c r="FF10" s="11" t="str">
        <f>IF(EQ10&gt;0,EQ10,"")</f>
        <v/>
      </c>
      <c r="FG10" s="11" t="str">
        <f>IF(SUM(EN10:EQ10)-ER10&gt;0,SUM(EN10:EQ10)-ER10,"")</f>
        <v/>
      </c>
      <c r="FH10" s="11" t="str">
        <f>IF(EU10&gt;0,EU10,"")</f>
        <v/>
      </c>
      <c r="FI10" s="11" t="str">
        <f>IF(EV10&gt;0,EV10,"")</f>
        <v/>
      </c>
      <c r="FJ10" s="11" t="str">
        <f>IF(SUM(ES10:EV10)-EW10&gt;0,SUM(ES10:EV10)-EW10,"")</f>
        <v/>
      </c>
      <c r="FK10" s="11" t="str">
        <f>IF(SUM(FD10,FJ10)&gt;0,SUM(FD10,FJ10),"")</f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0" t="str">
        <f>IF(FN10&gt;0,FN10,"")</f>
        <v/>
      </c>
      <c r="GG10" s="40" t="str">
        <f>IF(FO10&gt;0,FO10,"")</f>
        <v/>
      </c>
      <c r="GH10" s="40" t="str">
        <f>IF(SUM(FL10:FO10)-FP10&gt;0,SUM(FL10:FO10)-FP10,"")</f>
        <v/>
      </c>
      <c r="GI10" s="40" t="str">
        <f>IF(FS10&gt;0,FS10,"")</f>
        <v/>
      </c>
      <c r="GJ10" s="40" t="str">
        <f>IF(FT10&gt;0,FT10,"")</f>
        <v/>
      </c>
      <c r="GK10" s="40" t="str">
        <f>IF(SUM(FQ10:FT10)-FU10&gt;0,SUM(FQ10:FT10)-FU10,"")</f>
        <v/>
      </c>
      <c r="GL10" s="40" t="str">
        <f>IF(MAX(GH10,GK10)&gt;0,MAX(GH10,GK10),"")</f>
        <v/>
      </c>
      <c r="GM10" s="40" t="str">
        <f>IF(FX10&gt;0,FX10,"")</f>
        <v/>
      </c>
      <c r="GN10" s="40" t="str">
        <f>IF(FY10&gt;0,FY10,"")</f>
        <v/>
      </c>
      <c r="GO10" s="40" t="str">
        <f>IF(SUM(FV10:FY10)-FZ10&gt;0,SUM(FV10:FY10)-FZ10,"")</f>
        <v/>
      </c>
      <c r="GP10" s="40" t="str">
        <f>IF(GC10&gt;0,GC10,"")</f>
        <v/>
      </c>
      <c r="GQ10" s="40" t="str">
        <f>IF(GD10&gt;0,GD10,"")</f>
        <v/>
      </c>
      <c r="GR10" s="40" t="str">
        <f>IF(SUM(GA10:GD10)-GE10&gt;0,SUM(GA10:GD10)-GE10,"")</f>
        <v/>
      </c>
      <c r="GS10" s="40" t="str">
        <f>IF(SUM(GL10,GR10)&gt;0,SUM(GL10,GR10),"")</f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 t="str">
        <f>IF(GV10&gt;0,GV10,"")</f>
        <v/>
      </c>
      <c r="HO10" s="11" t="str">
        <f>IF(GW10&gt;0,GW10,"")</f>
        <v/>
      </c>
      <c r="HP10" s="11" t="str">
        <f>IF(SUM(GT10:GW10)-GX10&gt;0,SUM(GT10:GW10)-GX10,"")</f>
        <v/>
      </c>
      <c r="HQ10" s="11" t="str">
        <f>IF(HA10&gt;0,HA10,"")</f>
        <v/>
      </c>
      <c r="HR10" s="11" t="str">
        <f>IF(HB10&gt;0,HB10,"")</f>
        <v/>
      </c>
      <c r="HS10" s="11" t="str">
        <f>IF(SUM(GY10:HB10)-HC10&gt;0,SUM(GY10:HB10)-HC10,"")</f>
        <v/>
      </c>
      <c r="HT10" s="11" t="str">
        <f>IF(MAX(HP10,HS10)&gt;0,MAX(HP10,HS10),"")</f>
        <v/>
      </c>
      <c r="HU10" s="11" t="str">
        <f>IF(HF10&gt;0,HF10,"")</f>
        <v/>
      </c>
      <c r="HV10" s="11" t="str">
        <f>IF(HG10&gt;0,HG10,"")</f>
        <v/>
      </c>
      <c r="HW10" s="11" t="str">
        <f>IF(SUM(HD10:HG10)-HH10&gt;0,SUM(HD10:HG10)-HH10,"")</f>
        <v/>
      </c>
      <c r="HX10" s="11" t="str">
        <f>IF(HK10&gt;0,HK10,"")</f>
        <v/>
      </c>
      <c r="HY10" s="11" t="str">
        <f>IF(HL10&gt;0,HL10,"")</f>
        <v/>
      </c>
      <c r="HZ10" s="11" t="str">
        <f>IF(SUM(HI10:HL10)-HM10&gt;0,SUM(HI10:HL10)-HM10,"")</f>
        <v/>
      </c>
      <c r="IA10" s="11" t="str">
        <f>IF(SUM(HT10,HZ10)&gt;0,SUM(HT10,HZ10),"")</f>
        <v/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0" t="str">
        <f>IF(ID10&gt;0,ID10,"")</f>
        <v/>
      </c>
      <c r="IW10" s="40" t="str">
        <f>IF(IE10&gt;0,IE10,"")</f>
        <v/>
      </c>
      <c r="IX10" s="40" t="str">
        <f>IF(SUM(IB10:IE10)-IF10&gt;0,SUM(IB10:IE10)-IF10,"")</f>
        <v/>
      </c>
      <c r="IY10" s="40" t="str">
        <f>IF(II10&gt;0,II10,"")</f>
        <v/>
      </c>
      <c r="IZ10" s="40" t="str">
        <f>IF(IJ10&gt;0,IJ10,"")</f>
        <v/>
      </c>
      <c r="JA10" s="40" t="str">
        <f>IF(SUM(IG10:IJ10)-IK10&gt;0,SUM(IG10:IJ10)-IK10,"")</f>
        <v/>
      </c>
      <c r="JB10" s="40" t="str">
        <f>IF(MAX(IX10,JA10)&gt;0,MAX(IX10,JA10),"")</f>
        <v/>
      </c>
      <c r="JC10" s="40" t="str">
        <f>IF(IN10&gt;0,IN10,"")</f>
        <v/>
      </c>
      <c r="JD10" s="40" t="str">
        <f>IF(IO10&gt;0,IO10,"")</f>
        <v/>
      </c>
      <c r="JE10" s="40" t="str">
        <f>IF(SUM(IL10:IO10)-IP10&gt;0,SUM(IL10:IO10)-IP10,"")</f>
        <v/>
      </c>
      <c r="JF10" s="40" t="str">
        <f>IF(IS10&gt;0,IS10,"")</f>
        <v/>
      </c>
      <c r="JG10" s="40" t="str">
        <f>IF(IT10&gt;0,IT10,"")</f>
        <v/>
      </c>
      <c r="JH10" s="40" t="str">
        <f>IF(SUM(IQ10:IT10)-IU10&gt;0,SUM(IQ10:IT10)-IU10,"")</f>
        <v/>
      </c>
      <c r="JI10" s="40" t="str">
        <f>IF(SUM(JB10,JH10)&gt;0,SUM(JB10,JH10),"")</f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>IF(JL10&gt;0,JL10,"")</f>
        <v/>
      </c>
      <c r="KE10" s="11" t="str">
        <f>IF(JM10&gt;0,JM10,"")</f>
        <v/>
      </c>
      <c r="KF10" s="11" t="str">
        <f>IF(SUM(JJ10:JM10)-JN10&gt;0,SUM(JJ10:JM10)-JN10,"")</f>
        <v/>
      </c>
      <c r="KG10" s="11" t="str">
        <f>IF(JQ10&gt;0,JQ10,"")</f>
        <v/>
      </c>
      <c r="KH10" s="11" t="str">
        <f>IF(JR10&gt;0,JR10,"")</f>
        <v/>
      </c>
      <c r="KI10" s="11" t="str">
        <f>IF(SUM(JO10:JR10)-JS10&gt;0,SUM(JO10:JR10)-JS10,"")</f>
        <v/>
      </c>
      <c r="KJ10" s="11" t="str">
        <f>IF(MAX(KF10,KI10)&gt;0,MAX(KF10,KI10),"")</f>
        <v/>
      </c>
      <c r="KK10" s="11" t="str">
        <f>IF(JV10&gt;0,JV10,"")</f>
        <v/>
      </c>
      <c r="KL10" s="11" t="str">
        <f>IF(JW10&gt;0,JW10,"")</f>
        <v/>
      </c>
      <c r="KM10" s="11" t="str">
        <f>IF(SUM(JT10:JW10)-JX10&gt;0,SUM(JT10:JW10)-JX10,"")</f>
        <v/>
      </c>
      <c r="KN10" s="11" t="str">
        <f>IF(KA10&gt;0,KA10,"")</f>
        <v/>
      </c>
      <c r="KO10" s="11" t="str">
        <f>IF(KB10&gt;0,KB10,"")</f>
        <v/>
      </c>
      <c r="KP10" s="11" t="str">
        <f>IF(SUM(JY10:KB10)-KC10&gt;0,SUM(JY10:KB10)-KC10,"")</f>
        <v/>
      </c>
      <c r="KQ10" s="11" t="str">
        <f>IF(SUM(KJ10,KP10)&gt;0,SUM(KJ10,KP10),"")</f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0" t="str">
        <f>IF(KT10&gt;0,KT10,"")</f>
        <v/>
      </c>
      <c r="LM10" s="40" t="str">
        <f>IF(KU10&gt;0,KU10,"")</f>
        <v/>
      </c>
      <c r="LN10" s="40" t="str">
        <f>IF(SUM(KR10:KU10)-KV10&gt;0,SUM(KR10:KU10)-KV10,"")</f>
        <v/>
      </c>
      <c r="LO10" s="40" t="str">
        <f>IF(KY10&gt;0,KY10,"")</f>
        <v/>
      </c>
      <c r="LP10" s="40" t="str">
        <f>IF(KZ10&gt;0,KZ10,"")</f>
        <v/>
      </c>
      <c r="LQ10" s="40" t="str">
        <f>IF(SUM(KW10:KZ10)-LA10&gt;0,SUM(KW10:KZ10)-LA10,"")</f>
        <v/>
      </c>
      <c r="LR10" s="40" t="str">
        <f>IF(MAX(LN10,LQ10)&gt;0,MAX(LN10,LQ10),"")</f>
        <v/>
      </c>
      <c r="LS10" s="40" t="str">
        <f>IF(LD10&gt;0,LD10,"")</f>
        <v/>
      </c>
      <c r="LT10" s="40" t="str">
        <f>IF(LE10&gt;0,LE10,"")</f>
        <v/>
      </c>
      <c r="LU10" s="40" t="str">
        <f>IF(SUM(LB10:LE10)-LF10&gt;0,SUM(LB10:LE10)-LF10,"")</f>
        <v/>
      </c>
      <c r="LV10" s="40" t="str">
        <f>IF(LI10&gt;0,LI10,"")</f>
        <v/>
      </c>
      <c r="LW10" s="40" t="str">
        <f>IF(LJ10&gt;0,LJ10,"")</f>
        <v/>
      </c>
      <c r="LX10" s="40" t="str">
        <f>IF(SUM(LG10:LJ10)-LK10&gt;0,SUM(LG10:LJ10)-LK10,"")</f>
        <v/>
      </c>
      <c r="LY10" s="40" t="str">
        <f>IF(SUM(LR10,LX10)&gt;0,SUM(LR10,LX10),"")</f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>IF(MB10&gt;0,MB10,"")</f>
        <v/>
      </c>
      <c r="MU10" s="11" t="str">
        <f>IF(MC10&gt;0,MC10,"")</f>
        <v/>
      </c>
      <c r="MV10" s="11" t="str">
        <f>IF(SUM(LZ10:MC10)-MD10&gt;0,SUM(LZ10:MC10)-MD10,"")</f>
        <v/>
      </c>
      <c r="MW10" s="11" t="str">
        <f>IF(MG10&gt;0,MG10,"")</f>
        <v/>
      </c>
      <c r="MX10" s="11" t="str">
        <f>IF(MH10&gt;0,MH10,"")</f>
        <v/>
      </c>
      <c r="MY10" s="11" t="str">
        <f>IF(SUM(ME10:MH10)-MI10&gt;0,SUM(ME10:MH10)-MI10,"")</f>
        <v/>
      </c>
      <c r="MZ10" s="11" t="str">
        <f>IF(MAX(MV10,MY10)&gt;0,MAX(MV10,MY10),"")</f>
        <v/>
      </c>
      <c r="NA10" s="11" t="str">
        <f>IF(ML10&gt;0,ML10,"")</f>
        <v/>
      </c>
      <c r="NB10" s="11" t="str">
        <f>IF(MM10&gt;0,MM10,"")</f>
        <v/>
      </c>
      <c r="NC10" s="11" t="str">
        <f>IF(SUM(MJ10:MM10)-MN10&gt;0,SUM(MJ10:MM10)-MN10,"")</f>
        <v/>
      </c>
      <c r="ND10" s="11" t="str">
        <f>IF(MQ10&gt;0,MQ10,"")</f>
        <v/>
      </c>
      <c r="NE10" s="11" t="str">
        <f>IF(MR10&gt;0,MR10,"")</f>
        <v/>
      </c>
      <c r="NF10" s="11" t="str">
        <f>IF(SUM(MO10:MR10)-MS10&gt;0,SUM(MO10:MR10)-MS10,"")</f>
        <v/>
      </c>
      <c r="NG10" s="11" t="str">
        <f>IF(SUM(MZ10,NF10)&gt;0,SUM(MZ10,NF10),"")</f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0" t="str">
        <f>IF(NJ10&gt;0,NJ10,"")</f>
        <v/>
      </c>
      <c r="OC10" s="40" t="str">
        <f>IF(NK10&gt;0,NK10,"")</f>
        <v/>
      </c>
      <c r="OD10" s="40" t="str">
        <f>IF(SUM(NH10:NK10)-NL10&gt;0,SUM(NH10:NK10)-NL10,"")</f>
        <v/>
      </c>
      <c r="OE10" s="40" t="str">
        <f>IF(NO10&gt;0,NO10,"")</f>
        <v/>
      </c>
      <c r="OF10" s="40" t="str">
        <f>IF(NP10&gt;0,NP10,"")</f>
        <v/>
      </c>
      <c r="OG10" s="40" t="str">
        <f>IF(SUM(NM10:NP10)-NQ10&gt;0,SUM(NM10:NP10)-NQ10,"")</f>
        <v/>
      </c>
      <c r="OH10" s="40" t="str">
        <f>IF(MAX(OD10,OG10)&gt;0,MAX(OD10,OG10),"")</f>
        <v/>
      </c>
      <c r="OI10" s="40" t="str">
        <f>IF(NT10&gt;0,NT10,"")</f>
        <v/>
      </c>
      <c r="OJ10" s="40" t="str">
        <f>IF(NU10&gt;0,NU10,"")</f>
        <v/>
      </c>
      <c r="OK10" s="40" t="str">
        <f>IF(SUM(NR10:NU10)-NV10&gt;0,SUM(NR10:NU10)-NV10,"")</f>
        <v/>
      </c>
      <c r="OL10" s="40" t="str">
        <f>IF(NY10&gt;0,NY10,"")</f>
        <v/>
      </c>
      <c r="OM10" s="40" t="str">
        <f>IF(NZ10&gt;0,NZ10,"")</f>
        <v/>
      </c>
      <c r="ON10" s="40" t="str">
        <f>IF(SUM(NW10:NZ10)-OA10&gt;0,SUM(NW10:NZ10)-OA10,"")</f>
        <v/>
      </c>
      <c r="OO10" s="40" t="str">
        <f>IF(SUM(OH10,ON10)&gt;0,SUM(OH10,ON10),"")</f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>IF(OR10&gt;0,OR10,"")</f>
        <v/>
      </c>
      <c r="PK10" s="11" t="str">
        <f>IF(OS10&gt;0,OS10,"")</f>
        <v/>
      </c>
      <c r="PL10" s="11" t="str">
        <f>IF(SUM(OP10:OS10)-OT10&gt;0,SUM(OP10:OS10)-OT10,"")</f>
        <v/>
      </c>
      <c r="PM10" s="11" t="str">
        <f>IF(OW10&gt;0,OW10,"")</f>
        <v/>
      </c>
      <c r="PN10" s="11" t="str">
        <f>IF(OX10&gt;0,OX10,"")</f>
        <v/>
      </c>
      <c r="PO10" s="11" t="str">
        <f>IF(SUM(OU10:OX10)-OY10&gt;0,SUM(OU10:OX10)-OY10,"")</f>
        <v/>
      </c>
      <c r="PP10" s="11" t="str">
        <f>IF(MAX(PL10,PO10)&gt;0,MAX(PL10,PO10),"")</f>
        <v/>
      </c>
      <c r="PQ10" s="11" t="str">
        <f>IF(PB10&gt;0,PB10,"")</f>
        <v/>
      </c>
      <c r="PR10" s="11" t="str">
        <f>IF(PC10&gt;0,PC10,"")</f>
        <v/>
      </c>
      <c r="PS10" s="11" t="str">
        <f>IF(SUM(OZ10:PC10)-PD10&gt;0,SUM(OZ10:PC10)-PD10,"")</f>
        <v/>
      </c>
      <c r="PT10" s="11" t="str">
        <f>IF(PG10&gt;0,PG10,"")</f>
        <v/>
      </c>
      <c r="PU10" s="11" t="str">
        <f>IF(PH10&gt;0,PH10,"")</f>
        <v/>
      </c>
      <c r="PV10" s="11" t="str">
        <f>IF(SUM(PE10:PH10)-PI10&gt;0,SUM(PE10:PH10)-PI10,"")</f>
        <v/>
      </c>
      <c r="PW10" s="11" t="str">
        <f>IF(SUM(PP10,PV10)&gt;0,SUM(PP10,PV10),"")</f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0" t="str">
        <f>IF(PZ10&gt;0,PZ10,"")</f>
        <v/>
      </c>
      <c r="QS10" s="40" t="str">
        <f>IF(QA10&gt;0,QA10,"")</f>
        <v/>
      </c>
      <c r="QT10" s="40" t="str">
        <f>IF(SUM(PX10:QA10)-QB10&gt;0,SUM(PX10:QA10)-QB10,"")</f>
        <v/>
      </c>
      <c r="QU10" s="40" t="str">
        <f>IF(QE10&gt;0,QE10,"")</f>
        <v/>
      </c>
      <c r="QV10" s="40" t="str">
        <f>IF(QF10&gt;0,QF10,"")</f>
        <v/>
      </c>
      <c r="QW10" s="40" t="str">
        <f>IF(SUM(QC10:QF10)-QG10&gt;0,SUM(QC10:QF10)-QG10,"")</f>
        <v/>
      </c>
      <c r="QX10" s="40" t="str">
        <f>IF(MAX(QT10,QW10)&gt;0,MAX(QT10,QW10),"")</f>
        <v/>
      </c>
      <c r="QY10" s="40" t="str">
        <f>IF(QJ10&gt;0,QJ10,"")</f>
        <v/>
      </c>
      <c r="QZ10" s="40" t="str">
        <f>IF(QK10&gt;0,QK10,"")</f>
        <v/>
      </c>
      <c r="RA10" s="40" t="str">
        <f>IF(SUM(QH10:QK10)-QL10&gt;0,SUM(QH10:QK10)-QL10,"")</f>
        <v/>
      </c>
      <c r="RB10" s="40" t="str">
        <f>IF(QO10&gt;0,QO10,"")</f>
        <v/>
      </c>
      <c r="RC10" s="40" t="str">
        <f>IF(QP10&gt;0,QP10,"")</f>
        <v/>
      </c>
      <c r="RD10" s="40" t="str">
        <f>IF(SUM(QM10:QP10)-QQ10&gt;0,SUM(QM10:QP10)-QQ10,"")</f>
        <v/>
      </c>
      <c r="RE10" s="40" t="str">
        <f>IF(SUM(QX10,RD10)&gt;0,SUM(QX10,RD10),"")</f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>IF(RH10&gt;0,RH10,"")</f>
        <v/>
      </c>
      <c r="SA10" s="11" t="str">
        <f>IF(RI10&gt;0,RI10,"")</f>
        <v/>
      </c>
      <c r="SB10" s="11" t="str">
        <f>IF(SUM(RF10:RI10)-RJ10&gt;0,SUM(RF10:RI10)-RJ10,"")</f>
        <v/>
      </c>
      <c r="SC10" s="11" t="str">
        <f>IF(RM10&gt;0,RM10,"")</f>
        <v/>
      </c>
      <c r="SD10" s="11" t="str">
        <f>IF(RN10&gt;0,RN10,"")</f>
        <v/>
      </c>
      <c r="SE10" s="11" t="str">
        <f>IF(SUM(RK10:RN10)-RO10&gt;0,SUM(RK10:RN10)-RO10,"")</f>
        <v/>
      </c>
      <c r="SF10" s="11" t="str">
        <f>IF(MAX(SB10,SE10)&gt;0,MAX(SB10,SE10),"")</f>
        <v/>
      </c>
      <c r="SG10" s="11" t="str">
        <f>IF(RR10&gt;0,RR10,"")</f>
        <v/>
      </c>
      <c r="SH10" s="11" t="str">
        <f>IF(RS10&gt;0,RS10,"")</f>
        <v/>
      </c>
      <c r="SI10" s="11" t="str">
        <f>IF(SUM(RP10:RS10)-RT10&gt;0,SUM(RP10:RS10)-RT10,"")</f>
        <v/>
      </c>
      <c r="SJ10" s="11" t="str">
        <f>IF(RW10&gt;0,RW10,"")</f>
        <v/>
      </c>
      <c r="SK10" s="11" t="str">
        <f>IF(RX10&gt;0,RX10,"")</f>
        <v/>
      </c>
      <c r="SL10" s="11" t="str">
        <f>IF(SUM(RU10:RX10)-RY10&gt;0,SUM(RU10:RX10)-RY10,"")</f>
        <v/>
      </c>
      <c r="SM10" s="11" t="str">
        <f>IF(SUM(SF10,SL10)&gt;0,SUM(SF10,SL10),"")</f>
        <v/>
      </c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40" t="str">
        <f>IF(SP10&gt;0,SP10,"")</f>
        <v/>
      </c>
      <c r="TI10" s="40" t="str">
        <f>IF(SQ10&gt;0,SQ10,"")</f>
        <v/>
      </c>
      <c r="TJ10" s="40" t="str">
        <f>IF(SUM(SN10:SQ10)-SR10&gt;0,SUM(SN10:SQ10)-SR10,"")</f>
        <v/>
      </c>
      <c r="TK10" s="40" t="str">
        <f>IF(SU10&gt;0,SU10,"")</f>
        <v/>
      </c>
      <c r="TL10" s="40" t="str">
        <f>IF(SV10&gt;0,SV10,"")</f>
        <v/>
      </c>
      <c r="TM10" s="40" t="str">
        <f>IF(SUM(SS10:SV10)-SW10&gt;0,SUM(SS10:SV10)-SW10,"")</f>
        <v/>
      </c>
      <c r="TN10" s="40" t="str">
        <f>IF(MAX(TJ10,TM10)&gt;0,MAX(TJ10,TM10),"")</f>
        <v/>
      </c>
      <c r="TO10" s="40" t="str">
        <f>IF(SZ10&gt;0,SZ10,"")</f>
        <v/>
      </c>
      <c r="TP10" s="40" t="str">
        <f>IF(TA10&gt;0,TA10,"")</f>
        <v/>
      </c>
      <c r="TQ10" s="40" t="str">
        <f>IF(SUM(SX10:TA10)-TB10&gt;0,SUM(SX10:TA10)-TB10,"")</f>
        <v/>
      </c>
      <c r="TR10" s="40" t="str">
        <f>IF(TE10&gt;0,TE10,"")</f>
        <v/>
      </c>
      <c r="TS10" s="40" t="str">
        <f>IF(TF10&gt;0,TF10,"")</f>
        <v/>
      </c>
      <c r="TT10" s="40" t="str">
        <f>IF(SUM(TC10:TF10)-TG10&gt;0,SUM(TC10:TF10)-TG10,"")</f>
        <v/>
      </c>
      <c r="TU10" s="40" t="str">
        <f>IF(SUM(TN10,TT10)&gt;0,SUM(TN10,TT10),"")</f>
        <v/>
      </c>
      <c r="TV10" s="18"/>
      <c r="TW10" s="18"/>
      <c r="TX10" s="18"/>
      <c r="TY10" s="18"/>
      <c r="TZ10" s="18"/>
      <c r="UA10" s="18"/>
      <c r="UB10" s="18"/>
      <c r="UC10" s="18"/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1" t="str">
        <f>IF(TX10&gt;0,TX10,"")</f>
        <v/>
      </c>
      <c r="UQ10" s="11" t="str">
        <f>IF(TY10&gt;0,TY10,"")</f>
        <v/>
      </c>
      <c r="UR10" s="11" t="str">
        <f>IF(SUM(TV10:TY10)-TZ10&gt;0,SUM(TV10:TY10)-TZ10,"")</f>
        <v/>
      </c>
      <c r="US10" s="11" t="str">
        <f>IF(UC10&gt;0,UC10,"")</f>
        <v/>
      </c>
      <c r="UT10" s="11" t="str">
        <f>IF(UD10&gt;0,UD10,"")</f>
        <v/>
      </c>
      <c r="UU10" s="11" t="str">
        <f>IF(SUM(UA10:UD10)-UE10&gt;0,SUM(UA10:UD10)-UE10,"")</f>
        <v/>
      </c>
      <c r="UV10" s="11" t="str">
        <f>IF(MAX(UR10,UU10)&gt;0,MAX(UR10,UU10),"")</f>
        <v/>
      </c>
      <c r="UW10" s="11" t="str">
        <f>IF(UH10&gt;0,UH10,"")</f>
        <v/>
      </c>
      <c r="UX10" s="11" t="str">
        <f>IF(UI10&gt;0,UI10,"")</f>
        <v/>
      </c>
      <c r="UY10" s="11" t="str">
        <f>IF(SUM(UF10:UI10)-UJ10&gt;0,SUM(UF10:UI10)-UJ10,"")</f>
        <v/>
      </c>
      <c r="UZ10" s="11" t="str">
        <f>IF(UM10&gt;0,UM10,"")</f>
        <v/>
      </c>
      <c r="VA10" s="11" t="str">
        <f>IF(UN10&gt;0,UN10,"")</f>
        <v/>
      </c>
      <c r="VB10" s="11" t="str">
        <f>IF(SUM(UK10:UN10)-UO10&gt;0,SUM(UK10:UN10)-UO10,"")</f>
        <v/>
      </c>
      <c r="VC10" s="11" t="str">
        <f>IF(SUM(UV10,VB10)&gt;0,SUM(UV10,VB10),"")</f>
        <v/>
      </c>
      <c r="VD10" s="17"/>
      <c r="VE10" s="17"/>
      <c r="VF10" s="17"/>
      <c r="VG10" s="17"/>
      <c r="VH10" s="17"/>
      <c r="VI10" s="17"/>
      <c r="VJ10" s="17"/>
      <c r="VK10" s="17"/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40" t="str">
        <f>IF(VF10&gt;0,VF10,"")</f>
        <v/>
      </c>
      <c r="VY10" s="40" t="str">
        <f>IF(VG10&gt;0,VG10,"")</f>
        <v/>
      </c>
      <c r="VZ10" s="40" t="str">
        <f>IF(SUM(VD10:VG10)-VH10&gt;0,SUM(VD10:VG10)-VH10,"")</f>
        <v/>
      </c>
      <c r="WA10" s="40" t="str">
        <f>IF(VK10&gt;0,VK10,"")</f>
        <v/>
      </c>
      <c r="WB10" s="40" t="str">
        <f>IF(VL10&gt;0,VL10,"")</f>
        <v/>
      </c>
      <c r="WC10" s="40" t="str">
        <f>IF(SUM(VI10:VL10)-VM10&gt;0,SUM(VI10:VL10)-VM10,"")</f>
        <v/>
      </c>
      <c r="WD10" s="40" t="str">
        <f>IF(MAX(VZ10,WC10)&gt;0,MAX(VZ10,WC10),"")</f>
        <v/>
      </c>
      <c r="WE10" s="40" t="str">
        <f>IF(VP10&gt;0,VP10,"")</f>
        <v/>
      </c>
      <c r="WF10" s="40" t="str">
        <f>IF(VQ10&gt;0,VQ10,"")</f>
        <v/>
      </c>
      <c r="WG10" s="40" t="str">
        <f>IF(SUM(VN10:VQ10)-VR10&gt;0,SUM(VN10:VQ10)-VR10,"")</f>
        <v/>
      </c>
      <c r="WH10" s="40" t="str">
        <f>IF(VU10&gt;0,VU10,"")</f>
        <v/>
      </c>
      <c r="WI10" s="40" t="str">
        <f>IF(VV10&gt;0,VV10,"")</f>
        <v/>
      </c>
      <c r="WJ10" s="40" t="str">
        <f>IF(SUM(VS10:VV10)-VW10&gt;0,SUM(VS10:VV10)-VW10,"")</f>
        <v/>
      </c>
      <c r="WK10" s="40" t="str">
        <f>IF(SUM(WD10,WJ10)&gt;0,SUM(WD10,WJ10),"")</f>
        <v/>
      </c>
      <c r="WL10" s="26">
        <f>IF($CH10="P",BS10,(BS10+AR10)/2)</f>
        <v>1.425</v>
      </c>
      <c r="WM10" s="26">
        <f>IF($CH10="P",BT10,(BT10+AS10)/2)</f>
        <v>1.875</v>
      </c>
      <c r="WN10" s="26">
        <f>IF($CH10="P",BU10,(BU10+AT10)/2)</f>
        <v>2.9</v>
      </c>
      <c r="WO10" s="26">
        <f>IF($CH10="P",BV10,(BV10+AU10)/2)</f>
        <v>2.15</v>
      </c>
      <c r="WP10" s="26">
        <f>IF($CH10="P",BW10,(BW10+AV10)/2)</f>
        <v>0</v>
      </c>
      <c r="WQ10" s="26">
        <f>IF($CH10="P",BX10,(BX10+AW10)/2)</f>
        <v>5</v>
      </c>
      <c r="WR10" s="26">
        <f>IF($CH10="P",BY10,(BY10+AX10)/2)</f>
        <v>4.9000000000000004</v>
      </c>
      <c r="WS10" s="26">
        <f>IF($CH10="P",BZ10,(BZ10+AY10)/2)</f>
        <v>0</v>
      </c>
      <c r="WT10" s="26">
        <f>IF($CH10="P",CA10,(CA10+AZ10)/2)</f>
        <v>7</v>
      </c>
      <c r="WU10" s="26">
        <f>IF($CH10="P",CB10,(CB10+BA10)/2)</f>
        <v>0</v>
      </c>
      <c r="WV10" s="26">
        <f>IF($CH10="P",CC10,(CC10+BB10)/2)</f>
        <v>2.2149999999999999</v>
      </c>
      <c r="WW10" s="26">
        <f>IF($CH10="P",CD10,(CD10+BC10)/2)</f>
        <v>2.7250000000000001</v>
      </c>
      <c r="WX10" s="26">
        <f>IF($CH10="P",CE10,(CE10+BD10)/2)</f>
        <v>3.5</v>
      </c>
      <c r="WY10" s="26">
        <f>IF($CH10="P",CF10,(CF10+BE10)/2)</f>
        <v>2.87</v>
      </c>
      <c r="WZ10" s="26">
        <f>IF($CH10="P",CG10,(CG10+BF10)/2)</f>
        <v>0</v>
      </c>
      <c r="XA10" s="28" t="s">
        <v>53</v>
      </c>
      <c r="XB10" s="11">
        <f>IF(WN10&gt;0,WN10,"")</f>
        <v>2.9</v>
      </c>
      <c r="XC10" s="11">
        <f>IF(WO10&gt;0,WO10,"")</f>
        <v>2.15</v>
      </c>
      <c r="XD10" s="11">
        <f>IF(SUM(WL10:WO10)-WP10&gt;0,SUM(WL10:WO10)-WP10,"")</f>
        <v>8.35</v>
      </c>
      <c r="XE10" s="11" t="str">
        <f>IF(WS10&gt;0,WS10,"")</f>
        <v/>
      </c>
      <c r="XF10" s="11">
        <f>IF(WT10&gt;0,WT10,"")</f>
        <v>7</v>
      </c>
      <c r="XG10" s="11">
        <f>IF(SUM(WQ10:WT10)-WU10&gt;0,SUM(WQ10:WT10)-WU10,"")</f>
        <v>16.899999999999999</v>
      </c>
      <c r="XH10" s="11">
        <f>IF(MAX(XD10,XG10)&gt;0,MAX(XD10,XG10),"")</f>
        <v>16.899999999999999</v>
      </c>
      <c r="XI10" s="11">
        <f>IF(WX10&gt;0,WX10,"")</f>
        <v>3.5</v>
      </c>
      <c r="XJ10" s="11">
        <f>IF(WY10&gt;0,WY10,"")</f>
        <v>2.87</v>
      </c>
      <c r="XK10" s="11">
        <f>IF(SUM(WV10:WY10)-WZ10&gt;0,SUM(WV10:WY10)-WZ10,"")</f>
        <v>11.309999999999999</v>
      </c>
      <c r="XL10" s="11">
        <f>IF(SUM(XH10,XK10)&gt;0,SUM(XH10,XK10),"")</f>
        <v>28.209999999999997</v>
      </c>
    </row>
    <row r="11" spans="1:636" x14ac:dyDescent="0.2">
      <c r="A11" s="4" cm="1">
        <f t="array" ref="A11">IF(AND(H11&lt;&gt;"",H11&lt;&gt;"No DD"),SUMPRODUCT((H$4:H$20&lt;&gt;"")*(H$4:H$20&lt;&gt;"No DD")*(E$4:E$20&gt;E11))+1,IF(H11="No DD",SUMPRODUCT((H$4:H$20="No DD")*(E$4:E$20&gt;E11))+1+SUMPRODUCT((H$4:H$20&lt;&gt;"")*(H$4:H$20&lt;&gt;"No DD")),""))</f>
        <v>3</v>
      </c>
      <c r="B11" s="5" t="s">
        <v>250</v>
      </c>
      <c r="C11" s="4" t="s">
        <v>249</v>
      </c>
      <c r="D11" s="4" t="s">
        <v>248</v>
      </c>
      <c r="E11" s="9">
        <f>SUM(J11,L11,N11)</f>
        <v>48.11</v>
      </c>
      <c r="F11" s="3" t="str">
        <f>IF(OR(AND(AG11&gt;=AQ$22,AG11&lt;&gt;"",AI11&gt;=AQ$26,AI11&lt;&gt;"",AF11=""),AND(AJ11&gt;=AQ$22,AJ11&lt;&gt;"",AL11&gt;=AQ$26,AL11&lt;&gt;"",AF11=""),AND(AN11&gt;=AQ$22,AN11&lt;&gt;"",AP11&gt;=AQ$26,AP11&lt;&gt;"",AF11=""),AND(BH11&gt;=BR$22,BH11&lt;&gt;"",BJ11&gt;=BR$26,BJ11&lt;&gt;"",BG11=""),AND(BK11&gt;=BR$22,BK11&lt;&gt;"",BM11&gt;=BR$26,BM11&lt;&gt;"",BG11=""),AND(BO11&gt;=BR$22,BO11&lt;&gt;"",BQ11&gt;=BR$26,BQ11&lt;&gt;"",BG11=""),AND(CI11&gt;=CS$22,CI11&lt;&gt;"",CK11&gt;=CS$26,CK11&lt;&gt;"",CH11=""),AND(CL11&gt;=CS$22,CL11&lt;&gt;"",CN11&gt;=CS$26,CN11&lt;&gt;"",CH11=""),AND(CP11&gt;=CS$22,CP11&lt;&gt;"",CR11&gt;=CS$26,CR11&lt;&gt;"",CH11=""),AND(DP11&gt;=EC$22,DP11&lt;&gt;"",DR11&gt;=EC$26,DR11&lt;&gt;""),AND(DS11&gt;=EC$22,DS11&lt;&gt;"",DU11&gt;=EC$26,DU11&lt;&gt;""),AND(DW11&gt;=EC$22,DW11&lt;&gt;"",DY11&gt;=EC$26,DY11&lt;&gt;""),AND(DZ11&gt;=EC$22,DZ11&lt;&gt;"",EB11&gt;=EC$26,EB11&lt;&gt;""),AND(EX11&gt;=FK$22,EX11&lt;&gt;"",EZ11&gt;=FK$26,EZ11&lt;&gt;""),AND(FA11&gt;=FK$22,FA11&lt;&gt;"",FC11&gt;=FK$26,FC11&lt;&gt;""),AND(FE11&gt;=FK$22,FE11&lt;&gt;"",FG11&gt;=FK$26,FG11&lt;&gt;""),AND(FH11&gt;=FK$22,FH11&lt;&gt;"",FJ11&gt;=FK$26,FJ11&lt;&gt;""),AND(GF11&gt;=GS$22,GF11&lt;&gt;"",GH11&gt;=GS$26,GH11&lt;&gt;""),AND(GI11&gt;=GS$22,GI11&lt;&gt;"",GK11&gt;=GS$26,GK11&lt;&gt;""),AND(GM11&gt;=GS$22,GM11&lt;&gt;"",GO11&gt;=GS$26,GO11&lt;&gt;""),AND(GP11&gt;=GS$22,GP11&lt;&gt;"",GR11&gt;=GS$26,GR11&lt;&gt;""),AND(HN11&gt;=IA$22,HN11&lt;&gt;"",HP11&gt;=IA$26,HP11&lt;&gt;""),AND(HQ11&gt;=IA$22,HQ11&lt;&gt;"",HS11&gt;=IA$26,HS11&lt;&gt;""),AND(HU11&gt;=IA$22,HU11&lt;&gt;"",HW11&gt;=IA$26,HW11&lt;&gt;""),AND(HX11&gt;=IA$22,HX11&lt;&gt;"",HZ11&gt;=IA$26,HZ11&lt;&gt;""),AND(IV11&gt;=JI$22,IV11&lt;&gt;"",IX11&gt;=JI$26,IX11&lt;&gt;""),AND(IY11&gt;=JI$22,IY11&lt;&gt;"",JA11&gt;=JI$26,JA11&lt;&gt;""),AND(JC11&gt;=JI$22,JC11&lt;&gt;"",JE11&gt;=JI$26,JE11&lt;&gt;""),AND(JF11&gt;=JI$22,JF11&lt;&gt;"",JH11&gt;=JI$26,JH11&lt;&gt;""),AND(KD11&gt;=KQ$22,KD11&lt;&gt;"",KF11&gt;=KQ$26,KF11&lt;&gt;""),AND(KG11&gt;=KQ$22,KG11&lt;&gt;"",KI11&gt;=KQ$26,KI11&lt;&gt;""),AND(KK11&gt;=KQ$22,KK11&lt;&gt;"",KM11&gt;=KQ$26,KM11&lt;&gt;""),AND(KN11&gt;=KQ$22,KN11&lt;&gt;"",KP11&gt;=KQ$26,KP11&lt;&gt;""),AND(LL11&gt;=LY$22,LL11&lt;&gt;"",LN11&gt;=LY$26,LN11&lt;&gt;""),AND(LO11&gt;=LY$22,LO11&lt;&gt;"",LQ11&gt;=LY$26,LQ11&lt;&gt;""),AND(LS11&gt;=LY$22,LS11&lt;&gt;"",LU11&gt;=LY$26,LU11&lt;&gt;""),AND(LV11&gt;=LY$22,LV11&lt;&gt;"",LX11&gt;=LY$26,LX11&lt;&gt;""),AND(MT11&gt;=NG$22,MT11&lt;&gt;"",MV11&gt;=NG$26,MV11&lt;&gt;""),AND(MW11&gt;=NG$22,MW11&lt;&gt;"",MY11&gt;=NG$26,MY11&lt;&gt;""),AND(NA11&gt;=NG$22,NA11&lt;&gt;"",NC11&gt;=NG$26,NC11&lt;&gt;""),AND(ND11&gt;=NG$22,ND11&lt;&gt;"",NF11&gt;=NG$26,NF11&lt;&gt;""),AND(OB11&gt;=OO$22,OB11&lt;&gt;"",OD11&gt;=OO$26,OD11&lt;&gt;""),AND(OE11&gt;=OO$22,OE11&lt;&gt;"",OG11&gt;=OO$26,OG11&lt;&gt;""),AND(OI11&gt;=OO$22,OI11&lt;&gt;"",OK11&gt;=OO$26,OK11&lt;&gt;""),AND(OL11&gt;=OO$22,OL11&lt;&gt;"",ON11&gt;=OO$26,ON11&lt;&gt;""),AND(PJ11&gt;=PW$22,PJ11&lt;&gt;"",PL11&gt;=PW$26,PL11&lt;&gt;""),AND(PM11&gt;=PW$22,PM11&lt;&gt;"",PO11&gt;=PW$26,PO11&lt;&gt;""),AND(PQ11&gt;=PW$22,PQ11&lt;&gt;"",PS11&gt;=PW$26,PS11&lt;&gt;""),AND(PT11&gt;=PW$22,PT11&lt;&gt;"",PV11&gt;=PW$26,PV11&lt;&gt;""),AND(QR11&gt;=RE$22,QR11&lt;&gt;"",QT11&gt;=RE$26,QT11&lt;&gt;""),AND(QU11&gt;=RE$22,QU11&lt;&gt;"",QW11&gt;=RE$26,QW11&lt;&gt;""),AND(QY11&gt;=RE$22,QY11&lt;&gt;"",RA11&gt;=RE$26,RA11&lt;&gt;""),AND(RB11&gt;=RE$22,RB11&lt;&gt;"",RD11&gt;=RE$26,RD11&lt;&gt;""),AND(RZ11&gt;=SM$22,RZ11&lt;&gt;"",SB11&gt;=SM$26,SB11&lt;&gt;""),AND(SC11&gt;=SM$22,SC11&lt;&gt;"",SE11&gt;=SM$26,SE11&lt;&gt;""),AND(SG11&gt;=SM$22,SG11&lt;&gt;"",SI11&gt;=SM$26,SI11&lt;&gt;""),AND(SJ11&gt;=SM$22,SJ11&lt;&gt;"",SL11&gt;=SM$26,SL11&lt;&gt;""),AND(TH11&gt;=TU$22,TH11&lt;&gt;"",TJ11&gt;=TU$26,TJ11&lt;&gt;""),AND(TK11&gt;=TU$22,TK11&lt;&gt;"",TM11&gt;=TU$26,TM11&lt;&gt;""),AND(TO11&gt;=TU$22,TO11&lt;&gt;"",TQ11&gt;=TU$26,TQ11&lt;&gt;""),AND(TR11&gt;=TU$22,TR11&lt;&gt;"",TT11&gt;=TU$26,TT11&lt;&gt;""),AND(UP11&gt;=VC$22,UP11&lt;&gt;"",UR11&gt;=VC$26,UR11&lt;&gt;""),AND(US11&gt;=VC$22,US11&lt;&gt;"",UU11&gt;=VC$26,UU11&lt;&gt;""),AND(UW11&gt;=VC$22,UW11&lt;&gt;"",UY11&gt;=VC$26,UY11&lt;&gt;""),AND(UZ11&gt;=VC$22,UZ11&lt;&gt;"",VB11&gt;=VC$26,VB11&lt;&gt;""),AND(VX11&gt;=WK$22,VX11&lt;&gt;"",VZ11&gt;=WK$26,VZ11&lt;&gt;""),AND(WA11&gt;=WK$22,WA11&lt;&gt;"",WC11&gt;=WK$26,WC11&lt;&gt;""),AND(WE11&gt;=WK$22,WE11&lt;&gt;"",WG11&gt;=WK$26,WG11&lt;&gt;""),AND(WH11&gt;=WK$22,WH11&lt;&gt;"",WJ11&gt;=WK$26,WJ11&lt;&gt;"")),"P","")</f>
        <v/>
      </c>
      <c r="G11" s="3" t="str">
        <f>IF(OR(AND(AI11&gt;=AQ$26,AI11&lt;&gt;"",AF11=""),AND(AL11&gt;=AQ$26,AL11&lt;&gt;"",AF11=""),AND(AP11&gt;=AQ$26,AP11&lt;&gt;"",AF11=""),AND(BJ11&gt;=BR$26,BJ11&lt;&gt;"",BG11=""),AND(BM11&gt;=BR$26,BM11&lt;&gt;"",BG11=""),AND(BQ11&gt;=BR$26,BQ11&lt;&gt;"",BG11=""),AND(CK11&gt;=CS$26,CK11&lt;&gt;"",CH11=""),AND(CN11&gt;=CS$26,CN11&lt;&gt;"",CH11=""),AND(CR11&gt;=CS$26,CR11&lt;&gt;"",CH11=""),AND(DR11&gt;=EC$26,DR11&lt;&gt;""),AND(DU11&gt;=EC$26,DU11&lt;&gt;""),AND(DY11&gt;=EC$26,DY11&lt;&gt;""),AND(EB11&gt;=EC$26,EB11&lt;&gt;""),AND(EZ11&gt;=FK$26,EZ11&lt;&gt;""),AND(FC11&gt;=FK$26,FC11&lt;&gt;""),AND(FG11&gt;=FK$26,FG11&lt;&gt;""),AND(FJ11&gt;=FK$26,FJ11&lt;&gt;""),AND(GH11&gt;=GS$26,GH11&lt;&gt;""),AND(GK11&gt;=GS$26,GK11&lt;&gt;""),AND(GO11&gt;=GS$26,GO11&lt;&gt;""),AND(GR11&gt;=GS$26,GR11&lt;&gt;""),AND(HP11&gt;=IA$26,HP11&lt;&gt;""),AND(HS11&gt;=IA$26,HS11&lt;&gt;""),AND(HW11&gt;=IA$26,HW11&lt;&gt;""),AND(HZ11&gt;=IA$26,HZ11&lt;&gt;""),AND(IX11&gt;=JI$26,IX11&lt;&gt;""),AND(JA11&gt;=JI$26,JA11&lt;&gt;""),AND(JE11&gt;=JI$26,JE11&lt;&gt;""),AND(JH11&gt;=JI$26,JH11&lt;&gt;""),AND(KF11&gt;=KQ$26,KF11&lt;&gt;""),AND(KI11&gt;=KQ$26,KI11&lt;&gt;""),AND(KM11&gt;=KQ$26,KM11&lt;&gt;""),AND(KP11&gt;=KQ$26,KP11&lt;&gt;""),AND(LN11&gt;=LY$26,LN11&lt;&gt;""),AND(LQ11&gt;=LY$26,LQ11&lt;&gt;""),AND(LU11&gt;=LY$26,LU11&lt;&gt;""),AND(LX11&gt;=LY$26,LX11&lt;&gt;""),AND(MV11&gt;=NG$26,MV11&lt;&gt;""),AND(MY11&gt;=NG$26,MY11&lt;&gt;""),AND(NC11&gt;=NG$26,NC11&lt;&gt;""),AND(NF11&gt;=NG$26,NF11&lt;&gt;""),AND(OD11&gt;=OO$26,OD11&lt;&gt;""),AND(OG11&gt;=OO$26,OG11&lt;&gt;""),AND(OK11&gt;=OO$26,OK11&lt;&gt;""),AND(ON11&gt;=OO$26,ON11&lt;&gt;""),AND(PL11&gt;=PW$26,PL11&lt;&gt;""),AND(PO11&gt;=PW$26,PO11&lt;&gt;""),AND(PS11&gt;=PW$26,PS11&lt;&gt;""),AND(PV11&gt;=PW$26,PV11&lt;&gt;""),AND(QT11&gt;=RE$26,QT11&lt;&gt;""),AND(QW11&gt;=RE$26,QW11&lt;&gt;""),AND(RA11&gt;=RE$26,RA11&lt;&gt;""),AND(RD11&gt;=RE$26,RD11&lt;&gt;""),AND(SB11&gt;=SM$26,SB11&lt;&gt;""),AND(SE11&gt;=SM$26,SE11&lt;&gt;""),AND(SI11&gt;=SM$26,SI11&lt;&gt;""),AND(SL11&gt;=SM$26,SL11&lt;&gt;""),AND(TJ11&gt;=TU$26,TJ11&lt;&gt;""),AND(TM11&gt;=TU$26,TM11&lt;&gt;""),AND(TQ11&gt;=TU$26,TQ11&lt;&gt;""),AND(TT11&gt;=TU$26,TT11&lt;&gt;""),AND(UR11&gt;=VC$26,UR11&lt;&gt;""),AND(UU11&gt;=VC$26,UU11&lt;&gt;""),AND(UY11&gt;=VC$26,UY11&lt;&gt;""),AND(VB11&gt;=VC$26,VB11&lt;&gt;""),AND(VZ11&gt;=WK$26,VZ11&lt;&gt;""),AND(WC11&gt;=WK$26,WC11&lt;&gt;""),AND(WG11&gt;=WK$26,WG11&lt;&gt;""),AND(WJ11&gt;=WK$26,WJ11&lt;&gt;"")),"P","")</f>
        <v>P</v>
      </c>
      <c r="H11" s="36" t="str">
        <f>IF(AND(G11="P",F11=""),"No DD",IF(OR(AND(AG11&gt;=AQ$25,AG11&lt;&gt;"",AI11&gt;=AQ$29,AI11&lt;&gt;"",AF11=""),AND(AJ11&gt;=AQ$25,AJ11&lt;&gt;"",AL11&gt;=AQ$29,AL11&lt;&gt;"",AF11=""),AND(AN11&gt;=AQ$25,AN11&lt;&gt;"",AP11&gt;=AQ$29,AP11&lt;&gt;"",AF11=""),AND(BH11&gt;=BR$25,BH11&lt;&gt;"",BJ11&gt;=BR$29,BJ11&lt;&gt;"",BG11=""),AND(BK11&gt;=BR$25,BK11&lt;&gt;"",BM11&gt;=BR$29,BM11&lt;&gt;"",BG11=""),AND(BO11&gt;=BR$25,BO11&lt;&gt;"",BQ11&gt;=BR$29,BQ11&lt;&gt;"",BG11=""),AND(CI11&gt;=CS$25,CI11&lt;&gt;"",CK11&gt;=CS$29,CK11&lt;&gt;"",CH11=""),AND(CL11&gt;=CS$25,CL11&lt;&gt;"",CN11&gt;=CS$29,CN11&lt;&gt;"",CH11=""),AND(CP11&gt;=CS$25,CP11&lt;&gt;"",CR11&gt;=CS$29,CR11&lt;&gt;"",CH11=""),AND(DP11&gt;=EC$25,DP11&lt;&gt;"",DR11&gt;=EC$29,DR11&lt;&gt;""),AND(DS11&gt;=EC$25,DS11&lt;&gt;"",DU11&gt;=EC$29,DU11&lt;&gt;""),AND(DW11&gt;=EC$25,DW11&lt;&gt;"",DY11&gt;=EC$29,DY11&lt;&gt;""),AND(DZ11&gt;=EC$25,DZ11&lt;&gt;"",EB11&gt;=EC$29,EB11&lt;&gt;""),AND(EX11&gt;=FK$25,EX11&lt;&gt;"",EZ11&gt;=FK$29,EZ11&lt;&gt;""),AND(FA11&gt;=FK$25,FA11&lt;&gt;"",FC11&gt;=FK$29,FC11&lt;&gt;""),AND(FE11&gt;=FK$25,FE11&lt;&gt;"",FG11&gt;=FK$29,FG11&lt;&gt;""),AND(FH11&gt;=FK$25,FH11&lt;&gt;"",FJ11&gt;=FK$29,FJ11&lt;&gt;""),AND(GF11&gt;=GS$25,GF11&lt;&gt;"",GH11&gt;=GS$29,GH11&lt;&gt;""),AND(GI11&gt;=GS$25,GI11&lt;&gt;"",GK11&gt;=GS$29,GK11&lt;&gt;""),AND(GM11&gt;=GS$25,GM11&lt;&gt;"",GO11&gt;=GS$29,GO11&lt;&gt;""),AND(GP11&gt;=GS$25,GP11&lt;&gt;"",GR11&gt;=GS$29,GR11&lt;&gt;""),AND(HN11&gt;=IA$25,HN11&lt;&gt;"",HP11&gt;=IA$29,HP11&lt;&gt;""),AND(HQ11&gt;=IA$25,HQ11&lt;&gt;"",HS11&gt;=IA$29,HS11&lt;&gt;""),AND(HU11&gt;=IA$25,HU11&lt;&gt;"",HW11&gt;=IA$29,HW11&lt;&gt;""),AND(HX11&gt;=IA$25,HX11&lt;&gt;"",HZ11&gt;=IA$29,HZ11&lt;&gt;""),AND(IV11&gt;=JI$25,IV11&lt;&gt;"",IX11&gt;=JI$29,IX11&lt;&gt;""),AND(IY11&gt;=JI$25,IY11&lt;&gt;"",JA11&gt;=JI$29,JA11&lt;&gt;""),AND(JC11&gt;=JI$25,JC11&lt;&gt;"",JE11&gt;=JI$29,JE11&lt;&gt;""),AND(JF11&gt;=JI$25,JF11&lt;&gt;"",JH11&gt;=JI$29,JH11&lt;&gt;""),AND(KD11&gt;=KQ$25,KD11&lt;&gt;"",KF11&gt;=KQ$29,KF11&lt;&gt;""),AND(KG11&gt;=KQ$25,KG11&lt;&gt;"",KI11&gt;=KQ$29,KI11&lt;&gt;""),AND(KK11&gt;=KQ$25,KK11&lt;&gt;"",KM11&gt;=KQ$29,KM11&lt;&gt;""),AND(KN11&gt;=KQ$25,KN11&lt;&gt;"",KP11&gt;=KQ$29,KP11&lt;&gt;""),AND(LL11&gt;=LY$25,LL11&lt;&gt;"",LN11&gt;=LY$29,LN11&lt;&gt;""),AND(LO11&gt;=LY$25,LO11&lt;&gt;"",LQ11&gt;=LY$29,LQ11&lt;&gt;""),AND(LS11&gt;=LY$25,LS11&lt;&gt;"",LU11&gt;=LY$29,LU11&lt;&gt;""),AND(LV11&gt;=LY$25,LV11&lt;&gt;"",LX11&gt;=LY$29,LX11&lt;&gt;""),AND(MT11&gt;=NG$25,MT11&lt;&gt;"",MV11&gt;=NG$29,MV11&lt;&gt;""),AND(MW11&gt;=NG$25,MW11&lt;&gt;"",MY11&gt;=NG$29,MY11&lt;&gt;""),AND(NA11&gt;=NG$25,NA11&lt;&gt;"",NC11&gt;=NG$29,NC11&lt;&gt;""),AND(ND11&gt;=NG$25,ND11&lt;&gt;"",NF11&gt;=NG$29,NF11&lt;&gt;""),AND(OB11&gt;=OO$25,OB11&lt;&gt;"",OD11&gt;=OO$29,OD11&lt;&gt;""),AND(OE11&gt;=OO$25,OE11&lt;&gt;"",OG11&gt;=OO$29,OG11&lt;&gt;""),AND(OI11&gt;=OO$25,OI11&lt;&gt;"",OK11&gt;=OO$29,OK11&lt;&gt;""),AND(OL11&gt;=OO$25,OL11&lt;&gt;"",ON11&gt;=OO$29,ON11&lt;&gt;""),AND(PJ11&gt;=PW$25,PJ11&lt;&gt;"",PL11&gt;=PW$29,PL11&lt;&gt;""),AND(PM11&gt;=PW$25,PM11&lt;&gt;"",PO11&gt;=PW$29,PO11&lt;&gt;""),AND(PQ11&gt;=PW$25,PQ11&lt;&gt;"",PS11&gt;=PW$29,PS11&lt;&gt;""),AND(PT11&gt;=PW$25,PT11&lt;&gt;"",PV11&gt;=PW$29,PV11&lt;&gt;""),AND(QR11&gt;=RE$25,QR11&lt;&gt;"",QT11&gt;=RE$29,QT11&lt;&gt;""),AND(QU11&gt;=RE$25,QU11&lt;&gt;"",QW11&gt;=RE$29,QW11&lt;&gt;""),AND(QY11&gt;=RE$25,QY11&lt;&gt;"",RA11&gt;=RE$29,RA11&lt;&gt;""),AND(RB11&gt;=RE$25,RB11&lt;&gt;"",RD11&gt;=RE$29,RD11&lt;&gt;""),AND(RZ11&gt;=SM$25,RZ11&lt;&gt;"",SB11&gt;=SM$29,SB11&lt;&gt;""),AND(SC11&gt;=SM$25,SC11&lt;&gt;"",SE11&gt;=SM$29,SE11&lt;&gt;""),AND(SG11&gt;=SM$25,SG11&lt;&gt;"",SI11&gt;=SM$29,SI11&lt;&gt;""),AND(SJ11&gt;=SM$25,SJ11&lt;&gt;"",SL11&gt;=SM$29,SL11&lt;&gt;""),AND(TH11&gt;=TU$25,TH11&lt;&gt;"",TJ11&gt;=TU$29,TJ11&lt;&gt;""),AND(TK11&gt;=TU$25,TK11&lt;&gt;"",TM11&gt;=TU$29,TM11&lt;&gt;""),AND(TO11&gt;=TU$25,TO11&lt;&gt;"",TQ11&gt;=TU$29,TQ11&lt;&gt;""),AND(TR11&gt;=TU$25,TR11&lt;&gt;"",TT11&gt;=TU$29,TT11&lt;&gt;""),AND(UP11&gt;=VC$25,UP11&lt;&gt;"",UR11&gt;=VC$29,UR11&lt;&gt;""),AND(US11&gt;=VC$25,US11&lt;&gt;"",UU11&gt;=VC$29,UU11&lt;&gt;""),AND(UW11&gt;=VC$25,UW11&lt;&gt;"",UY11&gt;=VC$29,UY11&lt;&gt;""),AND(UZ11&gt;=VC$25,UZ11&lt;&gt;"",VB11&gt;=VC$29,VB11&lt;&gt;""),AND(VX11&gt;=WK$25,VX11&lt;&gt;"",VZ11&gt;=WK$29,VZ11&lt;&gt;""),AND(WA11&gt;=WK$25,WA11&lt;&gt;"",WC11&gt;=WK$29,WC11&lt;&gt;""),AND(WE11&gt;=WK$25,WE11&lt;&gt;"",WG11&gt;=WK$29,WG11&lt;&gt;""),AND(WH11&gt;=WK$25,WH11&lt;&gt;"",WJ11&gt;=WK$29,WJ11&lt;&gt;"")),"Merit",IF(OR(AND(AG11&gt;=AQ$24,AG11&lt;&gt;"",AI11&gt;=AQ$28,AI11&lt;&gt;"",AF11=""),AND(AJ11&gt;=AQ$24,AJ11&lt;&gt;"",AL11&gt;=AQ$28,AL11&lt;&gt;"",AF11=""),AND(AN11&gt;=AQ$24,AN11&lt;&gt;"",AP11&gt;=AQ$28,AP11&lt;&gt;"",AF11=""),AND(BH11&gt;=BR$24,BH11&lt;&gt;"",BJ11&gt;=BR$28,BJ11&lt;&gt;"",BG11=""),AND(BK11&gt;=BR$24,BK11&lt;&gt;"",BM11&gt;=BR$28,BM11&lt;&gt;"",BG11=""),AND(BO11&gt;=BR$24,BO11&lt;&gt;"",BQ11&gt;=BR$28,BQ11&lt;&gt;"",BG11=""),AND(CI11&gt;=CS$24,CI11&lt;&gt;"",CK11&gt;=CS$28,CK11&lt;&gt;"",CH11=""),AND(CL11&gt;=CS$24,CL11&lt;&gt;"",CN11&gt;=CS$28,CN11&lt;&gt;"",CH11=""),AND(CP11&gt;=CS$24,CP11&lt;&gt;"",CR11&gt;=CS$28,CR11&lt;&gt;"",CH11=""),AND(DP11&gt;=EC$24,DP11&lt;&gt;"",DR11&gt;=EC$28,DR11&lt;&gt;""),AND(DS11&gt;=EC$24,DS11&lt;&gt;"",DU11&gt;=EC$28,DU11&lt;&gt;""),AND(DW11&gt;=EC$24,DW11&lt;&gt;"",DY11&gt;=EC$28,DY11&lt;&gt;""),AND(DZ11&gt;=EC$24,DZ11&lt;&gt;"",EB11&gt;=EC$28,EB11&lt;&gt;""),AND(EX11&gt;=FK$24,EX11&lt;&gt;"",EZ11&gt;=FK$28,EZ11&lt;&gt;""),AND(FA11&gt;=FK$24,FA11&lt;&gt;"",FC11&gt;=FK$28,FC11&lt;&gt;""),AND(FE11&gt;=FK$24,FE11&lt;&gt;"",FG11&gt;=FK$28,FG11&lt;&gt;""),AND(FH11&gt;=FK$24,FH11&lt;&gt;"",FJ11&gt;=FK$28,FJ11&lt;&gt;""),AND(GF11&gt;=GS$24,GF11&lt;&gt;"",GH11&gt;=GS$28,GH11&lt;&gt;""),AND(GI11&gt;=GS$24,GI11&lt;&gt;"",GK11&gt;=GS$28,GK11&lt;&gt;""),AND(GM11&gt;=GS$24,GM11&lt;&gt;"",GO11&gt;=GS$28,GO11&lt;&gt;""),AND(GP11&gt;=GS$24,GP11&lt;&gt;"",GR11&gt;=GS$28,GR11&lt;&gt;""),AND(HN11&gt;=IA$24,HN11&lt;&gt;"",HP11&gt;=IA$28,HP11&lt;&gt;""),AND(HQ11&gt;=IA$24,HQ11&lt;&gt;"",HS11&gt;=IA$28,HS11&lt;&gt;""),AND(HU11&gt;=IA$24,HU11&lt;&gt;"",HW11&gt;=IA$28,HW11&lt;&gt;""),AND(HX11&gt;=IA$24,HX11&lt;&gt;"",HZ11&gt;=IA$28,HZ11&lt;&gt;""),AND(IV11&gt;=JI$24,IV11&lt;&gt;"",IX11&gt;=JI$28,IX11&lt;&gt;""),AND(IY11&gt;=JI$24,IY11&lt;&gt;"",JA11&gt;=JI$28,JA11&lt;&gt;""),AND(JC11&gt;=JI$24,JC11&lt;&gt;"",JE11&gt;=JI$28,JE11&lt;&gt;""),AND(JF11&gt;=JI$24,JF11&lt;&gt;"",JH11&gt;=JI$28,JH11&lt;&gt;""),AND(KD11&gt;=KQ$24,KD11&lt;&gt;"",KF11&gt;=KQ$28,KF11&lt;&gt;""),AND(KG11&gt;=KQ$24,KG11&lt;&gt;"",KI11&gt;=KQ$28,KI11&lt;&gt;""),AND(KK11&gt;=KQ$24,KK11&lt;&gt;"",KM11&gt;=KQ$28,KM11&lt;&gt;""),AND(KN11&gt;=KQ$24,KN11&lt;&gt;"",KP11&gt;=KQ$28,KP11&lt;&gt;""),AND(LL11&gt;=LY$24,LL11&lt;&gt;"",LN11&gt;=LY$28,LN11&lt;&gt;""),AND(LO11&gt;=LY$24,LO11&lt;&gt;"",LQ11&gt;=LY$28,LQ11&lt;&gt;""),AND(LS11&gt;=LY$24,LS11&lt;&gt;"",LU11&gt;=LY$28,LU11&lt;&gt;""),AND(LV11&gt;=LY$24,LV11&lt;&gt;"",LX11&gt;=LY$28,LX11&lt;&gt;""),AND(MT11&gt;=NG$24,MT11&lt;&gt;"",MV11&gt;=NG$28,MV11&lt;&gt;""),AND(MW11&gt;=NG$24,MW11&lt;&gt;"",MY11&gt;=NG$28,MY11&lt;&gt;""),AND(NA11&gt;=NG$24,NA11&lt;&gt;"",NC11&gt;=NG$28,NC11&lt;&gt;""),AND(ND11&gt;=NG$24,ND11&lt;&gt;"",NF11&gt;=NG$28,NF11&lt;&gt;""),AND(OB11&gt;=OO$24,OB11&lt;&gt;"",OD11&gt;=OO$28,OD11&lt;&gt;""),AND(OE11&gt;=OO$24,OE11&lt;&gt;"",OG11&gt;=OO$28,OG11&lt;&gt;""),AND(OI11&gt;=OO$24,OI11&lt;&gt;"",OK11&gt;=OO$28,OK11&lt;&gt;""),AND(OL11&gt;=OO$24,OL11&lt;&gt;"",ON11&gt;=OO$28,ON11&lt;&gt;""),AND(PJ11&gt;=PW$24,PJ11&lt;&gt;"",PL11&gt;=PW$28,PL11&lt;&gt;""),AND(PM11&gt;=PW$24,PM11&lt;&gt;"",PO11&gt;=PW$28,PO11&lt;&gt;""),AND(PQ11&gt;=PW$24,PQ11&lt;&gt;"",PS11&gt;=PW$28,PS11&lt;&gt;""),AND(PT11&gt;=PW$24,PT11&lt;&gt;"",PV11&gt;=PW$28,PV11&lt;&gt;""),AND(QR11&gt;=RE$24,QR11&lt;&gt;"",QT11&gt;=RE$28,QT11&lt;&gt;""),AND(QU11&gt;=RE$24,QU11&lt;&gt;"",QW11&gt;=RE$28,QW11&lt;&gt;""),AND(QY11&gt;=RE$24,QY11&lt;&gt;"",RA11&gt;=RE$28,RA11&lt;&gt;""),AND(RB11&gt;=RE$24,RB11&lt;&gt;"",RD11&gt;=RE$28,RD11&lt;&gt;""),AND(RZ11&gt;=SM$24,RZ11&lt;&gt;"",SB11&gt;=SM$28,SB11&lt;&gt;""),AND(SC11&gt;=SM$24,SC11&lt;&gt;"",SE11&gt;=SM$28,SE11&lt;&gt;""),AND(SG11&gt;=SM$24,SG11&lt;&gt;"",SI11&gt;=SM$28,SI11&lt;&gt;""),AND(SJ11&gt;=SM$24,SJ11&lt;&gt;"",SL11&gt;=SM$28,SL11&lt;&gt;""),AND(TH11&gt;=TU$24,TH11&lt;&gt;"",TJ11&gt;=TU$28,TJ11&lt;&gt;""),AND(TK11&gt;=TU$24,TK11&lt;&gt;"",TM11&gt;=TU$28,TM11&lt;&gt;""),AND(TO11&gt;=TU$24,TO11&lt;&gt;"",TQ11&gt;=TU$28,TQ11&lt;&gt;""),AND(TR11&gt;=TU$24,TR11&lt;&gt;"",TT11&gt;=TU$28,TT11&lt;&gt;""),AND(UP11&gt;=VC$24,UP11&lt;&gt;"",UR11&gt;=VC$28,UR11&lt;&gt;""),AND(US11&gt;=VC$24,US11&lt;&gt;"",UU11&gt;=VC$28,UU11&lt;&gt;""),AND(UW11&gt;=VC$24,UW11&lt;&gt;"",UY11&gt;=VC$28,UY11&lt;&gt;""),AND(UZ11&gt;=VC$24,UZ11&lt;&gt;"",VB11&gt;=VC$28,VB11&lt;&gt;""),AND(VX11&gt;=WK$24,VX11&lt;&gt;"",VZ11&gt;=WK$28,VZ11&lt;&gt;""),AND(WA11&gt;=WK$24,WA11&lt;&gt;"",WC11&gt;=WK$28,WC11&lt;&gt;""),AND(WE11&gt;=WK$24,WE11&lt;&gt;"",WG11&gt;=WK$28,WG11&lt;&gt;""),AND(WH11&gt;=WK$24,WH11&lt;&gt;"",WJ11&gt;=WK$28,WJ11&lt;&gt;"")),"Excellence",IF(I11="P","Worlds Team",IF(F11="P","National Team","")))))</f>
        <v>No DD</v>
      </c>
      <c r="I11" s="3" t="str">
        <f>IF(OR(AND(AG11&gt;=AQ$23,AG11&lt;&gt;"",AI11&gt;=AQ$27,AI11&lt;&gt;"",AF11=""),AND(AJ11&gt;=AQ$23,AJ11&lt;&gt;"",AL11&gt;=AQ$27,AL11&lt;&gt;"",AF11=""),AND(AN11&gt;=AQ$23,AN11&lt;&gt;"",AP11&gt;=AQ$27,AP11&lt;&gt;"",AF11=""),AND(BH11&gt;=BR$23,BH11&lt;&gt;"",BJ11&gt;=BR$27,BJ11&lt;&gt;"",BG11=""),AND(BK11&gt;=BR$23,BK11&lt;&gt;"",BM11&gt;=BR$27,BM11&lt;&gt;"",BG11=""),AND(BO11&gt;=BR$23,BO11&lt;&gt;"",BQ11&gt;=BR$27,BQ11&lt;&gt;"",BG11=""),AND(CI11&gt;=CS$23,CI11&lt;&gt;"",CK11&gt;=CS$27,CK11&lt;&gt;"",CH11=""),AND(CL11&gt;=CS$23,CL11&lt;&gt;"",CN11&gt;=CS$27,CN11&lt;&gt;"",CH11=""),AND(CP11&gt;=CS$23,CP11&lt;&gt;"",CR11&gt;=CS$27,CR11&lt;&gt;"",CH11=""),AND(DP11&gt;=EC$23,DP11&lt;&gt;"",DR11&gt;=EC$27,DR11&lt;&gt;""),AND(DS11&gt;=EC$23,DS11&lt;&gt;"",DU11&gt;=EC$27,DU11&lt;&gt;""),AND(DW11&gt;=EC$23,DW11&lt;&gt;"",DY11&gt;=EC$27,DY11&lt;&gt;""),AND(DZ11&gt;=EC$23,DZ11&lt;&gt;"",EB11&gt;=EC$27,EB11&lt;&gt;""),AND(EX11&gt;=FK$23,EX11&lt;&gt;"",EZ11&gt;=FK$27,EZ11&lt;&gt;""),AND(FA11&gt;=FK$23,FA11&lt;&gt;"",FC11&gt;=FK$27,FC11&lt;&gt;""),AND(FE11&gt;=FK$23,FE11&lt;&gt;"",FG11&gt;=FK$27,FG11&lt;&gt;""),AND(FH11&gt;=FK$23,FH11&lt;&gt;"",FJ11&gt;=FK$27,FJ11&lt;&gt;""),AND(GF11&gt;=GS$23,GF11&lt;&gt;"",GH11&gt;=GS$27,GH11&lt;&gt;""),AND(GI11&gt;=GS$23,GI11&lt;&gt;"",GK11&gt;=GS$27,GK11&lt;&gt;""),AND(GM11&gt;=GS$23,GM11&lt;&gt;"",GO11&gt;=GS$27,GO11&lt;&gt;""),AND(GP11&gt;=GS$23,GP11&lt;&gt;"",GR11&gt;=GS$27,GR11&lt;&gt;""),AND(HN11&gt;=IA$23,HN11&lt;&gt;"",HP11&gt;=IA$27,HP11&lt;&gt;""),AND(HQ11&gt;=IA$23,HQ11&lt;&gt;"",HS11&gt;=IA$27,HS11&lt;&gt;""),AND(HU11&gt;=IA$23,HU11&lt;&gt;"",HW11&gt;=IA$27,HW11&lt;&gt;""),AND(HX11&gt;=IA$23,HX11&lt;&gt;"",HZ11&gt;=IA$27,HZ11&lt;&gt;""),AND(IV11&gt;=JI$23,IV11&lt;&gt;"",IX11&gt;=JI$27,IX11&lt;&gt;""),AND(IY11&gt;=JI$23,IY11&lt;&gt;"",JA11&gt;=JI$27,JA11&lt;&gt;""),AND(JC11&gt;=JI$23,JC11&lt;&gt;"",JE11&gt;=JI$27,JE11&lt;&gt;""),AND(JF11&gt;=JI$23,JF11&lt;&gt;"",JH11&gt;=JI$27,JH11&lt;&gt;""),AND(KD11&gt;=KQ$23,KD11&lt;&gt;"",KF11&gt;=KQ$27,KF11&lt;&gt;""),AND(KG11&gt;=KQ$23,KG11&lt;&gt;"",KI11&gt;=KQ$27,KI11&lt;&gt;""),AND(KK11&gt;=KQ$23,KK11&lt;&gt;"",KM11&gt;=KQ$27,KM11&lt;&gt;""),AND(KN11&gt;=KQ$23,KN11&lt;&gt;"",KP11&gt;=KQ$27,KP11&lt;&gt;""),AND(LL11&gt;=LY$23,LL11&lt;&gt;"",LN11&gt;=LY$27,LN11&lt;&gt;""),AND(LO11&gt;=LY$23,LO11&lt;&gt;"",LQ11&gt;=LY$27,LQ11&lt;&gt;""),AND(LS11&gt;=LY$23,LS11&lt;&gt;"",LU11&gt;=LY$27,LU11&lt;&gt;""),AND(LV11&gt;=LY$23,LV11&lt;&gt;"",LX11&gt;=LY$27,LX11&lt;&gt;""),AND(MT11&gt;=NG$23,MT11&lt;&gt;"",MV11&gt;=NG$27,MV11&lt;&gt;""),AND(MW11&gt;=NG$23,MW11&lt;&gt;"",MY11&gt;=NG$27,MY11&lt;&gt;""),AND(NA11&gt;=NG$23,NA11&lt;&gt;"",NC11&gt;=NG$27,NC11&lt;&gt;""),AND(ND11&gt;=NG$23,ND11&lt;&gt;"",NF11&gt;=NG$27,NF11&lt;&gt;""),AND(OB11&gt;=OO$23,OB11&lt;&gt;"",OD11&gt;=OO$27,OD11&lt;&gt;""),AND(OE11&gt;=OO$23,OE11&lt;&gt;"",OG11&gt;=OO$27,OG11&lt;&gt;""),AND(OI11&gt;=OO$23,OI11&lt;&gt;"",OK11&gt;=OO$27,OK11&lt;&gt;""),AND(OL11&gt;=OO$23,OL11&lt;&gt;"",ON11&gt;=OO$27,ON11&lt;&gt;""),AND(PJ11&gt;=PW$23,PJ11&lt;&gt;"",PL11&gt;=PW$27,PL11&lt;&gt;""),AND(PM11&gt;=PW$23,PM11&lt;&gt;"",PO11&gt;=PW$27,PO11&lt;&gt;""),AND(PQ11&gt;=PW$23,PQ11&lt;&gt;"",PS11&gt;=PW$27,PS11&lt;&gt;""),AND(PT11&gt;=PW$23,PT11&lt;&gt;"",PV11&gt;=PW$27,PV11&lt;&gt;""),AND(QR11&gt;=RE$23,QR11&lt;&gt;"",QT11&gt;=RE$27,QT11&lt;&gt;""),AND(QU11&gt;=RE$23,QU11&lt;&gt;"",QW11&gt;=RE$27,QW11&lt;&gt;""),AND(QY11&gt;=RE$23,QY11&lt;&gt;"",RA11&gt;=RE$27,RA11&lt;&gt;""),AND(RB11&gt;=RE$23,RB11&lt;&gt;"",RD11&gt;=RE$27,RD11&lt;&gt;""),AND(RZ11&gt;=SM$23,RZ11&lt;&gt;"",SB11&gt;=SM$27,SB11&lt;&gt;""),AND(SC11&gt;=SM$23,SC11&lt;&gt;"",SE11&gt;=SM$27,SE11&lt;&gt;""),AND(SG11&gt;=SM$23,SG11&lt;&gt;"",SI11&gt;=SM$27,SI11&lt;&gt;""),AND(SJ11&gt;=SM$23,SJ11&lt;&gt;"",SL11&gt;=SM$27,SL11&lt;&gt;""),AND(TH11&gt;=TU$23,TH11&lt;&gt;"",TJ11&gt;=TU$27,TJ11&lt;&gt;""),AND(TK11&gt;=TU$23,TK11&lt;&gt;"",TM11&gt;=TU$27,TM11&lt;&gt;""),AND(TO11&gt;=TU$23,TO11&lt;&gt;"",TQ11&gt;=TU$27,TQ11&lt;&gt;""),AND(TR11&gt;=TU$23,TR11&lt;&gt;"",TT11&gt;=TU$27,TT11&lt;&gt;""),AND(UP11&gt;=VC$23,UP11&lt;&gt;"",UR11&gt;=VC$27,UR11&lt;&gt;""),AND(US11&gt;=VC$23,US11&lt;&gt;"",UU11&gt;=VC$27,UU11&lt;&gt;""),AND(UW11&gt;=VC$23,UW11&lt;&gt;"",UY11&gt;=VC$27,UY11&lt;&gt;""),AND(UZ11&gt;=VC$23,UZ11&lt;&gt;"",VB11&gt;=VC$27,VB11&lt;&gt;""),AND(VX11&gt;=WK$23,VX11&lt;&gt;"",VZ11&gt;=WK$27,VZ11&lt;&gt;""),AND(WA11&gt;=WK$23,WA11&lt;&gt;"",WC11&gt;=WK$27,WC11&lt;&gt;""),AND(WE11&gt;=WK$23,WE11&lt;&gt;"",WG11&gt;=WK$27,WG11&lt;&gt;""),AND(WH11&gt;=WK$23,WH11&lt;&gt;"",WJ11&gt;=WK$27,WJ11&lt;&gt;"")),"P","")</f>
        <v/>
      </c>
      <c r="J11" s="8">
        <f>IF(COUNT(AI11,AL11,AP11,BJ11,BM11,BQ11,CK11,CN11,CR11)&gt;0,LARGE((AI11,AL11,AP11,BJ11,BM11,BQ11,CK11,CN11,CR11),1),0)</f>
        <v>0</v>
      </c>
      <c r="K11" s="8" t="str">
        <f>IF(J11="","",IF(OR(J11=CK11,J11=CN11,J11=CR11),$BS$1,IF(OR(J11=BJ11,J11=BM11,J11=BQ11),$AR$1,IF(OR(J11=AI11,J11=AL11,J11=AP11),$Q$1,""))))</f>
        <v/>
      </c>
      <c r="L11" s="8">
        <f>IF(COUNT(AI11,AL11,AP11,BJ11,BM11,BQ11,CK11,CN11,CR11)&gt;1,LARGE((AI11,AL11,AP11,BJ11,BM11,BQ11,CK11,CN11,CR11),2),0)</f>
        <v>0</v>
      </c>
      <c r="M11" s="8" t="str">
        <f>IF(L11="","",IF(OR(L11=CK11,L11=CN11,L11=CR11),$BS$1,IF(OR(L11=BJ11,L11=BM11,L11=BQ11),$AR$1,IF(OR(L11=AI11,L11=AL11,L11=AP11),$Q$1,""))))</f>
        <v/>
      </c>
      <c r="N11" s="8">
        <f>IF(MAX(CT11,CU11)&gt;0,MAX(CT11,CU11),"")</f>
        <v>48.11</v>
      </c>
      <c r="O11" s="11" t="str">
        <f>IF(N11="","",IF(N11=CT11,"("&amp;CT$2&amp;")",IF(N11=CU11,"("&amp;CU$2&amp;")")))</f>
        <v>(Final)</v>
      </c>
      <c r="P11" s="8" t="str">
        <f>IF(N11="","",IF(N11=CT11,IF(N11+IF(L11="",0,L11)=WD11,$VD$1,IF(N11+IF(L11="",0,L11)=UV11,$TV$1,IF(N11+IF(L11="",0,L11)=TN11,$SN$1,IF(N11+IF(L11="",0,L11)=SF11,$RF$1,IF(N11+IF(L11="",0,L11)=QX11,$PX$1,IF(N11+IF(L11="",0,L11)=PP11,$OP$1,IF(N11+IF(L11="",0,L11)=OH11,$NH$1,IF(N11+IF(L11="",0,L11)=MZ11,$LZ$1,IF(N11+IF(L11="",0,L11)=LR11,$KR$1,IF(N11+IF(L11="",0,L11)=KJ11,$JJ$1,IF(N11+IF(L11="",0,L11)=JB11,$IB$1,IF(N11+IF(L11="",0,L11)=HT11,$GT$1,IF(N11+IF(L11="",0,L11)=GL11,$FL$1,IF(N11+IF(L11="",0,L11)=FD11,$ED$1,IF(N11+IF(L11="",0,L11)=DV11,$CV$1))))))))))))))),IF(N11=CU11,IF(N11+IF(L11="",0,L11)=WG11,$VD$1,IF(N11+IF(L11="",0,L11)=UY11,$TV$1,IF(N11+IF(L11="",0,L11)=TQ11,$SN$1,IF(N11+IF(L11="",0,L11)=SL11,$RF$1,IF(N11+IF(L11="",0,L11)=RD11,$PX$1,IF(N11+IF(L11="",0,L11)=PV11,$OP$1,IF(N11+IF(L11="",0,L11)=ON11,$NH$1,IF(N11+IF(L11="",0,L11)=NF11,$LZ$1,IF(N11+IF(L11="",0,L11)=LX11,$KR$1,IF(N11+IF(L11="",0,L11)=KP11,$JJ$1,IF(N11+IF(L11="",0,L11)=JH11,$IB$1,IF(N11+IF(L11="",0,L11)=HZ11,$GT$1,IF(N11+IF(L11="",0,L11)=GR11,$FL$1,IF(N11+IF(L11="",0,L11)=FJ11,$ED$1,IF(N11+IF(L11="",0,L11)=EB11,$CV$1,IF(N11+IF(L11="",0,L11)=WJ11,$VD$1,IF(N11+IF(L11="",0,L11)=VB11,$TV$1,IF(N11+IF(L11="",0,L11)=TT11,$SN$1,IF(N11+IF(L11="",0,L11)=SI11,$RF$1,IF(N11+IF(L11="",0,L11)=RA11,$PX$1,IF(N11+IF(L11="",0,L11)=PS11,$OP$1,IF(N11+IF(L11="",0,L11)=OK11,$NH$1,IF(N11+IF(L11="",0,L11)=NC11,$LZ$1,IF(N11+IF(L11="",0,L11)=LU11,$KR$1,IF(N11+IF(L11="",0,L11)=KM11,$JJ$1,IF(N11+IF(L11="",0,L11)=JE11,$IB$1,IF(N11+IF(L11="",0,L11)=HW11,$GT$1,IF(N11+IF(L11="",0,L11)=GO11,$FL$1,IF(N11+IF(L11="",0,L11)=FG11,$ED$1,IF(N11+IF(L11="",0,L11)=DY11,$CV$1)))))))))))))))))))))))))))))))))</f>
        <v>2025 Junior Pan Am Games (Aug 12)</v>
      </c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7"/>
      <c r="AG11" s="38" t="str">
        <f>IF(S11&gt;0,S11,"")</f>
        <v/>
      </c>
      <c r="AH11" s="38" t="str">
        <f>IF(T11&gt;0,T11,"")</f>
        <v/>
      </c>
      <c r="AI11" s="40" t="str">
        <f>IF(SUM(Q11:T11)-U11&gt;0,SUM(Q11:T11)-U11,"")</f>
        <v/>
      </c>
      <c r="AJ11" s="40" t="str">
        <f>IF(X11&gt;0,X11,"")</f>
        <v/>
      </c>
      <c r="AK11" s="40" t="str">
        <f>IF(Y11&gt;0,Y11,"")</f>
        <v/>
      </c>
      <c r="AL11" s="40" t="str">
        <f>IF(SUM(V11:Y11)-Z11&gt;0,SUM(V11:Y11)-Z11,"")</f>
        <v/>
      </c>
      <c r="AM11" s="40" t="str">
        <f>IF(AI11="","",MAX(AI11,AL11))</f>
        <v/>
      </c>
      <c r="AN11" s="40" t="str">
        <f>IF(AC11&gt;0,AC11,"")</f>
        <v/>
      </c>
      <c r="AO11" s="40" t="str">
        <f>IF(AD11&gt;0,AD11,"")</f>
        <v/>
      </c>
      <c r="AP11" s="40" t="str">
        <f>IF(SUM(AA11:AD11)-AE11&gt;0,SUM(AA11:AD11)-AE11,"")</f>
        <v/>
      </c>
      <c r="AQ11" s="40" t="str">
        <f>IF(SUM(AM11,AP11)&gt;0,SUM(AM11,AP11),"")</f>
        <v/>
      </c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8"/>
      <c r="BH11" s="39" t="str">
        <f>IF(AT11&gt;0,AT11,"")</f>
        <v/>
      </c>
      <c r="BI11" s="39" t="str">
        <f>IF(AU11&gt;0,AU11,"")</f>
        <v/>
      </c>
      <c r="BJ11" s="11" t="str">
        <f>IF(SUM(AR11:AU11)-AV11&gt;0,SUM(AR11:AU11)-AV11,"")</f>
        <v/>
      </c>
      <c r="BK11" s="11" t="str">
        <f>IF(AY11&gt;0,AY11,"")</f>
        <v/>
      </c>
      <c r="BL11" s="11" t="str">
        <f>IF(AZ11&gt;0,AZ11,"")</f>
        <v/>
      </c>
      <c r="BM11" s="11" t="str">
        <f>IF(SUM(AW11:AZ11)-BA11&gt;0,SUM(AW11:AZ11)-BA11,"")</f>
        <v/>
      </c>
      <c r="BN11" s="11" t="str">
        <f>IF(BJ11="","",MAX(BJ11,BM11))</f>
        <v/>
      </c>
      <c r="BO11" s="11" t="str">
        <f>IF(BD11&gt;0,BD11,"")</f>
        <v/>
      </c>
      <c r="BP11" s="11" t="str">
        <f>IF(BE11&gt;0,BE11,"")</f>
        <v/>
      </c>
      <c r="BQ11" s="11" t="str">
        <f>IF(SUM(BB11:BE11)-BF11&gt;0,SUM(BB11:BE11)-BF11,"")</f>
        <v/>
      </c>
      <c r="BR11" s="11" t="str">
        <f>IF(SUM(BN11,BQ11)&gt;0,SUM(BN11,BQ11),"")</f>
        <v/>
      </c>
      <c r="BS11" s="22"/>
      <c r="BT11" s="22"/>
      <c r="BU11" s="22"/>
      <c r="BV11" s="22"/>
      <c r="BW11" s="22"/>
      <c r="BX11" s="22"/>
      <c r="BY11" s="22"/>
      <c r="BZ11" s="22"/>
      <c r="CA11" s="22"/>
      <c r="CB11" s="22"/>
      <c r="CC11" s="22"/>
      <c r="CD11" s="22"/>
      <c r="CE11" s="22"/>
      <c r="CF11" s="22"/>
      <c r="CG11" s="22"/>
      <c r="CH11" s="27"/>
      <c r="CI11" s="38" t="str">
        <f>IF(BU11&gt;0,BU11,"")</f>
        <v/>
      </c>
      <c r="CJ11" s="38" t="str">
        <f>IF(BV11&gt;0,BV11,"")</f>
        <v/>
      </c>
      <c r="CK11" s="40" t="str">
        <f>IF(SUM(BS11:BV11)-BW11&gt;0,SUM(BS11:BV11)-BW11,"")</f>
        <v/>
      </c>
      <c r="CL11" s="40" t="str">
        <f>IF(BZ11&gt;0,BZ11,"")</f>
        <v/>
      </c>
      <c r="CM11" s="40" t="str">
        <f>IF(CA11&gt;0,CA11,"")</f>
        <v/>
      </c>
      <c r="CN11" s="40" t="str">
        <f>IF(SUM(BX11:CA11)-CB11&gt;0,SUM(BX11:CA11)-CB11,"")</f>
        <v/>
      </c>
      <c r="CO11" s="40" t="str">
        <f>IF(CK11="","",MAX(CK11,CN11))</f>
        <v/>
      </c>
      <c r="CP11" s="40" t="str">
        <f>IF(CE11&gt;0,CE11,"")</f>
        <v/>
      </c>
      <c r="CQ11" s="40" t="str">
        <f>IF(CF11&gt;0,CF11,"")</f>
        <v/>
      </c>
      <c r="CR11" s="40" t="str">
        <f>IF(SUM(CC11:CF11)-CG11&gt;0,SUM(CC11:CF11)-CG11,"")</f>
        <v/>
      </c>
      <c r="CS11" s="40" t="str">
        <f>IF(SUM(CO11,CR11)&gt;0,SUM(CO11,CR11),"")</f>
        <v/>
      </c>
      <c r="CT11" s="51">
        <f>IF(MAX(DV11,FD11,GL11,HT11,JB11,KJ11,LR11,MZ11,OH11,PP11,QX11,SF11,TN11,UV11,WD11)-IF(L11="",0,L11)&gt;0.001,MAX(DV11,FD11,GL11,HT11,JB11,KJ11,LR11,MZ11,OH11,PP11,QX11,SF11,TN11,UV11,WD11)-IF(L11="",0,L11),"")</f>
        <v>45.06</v>
      </c>
      <c r="CU11" s="51">
        <f>IF(MAX(DY11,EB11,FG11,FJ11,GO11,GR11,HW11,HZ11,JE11,JH11,KM11,KP11,LU11,LX11,NC11,NF11,OK11,ON11,PS11,PV11,RA11,RD11,SI11,SL11,TQ11,TT11,UY11,VB11,WG11,WJ11)-IF(L11="",0,L11)&gt;0.001,MAX(DY11,EB11,FG11,FJ11,GO11,GR11,HW11,HZ11,JE11,JH11,KM11,KP11,LU11,LX11,NC11,NF11,OK11,ON11,PS11,PV11,RA11,RD11,SI11,SL11,TQ11,TT11,UY11,VB11,WG11,WJ11)-IF(L11="",0,L11),"")</f>
        <v>48.11</v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0" t="str">
        <f>IF(CX11&gt;0,CX11,"")</f>
        <v/>
      </c>
      <c r="DQ11" s="40" t="str">
        <f>IF(CY11&gt;0,CY11,"")</f>
        <v/>
      </c>
      <c r="DR11" s="40" t="str">
        <f>IF(SUM(CV11:CY11)-CZ11&gt;0,SUM(CV11:CY11)-CZ11,"")</f>
        <v/>
      </c>
      <c r="DS11" s="40" t="str">
        <f>IF(DC11&gt;0,DC11,"")</f>
        <v/>
      </c>
      <c r="DT11" s="40" t="str">
        <f>IF(DD11&gt;0,DD11,"")</f>
        <v/>
      </c>
      <c r="DU11" s="40" t="str">
        <f>IF(SUM(DA11:DD11)-DE11&gt;0,SUM(DA11:DD11)-DE11,"")</f>
        <v/>
      </c>
      <c r="DV11" s="40" t="str">
        <f>IF(MAX(DR11,DU11)&gt;0,MAX(DR11,DU11),"")</f>
        <v/>
      </c>
      <c r="DW11" s="40" t="str">
        <f>IF(DH11&gt;0,DH11,"")</f>
        <v/>
      </c>
      <c r="DX11" s="40" t="str">
        <f>IF(DI11&gt;0,DI11,"")</f>
        <v/>
      </c>
      <c r="DY11" s="40" t="str">
        <f>IF(SUM(DF11:DI11)-DJ11&gt;0,SUM(DF11:DI11)-DJ11,"")</f>
        <v/>
      </c>
      <c r="DZ11" s="40" t="str">
        <f>IF(DM11&gt;0,DM11,"")</f>
        <v/>
      </c>
      <c r="EA11" s="40" t="str">
        <f>IF(DN11&gt;0,DN11,"")</f>
        <v/>
      </c>
      <c r="EB11" s="40" t="str">
        <f>IF(SUM(DK11:DN11)-DO11&gt;0,SUM(DK11:DN11)-DO11,"")</f>
        <v/>
      </c>
      <c r="EC11" s="40" t="str">
        <f>IF(SUM(DV11,EB11)&gt;0,SUM(DV11,EB11),"")</f>
        <v/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>IF(EF11&gt;0,EF11,"")</f>
        <v/>
      </c>
      <c r="EY11" s="11" t="str">
        <f>IF(EG11&gt;0,EG11,"")</f>
        <v/>
      </c>
      <c r="EZ11" s="11" t="str">
        <f>IF(SUM(ED11:EG11)-EH11&gt;0,SUM(ED11:EG11)-EH11,"")</f>
        <v/>
      </c>
      <c r="FA11" s="11" t="str">
        <f>IF(EK11&gt;0,EK11,"")</f>
        <v/>
      </c>
      <c r="FB11" s="11" t="str">
        <f>IF(EL11&gt;0,EL11,"")</f>
        <v/>
      </c>
      <c r="FC11" s="11" t="str">
        <f>IF(SUM(EI11:EL11)-EM11&gt;0,SUM(EI11:EL11)-EM11,"")</f>
        <v/>
      </c>
      <c r="FD11" s="11" t="str">
        <f>IF(MAX(EZ11,FC11)&gt;0,MAX(EZ11,FC11),"")</f>
        <v/>
      </c>
      <c r="FE11" s="11" t="str">
        <f>IF(EP11&gt;0,EP11,"")</f>
        <v/>
      </c>
      <c r="FF11" s="11" t="str">
        <f>IF(EQ11&gt;0,EQ11,"")</f>
        <v/>
      </c>
      <c r="FG11" s="11" t="str">
        <f>IF(SUM(EN11:EQ11)-ER11&gt;0,SUM(EN11:EQ11)-ER11,"")</f>
        <v/>
      </c>
      <c r="FH11" s="11" t="str">
        <f>IF(EU11&gt;0,EU11,"")</f>
        <v/>
      </c>
      <c r="FI11" s="11" t="str">
        <f>IF(EV11&gt;0,EV11,"")</f>
        <v/>
      </c>
      <c r="FJ11" s="11" t="str">
        <f>IF(SUM(ES11:EV11)-EW11&gt;0,SUM(ES11:EV11)-EW11,"")</f>
        <v/>
      </c>
      <c r="FK11" s="11" t="str">
        <f>IF(SUM(FD11,FJ11)&gt;0,SUM(FD11,FJ11),"")</f>
        <v/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0" t="str">
        <f>IF(FN11&gt;0,FN11,"")</f>
        <v/>
      </c>
      <c r="GG11" s="40" t="str">
        <f>IF(FO11&gt;0,FO11,"")</f>
        <v/>
      </c>
      <c r="GH11" s="40" t="str">
        <f>IF(SUM(FL11:FO11)-FP11&gt;0,SUM(FL11:FO11)-FP11,"")</f>
        <v/>
      </c>
      <c r="GI11" s="40" t="str">
        <f>IF(FS11&gt;0,FS11,"")</f>
        <v/>
      </c>
      <c r="GJ11" s="40" t="str">
        <f>IF(FT11&gt;0,FT11,"")</f>
        <v/>
      </c>
      <c r="GK11" s="40" t="str">
        <f>IF(SUM(FQ11:FT11)-FU11&gt;0,SUM(FQ11:FT11)-FU11,"")</f>
        <v/>
      </c>
      <c r="GL11" s="40" t="str">
        <f>IF(MAX(GH11,GK11)&gt;0,MAX(GH11,GK11),"")</f>
        <v/>
      </c>
      <c r="GM11" s="40" t="str">
        <f>IF(FX11&gt;0,FX11,"")</f>
        <v/>
      </c>
      <c r="GN11" s="40" t="str">
        <f>IF(FY11&gt;0,FY11,"")</f>
        <v/>
      </c>
      <c r="GO11" s="40" t="str">
        <f>IF(SUM(FV11:FY11)-FZ11&gt;0,SUM(FV11:FY11)-FZ11,"")</f>
        <v/>
      </c>
      <c r="GP11" s="40" t="str">
        <f>IF(GC11&gt;0,GC11,"")</f>
        <v/>
      </c>
      <c r="GQ11" s="40" t="str">
        <f>IF(GD11&gt;0,GD11,"")</f>
        <v/>
      </c>
      <c r="GR11" s="40" t="str">
        <f>IF(SUM(GA11:GD11)-GE11&gt;0,SUM(GA11:GD11)-GE11,"")</f>
        <v/>
      </c>
      <c r="GS11" s="40" t="str">
        <f>IF(SUM(GL11,GR11)&gt;0,SUM(GL11,GR11),"")</f>
        <v/>
      </c>
      <c r="GT11" s="18">
        <v>7.8</v>
      </c>
      <c r="GU11" s="18">
        <v>9.3000000000000007</v>
      </c>
      <c r="GV11" s="18">
        <v>13.3</v>
      </c>
      <c r="GW11" s="18">
        <v>14.66</v>
      </c>
      <c r="GX11" s="18">
        <v>0</v>
      </c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>
        <v>8.02</v>
      </c>
      <c r="HJ11" s="18">
        <v>9.35</v>
      </c>
      <c r="HK11" s="18">
        <v>13.3</v>
      </c>
      <c r="HL11" s="18">
        <v>17.440000000000001</v>
      </c>
      <c r="HM11" s="18">
        <v>0</v>
      </c>
      <c r="HN11" s="11">
        <f>IF(GV11&gt;0,GV11,"")</f>
        <v>13.3</v>
      </c>
      <c r="HO11" s="11">
        <f>IF(GW11&gt;0,GW11,"")</f>
        <v>14.66</v>
      </c>
      <c r="HP11" s="11">
        <f>IF(SUM(GT11:GW11)-GX11&gt;0,SUM(GT11:GW11)-GX11,"")</f>
        <v>45.06</v>
      </c>
      <c r="HQ11" s="11" t="str">
        <f>IF(HA11&gt;0,HA11,"")</f>
        <v/>
      </c>
      <c r="HR11" s="11" t="str">
        <f>IF(HB11&gt;0,HB11,"")</f>
        <v/>
      </c>
      <c r="HS11" s="11" t="str">
        <f>IF(SUM(GY11:HB11)-HC11&gt;0,SUM(GY11:HB11)-HC11,"")</f>
        <v/>
      </c>
      <c r="HT11" s="11">
        <f>IF(MAX(HP11,HS11)&gt;0,MAX(HP11,HS11),"")</f>
        <v>45.06</v>
      </c>
      <c r="HU11" s="11" t="str">
        <f>IF(HF11&gt;0,HF11,"")</f>
        <v/>
      </c>
      <c r="HV11" s="11" t="str">
        <f>IF(HG11&gt;0,HG11,"")</f>
        <v/>
      </c>
      <c r="HW11" s="11" t="str">
        <f>IF(SUM(HD11:HG11)-HH11&gt;0,SUM(HD11:HG11)-HH11,"")</f>
        <v/>
      </c>
      <c r="HX11" s="11">
        <f>IF(HK11&gt;0,HK11,"")</f>
        <v>13.3</v>
      </c>
      <c r="HY11" s="11">
        <f>IF(HL11&gt;0,HL11,"")</f>
        <v>17.440000000000001</v>
      </c>
      <c r="HZ11" s="11">
        <f>IF(SUM(HI11:HL11)-HM11&gt;0,SUM(HI11:HL11)-HM11,"")</f>
        <v>48.11</v>
      </c>
      <c r="IA11" s="11">
        <f>IF(SUM(HT11,HZ11)&gt;0,SUM(HT11,HZ11),"")</f>
        <v>93.17</v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0" t="str">
        <f>IF(ID11&gt;0,ID11,"")</f>
        <v/>
      </c>
      <c r="IW11" s="40" t="str">
        <f>IF(IE11&gt;0,IE11,"")</f>
        <v/>
      </c>
      <c r="IX11" s="40" t="str">
        <f>IF(SUM(IB11:IE11)-IF11&gt;0,SUM(IB11:IE11)-IF11,"")</f>
        <v/>
      </c>
      <c r="IY11" s="40" t="str">
        <f>IF(II11&gt;0,II11,"")</f>
        <v/>
      </c>
      <c r="IZ11" s="40" t="str">
        <f>IF(IJ11&gt;0,IJ11,"")</f>
        <v/>
      </c>
      <c r="JA11" s="40" t="str">
        <f>IF(SUM(IG11:IJ11)-IK11&gt;0,SUM(IG11:IJ11)-IK11,"")</f>
        <v/>
      </c>
      <c r="JB11" s="40" t="str">
        <f>IF(MAX(IX11,JA11)&gt;0,MAX(IX11,JA11),"")</f>
        <v/>
      </c>
      <c r="JC11" s="40" t="str">
        <f>IF(IN11&gt;0,IN11,"")</f>
        <v/>
      </c>
      <c r="JD11" s="40" t="str">
        <f>IF(IO11&gt;0,IO11,"")</f>
        <v/>
      </c>
      <c r="JE11" s="40" t="str">
        <f>IF(SUM(IL11:IO11)-IP11&gt;0,SUM(IL11:IO11)-IP11,"")</f>
        <v/>
      </c>
      <c r="JF11" s="40" t="str">
        <f>IF(IS11&gt;0,IS11,"")</f>
        <v/>
      </c>
      <c r="JG11" s="40" t="str">
        <f>IF(IT11&gt;0,IT11,"")</f>
        <v/>
      </c>
      <c r="JH11" s="40" t="str">
        <f>IF(SUM(IQ11:IT11)-IU11&gt;0,SUM(IQ11:IT11)-IU11,"")</f>
        <v/>
      </c>
      <c r="JI11" s="40" t="str">
        <f>IF(SUM(JB11,JH11)&gt;0,SUM(JB11,JH11),"")</f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>IF(JL11&gt;0,JL11,"")</f>
        <v/>
      </c>
      <c r="KE11" s="11" t="str">
        <f>IF(JM11&gt;0,JM11,"")</f>
        <v/>
      </c>
      <c r="KF11" s="11" t="str">
        <f>IF(SUM(JJ11:JM11)-JN11&gt;0,SUM(JJ11:JM11)-JN11,"")</f>
        <v/>
      </c>
      <c r="KG11" s="11" t="str">
        <f>IF(JQ11&gt;0,JQ11,"")</f>
        <v/>
      </c>
      <c r="KH11" s="11" t="str">
        <f>IF(JR11&gt;0,JR11,"")</f>
        <v/>
      </c>
      <c r="KI11" s="11" t="str">
        <f>IF(SUM(JO11:JR11)-JS11&gt;0,SUM(JO11:JR11)-JS11,"")</f>
        <v/>
      </c>
      <c r="KJ11" s="11" t="str">
        <f>IF(MAX(KF11,KI11)&gt;0,MAX(KF11,KI11),"")</f>
        <v/>
      </c>
      <c r="KK11" s="11" t="str">
        <f>IF(JV11&gt;0,JV11,"")</f>
        <v/>
      </c>
      <c r="KL11" s="11" t="str">
        <f>IF(JW11&gt;0,JW11,"")</f>
        <v/>
      </c>
      <c r="KM11" s="11" t="str">
        <f>IF(SUM(JT11:JW11)-JX11&gt;0,SUM(JT11:JW11)-JX11,"")</f>
        <v/>
      </c>
      <c r="KN11" s="11" t="str">
        <f>IF(KA11&gt;0,KA11,"")</f>
        <v/>
      </c>
      <c r="KO11" s="11" t="str">
        <f>IF(KB11&gt;0,KB11,"")</f>
        <v/>
      </c>
      <c r="KP11" s="11" t="str">
        <f>IF(SUM(JY11:KB11)-KC11&gt;0,SUM(JY11:KB11)-KC11,"")</f>
        <v/>
      </c>
      <c r="KQ11" s="11" t="str">
        <f>IF(SUM(KJ11,KP11)&gt;0,SUM(KJ11,KP11),"")</f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0" t="str">
        <f>IF(KT11&gt;0,KT11,"")</f>
        <v/>
      </c>
      <c r="LM11" s="40" t="str">
        <f>IF(KU11&gt;0,KU11,"")</f>
        <v/>
      </c>
      <c r="LN11" s="40" t="str">
        <f>IF(SUM(KR11:KU11)-KV11&gt;0,SUM(KR11:KU11)-KV11,"")</f>
        <v/>
      </c>
      <c r="LO11" s="40" t="str">
        <f>IF(KY11&gt;0,KY11,"")</f>
        <v/>
      </c>
      <c r="LP11" s="40" t="str">
        <f>IF(KZ11&gt;0,KZ11,"")</f>
        <v/>
      </c>
      <c r="LQ11" s="40" t="str">
        <f>IF(SUM(KW11:KZ11)-LA11&gt;0,SUM(KW11:KZ11)-LA11,"")</f>
        <v/>
      </c>
      <c r="LR11" s="40" t="str">
        <f>IF(MAX(LN11,LQ11)&gt;0,MAX(LN11,LQ11),"")</f>
        <v/>
      </c>
      <c r="LS11" s="40" t="str">
        <f>IF(LD11&gt;0,LD11,"")</f>
        <v/>
      </c>
      <c r="LT11" s="40" t="str">
        <f>IF(LE11&gt;0,LE11,"")</f>
        <v/>
      </c>
      <c r="LU11" s="40" t="str">
        <f>IF(SUM(LB11:LE11)-LF11&gt;0,SUM(LB11:LE11)-LF11,"")</f>
        <v/>
      </c>
      <c r="LV11" s="40" t="str">
        <f>IF(LI11&gt;0,LI11,"")</f>
        <v/>
      </c>
      <c r="LW11" s="40" t="str">
        <f>IF(LJ11&gt;0,LJ11,"")</f>
        <v/>
      </c>
      <c r="LX11" s="40" t="str">
        <f>IF(SUM(LG11:LJ11)-LK11&gt;0,SUM(LG11:LJ11)-LK11,"")</f>
        <v/>
      </c>
      <c r="LY11" s="40" t="str">
        <f>IF(SUM(LR11,LX11)&gt;0,SUM(LR11,LX11),"")</f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>IF(MB11&gt;0,MB11,"")</f>
        <v/>
      </c>
      <c r="MU11" s="11" t="str">
        <f>IF(MC11&gt;0,MC11,"")</f>
        <v/>
      </c>
      <c r="MV11" s="11" t="str">
        <f>IF(SUM(LZ11:MC11)-MD11&gt;0,SUM(LZ11:MC11)-MD11,"")</f>
        <v/>
      </c>
      <c r="MW11" s="11" t="str">
        <f>IF(MG11&gt;0,MG11,"")</f>
        <v/>
      </c>
      <c r="MX11" s="11" t="str">
        <f>IF(MH11&gt;0,MH11,"")</f>
        <v/>
      </c>
      <c r="MY11" s="11" t="str">
        <f>IF(SUM(ME11:MH11)-MI11&gt;0,SUM(ME11:MH11)-MI11,"")</f>
        <v/>
      </c>
      <c r="MZ11" s="11" t="str">
        <f>IF(MAX(MV11,MY11)&gt;0,MAX(MV11,MY11),"")</f>
        <v/>
      </c>
      <c r="NA11" s="11" t="str">
        <f>IF(ML11&gt;0,ML11,"")</f>
        <v/>
      </c>
      <c r="NB11" s="11" t="str">
        <f>IF(MM11&gt;0,MM11,"")</f>
        <v/>
      </c>
      <c r="NC11" s="11" t="str">
        <f>IF(SUM(MJ11:MM11)-MN11&gt;0,SUM(MJ11:MM11)-MN11,"")</f>
        <v/>
      </c>
      <c r="ND11" s="11" t="str">
        <f>IF(MQ11&gt;0,MQ11,"")</f>
        <v/>
      </c>
      <c r="NE11" s="11" t="str">
        <f>IF(MR11&gt;0,MR11,"")</f>
        <v/>
      </c>
      <c r="NF11" s="11" t="str">
        <f>IF(SUM(MO11:MR11)-MS11&gt;0,SUM(MO11:MR11)-MS11,"")</f>
        <v/>
      </c>
      <c r="NG11" s="11" t="str">
        <f>IF(SUM(MZ11,NF11)&gt;0,SUM(MZ11,NF11),"")</f>
        <v/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0" t="str">
        <f>IF(NJ11&gt;0,NJ11,"")</f>
        <v/>
      </c>
      <c r="OC11" s="40" t="str">
        <f>IF(NK11&gt;0,NK11,"")</f>
        <v/>
      </c>
      <c r="OD11" s="40" t="str">
        <f>IF(SUM(NH11:NK11)-NL11&gt;0,SUM(NH11:NK11)-NL11,"")</f>
        <v/>
      </c>
      <c r="OE11" s="40" t="str">
        <f>IF(NO11&gt;0,NO11,"")</f>
        <v/>
      </c>
      <c r="OF11" s="40" t="str">
        <f>IF(NP11&gt;0,NP11,"")</f>
        <v/>
      </c>
      <c r="OG11" s="40" t="str">
        <f>IF(SUM(NM11:NP11)-NQ11&gt;0,SUM(NM11:NP11)-NQ11,"")</f>
        <v/>
      </c>
      <c r="OH11" s="40" t="str">
        <f>IF(MAX(OD11,OG11)&gt;0,MAX(OD11,OG11),"")</f>
        <v/>
      </c>
      <c r="OI11" s="40" t="str">
        <f>IF(NT11&gt;0,NT11,"")</f>
        <v/>
      </c>
      <c r="OJ11" s="40" t="str">
        <f>IF(NU11&gt;0,NU11,"")</f>
        <v/>
      </c>
      <c r="OK11" s="40" t="str">
        <f>IF(SUM(NR11:NU11)-NV11&gt;0,SUM(NR11:NU11)-NV11,"")</f>
        <v/>
      </c>
      <c r="OL11" s="40" t="str">
        <f>IF(NY11&gt;0,NY11,"")</f>
        <v/>
      </c>
      <c r="OM11" s="40" t="str">
        <f>IF(NZ11&gt;0,NZ11,"")</f>
        <v/>
      </c>
      <c r="ON11" s="40" t="str">
        <f>IF(SUM(NW11:NZ11)-OA11&gt;0,SUM(NW11:NZ11)-OA11,"")</f>
        <v/>
      </c>
      <c r="OO11" s="40" t="str">
        <f>IF(SUM(OH11,ON11)&gt;0,SUM(OH11,ON11),"")</f>
        <v/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>IF(OR11&gt;0,OR11,"")</f>
        <v/>
      </c>
      <c r="PK11" s="11" t="str">
        <f>IF(OS11&gt;0,OS11,"")</f>
        <v/>
      </c>
      <c r="PL11" s="11" t="str">
        <f>IF(SUM(OP11:OS11)-OT11&gt;0,SUM(OP11:OS11)-OT11,"")</f>
        <v/>
      </c>
      <c r="PM11" s="11" t="str">
        <f>IF(OW11&gt;0,OW11,"")</f>
        <v/>
      </c>
      <c r="PN11" s="11" t="str">
        <f>IF(OX11&gt;0,OX11,"")</f>
        <v/>
      </c>
      <c r="PO11" s="11" t="str">
        <f>IF(SUM(OU11:OX11)-OY11&gt;0,SUM(OU11:OX11)-OY11,"")</f>
        <v/>
      </c>
      <c r="PP11" s="11" t="str">
        <f>IF(MAX(PL11,PO11)&gt;0,MAX(PL11,PO11),"")</f>
        <v/>
      </c>
      <c r="PQ11" s="11" t="str">
        <f>IF(PB11&gt;0,PB11,"")</f>
        <v/>
      </c>
      <c r="PR11" s="11" t="str">
        <f>IF(PC11&gt;0,PC11,"")</f>
        <v/>
      </c>
      <c r="PS11" s="11" t="str">
        <f>IF(SUM(OZ11:PC11)-PD11&gt;0,SUM(OZ11:PC11)-PD11,"")</f>
        <v/>
      </c>
      <c r="PT11" s="11" t="str">
        <f>IF(PG11&gt;0,PG11,"")</f>
        <v/>
      </c>
      <c r="PU11" s="11" t="str">
        <f>IF(PH11&gt;0,PH11,"")</f>
        <v/>
      </c>
      <c r="PV11" s="11" t="str">
        <f>IF(SUM(PE11:PH11)-PI11&gt;0,SUM(PE11:PH11)-PI11,"")</f>
        <v/>
      </c>
      <c r="PW11" s="11" t="str">
        <f>IF(SUM(PP11,PV11)&gt;0,SUM(PP11,PV11),"")</f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0" t="str">
        <f>IF(PZ11&gt;0,PZ11,"")</f>
        <v/>
      </c>
      <c r="QS11" s="40" t="str">
        <f>IF(QA11&gt;0,QA11,"")</f>
        <v/>
      </c>
      <c r="QT11" s="40" t="str">
        <f>IF(SUM(PX11:QA11)-QB11&gt;0,SUM(PX11:QA11)-QB11,"")</f>
        <v/>
      </c>
      <c r="QU11" s="40" t="str">
        <f>IF(QE11&gt;0,QE11,"")</f>
        <v/>
      </c>
      <c r="QV11" s="40" t="str">
        <f>IF(QF11&gt;0,QF11,"")</f>
        <v/>
      </c>
      <c r="QW11" s="40" t="str">
        <f>IF(SUM(QC11:QF11)-QG11&gt;0,SUM(QC11:QF11)-QG11,"")</f>
        <v/>
      </c>
      <c r="QX11" s="40" t="str">
        <f>IF(MAX(QT11,QW11)&gt;0,MAX(QT11,QW11),"")</f>
        <v/>
      </c>
      <c r="QY11" s="40" t="str">
        <f>IF(QJ11&gt;0,QJ11,"")</f>
        <v/>
      </c>
      <c r="QZ11" s="40" t="str">
        <f>IF(QK11&gt;0,QK11,"")</f>
        <v/>
      </c>
      <c r="RA11" s="40" t="str">
        <f>IF(SUM(QH11:QK11)-QL11&gt;0,SUM(QH11:QK11)-QL11,"")</f>
        <v/>
      </c>
      <c r="RB11" s="40" t="str">
        <f>IF(QO11&gt;0,QO11,"")</f>
        <v/>
      </c>
      <c r="RC11" s="40" t="str">
        <f>IF(QP11&gt;0,QP11,"")</f>
        <v/>
      </c>
      <c r="RD11" s="40" t="str">
        <f>IF(SUM(QM11:QP11)-QQ11&gt;0,SUM(QM11:QP11)-QQ11,"")</f>
        <v/>
      </c>
      <c r="RE11" s="40" t="str">
        <f>IF(SUM(QX11,RD11)&gt;0,SUM(QX11,RD11),"")</f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>IF(RH11&gt;0,RH11,"")</f>
        <v/>
      </c>
      <c r="SA11" s="11" t="str">
        <f>IF(RI11&gt;0,RI11,"")</f>
        <v/>
      </c>
      <c r="SB11" s="11" t="str">
        <f>IF(SUM(RF11:RI11)-RJ11&gt;0,SUM(RF11:RI11)-RJ11,"")</f>
        <v/>
      </c>
      <c r="SC11" s="11" t="str">
        <f>IF(RM11&gt;0,RM11,"")</f>
        <v/>
      </c>
      <c r="SD11" s="11" t="str">
        <f>IF(RN11&gt;0,RN11,"")</f>
        <v/>
      </c>
      <c r="SE11" s="11" t="str">
        <f>IF(SUM(RK11:RN11)-RO11&gt;0,SUM(RK11:RN11)-RO11,"")</f>
        <v/>
      </c>
      <c r="SF11" s="11" t="str">
        <f>IF(MAX(SB11,SE11)&gt;0,MAX(SB11,SE11),"")</f>
        <v/>
      </c>
      <c r="SG11" s="11" t="str">
        <f>IF(RR11&gt;0,RR11,"")</f>
        <v/>
      </c>
      <c r="SH11" s="11" t="str">
        <f>IF(RS11&gt;0,RS11,"")</f>
        <v/>
      </c>
      <c r="SI11" s="11" t="str">
        <f>IF(SUM(RP11:RS11)-RT11&gt;0,SUM(RP11:RS11)-RT11,"")</f>
        <v/>
      </c>
      <c r="SJ11" s="11" t="str">
        <f>IF(RW11&gt;0,RW11,"")</f>
        <v/>
      </c>
      <c r="SK11" s="11" t="str">
        <f>IF(RX11&gt;0,RX11,"")</f>
        <v/>
      </c>
      <c r="SL11" s="11" t="str">
        <f>IF(SUM(RU11:RX11)-RY11&gt;0,SUM(RU11:RX11)-RY11,"")</f>
        <v/>
      </c>
      <c r="SM11" s="11" t="str">
        <f>IF(SUM(SF11,SL11)&gt;0,SUM(SF11,SL11),"")</f>
        <v/>
      </c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40" t="str">
        <f>IF(SP11&gt;0,SP11,"")</f>
        <v/>
      </c>
      <c r="TI11" s="40" t="str">
        <f>IF(SQ11&gt;0,SQ11,"")</f>
        <v/>
      </c>
      <c r="TJ11" s="40" t="str">
        <f>IF(SUM(SN11:SQ11)-SR11&gt;0,SUM(SN11:SQ11)-SR11,"")</f>
        <v/>
      </c>
      <c r="TK11" s="40" t="str">
        <f>IF(SU11&gt;0,SU11,"")</f>
        <v/>
      </c>
      <c r="TL11" s="40" t="str">
        <f>IF(SV11&gt;0,SV11,"")</f>
        <v/>
      </c>
      <c r="TM11" s="40" t="str">
        <f>IF(SUM(SS11:SV11)-SW11&gt;0,SUM(SS11:SV11)-SW11,"")</f>
        <v/>
      </c>
      <c r="TN11" s="40" t="str">
        <f>IF(MAX(TJ11,TM11)&gt;0,MAX(TJ11,TM11),"")</f>
        <v/>
      </c>
      <c r="TO11" s="40" t="str">
        <f>IF(SZ11&gt;0,SZ11,"")</f>
        <v/>
      </c>
      <c r="TP11" s="40" t="str">
        <f>IF(TA11&gt;0,TA11,"")</f>
        <v/>
      </c>
      <c r="TQ11" s="40" t="str">
        <f>IF(SUM(SX11:TA11)-TB11&gt;0,SUM(SX11:TA11)-TB11,"")</f>
        <v/>
      </c>
      <c r="TR11" s="40" t="str">
        <f>IF(TE11&gt;0,TE11,"")</f>
        <v/>
      </c>
      <c r="TS11" s="40" t="str">
        <f>IF(TF11&gt;0,TF11,"")</f>
        <v/>
      </c>
      <c r="TT11" s="40" t="str">
        <f>IF(SUM(TC11:TF11)-TG11&gt;0,SUM(TC11:TF11)-TG11,"")</f>
        <v/>
      </c>
      <c r="TU11" s="40" t="str">
        <f>IF(SUM(TN11,TT11)&gt;0,SUM(TN11,TT11),"")</f>
        <v/>
      </c>
      <c r="TV11" s="18"/>
      <c r="TW11" s="18"/>
      <c r="TX11" s="18"/>
      <c r="TY11" s="18"/>
      <c r="TZ11" s="18"/>
      <c r="UA11" s="18"/>
      <c r="UB11" s="18"/>
      <c r="UC11" s="18"/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1" t="str">
        <f>IF(TX11&gt;0,TX11,"")</f>
        <v/>
      </c>
      <c r="UQ11" s="11" t="str">
        <f>IF(TY11&gt;0,TY11,"")</f>
        <v/>
      </c>
      <c r="UR11" s="11" t="str">
        <f>IF(SUM(TV11:TY11)-TZ11&gt;0,SUM(TV11:TY11)-TZ11,"")</f>
        <v/>
      </c>
      <c r="US11" s="11" t="str">
        <f>IF(UC11&gt;0,UC11,"")</f>
        <v/>
      </c>
      <c r="UT11" s="11" t="str">
        <f>IF(UD11&gt;0,UD11,"")</f>
        <v/>
      </c>
      <c r="UU11" s="11" t="str">
        <f>IF(SUM(UA11:UD11)-UE11&gt;0,SUM(UA11:UD11)-UE11,"")</f>
        <v/>
      </c>
      <c r="UV11" s="11" t="str">
        <f>IF(MAX(UR11,UU11)&gt;0,MAX(UR11,UU11),"")</f>
        <v/>
      </c>
      <c r="UW11" s="11" t="str">
        <f>IF(UH11&gt;0,UH11,"")</f>
        <v/>
      </c>
      <c r="UX11" s="11" t="str">
        <f>IF(UI11&gt;0,UI11,"")</f>
        <v/>
      </c>
      <c r="UY11" s="11" t="str">
        <f>IF(SUM(UF11:UI11)-UJ11&gt;0,SUM(UF11:UI11)-UJ11,"")</f>
        <v/>
      </c>
      <c r="UZ11" s="11" t="str">
        <f>IF(UM11&gt;0,UM11,"")</f>
        <v/>
      </c>
      <c r="VA11" s="11" t="str">
        <f>IF(UN11&gt;0,UN11,"")</f>
        <v/>
      </c>
      <c r="VB11" s="11" t="str">
        <f>IF(SUM(UK11:UN11)-UO11&gt;0,SUM(UK11:UN11)-UO11,"")</f>
        <v/>
      </c>
      <c r="VC11" s="11" t="str">
        <f>IF(SUM(UV11,VB11)&gt;0,SUM(UV11,VB11),"")</f>
        <v/>
      </c>
      <c r="VD11" s="17"/>
      <c r="VE11" s="17"/>
      <c r="VF11" s="17"/>
      <c r="VG11" s="17"/>
      <c r="VH11" s="17"/>
      <c r="VI11" s="17"/>
      <c r="VJ11" s="17"/>
      <c r="VK11" s="17"/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40" t="str">
        <f>IF(VF11&gt;0,VF11,"")</f>
        <v/>
      </c>
      <c r="VY11" s="40" t="str">
        <f>IF(VG11&gt;0,VG11,"")</f>
        <v/>
      </c>
      <c r="VZ11" s="40" t="str">
        <f>IF(SUM(VD11:VG11)-VH11&gt;0,SUM(VD11:VG11)-VH11,"")</f>
        <v/>
      </c>
      <c r="WA11" s="40" t="str">
        <f>IF(VK11&gt;0,VK11,"")</f>
        <v/>
      </c>
      <c r="WB11" s="40" t="str">
        <f>IF(VL11&gt;0,VL11,"")</f>
        <v/>
      </c>
      <c r="WC11" s="40" t="str">
        <f>IF(SUM(VI11:VL11)-VM11&gt;0,SUM(VI11:VL11)-VM11,"")</f>
        <v/>
      </c>
      <c r="WD11" s="40" t="str">
        <f>IF(MAX(VZ11,WC11)&gt;0,MAX(VZ11,WC11),"")</f>
        <v/>
      </c>
      <c r="WE11" s="40" t="str">
        <f>IF(VP11&gt;0,VP11,"")</f>
        <v/>
      </c>
      <c r="WF11" s="40" t="str">
        <f>IF(VQ11&gt;0,VQ11,"")</f>
        <v/>
      </c>
      <c r="WG11" s="40" t="str">
        <f>IF(SUM(VN11:VQ11)-VR11&gt;0,SUM(VN11:VQ11)-VR11,"")</f>
        <v/>
      </c>
      <c r="WH11" s="40" t="str">
        <f>IF(VU11&gt;0,VU11,"")</f>
        <v/>
      </c>
      <c r="WI11" s="40" t="str">
        <f>IF(VV11&gt;0,VV11,"")</f>
        <v/>
      </c>
      <c r="WJ11" s="40" t="str">
        <f>IF(SUM(VS11:VV11)-VW11&gt;0,SUM(VS11:VV11)-VW11,"")</f>
        <v/>
      </c>
      <c r="WK11" s="40" t="str">
        <f>IF(SUM(WD11,WJ11)&gt;0,SUM(WD11,WJ11),"")</f>
        <v/>
      </c>
      <c r="WL11" s="26">
        <f>IF($CH11="P",BS11,(BS11+AR11)/2)</f>
        <v>0</v>
      </c>
      <c r="WM11" s="26">
        <f>IF($CH11="P",BT11,(BT11+AS11)/2)</f>
        <v>0</v>
      </c>
      <c r="WN11" s="26">
        <f>IF($CH11="P",BU11,(BU11+AT11)/2)</f>
        <v>0</v>
      </c>
      <c r="WO11" s="26">
        <f>IF($CH11="P",BV11,(BV11+AU11)/2)</f>
        <v>0</v>
      </c>
      <c r="WP11" s="26">
        <f>IF($CH11="P",BW11,(BW11+AV11)/2)</f>
        <v>0</v>
      </c>
      <c r="WQ11" s="26">
        <f>IF($CH11="P",BX11,(BX11+AW11)/2)</f>
        <v>0</v>
      </c>
      <c r="WR11" s="26">
        <f>IF($CH11="P",BY11,(BY11+AX11)/2)</f>
        <v>0</v>
      </c>
      <c r="WS11" s="26">
        <f>IF($CH11="P",BZ11,(BZ11+AY11)/2)</f>
        <v>0</v>
      </c>
      <c r="WT11" s="26">
        <f>IF($CH11="P",CA11,(CA11+AZ11)/2)</f>
        <v>0</v>
      </c>
      <c r="WU11" s="26">
        <f>IF($CH11="P",CB11,(CB11+BA11)/2)</f>
        <v>0</v>
      </c>
      <c r="WV11" s="26">
        <f>IF($CH11="P",CC11,(CC11+BB11)/2)</f>
        <v>0</v>
      </c>
      <c r="WW11" s="26">
        <f>IF($CH11="P",CD11,(CD11+BC11)/2)</f>
        <v>0</v>
      </c>
      <c r="WX11" s="26">
        <f>IF($CH11="P",CE11,(CE11+BD11)/2)</f>
        <v>0</v>
      </c>
      <c r="WY11" s="26">
        <f>IF($CH11="P",CF11,(CF11+BE11)/2)</f>
        <v>0</v>
      </c>
      <c r="WZ11" s="26">
        <f>IF($CH11="P",CG11,(CG11+BF11)/2)</f>
        <v>0</v>
      </c>
      <c r="XA11" s="28" t="s">
        <v>53</v>
      </c>
      <c r="XB11" s="11" t="str">
        <f>IF(WN11&gt;0,WN11,"")</f>
        <v/>
      </c>
      <c r="XC11" s="11" t="str">
        <f>IF(WO11&gt;0,WO11,"")</f>
        <v/>
      </c>
      <c r="XD11" s="11" t="str">
        <f>IF(SUM(WL11:WO11)-WP11&gt;0,SUM(WL11:WO11)-WP11,"")</f>
        <v/>
      </c>
      <c r="XE11" s="11" t="str">
        <f>IF(WS11&gt;0,WS11,"")</f>
        <v/>
      </c>
      <c r="XF11" s="11" t="str">
        <f>IF(WT11&gt;0,WT11,"")</f>
        <v/>
      </c>
      <c r="XG11" s="11" t="str">
        <f>IF(SUM(WQ11:WT11)-WU11&gt;0,SUM(WQ11:WT11)-WU11,"")</f>
        <v/>
      </c>
      <c r="XH11" s="11" t="str">
        <f>IF(MAX(XD11,XG11)&gt;0,MAX(XD11,XG11),"")</f>
        <v/>
      </c>
      <c r="XI11" s="11" t="str">
        <f>IF(WX11&gt;0,WX11,"")</f>
        <v/>
      </c>
      <c r="XJ11" s="11" t="str">
        <f>IF(WY11&gt;0,WY11,"")</f>
        <v/>
      </c>
      <c r="XK11" s="11" t="str">
        <f>IF(SUM(WV11:WY11)-WZ11&gt;0,SUM(WV11:WY11)-WZ11,"")</f>
        <v/>
      </c>
      <c r="XL11" s="11" t="str">
        <f>IF(SUM(XH11,XK11)&gt;0,SUM(XH11,XK11),"")</f>
        <v/>
      </c>
    </row>
    <row r="12" spans="1:636" x14ac:dyDescent="0.2">
      <c r="A12" s="4" t="str" cm="1">
        <f t="array" ref="A12">IF(AND(H12&lt;&gt;"",H12&lt;&gt;"No DD"),SUMPRODUCT((H$4:H$20&lt;&gt;"")*(H$4:H$20&lt;&gt;"No DD")*(E$4:E$20&gt;E12))+1,IF(H12="No DD",SUMPRODUCT((H$4:H$20="No DD")*(E$4:E$20&gt;E12))+1+SUMPRODUCT((H$4:H$20&lt;&gt;"")*(H$4:H$20&lt;&gt;"No DD")),""))</f>
        <v/>
      </c>
      <c r="B12" s="5" t="s">
        <v>258</v>
      </c>
      <c r="C12" s="4" t="s">
        <v>257</v>
      </c>
      <c r="D12" s="4" t="s">
        <v>256</v>
      </c>
      <c r="E12" s="9">
        <f>SUM(J12,L12,N12)</f>
        <v>47.72</v>
      </c>
      <c r="F12" s="3" t="str">
        <f>IF(OR(AND(AG12&gt;=AQ$22,AG12&lt;&gt;"",AI12&gt;=AQ$26,AI12&lt;&gt;"",AF12=""),AND(AJ12&gt;=AQ$22,AJ12&lt;&gt;"",AL12&gt;=AQ$26,AL12&lt;&gt;"",AF12=""),AND(AN12&gt;=AQ$22,AN12&lt;&gt;"",AP12&gt;=AQ$26,AP12&lt;&gt;"",AF12=""),AND(BH12&gt;=BR$22,BH12&lt;&gt;"",BJ12&gt;=BR$26,BJ12&lt;&gt;"",BG12=""),AND(BK12&gt;=BR$22,BK12&lt;&gt;"",BM12&gt;=BR$26,BM12&lt;&gt;"",BG12=""),AND(BO12&gt;=BR$22,BO12&lt;&gt;"",BQ12&gt;=BR$26,BQ12&lt;&gt;"",BG12=""),AND(CI12&gt;=CS$22,CI12&lt;&gt;"",CK12&gt;=CS$26,CK12&lt;&gt;"",CH12=""),AND(CL12&gt;=CS$22,CL12&lt;&gt;"",CN12&gt;=CS$26,CN12&lt;&gt;"",CH12=""),AND(CP12&gt;=CS$22,CP12&lt;&gt;"",CR12&gt;=CS$26,CR12&lt;&gt;"",CH12=""),AND(DP12&gt;=EC$22,DP12&lt;&gt;"",DR12&gt;=EC$26,DR12&lt;&gt;""),AND(DS12&gt;=EC$22,DS12&lt;&gt;"",DU12&gt;=EC$26,DU12&lt;&gt;""),AND(DW12&gt;=EC$22,DW12&lt;&gt;"",DY12&gt;=EC$26,DY12&lt;&gt;""),AND(DZ12&gt;=EC$22,DZ12&lt;&gt;"",EB12&gt;=EC$26,EB12&lt;&gt;""),AND(EX12&gt;=FK$22,EX12&lt;&gt;"",EZ12&gt;=FK$26,EZ12&lt;&gt;""),AND(FA12&gt;=FK$22,FA12&lt;&gt;"",FC12&gt;=FK$26,FC12&lt;&gt;""),AND(FE12&gt;=FK$22,FE12&lt;&gt;"",FG12&gt;=FK$26,FG12&lt;&gt;""),AND(FH12&gt;=FK$22,FH12&lt;&gt;"",FJ12&gt;=FK$26,FJ12&lt;&gt;""),AND(GF12&gt;=GS$22,GF12&lt;&gt;"",GH12&gt;=GS$26,GH12&lt;&gt;""),AND(GI12&gt;=GS$22,GI12&lt;&gt;"",GK12&gt;=GS$26,GK12&lt;&gt;""),AND(GM12&gt;=GS$22,GM12&lt;&gt;"",GO12&gt;=GS$26,GO12&lt;&gt;""),AND(GP12&gt;=GS$22,GP12&lt;&gt;"",GR12&gt;=GS$26,GR12&lt;&gt;""),AND(HN12&gt;=IA$22,HN12&lt;&gt;"",HP12&gt;=IA$26,HP12&lt;&gt;""),AND(HQ12&gt;=IA$22,HQ12&lt;&gt;"",HS12&gt;=IA$26,HS12&lt;&gt;""),AND(HU12&gt;=IA$22,HU12&lt;&gt;"",HW12&gt;=IA$26,HW12&lt;&gt;""),AND(HX12&gt;=IA$22,HX12&lt;&gt;"",HZ12&gt;=IA$26,HZ12&lt;&gt;""),AND(IV12&gt;=JI$22,IV12&lt;&gt;"",IX12&gt;=JI$26,IX12&lt;&gt;""),AND(IY12&gt;=JI$22,IY12&lt;&gt;"",JA12&gt;=JI$26,JA12&lt;&gt;""),AND(JC12&gt;=JI$22,JC12&lt;&gt;"",JE12&gt;=JI$26,JE12&lt;&gt;""),AND(JF12&gt;=JI$22,JF12&lt;&gt;"",JH12&gt;=JI$26,JH12&lt;&gt;""),AND(KD12&gt;=KQ$22,KD12&lt;&gt;"",KF12&gt;=KQ$26,KF12&lt;&gt;""),AND(KG12&gt;=KQ$22,KG12&lt;&gt;"",KI12&gt;=KQ$26,KI12&lt;&gt;""),AND(KK12&gt;=KQ$22,KK12&lt;&gt;"",KM12&gt;=KQ$26,KM12&lt;&gt;""),AND(KN12&gt;=KQ$22,KN12&lt;&gt;"",KP12&gt;=KQ$26,KP12&lt;&gt;""),AND(LL12&gt;=LY$22,LL12&lt;&gt;"",LN12&gt;=LY$26,LN12&lt;&gt;""),AND(LO12&gt;=LY$22,LO12&lt;&gt;"",LQ12&gt;=LY$26,LQ12&lt;&gt;""),AND(LS12&gt;=LY$22,LS12&lt;&gt;"",LU12&gt;=LY$26,LU12&lt;&gt;""),AND(LV12&gt;=LY$22,LV12&lt;&gt;"",LX12&gt;=LY$26,LX12&lt;&gt;""),AND(MT12&gt;=NG$22,MT12&lt;&gt;"",MV12&gt;=NG$26,MV12&lt;&gt;""),AND(MW12&gt;=NG$22,MW12&lt;&gt;"",MY12&gt;=NG$26,MY12&lt;&gt;""),AND(NA12&gt;=NG$22,NA12&lt;&gt;"",NC12&gt;=NG$26,NC12&lt;&gt;""),AND(ND12&gt;=NG$22,ND12&lt;&gt;"",NF12&gt;=NG$26,NF12&lt;&gt;""),AND(OB12&gt;=OO$22,OB12&lt;&gt;"",OD12&gt;=OO$26,OD12&lt;&gt;""),AND(OE12&gt;=OO$22,OE12&lt;&gt;"",OG12&gt;=OO$26,OG12&lt;&gt;""),AND(OI12&gt;=OO$22,OI12&lt;&gt;"",OK12&gt;=OO$26,OK12&lt;&gt;""),AND(OL12&gt;=OO$22,OL12&lt;&gt;"",ON12&gt;=OO$26,ON12&lt;&gt;""),AND(PJ12&gt;=PW$22,PJ12&lt;&gt;"",PL12&gt;=PW$26,PL12&lt;&gt;""),AND(PM12&gt;=PW$22,PM12&lt;&gt;"",PO12&gt;=PW$26,PO12&lt;&gt;""),AND(PQ12&gt;=PW$22,PQ12&lt;&gt;"",PS12&gt;=PW$26,PS12&lt;&gt;""),AND(PT12&gt;=PW$22,PT12&lt;&gt;"",PV12&gt;=PW$26,PV12&lt;&gt;""),AND(QR12&gt;=RE$22,QR12&lt;&gt;"",QT12&gt;=RE$26,QT12&lt;&gt;""),AND(QU12&gt;=RE$22,QU12&lt;&gt;"",QW12&gt;=RE$26,QW12&lt;&gt;""),AND(QY12&gt;=RE$22,QY12&lt;&gt;"",RA12&gt;=RE$26,RA12&lt;&gt;""),AND(RB12&gt;=RE$22,RB12&lt;&gt;"",RD12&gt;=RE$26,RD12&lt;&gt;""),AND(RZ12&gt;=SM$22,RZ12&lt;&gt;"",SB12&gt;=SM$26,SB12&lt;&gt;""),AND(SC12&gt;=SM$22,SC12&lt;&gt;"",SE12&gt;=SM$26,SE12&lt;&gt;""),AND(SG12&gt;=SM$22,SG12&lt;&gt;"",SI12&gt;=SM$26,SI12&lt;&gt;""),AND(SJ12&gt;=SM$22,SJ12&lt;&gt;"",SL12&gt;=SM$26,SL12&lt;&gt;""),AND(TH12&gt;=TU$22,TH12&lt;&gt;"",TJ12&gt;=TU$26,TJ12&lt;&gt;""),AND(TK12&gt;=TU$22,TK12&lt;&gt;"",TM12&gt;=TU$26,TM12&lt;&gt;""),AND(TO12&gt;=TU$22,TO12&lt;&gt;"",TQ12&gt;=TU$26,TQ12&lt;&gt;""),AND(TR12&gt;=TU$22,TR12&lt;&gt;"",TT12&gt;=TU$26,TT12&lt;&gt;""),AND(UP12&gt;=VC$22,UP12&lt;&gt;"",UR12&gt;=VC$26,UR12&lt;&gt;""),AND(US12&gt;=VC$22,US12&lt;&gt;"",UU12&gt;=VC$26,UU12&lt;&gt;""),AND(UW12&gt;=VC$22,UW12&lt;&gt;"",UY12&gt;=VC$26,UY12&lt;&gt;""),AND(UZ12&gt;=VC$22,UZ12&lt;&gt;"",VB12&gt;=VC$26,VB12&lt;&gt;""),AND(VX12&gt;=WK$22,VX12&lt;&gt;"",VZ12&gt;=WK$26,VZ12&lt;&gt;""),AND(WA12&gt;=WK$22,WA12&lt;&gt;"",WC12&gt;=WK$26,WC12&lt;&gt;""),AND(WE12&gt;=WK$22,WE12&lt;&gt;"",WG12&gt;=WK$26,WG12&lt;&gt;""),AND(WH12&gt;=WK$22,WH12&lt;&gt;"",WJ12&gt;=WK$26,WJ12&lt;&gt;"")),"P","")</f>
        <v/>
      </c>
      <c r="G12" s="3" t="str">
        <f>IF(OR(AND(AI12&gt;=AQ$26,AI12&lt;&gt;"",AF12=""),AND(AL12&gt;=AQ$26,AL12&lt;&gt;"",AF12=""),AND(AP12&gt;=AQ$26,AP12&lt;&gt;"",AF12=""),AND(BJ12&gt;=BR$26,BJ12&lt;&gt;"",BG12=""),AND(BM12&gt;=BR$26,BM12&lt;&gt;"",BG12=""),AND(BQ12&gt;=BR$26,BQ12&lt;&gt;"",BG12=""),AND(CK12&gt;=CS$26,CK12&lt;&gt;"",CH12=""),AND(CN12&gt;=CS$26,CN12&lt;&gt;"",CH12=""),AND(CR12&gt;=CS$26,CR12&lt;&gt;"",CH12=""),AND(DR12&gt;=EC$26,DR12&lt;&gt;""),AND(DU12&gt;=EC$26,DU12&lt;&gt;""),AND(DY12&gt;=EC$26,DY12&lt;&gt;""),AND(EB12&gt;=EC$26,EB12&lt;&gt;""),AND(EZ12&gt;=FK$26,EZ12&lt;&gt;""),AND(FC12&gt;=FK$26,FC12&lt;&gt;""),AND(FG12&gt;=FK$26,FG12&lt;&gt;""),AND(FJ12&gt;=FK$26,FJ12&lt;&gt;""),AND(GH12&gt;=GS$26,GH12&lt;&gt;""),AND(GK12&gt;=GS$26,GK12&lt;&gt;""),AND(GO12&gt;=GS$26,GO12&lt;&gt;""),AND(GR12&gt;=GS$26,GR12&lt;&gt;""),AND(HP12&gt;=IA$26,HP12&lt;&gt;""),AND(HS12&gt;=IA$26,HS12&lt;&gt;""),AND(HW12&gt;=IA$26,HW12&lt;&gt;""),AND(HZ12&gt;=IA$26,HZ12&lt;&gt;""),AND(IX12&gt;=JI$26,IX12&lt;&gt;""),AND(JA12&gt;=JI$26,JA12&lt;&gt;""),AND(JE12&gt;=JI$26,JE12&lt;&gt;""),AND(JH12&gt;=JI$26,JH12&lt;&gt;""),AND(KF12&gt;=KQ$26,KF12&lt;&gt;""),AND(KI12&gt;=KQ$26,KI12&lt;&gt;""),AND(KM12&gt;=KQ$26,KM12&lt;&gt;""),AND(KP12&gt;=KQ$26,KP12&lt;&gt;""),AND(LN12&gt;=LY$26,LN12&lt;&gt;""),AND(LQ12&gt;=LY$26,LQ12&lt;&gt;""),AND(LU12&gt;=LY$26,LU12&lt;&gt;""),AND(LX12&gt;=LY$26,LX12&lt;&gt;""),AND(MV12&gt;=NG$26,MV12&lt;&gt;""),AND(MY12&gt;=NG$26,MY12&lt;&gt;""),AND(NC12&gt;=NG$26,NC12&lt;&gt;""),AND(NF12&gt;=NG$26,NF12&lt;&gt;""),AND(OD12&gt;=OO$26,OD12&lt;&gt;""),AND(OG12&gt;=OO$26,OG12&lt;&gt;""),AND(OK12&gt;=OO$26,OK12&lt;&gt;""),AND(ON12&gt;=OO$26,ON12&lt;&gt;""),AND(PL12&gt;=PW$26,PL12&lt;&gt;""),AND(PO12&gt;=PW$26,PO12&lt;&gt;""),AND(PS12&gt;=PW$26,PS12&lt;&gt;""),AND(PV12&gt;=PW$26,PV12&lt;&gt;""),AND(QT12&gt;=RE$26,QT12&lt;&gt;""),AND(QW12&gt;=RE$26,QW12&lt;&gt;""),AND(RA12&gt;=RE$26,RA12&lt;&gt;""),AND(RD12&gt;=RE$26,RD12&lt;&gt;""),AND(SB12&gt;=SM$26,SB12&lt;&gt;""),AND(SE12&gt;=SM$26,SE12&lt;&gt;""),AND(SI12&gt;=SM$26,SI12&lt;&gt;""),AND(SL12&gt;=SM$26,SL12&lt;&gt;""),AND(TJ12&gt;=TU$26,TJ12&lt;&gt;""),AND(TM12&gt;=TU$26,TM12&lt;&gt;""),AND(TQ12&gt;=TU$26,TQ12&lt;&gt;""),AND(TT12&gt;=TU$26,TT12&lt;&gt;""),AND(UR12&gt;=VC$26,UR12&lt;&gt;""),AND(UU12&gt;=VC$26,UU12&lt;&gt;""),AND(UY12&gt;=VC$26,UY12&lt;&gt;""),AND(VB12&gt;=VC$26,VB12&lt;&gt;""),AND(VZ12&gt;=WK$26,VZ12&lt;&gt;""),AND(WC12&gt;=WK$26,WC12&lt;&gt;""),AND(WG12&gt;=WK$26,WG12&lt;&gt;""),AND(WJ12&gt;=WK$26,WJ12&lt;&gt;"")),"P","")</f>
        <v/>
      </c>
      <c r="H12" s="36" t="str">
        <f>IF(AND(G12="P",F12=""),"No DD",IF(OR(AND(AG12&gt;=AQ$25,AG12&lt;&gt;"",AI12&gt;=AQ$29,AI12&lt;&gt;"",AF12=""),AND(AJ12&gt;=AQ$25,AJ12&lt;&gt;"",AL12&gt;=AQ$29,AL12&lt;&gt;"",AF12=""),AND(AN12&gt;=AQ$25,AN12&lt;&gt;"",AP12&gt;=AQ$29,AP12&lt;&gt;"",AF12=""),AND(BH12&gt;=BR$25,BH12&lt;&gt;"",BJ12&gt;=BR$29,BJ12&lt;&gt;"",BG12=""),AND(BK12&gt;=BR$25,BK12&lt;&gt;"",BM12&gt;=BR$29,BM12&lt;&gt;"",BG12=""),AND(BO12&gt;=BR$25,BO12&lt;&gt;"",BQ12&gt;=BR$29,BQ12&lt;&gt;"",BG12=""),AND(CI12&gt;=CS$25,CI12&lt;&gt;"",CK12&gt;=CS$29,CK12&lt;&gt;"",CH12=""),AND(CL12&gt;=CS$25,CL12&lt;&gt;"",CN12&gt;=CS$29,CN12&lt;&gt;"",CH12=""),AND(CP12&gt;=CS$25,CP12&lt;&gt;"",CR12&gt;=CS$29,CR12&lt;&gt;"",CH12=""),AND(DP12&gt;=EC$25,DP12&lt;&gt;"",DR12&gt;=EC$29,DR12&lt;&gt;""),AND(DS12&gt;=EC$25,DS12&lt;&gt;"",DU12&gt;=EC$29,DU12&lt;&gt;""),AND(DW12&gt;=EC$25,DW12&lt;&gt;"",DY12&gt;=EC$29,DY12&lt;&gt;""),AND(DZ12&gt;=EC$25,DZ12&lt;&gt;"",EB12&gt;=EC$29,EB12&lt;&gt;""),AND(EX12&gt;=FK$25,EX12&lt;&gt;"",EZ12&gt;=FK$29,EZ12&lt;&gt;""),AND(FA12&gt;=FK$25,FA12&lt;&gt;"",FC12&gt;=FK$29,FC12&lt;&gt;""),AND(FE12&gt;=FK$25,FE12&lt;&gt;"",FG12&gt;=FK$29,FG12&lt;&gt;""),AND(FH12&gt;=FK$25,FH12&lt;&gt;"",FJ12&gt;=FK$29,FJ12&lt;&gt;""),AND(GF12&gt;=GS$25,GF12&lt;&gt;"",GH12&gt;=GS$29,GH12&lt;&gt;""),AND(GI12&gt;=GS$25,GI12&lt;&gt;"",GK12&gt;=GS$29,GK12&lt;&gt;""),AND(GM12&gt;=GS$25,GM12&lt;&gt;"",GO12&gt;=GS$29,GO12&lt;&gt;""),AND(GP12&gt;=GS$25,GP12&lt;&gt;"",GR12&gt;=GS$29,GR12&lt;&gt;""),AND(HN12&gt;=IA$25,HN12&lt;&gt;"",HP12&gt;=IA$29,HP12&lt;&gt;""),AND(HQ12&gt;=IA$25,HQ12&lt;&gt;"",HS12&gt;=IA$29,HS12&lt;&gt;""),AND(HU12&gt;=IA$25,HU12&lt;&gt;"",HW12&gt;=IA$29,HW12&lt;&gt;""),AND(HX12&gt;=IA$25,HX12&lt;&gt;"",HZ12&gt;=IA$29,HZ12&lt;&gt;""),AND(IV12&gt;=JI$25,IV12&lt;&gt;"",IX12&gt;=JI$29,IX12&lt;&gt;""),AND(IY12&gt;=JI$25,IY12&lt;&gt;"",JA12&gt;=JI$29,JA12&lt;&gt;""),AND(JC12&gt;=JI$25,JC12&lt;&gt;"",JE12&gt;=JI$29,JE12&lt;&gt;""),AND(JF12&gt;=JI$25,JF12&lt;&gt;"",JH12&gt;=JI$29,JH12&lt;&gt;""),AND(KD12&gt;=KQ$25,KD12&lt;&gt;"",KF12&gt;=KQ$29,KF12&lt;&gt;""),AND(KG12&gt;=KQ$25,KG12&lt;&gt;"",KI12&gt;=KQ$29,KI12&lt;&gt;""),AND(KK12&gt;=KQ$25,KK12&lt;&gt;"",KM12&gt;=KQ$29,KM12&lt;&gt;""),AND(KN12&gt;=KQ$25,KN12&lt;&gt;"",KP12&gt;=KQ$29,KP12&lt;&gt;""),AND(LL12&gt;=LY$25,LL12&lt;&gt;"",LN12&gt;=LY$29,LN12&lt;&gt;""),AND(LO12&gt;=LY$25,LO12&lt;&gt;"",LQ12&gt;=LY$29,LQ12&lt;&gt;""),AND(LS12&gt;=LY$25,LS12&lt;&gt;"",LU12&gt;=LY$29,LU12&lt;&gt;""),AND(LV12&gt;=LY$25,LV12&lt;&gt;"",LX12&gt;=LY$29,LX12&lt;&gt;""),AND(MT12&gt;=NG$25,MT12&lt;&gt;"",MV12&gt;=NG$29,MV12&lt;&gt;""),AND(MW12&gt;=NG$25,MW12&lt;&gt;"",MY12&gt;=NG$29,MY12&lt;&gt;""),AND(NA12&gt;=NG$25,NA12&lt;&gt;"",NC12&gt;=NG$29,NC12&lt;&gt;""),AND(ND12&gt;=NG$25,ND12&lt;&gt;"",NF12&gt;=NG$29,NF12&lt;&gt;""),AND(OB12&gt;=OO$25,OB12&lt;&gt;"",OD12&gt;=OO$29,OD12&lt;&gt;""),AND(OE12&gt;=OO$25,OE12&lt;&gt;"",OG12&gt;=OO$29,OG12&lt;&gt;""),AND(OI12&gt;=OO$25,OI12&lt;&gt;"",OK12&gt;=OO$29,OK12&lt;&gt;""),AND(OL12&gt;=OO$25,OL12&lt;&gt;"",ON12&gt;=OO$29,ON12&lt;&gt;""),AND(PJ12&gt;=PW$25,PJ12&lt;&gt;"",PL12&gt;=PW$29,PL12&lt;&gt;""),AND(PM12&gt;=PW$25,PM12&lt;&gt;"",PO12&gt;=PW$29,PO12&lt;&gt;""),AND(PQ12&gt;=PW$25,PQ12&lt;&gt;"",PS12&gt;=PW$29,PS12&lt;&gt;""),AND(PT12&gt;=PW$25,PT12&lt;&gt;"",PV12&gt;=PW$29,PV12&lt;&gt;""),AND(QR12&gt;=RE$25,QR12&lt;&gt;"",QT12&gt;=RE$29,QT12&lt;&gt;""),AND(QU12&gt;=RE$25,QU12&lt;&gt;"",QW12&gt;=RE$29,QW12&lt;&gt;""),AND(QY12&gt;=RE$25,QY12&lt;&gt;"",RA12&gt;=RE$29,RA12&lt;&gt;""),AND(RB12&gt;=RE$25,RB12&lt;&gt;"",RD12&gt;=RE$29,RD12&lt;&gt;""),AND(RZ12&gt;=SM$25,RZ12&lt;&gt;"",SB12&gt;=SM$29,SB12&lt;&gt;""),AND(SC12&gt;=SM$25,SC12&lt;&gt;"",SE12&gt;=SM$29,SE12&lt;&gt;""),AND(SG12&gt;=SM$25,SG12&lt;&gt;"",SI12&gt;=SM$29,SI12&lt;&gt;""),AND(SJ12&gt;=SM$25,SJ12&lt;&gt;"",SL12&gt;=SM$29,SL12&lt;&gt;""),AND(TH12&gt;=TU$25,TH12&lt;&gt;"",TJ12&gt;=TU$29,TJ12&lt;&gt;""),AND(TK12&gt;=TU$25,TK12&lt;&gt;"",TM12&gt;=TU$29,TM12&lt;&gt;""),AND(TO12&gt;=TU$25,TO12&lt;&gt;"",TQ12&gt;=TU$29,TQ12&lt;&gt;""),AND(TR12&gt;=TU$25,TR12&lt;&gt;"",TT12&gt;=TU$29,TT12&lt;&gt;""),AND(UP12&gt;=VC$25,UP12&lt;&gt;"",UR12&gt;=VC$29,UR12&lt;&gt;""),AND(US12&gt;=VC$25,US12&lt;&gt;"",UU12&gt;=VC$29,UU12&lt;&gt;""),AND(UW12&gt;=VC$25,UW12&lt;&gt;"",UY12&gt;=VC$29,UY12&lt;&gt;""),AND(UZ12&gt;=VC$25,UZ12&lt;&gt;"",VB12&gt;=VC$29,VB12&lt;&gt;""),AND(VX12&gt;=WK$25,VX12&lt;&gt;"",VZ12&gt;=WK$29,VZ12&lt;&gt;""),AND(WA12&gt;=WK$25,WA12&lt;&gt;"",WC12&gt;=WK$29,WC12&lt;&gt;""),AND(WE12&gt;=WK$25,WE12&lt;&gt;"",WG12&gt;=WK$29,WG12&lt;&gt;""),AND(WH12&gt;=WK$25,WH12&lt;&gt;"",WJ12&gt;=WK$29,WJ12&lt;&gt;"")),"Merit",IF(OR(AND(AG12&gt;=AQ$24,AG12&lt;&gt;"",AI12&gt;=AQ$28,AI12&lt;&gt;"",AF12=""),AND(AJ12&gt;=AQ$24,AJ12&lt;&gt;"",AL12&gt;=AQ$28,AL12&lt;&gt;"",AF12=""),AND(AN12&gt;=AQ$24,AN12&lt;&gt;"",AP12&gt;=AQ$28,AP12&lt;&gt;"",AF12=""),AND(BH12&gt;=BR$24,BH12&lt;&gt;"",BJ12&gt;=BR$28,BJ12&lt;&gt;"",BG12=""),AND(BK12&gt;=BR$24,BK12&lt;&gt;"",BM12&gt;=BR$28,BM12&lt;&gt;"",BG12=""),AND(BO12&gt;=BR$24,BO12&lt;&gt;"",BQ12&gt;=BR$28,BQ12&lt;&gt;"",BG12=""),AND(CI12&gt;=CS$24,CI12&lt;&gt;"",CK12&gt;=CS$28,CK12&lt;&gt;"",CH12=""),AND(CL12&gt;=CS$24,CL12&lt;&gt;"",CN12&gt;=CS$28,CN12&lt;&gt;"",CH12=""),AND(CP12&gt;=CS$24,CP12&lt;&gt;"",CR12&gt;=CS$28,CR12&lt;&gt;"",CH12=""),AND(DP12&gt;=EC$24,DP12&lt;&gt;"",DR12&gt;=EC$28,DR12&lt;&gt;""),AND(DS12&gt;=EC$24,DS12&lt;&gt;"",DU12&gt;=EC$28,DU12&lt;&gt;""),AND(DW12&gt;=EC$24,DW12&lt;&gt;"",DY12&gt;=EC$28,DY12&lt;&gt;""),AND(DZ12&gt;=EC$24,DZ12&lt;&gt;"",EB12&gt;=EC$28,EB12&lt;&gt;""),AND(EX12&gt;=FK$24,EX12&lt;&gt;"",EZ12&gt;=FK$28,EZ12&lt;&gt;""),AND(FA12&gt;=FK$24,FA12&lt;&gt;"",FC12&gt;=FK$28,FC12&lt;&gt;""),AND(FE12&gt;=FK$24,FE12&lt;&gt;"",FG12&gt;=FK$28,FG12&lt;&gt;""),AND(FH12&gt;=FK$24,FH12&lt;&gt;"",FJ12&gt;=FK$28,FJ12&lt;&gt;""),AND(GF12&gt;=GS$24,GF12&lt;&gt;"",GH12&gt;=GS$28,GH12&lt;&gt;""),AND(GI12&gt;=GS$24,GI12&lt;&gt;"",GK12&gt;=GS$28,GK12&lt;&gt;""),AND(GM12&gt;=GS$24,GM12&lt;&gt;"",GO12&gt;=GS$28,GO12&lt;&gt;""),AND(GP12&gt;=GS$24,GP12&lt;&gt;"",GR12&gt;=GS$28,GR12&lt;&gt;""),AND(HN12&gt;=IA$24,HN12&lt;&gt;"",HP12&gt;=IA$28,HP12&lt;&gt;""),AND(HQ12&gt;=IA$24,HQ12&lt;&gt;"",HS12&gt;=IA$28,HS12&lt;&gt;""),AND(HU12&gt;=IA$24,HU12&lt;&gt;"",HW12&gt;=IA$28,HW12&lt;&gt;""),AND(HX12&gt;=IA$24,HX12&lt;&gt;"",HZ12&gt;=IA$28,HZ12&lt;&gt;""),AND(IV12&gt;=JI$24,IV12&lt;&gt;"",IX12&gt;=JI$28,IX12&lt;&gt;""),AND(IY12&gt;=JI$24,IY12&lt;&gt;"",JA12&gt;=JI$28,JA12&lt;&gt;""),AND(JC12&gt;=JI$24,JC12&lt;&gt;"",JE12&gt;=JI$28,JE12&lt;&gt;""),AND(JF12&gt;=JI$24,JF12&lt;&gt;"",JH12&gt;=JI$28,JH12&lt;&gt;""),AND(KD12&gt;=KQ$24,KD12&lt;&gt;"",KF12&gt;=KQ$28,KF12&lt;&gt;""),AND(KG12&gt;=KQ$24,KG12&lt;&gt;"",KI12&gt;=KQ$28,KI12&lt;&gt;""),AND(KK12&gt;=KQ$24,KK12&lt;&gt;"",KM12&gt;=KQ$28,KM12&lt;&gt;""),AND(KN12&gt;=KQ$24,KN12&lt;&gt;"",KP12&gt;=KQ$28,KP12&lt;&gt;""),AND(LL12&gt;=LY$24,LL12&lt;&gt;"",LN12&gt;=LY$28,LN12&lt;&gt;""),AND(LO12&gt;=LY$24,LO12&lt;&gt;"",LQ12&gt;=LY$28,LQ12&lt;&gt;""),AND(LS12&gt;=LY$24,LS12&lt;&gt;"",LU12&gt;=LY$28,LU12&lt;&gt;""),AND(LV12&gt;=LY$24,LV12&lt;&gt;"",LX12&gt;=LY$28,LX12&lt;&gt;""),AND(MT12&gt;=NG$24,MT12&lt;&gt;"",MV12&gt;=NG$28,MV12&lt;&gt;""),AND(MW12&gt;=NG$24,MW12&lt;&gt;"",MY12&gt;=NG$28,MY12&lt;&gt;""),AND(NA12&gt;=NG$24,NA12&lt;&gt;"",NC12&gt;=NG$28,NC12&lt;&gt;""),AND(ND12&gt;=NG$24,ND12&lt;&gt;"",NF12&gt;=NG$28,NF12&lt;&gt;""),AND(OB12&gt;=OO$24,OB12&lt;&gt;"",OD12&gt;=OO$28,OD12&lt;&gt;""),AND(OE12&gt;=OO$24,OE12&lt;&gt;"",OG12&gt;=OO$28,OG12&lt;&gt;""),AND(OI12&gt;=OO$24,OI12&lt;&gt;"",OK12&gt;=OO$28,OK12&lt;&gt;""),AND(OL12&gt;=OO$24,OL12&lt;&gt;"",ON12&gt;=OO$28,ON12&lt;&gt;""),AND(PJ12&gt;=PW$24,PJ12&lt;&gt;"",PL12&gt;=PW$28,PL12&lt;&gt;""),AND(PM12&gt;=PW$24,PM12&lt;&gt;"",PO12&gt;=PW$28,PO12&lt;&gt;""),AND(PQ12&gt;=PW$24,PQ12&lt;&gt;"",PS12&gt;=PW$28,PS12&lt;&gt;""),AND(PT12&gt;=PW$24,PT12&lt;&gt;"",PV12&gt;=PW$28,PV12&lt;&gt;""),AND(QR12&gt;=RE$24,QR12&lt;&gt;"",QT12&gt;=RE$28,QT12&lt;&gt;""),AND(QU12&gt;=RE$24,QU12&lt;&gt;"",QW12&gt;=RE$28,QW12&lt;&gt;""),AND(QY12&gt;=RE$24,QY12&lt;&gt;"",RA12&gt;=RE$28,RA12&lt;&gt;""),AND(RB12&gt;=RE$24,RB12&lt;&gt;"",RD12&gt;=RE$28,RD12&lt;&gt;""),AND(RZ12&gt;=SM$24,RZ12&lt;&gt;"",SB12&gt;=SM$28,SB12&lt;&gt;""),AND(SC12&gt;=SM$24,SC12&lt;&gt;"",SE12&gt;=SM$28,SE12&lt;&gt;""),AND(SG12&gt;=SM$24,SG12&lt;&gt;"",SI12&gt;=SM$28,SI12&lt;&gt;""),AND(SJ12&gt;=SM$24,SJ12&lt;&gt;"",SL12&gt;=SM$28,SL12&lt;&gt;""),AND(TH12&gt;=TU$24,TH12&lt;&gt;"",TJ12&gt;=TU$28,TJ12&lt;&gt;""),AND(TK12&gt;=TU$24,TK12&lt;&gt;"",TM12&gt;=TU$28,TM12&lt;&gt;""),AND(TO12&gt;=TU$24,TO12&lt;&gt;"",TQ12&gt;=TU$28,TQ12&lt;&gt;""),AND(TR12&gt;=TU$24,TR12&lt;&gt;"",TT12&gt;=TU$28,TT12&lt;&gt;""),AND(UP12&gt;=VC$24,UP12&lt;&gt;"",UR12&gt;=VC$28,UR12&lt;&gt;""),AND(US12&gt;=VC$24,US12&lt;&gt;"",UU12&gt;=VC$28,UU12&lt;&gt;""),AND(UW12&gt;=VC$24,UW12&lt;&gt;"",UY12&gt;=VC$28,UY12&lt;&gt;""),AND(UZ12&gt;=VC$24,UZ12&lt;&gt;"",VB12&gt;=VC$28,VB12&lt;&gt;""),AND(VX12&gt;=WK$24,VX12&lt;&gt;"",VZ12&gt;=WK$28,VZ12&lt;&gt;""),AND(WA12&gt;=WK$24,WA12&lt;&gt;"",WC12&gt;=WK$28,WC12&lt;&gt;""),AND(WE12&gt;=WK$24,WE12&lt;&gt;"",WG12&gt;=WK$28,WG12&lt;&gt;""),AND(WH12&gt;=WK$24,WH12&lt;&gt;"",WJ12&gt;=WK$28,WJ12&lt;&gt;"")),"Excellence",IF(I12="P","Worlds Team",IF(F12="P","National Team","")))))</f>
        <v/>
      </c>
      <c r="I12" s="3" t="str">
        <f>IF(OR(AND(AG12&gt;=AQ$23,AG12&lt;&gt;"",AI12&gt;=AQ$27,AI12&lt;&gt;"",AF12=""),AND(AJ12&gt;=AQ$23,AJ12&lt;&gt;"",AL12&gt;=AQ$27,AL12&lt;&gt;"",AF12=""),AND(AN12&gt;=AQ$23,AN12&lt;&gt;"",AP12&gt;=AQ$27,AP12&lt;&gt;"",AF12=""),AND(BH12&gt;=BR$23,BH12&lt;&gt;"",BJ12&gt;=BR$27,BJ12&lt;&gt;"",BG12=""),AND(BK12&gt;=BR$23,BK12&lt;&gt;"",BM12&gt;=BR$27,BM12&lt;&gt;"",BG12=""),AND(BO12&gt;=BR$23,BO12&lt;&gt;"",BQ12&gt;=BR$27,BQ12&lt;&gt;"",BG12=""),AND(CI12&gt;=CS$23,CI12&lt;&gt;"",CK12&gt;=CS$27,CK12&lt;&gt;"",CH12=""),AND(CL12&gt;=CS$23,CL12&lt;&gt;"",CN12&gt;=CS$27,CN12&lt;&gt;"",CH12=""),AND(CP12&gt;=CS$23,CP12&lt;&gt;"",CR12&gt;=CS$27,CR12&lt;&gt;"",CH12=""),AND(DP12&gt;=EC$23,DP12&lt;&gt;"",DR12&gt;=EC$27,DR12&lt;&gt;""),AND(DS12&gt;=EC$23,DS12&lt;&gt;"",DU12&gt;=EC$27,DU12&lt;&gt;""),AND(DW12&gt;=EC$23,DW12&lt;&gt;"",DY12&gt;=EC$27,DY12&lt;&gt;""),AND(DZ12&gt;=EC$23,DZ12&lt;&gt;"",EB12&gt;=EC$27,EB12&lt;&gt;""),AND(EX12&gt;=FK$23,EX12&lt;&gt;"",EZ12&gt;=FK$27,EZ12&lt;&gt;""),AND(FA12&gt;=FK$23,FA12&lt;&gt;"",FC12&gt;=FK$27,FC12&lt;&gt;""),AND(FE12&gt;=FK$23,FE12&lt;&gt;"",FG12&gt;=FK$27,FG12&lt;&gt;""),AND(FH12&gt;=FK$23,FH12&lt;&gt;"",FJ12&gt;=FK$27,FJ12&lt;&gt;""),AND(GF12&gt;=GS$23,GF12&lt;&gt;"",GH12&gt;=GS$27,GH12&lt;&gt;""),AND(GI12&gt;=GS$23,GI12&lt;&gt;"",GK12&gt;=GS$27,GK12&lt;&gt;""),AND(GM12&gt;=GS$23,GM12&lt;&gt;"",GO12&gt;=GS$27,GO12&lt;&gt;""),AND(GP12&gt;=GS$23,GP12&lt;&gt;"",GR12&gt;=GS$27,GR12&lt;&gt;""),AND(HN12&gt;=IA$23,HN12&lt;&gt;"",HP12&gt;=IA$27,HP12&lt;&gt;""),AND(HQ12&gt;=IA$23,HQ12&lt;&gt;"",HS12&gt;=IA$27,HS12&lt;&gt;""),AND(HU12&gt;=IA$23,HU12&lt;&gt;"",HW12&gt;=IA$27,HW12&lt;&gt;""),AND(HX12&gt;=IA$23,HX12&lt;&gt;"",HZ12&gt;=IA$27,HZ12&lt;&gt;""),AND(IV12&gt;=JI$23,IV12&lt;&gt;"",IX12&gt;=JI$27,IX12&lt;&gt;""),AND(IY12&gt;=JI$23,IY12&lt;&gt;"",JA12&gt;=JI$27,JA12&lt;&gt;""),AND(JC12&gt;=JI$23,JC12&lt;&gt;"",JE12&gt;=JI$27,JE12&lt;&gt;""),AND(JF12&gt;=JI$23,JF12&lt;&gt;"",JH12&gt;=JI$27,JH12&lt;&gt;""),AND(KD12&gt;=KQ$23,KD12&lt;&gt;"",KF12&gt;=KQ$27,KF12&lt;&gt;""),AND(KG12&gt;=KQ$23,KG12&lt;&gt;"",KI12&gt;=KQ$27,KI12&lt;&gt;""),AND(KK12&gt;=KQ$23,KK12&lt;&gt;"",KM12&gt;=KQ$27,KM12&lt;&gt;""),AND(KN12&gt;=KQ$23,KN12&lt;&gt;"",KP12&gt;=KQ$27,KP12&lt;&gt;""),AND(LL12&gt;=LY$23,LL12&lt;&gt;"",LN12&gt;=LY$27,LN12&lt;&gt;""),AND(LO12&gt;=LY$23,LO12&lt;&gt;"",LQ12&gt;=LY$27,LQ12&lt;&gt;""),AND(LS12&gt;=LY$23,LS12&lt;&gt;"",LU12&gt;=LY$27,LU12&lt;&gt;""),AND(LV12&gt;=LY$23,LV12&lt;&gt;"",LX12&gt;=LY$27,LX12&lt;&gt;""),AND(MT12&gt;=NG$23,MT12&lt;&gt;"",MV12&gt;=NG$27,MV12&lt;&gt;""),AND(MW12&gt;=NG$23,MW12&lt;&gt;"",MY12&gt;=NG$27,MY12&lt;&gt;""),AND(NA12&gt;=NG$23,NA12&lt;&gt;"",NC12&gt;=NG$27,NC12&lt;&gt;""),AND(ND12&gt;=NG$23,ND12&lt;&gt;"",NF12&gt;=NG$27,NF12&lt;&gt;""),AND(OB12&gt;=OO$23,OB12&lt;&gt;"",OD12&gt;=OO$27,OD12&lt;&gt;""),AND(OE12&gt;=OO$23,OE12&lt;&gt;"",OG12&gt;=OO$27,OG12&lt;&gt;""),AND(OI12&gt;=OO$23,OI12&lt;&gt;"",OK12&gt;=OO$27,OK12&lt;&gt;""),AND(OL12&gt;=OO$23,OL12&lt;&gt;"",ON12&gt;=OO$27,ON12&lt;&gt;""),AND(PJ12&gt;=PW$23,PJ12&lt;&gt;"",PL12&gt;=PW$27,PL12&lt;&gt;""),AND(PM12&gt;=PW$23,PM12&lt;&gt;"",PO12&gt;=PW$27,PO12&lt;&gt;""),AND(PQ12&gt;=PW$23,PQ12&lt;&gt;"",PS12&gt;=PW$27,PS12&lt;&gt;""),AND(PT12&gt;=PW$23,PT12&lt;&gt;"",PV12&gt;=PW$27,PV12&lt;&gt;""),AND(QR12&gt;=RE$23,QR12&lt;&gt;"",QT12&gt;=RE$27,QT12&lt;&gt;""),AND(QU12&gt;=RE$23,QU12&lt;&gt;"",QW12&gt;=RE$27,QW12&lt;&gt;""),AND(QY12&gt;=RE$23,QY12&lt;&gt;"",RA12&gt;=RE$27,RA12&lt;&gt;""),AND(RB12&gt;=RE$23,RB12&lt;&gt;"",RD12&gt;=RE$27,RD12&lt;&gt;""),AND(RZ12&gt;=SM$23,RZ12&lt;&gt;"",SB12&gt;=SM$27,SB12&lt;&gt;""),AND(SC12&gt;=SM$23,SC12&lt;&gt;"",SE12&gt;=SM$27,SE12&lt;&gt;""),AND(SG12&gt;=SM$23,SG12&lt;&gt;"",SI12&gt;=SM$27,SI12&lt;&gt;""),AND(SJ12&gt;=SM$23,SJ12&lt;&gt;"",SL12&gt;=SM$27,SL12&lt;&gt;""),AND(TH12&gt;=TU$23,TH12&lt;&gt;"",TJ12&gt;=TU$27,TJ12&lt;&gt;""),AND(TK12&gt;=TU$23,TK12&lt;&gt;"",TM12&gt;=TU$27,TM12&lt;&gt;""),AND(TO12&gt;=TU$23,TO12&lt;&gt;"",TQ12&gt;=TU$27,TQ12&lt;&gt;""),AND(TR12&gt;=TU$23,TR12&lt;&gt;"",TT12&gt;=TU$27,TT12&lt;&gt;""),AND(UP12&gt;=VC$23,UP12&lt;&gt;"",UR12&gt;=VC$27,UR12&lt;&gt;""),AND(US12&gt;=VC$23,US12&lt;&gt;"",UU12&gt;=VC$27,UU12&lt;&gt;""),AND(UW12&gt;=VC$23,UW12&lt;&gt;"",UY12&gt;=VC$27,UY12&lt;&gt;""),AND(UZ12&gt;=VC$23,UZ12&lt;&gt;"",VB12&gt;=VC$27,VB12&lt;&gt;""),AND(VX12&gt;=WK$23,VX12&lt;&gt;"",VZ12&gt;=WK$27,VZ12&lt;&gt;""),AND(WA12&gt;=WK$23,WA12&lt;&gt;"",WC12&gt;=WK$27,WC12&lt;&gt;""),AND(WE12&gt;=WK$23,WE12&lt;&gt;"",WG12&gt;=WK$27,WG12&lt;&gt;""),AND(WH12&gt;=WK$23,WH12&lt;&gt;"",WJ12&gt;=WK$27,WJ12&lt;&gt;"")),"P","")</f>
        <v/>
      </c>
      <c r="J12" s="8">
        <f>IF(COUNT(AI12,AL12,AP12,BJ12,BM12,BQ12,CK12,CN12,CR12)&gt;0,LARGE((AI12,AL12,AP12,BJ12,BM12,BQ12,CK12,CN12,CR12),1),0)</f>
        <v>0</v>
      </c>
      <c r="K12" s="8" t="str">
        <f>IF(J12="","",IF(OR(J12=CK12,J12=CN12,J12=CR12),$BS$1,IF(OR(J12=BJ12,J12=BM12,J12=BQ12),$AR$1,IF(OR(J12=AI12,J12=AL12,J12=AP12),$Q$1,""))))</f>
        <v/>
      </c>
      <c r="L12" s="8">
        <f>IF(COUNT(AI12,AL12,AP12,BJ12,BM12,BQ12,CK12,CN12,CR12)&gt;1,LARGE((AI12,AL12,AP12,BJ12,BM12,BQ12,CK12,CN12,CR12),2),0)</f>
        <v>0</v>
      </c>
      <c r="M12" s="8" t="str">
        <f>IF(L12="","",IF(OR(L12=CK12,L12=CN12,L12=CR12),$BS$1,IF(OR(L12=BJ12,L12=BM12,L12=BQ12),$AR$1,IF(OR(L12=AI12,L12=AL12,L12=AP12),$Q$1,""))))</f>
        <v/>
      </c>
      <c r="N12" s="8">
        <f>IF(MAX(CT12,CU12)&gt;0,MAX(CT12,CU12),"")</f>
        <v>47.72</v>
      </c>
      <c r="O12" s="11" t="str">
        <f>IF(N12="","",IF(N12=CT12,"("&amp;CT$2&amp;")",IF(N12=CU12,"("&amp;CU$2&amp;")")))</f>
        <v>(Prelim)</v>
      </c>
      <c r="P12" s="8" t="str">
        <f>IF(N12="","",IF(N12=CT12,IF(N12+IF(L12="",0,L12)=WD12,$VD$1,IF(N12+IF(L12="",0,L12)=UV12,$TV$1,IF(N12+IF(L12="",0,L12)=TN12,$SN$1,IF(N12+IF(L12="",0,L12)=SF12,$RF$1,IF(N12+IF(L12="",0,L12)=QX12,$PX$1,IF(N12+IF(L12="",0,L12)=PP12,$OP$1,IF(N12+IF(L12="",0,L12)=OH12,$NH$1,IF(N12+IF(L12="",0,L12)=MZ12,$LZ$1,IF(N12+IF(L12="",0,L12)=LR12,$KR$1,IF(N12+IF(L12="",0,L12)=KJ12,$JJ$1,IF(N12+IF(L12="",0,L12)=JB12,$IB$1,IF(N12+IF(L12="",0,L12)=HT12,$GT$1,IF(N12+IF(L12="",0,L12)=GL12,$FL$1,IF(N12+IF(L12="",0,L12)=FD12,$ED$1,IF(N12+IF(L12="",0,L12)=DV12,$CV$1))))))))))))))),IF(N12=CU12,IF(N12+IF(L12="",0,L12)=WG12,$VD$1,IF(N12+IF(L12="",0,L12)=UY12,$TV$1,IF(N12+IF(L12="",0,L12)=TQ12,$SN$1,IF(N12+IF(L12="",0,L12)=SL12,$RF$1,IF(N12+IF(L12="",0,L12)=RD12,$PX$1,IF(N12+IF(L12="",0,L12)=PV12,$OP$1,IF(N12+IF(L12="",0,L12)=ON12,$NH$1,IF(N12+IF(L12="",0,L12)=NF12,$LZ$1,IF(N12+IF(L12="",0,L12)=LX12,$KR$1,IF(N12+IF(L12="",0,L12)=KP12,$JJ$1,IF(N12+IF(L12="",0,L12)=JH12,$IB$1,IF(N12+IF(L12="",0,L12)=HZ12,$GT$1,IF(N12+IF(L12="",0,L12)=GR12,$FL$1,IF(N12+IF(L12="",0,L12)=FJ12,$ED$1,IF(N12+IF(L12="",0,L12)=EB12,$CV$1,IF(N12+IF(L12="",0,L12)=WJ12,$VD$1,IF(N12+IF(L12="",0,L12)=VB12,$TV$1,IF(N12+IF(L12="",0,L12)=TT12,$SN$1,IF(N12+IF(L12="",0,L12)=SI12,$RF$1,IF(N12+IF(L12="",0,L12)=RA12,$PX$1,IF(N12+IF(L12="",0,L12)=PS12,$OP$1,IF(N12+IF(L12="",0,L12)=OK12,$NH$1,IF(N12+IF(L12="",0,L12)=NC12,$LZ$1,IF(N12+IF(L12="",0,L12)=LU12,$KR$1,IF(N12+IF(L12="",0,L12)=KM12,$JJ$1,IF(N12+IF(L12="",0,L12)=JE12,$IB$1,IF(N12+IF(L12="",0,L12)=HW12,$GT$1,IF(N12+IF(L12="",0,L12)=GO12,$FL$1,IF(N12+IF(L12="",0,L12)=FG12,$ED$1,IF(N12+IF(L12="",0,L12)=DY12,$CV$1)))))))))))))))))))))))))))))))))</f>
        <v>2025 World Cup GER (Sept 21)</v>
      </c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7"/>
      <c r="AG12" s="38" t="str">
        <f>IF(S12&gt;0,S12,"")</f>
        <v/>
      </c>
      <c r="AH12" s="38" t="str">
        <f>IF(T12&gt;0,T12,"")</f>
        <v/>
      </c>
      <c r="AI12" s="40" t="str">
        <f>IF(SUM(Q12:T12)-U12&gt;0,SUM(Q12:T12)-U12,"")</f>
        <v/>
      </c>
      <c r="AJ12" s="40" t="str">
        <f>IF(X12&gt;0,X12,"")</f>
        <v/>
      </c>
      <c r="AK12" s="40" t="str">
        <f>IF(Y12&gt;0,Y12,"")</f>
        <v/>
      </c>
      <c r="AL12" s="40" t="str">
        <f>IF(SUM(V12:Y12)-Z12&gt;0,SUM(V12:Y12)-Z12,"")</f>
        <v/>
      </c>
      <c r="AM12" s="40" t="str">
        <f>IF(AI12="","",MAX(AI12,AL12))</f>
        <v/>
      </c>
      <c r="AN12" s="40" t="str">
        <f>IF(AC12&gt;0,AC12,"")</f>
        <v/>
      </c>
      <c r="AO12" s="40" t="str">
        <f>IF(AD12&gt;0,AD12,"")</f>
        <v/>
      </c>
      <c r="AP12" s="40" t="str">
        <f>IF(SUM(AA12:AD12)-AE12&gt;0,SUM(AA12:AD12)-AE12,"")</f>
        <v/>
      </c>
      <c r="AQ12" s="40" t="str">
        <f>IF(SUM(AM12,AP12)&gt;0,SUM(AM12,AP12),"")</f>
        <v/>
      </c>
      <c r="AR12" s="26"/>
      <c r="AS12" s="26"/>
      <c r="AT12" s="26"/>
      <c r="AU12" s="26"/>
      <c r="AV12" s="26"/>
      <c r="AW12" s="26"/>
      <c r="AX12" s="26"/>
      <c r="AY12" s="26"/>
      <c r="AZ12" s="26"/>
      <c r="BA12" s="26"/>
      <c r="BB12" s="26"/>
      <c r="BC12" s="26"/>
      <c r="BD12" s="26"/>
      <c r="BE12" s="26"/>
      <c r="BF12" s="26"/>
      <c r="BG12" s="28"/>
      <c r="BH12" s="39" t="str">
        <f>IF(AT12&gt;0,AT12,"")</f>
        <v/>
      </c>
      <c r="BI12" s="39" t="str">
        <f>IF(AU12&gt;0,AU12,"")</f>
        <v/>
      </c>
      <c r="BJ12" s="11" t="str">
        <f>IF(SUM(AR12:AU12)-AV12&gt;0,SUM(AR12:AU12)-AV12,"")</f>
        <v/>
      </c>
      <c r="BK12" s="11" t="str">
        <f>IF(AY12&gt;0,AY12,"")</f>
        <v/>
      </c>
      <c r="BL12" s="11" t="str">
        <f>IF(AZ12&gt;0,AZ12,"")</f>
        <v/>
      </c>
      <c r="BM12" s="11" t="str">
        <f>IF(SUM(AW12:AZ12)-BA12&gt;0,SUM(AW12:AZ12)-BA12,"")</f>
        <v/>
      </c>
      <c r="BN12" s="11" t="str">
        <f>IF(BJ12="","",MAX(BJ12,BM12))</f>
        <v/>
      </c>
      <c r="BO12" s="11" t="str">
        <f>IF(BD12&gt;0,BD12,"")</f>
        <v/>
      </c>
      <c r="BP12" s="11" t="str">
        <f>IF(BE12&gt;0,BE12,"")</f>
        <v/>
      </c>
      <c r="BQ12" s="11" t="str">
        <f>IF(SUM(BB12:BE12)-BF12&gt;0,SUM(BB12:BE12)-BF12,"")</f>
        <v/>
      </c>
      <c r="BR12" s="11" t="str">
        <f>IF(SUM(BN12,BQ12)&gt;0,SUM(BN12,BQ12),"")</f>
        <v/>
      </c>
      <c r="BS12" s="22"/>
      <c r="BT12" s="22"/>
      <c r="BU12" s="22"/>
      <c r="BV12" s="22"/>
      <c r="BW12" s="22"/>
      <c r="BX12" s="22"/>
      <c r="BY12" s="22"/>
      <c r="BZ12" s="22"/>
      <c r="CA12" s="22"/>
      <c r="CB12" s="22"/>
      <c r="CC12" s="22"/>
      <c r="CD12" s="22"/>
      <c r="CE12" s="22"/>
      <c r="CF12" s="22"/>
      <c r="CG12" s="22"/>
      <c r="CH12" s="27"/>
      <c r="CI12" s="38" t="str">
        <f>IF(BU12&gt;0,BU12,"")</f>
        <v/>
      </c>
      <c r="CJ12" s="38" t="str">
        <f>IF(BV12&gt;0,BV12,"")</f>
        <v/>
      </c>
      <c r="CK12" s="40" t="str">
        <f>IF(SUM(BS12:BV12)-BW12&gt;0,SUM(BS12:BV12)-BW12,"")</f>
        <v/>
      </c>
      <c r="CL12" s="40" t="str">
        <f>IF(BZ12&gt;0,BZ12,"")</f>
        <v/>
      </c>
      <c r="CM12" s="40" t="str">
        <f>IF(CA12&gt;0,CA12,"")</f>
        <v/>
      </c>
      <c r="CN12" s="40" t="str">
        <f>IF(SUM(BX12:CA12)-CB12&gt;0,SUM(BX12:CA12)-CB12,"")</f>
        <v/>
      </c>
      <c r="CO12" s="40" t="str">
        <f>IF(CK12="","",MAX(CK12,CN12))</f>
        <v/>
      </c>
      <c r="CP12" s="40" t="str">
        <f>IF(CE12&gt;0,CE12,"")</f>
        <v/>
      </c>
      <c r="CQ12" s="40" t="str">
        <f>IF(CF12&gt;0,CF12,"")</f>
        <v/>
      </c>
      <c r="CR12" s="40" t="str">
        <f>IF(SUM(CC12:CF12)-CG12&gt;0,SUM(CC12:CF12)-CG12,"")</f>
        <v/>
      </c>
      <c r="CS12" s="40" t="str">
        <f>IF(SUM(CO12,CR12)&gt;0,SUM(CO12,CR12),"")</f>
        <v/>
      </c>
      <c r="CT12" s="51">
        <f>IF(MAX(DV12,FD12,GL12,HT12,JB12,KJ12,LR12,MZ12,OH12,PP12,QX12,SF12,TN12,UV12,WD12)-IF(L12="",0,L12)&gt;0.001,MAX(DV12,FD12,GL12,HT12,JB12,KJ12,LR12,MZ12,OH12,PP12,QX12,SF12,TN12,UV12,WD12)-IF(L12="",0,L12),"")</f>
        <v>47.72</v>
      </c>
      <c r="CU12" s="51">
        <f>IF(MAX(DY12,EB12,FG12,FJ12,GO12,GR12,HW12,HZ12,JE12,JH12,KM12,KP12,LU12,LX12,NC12,NF12,OK12,ON12,PS12,PV12,RA12,RD12,SI12,SL12,TQ12,TT12,UY12,VB12,WG12,WJ12)-IF(L12="",0,L12)&gt;0.001,MAX(DY12,EB12,FG12,FJ12,GO12,GR12,HW12,HZ12,JE12,JH12,KM12,KP12,LU12,LX12,NC12,NF12,OK12,ON12,PS12,PV12,RA12,RD12,SI12,SL12,TQ12,TT12,UY12,VB12,WG12,WJ12)-IF(L12="",0,L12),"")</f>
        <v>5.56</v>
      </c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40" t="str">
        <f>IF(CX12&gt;0,CX12,"")</f>
        <v/>
      </c>
      <c r="DQ12" s="40" t="str">
        <f>IF(CY12&gt;0,CY12,"")</f>
        <v/>
      </c>
      <c r="DR12" s="40" t="str">
        <f>IF(SUM(CV12:CY12)-CZ12&gt;0,SUM(CV12:CY12)-CZ12,"")</f>
        <v/>
      </c>
      <c r="DS12" s="40" t="str">
        <f>IF(DC12&gt;0,DC12,"")</f>
        <v/>
      </c>
      <c r="DT12" s="40" t="str">
        <f>IF(DD12&gt;0,DD12,"")</f>
        <v/>
      </c>
      <c r="DU12" s="40" t="str">
        <f>IF(SUM(DA12:DD12)-DE12&gt;0,SUM(DA12:DD12)-DE12,"")</f>
        <v/>
      </c>
      <c r="DV12" s="40" t="str">
        <f>IF(MAX(DR12,DU12)&gt;0,MAX(DR12,DU12),"")</f>
        <v/>
      </c>
      <c r="DW12" s="40" t="str">
        <f>IF(DH12&gt;0,DH12,"")</f>
        <v/>
      </c>
      <c r="DX12" s="40" t="str">
        <f>IF(DI12&gt;0,DI12,"")</f>
        <v/>
      </c>
      <c r="DY12" s="40" t="str">
        <f>IF(SUM(DF12:DI12)-DJ12&gt;0,SUM(DF12:DI12)-DJ12,"")</f>
        <v/>
      </c>
      <c r="DZ12" s="40" t="str">
        <f>IF(DM12&gt;0,DM12,"")</f>
        <v/>
      </c>
      <c r="EA12" s="40" t="str">
        <f>IF(DN12&gt;0,DN12,"")</f>
        <v/>
      </c>
      <c r="EB12" s="40" t="str">
        <f>IF(SUM(DK12:DN12)-DO12&gt;0,SUM(DK12:DN12)-DO12,"")</f>
        <v/>
      </c>
      <c r="EC12" s="40" t="str">
        <f>IF(SUM(DV12,EB12)&gt;0,SUM(DV12,EB12),"")</f>
        <v/>
      </c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1" t="str">
        <f>IF(EF12&gt;0,EF12,"")</f>
        <v/>
      </c>
      <c r="EY12" s="11" t="str">
        <f>IF(EG12&gt;0,EG12,"")</f>
        <v/>
      </c>
      <c r="EZ12" s="11" t="str">
        <f>IF(SUM(ED12:EG12)-EH12&gt;0,SUM(ED12:EG12)-EH12,"")</f>
        <v/>
      </c>
      <c r="FA12" s="11" t="str">
        <f>IF(EK12&gt;0,EK12,"")</f>
        <v/>
      </c>
      <c r="FB12" s="11" t="str">
        <f>IF(EL12&gt;0,EL12,"")</f>
        <v/>
      </c>
      <c r="FC12" s="11" t="str">
        <f>IF(SUM(EI12:EL12)-EM12&gt;0,SUM(EI12:EL12)-EM12,"")</f>
        <v/>
      </c>
      <c r="FD12" s="11" t="str">
        <f>IF(MAX(EZ12,FC12)&gt;0,MAX(EZ12,FC12),"")</f>
        <v/>
      </c>
      <c r="FE12" s="11" t="str">
        <f>IF(EP12&gt;0,EP12,"")</f>
        <v/>
      </c>
      <c r="FF12" s="11" t="str">
        <f>IF(EQ12&gt;0,EQ12,"")</f>
        <v/>
      </c>
      <c r="FG12" s="11" t="str">
        <f>IF(SUM(EN12:EQ12)-ER12&gt;0,SUM(EN12:EQ12)-ER12,"")</f>
        <v/>
      </c>
      <c r="FH12" s="11" t="str">
        <f>IF(EU12&gt;0,EU12,"")</f>
        <v/>
      </c>
      <c r="FI12" s="11" t="str">
        <f>IF(EV12&gt;0,EV12,"")</f>
        <v/>
      </c>
      <c r="FJ12" s="11" t="str">
        <f>IF(SUM(ES12:EV12)-EW12&gt;0,SUM(ES12:EV12)-EW12,"")</f>
        <v/>
      </c>
      <c r="FK12" s="11" t="str">
        <f>IF(SUM(FD12,FJ12)&gt;0,SUM(FD12,FJ12),"")</f>
        <v/>
      </c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40" t="str">
        <f>IF(FN12&gt;0,FN12,"")</f>
        <v/>
      </c>
      <c r="GG12" s="40" t="str">
        <f>IF(FO12&gt;0,FO12,"")</f>
        <v/>
      </c>
      <c r="GH12" s="40" t="str">
        <f>IF(SUM(FL12:FO12)-FP12&gt;0,SUM(FL12:FO12)-FP12,"")</f>
        <v/>
      </c>
      <c r="GI12" s="40" t="str">
        <f>IF(FS12&gt;0,FS12,"")</f>
        <v/>
      </c>
      <c r="GJ12" s="40" t="str">
        <f>IF(FT12&gt;0,FT12,"")</f>
        <v/>
      </c>
      <c r="GK12" s="40" t="str">
        <f>IF(SUM(FQ12:FT12)-FU12&gt;0,SUM(FQ12:FT12)-FU12,"")</f>
        <v/>
      </c>
      <c r="GL12" s="40" t="str">
        <f>IF(MAX(GH12,GK12)&gt;0,MAX(GH12,GK12),"")</f>
        <v/>
      </c>
      <c r="GM12" s="40" t="str">
        <f>IF(FX12&gt;0,FX12,"")</f>
        <v/>
      </c>
      <c r="GN12" s="40" t="str">
        <f>IF(FY12&gt;0,FY12,"")</f>
        <v/>
      </c>
      <c r="GO12" s="40" t="str">
        <f>IF(SUM(FV12:FY12)-FZ12&gt;0,SUM(FV12:FY12)-FZ12,"")</f>
        <v/>
      </c>
      <c r="GP12" s="40" t="str">
        <f>IF(GC12&gt;0,GC12,"")</f>
        <v/>
      </c>
      <c r="GQ12" s="40" t="str">
        <f>IF(GD12&gt;0,GD12,"")</f>
        <v/>
      </c>
      <c r="GR12" s="40" t="str">
        <f>IF(SUM(GA12:GD12)-GE12&gt;0,SUM(GA12:GD12)-GE12,"")</f>
        <v/>
      </c>
      <c r="GS12" s="40" t="str">
        <f>IF(SUM(GL12,GR12)&gt;0,SUM(GL12,GR12),"")</f>
        <v/>
      </c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1" t="str">
        <f>IF(GV12&gt;0,GV12,"")</f>
        <v/>
      </c>
      <c r="HO12" s="11" t="str">
        <f>IF(GW12&gt;0,GW12,"")</f>
        <v/>
      </c>
      <c r="HP12" s="11" t="str">
        <f>IF(SUM(GT12:GW12)-GX12&gt;0,SUM(GT12:GW12)-GX12,"")</f>
        <v/>
      </c>
      <c r="HQ12" s="11" t="str">
        <f>IF(HA12&gt;0,HA12,"")</f>
        <v/>
      </c>
      <c r="HR12" s="11" t="str">
        <f>IF(HB12&gt;0,HB12,"")</f>
        <v/>
      </c>
      <c r="HS12" s="11" t="str">
        <f>IF(SUM(GY12:HB12)-HC12&gt;0,SUM(GY12:HB12)-HC12,"")</f>
        <v/>
      </c>
      <c r="HT12" s="11" t="str">
        <f>IF(MAX(HP12,HS12)&gt;0,MAX(HP12,HS12),"")</f>
        <v/>
      </c>
      <c r="HU12" s="11" t="str">
        <f>IF(HF12&gt;0,HF12,"")</f>
        <v/>
      </c>
      <c r="HV12" s="11" t="str">
        <f>IF(HG12&gt;0,HG12,"")</f>
        <v/>
      </c>
      <c r="HW12" s="11" t="str">
        <f>IF(SUM(HD12:HG12)-HH12&gt;0,SUM(HD12:HG12)-HH12,"")</f>
        <v/>
      </c>
      <c r="HX12" s="11" t="str">
        <f>IF(HK12&gt;0,HK12,"")</f>
        <v/>
      </c>
      <c r="HY12" s="11" t="str">
        <f>IF(HL12&gt;0,HL12,"")</f>
        <v/>
      </c>
      <c r="HZ12" s="11" t="str">
        <f>IF(SUM(HI12:HL12)-HM12&gt;0,SUM(HI12:HL12)-HM12,"")</f>
        <v/>
      </c>
      <c r="IA12" s="11" t="str">
        <f>IF(SUM(HT12,HZ12)&gt;0,SUM(HT12,HZ12),"")</f>
        <v/>
      </c>
      <c r="IB12" s="17">
        <v>4.7</v>
      </c>
      <c r="IC12" s="17">
        <v>5.45</v>
      </c>
      <c r="ID12" s="17">
        <v>7.6</v>
      </c>
      <c r="IE12" s="17">
        <v>10.68</v>
      </c>
      <c r="IF12" s="17">
        <v>0</v>
      </c>
      <c r="IG12" s="17">
        <v>8.3000000000000007</v>
      </c>
      <c r="IH12" s="17">
        <v>9.3000000000000007</v>
      </c>
      <c r="II12" s="17">
        <v>13.2</v>
      </c>
      <c r="IJ12" s="17">
        <v>16.920000000000002</v>
      </c>
      <c r="IK12" s="17">
        <v>0</v>
      </c>
      <c r="IL12" s="17"/>
      <c r="IM12" s="17"/>
      <c r="IN12" s="17"/>
      <c r="IO12" s="17"/>
      <c r="IP12" s="17"/>
      <c r="IQ12" s="17">
        <v>0.85</v>
      </c>
      <c r="IR12" s="17">
        <v>0.95</v>
      </c>
      <c r="IS12" s="17">
        <v>2</v>
      </c>
      <c r="IT12" s="17">
        <v>1.76</v>
      </c>
      <c r="IU12" s="17">
        <v>0</v>
      </c>
      <c r="IV12" s="40">
        <f>IF(ID12&gt;0,ID12,"")</f>
        <v>7.6</v>
      </c>
      <c r="IW12" s="40">
        <f>IF(IE12&gt;0,IE12,"")</f>
        <v>10.68</v>
      </c>
      <c r="IX12" s="40">
        <f>IF(SUM(IB12:IE12)-IF12&gt;0,SUM(IB12:IE12)-IF12,"")</f>
        <v>28.43</v>
      </c>
      <c r="IY12" s="40">
        <f>IF(II12&gt;0,II12,"")</f>
        <v>13.2</v>
      </c>
      <c r="IZ12" s="40">
        <f>IF(IJ12&gt;0,IJ12,"")</f>
        <v>16.920000000000002</v>
      </c>
      <c r="JA12" s="40">
        <f>IF(SUM(IG12:IJ12)-IK12&gt;0,SUM(IG12:IJ12)-IK12,"")</f>
        <v>47.72</v>
      </c>
      <c r="JB12" s="40">
        <f>IF(MAX(IX12,JA12)&gt;0,MAX(IX12,JA12),"")</f>
        <v>47.72</v>
      </c>
      <c r="JC12" s="40" t="str">
        <f>IF(IN12&gt;0,IN12,"")</f>
        <v/>
      </c>
      <c r="JD12" s="40" t="str">
        <f>IF(IO12&gt;0,IO12,"")</f>
        <v/>
      </c>
      <c r="JE12" s="40" t="str">
        <f>IF(SUM(IL12:IO12)-IP12&gt;0,SUM(IL12:IO12)-IP12,"")</f>
        <v/>
      </c>
      <c r="JF12" s="40">
        <f>IF(IS12&gt;0,IS12,"")</f>
        <v>2</v>
      </c>
      <c r="JG12" s="40">
        <f>IF(IT12&gt;0,IT12,"")</f>
        <v>1.76</v>
      </c>
      <c r="JH12" s="40">
        <f>IF(SUM(IQ12:IT12)-IU12&gt;0,SUM(IQ12:IT12)-IU12,"")</f>
        <v>5.56</v>
      </c>
      <c r="JI12" s="40">
        <f>IF(SUM(JB12,JH12)&gt;0,SUM(JB12,JH12),"")</f>
        <v>53.28</v>
      </c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1" t="str">
        <f>IF(JL12&gt;0,JL12,"")</f>
        <v/>
      </c>
      <c r="KE12" s="11" t="str">
        <f>IF(JM12&gt;0,JM12,"")</f>
        <v/>
      </c>
      <c r="KF12" s="11" t="str">
        <f>IF(SUM(JJ12:JM12)-JN12&gt;0,SUM(JJ12:JM12)-JN12,"")</f>
        <v/>
      </c>
      <c r="KG12" s="11" t="str">
        <f>IF(JQ12&gt;0,JQ12,"")</f>
        <v/>
      </c>
      <c r="KH12" s="11" t="str">
        <f>IF(JR12&gt;0,JR12,"")</f>
        <v/>
      </c>
      <c r="KI12" s="11" t="str">
        <f>IF(SUM(JO12:JR12)-JS12&gt;0,SUM(JO12:JR12)-JS12,"")</f>
        <v/>
      </c>
      <c r="KJ12" s="11" t="str">
        <f>IF(MAX(KF12,KI12)&gt;0,MAX(KF12,KI12),"")</f>
        <v/>
      </c>
      <c r="KK12" s="11" t="str">
        <f>IF(JV12&gt;0,JV12,"")</f>
        <v/>
      </c>
      <c r="KL12" s="11" t="str">
        <f>IF(JW12&gt;0,JW12,"")</f>
        <v/>
      </c>
      <c r="KM12" s="11" t="str">
        <f>IF(SUM(JT12:JW12)-JX12&gt;0,SUM(JT12:JW12)-JX12,"")</f>
        <v/>
      </c>
      <c r="KN12" s="11" t="str">
        <f>IF(KA12&gt;0,KA12,"")</f>
        <v/>
      </c>
      <c r="KO12" s="11" t="str">
        <f>IF(KB12&gt;0,KB12,"")</f>
        <v/>
      </c>
      <c r="KP12" s="11" t="str">
        <f>IF(SUM(JY12:KB12)-KC12&gt;0,SUM(JY12:KB12)-KC12,"")</f>
        <v/>
      </c>
      <c r="KQ12" s="11" t="str">
        <f>IF(SUM(KJ12,KP12)&gt;0,SUM(KJ12,KP12),"")</f>
        <v/>
      </c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40" t="str">
        <f>IF(KT12&gt;0,KT12,"")</f>
        <v/>
      </c>
      <c r="LM12" s="40" t="str">
        <f>IF(KU12&gt;0,KU12,"")</f>
        <v/>
      </c>
      <c r="LN12" s="40" t="str">
        <f>IF(SUM(KR12:KU12)-KV12&gt;0,SUM(KR12:KU12)-KV12,"")</f>
        <v/>
      </c>
      <c r="LO12" s="40" t="str">
        <f>IF(KY12&gt;0,KY12,"")</f>
        <v/>
      </c>
      <c r="LP12" s="40" t="str">
        <f>IF(KZ12&gt;0,KZ12,"")</f>
        <v/>
      </c>
      <c r="LQ12" s="40" t="str">
        <f>IF(SUM(KW12:KZ12)-LA12&gt;0,SUM(KW12:KZ12)-LA12,"")</f>
        <v/>
      </c>
      <c r="LR12" s="40" t="str">
        <f>IF(MAX(LN12,LQ12)&gt;0,MAX(LN12,LQ12),"")</f>
        <v/>
      </c>
      <c r="LS12" s="40" t="str">
        <f>IF(LD12&gt;0,LD12,"")</f>
        <v/>
      </c>
      <c r="LT12" s="40" t="str">
        <f>IF(LE12&gt;0,LE12,"")</f>
        <v/>
      </c>
      <c r="LU12" s="40" t="str">
        <f>IF(SUM(LB12:LE12)-LF12&gt;0,SUM(LB12:LE12)-LF12,"")</f>
        <v/>
      </c>
      <c r="LV12" s="40" t="str">
        <f>IF(LI12&gt;0,LI12,"")</f>
        <v/>
      </c>
      <c r="LW12" s="40" t="str">
        <f>IF(LJ12&gt;0,LJ12,"")</f>
        <v/>
      </c>
      <c r="LX12" s="40" t="str">
        <f>IF(SUM(LG12:LJ12)-LK12&gt;0,SUM(LG12:LJ12)-LK12,"")</f>
        <v/>
      </c>
      <c r="LY12" s="40" t="str">
        <f>IF(SUM(LR12,LX12)&gt;0,SUM(LR12,LX12),"")</f>
        <v/>
      </c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1" t="str">
        <f>IF(MB12&gt;0,MB12,"")</f>
        <v/>
      </c>
      <c r="MU12" s="11" t="str">
        <f>IF(MC12&gt;0,MC12,"")</f>
        <v/>
      </c>
      <c r="MV12" s="11" t="str">
        <f>IF(SUM(LZ12:MC12)-MD12&gt;0,SUM(LZ12:MC12)-MD12,"")</f>
        <v/>
      </c>
      <c r="MW12" s="11" t="str">
        <f>IF(MG12&gt;0,MG12,"")</f>
        <v/>
      </c>
      <c r="MX12" s="11" t="str">
        <f>IF(MH12&gt;0,MH12,"")</f>
        <v/>
      </c>
      <c r="MY12" s="11" t="str">
        <f>IF(SUM(ME12:MH12)-MI12&gt;0,SUM(ME12:MH12)-MI12,"")</f>
        <v/>
      </c>
      <c r="MZ12" s="11" t="str">
        <f>IF(MAX(MV12,MY12)&gt;0,MAX(MV12,MY12),"")</f>
        <v/>
      </c>
      <c r="NA12" s="11" t="str">
        <f>IF(ML12&gt;0,ML12,"")</f>
        <v/>
      </c>
      <c r="NB12" s="11" t="str">
        <f>IF(MM12&gt;0,MM12,"")</f>
        <v/>
      </c>
      <c r="NC12" s="11" t="str">
        <f>IF(SUM(MJ12:MM12)-MN12&gt;0,SUM(MJ12:MM12)-MN12,"")</f>
        <v/>
      </c>
      <c r="ND12" s="11" t="str">
        <f>IF(MQ12&gt;0,MQ12,"")</f>
        <v/>
      </c>
      <c r="NE12" s="11" t="str">
        <f>IF(MR12&gt;0,MR12,"")</f>
        <v/>
      </c>
      <c r="NF12" s="11" t="str">
        <f>IF(SUM(MO12:MR12)-MS12&gt;0,SUM(MO12:MR12)-MS12,"")</f>
        <v/>
      </c>
      <c r="NG12" s="11" t="str">
        <f>IF(SUM(MZ12,NF12)&gt;0,SUM(MZ12,NF12),"")</f>
        <v/>
      </c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40" t="str">
        <f>IF(NJ12&gt;0,NJ12,"")</f>
        <v/>
      </c>
      <c r="OC12" s="40" t="str">
        <f>IF(NK12&gt;0,NK12,"")</f>
        <v/>
      </c>
      <c r="OD12" s="40" t="str">
        <f>IF(SUM(NH12:NK12)-NL12&gt;0,SUM(NH12:NK12)-NL12,"")</f>
        <v/>
      </c>
      <c r="OE12" s="40" t="str">
        <f>IF(NO12&gt;0,NO12,"")</f>
        <v/>
      </c>
      <c r="OF12" s="40" t="str">
        <f>IF(NP12&gt;0,NP12,"")</f>
        <v/>
      </c>
      <c r="OG12" s="40" t="str">
        <f>IF(SUM(NM12:NP12)-NQ12&gt;0,SUM(NM12:NP12)-NQ12,"")</f>
        <v/>
      </c>
      <c r="OH12" s="40" t="str">
        <f>IF(MAX(OD12,OG12)&gt;0,MAX(OD12,OG12),"")</f>
        <v/>
      </c>
      <c r="OI12" s="40" t="str">
        <f>IF(NT12&gt;0,NT12,"")</f>
        <v/>
      </c>
      <c r="OJ12" s="40" t="str">
        <f>IF(NU12&gt;0,NU12,"")</f>
        <v/>
      </c>
      <c r="OK12" s="40" t="str">
        <f>IF(SUM(NR12:NU12)-NV12&gt;0,SUM(NR12:NU12)-NV12,"")</f>
        <v/>
      </c>
      <c r="OL12" s="40" t="str">
        <f>IF(NY12&gt;0,NY12,"")</f>
        <v/>
      </c>
      <c r="OM12" s="40" t="str">
        <f>IF(NZ12&gt;0,NZ12,"")</f>
        <v/>
      </c>
      <c r="ON12" s="40" t="str">
        <f>IF(SUM(NW12:NZ12)-OA12&gt;0,SUM(NW12:NZ12)-OA12,"")</f>
        <v/>
      </c>
      <c r="OO12" s="40" t="str">
        <f>IF(SUM(OH12,ON12)&gt;0,SUM(OH12,ON12),"")</f>
        <v/>
      </c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1" t="str">
        <f>IF(OR12&gt;0,OR12,"")</f>
        <v/>
      </c>
      <c r="PK12" s="11" t="str">
        <f>IF(OS12&gt;0,OS12,"")</f>
        <v/>
      </c>
      <c r="PL12" s="11" t="str">
        <f>IF(SUM(OP12:OS12)-OT12&gt;0,SUM(OP12:OS12)-OT12,"")</f>
        <v/>
      </c>
      <c r="PM12" s="11" t="str">
        <f>IF(OW12&gt;0,OW12,"")</f>
        <v/>
      </c>
      <c r="PN12" s="11" t="str">
        <f>IF(OX12&gt;0,OX12,"")</f>
        <v/>
      </c>
      <c r="PO12" s="11" t="str">
        <f>IF(SUM(OU12:OX12)-OY12&gt;0,SUM(OU12:OX12)-OY12,"")</f>
        <v/>
      </c>
      <c r="PP12" s="11" t="str">
        <f>IF(MAX(PL12,PO12)&gt;0,MAX(PL12,PO12),"")</f>
        <v/>
      </c>
      <c r="PQ12" s="11" t="str">
        <f>IF(PB12&gt;0,PB12,"")</f>
        <v/>
      </c>
      <c r="PR12" s="11" t="str">
        <f>IF(PC12&gt;0,PC12,"")</f>
        <v/>
      </c>
      <c r="PS12" s="11" t="str">
        <f>IF(SUM(OZ12:PC12)-PD12&gt;0,SUM(OZ12:PC12)-PD12,"")</f>
        <v/>
      </c>
      <c r="PT12" s="11" t="str">
        <f>IF(PG12&gt;0,PG12,"")</f>
        <v/>
      </c>
      <c r="PU12" s="11" t="str">
        <f>IF(PH12&gt;0,PH12,"")</f>
        <v/>
      </c>
      <c r="PV12" s="11" t="str">
        <f>IF(SUM(PE12:PH12)-PI12&gt;0,SUM(PE12:PH12)-PI12,"")</f>
        <v/>
      </c>
      <c r="PW12" s="11" t="str">
        <f>IF(SUM(PP12,PV12)&gt;0,SUM(PP12,PV12),"")</f>
        <v/>
      </c>
      <c r="PX12" s="17"/>
      <c r="PY12" s="17"/>
      <c r="PZ12" s="17"/>
      <c r="QA12" s="17"/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40" t="str">
        <f>IF(PZ12&gt;0,PZ12,"")</f>
        <v/>
      </c>
      <c r="QS12" s="40" t="str">
        <f>IF(QA12&gt;0,QA12,"")</f>
        <v/>
      </c>
      <c r="QT12" s="40" t="str">
        <f>IF(SUM(PX12:QA12)-QB12&gt;0,SUM(PX12:QA12)-QB12,"")</f>
        <v/>
      </c>
      <c r="QU12" s="40" t="str">
        <f>IF(QE12&gt;0,QE12,"")</f>
        <v/>
      </c>
      <c r="QV12" s="40" t="str">
        <f>IF(QF12&gt;0,QF12,"")</f>
        <v/>
      </c>
      <c r="QW12" s="40" t="str">
        <f>IF(SUM(QC12:QF12)-QG12&gt;0,SUM(QC12:QF12)-QG12,"")</f>
        <v/>
      </c>
      <c r="QX12" s="40" t="str">
        <f>IF(MAX(QT12,QW12)&gt;0,MAX(QT12,QW12),"")</f>
        <v/>
      </c>
      <c r="QY12" s="40" t="str">
        <f>IF(QJ12&gt;0,QJ12,"")</f>
        <v/>
      </c>
      <c r="QZ12" s="40" t="str">
        <f>IF(QK12&gt;0,QK12,"")</f>
        <v/>
      </c>
      <c r="RA12" s="40" t="str">
        <f>IF(SUM(QH12:QK12)-QL12&gt;0,SUM(QH12:QK12)-QL12,"")</f>
        <v/>
      </c>
      <c r="RB12" s="40" t="str">
        <f>IF(QO12&gt;0,QO12,"")</f>
        <v/>
      </c>
      <c r="RC12" s="40" t="str">
        <f>IF(QP12&gt;0,QP12,"")</f>
        <v/>
      </c>
      <c r="RD12" s="40" t="str">
        <f>IF(SUM(QM12:QP12)-QQ12&gt;0,SUM(QM12:QP12)-QQ12,"")</f>
        <v/>
      </c>
      <c r="RE12" s="40" t="str">
        <f>IF(SUM(QX12,RD12)&gt;0,SUM(QX12,RD12),"")</f>
        <v/>
      </c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1" t="str">
        <f>IF(RH12&gt;0,RH12,"")</f>
        <v/>
      </c>
      <c r="SA12" s="11" t="str">
        <f>IF(RI12&gt;0,RI12,"")</f>
        <v/>
      </c>
      <c r="SB12" s="11" t="str">
        <f>IF(SUM(RF12:RI12)-RJ12&gt;0,SUM(RF12:RI12)-RJ12,"")</f>
        <v/>
      </c>
      <c r="SC12" s="11" t="str">
        <f>IF(RM12&gt;0,RM12,"")</f>
        <v/>
      </c>
      <c r="SD12" s="11" t="str">
        <f>IF(RN12&gt;0,RN12,"")</f>
        <v/>
      </c>
      <c r="SE12" s="11" t="str">
        <f>IF(SUM(RK12:RN12)-RO12&gt;0,SUM(RK12:RN12)-RO12,"")</f>
        <v/>
      </c>
      <c r="SF12" s="11" t="str">
        <f>IF(MAX(SB12,SE12)&gt;0,MAX(SB12,SE12),"")</f>
        <v/>
      </c>
      <c r="SG12" s="11" t="str">
        <f>IF(RR12&gt;0,RR12,"")</f>
        <v/>
      </c>
      <c r="SH12" s="11" t="str">
        <f>IF(RS12&gt;0,RS12,"")</f>
        <v/>
      </c>
      <c r="SI12" s="11" t="str">
        <f>IF(SUM(RP12:RS12)-RT12&gt;0,SUM(RP12:RS12)-RT12,"")</f>
        <v/>
      </c>
      <c r="SJ12" s="11" t="str">
        <f>IF(RW12&gt;0,RW12,"")</f>
        <v/>
      </c>
      <c r="SK12" s="11" t="str">
        <f>IF(RX12&gt;0,RX12,"")</f>
        <v/>
      </c>
      <c r="SL12" s="11" t="str">
        <f>IF(SUM(RU12:RX12)-RY12&gt;0,SUM(RU12:RX12)-RY12,"")</f>
        <v/>
      </c>
      <c r="SM12" s="11" t="str">
        <f>IF(SUM(SF12,SL12)&gt;0,SUM(SF12,SL12),"")</f>
        <v/>
      </c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40" t="str">
        <f>IF(SP12&gt;0,SP12,"")</f>
        <v/>
      </c>
      <c r="TI12" s="40" t="str">
        <f>IF(SQ12&gt;0,SQ12,"")</f>
        <v/>
      </c>
      <c r="TJ12" s="40" t="str">
        <f>IF(SUM(SN12:SQ12)-SR12&gt;0,SUM(SN12:SQ12)-SR12,"")</f>
        <v/>
      </c>
      <c r="TK12" s="40" t="str">
        <f>IF(SU12&gt;0,SU12,"")</f>
        <v/>
      </c>
      <c r="TL12" s="40" t="str">
        <f>IF(SV12&gt;0,SV12,"")</f>
        <v/>
      </c>
      <c r="TM12" s="40" t="str">
        <f>IF(SUM(SS12:SV12)-SW12&gt;0,SUM(SS12:SV12)-SW12,"")</f>
        <v/>
      </c>
      <c r="TN12" s="40" t="str">
        <f>IF(MAX(TJ12,TM12)&gt;0,MAX(TJ12,TM12),"")</f>
        <v/>
      </c>
      <c r="TO12" s="40" t="str">
        <f>IF(SZ12&gt;0,SZ12,"")</f>
        <v/>
      </c>
      <c r="TP12" s="40" t="str">
        <f>IF(TA12&gt;0,TA12,"")</f>
        <v/>
      </c>
      <c r="TQ12" s="40" t="str">
        <f>IF(SUM(SX12:TA12)-TB12&gt;0,SUM(SX12:TA12)-TB12,"")</f>
        <v/>
      </c>
      <c r="TR12" s="40" t="str">
        <f>IF(TE12&gt;0,TE12,"")</f>
        <v/>
      </c>
      <c r="TS12" s="40" t="str">
        <f>IF(TF12&gt;0,TF12,"")</f>
        <v/>
      </c>
      <c r="TT12" s="40" t="str">
        <f>IF(SUM(TC12:TF12)-TG12&gt;0,SUM(TC12:TF12)-TG12,"")</f>
        <v/>
      </c>
      <c r="TU12" s="40" t="str">
        <f>IF(SUM(TN12,TT12)&gt;0,SUM(TN12,TT12),"")</f>
        <v/>
      </c>
      <c r="TV12" s="18"/>
      <c r="TW12" s="18"/>
      <c r="TX12" s="18"/>
      <c r="TY12" s="18"/>
      <c r="TZ12" s="18"/>
      <c r="UA12" s="18"/>
      <c r="UB12" s="18"/>
      <c r="UC12" s="18"/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1" t="str">
        <f>IF(TX12&gt;0,TX12,"")</f>
        <v/>
      </c>
      <c r="UQ12" s="11" t="str">
        <f>IF(TY12&gt;0,TY12,"")</f>
        <v/>
      </c>
      <c r="UR12" s="11" t="str">
        <f>IF(SUM(TV12:TY12)-TZ12&gt;0,SUM(TV12:TY12)-TZ12,"")</f>
        <v/>
      </c>
      <c r="US12" s="11" t="str">
        <f>IF(UC12&gt;0,UC12,"")</f>
        <v/>
      </c>
      <c r="UT12" s="11" t="str">
        <f>IF(UD12&gt;0,UD12,"")</f>
        <v/>
      </c>
      <c r="UU12" s="11" t="str">
        <f>IF(SUM(UA12:UD12)-UE12&gt;0,SUM(UA12:UD12)-UE12,"")</f>
        <v/>
      </c>
      <c r="UV12" s="11" t="str">
        <f>IF(MAX(UR12,UU12)&gt;0,MAX(UR12,UU12),"")</f>
        <v/>
      </c>
      <c r="UW12" s="11" t="str">
        <f>IF(UH12&gt;0,UH12,"")</f>
        <v/>
      </c>
      <c r="UX12" s="11" t="str">
        <f>IF(UI12&gt;0,UI12,"")</f>
        <v/>
      </c>
      <c r="UY12" s="11" t="str">
        <f>IF(SUM(UF12:UI12)-UJ12&gt;0,SUM(UF12:UI12)-UJ12,"")</f>
        <v/>
      </c>
      <c r="UZ12" s="11" t="str">
        <f>IF(UM12&gt;0,UM12,"")</f>
        <v/>
      </c>
      <c r="VA12" s="11" t="str">
        <f>IF(UN12&gt;0,UN12,"")</f>
        <v/>
      </c>
      <c r="VB12" s="11" t="str">
        <f>IF(SUM(UK12:UN12)-UO12&gt;0,SUM(UK12:UN12)-UO12,"")</f>
        <v/>
      </c>
      <c r="VC12" s="11" t="str">
        <f>IF(SUM(UV12,VB12)&gt;0,SUM(UV12,VB12),"")</f>
        <v/>
      </c>
      <c r="VD12" s="17"/>
      <c r="VE12" s="17"/>
      <c r="VF12" s="17"/>
      <c r="VG12" s="17"/>
      <c r="VH12" s="17"/>
      <c r="VI12" s="17"/>
      <c r="VJ12" s="17"/>
      <c r="VK12" s="17"/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40" t="str">
        <f>IF(VF12&gt;0,VF12,"")</f>
        <v/>
      </c>
      <c r="VY12" s="40" t="str">
        <f>IF(VG12&gt;0,VG12,"")</f>
        <v/>
      </c>
      <c r="VZ12" s="40" t="str">
        <f>IF(SUM(VD12:VG12)-VH12&gt;0,SUM(VD12:VG12)-VH12,"")</f>
        <v/>
      </c>
      <c r="WA12" s="40" t="str">
        <f>IF(VK12&gt;0,VK12,"")</f>
        <v/>
      </c>
      <c r="WB12" s="40" t="str">
        <f>IF(VL12&gt;0,VL12,"")</f>
        <v/>
      </c>
      <c r="WC12" s="40" t="str">
        <f>IF(SUM(VI12:VL12)-VM12&gt;0,SUM(VI12:VL12)-VM12,"")</f>
        <v/>
      </c>
      <c r="WD12" s="40" t="str">
        <f>IF(MAX(VZ12,WC12)&gt;0,MAX(VZ12,WC12),"")</f>
        <v/>
      </c>
      <c r="WE12" s="40" t="str">
        <f>IF(VP12&gt;0,VP12,"")</f>
        <v/>
      </c>
      <c r="WF12" s="40" t="str">
        <f>IF(VQ12&gt;0,VQ12,"")</f>
        <v/>
      </c>
      <c r="WG12" s="40" t="str">
        <f>IF(SUM(VN12:VQ12)-VR12&gt;0,SUM(VN12:VQ12)-VR12,"")</f>
        <v/>
      </c>
      <c r="WH12" s="40" t="str">
        <f>IF(VU12&gt;0,VU12,"")</f>
        <v/>
      </c>
      <c r="WI12" s="40" t="str">
        <f>IF(VV12&gt;0,VV12,"")</f>
        <v/>
      </c>
      <c r="WJ12" s="40" t="str">
        <f>IF(SUM(VS12:VV12)-VW12&gt;0,SUM(VS12:VV12)-VW12,"")</f>
        <v/>
      </c>
      <c r="WK12" s="40" t="str">
        <f>IF(SUM(WD12,WJ12)&gt;0,SUM(WD12,WJ12),"")</f>
        <v/>
      </c>
      <c r="WL12" s="26">
        <f>IF($CH12="P",BS12,(BS12+AR12)/2)</f>
        <v>0</v>
      </c>
      <c r="WM12" s="26">
        <f>IF($CH12="P",BT12,(BT12+AS12)/2)</f>
        <v>0</v>
      </c>
      <c r="WN12" s="26">
        <f>IF($CH12="P",BU12,(BU12+AT12)/2)</f>
        <v>0</v>
      </c>
      <c r="WO12" s="26">
        <f>IF($CH12="P",BV12,(BV12+AU12)/2)</f>
        <v>0</v>
      </c>
      <c r="WP12" s="26">
        <f>IF($CH12="P",BW12,(BW12+AV12)/2)</f>
        <v>0</v>
      </c>
      <c r="WQ12" s="26">
        <f>IF($CH12="P",BX12,(BX12+AW12)/2)</f>
        <v>0</v>
      </c>
      <c r="WR12" s="26">
        <f>IF($CH12="P",BY12,(BY12+AX12)/2)</f>
        <v>0</v>
      </c>
      <c r="WS12" s="26">
        <f>IF($CH12="P",BZ12,(BZ12+AY12)/2)</f>
        <v>0</v>
      </c>
      <c r="WT12" s="26">
        <f>IF($CH12="P",CA12,(CA12+AZ12)/2)</f>
        <v>0</v>
      </c>
      <c r="WU12" s="26">
        <f>IF($CH12="P",CB12,(CB12+BA12)/2)</f>
        <v>0</v>
      </c>
      <c r="WV12" s="26">
        <f>IF($CH12="P",CC12,(CC12+BB12)/2)</f>
        <v>0</v>
      </c>
      <c r="WW12" s="26">
        <f>IF($CH12="P",CD12,(CD12+BC12)/2)</f>
        <v>0</v>
      </c>
      <c r="WX12" s="26">
        <f>IF($CH12="P",CE12,(CE12+BD12)/2)</f>
        <v>0</v>
      </c>
      <c r="WY12" s="26">
        <f>IF($CH12="P",CF12,(CF12+BE12)/2)</f>
        <v>0</v>
      </c>
      <c r="WZ12" s="26">
        <f>IF($CH12="P",CG12,(CG12+BF12)/2)</f>
        <v>0</v>
      </c>
      <c r="XA12" s="28" t="s">
        <v>53</v>
      </c>
      <c r="XB12" s="11" t="str">
        <f>IF(WN12&gt;0,WN12,"")</f>
        <v/>
      </c>
      <c r="XC12" s="11" t="str">
        <f>IF(WO12&gt;0,WO12,"")</f>
        <v/>
      </c>
      <c r="XD12" s="11" t="str">
        <f>IF(SUM(WL12:WO12)-WP12&gt;0,SUM(WL12:WO12)-WP12,"")</f>
        <v/>
      </c>
      <c r="XE12" s="11" t="str">
        <f>IF(WS12&gt;0,WS12,"")</f>
        <v/>
      </c>
      <c r="XF12" s="11" t="str">
        <f>IF(WT12&gt;0,WT12,"")</f>
        <v/>
      </c>
      <c r="XG12" s="11" t="str">
        <f>IF(SUM(WQ12:WT12)-WU12&gt;0,SUM(WQ12:WT12)-WU12,"")</f>
        <v/>
      </c>
      <c r="XH12" s="11" t="str">
        <f>IF(MAX(XD12,XG12)&gt;0,MAX(XD12,XG12),"")</f>
        <v/>
      </c>
      <c r="XI12" s="11" t="str">
        <f>IF(WX12&gt;0,WX12,"")</f>
        <v/>
      </c>
      <c r="XJ12" s="11" t="str">
        <f>IF(WY12&gt;0,WY12,"")</f>
        <v/>
      </c>
      <c r="XK12" s="11" t="str">
        <f>IF(SUM(WV12:WY12)-WZ12&gt;0,SUM(WV12:WY12)-WZ12,"")</f>
        <v/>
      </c>
      <c r="XL12" s="11" t="str">
        <f>IF(SUM(XH12,XK12)&gt;0,SUM(XH12,XK12),"")</f>
        <v/>
      </c>
    </row>
    <row r="13" spans="1:636" x14ac:dyDescent="0.2">
      <c r="A13" s="4" t="str" cm="1">
        <f t="array" ref="A13">IF(AND(H13&lt;&gt;"",H13&lt;&gt;"No DD"),SUMPRODUCT((H$4:H$20&lt;&gt;"")*(H$4:H$20&lt;&gt;"No DD")*(E$4:E$20&gt;E13))+1,IF(H13="No DD",SUMPRODUCT((H$4:H$20="No DD")*(E$4:E$20&gt;E13))+1+SUMPRODUCT((H$4:H$20&lt;&gt;"")*(H$4:H$20&lt;&gt;"No DD")),""))</f>
        <v/>
      </c>
      <c r="B13" s="5" t="s">
        <v>277</v>
      </c>
      <c r="C13" s="4" t="s">
        <v>276</v>
      </c>
      <c r="D13" s="4" t="s">
        <v>274</v>
      </c>
      <c r="E13" s="9">
        <f>SUM(J13,L13,N13)</f>
        <v>42.86</v>
      </c>
      <c r="F13" s="3" t="str">
        <f>IF(OR(AND(AG13&gt;=AQ$22,AG13&lt;&gt;"",AI13&gt;=AQ$26,AI13&lt;&gt;"",AF13=""),AND(AJ13&gt;=AQ$22,AJ13&lt;&gt;"",AL13&gt;=AQ$26,AL13&lt;&gt;"",AF13=""),AND(AN13&gt;=AQ$22,AN13&lt;&gt;"",AP13&gt;=AQ$26,AP13&lt;&gt;"",AF13=""),AND(BH13&gt;=BR$22,BH13&lt;&gt;"",BJ13&gt;=BR$26,BJ13&lt;&gt;"",BG13=""),AND(BK13&gt;=BR$22,BK13&lt;&gt;"",BM13&gt;=BR$26,BM13&lt;&gt;"",BG13=""),AND(BO13&gt;=BR$22,BO13&lt;&gt;"",BQ13&gt;=BR$26,BQ13&lt;&gt;"",BG13=""),AND(CI13&gt;=CS$22,CI13&lt;&gt;"",CK13&gt;=CS$26,CK13&lt;&gt;"",CH13=""),AND(CL13&gt;=CS$22,CL13&lt;&gt;"",CN13&gt;=CS$26,CN13&lt;&gt;"",CH13=""),AND(CP13&gt;=CS$22,CP13&lt;&gt;"",CR13&gt;=CS$26,CR13&lt;&gt;"",CH13=""),AND(DP13&gt;=EC$22,DP13&lt;&gt;"",DR13&gt;=EC$26,DR13&lt;&gt;""),AND(DS13&gt;=EC$22,DS13&lt;&gt;"",DU13&gt;=EC$26,DU13&lt;&gt;""),AND(DW13&gt;=EC$22,DW13&lt;&gt;"",DY13&gt;=EC$26,DY13&lt;&gt;""),AND(DZ13&gt;=EC$22,DZ13&lt;&gt;"",EB13&gt;=EC$26,EB13&lt;&gt;""),AND(EX13&gt;=FK$22,EX13&lt;&gt;"",EZ13&gt;=FK$26,EZ13&lt;&gt;""),AND(FA13&gt;=FK$22,FA13&lt;&gt;"",FC13&gt;=FK$26,FC13&lt;&gt;""),AND(FE13&gt;=FK$22,FE13&lt;&gt;"",FG13&gt;=FK$26,FG13&lt;&gt;""),AND(FH13&gt;=FK$22,FH13&lt;&gt;"",FJ13&gt;=FK$26,FJ13&lt;&gt;""),AND(GF13&gt;=GS$22,GF13&lt;&gt;"",GH13&gt;=GS$26,GH13&lt;&gt;""),AND(GI13&gt;=GS$22,GI13&lt;&gt;"",GK13&gt;=GS$26,GK13&lt;&gt;""),AND(GM13&gt;=GS$22,GM13&lt;&gt;"",GO13&gt;=GS$26,GO13&lt;&gt;""),AND(GP13&gt;=GS$22,GP13&lt;&gt;"",GR13&gt;=GS$26,GR13&lt;&gt;""),AND(HN13&gt;=IA$22,HN13&lt;&gt;"",HP13&gt;=IA$26,HP13&lt;&gt;""),AND(HQ13&gt;=IA$22,HQ13&lt;&gt;"",HS13&gt;=IA$26,HS13&lt;&gt;""),AND(HU13&gt;=IA$22,HU13&lt;&gt;"",HW13&gt;=IA$26,HW13&lt;&gt;""),AND(HX13&gt;=IA$22,HX13&lt;&gt;"",HZ13&gt;=IA$26,HZ13&lt;&gt;""),AND(IV13&gt;=JI$22,IV13&lt;&gt;"",IX13&gt;=JI$26,IX13&lt;&gt;""),AND(IY13&gt;=JI$22,IY13&lt;&gt;"",JA13&gt;=JI$26,JA13&lt;&gt;""),AND(JC13&gt;=JI$22,JC13&lt;&gt;"",JE13&gt;=JI$26,JE13&lt;&gt;""),AND(JF13&gt;=JI$22,JF13&lt;&gt;"",JH13&gt;=JI$26,JH13&lt;&gt;""),AND(KD13&gt;=KQ$22,KD13&lt;&gt;"",KF13&gt;=KQ$26,KF13&lt;&gt;""),AND(KG13&gt;=KQ$22,KG13&lt;&gt;"",KI13&gt;=KQ$26,KI13&lt;&gt;""),AND(KK13&gt;=KQ$22,KK13&lt;&gt;"",KM13&gt;=KQ$26,KM13&lt;&gt;""),AND(KN13&gt;=KQ$22,KN13&lt;&gt;"",KP13&gt;=KQ$26,KP13&lt;&gt;""),AND(LL13&gt;=LY$22,LL13&lt;&gt;"",LN13&gt;=LY$26,LN13&lt;&gt;""),AND(LO13&gt;=LY$22,LO13&lt;&gt;"",LQ13&gt;=LY$26,LQ13&lt;&gt;""),AND(LS13&gt;=LY$22,LS13&lt;&gt;"",LU13&gt;=LY$26,LU13&lt;&gt;""),AND(LV13&gt;=LY$22,LV13&lt;&gt;"",LX13&gt;=LY$26,LX13&lt;&gt;""),AND(MT13&gt;=NG$22,MT13&lt;&gt;"",MV13&gt;=NG$26,MV13&lt;&gt;""),AND(MW13&gt;=NG$22,MW13&lt;&gt;"",MY13&gt;=NG$26,MY13&lt;&gt;""),AND(NA13&gt;=NG$22,NA13&lt;&gt;"",NC13&gt;=NG$26,NC13&lt;&gt;""),AND(ND13&gt;=NG$22,ND13&lt;&gt;"",NF13&gt;=NG$26,NF13&lt;&gt;""),AND(OB13&gt;=OO$22,OB13&lt;&gt;"",OD13&gt;=OO$26,OD13&lt;&gt;""),AND(OE13&gt;=OO$22,OE13&lt;&gt;"",OG13&gt;=OO$26,OG13&lt;&gt;""),AND(OI13&gt;=OO$22,OI13&lt;&gt;"",OK13&gt;=OO$26,OK13&lt;&gt;""),AND(OL13&gt;=OO$22,OL13&lt;&gt;"",ON13&gt;=OO$26,ON13&lt;&gt;""),AND(PJ13&gt;=PW$22,PJ13&lt;&gt;"",PL13&gt;=PW$26,PL13&lt;&gt;""),AND(PM13&gt;=PW$22,PM13&lt;&gt;"",PO13&gt;=PW$26,PO13&lt;&gt;""),AND(PQ13&gt;=PW$22,PQ13&lt;&gt;"",PS13&gt;=PW$26,PS13&lt;&gt;""),AND(PT13&gt;=PW$22,PT13&lt;&gt;"",PV13&gt;=PW$26,PV13&lt;&gt;""),AND(QR13&gt;=RE$22,QR13&lt;&gt;"",QT13&gt;=RE$26,QT13&lt;&gt;""),AND(QU13&gt;=RE$22,QU13&lt;&gt;"",QW13&gt;=RE$26,QW13&lt;&gt;""),AND(QY13&gt;=RE$22,QY13&lt;&gt;"",RA13&gt;=RE$26,RA13&lt;&gt;""),AND(RB13&gt;=RE$22,RB13&lt;&gt;"",RD13&gt;=RE$26,RD13&lt;&gt;""),AND(RZ13&gt;=SM$22,RZ13&lt;&gt;"",SB13&gt;=SM$26,SB13&lt;&gt;""),AND(SC13&gt;=SM$22,SC13&lt;&gt;"",SE13&gt;=SM$26,SE13&lt;&gt;""),AND(SG13&gt;=SM$22,SG13&lt;&gt;"",SI13&gt;=SM$26,SI13&lt;&gt;""),AND(SJ13&gt;=SM$22,SJ13&lt;&gt;"",SL13&gt;=SM$26,SL13&lt;&gt;""),AND(TH13&gt;=TU$22,TH13&lt;&gt;"",TJ13&gt;=TU$26,TJ13&lt;&gt;""),AND(TK13&gt;=TU$22,TK13&lt;&gt;"",TM13&gt;=TU$26,TM13&lt;&gt;""),AND(TO13&gt;=TU$22,TO13&lt;&gt;"",TQ13&gt;=TU$26,TQ13&lt;&gt;""),AND(TR13&gt;=TU$22,TR13&lt;&gt;"",TT13&gt;=TU$26,TT13&lt;&gt;""),AND(UP13&gt;=VC$22,UP13&lt;&gt;"",UR13&gt;=VC$26,UR13&lt;&gt;""),AND(US13&gt;=VC$22,US13&lt;&gt;"",UU13&gt;=VC$26,UU13&lt;&gt;""),AND(UW13&gt;=VC$22,UW13&lt;&gt;"",UY13&gt;=VC$26,UY13&lt;&gt;""),AND(UZ13&gt;=VC$22,UZ13&lt;&gt;"",VB13&gt;=VC$26,VB13&lt;&gt;""),AND(VX13&gt;=WK$22,VX13&lt;&gt;"",VZ13&gt;=WK$26,VZ13&lt;&gt;""),AND(WA13&gt;=WK$22,WA13&lt;&gt;"",WC13&gt;=WK$26,WC13&lt;&gt;""),AND(WE13&gt;=WK$22,WE13&lt;&gt;"",WG13&gt;=WK$26,WG13&lt;&gt;""),AND(WH13&gt;=WK$22,WH13&lt;&gt;"",WJ13&gt;=WK$26,WJ13&lt;&gt;"")),"P","")</f>
        <v/>
      </c>
      <c r="G13" s="3" t="str">
        <f>IF(OR(AND(AI13&gt;=AQ$26,AI13&lt;&gt;"",AF13=""),AND(AL13&gt;=AQ$26,AL13&lt;&gt;"",AF13=""),AND(AP13&gt;=AQ$26,AP13&lt;&gt;"",AF13=""),AND(BJ13&gt;=BR$26,BJ13&lt;&gt;"",BG13=""),AND(BM13&gt;=BR$26,BM13&lt;&gt;"",BG13=""),AND(BQ13&gt;=BR$26,BQ13&lt;&gt;"",BG13=""),AND(CK13&gt;=CS$26,CK13&lt;&gt;"",CH13=""),AND(CN13&gt;=CS$26,CN13&lt;&gt;"",CH13=""),AND(CR13&gt;=CS$26,CR13&lt;&gt;"",CH13=""),AND(DR13&gt;=EC$26,DR13&lt;&gt;""),AND(DU13&gt;=EC$26,DU13&lt;&gt;""),AND(DY13&gt;=EC$26,DY13&lt;&gt;""),AND(EB13&gt;=EC$26,EB13&lt;&gt;""),AND(EZ13&gt;=FK$26,EZ13&lt;&gt;""),AND(FC13&gt;=FK$26,FC13&lt;&gt;""),AND(FG13&gt;=FK$26,FG13&lt;&gt;""),AND(FJ13&gt;=FK$26,FJ13&lt;&gt;""),AND(GH13&gt;=GS$26,GH13&lt;&gt;""),AND(GK13&gt;=GS$26,GK13&lt;&gt;""),AND(GO13&gt;=GS$26,GO13&lt;&gt;""),AND(GR13&gt;=GS$26,GR13&lt;&gt;""),AND(HP13&gt;=IA$26,HP13&lt;&gt;""),AND(HS13&gt;=IA$26,HS13&lt;&gt;""),AND(HW13&gt;=IA$26,HW13&lt;&gt;""),AND(HZ13&gt;=IA$26,HZ13&lt;&gt;""),AND(IX13&gt;=JI$26,IX13&lt;&gt;""),AND(JA13&gt;=JI$26,JA13&lt;&gt;""),AND(JE13&gt;=JI$26,JE13&lt;&gt;""),AND(JH13&gt;=JI$26,JH13&lt;&gt;""),AND(KF13&gt;=KQ$26,KF13&lt;&gt;""),AND(KI13&gt;=KQ$26,KI13&lt;&gt;""),AND(KM13&gt;=KQ$26,KM13&lt;&gt;""),AND(KP13&gt;=KQ$26,KP13&lt;&gt;""),AND(LN13&gt;=LY$26,LN13&lt;&gt;""),AND(LQ13&gt;=LY$26,LQ13&lt;&gt;""),AND(LU13&gt;=LY$26,LU13&lt;&gt;""),AND(LX13&gt;=LY$26,LX13&lt;&gt;""),AND(MV13&gt;=NG$26,MV13&lt;&gt;""),AND(MY13&gt;=NG$26,MY13&lt;&gt;""),AND(NC13&gt;=NG$26,NC13&lt;&gt;""),AND(NF13&gt;=NG$26,NF13&lt;&gt;""),AND(OD13&gt;=OO$26,OD13&lt;&gt;""),AND(OG13&gt;=OO$26,OG13&lt;&gt;""),AND(OK13&gt;=OO$26,OK13&lt;&gt;""),AND(ON13&gt;=OO$26,ON13&lt;&gt;""),AND(PL13&gt;=PW$26,PL13&lt;&gt;""),AND(PO13&gt;=PW$26,PO13&lt;&gt;""),AND(PS13&gt;=PW$26,PS13&lt;&gt;""),AND(PV13&gt;=PW$26,PV13&lt;&gt;""),AND(QT13&gt;=RE$26,QT13&lt;&gt;""),AND(QW13&gt;=RE$26,QW13&lt;&gt;""),AND(RA13&gt;=RE$26,RA13&lt;&gt;""),AND(RD13&gt;=RE$26,RD13&lt;&gt;""),AND(SB13&gt;=SM$26,SB13&lt;&gt;""),AND(SE13&gt;=SM$26,SE13&lt;&gt;""),AND(SI13&gt;=SM$26,SI13&lt;&gt;""),AND(SL13&gt;=SM$26,SL13&lt;&gt;""),AND(TJ13&gt;=TU$26,TJ13&lt;&gt;""),AND(TM13&gt;=TU$26,TM13&lt;&gt;""),AND(TQ13&gt;=TU$26,TQ13&lt;&gt;""),AND(TT13&gt;=TU$26,TT13&lt;&gt;""),AND(UR13&gt;=VC$26,UR13&lt;&gt;""),AND(UU13&gt;=VC$26,UU13&lt;&gt;""),AND(UY13&gt;=VC$26,UY13&lt;&gt;""),AND(VB13&gt;=VC$26,VB13&lt;&gt;""),AND(VZ13&gt;=WK$26,VZ13&lt;&gt;""),AND(WC13&gt;=WK$26,WC13&lt;&gt;""),AND(WG13&gt;=WK$26,WG13&lt;&gt;""),AND(WJ13&gt;=WK$26,WJ13&lt;&gt;"")),"P","")</f>
        <v/>
      </c>
      <c r="H13" s="36" t="str">
        <f>IF(AND(G13="P",F13=""),"No DD",IF(OR(AND(AG13&gt;=AQ$25,AG13&lt;&gt;"",AI13&gt;=AQ$29,AI13&lt;&gt;"",AF13=""),AND(AJ13&gt;=AQ$25,AJ13&lt;&gt;"",AL13&gt;=AQ$29,AL13&lt;&gt;"",AF13=""),AND(AN13&gt;=AQ$25,AN13&lt;&gt;"",AP13&gt;=AQ$29,AP13&lt;&gt;"",AF13=""),AND(BH13&gt;=BR$25,BH13&lt;&gt;"",BJ13&gt;=BR$29,BJ13&lt;&gt;"",BG13=""),AND(BK13&gt;=BR$25,BK13&lt;&gt;"",BM13&gt;=BR$29,BM13&lt;&gt;"",BG13=""),AND(BO13&gt;=BR$25,BO13&lt;&gt;"",BQ13&gt;=BR$29,BQ13&lt;&gt;"",BG13=""),AND(CI13&gt;=CS$25,CI13&lt;&gt;"",CK13&gt;=CS$29,CK13&lt;&gt;"",CH13=""),AND(CL13&gt;=CS$25,CL13&lt;&gt;"",CN13&gt;=CS$29,CN13&lt;&gt;"",CH13=""),AND(CP13&gt;=CS$25,CP13&lt;&gt;"",CR13&gt;=CS$29,CR13&lt;&gt;"",CH13=""),AND(DP13&gt;=EC$25,DP13&lt;&gt;"",DR13&gt;=EC$29,DR13&lt;&gt;""),AND(DS13&gt;=EC$25,DS13&lt;&gt;"",DU13&gt;=EC$29,DU13&lt;&gt;""),AND(DW13&gt;=EC$25,DW13&lt;&gt;"",DY13&gt;=EC$29,DY13&lt;&gt;""),AND(DZ13&gt;=EC$25,DZ13&lt;&gt;"",EB13&gt;=EC$29,EB13&lt;&gt;""),AND(EX13&gt;=FK$25,EX13&lt;&gt;"",EZ13&gt;=FK$29,EZ13&lt;&gt;""),AND(FA13&gt;=FK$25,FA13&lt;&gt;"",FC13&gt;=FK$29,FC13&lt;&gt;""),AND(FE13&gt;=FK$25,FE13&lt;&gt;"",FG13&gt;=FK$29,FG13&lt;&gt;""),AND(FH13&gt;=FK$25,FH13&lt;&gt;"",FJ13&gt;=FK$29,FJ13&lt;&gt;""),AND(GF13&gt;=GS$25,GF13&lt;&gt;"",GH13&gt;=GS$29,GH13&lt;&gt;""),AND(GI13&gt;=GS$25,GI13&lt;&gt;"",GK13&gt;=GS$29,GK13&lt;&gt;""),AND(GM13&gt;=GS$25,GM13&lt;&gt;"",GO13&gt;=GS$29,GO13&lt;&gt;""),AND(GP13&gt;=GS$25,GP13&lt;&gt;"",GR13&gt;=GS$29,GR13&lt;&gt;""),AND(HN13&gt;=IA$25,HN13&lt;&gt;"",HP13&gt;=IA$29,HP13&lt;&gt;""),AND(HQ13&gt;=IA$25,HQ13&lt;&gt;"",HS13&gt;=IA$29,HS13&lt;&gt;""),AND(HU13&gt;=IA$25,HU13&lt;&gt;"",HW13&gt;=IA$29,HW13&lt;&gt;""),AND(HX13&gt;=IA$25,HX13&lt;&gt;"",HZ13&gt;=IA$29,HZ13&lt;&gt;""),AND(IV13&gt;=JI$25,IV13&lt;&gt;"",IX13&gt;=JI$29,IX13&lt;&gt;""),AND(IY13&gt;=JI$25,IY13&lt;&gt;"",JA13&gt;=JI$29,JA13&lt;&gt;""),AND(JC13&gt;=JI$25,JC13&lt;&gt;"",JE13&gt;=JI$29,JE13&lt;&gt;""),AND(JF13&gt;=JI$25,JF13&lt;&gt;"",JH13&gt;=JI$29,JH13&lt;&gt;""),AND(KD13&gt;=KQ$25,KD13&lt;&gt;"",KF13&gt;=KQ$29,KF13&lt;&gt;""),AND(KG13&gt;=KQ$25,KG13&lt;&gt;"",KI13&gt;=KQ$29,KI13&lt;&gt;""),AND(KK13&gt;=KQ$25,KK13&lt;&gt;"",KM13&gt;=KQ$29,KM13&lt;&gt;""),AND(KN13&gt;=KQ$25,KN13&lt;&gt;"",KP13&gt;=KQ$29,KP13&lt;&gt;""),AND(LL13&gt;=LY$25,LL13&lt;&gt;"",LN13&gt;=LY$29,LN13&lt;&gt;""),AND(LO13&gt;=LY$25,LO13&lt;&gt;"",LQ13&gt;=LY$29,LQ13&lt;&gt;""),AND(LS13&gt;=LY$25,LS13&lt;&gt;"",LU13&gt;=LY$29,LU13&lt;&gt;""),AND(LV13&gt;=LY$25,LV13&lt;&gt;"",LX13&gt;=LY$29,LX13&lt;&gt;""),AND(MT13&gt;=NG$25,MT13&lt;&gt;"",MV13&gt;=NG$29,MV13&lt;&gt;""),AND(MW13&gt;=NG$25,MW13&lt;&gt;"",MY13&gt;=NG$29,MY13&lt;&gt;""),AND(NA13&gt;=NG$25,NA13&lt;&gt;"",NC13&gt;=NG$29,NC13&lt;&gt;""),AND(ND13&gt;=NG$25,ND13&lt;&gt;"",NF13&gt;=NG$29,NF13&lt;&gt;""),AND(OB13&gt;=OO$25,OB13&lt;&gt;"",OD13&gt;=OO$29,OD13&lt;&gt;""),AND(OE13&gt;=OO$25,OE13&lt;&gt;"",OG13&gt;=OO$29,OG13&lt;&gt;""),AND(OI13&gt;=OO$25,OI13&lt;&gt;"",OK13&gt;=OO$29,OK13&lt;&gt;""),AND(OL13&gt;=OO$25,OL13&lt;&gt;"",ON13&gt;=OO$29,ON13&lt;&gt;""),AND(PJ13&gt;=PW$25,PJ13&lt;&gt;"",PL13&gt;=PW$29,PL13&lt;&gt;""),AND(PM13&gt;=PW$25,PM13&lt;&gt;"",PO13&gt;=PW$29,PO13&lt;&gt;""),AND(PQ13&gt;=PW$25,PQ13&lt;&gt;"",PS13&gt;=PW$29,PS13&lt;&gt;""),AND(PT13&gt;=PW$25,PT13&lt;&gt;"",PV13&gt;=PW$29,PV13&lt;&gt;""),AND(QR13&gt;=RE$25,QR13&lt;&gt;"",QT13&gt;=RE$29,QT13&lt;&gt;""),AND(QU13&gt;=RE$25,QU13&lt;&gt;"",QW13&gt;=RE$29,QW13&lt;&gt;""),AND(QY13&gt;=RE$25,QY13&lt;&gt;"",RA13&gt;=RE$29,RA13&lt;&gt;""),AND(RB13&gt;=RE$25,RB13&lt;&gt;"",RD13&gt;=RE$29,RD13&lt;&gt;""),AND(RZ13&gt;=SM$25,RZ13&lt;&gt;"",SB13&gt;=SM$29,SB13&lt;&gt;""),AND(SC13&gt;=SM$25,SC13&lt;&gt;"",SE13&gt;=SM$29,SE13&lt;&gt;""),AND(SG13&gt;=SM$25,SG13&lt;&gt;"",SI13&gt;=SM$29,SI13&lt;&gt;""),AND(SJ13&gt;=SM$25,SJ13&lt;&gt;"",SL13&gt;=SM$29,SL13&lt;&gt;""),AND(TH13&gt;=TU$25,TH13&lt;&gt;"",TJ13&gt;=TU$29,TJ13&lt;&gt;""),AND(TK13&gt;=TU$25,TK13&lt;&gt;"",TM13&gt;=TU$29,TM13&lt;&gt;""),AND(TO13&gt;=TU$25,TO13&lt;&gt;"",TQ13&gt;=TU$29,TQ13&lt;&gt;""),AND(TR13&gt;=TU$25,TR13&lt;&gt;"",TT13&gt;=TU$29,TT13&lt;&gt;""),AND(UP13&gt;=VC$25,UP13&lt;&gt;"",UR13&gt;=VC$29,UR13&lt;&gt;""),AND(US13&gt;=VC$25,US13&lt;&gt;"",UU13&gt;=VC$29,UU13&lt;&gt;""),AND(UW13&gt;=VC$25,UW13&lt;&gt;"",UY13&gt;=VC$29,UY13&lt;&gt;""),AND(UZ13&gt;=VC$25,UZ13&lt;&gt;"",VB13&gt;=VC$29,VB13&lt;&gt;""),AND(VX13&gt;=WK$25,VX13&lt;&gt;"",VZ13&gt;=WK$29,VZ13&lt;&gt;""),AND(WA13&gt;=WK$25,WA13&lt;&gt;"",WC13&gt;=WK$29,WC13&lt;&gt;""),AND(WE13&gt;=WK$25,WE13&lt;&gt;"",WG13&gt;=WK$29,WG13&lt;&gt;""),AND(WH13&gt;=WK$25,WH13&lt;&gt;"",WJ13&gt;=WK$29,WJ13&lt;&gt;"")),"Merit",IF(OR(AND(AG13&gt;=AQ$24,AG13&lt;&gt;"",AI13&gt;=AQ$28,AI13&lt;&gt;"",AF13=""),AND(AJ13&gt;=AQ$24,AJ13&lt;&gt;"",AL13&gt;=AQ$28,AL13&lt;&gt;"",AF13=""),AND(AN13&gt;=AQ$24,AN13&lt;&gt;"",AP13&gt;=AQ$28,AP13&lt;&gt;"",AF13=""),AND(BH13&gt;=BR$24,BH13&lt;&gt;"",BJ13&gt;=BR$28,BJ13&lt;&gt;"",BG13=""),AND(BK13&gt;=BR$24,BK13&lt;&gt;"",BM13&gt;=BR$28,BM13&lt;&gt;"",BG13=""),AND(BO13&gt;=BR$24,BO13&lt;&gt;"",BQ13&gt;=BR$28,BQ13&lt;&gt;"",BG13=""),AND(CI13&gt;=CS$24,CI13&lt;&gt;"",CK13&gt;=CS$28,CK13&lt;&gt;"",CH13=""),AND(CL13&gt;=CS$24,CL13&lt;&gt;"",CN13&gt;=CS$28,CN13&lt;&gt;"",CH13=""),AND(CP13&gt;=CS$24,CP13&lt;&gt;"",CR13&gt;=CS$28,CR13&lt;&gt;"",CH13=""),AND(DP13&gt;=EC$24,DP13&lt;&gt;"",DR13&gt;=EC$28,DR13&lt;&gt;""),AND(DS13&gt;=EC$24,DS13&lt;&gt;"",DU13&gt;=EC$28,DU13&lt;&gt;""),AND(DW13&gt;=EC$24,DW13&lt;&gt;"",DY13&gt;=EC$28,DY13&lt;&gt;""),AND(DZ13&gt;=EC$24,DZ13&lt;&gt;"",EB13&gt;=EC$28,EB13&lt;&gt;""),AND(EX13&gt;=FK$24,EX13&lt;&gt;"",EZ13&gt;=FK$28,EZ13&lt;&gt;""),AND(FA13&gt;=FK$24,FA13&lt;&gt;"",FC13&gt;=FK$28,FC13&lt;&gt;""),AND(FE13&gt;=FK$24,FE13&lt;&gt;"",FG13&gt;=FK$28,FG13&lt;&gt;""),AND(FH13&gt;=FK$24,FH13&lt;&gt;"",FJ13&gt;=FK$28,FJ13&lt;&gt;""),AND(GF13&gt;=GS$24,GF13&lt;&gt;"",GH13&gt;=GS$28,GH13&lt;&gt;""),AND(GI13&gt;=GS$24,GI13&lt;&gt;"",GK13&gt;=GS$28,GK13&lt;&gt;""),AND(GM13&gt;=GS$24,GM13&lt;&gt;"",GO13&gt;=GS$28,GO13&lt;&gt;""),AND(GP13&gt;=GS$24,GP13&lt;&gt;"",GR13&gt;=GS$28,GR13&lt;&gt;""),AND(HN13&gt;=IA$24,HN13&lt;&gt;"",HP13&gt;=IA$28,HP13&lt;&gt;""),AND(HQ13&gt;=IA$24,HQ13&lt;&gt;"",HS13&gt;=IA$28,HS13&lt;&gt;""),AND(HU13&gt;=IA$24,HU13&lt;&gt;"",HW13&gt;=IA$28,HW13&lt;&gt;""),AND(HX13&gt;=IA$24,HX13&lt;&gt;"",HZ13&gt;=IA$28,HZ13&lt;&gt;""),AND(IV13&gt;=JI$24,IV13&lt;&gt;"",IX13&gt;=JI$28,IX13&lt;&gt;""),AND(IY13&gt;=JI$24,IY13&lt;&gt;"",JA13&gt;=JI$28,JA13&lt;&gt;""),AND(JC13&gt;=JI$24,JC13&lt;&gt;"",JE13&gt;=JI$28,JE13&lt;&gt;""),AND(JF13&gt;=JI$24,JF13&lt;&gt;"",JH13&gt;=JI$28,JH13&lt;&gt;""),AND(KD13&gt;=KQ$24,KD13&lt;&gt;"",KF13&gt;=KQ$28,KF13&lt;&gt;""),AND(KG13&gt;=KQ$24,KG13&lt;&gt;"",KI13&gt;=KQ$28,KI13&lt;&gt;""),AND(KK13&gt;=KQ$24,KK13&lt;&gt;"",KM13&gt;=KQ$28,KM13&lt;&gt;""),AND(KN13&gt;=KQ$24,KN13&lt;&gt;"",KP13&gt;=KQ$28,KP13&lt;&gt;""),AND(LL13&gt;=LY$24,LL13&lt;&gt;"",LN13&gt;=LY$28,LN13&lt;&gt;""),AND(LO13&gt;=LY$24,LO13&lt;&gt;"",LQ13&gt;=LY$28,LQ13&lt;&gt;""),AND(LS13&gt;=LY$24,LS13&lt;&gt;"",LU13&gt;=LY$28,LU13&lt;&gt;""),AND(LV13&gt;=LY$24,LV13&lt;&gt;"",LX13&gt;=LY$28,LX13&lt;&gt;""),AND(MT13&gt;=NG$24,MT13&lt;&gt;"",MV13&gt;=NG$28,MV13&lt;&gt;""),AND(MW13&gt;=NG$24,MW13&lt;&gt;"",MY13&gt;=NG$28,MY13&lt;&gt;""),AND(NA13&gt;=NG$24,NA13&lt;&gt;"",NC13&gt;=NG$28,NC13&lt;&gt;""),AND(ND13&gt;=NG$24,ND13&lt;&gt;"",NF13&gt;=NG$28,NF13&lt;&gt;""),AND(OB13&gt;=OO$24,OB13&lt;&gt;"",OD13&gt;=OO$28,OD13&lt;&gt;""),AND(OE13&gt;=OO$24,OE13&lt;&gt;"",OG13&gt;=OO$28,OG13&lt;&gt;""),AND(OI13&gt;=OO$24,OI13&lt;&gt;"",OK13&gt;=OO$28,OK13&lt;&gt;""),AND(OL13&gt;=OO$24,OL13&lt;&gt;"",ON13&gt;=OO$28,ON13&lt;&gt;""),AND(PJ13&gt;=PW$24,PJ13&lt;&gt;"",PL13&gt;=PW$28,PL13&lt;&gt;""),AND(PM13&gt;=PW$24,PM13&lt;&gt;"",PO13&gt;=PW$28,PO13&lt;&gt;""),AND(PQ13&gt;=PW$24,PQ13&lt;&gt;"",PS13&gt;=PW$28,PS13&lt;&gt;""),AND(PT13&gt;=PW$24,PT13&lt;&gt;"",PV13&gt;=PW$28,PV13&lt;&gt;""),AND(QR13&gt;=RE$24,QR13&lt;&gt;"",QT13&gt;=RE$28,QT13&lt;&gt;""),AND(QU13&gt;=RE$24,QU13&lt;&gt;"",QW13&gt;=RE$28,QW13&lt;&gt;""),AND(QY13&gt;=RE$24,QY13&lt;&gt;"",RA13&gt;=RE$28,RA13&lt;&gt;""),AND(RB13&gt;=RE$24,RB13&lt;&gt;"",RD13&gt;=RE$28,RD13&lt;&gt;""),AND(RZ13&gt;=SM$24,RZ13&lt;&gt;"",SB13&gt;=SM$28,SB13&lt;&gt;""),AND(SC13&gt;=SM$24,SC13&lt;&gt;"",SE13&gt;=SM$28,SE13&lt;&gt;""),AND(SG13&gt;=SM$24,SG13&lt;&gt;"",SI13&gt;=SM$28,SI13&lt;&gt;""),AND(SJ13&gt;=SM$24,SJ13&lt;&gt;"",SL13&gt;=SM$28,SL13&lt;&gt;""),AND(TH13&gt;=TU$24,TH13&lt;&gt;"",TJ13&gt;=TU$28,TJ13&lt;&gt;""),AND(TK13&gt;=TU$24,TK13&lt;&gt;"",TM13&gt;=TU$28,TM13&lt;&gt;""),AND(TO13&gt;=TU$24,TO13&lt;&gt;"",TQ13&gt;=TU$28,TQ13&lt;&gt;""),AND(TR13&gt;=TU$24,TR13&lt;&gt;"",TT13&gt;=TU$28,TT13&lt;&gt;""),AND(UP13&gt;=VC$24,UP13&lt;&gt;"",UR13&gt;=VC$28,UR13&lt;&gt;""),AND(US13&gt;=VC$24,US13&lt;&gt;"",UU13&gt;=VC$28,UU13&lt;&gt;""),AND(UW13&gt;=VC$24,UW13&lt;&gt;"",UY13&gt;=VC$28,UY13&lt;&gt;""),AND(UZ13&gt;=VC$24,UZ13&lt;&gt;"",VB13&gt;=VC$28,VB13&lt;&gt;""),AND(VX13&gt;=WK$24,VX13&lt;&gt;"",VZ13&gt;=WK$28,VZ13&lt;&gt;""),AND(WA13&gt;=WK$24,WA13&lt;&gt;"",WC13&gt;=WK$28,WC13&lt;&gt;""),AND(WE13&gt;=WK$24,WE13&lt;&gt;"",WG13&gt;=WK$28,WG13&lt;&gt;""),AND(WH13&gt;=WK$24,WH13&lt;&gt;"",WJ13&gt;=WK$28,WJ13&lt;&gt;"")),"Excellence",IF(I13="P","Worlds Team",IF(F13="P","National Team","")))))</f>
        <v/>
      </c>
      <c r="I13" s="3" t="str">
        <f>IF(OR(AND(AG13&gt;=AQ$23,AG13&lt;&gt;"",AI13&gt;=AQ$27,AI13&lt;&gt;"",AF13=""),AND(AJ13&gt;=AQ$23,AJ13&lt;&gt;"",AL13&gt;=AQ$27,AL13&lt;&gt;"",AF13=""),AND(AN13&gt;=AQ$23,AN13&lt;&gt;"",AP13&gt;=AQ$27,AP13&lt;&gt;"",AF13=""),AND(BH13&gt;=BR$23,BH13&lt;&gt;"",BJ13&gt;=BR$27,BJ13&lt;&gt;"",BG13=""),AND(BK13&gt;=BR$23,BK13&lt;&gt;"",BM13&gt;=BR$27,BM13&lt;&gt;"",BG13=""),AND(BO13&gt;=BR$23,BO13&lt;&gt;"",BQ13&gt;=BR$27,BQ13&lt;&gt;"",BG13=""),AND(CI13&gt;=CS$23,CI13&lt;&gt;"",CK13&gt;=CS$27,CK13&lt;&gt;"",CH13=""),AND(CL13&gt;=CS$23,CL13&lt;&gt;"",CN13&gt;=CS$27,CN13&lt;&gt;"",CH13=""),AND(CP13&gt;=CS$23,CP13&lt;&gt;"",CR13&gt;=CS$27,CR13&lt;&gt;"",CH13=""),AND(DP13&gt;=EC$23,DP13&lt;&gt;"",DR13&gt;=EC$27,DR13&lt;&gt;""),AND(DS13&gt;=EC$23,DS13&lt;&gt;"",DU13&gt;=EC$27,DU13&lt;&gt;""),AND(DW13&gt;=EC$23,DW13&lt;&gt;"",DY13&gt;=EC$27,DY13&lt;&gt;""),AND(DZ13&gt;=EC$23,DZ13&lt;&gt;"",EB13&gt;=EC$27,EB13&lt;&gt;""),AND(EX13&gt;=FK$23,EX13&lt;&gt;"",EZ13&gt;=FK$27,EZ13&lt;&gt;""),AND(FA13&gt;=FK$23,FA13&lt;&gt;"",FC13&gt;=FK$27,FC13&lt;&gt;""),AND(FE13&gt;=FK$23,FE13&lt;&gt;"",FG13&gt;=FK$27,FG13&lt;&gt;""),AND(FH13&gt;=FK$23,FH13&lt;&gt;"",FJ13&gt;=FK$27,FJ13&lt;&gt;""),AND(GF13&gt;=GS$23,GF13&lt;&gt;"",GH13&gt;=GS$27,GH13&lt;&gt;""),AND(GI13&gt;=GS$23,GI13&lt;&gt;"",GK13&gt;=GS$27,GK13&lt;&gt;""),AND(GM13&gt;=GS$23,GM13&lt;&gt;"",GO13&gt;=GS$27,GO13&lt;&gt;""),AND(GP13&gt;=GS$23,GP13&lt;&gt;"",GR13&gt;=GS$27,GR13&lt;&gt;""),AND(HN13&gt;=IA$23,HN13&lt;&gt;"",HP13&gt;=IA$27,HP13&lt;&gt;""),AND(HQ13&gt;=IA$23,HQ13&lt;&gt;"",HS13&gt;=IA$27,HS13&lt;&gt;""),AND(HU13&gt;=IA$23,HU13&lt;&gt;"",HW13&gt;=IA$27,HW13&lt;&gt;""),AND(HX13&gt;=IA$23,HX13&lt;&gt;"",HZ13&gt;=IA$27,HZ13&lt;&gt;""),AND(IV13&gt;=JI$23,IV13&lt;&gt;"",IX13&gt;=JI$27,IX13&lt;&gt;""),AND(IY13&gt;=JI$23,IY13&lt;&gt;"",JA13&gt;=JI$27,JA13&lt;&gt;""),AND(JC13&gt;=JI$23,JC13&lt;&gt;"",JE13&gt;=JI$27,JE13&lt;&gt;""),AND(JF13&gt;=JI$23,JF13&lt;&gt;"",JH13&gt;=JI$27,JH13&lt;&gt;""),AND(KD13&gt;=KQ$23,KD13&lt;&gt;"",KF13&gt;=KQ$27,KF13&lt;&gt;""),AND(KG13&gt;=KQ$23,KG13&lt;&gt;"",KI13&gt;=KQ$27,KI13&lt;&gt;""),AND(KK13&gt;=KQ$23,KK13&lt;&gt;"",KM13&gt;=KQ$27,KM13&lt;&gt;""),AND(KN13&gt;=KQ$23,KN13&lt;&gt;"",KP13&gt;=KQ$27,KP13&lt;&gt;""),AND(LL13&gt;=LY$23,LL13&lt;&gt;"",LN13&gt;=LY$27,LN13&lt;&gt;""),AND(LO13&gt;=LY$23,LO13&lt;&gt;"",LQ13&gt;=LY$27,LQ13&lt;&gt;""),AND(LS13&gt;=LY$23,LS13&lt;&gt;"",LU13&gt;=LY$27,LU13&lt;&gt;""),AND(LV13&gt;=LY$23,LV13&lt;&gt;"",LX13&gt;=LY$27,LX13&lt;&gt;""),AND(MT13&gt;=NG$23,MT13&lt;&gt;"",MV13&gt;=NG$27,MV13&lt;&gt;""),AND(MW13&gt;=NG$23,MW13&lt;&gt;"",MY13&gt;=NG$27,MY13&lt;&gt;""),AND(NA13&gt;=NG$23,NA13&lt;&gt;"",NC13&gt;=NG$27,NC13&lt;&gt;""),AND(ND13&gt;=NG$23,ND13&lt;&gt;"",NF13&gt;=NG$27,NF13&lt;&gt;""),AND(OB13&gt;=OO$23,OB13&lt;&gt;"",OD13&gt;=OO$27,OD13&lt;&gt;""),AND(OE13&gt;=OO$23,OE13&lt;&gt;"",OG13&gt;=OO$27,OG13&lt;&gt;""),AND(OI13&gt;=OO$23,OI13&lt;&gt;"",OK13&gt;=OO$27,OK13&lt;&gt;""),AND(OL13&gt;=OO$23,OL13&lt;&gt;"",ON13&gt;=OO$27,ON13&lt;&gt;""),AND(PJ13&gt;=PW$23,PJ13&lt;&gt;"",PL13&gt;=PW$27,PL13&lt;&gt;""),AND(PM13&gt;=PW$23,PM13&lt;&gt;"",PO13&gt;=PW$27,PO13&lt;&gt;""),AND(PQ13&gt;=PW$23,PQ13&lt;&gt;"",PS13&gt;=PW$27,PS13&lt;&gt;""),AND(PT13&gt;=PW$23,PT13&lt;&gt;"",PV13&gt;=PW$27,PV13&lt;&gt;""),AND(QR13&gt;=RE$23,QR13&lt;&gt;"",QT13&gt;=RE$27,QT13&lt;&gt;""),AND(QU13&gt;=RE$23,QU13&lt;&gt;"",QW13&gt;=RE$27,QW13&lt;&gt;""),AND(QY13&gt;=RE$23,QY13&lt;&gt;"",RA13&gt;=RE$27,RA13&lt;&gt;""),AND(RB13&gt;=RE$23,RB13&lt;&gt;"",RD13&gt;=RE$27,RD13&lt;&gt;""),AND(RZ13&gt;=SM$23,RZ13&lt;&gt;"",SB13&gt;=SM$27,SB13&lt;&gt;""),AND(SC13&gt;=SM$23,SC13&lt;&gt;"",SE13&gt;=SM$27,SE13&lt;&gt;""),AND(SG13&gt;=SM$23,SG13&lt;&gt;"",SI13&gt;=SM$27,SI13&lt;&gt;""),AND(SJ13&gt;=SM$23,SJ13&lt;&gt;"",SL13&gt;=SM$27,SL13&lt;&gt;""),AND(TH13&gt;=TU$23,TH13&lt;&gt;"",TJ13&gt;=TU$27,TJ13&lt;&gt;""),AND(TK13&gt;=TU$23,TK13&lt;&gt;"",TM13&gt;=TU$27,TM13&lt;&gt;""),AND(TO13&gt;=TU$23,TO13&lt;&gt;"",TQ13&gt;=TU$27,TQ13&lt;&gt;""),AND(TR13&gt;=TU$23,TR13&lt;&gt;"",TT13&gt;=TU$27,TT13&lt;&gt;""),AND(UP13&gt;=VC$23,UP13&lt;&gt;"",UR13&gt;=VC$27,UR13&lt;&gt;""),AND(US13&gt;=VC$23,US13&lt;&gt;"",UU13&gt;=VC$27,UU13&lt;&gt;""),AND(UW13&gt;=VC$23,UW13&lt;&gt;"",UY13&gt;=VC$27,UY13&lt;&gt;""),AND(UZ13&gt;=VC$23,UZ13&lt;&gt;"",VB13&gt;=VC$27,VB13&lt;&gt;""),AND(VX13&gt;=WK$23,VX13&lt;&gt;"",VZ13&gt;=WK$27,VZ13&lt;&gt;""),AND(WA13&gt;=WK$23,WA13&lt;&gt;"",WC13&gt;=WK$27,WC13&lt;&gt;""),AND(WE13&gt;=WK$23,WE13&lt;&gt;"",WG13&gt;=WK$27,WG13&lt;&gt;""),AND(WH13&gt;=WK$23,WH13&lt;&gt;"",WJ13&gt;=WK$27,WJ13&lt;&gt;"")),"P","")</f>
        <v/>
      </c>
      <c r="J13" s="8">
        <f>IF(COUNT(AI13,AL13,AP13,BJ13,BM13,BQ13,CK13,CN13,CR13)&gt;0,LARGE((AI13,AL13,AP13,BJ13,BM13,BQ13,CK13,CN13,CR13),1),0)</f>
        <v>0</v>
      </c>
      <c r="K13" s="8" t="str">
        <f>IF(J13="","",IF(OR(J13=CK13,J13=CN13,J13=CR13),$BS$1,IF(OR(J13=BJ13,J13=BM13,J13=BQ13),$AR$1,IF(OR(J13=AI13,J13=AL13,J13=AP13),$Q$1,""))))</f>
        <v/>
      </c>
      <c r="L13" s="8">
        <f>IF(COUNT(AI13,AL13,AP13,BJ13,BM13,BQ13,CK13,CN13,CR13)&gt;1,LARGE((AI13,AL13,AP13,BJ13,BM13,BQ13,CK13,CN13,CR13),2),0)</f>
        <v>0</v>
      </c>
      <c r="M13" s="8" t="str">
        <f>IF(L13="","",IF(OR(L13=CK13,L13=CN13,L13=CR13),$BS$1,IF(OR(L13=BJ13,L13=BM13,L13=BQ13),$AR$1,IF(OR(L13=AI13,L13=AL13,L13=AP13),$Q$1,""))))</f>
        <v/>
      </c>
      <c r="N13" s="8">
        <f>IF(MAX(CT13,CU13)&gt;0,MAX(CT13,CU13),"")</f>
        <v>42.86</v>
      </c>
      <c r="O13" s="11" t="str">
        <f>IF(N13="","",IF(N13=CT13,"("&amp;CT$2&amp;")",IF(N13=CU13,"("&amp;CU$2&amp;")")))</f>
        <v>(Prelim)</v>
      </c>
      <c r="P13" s="8" t="str">
        <f>IF(N13="","",IF(N13=CT13,IF(N13+IF(L13="",0,L13)=WD13,$VD$1,IF(N13+IF(L13="",0,L13)=UV13,$TV$1,IF(N13+IF(L13="",0,L13)=TN13,$SN$1,IF(N13+IF(L13="",0,L13)=SF13,$RF$1,IF(N13+IF(L13="",0,L13)=QX13,$PX$1,IF(N13+IF(L13="",0,L13)=PP13,$OP$1,IF(N13+IF(L13="",0,L13)=OH13,$NH$1,IF(N13+IF(L13="",0,L13)=MZ13,$LZ$1,IF(N13+IF(L13="",0,L13)=LR13,$KR$1,IF(N13+IF(L13="",0,L13)=KJ13,$JJ$1,IF(N13+IF(L13="",0,L13)=JB13,$IB$1,IF(N13+IF(L13="",0,L13)=HT13,$GT$1,IF(N13+IF(L13="",0,L13)=GL13,$FL$1,IF(N13+IF(L13="",0,L13)=FD13,$ED$1,IF(N13+IF(L13="",0,L13)=DV13,$CV$1))))))))))))))),IF(N13=CU13,IF(N13+IF(L13="",0,L13)=WG13,$VD$1,IF(N13+IF(L13="",0,L13)=UY13,$TV$1,IF(N13+IF(L13="",0,L13)=TQ13,$SN$1,IF(N13+IF(L13="",0,L13)=SL13,$RF$1,IF(N13+IF(L13="",0,L13)=RD13,$PX$1,IF(N13+IF(L13="",0,L13)=PV13,$OP$1,IF(N13+IF(L13="",0,L13)=ON13,$NH$1,IF(N13+IF(L13="",0,L13)=NF13,$LZ$1,IF(N13+IF(L13="",0,L13)=LX13,$KR$1,IF(N13+IF(L13="",0,L13)=KP13,$JJ$1,IF(N13+IF(L13="",0,L13)=JH13,$IB$1,IF(N13+IF(L13="",0,L13)=HZ13,$GT$1,IF(N13+IF(L13="",0,L13)=GR13,$FL$1,IF(N13+IF(L13="",0,L13)=FJ13,$ED$1,IF(N13+IF(L13="",0,L13)=EB13,$CV$1,IF(N13+IF(L13="",0,L13)=WJ13,$VD$1,IF(N13+IF(L13="",0,L13)=VB13,$TV$1,IF(N13+IF(L13="",0,L13)=TT13,$SN$1,IF(N13+IF(L13="",0,L13)=SI13,$RF$1,IF(N13+IF(L13="",0,L13)=RA13,$PX$1,IF(N13+IF(L13="",0,L13)=PS13,$OP$1,IF(N13+IF(L13="",0,L13)=OK13,$NH$1,IF(N13+IF(L13="",0,L13)=NC13,$LZ$1,IF(N13+IF(L13="",0,L13)=LU13,$KR$1,IF(N13+IF(L13="",0,L13)=KM13,$JJ$1,IF(N13+IF(L13="",0,L13)=JE13,$IB$1,IF(N13+IF(L13="",0,L13)=HW13,$GT$1,IF(N13+IF(L13="",0,L13)=GO13,$FL$1,IF(N13+IF(L13="",0,L13)=FG13,$ED$1,IF(N13+IF(L13="",0,L13)=DY13,$CV$1)))))))))))))))))))))))))))))))))</f>
        <v>2025 WAGC (Nov 16)</v>
      </c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7"/>
      <c r="AG13" s="38" t="str">
        <f>IF(S13&gt;0,S13,"")</f>
        <v/>
      </c>
      <c r="AH13" s="38" t="str">
        <f>IF(T13&gt;0,T13,"")</f>
        <v/>
      </c>
      <c r="AI13" s="40" t="str">
        <f>IF(SUM(Q13:T13)-U13&gt;0,SUM(Q13:T13)-U13,"")</f>
        <v/>
      </c>
      <c r="AJ13" s="40" t="str">
        <f>IF(X13&gt;0,X13,"")</f>
        <v/>
      </c>
      <c r="AK13" s="40" t="str">
        <f>IF(Y13&gt;0,Y13,"")</f>
        <v/>
      </c>
      <c r="AL13" s="40" t="str">
        <f>IF(SUM(V13:Y13)-Z13&gt;0,SUM(V13:Y13)-Z13,"")</f>
        <v/>
      </c>
      <c r="AM13" s="40" t="str">
        <f>IF(AI13="","",MAX(AI13,AL13))</f>
        <v/>
      </c>
      <c r="AN13" s="40" t="str">
        <f>IF(AC13&gt;0,AC13,"")</f>
        <v/>
      </c>
      <c r="AO13" s="40" t="str">
        <f>IF(AD13&gt;0,AD13,"")</f>
        <v/>
      </c>
      <c r="AP13" s="40" t="str">
        <f>IF(SUM(AA13:AD13)-AE13&gt;0,SUM(AA13:AD13)-AE13,"")</f>
        <v/>
      </c>
      <c r="AQ13" s="40" t="str">
        <f>IF(SUM(AM13,AP13)&gt;0,SUM(AM13,AP13),"")</f>
        <v/>
      </c>
      <c r="AR13" s="26"/>
      <c r="AS13" s="26"/>
      <c r="AT13" s="26"/>
      <c r="AU13" s="26"/>
      <c r="AV13" s="26"/>
      <c r="AW13" s="26"/>
      <c r="AX13" s="26"/>
      <c r="AY13" s="26"/>
      <c r="AZ13" s="26"/>
      <c r="BA13" s="26"/>
      <c r="BB13" s="26"/>
      <c r="BC13" s="26"/>
      <c r="BD13" s="26"/>
      <c r="BE13" s="26"/>
      <c r="BF13" s="26"/>
      <c r="BG13" s="28"/>
      <c r="BH13" s="39" t="str">
        <f>IF(AT13&gt;0,AT13,"")</f>
        <v/>
      </c>
      <c r="BI13" s="39" t="str">
        <f>IF(AU13&gt;0,AU13,"")</f>
        <v/>
      </c>
      <c r="BJ13" s="11" t="str">
        <f>IF(SUM(AR13:AU13)-AV13&gt;0,SUM(AR13:AU13)-AV13,"")</f>
        <v/>
      </c>
      <c r="BK13" s="11" t="str">
        <f>IF(AY13&gt;0,AY13,"")</f>
        <v/>
      </c>
      <c r="BL13" s="11" t="str">
        <f>IF(AZ13&gt;0,AZ13,"")</f>
        <v/>
      </c>
      <c r="BM13" s="11" t="str">
        <f>IF(SUM(AW13:AZ13)-BA13&gt;0,SUM(AW13:AZ13)-BA13,"")</f>
        <v/>
      </c>
      <c r="BN13" s="11" t="str">
        <f>IF(BJ13="","",MAX(BJ13,BM13))</f>
        <v/>
      </c>
      <c r="BO13" s="11" t="str">
        <f>IF(BD13&gt;0,BD13,"")</f>
        <v/>
      </c>
      <c r="BP13" s="11" t="str">
        <f>IF(BE13&gt;0,BE13,"")</f>
        <v/>
      </c>
      <c r="BQ13" s="11" t="str">
        <f>IF(SUM(BB13:BE13)-BF13&gt;0,SUM(BB13:BE13)-BF13,"")</f>
        <v/>
      </c>
      <c r="BR13" s="11" t="str">
        <f>IF(SUM(BN13,BQ13)&gt;0,SUM(BN13,BQ13),"")</f>
        <v/>
      </c>
      <c r="BS13" s="22"/>
      <c r="BT13" s="22"/>
      <c r="BU13" s="22"/>
      <c r="BV13" s="22"/>
      <c r="BW13" s="22"/>
      <c r="BX13" s="22"/>
      <c r="BY13" s="22"/>
      <c r="BZ13" s="22"/>
      <c r="CA13" s="22"/>
      <c r="CB13" s="22"/>
      <c r="CC13" s="22"/>
      <c r="CD13" s="22"/>
      <c r="CE13" s="22"/>
      <c r="CF13" s="22"/>
      <c r="CG13" s="22"/>
      <c r="CH13" s="27"/>
      <c r="CI13" s="38" t="str">
        <f>IF(BU13&gt;0,BU13,"")</f>
        <v/>
      </c>
      <c r="CJ13" s="38" t="str">
        <f>IF(BV13&gt;0,BV13,"")</f>
        <v/>
      </c>
      <c r="CK13" s="40" t="str">
        <f>IF(SUM(BS13:BV13)-BW13&gt;0,SUM(BS13:BV13)-BW13,"")</f>
        <v/>
      </c>
      <c r="CL13" s="40" t="str">
        <f>IF(BZ13&gt;0,BZ13,"")</f>
        <v/>
      </c>
      <c r="CM13" s="40" t="str">
        <f>IF(CA13&gt;0,CA13,"")</f>
        <v/>
      </c>
      <c r="CN13" s="40" t="str">
        <f>IF(SUM(BX13:CA13)-CB13&gt;0,SUM(BX13:CA13)-CB13,"")</f>
        <v/>
      </c>
      <c r="CO13" s="40" t="str">
        <f>IF(CK13="","",MAX(CK13,CN13))</f>
        <v/>
      </c>
      <c r="CP13" s="40" t="str">
        <f>IF(CE13&gt;0,CE13,"")</f>
        <v/>
      </c>
      <c r="CQ13" s="40" t="str">
        <f>IF(CF13&gt;0,CF13,"")</f>
        <v/>
      </c>
      <c r="CR13" s="40" t="str">
        <f>IF(SUM(CC13:CF13)-CG13&gt;0,SUM(CC13:CF13)-CG13,"")</f>
        <v/>
      </c>
      <c r="CS13" s="40" t="str">
        <f>IF(SUM(CO13,CR13)&gt;0,SUM(CO13,CR13),"")</f>
        <v/>
      </c>
      <c r="CT13" s="51">
        <f>IF(MAX(DV13,FD13,GL13,HT13,JB13,KJ13,LR13,MZ13,OH13,PP13,QX13,SF13,TN13,UV13,WD13)-IF(L13="",0,L13)&gt;0.001,MAX(DV13,FD13,GL13,HT13,JB13,KJ13,LR13,MZ13,OH13,PP13,QX13,SF13,TN13,UV13,WD13)-IF(L13="",0,L13),"")</f>
        <v>42.86</v>
      </c>
      <c r="CU13" s="51" t="str">
        <f>IF(MAX(DY13,EB13,FG13,FJ13,GO13,GR13,HW13,HZ13,JE13,JH13,KM13,KP13,LU13,LX13,NC13,NF13,OK13,ON13,PS13,PV13,RA13,RD13,SI13,SL13,TQ13,TT13,UY13,VB13,WG13,WJ13)-IF(L13="",0,L13)&gt;0.001,MAX(DY13,EB13,FG13,FJ13,GO13,GR13,HW13,HZ13,JE13,JH13,KM13,KP13,LU13,LX13,NC13,NF13,OK13,ON13,PS13,PV13,RA13,RD13,SI13,SL13,TQ13,TT13,UY13,VB13,WG13,WJ13)-IF(L13="",0,L13),"")</f>
        <v/>
      </c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40" t="str">
        <f>IF(CX13&gt;0,CX13,"")</f>
        <v/>
      </c>
      <c r="DQ13" s="40" t="str">
        <f>IF(CY13&gt;0,CY13,"")</f>
        <v/>
      </c>
      <c r="DR13" s="40" t="str">
        <f>IF(SUM(CV13:CY13)-CZ13&gt;0,SUM(CV13:CY13)-CZ13,"")</f>
        <v/>
      </c>
      <c r="DS13" s="40" t="str">
        <f>IF(DC13&gt;0,DC13,"")</f>
        <v/>
      </c>
      <c r="DT13" s="40" t="str">
        <f>IF(DD13&gt;0,DD13,"")</f>
        <v/>
      </c>
      <c r="DU13" s="40" t="str">
        <f>IF(SUM(DA13:DD13)-DE13&gt;0,SUM(DA13:DD13)-DE13,"")</f>
        <v/>
      </c>
      <c r="DV13" s="40" t="str">
        <f>IF(MAX(DR13,DU13)&gt;0,MAX(DR13,DU13),"")</f>
        <v/>
      </c>
      <c r="DW13" s="40" t="str">
        <f>IF(DH13&gt;0,DH13,"")</f>
        <v/>
      </c>
      <c r="DX13" s="40" t="str">
        <f>IF(DI13&gt;0,DI13,"")</f>
        <v/>
      </c>
      <c r="DY13" s="40" t="str">
        <f>IF(SUM(DF13:DI13)-DJ13&gt;0,SUM(DF13:DI13)-DJ13,"")</f>
        <v/>
      </c>
      <c r="DZ13" s="40" t="str">
        <f>IF(DM13&gt;0,DM13,"")</f>
        <v/>
      </c>
      <c r="EA13" s="40" t="str">
        <f>IF(DN13&gt;0,DN13,"")</f>
        <v/>
      </c>
      <c r="EB13" s="40" t="str">
        <f>IF(SUM(DK13:DN13)-DO13&gt;0,SUM(DK13:DN13)-DO13,"")</f>
        <v/>
      </c>
      <c r="EC13" s="40" t="str">
        <f>IF(SUM(DV13,EB13)&gt;0,SUM(DV13,EB13),"")</f>
        <v/>
      </c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1" t="str">
        <f>IF(EF13&gt;0,EF13,"")</f>
        <v/>
      </c>
      <c r="EY13" s="11" t="str">
        <f>IF(EG13&gt;0,EG13,"")</f>
        <v/>
      </c>
      <c r="EZ13" s="11" t="str">
        <f>IF(SUM(ED13:EG13)-EH13&gt;0,SUM(ED13:EG13)-EH13,"")</f>
        <v/>
      </c>
      <c r="FA13" s="11" t="str">
        <f>IF(EK13&gt;0,EK13,"")</f>
        <v/>
      </c>
      <c r="FB13" s="11" t="str">
        <f>IF(EL13&gt;0,EL13,"")</f>
        <v/>
      </c>
      <c r="FC13" s="11" t="str">
        <f>IF(SUM(EI13:EL13)-EM13&gt;0,SUM(EI13:EL13)-EM13,"")</f>
        <v/>
      </c>
      <c r="FD13" s="11" t="str">
        <f>IF(MAX(EZ13,FC13)&gt;0,MAX(EZ13,FC13),"")</f>
        <v/>
      </c>
      <c r="FE13" s="11" t="str">
        <f>IF(EP13&gt;0,EP13,"")</f>
        <v/>
      </c>
      <c r="FF13" s="11" t="str">
        <f>IF(EQ13&gt;0,EQ13,"")</f>
        <v/>
      </c>
      <c r="FG13" s="11" t="str">
        <f>IF(SUM(EN13:EQ13)-ER13&gt;0,SUM(EN13:EQ13)-ER13,"")</f>
        <v/>
      </c>
      <c r="FH13" s="11" t="str">
        <f>IF(EU13&gt;0,EU13,"")</f>
        <v/>
      </c>
      <c r="FI13" s="11" t="str">
        <f>IF(EV13&gt;0,EV13,"")</f>
        <v/>
      </c>
      <c r="FJ13" s="11" t="str">
        <f>IF(SUM(ES13:EV13)-EW13&gt;0,SUM(ES13:EV13)-EW13,"")</f>
        <v/>
      </c>
      <c r="FK13" s="11" t="str">
        <f>IF(SUM(FD13,FJ13)&gt;0,SUM(FD13,FJ13),"")</f>
        <v/>
      </c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40" t="str">
        <f>IF(FN13&gt;0,FN13,"")</f>
        <v/>
      </c>
      <c r="GG13" s="40" t="str">
        <f>IF(FO13&gt;0,FO13,"")</f>
        <v/>
      </c>
      <c r="GH13" s="40" t="str">
        <f>IF(SUM(FL13:FO13)-FP13&gt;0,SUM(FL13:FO13)-FP13,"")</f>
        <v/>
      </c>
      <c r="GI13" s="40" t="str">
        <f>IF(FS13&gt;0,FS13,"")</f>
        <v/>
      </c>
      <c r="GJ13" s="40" t="str">
        <f>IF(FT13&gt;0,FT13,"")</f>
        <v/>
      </c>
      <c r="GK13" s="40" t="str">
        <f>IF(SUM(FQ13:FT13)-FU13&gt;0,SUM(FQ13:FT13)-FU13,"")</f>
        <v/>
      </c>
      <c r="GL13" s="40" t="str">
        <f>IF(MAX(GH13,GK13)&gt;0,MAX(GH13,GK13),"")</f>
        <v/>
      </c>
      <c r="GM13" s="40" t="str">
        <f>IF(FX13&gt;0,FX13,"")</f>
        <v/>
      </c>
      <c r="GN13" s="40" t="str">
        <f>IF(FY13&gt;0,FY13,"")</f>
        <v/>
      </c>
      <c r="GO13" s="40" t="str">
        <f>IF(SUM(FV13:FY13)-FZ13&gt;0,SUM(FV13:FY13)-FZ13,"")</f>
        <v/>
      </c>
      <c r="GP13" s="40" t="str">
        <f>IF(GC13&gt;0,GC13,"")</f>
        <v/>
      </c>
      <c r="GQ13" s="40" t="str">
        <f>IF(GD13&gt;0,GD13,"")</f>
        <v/>
      </c>
      <c r="GR13" s="40" t="str">
        <f>IF(SUM(GA13:GD13)-GE13&gt;0,SUM(GA13:GD13)-GE13,"")</f>
        <v/>
      </c>
      <c r="GS13" s="40" t="str">
        <f>IF(SUM(GL13,GR13)&gt;0,SUM(GL13,GR13),"")</f>
        <v/>
      </c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1" t="str">
        <f>IF(GV13&gt;0,GV13,"")</f>
        <v/>
      </c>
      <c r="HO13" s="11" t="str">
        <f>IF(GW13&gt;0,GW13,"")</f>
        <v/>
      </c>
      <c r="HP13" s="11" t="str">
        <f>IF(SUM(GT13:GW13)-GX13&gt;0,SUM(GT13:GW13)-GX13,"")</f>
        <v/>
      </c>
      <c r="HQ13" s="11" t="str">
        <f>IF(HA13&gt;0,HA13,"")</f>
        <v/>
      </c>
      <c r="HR13" s="11" t="str">
        <f>IF(HB13&gt;0,HB13,"")</f>
        <v/>
      </c>
      <c r="HS13" s="11" t="str">
        <f>IF(SUM(GY13:HB13)-HC13&gt;0,SUM(GY13:HB13)-HC13,"")</f>
        <v/>
      </c>
      <c r="HT13" s="11" t="str">
        <f>IF(MAX(HP13,HS13)&gt;0,MAX(HP13,HS13),"")</f>
        <v/>
      </c>
      <c r="HU13" s="11" t="str">
        <f>IF(HF13&gt;0,HF13,"")</f>
        <v/>
      </c>
      <c r="HV13" s="11" t="str">
        <f>IF(HG13&gt;0,HG13,"")</f>
        <v/>
      </c>
      <c r="HW13" s="11" t="str">
        <f>IF(SUM(HD13:HG13)-HH13&gt;0,SUM(HD13:HG13)-HH13,"")</f>
        <v/>
      </c>
      <c r="HX13" s="11" t="str">
        <f>IF(HK13&gt;0,HK13,"")</f>
        <v/>
      </c>
      <c r="HY13" s="11" t="str">
        <f>IF(HL13&gt;0,HL13,"")</f>
        <v/>
      </c>
      <c r="HZ13" s="11" t="str">
        <f>IF(SUM(HI13:HL13)-HM13&gt;0,SUM(HI13:HL13)-HM13,"")</f>
        <v/>
      </c>
      <c r="IA13" s="11" t="str">
        <f>IF(SUM(HT13,HZ13)&gt;0,SUM(HT13,HZ13),"")</f>
        <v/>
      </c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40" t="str">
        <f>IF(ID13&gt;0,ID13,"")</f>
        <v/>
      </c>
      <c r="IW13" s="40" t="str">
        <f>IF(IE13&gt;0,IE13,"")</f>
        <v/>
      </c>
      <c r="IX13" s="40" t="str">
        <f>IF(SUM(IB13:IE13)-IF13&gt;0,SUM(IB13:IE13)-IF13,"")</f>
        <v/>
      </c>
      <c r="IY13" s="40" t="str">
        <f>IF(II13&gt;0,II13,"")</f>
        <v/>
      </c>
      <c r="IZ13" s="40" t="str">
        <f>IF(IJ13&gt;0,IJ13,"")</f>
        <v/>
      </c>
      <c r="JA13" s="40" t="str">
        <f>IF(SUM(IG13:IJ13)-IK13&gt;0,SUM(IG13:IJ13)-IK13,"")</f>
        <v/>
      </c>
      <c r="JB13" s="40" t="str">
        <f>IF(MAX(IX13,JA13)&gt;0,MAX(IX13,JA13),"")</f>
        <v/>
      </c>
      <c r="JC13" s="40" t="str">
        <f>IF(IN13&gt;0,IN13,"")</f>
        <v/>
      </c>
      <c r="JD13" s="40" t="str">
        <f>IF(IO13&gt;0,IO13,"")</f>
        <v/>
      </c>
      <c r="JE13" s="40" t="str">
        <f>IF(SUM(IL13:IO13)-IP13&gt;0,SUM(IL13:IO13)-IP13,"")</f>
        <v/>
      </c>
      <c r="JF13" s="40" t="str">
        <f>IF(IS13&gt;0,IS13,"")</f>
        <v/>
      </c>
      <c r="JG13" s="40" t="str">
        <f>IF(IT13&gt;0,IT13,"")</f>
        <v/>
      </c>
      <c r="JH13" s="40" t="str">
        <f>IF(SUM(IQ13:IT13)-IU13&gt;0,SUM(IQ13:IT13)-IU13,"")</f>
        <v/>
      </c>
      <c r="JI13" s="40" t="str">
        <f>IF(SUM(JB13,JH13)&gt;0,SUM(JB13,JH13),"")</f>
        <v/>
      </c>
      <c r="JJ13" s="18"/>
      <c r="JK13" s="18"/>
      <c r="JL13" s="18"/>
      <c r="JM13" s="18"/>
      <c r="JN13" s="18"/>
      <c r="JO13" s="18"/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1" t="str">
        <f>IF(JL13&gt;0,JL13,"")</f>
        <v/>
      </c>
      <c r="KE13" s="11" t="str">
        <f>IF(JM13&gt;0,JM13,"")</f>
        <v/>
      </c>
      <c r="KF13" s="11" t="str">
        <f>IF(SUM(JJ13:JM13)-JN13&gt;0,SUM(JJ13:JM13)-JN13,"")</f>
        <v/>
      </c>
      <c r="KG13" s="11" t="str">
        <f>IF(JQ13&gt;0,JQ13,"")</f>
        <v/>
      </c>
      <c r="KH13" s="11" t="str">
        <f>IF(JR13&gt;0,JR13,"")</f>
        <v/>
      </c>
      <c r="KI13" s="11" t="str">
        <f>IF(SUM(JO13:JR13)-JS13&gt;0,SUM(JO13:JR13)-JS13,"")</f>
        <v/>
      </c>
      <c r="KJ13" s="11" t="str">
        <f>IF(MAX(KF13,KI13)&gt;0,MAX(KF13,KI13),"")</f>
        <v/>
      </c>
      <c r="KK13" s="11" t="str">
        <f>IF(JV13&gt;0,JV13,"")</f>
        <v/>
      </c>
      <c r="KL13" s="11" t="str">
        <f>IF(JW13&gt;0,JW13,"")</f>
        <v/>
      </c>
      <c r="KM13" s="11" t="str">
        <f>IF(SUM(JT13:JW13)-JX13&gt;0,SUM(JT13:JW13)-JX13,"")</f>
        <v/>
      </c>
      <c r="KN13" s="11" t="str">
        <f>IF(KA13&gt;0,KA13,"")</f>
        <v/>
      </c>
      <c r="KO13" s="11" t="str">
        <f>IF(KB13&gt;0,KB13,"")</f>
        <v/>
      </c>
      <c r="KP13" s="11" t="str">
        <f>IF(SUM(JY13:KB13)-KC13&gt;0,SUM(JY13:KB13)-KC13,"")</f>
        <v/>
      </c>
      <c r="KQ13" s="11" t="str">
        <f>IF(SUM(KJ13,KP13)&gt;0,SUM(KJ13,KP13),"")</f>
        <v/>
      </c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40" t="str">
        <f>IF(KT13&gt;0,KT13,"")</f>
        <v/>
      </c>
      <c r="LM13" s="40" t="str">
        <f>IF(KU13&gt;0,KU13,"")</f>
        <v/>
      </c>
      <c r="LN13" s="40" t="str">
        <f>IF(SUM(KR13:KU13)-KV13&gt;0,SUM(KR13:KU13)-KV13,"")</f>
        <v/>
      </c>
      <c r="LO13" s="40" t="str">
        <f>IF(KY13&gt;0,KY13,"")</f>
        <v/>
      </c>
      <c r="LP13" s="40" t="str">
        <f>IF(KZ13&gt;0,KZ13,"")</f>
        <v/>
      </c>
      <c r="LQ13" s="40" t="str">
        <f>IF(SUM(KW13:KZ13)-LA13&gt;0,SUM(KW13:KZ13)-LA13,"")</f>
        <v/>
      </c>
      <c r="LR13" s="40" t="str">
        <f>IF(MAX(LN13,LQ13)&gt;0,MAX(LN13,LQ13),"")</f>
        <v/>
      </c>
      <c r="LS13" s="40" t="str">
        <f>IF(LD13&gt;0,LD13,"")</f>
        <v/>
      </c>
      <c r="LT13" s="40" t="str">
        <f>IF(LE13&gt;0,LE13,"")</f>
        <v/>
      </c>
      <c r="LU13" s="40" t="str">
        <f>IF(SUM(LB13:LE13)-LF13&gt;0,SUM(LB13:LE13)-LF13,"")</f>
        <v/>
      </c>
      <c r="LV13" s="40" t="str">
        <f>IF(LI13&gt;0,LI13,"")</f>
        <v/>
      </c>
      <c r="LW13" s="40" t="str">
        <f>IF(LJ13&gt;0,LJ13,"")</f>
        <v/>
      </c>
      <c r="LX13" s="40" t="str">
        <f>IF(SUM(LG13:LJ13)-LK13&gt;0,SUM(LG13:LJ13)-LK13,"")</f>
        <v/>
      </c>
      <c r="LY13" s="40" t="str">
        <f>IF(SUM(LR13,LX13)&gt;0,SUM(LR13,LX13),"")</f>
        <v/>
      </c>
      <c r="LZ13" s="18">
        <v>7.6</v>
      </c>
      <c r="MA13" s="18">
        <v>9.1999999999999993</v>
      </c>
      <c r="MB13" s="18">
        <v>12.7</v>
      </c>
      <c r="MC13" s="18">
        <v>13.36</v>
      </c>
      <c r="MD13" s="18">
        <v>0</v>
      </c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1">
        <f>IF(MB13&gt;0,MB13,"")</f>
        <v>12.7</v>
      </c>
      <c r="MU13" s="11">
        <f>IF(MC13&gt;0,MC13,"")</f>
        <v>13.36</v>
      </c>
      <c r="MV13" s="11">
        <f>IF(SUM(LZ13:MC13)-MD13&gt;0,SUM(LZ13:MC13)-MD13,"")</f>
        <v>42.86</v>
      </c>
      <c r="MW13" s="11" t="str">
        <f>IF(MG13&gt;0,MG13,"")</f>
        <v/>
      </c>
      <c r="MX13" s="11" t="str">
        <f>IF(MH13&gt;0,MH13,"")</f>
        <v/>
      </c>
      <c r="MY13" s="11" t="str">
        <f>IF(SUM(ME13:MH13)-MI13&gt;0,SUM(ME13:MH13)-MI13,"")</f>
        <v/>
      </c>
      <c r="MZ13" s="11">
        <f>IF(MAX(MV13,MY13)&gt;0,MAX(MV13,MY13),"")</f>
        <v>42.86</v>
      </c>
      <c r="NA13" s="11" t="str">
        <f>IF(ML13&gt;0,ML13,"")</f>
        <v/>
      </c>
      <c r="NB13" s="11" t="str">
        <f>IF(MM13&gt;0,MM13,"")</f>
        <v/>
      </c>
      <c r="NC13" s="11" t="str">
        <f>IF(SUM(MJ13:MM13)-MN13&gt;0,SUM(MJ13:MM13)-MN13,"")</f>
        <v/>
      </c>
      <c r="ND13" s="11" t="str">
        <f>IF(MQ13&gt;0,MQ13,"")</f>
        <v/>
      </c>
      <c r="NE13" s="11" t="str">
        <f>IF(MR13&gt;0,MR13,"")</f>
        <v/>
      </c>
      <c r="NF13" s="11" t="str">
        <f>IF(SUM(MO13:MR13)-MS13&gt;0,SUM(MO13:MR13)-MS13,"")</f>
        <v/>
      </c>
      <c r="NG13" s="11">
        <f>IF(SUM(MZ13,NF13)&gt;0,SUM(MZ13,NF13),"")</f>
        <v>42.86</v>
      </c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40" t="str">
        <f>IF(NJ13&gt;0,NJ13,"")</f>
        <v/>
      </c>
      <c r="OC13" s="40" t="str">
        <f>IF(NK13&gt;0,NK13,"")</f>
        <v/>
      </c>
      <c r="OD13" s="40" t="str">
        <f>IF(SUM(NH13:NK13)-NL13&gt;0,SUM(NH13:NK13)-NL13,"")</f>
        <v/>
      </c>
      <c r="OE13" s="40" t="str">
        <f>IF(NO13&gt;0,NO13,"")</f>
        <v/>
      </c>
      <c r="OF13" s="40" t="str">
        <f>IF(NP13&gt;0,NP13,"")</f>
        <v/>
      </c>
      <c r="OG13" s="40" t="str">
        <f>IF(SUM(NM13:NP13)-NQ13&gt;0,SUM(NM13:NP13)-NQ13,"")</f>
        <v/>
      </c>
      <c r="OH13" s="40" t="str">
        <f>IF(MAX(OD13,OG13)&gt;0,MAX(OD13,OG13),"")</f>
        <v/>
      </c>
      <c r="OI13" s="40" t="str">
        <f>IF(NT13&gt;0,NT13,"")</f>
        <v/>
      </c>
      <c r="OJ13" s="40" t="str">
        <f>IF(NU13&gt;0,NU13,"")</f>
        <v/>
      </c>
      <c r="OK13" s="40" t="str">
        <f>IF(SUM(NR13:NU13)-NV13&gt;0,SUM(NR13:NU13)-NV13,"")</f>
        <v/>
      </c>
      <c r="OL13" s="40" t="str">
        <f>IF(NY13&gt;0,NY13,"")</f>
        <v/>
      </c>
      <c r="OM13" s="40" t="str">
        <f>IF(NZ13&gt;0,NZ13,"")</f>
        <v/>
      </c>
      <c r="ON13" s="40" t="str">
        <f>IF(SUM(NW13:NZ13)-OA13&gt;0,SUM(NW13:NZ13)-OA13,"")</f>
        <v/>
      </c>
      <c r="OO13" s="40" t="str">
        <f>IF(SUM(OH13,ON13)&gt;0,SUM(OH13,ON13),"")</f>
        <v/>
      </c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1" t="str">
        <f>IF(OR13&gt;0,OR13,"")</f>
        <v/>
      </c>
      <c r="PK13" s="11" t="str">
        <f>IF(OS13&gt;0,OS13,"")</f>
        <v/>
      </c>
      <c r="PL13" s="11" t="str">
        <f>IF(SUM(OP13:OS13)-OT13&gt;0,SUM(OP13:OS13)-OT13,"")</f>
        <v/>
      </c>
      <c r="PM13" s="11" t="str">
        <f>IF(OW13&gt;0,OW13,"")</f>
        <v/>
      </c>
      <c r="PN13" s="11" t="str">
        <f>IF(OX13&gt;0,OX13,"")</f>
        <v/>
      </c>
      <c r="PO13" s="11" t="str">
        <f>IF(SUM(OU13:OX13)-OY13&gt;0,SUM(OU13:OX13)-OY13,"")</f>
        <v/>
      </c>
      <c r="PP13" s="11" t="str">
        <f>IF(MAX(PL13,PO13)&gt;0,MAX(PL13,PO13),"")</f>
        <v/>
      </c>
      <c r="PQ13" s="11" t="str">
        <f>IF(PB13&gt;0,PB13,"")</f>
        <v/>
      </c>
      <c r="PR13" s="11" t="str">
        <f>IF(PC13&gt;0,PC13,"")</f>
        <v/>
      </c>
      <c r="PS13" s="11" t="str">
        <f>IF(SUM(OZ13:PC13)-PD13&gt;0,SUM(OZ13:PC13)-PD13,"")</f>
        <v/>
      </c>
      <c r="PT13" s="11" t="str">
        <f>IF(PG13&gt;0,PG13,"")</f>
        <v/>
      </c>
      <c r="PU13" s="11" t="str">
        <f>IF(PH13&gt;0,PH13,"")</f>
        <v/>
      </c>
      <c r="PV13" s="11" t="str">
        <f>IF(SUM(PE13:PH13)-PI13&gt;0,SUM(PE13:PH13)-PI13,"")</f>
        <v/>
      </c>
      <c r="PW13" s="11" t="str">
        <f>IF(SUM(PP13,PV13)&gt;0,SUM(PP13,PV13),"")</f>
        <v/>
      </c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40" t="str">
        <f>IF(PZ13&gt;0,PZ13,"")</f>
        <v/>
      </c>
      <c r="QS13" s="40" t="str">
        <f>IF(QA13&gt;0,QA13,"")</f>
        <v/>
      </c>
      <c r="QT13" s="40" t="str">
        <f>IF(SUM(PX13:QA13)-QB13&gt;0,SUM(PX13:QA13)-QB13,"")</f>
        <v/>
      </c>
      <c r="QU13" s="40" t="str">
        <f>IF(QE13&gt;0,QE13,"")</f>
        <v/>
      </c>
      <c r="QV13" s="40" t="str">
        <f>IF(QF13&gt;0,QF13,"")</f>
        <v/>
      </c>
      <c r="QW13" s="40" t="str">
        <f>IF(SUM(QC13:QF13)-QG13&gt;0,SUM(QC13:QF13)-QG13,"")</f>
        <v/>
      </c>
      <c r="QX13" s="40" t="str">
        <f>IF(MAX(QT13,QW13)&gt;0,MAX(QT13,QW13),"")</f>
        <v/>
      </c>
      <c r="QY13" s="40" t="str">
        <f>IF(QJ13&gt;0,QJ13,"")</f>
        <v/>
      </c>
      <c r="QZ13" s="40" t="str">
        <f>IF(QK13&gt;0,QK13,"")</f>
        <v/>
      </c>
      <c r="RA13" s="40" t="str">
        <f>IF(SUM(QH13:QK13)-QL13&gt;0,SUM(QH13:QK13)-QL13,"")</f>
        <v/>
      </c>
      <c r="RB13" s="40" t="str">
        <f>IF(QO13&gt;0,QO13,"")</f>
        <v/>
      </c>
      <c r="RC13" s="40" t="str">
        <f>IF(QP13&gt;0,QP13,"")</f>
        <v/>
      </c>
      <c r="RD13" s="40" t="str">
        <f>IF(SUM(QM13:QP13)-QQ13&gt;0,SUM(QM13:QP13)-QQ13,"")</f>
        <v/>
      </c>
      <c r="RE13" s="40" t="str">
        <f>IF(SUM(QX13,RD13)&gt;0,SUM(QX13,RD13),"")</f>
        <v/>
      </c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1" t="str">
        <f>IF(RH13&gt;0,RH13,"")</f>
        <v/>
      </c>
      <c r="SA13" s="11" t="str">
        <f>IF(RI13&gt;0,RI13,"")</f>
        <v/>
      </c>
      <c r="SB13" s="11" t="str">
        <f>IF(SUM(RF13:RI13)-RJ13&gt;0,SUM(RF13:RI13)-RJ13,"")</f>
        <v/>
      </c>
      <c r="SC13" s="11" t="str">
        <f>IF(RM13&gt;0,RM13,"")</f>
        <v/>
      </c>
      <c r="SD13" s="11" t="str">
        <f>IF(RN13&gt;0,RN13,"")</f>
        <v/>
      </c>
      <c r="SE13" s="11" t="str">
        <f>IF(SUM(RK13:RN13)-RO13&gt;0,SUM(RK13:RN13)-RO13,"")</f>
        <v/>
      </c>
      <c r="SF13" s="11" t="str">
        <f>IF(MAX(SB13,SE13)&gt;0,MAX(SB13,SE13),"")</f>
        <v/>
      </c>
      <c r="SG13" s="11" t="str">
        <f>IF(RR13&gt;0,RR13,"")</f>
        <v/>
      </c>
      <c r="SH13" s="11" t="str">
        <f>IF(RS13&gt;0,RS13,"")</f>
        <v/>
      </c>
      <c r="SI13" s="11" t="str">
        <f>IF(SUM(RP13:RS13)-RT13&gt;0,SUM(RP13:RS13)-RT13,"")</f>
        <v/>
      </c>
      <c r="SJ13" s="11" t="str">
        <f>IF(RW13&gt;0,RW13,"")</f>
        <v/>
      </c>
      <c r="SK13" s="11" t="str">
        <f>IF(RX13&gt;0,RX13,"")</f>
        <v/>
      </c>
      <c r="SL13" s="11" t="str">
        <f>IF(SUM(RU13:RX13)-RY13&gt;0,SUM(RU13:RX13)-RY13,"")</f>
        <v/>
      </c>
      <c r="SM13" s="11" t="str">
        <f>IF(SUM(SF13,SL13)&gt;0,SUM(SF13,SL13),"")</f>
        <v/>
      </c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40" t="str">
        <f>IF(SP13&gt;0,SP13,"")</f>
        <v/>
      </c>
      <c r="TI13" s="40" t="str">
        <f>IF(SQ13&gt;0,SQ13,"")</f>
        <v/>
      </c>
      <c r="TJ13" s="40" t="str">
        <f>IF(SUM(SN13:SQ13)-SR13&gt;0,SUM(SN13:SQ13)-SR13,"")</f>
        <v/>
      </c>
      <c r="TK13" s="40" t="str">
        <f>IF(SU13&gt;0,SU13,"")</f>
        <v/>
      </c>
      <c r="TL13" s="40" t="str">
        <f>IF(SV13&gt;0,SV13,"")</f>
        <v/>
      </c>
      <c r="TM13" s="40" t="str">
        <f>IF(SUM(SS13:SV13)-SW13&gt;0,SUM(SS13:SV13)-SW13,"")</f>
        <v/>
      </c>
      <c r="TN13" s="40" t="str">
        <f>IF(MAX(TJ13,TM13)&gt;0,MAX(TJ13,TM13),"")</f>
        <v/>
      </c>
      <c r="TO13" s="40" t="str">
        <f>IF(SZ13&gt;0,SZ13,"")</f>
        <v/>
      </c>
      <c r="TP13" s="40" t="str">
        <f>IF(TA13&gt;0,TA13,"")</f>
        <v/>
      </c>
      <c r="TQ13" s="40" t="str">
        <f>IF(SUM(SX13:TA13)-TB13&gt;0,SUM(SX13:TA13)-TB13,"")</f>
        <v/>
      </c>
      <c r="TR13" s="40" t="str">
        <f>IF(TE13&gt;0,TE13,"")</f>
        <v/>
      </c>
      <c r="TS13" s="40" t="str">
        <f>IF(TF13&gt;0,TF13,"")</f>
        <v/>
      </c>
      <c r="TT13" s="40" t="str">
        <f>IF(SUM(TC13:TF13)-TG13&gt;0,SUM(TC13:TF13)-TG13,"")</f>
        <v/>
      </c>
      <c r="TU13" s="40" t="str">
        <f>IF(SUM(TN13,TT13)&gt;0,SUM(TN13,TT13),"")</f>
        <v/>
      </c>
      <c r="TV13" s="18"/>
      <c r="TW13" s="18"/>
      <c r="TX13" s="18"/>
      <c r="TY13" s="18"/>
      <c r="TZ13" s="18"/>
      <c r="UA13" s="18"/>
      <c r="UB13" s="18"/>
      <c r="UC13" s="18"/>
      <c r="UD13" s="18"/>
      <c r="UE13" s="18"/>
      <c r="UF13" s="18"/>
      <c r="UG13" s="18"/>
      <c r="UH13" s="18"/>
      <c r="UI13" s="18"/>
      <c r="UJ13" s="18"/>
      <c r="UK13" s="18"/>
      <c r="UL13" s="18"/>
      <c r="UM13" s="18"/>
      <c r="UN13" s="18"/>
      <c r="UO13" s="18"/>
      <c r="UP13" s="11" t="str">
        <f>IF(TX13&gt;0,TX13,"")</f>
        <v/>
      </c>
      <c r="UQ13" s="11" t="str">
        <f>IF(TY13&gt;0,TY13,"")</f>
        <v/>
      </c>
      <c r="UR13" s="11" t="str">
        <f>IF(SUM(TV13:TY13)-TZ13&gt;0,SUM(TV13:TY13)-TZ13,"")</f>
        <v/>
      </c>
      <c r="US13" s="11" t="str">
        <f>IF(UC13&gt;0,UC13,"")</f>
        <v/>
      </c>
      <c r="UT13" s="11" t="str">
        <f>IF(UD13&gt;0,UD13,"")</f>
        <v/>
      </c>
      <c r="UU13" s="11" t="str">
        <f>IF(SUM(UA13:UD13)-UE13&gt;0,SUM(UA13:UD13)-UE13,"")</f>
        <v/>
      </c>
      <c r="UV13" s="11" t="str">
        <f>IF(MAX(UR13,UU13)&gt;0,MAX(UR13,UU13),"")</f>
        <v/>
      </c>
      <c r="UW13" s="11" t="str">
        <f>IF(UH13&gt;0,UH13,"")</f>
        <v/>
      </c>
      <c r="UX13" s="11" t="str">
        <f>IF(UI13&gt;0,UI13,"")</f>
        <v/>
      </c>
      <c r="UY13" s="11" t="str">
        <f>IF(SUM(UF13:UI13)-UJ13&gt;0,SUM(UF13:UI13)-UJ13,"")</f>
        <v/>
      </c>
      <c r="UZ13" s="11" t="str">
        <f>IF(UM13&gt;0,UM13,"")</f>
        <v/>
      </c>
      <c r="VA13" s="11" t="str">
        <f>IF(UN13&gt;0,UN13,"")</f>
        <v/>
      </c>
      <c r="VB13" s="11" t="str">
        <f>IF(SUM(UK13:UN13)-UO13&gt;0,SUM(UK13:UN13)-UO13,"")</f>
        <v/>
      </c>
      <c r="VC13" s="11" t="str">
        <f>IF(SUM(UV13,VB13)&gt;0,SUM(UV13,VB13),"")</f>
        <v/>
      </c>
      <c r="VD13" s="17"/>
      <c r="VE13" s="17"/>
      <c r="VF13" s="17"/>
      <c r="VG13" s="17"/>
      <c r="VH13" s="17"/>
      <c r="VI13" s="17"/>
      <c r="VJ13" s="17"/>
      <c r="VK13" s="17"/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40" t="str">
        <f>IF(VF13&gt;0,VF13,"")</f>
        <v/>
      </c>
      <c r="VY13" s="40" t="str">
        <f>IF(VG13&gt;0,VG13,"")</f>
        <v/>
      </c>
      <c r="VZ13" s="40" t="str">
        <f>IF(SUM(VD13:VG13)-VH13&gt;0,SUM(VD13:VG13)-VH13,"")</f>
        <v/>
      </c>
      <c r="WA13" s="40" t="str">
        <f>IF(VK13&gt;0,VK13,"")</f>
        <v/>
      </c>
      <c r="WB13" s="40" t="str">
        <f>IF(VL13&gt;0,VL13,"")</f>
        <v/>
      </c>
      <c r="WC13" s="40" t="str">
        <f>IF(SUM(VI13:VL13)-VM13&gt;0,SUM(VI13:VL13)-VM13,"")</f>
        <v/>
      </c>
      <c r="WD13" s="40" t="str">
        <f>IF(MAX(VZ13,WC13)&gt;0,MAX(VZ13,WC13),"")</f>
        <v/>
      </c>
      <c r="WE13" s="40" t="str">
        <f>IF(VP13&gt;0,VP13,"")</f>
        <v/>
      </c>
      <c r="WF13" s="40" t="str">
        <f>IF(VQ13&gt;0,VQ13,"")</f>
        <v/>
      </c>
      <c r="WG13" s="40" t="str">
        <f>IF(SUM(VN13:VQ13)-VR13&gt;0,SUM(VN13:VQ13)-VR13,"")</f>
        <v/>
      </c>
      <c r="WH13" s="40" t="str">
        <f>IF(VU13&gt;0,VU13,"")</f>
        <v/>
      </c>
      <c r="WI13" s="40" t="str">
        <f>IF(VV13&gt;0,VV13,"")</f>
        <v/>
      </c>
      <c r="WJ13" s="40" t="str">
        <f>IF(SUM(VS13:VV13)-VW13&gt;0,SUM(VS13:VV13)-VW13,"")</f>
        <v/>
      </c>
      <c r="WK13" s="40" t="str">
        <f>IF(SUM(WD13,WJ13)&gt;0,SUM(WD13,WJ13),"")</f>
        <v/>
      </c>
      <c r="WL13" s="26">
        <f>IF($CH13="P",BS13,(BS13+AR13)/2)</f>
        <v>0</v>
      </c>
      <c r="WM13" s="26">
        <f>IF($CH13="P",BT13,(BT13+AS13)/2)</f>
        <v>0</v>
      </c>
      <c r="WN13" s="26">
        <f>IF($CH13="P",BU13,(BU13+AT13)/2)</f>
        <v>0</v>
      </c>
      <c r="WO13" s="26">
        <f>IF($CH13="P",BV13,(BV13+AU13)/2)</f>
        <v>0</v>
      </c>
      <c r="WP13" s="26">
        <f>IF($CH13="P",BW13,(BW13+AV13)/2)</f>
        <v>0</v>
      </c>
      <c r="WQ13" s="26">
        <f>IF($CH13="P",BX13,(BX13+AW13)/2)</f>
        <v>0</v>
      </c>
      <c r="WR13" s="26">
        <f>IF($CH13="P",BY13,(BY13+AX13)/2)</f>
        <v>0</v>
      </c>
      <c r="WS13" s="26">
        <f>IF($CH13="P",BZ13,(BZ13+AY13)/2)</f>
        <v>0</v>
      </c>
      <c r="WT13" s="26">
        <f>IF($CH13="P",CA13,(CA13+AZ13)/2)</f>
        <v>0</v>
      </c>
      <c r="WU13" s="26">
        <f>IF($CH13="P",CB13,(CB13+BA13)/2)</f>
        <v>0</v>
      </c>
      <c r="WV13" s="26">
        <f>IF($CH13="P",CC13,(CC13+BB13)/2)</f>
        <v>0</v>
      </c>
      <c r="WW13" s="26">
        <f>IF($CH13="P",CD13,(CD13+BC13)/2)</f>
        <v>0</v>
      </c>
      <c r="WX13" s="26">
        <f>IF($CH13="P",CE13,(CE13+BD13)/2)</f>
        <v>0</v>
      </c>
      <c r="WY13" s="26">
        <f>IF($CH13="P",CF13,(CF13+BE13)/2)</f>
        <v>0</v>
      </c>
      <c r="WZ13" s="26">
        <f>IF($CH13="P",CG13,(CG13+BF13)/2)</f>
        <v>0</v>
      </c>
      <c r="XA13" s="28" t="s">
        <v>53</v>
      </c>
      <c r="XB13" s="11" t="str">
        <f>IF(WN13&gt;0,WN13,"")</f>
        <v/>
      </c>
      <c r="XC13" s="11" t="str">
        <f>IF(WO13&gt;0,WO13,"")</f>
        <v/>
      </c>
      <c r="XD13" s="11" t="str">
        <f>IF(SUM(WL13:WO13)-WP13&gt;0,SUM(WL13:WO13)-WP13,"")</f>
        <v/>
      </c>
      <c r="XE13" s="11" t="str">
        <f>IF(WS13&gt;0,WS13,"")</f>
        <v/>
      </c>
      <c r="XF13" s="11" t="str">
        <f>IF(WT13&gt;0,WT13,"")</f>
        <v/>
      </c>
      <c r="XG13" s="11" t="str">
        <f>IF(SUM(WQ13:WT13)-WU13&gt;0,SUM(WQ13:WT13)-WU13,"")</f>
        <v/>
      </c>
      <c r="XH13" s="11" t="str">
        <f>IF(MAX(XD13,XG13)&gt;0,MAX(XD13,XG13),"")</f>
        <v/>
      </c>
      <c r="XI13" s="11" t="str">
        <f>IF(WX13&gt;0,WX13,"")</f>
        <v/>
      </c>
      <c r="XJ13" s="11" t="str">
        <f>IF(WY13&gt;0,WY13,"")</f>
        <v/>
      </c>
      <c r="XK13" s="11" t="str">
        <f>IF(SUM(WV13:WY13)-WZ13&gt;0,SUM(WV13:WY13)-WZ13,"")</f>
        <v/>
      </c>
      <c r="XL13" s="11" t="str">
        <f>IF(SUM(XH13,XK13)&gt;0,SUM(XH13,XK13),"")</f>
        <v/>
      </c>
    </row>
    <row r="14" spans="1:636" x14ac:dyDescent="0.2">
      <c r="A14" s="4" t="str" cm="1">
        <f t="array" ref="A14">IF(AND(H14&lt;&gt;"",H14&lt;&gt;"No DD"),SUMPRODUCT((H$4:H$20&lt;&gt;"")*(H$4:H$20&lt;&gt;"No DD")*(E$4:E$20&gt;E14))+1,IF(H14="No DD",SUMPRODUCT((H$4:H$20="No DD")*(E$4:E$20&gt;E14))+1+SUMPRODUCT((H$4:H$20&lt;&gt;"")*(H$4:H$20&lt;&gt;"No DD")),""))</f>
        <v/>
      </c>
      <c r="B14" s="5" t="s">
        <v>154</v>
      </c>
      <c r="C14" s="4" t="s">
        <v>7</v>
      </c>
      <c r="D14" s="4" t="s">
        <v>153</v>
      </c>
      <c r="E14" s="9">
        <f>SUM(J14,L14,N14)</f>
        <v>42.2</v>
      </c>
      <c r="F14" s="3" t="str">
        <f>IF(OR(AND(AG14&gt;=AQ$22,AG14&lt;&gt;"",AI14&gt;=AQ$26,AI14&lt;&gt;"",AF14=""),AND(AJ14&gt;=AQ$22,AJ14&lt;&gt;"",AL14&gt;=AQ$26,AL14&lt;&gt;"",AF14=""),AND(AN14&gt;=AQ$22,AN14&lt;&gt;"",AP14&gt;=AQ$26,AP14&lt;&gt;"",AF14=""),AND(BH14&gt;=BR$22,BH14&lt;&gt;"",BJ14&gt;=BR$26,BJ14&lt;&gt;"",BG14=""),AND(BK14&gt;=BR$22,BK14&lt;&gt;"",BM14&gt;=BR$26,BM14&lt;&gt;"",BG14=""),AND(BO14&gt;=BR$22,BO14&lt;&gt;"",BQ14&gt;=BR$26,BQ14&lt;&gt;"",BG14=""),AND(CI14&gt;=CS$22,CI14&lt;&gt;"",CK14&gt;=CS$26,CK14&lt;&gt;"",CH14=""),AND(CL14&gt;=CS$22,CL14&lt;&gt;"",CN14&gt;=CS$26,CN14&lt;&gt;"",CH14=""),AND(CP14&gt;=CS$22,CP14&lt;&gt;"",CR14&gt;=CS$26,CR14&lt;&gt;"",CH14=""),AND(DP14&gt;=EC$22,DP14&lt;&gt;"",DR14&gt;=EC$26,DR14&lt;&gt;""),AND(DS14&gt;=EC$22,DS14&lt;&gt;"",DU14&gt;=EC$26,DU14&lt;&gt;""),AND(DW14&gt;=EC$22,DW14&lt;&gt;"",DY14&gt;=EC$26,DY14&lt;&gt;""),AND(DZ14&gt;=EC$22,DZ14&lt;&gt;"",EB14&gt;=EC$26,EB14&lt;&gt;""),AND(EX14&gt;=FK$22,EX14&lt;&gt;"",EZ14&gt;=FK$26,EZ14&lt;&gt;""),AND(FA14&gt;=FK$22,FA14&lt;&gt;"",FC14&gt;=FK$26,FC14&lt;&gt;""),AND(FE14&gt;=FK$22,FE14&lt;&gt;"",FG14&gt;=FK$26,FG14&lt;&gt;""),AND(FH14&gt;=FK$22,FH14&lt;&gt;"",FJ14&gt;=FK$26,FJ14&lt;&gt;""),AND(GF14&gt;=GS$22,GF14&lt;&gt;"",GH14&gt;=GS$26,GH14&lt;&gt;""),AND(GI14&gt;=GS$22,GI14&lt;&gt;"",GK14&gt;=GS$26,GK14&lt;&gt;""),AND(GM14&gt;=GS$22,GM14&lt;&gt;"",GO14&gt;=GS$26,GO14&lt;&gt;""),AND(GP14&gt;=GS$22,GP14&lt;&gt;"",GR14&gt;=GS$26,GR14&lt;&gt;""),AND(HN14&gt;=IA$22,HN14&lt;&gt;"",HP14&gt;=IA$26,HP14&lt;&gt;""),AND(HQ14&gt;=IA$22,HQ14&lt;&gt;"",HS14&gt;=IA$26,HS14&lt;&gt;""),AND(HU14&gt;=IA$22,HU14&lt;&gt;"",HW14&gt;=IA$26,HW14&lt;&gt;""),AND(HX14&gt;=IA$22,HX14&lt;&gt;"",HZ14&gt;=IA$26,HZ14&lt;&gt;""),AND(IV14&gt;=JI$22,IV14&lt;&gt;"",IX14&gt;=JI$26,IX14&lt;&gt;""),AND(IY14&gt;=JI$22,IY14&lt;&gt;"",JA14&gt;=JI$26,JA14&lt;&gt;""),AND(JC14&gt;=JI$22,JC14&lt;&gt;"",JE14&gt;=JI$26,JE14&lt;&gt;""),AND(JF14&gt;=JI$22,JF14&lt;&gt;"",JH14&gt;=JI$26,JH14&lt;&gt;""),AND(KD14&gt;=KQ$22,KD14&lt;&gt;"",KF14&gt;=KQ$26,KF14&lt;&gt;""),AND(KG14&gt;=KQ$22,KG14&lt;&gt;"",KI14&gt;=KQ$26,KI14&lt;&gt;""),AND(KK14&gt;=KQ$22,KK14&lt;&gt;"",KM14&gt;=KQ$26,KM14&lt;&gt;""),AND(KN14&gt;=KQ$22,KN14&lt;&gt;"",KP14&gt;=KQ$26,KP14&lt;&gt;""),AND(LL14&gt;=LY$22,LL14&lt;&gt;"",LN14&gt;=LY$26,LN14&lt;&gt;""),AND(LO14&gt;=LY$22,LO14&lt;&gt;"",LQ14&gt;=LY$26,LQ14&lt;&gt;""),AND(LS14&gt;=LY$22,LS14&lt;&gt;"",LU14&gt;=LY$26,LU14&lt;&gt;""),AND(LV14&gt;=LY$22,LV14&lt;&gt;"",LX14&gt;=LY$26,LX14&lt;&gt;""),AND(MT14&gt;=NG$22,MT14&lt;&gt;"",MV14&gt;=NG$26,MV14&lt;&gt;""),AND(MW14&gt;=NG$22,MW14&lt;&gt;"",MY14&gt;=NG$26,MY14&lt;&gt;""),AND(NA14&gt;=NG$22,NA14&lt;&gt;"",NC14&gt;=NG$26,NC14&lt;&gt;""),AND(ND14&gt;=NG$22,ND14&lt;&gt;"",NF14&gt;=NG$26,NF14&lt;&gt;""),AND(OB14&gt;=OO$22,OB14&lt;&gt;"",OD14&gt;=OO$26,OD14&lt;&gt;""),AND(OE14&gt;=OO$22,OE14&lt;&gt;"",OG14&gt;=OO$26,OG14&lt;&gt;""),AND(OI14&gt;=OO$22,OI14&lt;&gt;"",OK14&gt;=OO$26,OK14&lt;&gt;""),AND(OL14&gt;=OO$22,OL14&lt;&gt;"",ON14&gt;=OO$26,ON14&lt;&gt;""),AND(PJ14&gt;=PW$22,PJ14&lt;&gt;"",PL14&gt;=PW$26,PL14&lt;&gt;""),AND(PM14&gt;=PW$22,PM14&lt;&gt;"",PO14&gt;=PW$26,PO14&lt;&gt;""),AND(PQ14&gt;=PW$22,PQ14&lt;&gt;"",PS14&gt;=PW$26,PS14&lt;&gt;""),AND(PT14&gt;=PW$22,PT14&lt;&gt;"",PV14&gt;=PW$26,PV14&lt;&gt;""),AND(QR14&gt;=RE$22,QR14&lt;&gt;"",QT14&gt;=RE$26,QT14&lt;&gt;""),AND(QU14&gt;=RE$22,QU14&lt;&gt;"",QW14&gt;=RE$26,QW14&lt;&gt;""),AND(QY14&gt;=RE$22,QY14&lt;&gt;"",RA14&gt;=RE$26,RA14&lt;&gt;""),AND(RB14&gt;=RE$22,RB14&lt;&gt;"",RD14&gt;=RE$26,RD14&lt;&gt;""),AND(RZ14&gt;=SM$22,RZ14&lt;&gt;"",SB14&gt;=SM$26,SB14&lt;&gt;""),AND(SC14&gt;=SM$22,SC14&lt;&gt;"",SE14&gt;=SM$26,SE14&lt;&gt;""),AND(SG14&gt;=SM$22,SG14&lt;&gt;"",SI14&gt;=SM$26,SI14&lt;&gt;""),AND(SJ14&gt;=SM$22,SJ14&lt;&gt;"",SL14&gt;=SM$26,SL14&lt;&gt;""),AND(TH14&gt;=TU$22,TH14&lt;&gt;"",TJ14&gt;=TU$26,TJ14&lt;&gt;""),AND(TK14&gt;=TU$22,TK14&lt;&gt;"",TM14&gt;=TU$26,TM14&lt;&gt;""),AND(TO14&gt;=TU$22,TO14&lt;&gt;"",TQ14&gt;=TU$26,TQ14&lt;&gt;""),AND(TR14&gt;=TU$22,TR14&lt;&gt;"",TT14&gt;=TU$26,TT14&lt;&gt;""),AND(UP14&gt;=VC$22,UP14&lt;&gt;"",UR14&gt;=VC$26,UR14&lt;&gt;""),AND(US14&gt;=VC$22,US14&lt;&gt;"",UU14&gt;=VC$26,UU14&lt;&gt;""),AND(UW14&gt;=VC$22,UW14&lt;&gt;"",UY14&gt;=VC$26,UY14&lt;&gt;""),AND(UZ14&gt;=VC$22,UZ14&lt;&gt;"",VB14&gt;=VC$26,VB14&lt;&gt;""),AND(VX14&gt;=WK$22,VX14&lt;&gt;"",VZ14&gt;=WK$26,VZ14&lt;&gt;""),AND(WA14&gt;=WK$22,WA14&lt;&gt;"",WC14&gt;=WK$26,WC14&lt;&gt;""),AND(WE14&gt;=WK$22,WE14&lt;&gt;"",WG14&gt;=WK$26,WG14&lt;&gt;""),AND(WH14&gt;=WK$22,WH14&lt;&gt;"",WJ14&gt;=WK$26,WJ14&lt;&gt;"")),"P","")</f>
        <v/>
      </c>
      <c r="G14" s="3" t="str">
        <f>IF(OR(AND(AI14&gt;=AQ$26,AI14&lt;&gt;"",AF14=""),AND(AL14&gt;=AQ$26,AL14&lt;&gt;"",AF14=""),AND(AP14&gt;=AQ$26,AP14&lt;&gt;"",AF14=""),AND(BJ14&gt;=BR$26,BJ14&lt;&gt;"",BG14=""),AND(BM14&gt;=BR$26,BM14&lt;&gt;"",BG14=""),AND(BQ14&gt;=BR$26,BQ14&lt;&gt;"",BG14=""),AND(CK14&gt;=CS$26,CK14&lt;&gt;"",CH14=""),AND(CN14&gt;=CS$26,CN14&lt;&gt;"",CH14=""),AND(CR14&gt;=CS$26,CR14&lt;&gt;"",CH14=""),AND(DR14&gt;=EC$26,DR14&lt;&gt;""),AND(DU14&gt;=EC$26,DU14&lt;&gt;""),AND(DY14&gt;=EC$26,DY14&lt;&gt;""),AND(EB14&gt;=EC$26,EB14&lt;&gt;""),AND(EZ14&gt;=FK$26,EZ14&lt;&gt;""),AND(FC14&gt;=FK$26,FC14&lt;&gt;""),AND(FG14&gt;=FK$26,FG14&lt;&gt;""),AND(FJ14&gt;=FK$26,FJ14&lt;&gt;""),AND(GH14&gt;=GS$26,GH14&lt;&gt;""),AND(GK14&gt;=GS$26,GK14&lt;&gt;""),AND(GO14&gt;=GS$26,GO14&lt;&gt;""),AND(GR14&gt;=GS$26,GR14&lt;&gt;""),AND(HP14&gt;=IA$26,HP14&lt;&gt;""),AND(HS14&gt;=IA$26,HS14&lt;&gt;""),AND(HW14&gt;=IA$26,HW14&lt;&gt;""),AND(HZ14&gt;=IA$26,HZ14&lt;&gt;""),AND(IX14&gt;=JI$26,IX14&lt;&gt;""),AND(JA14&gt;=JI$26,JA14&lt;&gt;""),AND(JE14&gt;=JI$26,JE14&lt;&gt;""),AND(JH14&gt;=JI$26,JH14&lt;&gt;""),AND(KF14&gt;=KQ$26,KF14&lt;&gt;""),AND(KI14&gt;=KQ$26,KI14&lt;&gt;""),AND(KM14&gt;=KQ$26,KM14&lt;&gt;""),AND(KP14&gt;=KQ$26,KP14&lt;&gt;""),AND(LN14&gt;=LY$26,LN14&lt;&gt;""),AND(LQ14&gt;=LY$26,LQ14&lt;&gt;""),AND(LU14&gt;=LY$26,LU14&lt;&gt;""),AND(LX14&gt;=LY$26,LX14&lt;&gt;""),AND(MV14&gt;=NG$26,MV14&lt;&gt;""),AND(MY14&gt;=NG$26,MY14&lt;&gt;""),AND(NC14&gt;=NG$26,NC14&lt;&gt;""),AND(NF14&gt;=NG$26,NF14&lt;&gt;""),AND(OD14&gt;=OO$26,OD14&lt;&gt;""),AND(OG14&gt;=OO$26,OG14&lt;&gt;""),AND(OK14&gt;=OO$26,OK14&lt;&gt;""),AND(ON14&gt;=OO$26,ON14&lt;&gt;""),AND(PL14&gt;=PW$26,PL14&lt;&gt;""),AND(PO14&gt;=PW$26,PO14&lt;&gt;""),AND(PS14&gt;=PW$26,PS14&lt;&gt;""),AND(PV14&gt;=PW$26,PV14&lt;&gt;""),AND(QT14&gt;=RE$26,QT14&lt;&gt;""),AND(QW14&gt;=RE$26,QW14&lt;&gt;""),AND(RA14&gt;=RE$26,RA14&lt;&gt;""),AND(RD14&gt;=RE$26,RD14&lt;&gt;""),AND(SB14&gt;=SM$26,SB14&lt;&gt;""),AND(SE14&gt;=SM$26,SE14&lt;&gt;""),AND(SI14&gt;=SM$26,SI14&lt;&gt;""),AND(SL14&gt;=SM$26,SL14&lt;&gt;""),AND(TJ14&gt;=TU$26,TJ14&lt;&gt;""),AND(TM14&gt;=TU$26,TM14&lt;&gt;""),AND(TQ14&gt;=TU$26,TQ14&lt;&gt;""),AND(TT14&gt;=TU$26,TT14&lt;&gt;""),AND(UR14&gt;=VC$26,UR14&lt;&gt;""),AND(UU14&gt;=VC$26,UU14&lt;&gt;""),AND(UY14&gt;=VC$26,UY14&lt;&gt;""),AND(VB14&gt;=VC$26,VB14&lt;&gt;""),AND(VZ14&gt;=WK$26,VZ14&lt;&gt;""),AND(WC14&gt;=WK$26,WC14&lt;&gt;""),AND(WG14&gt;=WK$26,WG14&lt;&gt;""),AND(WJ14&gt;=WK$26,WJ14&lt;&gt;"")),"P","")</f>
        <v/>
      </c>
      <c r="H14" s="36" t="str">
        <f>IF(AND(G14="P",F14=""),"No DD",IF(OR(AND(AG14&gt;=AQ$25,AG14&lt;&gt;"",AI14&gt;=AQ$29,AI14&lt;&gt;"",AF14=""),AND(AJ14&gt;=AQ$25,AJ14&lt;&gt;"",AL14&gt;=AQ$29,AL14&lt;&gt;"",AF14=""),AND(AN14&gt;=AQ$25,AN14&lt;&gt;"",AP14&gt;=AQ$29,AP14&lt;&gt;"",AF14=""),AND(BH14&gt;=BR$25,BH14&lt;&gt;"",BJ14&gt;=BR$29,BJ14&lt;&gt;"",BG14=""),AND(BK14&gt;=BR$25,BK14&lt;&gt;"",BM14&gt;=BR$29,BM14&lt;&gt;"",BG14=""),AND(BO14&gt;=BR$25,BO14&lt;&gt;"",BQ14&gt;=BR$29,BQ14&lt;&gt;"",BG14=""),AND(CI14&gt;=CS$25,CI14&lt;&gt;"",CK14&gt;=CS$29,CK14&lt;&gt;"",CH14=""),AND(CL14&gt;=CS$25,CL14&lt;&gt;"",CN14&gt;=CS$29,CN14&lt;&gt;"",CH14=""),AND(CP14&gt;=CS$25,CP14&lt;&gt;"",CR14&gt;=CS$29,CR14&lt;&gt;"",CH14=""),AND(DP14&gt;=EC$25,DP14&lt;&gt;"",DR14&gt;=EC$29,DR14&lt;&gt;""),AND(DS14&gt;=EC$25,DS14&lt;&gt;"",DU14&gt;=EC$29,DU14&lt;&gt;""),AND(DW14&gt;=EC$25,DW14&lt;&gt;"",DY14&gt;=EC$29,DY14&lt;&gt;""),AND(DZ14&gt;=EC$25,DZ14&lt;&gt;"",EB14&gt;=EC$29,EB14&lt;&gt;""),AND(EX14&gt;=FK$25,EX14&lt;&gt;"",EZ14&gt;=FK$29,EZ14&lt;&gt;""),AND(FA14&gt;=FK$25,FA14&lt;&gt;"",FC14&gt;=FK$29,FC14&lt;&gt;""),AND(FE14&gt;=FK$25,FE14&lt;&gt;"",FG14&gt;=FK$29,FG14&lt;&gt;""),AND(FH14&gt;=FK$25,FH14&lt;&gt;"",FJ14&gt;=FK$29,FJ14&lt;&gt;""),AND(GF14&gt;=GS$25,GF14&lt;&gt;"",GH14&gt;=GS$29,GH14&lt;&gt;""),AND(GI14&gt;=GS$25,GI14&lt;&gt;"",GK14&gt;=GS$29,GK14&lt;&gt;""),AND(GM14&gt;=GS$25,GM14&lt;&gt;"",GO14&gt;=GS$29,GO14&lt;&gt;""),AND(GP14&gt;=GS$25,GP14&lt;&gt;"",GR14&gt;=GS$29,GR14&lt;&gt;""),AND(HN14&gt;=IA$25,HN14&lt;&gt;"",HP14&gt;=IA$29,HP14&lt;&gt;""),AND(HQ14&gt;=IA$25,HQ14&lt;&gt;"",HS14&gt;=IA$29,HS14&lt;&gt;""),AND(HU14&gt;=IA$25,HU14&lt;&gt;"",HW14&gt;=IA$29,HW14&lt;&gt;""),AND(HX14&gt;=IA$25,HX14&lt;&gt;"",HZ14&gt;=IA$29,HZ14&lt;&gt;""),AND(IV14&gt;=JI$25,IV14&lt;&gt;"",IX14&gt;=JI$29,IX14&lt;&gt;""),AND(IY14&gt;=JI$25,IY14&lt;&gt;"",JA14&gt;=JI$29,JA14&lt;&gt;""),AND(JC14&gt;=JI$25,JC14&lt;&gt;"",JE14&gt;=JI$29,JE14&lt;&gt;""),AND(JF14&gt;=JI$25,JF14&lt;&gt;"",JH14&gt;=JI$29,JH14&lt;&gt;""),AND(KD14&gt;=KQ$25,KD14&lt;&gt;"",KF14&gt;=KQ$29,KF14&lt;&gt;""),AND(KG14&gt;=KQ$25,KG14&lt;&gt;"",KI14&gt;=KQ$29,KI14&lt;&gt;""),AND(KK14&gt;=KQ$25,KK14&lt;&gt;"",KM14&gt;=KQ$29,KM14&lt;&gt;""),AND(KN14&gt;=KQ$25,KN14&lt;&gt;"",KP14&gt;=KQ$29,KP14&lt;&gt;""),AND(LL14&gt;=LY$25,LL14&lt;&gt;"",LN14&gt;=LY$29,LN14&lt;&gt;""),AND(LO14&gt;=LY$25,LO14&lt;&gt;"",LQ14&gt;=LY$29,LQ14&lt;&gt;""),AND(LS14&gt;=LY$25,LS14&lt;&gt;"",LU14&gt;=LY$29,LU14&lt;&gt;""),AND(LV14&gt;=LY$25,LV14&lt;&gt;"",LX14&gt;=LY$29,LX14&lt;&gt;""),AND(MT14&gt;=NG$25,MT14&lt;&gt;"",MV14&gt;=NG$29,MV14&lt;&gt;""),AND(MW14&gt;=NG$25,MW14&lt;&gt;"",MY14&gt;=NG$29,MY14&lt;&gt;""),AND(NA14&gt;=NG$25,NA14&lt;&gt;"",NC14&gt;=NG$29,NC14&lt;&gt;""),AND(ND14&gt;=NG$25,ND14&lt;&gt;"",NF14&gt;=NG$29,NF14&lt;&gt;""),AND(OB14&gt;=OO$25,OB14&lt;&gt;"",OD14&gt;=OO$29,OD14&lt;&gt;""),AND(OE14&gt;=OO$25,OE14&lt;&gt;"",OG14&gt;=OO$29,OG14&lt;&gt;""),AND(OI14&gt;=OO$25,OI14&lt;&gt;"",OK14&gt;=OO$29,OK14&lt;&gt;""),AND(OL14&gt;=OO$25,OL14&lt;&gt;"",ON14&gt;=OO$29,ON14&lt;&gt;""),AND(PJ14&gt;=PW$25,PJ14&lt;&gt;"",PL14&gt;=PW$29,PL14&lt;&gt;""),AND(PM14&gt;=PW$25,PM14&lt;&gt;"",PO14&gt;=PW$29,PO14&lt;&gt;""),AND(PQ14&gt;=PW$25,PQ14&lt;&gt;"",PS14&gt;=PW$29,PS14&lt;&gt;""),AND(PT14&gt;=PW$25,PT14&lt;&gt;"",PV14&gt;=PW$29,PV14&lt;&gt;""),AND(QR14&gt;=RE$25,QR14&lt;&gt;"",QT14&gt;=RE$29,QT14&lt;&gt;""),AND(QU14&gt;=RE$25,QU14&lt;&gt;"",QW14&gt;=RE$29,QW14&lt;&gt;""),AND(QY14&gt;=RE$25,QY14&lt;&gt;"",RA14&gt;=RE$29,RA14&lt;&gt;""),AND(RB14&gt;=RE$25,RB14&lt;&gt;"",RD14&gt;=RE$29,RD14&lt;&gt;""),AND(RZ14&gt;=SM$25,RZ14&lt;&gt;"",SB14&gt;=SM$29,SB14&lt;&gt;""),AND(SC14&gt;=SM$25,SC14&lt;&gt;"",SE14&gt;=SM$29,SE14&lt;&gt;""),AND(SG14&gt;=SM$25,SG14&lt;&gt;"",SI14&gt;=SM$29,SI14&lt;&gt;""),AND(SJ14&gt;=SM$25,SJ14&lt;&gt;"",SL14&gt;=SM$29,SL14&lt;&gt;""),AND(TH14&gt;=TU$25,TH14&lt;&gt;"",TJ14&gt;=TU$29,TJ14&lt;&gt;""),AND(TK14&gt;=TU$25,TK14&lt;&gt;"",TM14&gt;=TU$29,TM14&lt;&gt;""),AND(TO14&gt;=TU$25,TO14&lt;&gt;"",TQ14&gt;=TU$29,TQ14&lt;&gt;""),AND(TR14&gt;=TU$25,TR14&lt;&gt;"",TT14&gt;=TU$29,TT14&lt;&gt;""),AND(UP14&gt;=VC$25,UP14&lt;&gt;"",UR14&gt;=VC$29,UR14&lt;&gt;""),AND(US14&gt;=VC$25,US14&lt;&gt;"",UU14&gt;=VC$29,UU14&lt;&gt;""),AND(UW14&gt;=VC$25,UW14&lt;&gt;"",UY14&gt;=VC$29,UY14&lt;&gt;""),AND(UZ14&gt;=VC$25,UZ14&lt;&gt;"",VB14&gt;=VC$29,VB14&lt;&gt;""),AND(VX14&gt;=WK$25,VX14&lt;&gt;"",VZ14&gt;=WK$29,VZ14&lt;&gt;""),AND(WA14&gt;=WK$25,WA14&lt;&gt;"",WC14&gt;=WK$29,WC14&lt;&gt;""),AND(WE14&gt;=WK$25,WE14&lt;&gt;"",WG14&gt;=WK$29,WG14&lt;&gt;""),AND(WH14&gt;=WK$25,WH14&lt;&gt;"",WJ14&gt;=WK$29,WJ14&lt;&gt;"")),"Merit",IF(OR(AND(AG14&gt;=AQ$24,AG14&lt;&gt;"",AI14&gt;=AQ$28,AI14&lt;&gt;"",AF14=""),AND(AJ14&gt;=AQ$24,AJ14&lt;&gt;"",AL14&gt;=AQ$28,AL14&lt;&gt;"",AF14=""),AND(AN14&gt;=AQ$24,AN14&lt;&gt;"",AP14&gt;=AQ$28,AP14&lt;&gt;"",AF14=""),AND(BH14&gt;=BR$24,BH14&lt;&gt;"",BJ14&gt;=BR$28,BJ14&lt;&gt;"",BG14=""),AND(BK14&gt;=BR$24,BK14&lt;&gt;"",BM14&gt;=BR$28,BM14&lt;&gt;"",BG14=""),AND(BO14&gt;=BR$24,BO14&lt;&gt;"",BQ14&gt;=BR$28,BQ14&lt;&gt;"",BG14=""),AND(CI14&gt;=CS$24,CI14&lt;&gt;"",CK14&gt;=CS$28,CK14&lt;&gt;"",CH14=""),AND(CL14&gt;=CS$24,CL14&lt;&gt;"",CN14&gt;=CS$28,CN14&lt;&gt;"",CH14=""),AND(CP14&gt;=CS$24,CP14&lt;&gt;"",CR14&gt;=CS$28,CR14&lt;&gt;"",CH14=""),AND(DP14&gt;=EC$24,DP14&lt;&gt;"",DR14&gt;=EC$28,DR14&lt;&gt;""),AND(DS14&gt;=EC$24,DS14&lt;&gt;"",DU14&gt;=EC$28,DU14&lt;&gt;""),AND(DW14&gt;=EC$24,DW14&lt;&gt;"",DY14&gt;=EC$28,DY14&lt;&gt;""),AND(DZ14&gt;=EC$24,DZ14&lt;&gt;"",EB14&gt;=EC$28,EB14&lt;&gt;""),AND(EX14&gt;=FK$24,EX14&lt;&gt;"",EZ14&gt;=FK$28,EZ14&lt;&gt;""),AND(FA14&gt;=FK$24,FA14&lt;&gt;"",FC14&gt;=FK$28,FC14&lt;&gt;""),AND(FE14&gt;=FK$24,FE14&lt;&gt;"",FG14&gt;=FK$28,FG14&lt;&gt;""),AND(FH14&gt;=FK$24,FH14&lt;&gt;"",FJ14&gt;=FK$28,FJ14&lt;&gt;""),AND(GF14&gt;=GS$24,GF14&lt;&gt;"",GH14&gt;=GS$28,GH14&lt;&gt;""),AND(GI14&gt;=GS$24,GI14&lt;&gt;"",GK14&gt;=GS$28,GK14&lt;&gt;""),AND(GM14&gt;=GS$24,GM14&lt;&gt;"",GO14&gt;=GS$28,GO14&lt;&gt;""),AND(GP14&gt;=GS$24,GP14&lt;&gt;"",GR14&gt;=GS$28,GR14&lt;&gt;""),AND(HN14&gt;=IA$24,HN14&lt;&gt;"",HP14&gt;=IA$28,HP14&lt;&gt;""),AND(HQ14&gt;=IA$24,HQ14&lt;&gt;"",HS14&gt;=IA$28,HS14&lt;&gt;""),AND(HU14&gt;=IA$24,HU14&lt;&gt;"",HW14&gt;=IA$28,HW14&lt;&gt;""),AND(HX14&gt;=IA$24,HX14&lt;&gt;"",HZ14&gt;=IA$28,HZ14&lt;&gt;""),AND(IV14&gt;=JI$24,IV14&lt;&gt;"",IX14&gt;=JI$28,IX14&lt;&gt;""),AND(IY14&gt;=JI$24,IY14&lt;&gt;"",JA14&gt;=JI$28,JA14&lt;&gt;""),AND(JC14&gt;=JI$24,JC14&lt;&gt;"",JE14&gt;=JI$28,JE14&lt;&gt;""),AND(JF14&gt;=JI$24,JF14&lt;&gt;"",JH14&gt;=JI$28,JH14&lt;&gt;""),AND(KD14&gt;=KQ$24,KD14&lt;&gt;"",KF14&gt;=KQ$28,KF14&lt;&gt;""),AND(KG14&gt;=KQ$24,KG14&lt;&gt;"",KI14&gt;=KQ$28,KI14&lt;&gt;""),AND(KK14&gt;=KQ$24,KK14&lt;&gt;"",KM14&gt;=KQ$28,KM14&lt;&gt;""),AND(KN14&gt;=KQ$24,KN14&lt;&gt;"",KP14&gt;=KQ$28,KP14&lt;&gt;""),AND(LL14&gt;=LY$24,LL14&lt;&gt;"",LN14&gt;=LY$28,LN14&lt;&gt;""),AND(LO14&gt;=LY$24,LO14&lt;&gt;"",LQ14&gt;=LY$28,LQ14&lt;&gt;""),AND(LS14&gt;=LY$24,LS14&lt;&gt;"",LU14&gt;=LY$28,LU14&lt;&gt;""),AND(LV14&gt;=LY$24,LV14&lt;&gt;"",LX14&gt;=LY$28,LX14&lt;&gt;""),AND(MT14&gt;=NG$24,MT14&lt;&gt;"",MV14&gt;=NG$28,MV14&lt;&gt;""),AND(MW14&gt;=NG$24,MW14&lt;&gt;"",MY14&gt;=NG$28,MY14&lt;&gt;""),AND(NA14&gt;=NG$24,NA14&lt;&gt;"",NC14&gt;=NG$28,NC14&lt;&gt;""),AND(ND14&gt;=NG$24,ND14&lt;&gt;"",NF14&gt;=NG$28,NF14&lt;&gt;""),AND(OB14&gt;=OO$24,OB14&lt;&gt;"",OD14&gt;=OO$28,OD14&lt;&gt;""),AND(OE14&gt;=OO$24,OE14&lt;&gt;"",OG14&gt;=OO$28,OG14&lt;&gt;""),AND(OI14&gt;=OO$24,OI14&lt;&gt;"",OK14&gt;=OO$28,OK14&lt;&gt;""),AND(OL14&gt;=OO$24,OL14&lt;&gt;"",ON14&gt;=OO$28,ON14&lt;&gt;""),AND(PJ14&gt;=PW$24,PJ14&lt;&gt;"",PL14&gt;=PW$28,PL14&lt;&gt;""),AND(PM14&gt;=PW$24,PM14&lt;&gt;"",PO14&gt;=PW$28,PO14&lt;&gt;""),AND(PQ14&gt;=PW$24,PQ14&lt;&gt;"",PS14&gt;=PW$28,PS14&lt;&gt;""),AND(PT14&gt;=PW$24,PT14&lt;&gt;"",PV14&gt;=PW$28,PV14&lt;&gt;""),AND(QR14&gt;=RE$24,QR14&lt;&gt;"",QT14&gt;=RE$28,QT14&lt;&gt;""),AND(QU14&gt;=RE$24,QU14&lt;&gt;"",QW14&gt;=RE$28,QW14&lt;&gt;""),AND(QY14&gt;=RE$24,QY14&lt;&gt;"",RA14&gt;=RE$28,RA14&lt;&gt;""),AND(RB14&gt;=RE$24,RB14&lt;&gt;"",RD14&gt;=RE$28,RD14&lt;&gt;""),AND(RZ14&gt;=SM$24,RZ14&lt;&gt;"",SB14&gt;=SM$28,SB14&lt;&gt;""),AND(SC14&gt;=SM$24,SC14&lt;&gt;"",SE14&gt;=SM$28,SE14&lt;&gt;""),AND(SG14&gt;=SM$24,SG14&lt;&gt;"",SI14&gt;=SM$28,SI14&lt;&gt;""),AND(SJ14&gt;=SM$24,SJ14&lt;&gt;"",SL14&gt;=SM$28,SL14&lt;&gt;""),AND(TH14&gt;=TU$24,TH14&lt;&gt;"",TJ14&gt;=TU$28,TJ14&lt;&gt;""),AND(TK14&gt;=TU$24,TK14&lt;&gt;"",TM14&gt;=TU$28,TM14&lt;&gt;""),AND(TO14&gt;=TU$24,TO14&lt;&gt;"",TQ14&gt;=TU$28,TQ14&lt;&gt;""),AND(TR14&gt;=TU$24,TR14&lt;&gt;"",TT14&gt;=TU$28,TT14&lt;&gt;""),AND(UP14&gt;=VC$24,UP14&lt;&gt;"",UR14&gt;=VC$28,UR14&lt;&gt;""),AND(US14&gt;=VC$24,US14&lt;&gt;"",UU14&gt;=VC$28,UU14&lt;&gt;""),AND(UW14&gt;=VC$24,UW14&lt;&gt;"",UY14&gt;=VC$28,UY14&lt;&gt;""),AND(UZ14&gt;=VC$24,UZ14&lt;&gt;"",VB14&gt;=VC$28,VB14&lt;&gt;""),AND(VX14&gt;=WK$24,VX14&lt;&gt;"",VZ14&gt;=WK$28,VZ14&lt;&gt;""),AND(WA14&gt;=WK$24,WA14&lt;&gt;"",WC14&gt;=WK$28,WC14&lt;&gt;""),AND(WE14&gt;=WK$24,WE14&lt;&gt;"",WG14&gt;=WK$28,WG14&lt;&gt;""),AND(WH14&gt;=WK$24,WH14&lt;&gt;"",WJ14&gt;=WK$28,WJ14&lt;&gt;"")),"Excellence",IF(I14="P","Worlds Team",IF(F14="P","National Team","")))))</f>
        <v/>
      </c>
      <c r="I14" s="3" t="str">
        <f>IF(OR(AND(AG14&gt;=AQ$23,AG14&lt;&gt;"",AI14&gt;=AQ$27,AI14&lt;&gt;"",AF14=""),AND(AJ14&gt;=AQ$23,AJ14&lt;&gt;"",AL14&gt;=AQ$27,AL14&lt;&gt;"",AF14=""),AND(AN14&gt;=AQ$23,AN14&lt;&gt;"",AP14&gt;=AQ$27,AP14&lt;&gt;"",AF14=""),AND(BH14&gt;=BR$23,BH14&lt;&gt;"",BJ14&gt;=BR$27,BJ14&lt;&gt;"",BG14=""),AND(BK14&gt;=BR$23,BK14&lt;&gt;"",BM14&gt;=BR$27,BM14&lt;&gt;"",BG14=""),AND(BO14&gt;=BR$23,BO14&lt;&gt;"",BQ14&gt;=BR$27,BQ14&lt;&gt;"",BG14=""),AND(CI14&gt;=CS$23,CI14&lt;&gt;"",CK14&gt;=CS$27,CK14&lt;&gt;"",CH14=""),AND(CL14&gt;=CS$23,CL14&lt;&gt;"",CN14&gt;=CS$27,CN14&lt;&gt;"",CH14=""),AND(CP14&gt;=CS$23,CP14&lt;&gt;"",CR14&gt;=CS$27,CR14&lt;&gt;"",CH14=""),AND(DP14&gt;=EC$23,DP14&lt;&gt;"",DR14&gt;=EC$27,DR14&lt;&gt;""),AND(DS14&gt;=EC$23,DS14&lt;&gt;"",DU14&gt;=EC$27,DU14&lt;&gt;""),AND(DW14&gt;=EC$23,DW14&lt;&gt;"",DY14&gt;=EC$27,DY14&lt;&gt;""),AND(DZ14&gt;=EC$23,DZ14&lt;&gt;"",EB14&gt;=EC$27,EB14&lt;&gt;""),AND(EX14&gt;=FK$23,EX14&lt;&gt;"",EZ14&gt;=FK$27,EZ14&lt;&gt;""),AND(FA14&gt;=FK$23,FA14&lt;&gt;"",FC14&gt;=FK$27,FC14&lt;&gt;""),AND(FE14&gt;=FK$23,FE14&lt;&gt;"",FG14&gt;=FK$27,FG14&lt;&gt;""),AND(FH14&gt;=FK$23,FH14&lt;&gt;"",FJ14&gt;=FK$27,FJ14&lt;&gt;""),AND(GF14&gt;=GS$23,GF14&lt;&gt;"",GH14&gt;=GS$27,GH14&lt;&gt;""),AND(GI14&gt;=GS$23,GI14&lt;&gt;"",GK14&gt;=GS$27,GK14&lt;&gt;""),AND(GM14&gt;=GS$23,GM14&lt;&gt;"",GO14&gt;=GS$27,GO14&lt;&gt;""),AND(GP14&gt;=GS$23,GP14&lt;&gt;"",GR14&gt;=GS$27,GR14&lt;&gt;""),AND(HN14&gt;=IA$23,HN14&lt;&gt;"",HP14&gt;=IA$27,HP14&lt;&gt;""),AND(HQ14&gt;=IA$23,HQ14&lt;&gt;"",HS14&gt;=IA$27,HS14&lt;&gt;""),AND(HU14&gt;=IA$23,HU14&lt;&gt;"",HW14&gt;=IA$27,HW14&lt;&gt;""),AND(HX14&gt;=IA$23,HX14&lt;&gt;"",HZ14&gt;=IA$27,HZ14&lt;&gt;""),AND(IV14&gt;=JI$23,IV14&lt;&gt;"",IX14&gt;=JI$27,IX14&lt;&gt;""),AND(IY14&gt;=JI$23,IY14&lt;&gt;"",JA14&gt;=JI$27,JA14&lt;&gt;""),AND(JC14&gt;=JI$23,JC14&lt;&gt;"",JE14&gt;=JI$27,JE14&lt;&gt;""),AND(JF14&gt;=JI$23,JF14&lt;&gt;"",JH14&gt;=JI$27,JH14&lt;&gt;""),AND(KD14&gt;=KQ$23,KD14&lt;&gt;"",KF14&gt;=KQ$27,KF14&lt;&gt;""),AND(KG14&gt;=KQ$23,KG14&lt;&gt;"",KI14&gt;=KQ$27,KI14&lt;&gt;""),AND(KK14&gt;=KQ$23,KK14&lt;&gt;"",KM14&gt;=KQ$27,KM14&lt;&gt;""),AND(KN14&gt;=KQ$23,KN14&lt;&gt;"",KP14&gt;=KQ$27,KP14&lt;&gt;""),AND(LL14&gt;=LY$23,LL14&lt;&gt;"",LN14&gt;=LY$27,LN14&lt;&gt;""),AND(LO14&gt;=LY$23,LO14&lt;&gt;"",LQ14&gt;=LY$27,LQ14&lt;&gt;""),AND(LS14&gt;=LY$23,LS14&lt;&gt;"",LU14&gt;=LY$27,LU14&lt;&gt;""),AND(LV14&gt;=LY$23,LV14&lt;&gt;"",LX14&gt;=LY$27,LX14&lt;&gt;""),AND(MT14&gt;=NG$23,MT14&lt;&gt;"",MV14&gt;=NG$27,MV14&lt;&gt;""),AND(MW14&gt;=NG$23,MW14&lt;&gt;"",MY14&gt;=NG$27,MY14&lt;&gt;""),AND(NA14&gt;=NG$23,NA14&lt;&gt;"",NC14&gt;=NG$27,NC14&lt;&gt;""),AND(ND14&gt;=NG$23,ND14&lt;&gt;"",NF14&gt;=NG$27,NF14&lt;&gt;""),AND(OB14&gt;=OO$23,OB14&lt;&gt;"",OD14&gt;=OO$27,OD14&lt;&gt;""),AND(OE14&gt;=OO$23,OE14&lt;&gt;"",OG14&gt;=OO$27,OG14&lt;&gt;""),AND(OI14&gt;=OO$23,OI14&lt;&gt;"",OK14&gt;=OO$27,OK14&lt;&gt;""),AND(OL14&gt;=OO$23,OL14&lt;&gt;"",ON14&gt;=OO$27,ON14&lt;&gt;""),AND(PJ14&gt;=PW$23,PJ14&lt;&gt;"",PL14&gt;=PW$27,PL14&lt;&gt;""),AND(PM14&gt;=PW$23,PM14&lt;&gt;"",PO14&gt;=PW$27,PO14&lt;&gt;""),AND(PQ14&gt;=PW$23,PQ14&lt;&gt;"",PS14&gt;=PW$27,PS14&lt;&gt;""),AND(PT14&gt;=PW$23,PT14&lt;&gt;"",PV14&gt;=PW$27,PV14&lt;&gt;""),AND(QR14&gt;=RE$23,QR14&lt;&gt;"",QT14&gt;=RE$27,QT14&lt;&gt;""),AND(QU14&gt;=RE$23,QU14&lt;&gt;"",QW14&gt;=RE$27,QW14&lt;&gt;""),AND(QY14&gt;=RE$23,QY14&lt;&gt;"",RA14&gt;=RE$27,RA14&lt;&gt;""),AND(RB14&gt;=RE$23,RB14&lt;&gt;"",RD14&gt;=RE$27,RD14&lt;&gt;""),AND(RZ14&gt;=SM$23,RZ14&lt;&gt;"",SB14&gt;=SM$27,SB14&lt;&gt;""),AND(SC14&gt;=SM$23,SC14&lt;&gt;"",SE14&gt;=SM$27,SE14&lt;&gt;""),AND(SG14&gt;=SM$23,SG14&lt;&gt;"",SI14&gt;=SM$27,SI14&lt;&gt;""),AND(SJ14&gt;=SM$23,SJ14&lt;&gt;"",SL14&gt;=SM$27,SL14&lt;&gt;""),AND(TH14&gt;=TU$23,TH14&lt;&gt;"",TJ14&gt;=TU$27,TJ14&lt;&gt;""),AND(TK14&gt;=TU$23,TK14&lt;&gt;"",TM14&gt;=TU$27,TM14&lt;&gt;""),AND(TO14&gt;=TU$23,TO14&lt;&gt;"",TQ14&gt;=TU$27,TQ14&lt;&gt;""),AND(TR14&gt;=TU$23,TR14&lt;&gt;"",TT14&gt;=TU$27,TT14&lt;&gt;""),AND(UP14&gt;=VC$23,UP14&lt;&gt;"",UR14&gt;=VC$27,UR14&lt;&gt;""),AND(US14&gt;=VC$23,US14&lt;&gt;"",UU14&gt;=VC$27,UU14&lt;&gt;""),AND(UW14&gt;=VC$23,UW14&lt;&gt;"",UY14&gt;=VC$27,UY14&lt;&gt;""),AND(UZ14&gt;=VC$23,UZ14&lt;&gt;"",VB14&gt;=VC$27,VB14&lt;&gt;""),AND(VX14&gt;=WK$23,VX14&lt;&gt;"",VZ14&gt;=WK$27,VZ14&lt;&gt;""),AND(WA14&gt;=WK$23,WA14&lt;&gt;"",WC14&gt;=WK$27,WC14&lt;&gt;""),AND(WE14&gt;=WK$23,WE14&lt;&gt;"",WG14&gt;=WK$27,WG14&lt;&gt;""),AND(WH14&gt;=WK$23,WH14&lt;&gt;"",WJ14&gt;=WK$27,WJ14&lt;&gt;"")),"P","")</f>
        <v/>
      </c>
      <c r="J14" s="8">
        <f>IF(COUNT(AI14,AL14,AP14,BJ14,BM14,BQ14,CK14,CN14,CR14)&gt;0,LARGE((AI14,AL14,AP14,BJ14,BM14,BQ14,CK14,CN14,CR14),1),0)</f>
        <v>0</v>
      </c>
      <c r="K14" s="8" t="str">
        <f>IF(J14="","",IF(OR(J14=CK14,J14=CN14,J14=CR14),$BS$1,IF(OR(J14=BJ14,J14=BM14,J14=BQ14),$AR$1,IF(OR(J14=AI14,J14=AL14,J14=AP14),$Q$1,""))))</f>
        <v/>
      </c>
      <c r="L14" s="8">
        <f>IF(COUNT(AI14,AL14,AP14,BJ14,BM14,BQ14,CK14,CN14,CR14)&gt;1,LARGE((AI14,AL14,AP14,BJ14,BM14,BQ14,CK14,CN14,CR14),2),0)</f>
        <v>0</v>
      </c>
      <c r="M14" s="8" t="str">
        <f>IF(L14="","",IF(OR(L14=CK14,L14=CN14,L14=CR14),$BS$1,IF(OR(L14=BJ14,L14=BM14,L14=BQ14),$AR$1,IF(OR(L14=AI14,L14=AL14,L14=AP14),$Q$1,""))))</f>
        <v/>
      </c>
      <c r="N14" s="8">
        <f>IF(MAX(CT14,CU14)&gt;0,MAX(CT14,CU14),"")</f>
        <v>42.2</v>
      </c>
      <c r="O14" s="11" t="str">
        <f>IF(N14="","",IF(N14=CT14,"("&amp;CT$2&amp;")",IF(N14=CU14,"("&amp;CU$2&amp;")")))</f>
        <v>(Prelim)</v>
      </c>
      <c r="P14" s="8" t="str">
        <f>IF(N14="","",IF(N14=CT14,IF(N14+IF(L14="",0,L14)=WD14,$VD$1,IF(N14+IF(L14="",0,L14)=UV14,$TV$1,IF(N14+IF(L14="",0,L14)=TN14,$SN$1,IF(N14+IF(L14="",0,L14)=SF14,$RF$1,IF(N14+IF(L14="",0,L14)=QX14,$PX$1,IF(N14+IF(L14="",0,L14)=PP14,$OP$1,IF(N14+IF(L14="",0,L14)=OH14,$NH$1,IF(N14+IF(L14="",0,L14)=MZ14,$LZ$1,IF(N14+IF(L14="",0,L14)=LR14,$KR$1,IF(N14+IF(L14="",0,L14)=KJ14,$JJ$1,IF(N14+IF(L14="",0,L14)=JB14,$IB$1,IF(N14+IF(L14="",0,L14)=HT14,$GT$1,IF(N14+IF(L14="",0,L14)=GL14,$FL$1,IF(N14+IF(L14="",0,L14)=FD14,$ED$1,IF(N14+IF(L14="",0,L14)=DV14,$CV$1))))))))))))))),IF(N14=CU14,IF(N14+IF(L14="",0,L14)=WG14,$VD$1,IF(N14+IF(L14="",0,L14)=UY14,$TV$1,IF(N14+IF(L14="",0,L14)=TQ14,$SN$1,IF(N14+IF(L14="",0,L14)=SL14,$RF$1,IF(N14+IF(L14="",0,L14)=RD14,$PX$1,IF(N14+IF(L14="",0,L14)=PV14,$OP$1,IF(N14+IF(L14="",0,L14)=ON14,$NH$1,IF(N14+IF(L14="",0,L14)=NF14,$LZ$1,IF(N14+IF(L14="",0,L14)=LX14,$KR$1,IF(N14+IF(L14="",0,L14)=KP14,$JJ$1,IF(N14+IF(L14="",0,L14)=JH14,$IB$1,IF(N14+IF(L14="",0,L14)=HZ14,$GT$1,IF(N14+IF(L14="",0,L14)=GR14,$FL$1,IF(N14+IF(L14="",0,L14)=FJ14,$ED$1,IF(N14+IF(L14="",0,L14)=EB14,$CV$1,IF(N14+IF(L14="",0,L14)=WJ14,$VD$1,IF(N14+IF(L14="",0,L14)=VB14,$TV$1,IF(N14+IF(L14="",0,L14)=TT14,$SN$1,IF(N14+IF(L14="",0,L14)=SI14,$RF$1,IF(N14+IF(L14="",0,L14)=RA14,$PX$1,IF(N14+IF(L14="",0,L14)=PS14,$OP$1,IF(N14+IF(L14="",0,L14)=OK14,$NH$1,IF(N14+IF(L14="",0,L14)=NC14,$LZ$1,IF(N14+IF(L14="",0,L14)=LU14,$KR$1,IF(N14+IF(L14="",0,L14)=KM14,$JJ$1,IF(N14+IF(L14="",0,L14)=JE14,$IB$1,IF(N14+IF(L14="",0,L14)=HW14,$GT$1,IF(N14+IF(L14="",0,L14)=GO14,$FL$1,IF(N14+IF(L14="",0,L14)=FG14,$ED$1,IF(N14+IF(L14="",0,L14)=DY14,$CV$1)))))))))))))))))))))))))))))))))</f>
        <v>2025 World Cup ITA (April 5)</v>
      </c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7"/>
      <c r="AG14" s="38" t="str">
        <f>IF(S14&gt;0,S14,"")</f>
        <v/>
      </c>
      <c r="AH14" s="38" t="str">
        <f>IF(T14&gt;0,T14,"")</f>
        <v/>
      </c>
      <c r="AI14" s="40" t="str">
        <f>IF(SUM(Q14:T14)-U14&gt;0,SUM(Q14:T14)-U14,"")</f>
        <v/>
      </c>
      <c r="AJ14" s="40" t="str">
        <f>IF(X14&gt;0,X14,"")</f>
        <v/>
      </c>
      <c r="AK14" s="40" t="str">
        <f>IF(Y14&gt;0,Y14,"")</f>
        <v/>
      </c>
      <c r="AL14" s="40" t="str">
        <f>IF(SUM(V14:Y14)-Z14&gt;0,SUM(V14:Y14)-Z14,"")</f>
        <v/>
      </c>
      <c r="AM14" s="40" t="str">
        <f>IF(AI14="","",MAX(AI14,AL14))</f>
        <v/>
      </c>
      <c r="AN14" s="40" t="str">
        <f>IF(AC14&gt;0,AC14,"")</f>
        <v/>
      </c>
      <c r="AO14" s="40" t="str">
        <f>IF(AD14&gt;0,AD14,"")</f>
        <v/>
      </c>
      <c r="AP14" s="40" t="str">
        <f>IF(SUM(AA14:AD14)-AE14&gt;0,SUM(AA14:AD14)-AE14,"")</f>
        <v/>
      </c>
      <c r="AQ14" s="40" t="str">
        <f>IF(SUM(AM14,AP14)&gt;0,SUM(AM14,AP14),"")</f>
        <v/>
      </c>
      <c r="AR14" s="26"/>
      <c r="AS14" s="26"/>
      <c r="AT14" s="26"/>
      <c r="AU14" s="26"/>
      <c r="AV14" s="26"/>
      <c r="AW14" s="26"/>
      <c r="AX14" s="26"/>
      <c r="AY14" s="26"/>
      <c r="AZ14" s="26"/>
      <c r="BA14" s="26"/>
      <c r="BB14" s="26"/>
      <c r="BC14" s="26"/>
      <c r="BD14" s="26"/>
      <c r="BE14" s="26"/>
      <c r="BF14" s="26"/>
      <c r="BG14" s="28"/>
      <c r="BH14" s="39" t="str">
        <f>IF(AT14&gt;0,AT14,"")</f>
        <v/>
      </c>
      <c r="BI14" s="39" t="str">
        <f>IF(AU14&gt;0,AU14,"")</f>
        <v/>
      </c>
      <c r="BJ14" s="11" t="str">
        <f>IF(SUM(AR14:AU14)-AV14&gt;0,SUM(AR14:AU14)-AV14,"")</f>
        <v/>
      </c>
      <c r="BK14" s="11" t="str">
        <f>IF(AY14&gt;0,AY14,"")</f>
        <v/>
      </c>
      <c r="BL14" s="11" t="str">
        <f>IF(AZ14&gt;0,AZ14,"")</f>
        <v/>
      </c>
      <c r="BM14" s="11" t="str">
        <f>IF(SUM(AW14:AZ14)-BA14&gt;0,SUM(AW14:AZ14)-BA14,"")</f>
        <v/>
      </c>
      <c r="BN14" s="11" t="str">
        <f>IF(BJ14="","",MAX(BJ14,BM14))</f>
        <v/>
      </c>
      <c r="BO14" s="11" t="str">
        <f>IF(BD14&gt;0,BD14,"")</f>
        <v/>
      </c>
      <c r="BP14" s="11" t="str">
        <f>IF(BE14&gt;0,BE14,"")</f>
        <v/>
      </c>
      <c r="BQ14" s="11" t="str">
        <f>IF(SUM(BB14:BE14)-BF14&gt;0,SUM(BB14:BE14)-BF14,"")</f>
        <v/>
      </c>
      <c r="BR14" s="11" t="str">
        <f>IF(SUM(BN14,BQ14)&gt;0,SUM(BN14,BQ14),"")</f>
        <v/>
      </c>
      <c r="BS14" s="22"/>
      <c r="BT14" s="22"/>
      <c r="BU14" s="22"/>
      <c r="BV14" s="22"/>
      <c r="BW14" s="22"/>
      <c r="BX14" s="22"/>
      <c r="BY14" s="22"/>
      <c r="BZ14" s="22"/>
      <c r="CA14" s="22"/>
      <c r="CB14" s="22"/>
      <c r="CC14" s="22"/>
      <c r="CD14" s="22"/>
      <c r="CE14" s="22"/>
      <c r="CF14" s="22"/>
      <c r="CG14" s="22"/>
      <c r="CH14" s="27"/>
      <c r="CI14" s="38" t="str">
        <f>IF(BU14&gt;0,BU14,"")</f>
        <v/>
      </c>
      <c r="CJ14" s="38" t="str">
        <f>IF(BV14&gt;0,BV14,"")</f>
        <v/>
      </c>
      <c r="CK14" s="40" t="str">
        <f>IF(SUM(BS14:BV14)-BW14&gt;0,SUM(BS14:BV14)-BW14,"")</f>
        <v/>
      </c>
      <c r="CL14" s="40" t="str">
        <f>IF(BZ14&gt;0,BZ14,"")</f>
        <v/>
      </c>
      <c r="CM14" s="40" t="str">
        <f>IF(CA14&gt;0,CA14,"")</f>
        <v/>
      </c>
      <c r="CN14" s="40" t="str">
        <f>IF(SUM(BX14:CA14)-CB14&gt;0,SUM(BX14:CA14)-CB14,"")</f>
        <v/>
      </c>
      <c r="CO14" s="40" t="str">
        <f>IF(CK14="","",MAX(CK14,CN14))</f>
        <v/>
      </c>
      <c r="CP14" s="40" t="str">
        <f>IF(CE14&gt;0,CE14,"")</f>
        <v/>
      </c>
      <c r="CQ14" s="40" t="str">
        <f>IF(CF14&gt;0,CF14,"")</f>
        <v/>
      </c>
      <c r="CR14" s="40" t="str">
        <f>IF(SUM(CC14:CF14)-CG14&gt;0,SUM(CC14:CF14)-CG14,"")</f>
        <v/>
      </c>
      <c r="CS14" s="40" t="str">
        <f>IF(SUM(CO14,CR14)&gt;0,SUM(CO14,CR14),"")</f>
        <v/>
      </c>
      <c r="CT14" s="51">
        <f>IF(MAX(DV14,FD14,GL14,HT14,JB14,KJ14,LR14,MZ14,OH14,PP14,QX14,SF14,TN14,UV14,WD14)-IF(L14="",0,L14)&gt;0.001,MAX(DV14,FD14,GL14,HT14,JB14,KJ14,LR14,MZ14,OH14,PP14,QX14,SF14,TN14,UV14,WD14)-IF(L14="",0,L14),"")</f>
        <v>42.2</v>
      </c>
      <c r="CU14" s="51" t="str">
        <f>IF(MAX(DY14,EB14,FG14,FJ14,GO14,GR14,HW14,HZ14,JE14,JH14,KM14,KP14,LU14,LX14,NC14,NF14,OK14,ON14,PS14,PV14,RA14,RD14,SI14,SL14,TQ14,TT14,UY14,VB14,WG14,WJ14)-IF(L14="",0,L14)&gt;0.001,MAX(DY14,EB14,FG14,FJ14,GO14,GR14,HW14,HZ14,JE14,JH14,KM14,KP14,LU14,LX14,NC14,NF14,OK14,ON14,PS14,PV14,RA14,RD14,SI14,SL14,TQ14,TT14,UY14,VB14,WG14,WJ14)-IF(L14="",0,L14),"")</f>
        <v/>
      </c>
      <c r="CV14" s="17">
        <v>6.6</v>
      </c>
      <c r="CW14" s="17">
        <v>8.3000000000000007</v>
      </c>
      <c r="CX14" s="17">
        <v>12.6</v>
      </c>
      <c r="CY14" s="17">
        <v>14.7</v>
      </c>
      <c r="CZ14" s="17">
        <v>0</v>
      </c>
      <c r="DA14" s="17">
        <v>2.15</v>
      </c>
      <c r="DB14" s="17">
        <v>2.8</v>
      </c>
      <c r="DC14" s="17">
        <v>4.8</v>
      </c>
      <c r="DD14" s="17">
        <v>4.96</v>
      </c>
      <c r="DE14" s="17">
        <v>0</v>
      </c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40">
        <f>IF(CX14&gt;0,CX14,"")</f>
        <v>12.6</v>
      </c>
      <c r="DQ14" s="40">
        <f>IF(CY14&gt;0,CY14,"")</f>
        <v>14.7</v>
      </c>
      <c r="DR14" s="40">
        <f>IF(SUM(CV14:CY14)-CZ14&gt;0,SUM(CV14:CY14)-CZ14,"")</f>
        <v>42.2</v>
      </c>
      <c r="DS14" s="40">
        <f>IF(DC14&gt;0,DC14,"")</f>
        <v>4.8</v>
      </c>
      <c r="DT14" s="40">
        <f>IF(DD14&gt;0,DD14,"")</f>
        <v>4.96</v>
      </c>
      <c r="DU14" s="40">
        <f>IF(SUM(DA14:DD14)-DE14&gt;0,SUM(DA14:DD14)-DE14,"")</f>
        <v>14.71</v>
      </c>
      <c r="DV14" s="40">
        <f>IF(MAX(DR14,DU14)&gt;0,MAX(DR14,DU14),"")</f>
        <v>42.2</v>
      </c>
      <c r="DW14" s="40" t="str">
        <f>IF(DH14&gt;0,DH14,"")</f>
        <v/>
      </c>
      <c r="DX14" s="40" t="str">
        <f>IF(DI14&gt;0,DI14,"")</f>
        <v/>
      </c>
      <c r="DY14" s="40" t="str">
        <f>IF(SUM(DF14:DI14)-DJ14&gt;0,SUM(DF14:DI14)-DJ14,"")</f>
        <v/>
      </c>
      <c r="DZ14" s="40" t="str">
        <f>IF(DM14&gt;0,DM14,"")</f>
        <v/>
      </c>
      <c r="EA14" s="40" t="str">
        <f>IF(DN14&gt;0,DN14,"")</f>
        <v/>
      </c>
      <c r="EB14" s="40" t="str">
        <f>IF(SUM(DK14:DN14)-DO14&gt;0,SUM(DK14:DN14)-DO14,"")</f>
        <v/>
      </c>
      <c r="EC14" s="40">
        <f>IF(SUM(DV14,EB14)&gt;0,SUM(DV14,EB14),"")</f>
        <v>42.2</v>
      </c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1" t="str">
        <f>IF(EF14&gt;0,EF14,"")</f>
        <v/>
      </c>
      <c r="EY14" s="11" t="str">
        <f>IF(EG14&gt;0,EG14,"")</f>
        <v/>
      </c>
      <c r="EZ14" s="11" t="str">
        <f>IF(SUM(ED14:EG14)-EH14&gt;0,SUM(ED14:EG14)-EH14,"")</f>
        <v/>
      </c>
      <c r="FA14" s="11" t="str">
        <f>IF(EK14&gt;0,EK14,"")</f>
        <v/>
      </c>
      <c r="FB14" s="11" t="str">
        <f>IF(EL14&gt;0,EL14,"")</f>
        <v/>
      </c>
      <c r="FC14" s="11" t="str">
        <f>IF(SUM(EI14:EL14)-EM14&gt;0,SUM(EI14:EL14)-EM14,"")</f>
        <v/>
      </c>
      <c r="FD14" s="11" t="str">
        <f>IF(MAX(EZ14,FC14)&gt;0,MAX(EZ14,FC14),"")</f>
        <v/>
      </c>
      <c r="FE14" s="11" t="str">
        <f>IF(EP14&gt;0,EP14,"")</f>
        <v/>
      </c>
      <c r="FF14" s="11" t="str">
        <f>IF(EQ14&gt;0,EQ14,"")</f>
        <v/>
      </c>
      <c r="FG14" s="11" t="str">
        <f>IF(SUM(EN14:EQ14)-ER14&gt;0,SUM(EN14:EQ14)-ER14,"")</f>
        <v/>
      </c>
      <c r="FH14" s="11" t="str">
        <f>IF(EU14&gt;0,EU14,"")</f>
        <v/>
      </c>
      <c r="FI14" s="11" t="str">
        <f>IF(EV14&gt;0,EV14,"")</f>
        <v/>
      </c>
      <c r="FJ14" s="11" t="str">
        <f>IF(SUM(ES14:EV14)-EW14&gt;0,SUM(ES14:EV14)-EW14,"")</f>
        <v/>
      </c>
      <c r="FK14" s="11" t="str">
        <f>IF(SUM(FD14,FJ14)&gt;0,SUM(FD14,FJ14),"")</f>
        <v/>
      </c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40" t="str">
        <f>IF(FN14&gt;0,FN14,"")</f>
        <v/>
      </c>
      <c r="GG14" s="40" t="str">
        <f>IF(FO14&gt;0,FO14,"")</f>
        <v/>
      </c>
      <c r="GH14" s="40" t="str">
        <f>IF(SUM(FL14:FO14)-FP14&gt;0,SUM(FL14:FO14)-FP14,"")</f>
        <v/>
      </c>
      <c r="GI14" s="40" t="str">
        <f>IF(FS14&gt;0,FS14,"")</f>
        <v/>
      </c>
      <c r="GJ14" s="40" t="str">
        <f>IF(FT14&gt;0,FT14,"")</f>
        <v/>
      </c>
      <c r="GK14" s="40" t="str">
        <f>IF(SUM(FQ14:FT14)-FU14&gt;0,SUM(FQ14:FT14)-FU14,"")</f>
        <v/>
      </c>
      <c r="GL14" s="40" t="str">
        <f>IF(MAX(GH14,GK14)&gt;0,MAX(GH14,GK14),"")</f>
        <v/>
      </c>
      <c r="GM14" s="40" t="str">
        <f>IF(FX14&gt;0,FX14,"")</f>
        <v/>
      </c>
      <c r="GN14" s="40" t="str">
        <f>IF(FY14&gt;0,FY14,"")</f>
        <v/>
      </c>
      <c r="GO14" s="40" t="str">
        <f>IF(SUM(FV14:FY14)-FZ14&gt;0,SUM(FV14:FY14)-FZ14,"")</f>
        <v/>
      </c>
      <c r="GP14" s="40" t="str">
        <f>IF(GC14&gt;0,GC14,"")</f>
        <v/>
      </c>
      <c r="GQ14" s="40" t="str">
        <f>IF(GD14&gt;0,GD14,"")</f>
        <v/>
      </c>
      <c r="GR14" s="40" t="str">
        <f>IF(SUM(GA14:GD14)-GE14&gt;0,SUM(GA14:GD14)-GE14,"")</f>
        <v/>
      </c>
      <c r="GS14" s="40" t="str">
        <f>IF(SUM(GL14,GR14)&gt;0,SUM(GL14,GR14),"")</f>
        <v/>
      </c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1" t="str">
        <f>IF(GV14&gt;0,GV14,"")</f>
        <v/>
      </c>
      <c r="HO14" s="11" t="str">
        <f>IF(GW14&gt;0,GW14,"")</f>
        <v/>
      </c>
      <c r="HP14" s="11" t="str">
        <f>IF(SUM(GT14:GW14)-GX14&gt;0,SUM(GT14:GW14)-GX14,"")</f>
        <v/>
      </c>
      <c r="HQ14" s="11" t="str">
        <f>IF(HA14&gt;0,HA14,"")</f>
        <v/>
      </c>
      <c r="HR14" s="11" t="str">
        <f>IF(HB14&gt;0,HB14,"")</f>
        <v/>
      </c>
      <c r="HS14" s="11" t="str">
        <f>IF(SUM(GY14:HB14)-HC14&gt;0,SUM(GY14:HB14)-HC14,"")</f>
        <v/>
      </c>
      <c r="HT14" s="11" t="str">
        <f>IF(MAX(HP14,HS14)&gt;0,MAX(HP14,HS14),"")</f>
        <v/>
      </c>
      <c r="HU14" s="11" t="str">
        <f>IF(HF14&gt;0,HF14,"")</f>
        <v/>
      </c>
      <c r="HV14" s="11" t="str">
        <f>IF(HG14&gt;0,HG14,"")</f>
        <v/>
      </c>
      <c r="HW14" s="11" t="str">
        <f>IF(SUM(HD14:HG14)-HH14&gt;0,SUM(HD14:HG14)-HH14,"")</f>
        <v/>
      </c>
      <c r="HX14" s="11" t="str">
        <f>IF(HK14&gt;0,HK14,"")</f>
        <v/>
      </c>
      <c r="HY14" s="11" t="str">
        <f>IF(HL14&gt;0,HL14,"")</f>
        <v/>
      </c>
      <c r="HZ14" s="11" t="str">
        <f>IF(SUM(HI14:HL14)-HM14&gt;0,SUM(HI14:HL14)-HM14,"")</f>
        <v/>
      </c>
      <c r="IA14" s="11" t="str">
        <f>IF(SUM(HT14,HZ14)&gt;0,SUM(HT14,HZ14),"")</f>
        <v/>
      </c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40" t="str">
        <f>IF(ID14&gt;0,ID14,"")</f>
        <v/>
      </c>
      <c r="IW14" s="40" t="str">
        <f>IF(IE14&gt;0,IE14,"")</f>
        <v/>
      </c>
      <c r="IX14" s="40" t="str">
        <f>IF(SUM(IB14:IE14)-IF14&gt;0,SUM(IB14:IE14)-IF14,"")</f>
        <v/>
      </c>
      <c r="IY14" s="40" t="str">
        <f>IF(II14&gt;0,II14,"")</f>
        <v/>
      </c>
      <c r="IZ14" s="40" t="str">
        <f>IF(IJ14&gt;0,IJ14,"")</f>
        <v/>
      </c>
      <c r="JA14" s="40" t="str">
        <f>IF(SUM(IG14:IJ14)-IK14&gt;0,SUM(IG14:IJ14)-IK14,"")</f>
        <v/>
      </c>
      <c r="JB14" s="40" t="str">
        <f>IF(MAX(IX14,JA14)&gt;0,MAX(IX14,JA14),"")</f>
        <v/>
      </c>
      <c r="JC14" s="40" t="str">
        <f>IF(IN14&gt;0,IN14,"")</f>
        <v/>
      </c>
      <c r="JD14" s="40" t="str">
        <f>IF(IO14&gt;0,IO14,"")</f>
        <v/>
      </c>
      <c r="JE14" s="40" t="str">
        <f>IF(SUM(IL14:IO14)-IP14&gt;0,SUM(IL14:IO14)-IP14,"")</f>
        <v/>
      </c>
      <c r="JF14" s="40" t="str">
        <f>IF(IS14&gt;0,IS14,"")</f>
        <v/>
      </c>
      <c r="JG14" s="40" t="str">
        <f>IF(IT14&gt;0,IT14,"")</f>
        <v/>
      </c>
      <c r="JH14" s="40" t="str">
        <f>IF(SUM(IQ14:IT14)-IU14&gt;0,SUM(IQ14:IT14)-IU14,"")</f>
        <v/>
      </c>
      <c r="JI14" s="40" t="str">
        <f>IF(SUM(JB14,JH14)&gt;0,SUM(JB14,JH14),"")</f>
        <v/>
      </c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1" t="str">
        <f>IF(JL14&gt;0,JL14,"")</f>
        <v/>
      </c>
      <c r="KE14" s="11" t="str">
        <f>IF(JM14&gt;0,JM14,"")</f>
        <v/>
      </c>
      <c r="KF14" s="11" t="str">
        <f>IF(SUM(JJ14:JM14)-JN14&gt;0,SUM(JJ14:JM14)-JN14,"")</f>
        <v/>
      </c>
      <c r="KG14" s="11" t="str">
        <f>IF(JQ14&gt;0,JQ14,"")</f>
        <v/>
      </c>
      <c r="KH14" s="11" t="str">
        <f>IF(JR14&gt;0,JR14,"")</f>
        <v/>
      </c>
      <c r="KI14" s="11" t="str">
        <f>IF(SUM(JO14:JR14)-JS14&gt;0,SUM(JO14:JR14)-JS14,"")</f>
        <v/>
      </c>
      <c r="KJ14" s="11" t="str">
        <f>IF(MAX(KF14,KI14)&gt;0,MAX(KF14,KI14),"")</f>
        <v/>
      </c>
      <c r="KK14" s="11" t="str">
        <f>IF(JV14&gt;0,JV14,"")</f>
        <v/>
      </c>
      <c r="KL14" s="11" t="str">
        <f>IF(JW14&gt;0,JW14,"")</f>
        <v/>
      </c>
      <c r="KM14" s="11" t="str">
        <f>IF(SUM(JT14:JW14)-JX14&gt;0,SUM(JT14:JW14)-JX14,"")</f>
        <v/>
      </c>
      <c r="KN14" s="11" t="str">
        <f>IF(KA14&gt;0,KA14,"")</f>
        <v/>
      </c>
      <c r="KO14" s="11" t="str">
        <f>IF(KB14&gt;0,KB14,"")</f>
        <v/>
      </c>
      <c r="KP14" s="11" t="str">
        <f>IF(SUM(JY14:KB14)-KC14&gt;0,SUM(JY14:KB14)-KC14,"")</f>
        <v/>
      </c>
      <c r="KQ14" s="11" t="str">
        <f>IF(SUM(KJ14,KP14)&gt;0,SUM(KJ14,KP14),"")</f>
        <v/>
      </c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40" t="str">
        <f>IF(KT14&gt;0,KT14,"")</f>
        <v/>
      </c>
      <c r="LM14" s="40" t="str">
        <f>IF(KU14&gt;0,KU14,"")</f>
        <v/>
      </c>
      <c r="LN14" s="40" t="str">
        <f>IF(SUM(KR14:KU14)-KV14&gt;0,SUM(KR14:KU14)-KV14,"")</f>
        <v/>
      </c>
      <c r="LO14" s="40" t="str">
        <f>IF(KY14&gt;0,KY14,"")</f>
        <v/>
      </c>
      <c r="LP14" s="40" t="str">
        <f>IF(KZ14&gt;0,KZ14,"")</f>
        <v/>
      </c>
      <c r="LQ14" s="40" t="str">
        <f>IF(SUM(KW14:KZ14)-LA14&gt;0,SUM(KW14:KZ14)-LA14,"")</f>
        <v/>
      </c>
      <c r="LR14" s="40" t="str">
        <f>IF(MAX(LN14,LQ14)&gt;0,MAX(LN14,LQ14),"")</f>
        <v/>
      </c>
      <c r="LS14" s="40" t="str">
        <f>IF(LD14&gt;0,LD14,"")</f>
        <v/>
      </c>
      <c r="LT14" s="40" t="str">
        <f>IF(LE14&gt;0,LE14,"")</f>
        <v/>
      </c>
      <c r="LU14" s="40" t="str">
        <f>IF(SUM(LB14:LE14)-LF14&gt;0,SUM(LB14:LE14)-LF14,"")</f>
        <v/>
      </c>
      <c r="LV14" s="40" t="str">
        <f>IF(LI14&gt;0,LI14,"")</f>
        <v/>
      </c>
      <c r="LW14" s="40" t="str">
        <f>IF(LJ14&gt;0,LJ14,"")</f>
        <v/>
      </c>
      <c r="LX14" s="40" t="str">
        <f>IF(SUM(LG14:LJ14)-LK14&gt;0,SUM(LG14:LJ14)-LK14,"")</f>
        <v/>
      </c>
      <c r="LY14" s="40" t="str">
        <f>IF(SUM(LR14,LX14)&gt;0,SUM(LR14,LX14),"")</f>
        <v/>
      </c>
      <c r="LZ14" s="18"/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1" t="str">
        <f>IF(MB14&gt;0,MB14,"")</f>
        <v/>
      </c>
      <c r="MU14" s="11" t="str">
        <f>IF(MC14&gt;0,MC14,"")</f>
        <v/>
      </c>
      <c r="MV14" s="11" t="str">
        <f>IF(SUM(LZ14:MC14)-MD14&gt;0,SUM(LZ14:MC14)-MD14,"")</f>
        <v/>
      </c>
      <c r="MW14" s="11" t="str">
        <f>IF(MG14&gt;0,MG14,"")</f>
        <v/>
      </c>
      <c r="MX14" s="11" t="str">
        <f>IF(MH14&gt;0,MH14,"")</f>
        <v/>
      </c>
      <c r="MY14" s="11" t="str">
        <f>IF(SUM(ME14:MH14)-MI14&gt;0,SUM(ME14:MH14)-MI14,"")</f>
        <v/>
      </c>
      <c r="MZ14" s="11" t="str">
        <f>IF(MAX(MV14,MY14)&gt;0,MAX(MV14,MY14),"")</f>
        <v/>
      </c>
      <c r="NA14" s="11" t="str">
        <f>IF(ML14&gt;0,ML14,"")</f>
        <v/>
      </c>
      <c r="NB14" s="11" t="str">
        <f>IF(MM14&gt;0,MM14,"")</f>
        <v/>
      </c>
      <c r="NC14" s="11" t="str">
        <f>IF(SUM(MJ14:MM14)-MN14&gt;0,SUM(MJ14:MM14)-MN14,"")</f>
        <v/>
      </c>
      <c r="ND14" s="11" t="str">
        <f>IF(MQ14&gt;0,MQ14,"")</f>
        <v/>
      </c>
      <c r="NE14" s="11" t="str">
        <f>IF(MR14&gt;0,MR14,"")</f>
        <v/>
      </c>
      <c r="NF14" s="11" t="str">
        <f>IF(SUM(MO14:MR14)-MS14&gt;0,SUM(MO14:MR14)-MS14,"")</f>
        <v/>
      </c>
      <c r="NG14" s="11" t="str">
        <f>IF(SUM(MZ14,NF14)&gt;0,SUM(MZ14,NF14),"")</f>
        <v/>
      </c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40" t="str">
        <f>IF(NJ14&gt;0,NJ14,"")</f>
        <v/>
      </c>
      <c r="OC14" s="40" t="str">
        <f>IF(NK14&gt;0,NK14,"")</f>
        <v/>
      </c>
      <c r="OD14" s="40" t="str">
        <f>IF(SUM(NH14:NK14)-NL14&gt;0,SUM(NH14:NK14)-NL14,"")</f>
        <v/>
      </c>
      <c r="OE14" s="40" t="str">
        <f>IF(NO14&gt;0,NO14,"")</f>
        <v/>
      </c>
      <c r="OF14" s="40" t="str">
        <f>IF(NP14&gt;0,NP14,"")</f>
        <v/>
      </c>
      <c r="OG14" s="40" t="str">
        <f>IF(SUM(NM14:NP14)-NQ14&gt;0,SUM(NM14:NP14)-NQ14,"")</f>
        <v/>
      </c>
      <c r="OH14" s="40" t="str">
        <f>IF(MAX(OD14,OG14)&gt;0,MAX(OD14,OG14),"")</f>
        <v/>
      </c>
      <c r="OI14" s="40" t="str">
        <f>IF(NT14&gt;0,NT14,"")</f>
        <v/>
      </c>
      <c r="OJ14" s="40" t="str">
        <f>IF(NU14&gt;0,NU14,"")</f>
        <v/>
      </c>
      <c r="OK14" s="40" t="str">
        <f>IF(SUM(NR14:NU14)-NV14&gt;0,SUM(NR14:NU14)-NV14,"")</f>
        <v/>
      </c>
      <c r="OL14" s="40" t="str">
        <f>IF(NY14&gt;0,NY14,"")</f>
        <v/>
      </c>
      <c r="OM14" s="40" t="str">
        <f>IF(NZ14&gt;0,NZ14,"")</f>
        <v/>
      </c>
      <c r="ON14" s="40" t="str">
        <f>IF(SUM(NW14:NZ14)-OA14&gt;0,SUM(NW14:NZ14)-OA14,"")</f>
        <v/>
      </c>
      <c r="OO14" s="40" t="str">
        <f>IF(SUM(OH14,ON14)&gt;0,SUM(OH14,ON14),"")</f>
        <v/>
      </c>
      <c r="OP14" s="18"/>
      <c r="OQ14" s="18"/>
      <c r="OR14" s="18"/>
      <c r="OS14" s="18"/>
      <c r="OT14" s="18"/>
      <c r="OU14" s="18"/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1" t="str">
        <f>IF(OR14&gt;0,OR14,"")</f>
        <v/>
      </c>
      <c r="PK14" s="11" t="str">
        <f>IF(OS14&gt;0,OS14,"")</f>
        <v/>
      </c>
      <c r="PL14" s="11" t="str">
        <f>IF(SUM(OP14:OS14)-OT14&gt;0,SUM(OP14:OS14)-OT14,"")</f>
        <v/>
      </c>
      <c r="PM14" s="11" t="str">
        <f>IF(OW14&gt;0,OW14,"")</f>
        <v/>
      </c>
      <c r="PN14" s="11" t="str">
        <f>IF(OX14&gt;0,OX14,"")</f>
        <v/>
      </c>
      <c r="PO14" s="11" t="str">
        <f>IF(SUM(OU14:OX14)-OY14&gt;0,SUM(OU14:OX14)-OY14,"")</f>
        <v/>
      </c>
      <c r="PP14" s="11" t="str">
        <f>IF(MAX(PL14,PO14)&gt;0,MAX(PL14,PO14),"")</f>
        <v/>
      </c>
      <c r="PQ14" s="11" t="str">
        <f>IF(PB14&gt;0,PB14,"")</f>
        <v/>
      </c>
      <c r="PR14" s="11" t="str">
        <f>IF(PC14&gt;0,PC14,"")</f>
        <v/>
      </c>
      <c r="PS14" s="11" t="str">
        <f>IF(SUM(OZ14:PC14)-PD14&gt;0,SUM(OZ14:PC14)-PD14,"")</f>
        <v/>
      </c>
      <c r="PT14" s="11" t="str">
        <f>IF(PG14&gt;0,PG14,"")</f>
        <v/>
      </c>
      <c r="PU14" s="11" t="str">
        <f>IF(PH14&gt;0,PH14,"")</f>
        <v/>
      </c>
      <c r="PV14" s="11" t="str">
        <f>IF(SUM(PE14:PH14)-PI14&gt;0,SUM(PE14:PH14)-PI14,"")</f>
        <v/>
      </c>
      <c r="PW14" s="11" t="str">
        <f>IF(SUM(PP14,PV14)&gt;0,SUM(PP14,PV14),"")</f>
        <v/>
      </c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40" t="str">
        <f>IF(PZ14&gt;0,PZ14,"")</f>
        <v/>
      </c>
      <c r="QS14" s="40" t="str">
        <f>IF(QA14&gt;0,QA14,"")</f>
        <v/>
      </c>
      <c r="QT14" s="40" t="str">
        <f>IF(SUM(PX14:QA14)-QB14&gt;0,SUM(PX14:QA14)-QB14,"")</f>
        <v/>
      </c>
      <c r="QU14" s="40" t="str">
        <f>IF(QE14&gt;0,QE14,"")</f>
        <v/>
      </c>
      <c r="QV14" s="40" t="str">
        <f>IF(QF14&gt;0,QF14,"")</f>
        <v/>
      </c>
      <c r="QW14" s="40" t="str">
        <f>IF(SUM(QC14:QF14)-QG14&gt;0,SUM(QC14:QF14)-QG14,"")</f>
        <v/>
      </c>
      <c r="QX14" s="40" t="str">
        <f>IF(MAX(QT14,QW14)&gt;0,MAX(QT14,QW14),"")</f>
        <v/>
      </c>
      <c r="QY14" s="40" t="str">
        <f>IF(QJ14&gt;0,QJ14,"")</f>
        <v/>
      </c>
      <c r="QZ14" s="40" t="str">
        <f>IF(QK14&gt;0,QK14,"")</f>
        <v/>
      </c>
      <c r="RA14" s="40" t="str">
        <f>IF(SUM(QH14:QK14)-QL14&gt;0,SUM(QH14:QK14)-QL14,"")</f>
        <v/>
      </c>
      <c r="RB14" s="40" t="str">
        <f>IF(QO14&gt;0,QO14,"")</f>
        <v/>
      </c>
      <c r="RC14" s="40" t="str">
        <f>IF(QP14&gt;0,QP14,"")</f>
        <v/>
      </c>
      <c r="RD14" s="40" t="str">
        <f>IF(SUM(QM14:QP14)-QQ14&gt;0,SUM(QM14:QP14)-QQ14,"")</f>
        <v/>
      </c>
      <c r="RE14" s="40" t="str">
        <f>IF(SUM(QX14,RD14)&gt;0,SUM(QX14,RD14),"")</f>
        <v/>
      </c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1" t="str">
        <f>IF(RH14&gt;0,RH14,"")</f>
        <v/>
      </c>
      <c r="SA14" s="11" t="str">
        <f>IF(RI14&gt;0,RI14,"")</f>
        <v/>
      </c>
      <c r="SB14" s="11" t="str">
        <f>IF(SUM(RF14:RI14)-RJ14&gt;0,SUM(RF14:RI14)-RJ14,"")</f>
        <v/>
      </c>
      <c r="SC14" s="11" t="str">
        <f>IF(RM14&gt;0,RM14,"")</f>
        <v/>
      </c>
      <c r="SD14" s="11" t="str">
        <f>IF(RN14&gt;0,RN14,"")</f>
        <v/>
      </c>
      <c r="SE14" s="11" t="str">
        <f>IF(SUM(RK14:RN14)-RO14&gt;0,SUM(RK14:RN14)-RO14,"")</f>
        <v/>
      </c>
      <c r="SF14" s="11" t="str">
        <f>IF(MAX(SB14,SE14)&gt;0,MAX(SB14,SE14),"")</f>
        <v/>
      </c>
      <c r="SG14" s="11" t="str">
        <f>IF(RR14&gt;0,RR14,"")</f>
        <v/>
      </c>
      <c r="SH14" s="11" t="str">
        <f>IF(RS14&gt;0,RS14,"")</f>
        <v/>
      </c>
      <c r="SI14" s="11" t="str">
        <f>IF(SUM(RP14:RS14)-RT14&gt;0,SUM(RP14:RS14)-RT14,"")</f>
        <v/>
      </c>
      <c r="SJ14" s="11" t="str">
        <f>IF(RW14&gt;0,RW14,"")</f>
        <v/>
      </c>
      <c r="SK14" s="11" t="str">
        <f>IF(RX14&gt;0,RX14,"")</f>
        <v/>
      </c>
      <c r="SL14" s="11" t="str">
        <f>IF(SUM(RU14:RX14)-RY14&gt;0,SUM(RU14:RX14)-RY14,"")</f>
        <v/>
      </c>
      <c r="SM14" s="11" t="str">
        <f>IF(SUM(SF14,SL14)&gt;0,SUM(SF14,SL14),"")</f>
        <v/>
      </c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40" t="str">
        <f>IF(SP14&gt;0,SP14,"")</f>
        <v/>
      </c>
      <c r="TI14" s="40" t="str">
        <f>IF(SQ14&gt;0,SQ14,"")</f>
        <v/>
      </c>
      <c r="TJ14" s="40" t="str">
        <f>IF(SUM(SN14:SQ14)-SR14&gt;0,SUM(SN14:SQ14)-SR14,"")</f>
        <v/>
      </c>
      <c r="TK14" s="40" t="str">
        <f>IF(SU14&gt;0,SU14,"")</f>
        <v/>
      </c>
      <c r="TL14" s="40" t="str">
        <f>IF(SV14&gt;0,SV14,"")</f>
        <v/>
      </c>
      <c r="TM14" s="40" t="str">
        <f>IF(SUM(SS14:SV14)-SW14&gt;0,SUM(SS14:SV14)-SW14,"")</f>
        <v/>
      </c>
      <c r="TN14" s="40" t="str">
        <f>IF(MAX(TJ14,TM14)&gt;0,MAX(TJ14,TM14),"")</f>
        <v/>
      </c>
      <c r="TO14" s="40" t="str">
        <f>IF(SZ14&gt;0,SZ14,"")</f>
        <v/>
      </c>
      <c r="TP14" s="40" t="str">
        <f>IF(TA14&gt;0,TA14,"")</f>
        <v/>
      </c>
      <c r="TQ14" s="40" t="str">
        <f>IF(SUM(SX14:TA14)-TB14&gt;0,SUM(SX14:TA14)-TB14,"")</f>
        <v/>
      </c>
      <c r="TR14" s="40" t="str">
        <f>IF(TE14&gt;0,TE14,"")</f>
        <v/>
      </c>
      <c r="TS14" s="40" t="str">
        <f>IF(TF14&gt;0,TF14,"")</f>
        <v/>
      </c>
      <c r="TT14" s="40" t="str">
        <f>IF(SUM(TC14:TF14)-TG14&gt;0,SUM(TC14:TF14)-TG14,"")</f>
        <v/>
      </c>
      <c r="TU14" s="40" t="str">
        <f>IF(SUM(TN14,TT14)&gt;0,SUM(TN14,TT14),"")</f>
        <v/>
      </c>
      <c r="TV14" s="18"/>
      <c r="TW14" s="18"/>
      <c r="TX14" s="18"/>
      <c r="TY14" s="18"/>
      <c r="TZ14" s="18"/>
      <c r="UA14" s="18"/>
      <c r="UB14" s="18"/>
      <c r="UC14" s="18"/>
      <c r="UD14" s="18"/>
      <c r="UE14" s="18"/>
      <c r="UF14" s="18"/>
      <c r="UG14" s="18"/>
      <c r="UH14" s="18"/>
      <c r="UI14" s="18"/>
      <c r="UJ14" s="18"/>
      <c r="UK14" s="18"/>
      <c r="UL14" s="18"/>
      <c r="UM14" s="18"/>
      <c r="UN14" s="18"/>
      <c r="UO14" s="18"/>
      <c r="UP14" s="11" t="str">
        <f>IF(TX14&gt;0,TX14,"")</f>
        <v/>
      </c>
      <c r="UQ14" s="11" t="str">
        <f>IF(TY14&gt;0,TY14,"")</f>
        <v/>
      </c>
      <c r="UR14" s="11" t="str">
        <f>IF(SUM(TV14:TY14)-TZ14&gt;0,SUM(TV14:TY14)-TZ14,"")</f>
        <v/>
      </c>
      <c r="US14" s="11" t="str">
        <f>IF(UC14&gt;0,UC14,"")</f>
        <v/>
      </c>
      <c r="UT14" s="11" t="str">
        <f>IF(UD14&gt;0,UD14,"")</f>
        <v/>
      </c>
      <c r="UU14" s="11" t="str">
        <f>IF(SUM(UA14:UD14)-UE14&gt;0,SUM(UA14:UD14)-UE14,"")</f>
        <v/>
      </c>
      <c r="UV14" s="11" t="str">
        <f>IF(MAX(UR14,UU14)&gt;0,MAX(UR14,UU14),"")</f>
        <v/>
      </c>
      <c r="UW14" s="11" t="str">
        <f>IF(UH14&gt;0,UH14,"")</f>
        <v/>
      </c>
      <c r="UX14" s="11" t="str">
        <f>IF(UI14&gt;0,UI14,"")</f>
        <v/>
      </c>
      <c r="UY14" s="11" t="str">
        <f>IF(SUM(UF14:UI14)-UJ14&gt;0,SUM(UF14:UI14)-UJ14,"")</f>
        <v/>
      </c>
      <c r="UZ14" s="11" t="str">
        <f>IF(UM14&gt;0,UM14,"")</f>
        <v/>
      </c>
      <c r="VA14" s="11" t="str">
        <f>IF(UN14&gt;0,UN14,"")</f>
        <v/>
      </c>
      <c r="VB14" s="11" t="str">
        <f>IF(SUM(UK14:UN14)-UO14&gt;0,SUM(UK14:UN14)-UO14,"")</f>
        <v/>
      </c>
      <c r="VC14" s="11" t="str">
        <f>IF(SUM(UV14,VB14)&gt;0,SUM(UV14,VB14),"")</f>
        <v/>
      </c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40" t="str">
        <f>IF(VF14&gt;0,VF14,"")</f>
        <v/>
      </c>
      <c r="VY14" s="40" t="str">
        <f>IF(VG14&gt;0,VG14,"")</f>
        <v/>
      </c>
      <c r="VZ14" s="40" t="str">
        <f>IF(SUM(VD14:VG14)-VH14&gt;0,SUM(VD14:VG14)-VH14,"")</f>
        <v/>
      </c>
      <c r="WA14" s="40" t="str">
        <f>IF(VK14&gt;0,VK14,"")</f>
        <v/>
      </c>
      <c r="WB14" s="40" t="str">
        <f>IF(VL14&gt;0,VL14,"")</f>
        <v/>
      </c>
      <c r="WC14" s="40" t="str">
        <f>IF(SUM(VI14:VL14)-VM14&gt;0,SUM(VI14:VL14)-VM14,"")</f>
        <v/>
      </c>
      <c r="WD14" s="40" t="str">
        <f>IF(MAX(VZ14,WC14)&gt;0,MAX(VZ14,WC14),"")</f>
        <v/>
      </c>
      <c r="WE14" s="40" t="str">
        <f>IF(VP14&gt;0,VP14,"")</f>
        <v/>
      </c>
      <c r="WF14" s="40" t="str">
        <f>IF(VQ14&gt;0,VQ14,"")</f>
        <v/>
      </c>
      <c r="WG14" s="40" t="str">
        <f>IF(SUM(VN14:VQ14)-VR14&gt;0,SUM(VN14:VQ14)-VR14,"")</f>
        <v/>
      </c>
      <c r="WH14" s="40" t="str">
        <f>IF(VU14&gt;0,VU14,"")</f>
        <v/>
      </c>
      <c r="WI14" s="40" t="str">
        <f>IF(VV14&gt;0,VV14,"")</f>
        <v/>
      </c>
      <c r="WJ14" s="40" t="str">
        <f>IF(SUM(VS14:VV14)-VW14&gt;0,SUM(VS14:VV14)-VW14,"")</f>
        <v/>
      </c>
      <c r="WK14" s="40" t="str">
        <f>IF(SUM(WD14,WJ14)&gt;0,SUM(WD14,WJ14),"")</f>
        <v/>
      </c>
      <c r="WL14" s="26">
        <f>IF($CH14="P",BS14,(BS14+AR14)/2)</f>
        <v>0</v>
      </c>
      <c r="WM14" s="26">
        <f>IF($CH14="P",BT14,(BT14+AS14)/2)</f>
        <v>0</v>
      </c>
      <c r="WN14" s="26">
        <f>IF($CH14="P",BU14,(BU14+AT14)/2)</f>
        <v>0</v>
      </c>
      <c r="WO14" s="26">
        <f>IF($CH14="P",BV14,(BV14+AU14)/2)</f>
        <v>0</v>
      </c>
      <c r="WP14" s="26">
        <f>IF($CH14="P",BW14,(BW14+AV14)/2)</f>
        <v>0</v>
      </c>
      <c r="WQ14" s="26">
        <f>IF($CH14="P",BX14,(BX14+AW14)/2)</f>
        <v>0</v>
      </c>
      <c r="WR14" s="26">
        <f>IF($CH14="P",BY14,(BY14+AX14)/2)</f>
        <v>0</v>
      </c>
      <c r="WS14" s="26">
        <f>IF($CH14="P",BZ14,(BZ14+AY14)/2)</f>
        <v>0</v>
      </c>
      <c r="WT14" s="26">
        <f>IF($CH14="P",CA14,(CA14+AZ14)/2)</f>
        <v>0</v>
      </c>
      <c r="WU14" s="26">
        <f>IF($CH14="P",CB14,(CB14+BA14)/2)</f>
        <v>0</v>
      </c>
      <c r="WV14" s="26">
        <f>IF($CH14="P",CC14,(CC14+BB14)/2)</f>
        <v>0</v>
      </c>
      <c r="WW14" s="26">
        <f>IF($CH14="P",CD14,(CD14+BC14)/2)</f>
        <v>0</v>
      </c>
      <c r="WX14" s="26">
        <f>IF($CH14="P",CE14,(CE14+BD14)/2)</f>
        <v>0</v>
      </c>
      <c r="WY14" s="26">
        <f>IF($CH14="P",CF14,(CF14+BE14)/2)</f>
        <v>0</v>
      </c>
      <c r="WZ14" s="26">
        <f>IF($CH14="P",CG14,(CG14+BF14)/2)</f>
        <v>0</v>
      </c>
      <c r="XA14" s="28" t="s">
        <v>53</v>
      </c>
      <c r="XB14" s="11" t="str">
        <f>IF(WN14&gt;0,WN14,"")</f>
        <v/>
      </c>
      <c r="XC14" s="11" t="str">
        <f>IF(WO14&gt;0,WO14,"")</f>
        <v/>
      </c>
      <c r="XD14" s="11" t="str">
        <f>IF(SUM(WL14:WO14)-WP14&gt;0,SUM(WL14:WO14)-WP14,"")</f>
        <v/>
      </c>
      <c r="XE14" s="11" t="str">
        <f>IF(WS14&gt;0,WS14,"")</f>
        <v/>
      </c>
      <c r="XF14" s="11" t="str">
        <f>IF(WT14&gt;0,WT14,"")</f>
        <v/>
      </c>
      <c r="XG14" s="11" t="str">
        <f>IF(SUM(WQ14:WT14)-WU14&gt;0,SUM(WQ14:WT14)-WU14,"")</f>
        <v/>
      </c>
      <c r="XH14" s="11" t="str">
        <f>IF(MAX(XD14,XG14)&gt;0,MAX(XD14,XG14),"")</f>
        <v/>
      </c>
      <c r="XI14" s="11" t="str">
        <f>IF(WX14&gt;0,WX14,"")</f>
        <v/>
      </c>
      <c r="XJ14" s="11" t="str">
        <f>IF(WY14&gt;0,WY14,"")</f>
        <v/>
      </c>
      <c r="XK14" s="11" t="str">
        <f>IF(SUM(WV14:WY14)-WZ14&gt;0,SUM(WV14:WY14)-WZ14,"")</f>
        <v/>
      </c>
      <c r="XL14" s="11" t="str">
        <f>IF(SUM(XH14,XK14)&gt;0,SUM(XH14,XK14),"")</f>
        <v/>
      </c>
    </row>
    <row r="15" spans="1:636" x14ac:dyDescent="0.2">
      <c r="A15" s="4" t="str" cm="1">
        <f t="array" ref="A15">IF(AND(H15&lt;&gt;"",H15&lt;&gt;"No DD"),SUMPRODUCT((H$4:H$20&lt;&gt;"")*(H$4:H$20&lt;&gt;"No DD")*(E$4:E$20&gt;E15))+1,IF(H15="No DD",SUMPRODUCT((H$4:H$20="No DD")*(E$4:E$20&gt;E15))+1+SUMPRODUCT((H$4:H$20&lt;&gt;"")*(H$4:H$20&lt;&gt;"No DD")),""))</f>
        <v/>
      </c>
      <c r="B15" s="5" t="s">
        <v>243</v>
      </c>
      <c r="C15" s="4" t="s">
        <v>228</v>
      </c>
      <c r="D15" s="4" t="s">
        <v>244</v>
      </c>
      <c r="E15" s="9">
        <f>SUM(J15,L15,N15)</f>
        <v>39.010000000000005</v>
      </c>
      <c r="F15" s="3" t="str">
        <f>IF(OR(AND(AG15&gt;=AQ$22,AG15&lt;&gt;"",AI15&gt;=AQ$26,AI15&lt;&gt;"",AF15=""),AND(AJ15&gt;=AQ$22,AJ15&lt;&gt;"",AL15&gt;=AQ$26,AL15&lt;&gt;"",AF15=""),AND(AN15&gt;=AQ$22,AN15&lt;&gt;"",AP15&gt;=AQ$26,AP15&lt;&gt;"",AF15=""),AND(BH15&gt;=BR$22,BH15&lt;&gt;"",BJ15&gt;=BR$26,BJ15&lt;&gt;"",BG15=""),AND(BK15&gt;=BR$22,BK15&lt;&gt;"",BM15&gt;=BR$26,BM15&lt;&gt;"",BG15=""),AND(BO15&gt;=BR$22,BO15&lt;&gt;"",BQ15&gt;=BR$26,BQ15&lt;&gt;"",BG15=""),AND(CI15&gt;=CS$22,CI15&lt;&gt;"",CK15&gt;=CS$26,CK15&lt;&gt;"",CH15=""),AND(CL15&gt;=CS$22,CL15&lt;&gt;"",CN15&gt;=CS$26,CN15&lt;&gt;"",CH15=""),AND(CP15&gt;=CS$22,CP15&lt;&gt;"",CR15&gt;=CS$26,CR15&lt;&gt;"",CH15=""),AND(DP15&gt;=EC$22,DP15&lt;&gt;"",DR15&gt;=EC$26,DR15&lt;&gt;""),AND(DS15&gt;=EC$22,DS15&lt;&gt;"",DU15&gt;=EC$26,DU15&lt;&gt;""),AND(DW15&gt;=EC$22,DW15&lt;&gt;"",DY15&gt;=EC$26,DY15&lt;&gt;""),AND(DZ15&gt;=EC$22,DZ15&lt;&gt;"",EB15&gt;=EC$26,EB15&lt;&gt;""),AND(EX15&gt;=FK$22,EX15&lt;&gt;"",EZ15&gt;=FK$26,EZ15&lt;&gt;""),AND(FA15&gt;=FK$22,FA15&lt;&gt;"",FC15&gt;=FK$26,FC15&lt;&gt;""),AND(FE15&gt;=FK$22,FE15&lt;&gt;"",FG15&gt;=FK$26,FG15&lt;&gt;""),AND(FH15&gt;=FK$22,FH15&lt;&gt;"",FJ15&gt;=FK$26,FJ15&lt;&gt;""),AND(GF15&gt;=GS$22,GF15&lt;&gt;"",GH15&gt;=GS$26,GH15&lt;&gt;""),AND(GI15&gt;=GS$22,GI15&lt;&gt;"",GK15&gt;=GS$26,GK15&lt;&gt;""),AND(GM15&gt;=GS$22,GM15&lt;&gt;"",GO15&gt;=GS$26,GO15&lt;&gt;""),AND(GP15&gt;=GS$22,GP15&lt;&gt;"",GR15&gt;=GS$26,GR15&lt;&gt;""),AND(HN15&gt;=IA$22,HN15&lt;&gt;"",HP15&gt;=IA$26,HP15&lt;&gt;""),AND(HQ15&gt;=IA$22,HQ15&lt;&gt;"",HS15&gt;=IA$26,HS15&lt;&gt;""),AND(HU15&gt;=IA$22,HU15&lt;&gt;"",HW15&gt;=IA$26,HW15&lt;&gt;""),AND(HX15&gt;=IA$22,HX15&lt;&gt;"",HZ15&gt;=IA$26,HZ15&lt;&gt;""),AND(IV15&gt;=JI$22,IV15&lt;&gt;"",IX15&gt;=JI$26,IX15&lt;&gt;""),AND(IY15&gt;=JI$22,IY15&lt;&gt;"",JA15&gt;=JI$26,JA15&lt;&gt;""),AND(JC15&gt;=JI$22,JC15&lt;&gt;"",JE15&gt;=JI$26,JE15&lt;&gt;""),AND(JF15&gt;=JI$22,JF15&lt;&gt;"",JH15&gt;=JI$26,JH15&lt;&gt;""),AND(KD15&gt;=KQ$22,KD15&lt;&gt;"",KF15&gt;=KQ$26,KF15&lt;&gt;""),AND(KG15&gt;=KQ$22,KG15&lt;&gt;"",KI15&gt;=KQ$26,KI15&lt;&gt;""),AND(KK15&gt;=KQ$22,KK15&lt;&gt;"",KM15&gt;=KQ$26,KM15&lt;&gt;""),AND(KN15&gt;=KQ$22,KN15&lt;&gt;"",KP15&gt;=KQ$26,KP15&lt;&gt;""),AND(LL15&gt;=LY$22,LL15&lt;&gt;"",LN15&gt;=LY$26,LN15&lt;&gt;""),AND(LO15&gt;=LY$22,LO15&lt;&gt;"",LQ15&gt;=LY$26,LQ15&lt;&gt;""),AND(LS15&gt;=LY$22,LS15&lt;&gt;"",LU15&gt;=LY$26,LU15&lt;&gt;""),AND(LV15&gt;=LY$22,LV15&lt;&gt;"",LX15&gt;=LY$26,LX15&lt;&gt;""),AND(MT15&gt;=NG$22,MT15&lt;&gt;"",MV15&gt;=NG$26,MV15&lt;&gt;""),AND(MW15&gt;=NG$22,MW15&lt;&gt;"",MY15&gt;=NG$26,MY15&lt;&gt;""),AND(NA15&gt;=NG$22,NA15&lt;&gt;"",NC15&gt;=NG$26,NC15&lt;&gt;""),AND(ND15&gt;=NG$22,ND15&lt;&gt;"",NF15&gt;=NG$26,NF15&lt;&gt;""),AND(OB15&gt;=OO$22,OB15&lt;&gt;"",OD15&gt;=OO$26,OD15&lt;&gt;""),AND(OE15&gt;=OO$22,OE15&lt;&gt;"",OG15&gt;=OO$26,OG15&lt;&gt;""),AND(OI15&gt;=OO$22,OI15&lt;&gt;"",OK15&gt;=OO$26,OK15&lt;&gt;""),AND(OL15&gt;=OO$22,OL15&lt;&gt;"",ON15&gt;=OO$26,ON15&lt;&gt;""),AND(PJ15&gt;=PW$22,PJ15&lt;&gt;"",PL15&gt;=PW$26,PL15&lt;&gt;""),AND(PM15&gt;=PW$22,PM15&lt;&gt;"",PO15&gt;=PW$26,PO15&lt;&gt;""),AND(PQ15&gt;=PW$22,PQ15&lt;&gt;"",PS15&gt;=PW$26,PS15&lt;&gt;""),AND(PT15&gt;=PW$22,PT15&lt;&gt;"",PV15&gt;=PW$26,PV15&lt;&gt;""),AND(QR15&gt;=RE$22,QR15&lt;&gt;"",QT15&gt;=RE$26,QT15&lt;&gt;""),AND(QU15&gt;=RE$22,QU15&lt;&gt;"",QW15&gt;=RE$26,QW15&lt;&gt;""),AND(QY15&gt;=RE$22,QY15&lt;&gt;"",RA15&gt;=RE$26,RA15&lt;&gt;""),AND(RB15&gt;=RE$22,RB15&lt;&gt;"",RD15&gt;=RE$26,RD15&lt;&gt;""),AND(RZ15&gt;=SM$22,RZ15&lt;&gt;"",SB15&gt;=SM$26,SB15&lt;&gt;""),AND(SC15&gt;=SM$22,SC15&lt;&gt;"",SE15&gt;=SM$26,SE15&lt;&gt;""),AND(SG15&gt;=SM$22,SG15&lt;&gt;"",SI15&gt;=SM$26,SI15&lt;&gt;""),AND(SJ15&gt;=SM$22,SJ15&lt;&gt;"",SL15&gt;=SM$26,SL15&lt;&gt;""),AND(TH15&gt;=TU$22,TH15&lt;&gt;"",TJ15&gt;=TU$26,TJ15&lt;&gt;""),AND(TK15&gt;=TU$22,TK15&lt;&gt;"",TM15&gt;=TU$26,TM15&lt;&gt;""),AND(TO15&gt;=TU$22,TO15&lt;&gt;"",TQ15&gt;=TU$26,TQ15&lt;&gt;""),AND(TR15&gt;=TU$22,TR15&lt;&gt;"",TT15&gt;=TU$26,TT15&lt;&gt;""),AND(UP15&gt;=VC$22,UP15&lt;&gt;"",UR15&gt;=VC$26,UR15&lt;&gt;""),AND(US15&gt;=VC$22,US15&lt;&gt;"",UU15&gt;=VC$26,UU15&lt;&gt;""),AND(UW15&gt;=VC$22,UW15&lt;&gt;"",UY15&gt;=VC$26,UY15&lt;&gt;""),AND(UZ15&gt;=VC$22,UZ15&lt;&gt;"",VB15&gt;=VC$26,VB15&lt;&gt;""),AND(VX15&gt;=WK$22,VX15&lt;&gt;"",VZ15&gt;=WK$26,VZ15&lt;&gt;""),AND(WA15&gt;=WK$22,WA15&lt;&gt;"",WC15&gt;=WK$26,WC15&lt;&gt;""),AND(WE15&gt;=WK$22,WE15&lt;&gt;"",WG15&gt;=WK$26,WG15&lt;&gt;""),AND(WH15&gt;=WK$22,WH15&lt;&gt;"",WJ15&gt;=WK$26,WJ15&lt;&gt;"")),"P","")</f>
        <v/>
      </c>
      <c r="G15" s="3" t="str">
        <f>IF(OR(AND(AI15&gt;=AQ$26,AI15&lt;&gt;"",AF15=""),AND(AL15&gt;=AQ$26,AL15&lt;&gt;"",AF15=""),AND(AP15&gt;=AQ$26,AP15&lt;&gt;"",AF15=""),AND(BJ15&gt;=BR$26,BJ15&lt;&gt;"",BG15=""),AND(BM15&gt;=BR$26,BM15&lt;&gt;"",BG15=""),AND(BQ15&gt;=BR$26,BQ15&lt;&gt;"",BG15=""),AND(CK15&gt;=CS$26,CK15&lt;&gt;"",CH15=""),AND(CN15&gt;=CS$26,CN15&lt;&gt;"",CH15=""),AND(CR15&gt;=CS$26,CR15&lt;&gt;"",CH15=""),AND(DR15&gt;=EC$26,DR15&lt;&gt;""),AND(DU15&gt;=EC$26,DU15&lt;&gt;""),AND(DY15&gt;=EC$26,DY15&lt;&gt;""),AND(EB15&gt;=EC$26,EB15&lt;&gt;""),AND(EZ15&gt;=FK$26,EZ15&lt;&gt;""),AND(FC15&gt;=FK$26,FC15&lt;&gt;""),AND(FG15&gt;=FK$26,FG15&lt;&gt;""),AND(FJ15&gt;=FK$26,FJ15&lt;&gt;""),AND(GH15&gt;=GS$26,GH15&lt;&gt;""),AND(GK15&gt;=GS$26,GK15&lt;&gt;""),AND(GO15&gt;=GS$26,GO15&lt;&gt;""),AND(GR15&gt;=GS$26,GR15&lt;&gt;""),AND(HP15&gt;=IA$26,HP15&lt;&gt;""),AND(HS15&gt;=IA$26,HS15&lt;&gt;""),AND(HW15&gt;=IA$26,HW15&lt;&gt;""),AND(HZ15&gt;=IA$26,HZ15&lt;&gt;""),AND(IX15&gt;=JI$26,IX15&lt;&gt;""),AND(JA15&gt;=JI$26,JA15&lt;&gt;""),AND(JE15&gt;=JI$26,JE15&lt;&gt;""),AND(JH15&gt;=JI$26,JH15&lt;&gt;""),AND(KF15&gt;=KQ$26,KF15&lt;&gt;""),AND(KI15&gt;=KQ$26,KI15&lt;&gt;""),AND(KM15&gt;=KQ$26,KM15&lt;&gt;""),AND(KP15&gt;=KQ$26,KP15&lt;&gt;""),AND(LN15&gt;=LY$26,LN15&lt;&gt;""),AND(LQ15&gt;=LY$26,LQ15&lt;&gt;""),AND(LU15&gt;=LY$26,LU15&lt;&gt;""),AND(LX15&gt;=LY$26,LX15&lt;&gt;""),AND(MV15&gt;=NG$26,MV15&lt;&gt;""),AND(MY15&gt;=NG$26,MY15&lt;&gt;""),AND(NC15&gt;=NG$26,NC15&lt;&gt;""),AND(NF15&gt;=NG$26,NF15&lt;&gt;""),AND(OD15&gt;=OO$26,OD15&lt;&gt;""),AND(OG15&gt;=OO$26,OG15&lt;&gt;""),AND(OK15&gt;=OO$26,OK15&lt;&gt;""),AND(ON15&gt;=OO$26,ON15&lt;&gt;""),AND(PL15&gt;=PW$26,PL15&lt;&gt;""),AND(PO15&gt;=PW$26,PO15&lt;&gt;""),AND(PS15&gt;=PW$26,PS15&lt;&gt;""),AND(PV15&gt;=PW$26,PV15&lt;&gt;""),AND(QT15&gt;=RE$26,QT15&lt;&gt;""),AND(QW15&gt;=RE$26,QW15&lt;&gt;""),AND(RA15&gt;=RE$26,RA15&lt;&gt;""),AND(RD15&gt;=RE$26,RD15&lt;&gt;""),AND(SB15&gt;=SM$26,SB15&lt;&gt;""),AND(SE15&gt;=SM$26,SE15&lt;&gt;""),AND(SI15&gt;=SM$26,SI15&lt;&gt;""),AND(SL15&gt;=SM$26,SL15&lt;&gt;""),AND(TJ15&gt;=TU$26,TJ15&lt;&gt;""),AND(TM15&gt;=TU$26,TM15&lt;&gt;""),AND(TQ15&gt;=TU$26,TQ15&lt;&gt;""),AND(TT15&gt;=TU$26,TT15&lt;&gt;""),AND(UR15&gt;=VC$26,UR15&lt;&gt;""),AND(UU15&gt;=VC$26,UU15&lt;&gt;""),AND(UY15&gt;=VC$26,UY15&lt;&gt;""),AND(VB15&gt;=VC$26,VB15&lt;&gt;""),AND(VZ15&gt;=WK$26,VZ15&lt;&gt;""),AND(WC15&gt;=WK$26,WC15&lt;&gt;""),AND(WG15&gt;=WK$26,WG15&lt;&gt;""),AND(WJ15&gt;=WK$26,WJ15&lt;&gt;"")),"P","")</f>
        <v/>
      </c>
      <c r="H15" s="36" t="str">
        <f>IF(AND(G15="P",F15=""),"No DD",IF(OR(AND(AG15&gt;=AQ$25,AG15&lt;&gt;"",AI15&gt;=AQ$29,AI15&lt;&gt;"",AF15=""),AND(AJ15&gt;=AQ$25,AJ15&lt;&gt;"",AL15&gt;=AQ$29,AL15&lt;&gt;"",AF15=""),AND(AN15&gt;=AQ$25,AN15&lt;&gt;"",AP15&gt;=AQ$29,AP15&lt;&gt;"",AF15=""),AND(BH15&gt;=BR$25,BH15&lt;&gt;"",BJ15&gt;=BR$29,BJ15&lt;&gt;"",BG15=""),AND(BK15&gt;=BR$25,BK15&lt;&gt;"",BM15&gt;=BR$29,BM15&lt;&gt;"",BG15=""),AND(BO15&gt;=BR$25,BO15&lt;&gt;"",BQ15&gt;=BR$29,BQ15&lt;&gt;"",BG15=""),AND(CI15&gt;=CS$25,CI15&lt;&gt;"",CK15&gt;=CS$29,CK15&lt;&gt;"",CH15=""),AND(CL15&gt;=CS$25,CL15&lt;&gt;"",CN15&gt;=CS$29,CN15&lt;&gt;"",CH15=""),AND(CP15&gt;=CS$25,CP15&lt;&gt;"",CR15&gt;=CS$29,CR15&lt;&gt;"",CH15=""),AND(DP15&gt;=EC$25,DP15&lt;&gt;"",DR15&gt;=EC$29,DR15&lt;&gt;""),AND(DS15&gt;=EC$25,DS15&lt;&gt;"",DU15&gt;=EC$29,DU15&lt;&gt;""),AND(DW15&gt;=EC$25,DW15&lt;&gt;"",DY15&gt;=EC$29,DY15&lt;&gt;""),AND(DZ15&gt;=EC$25,DZ15&lt;&gt;"",EB15&gt;=EC$29,EB15&lt;&gt;""),AND(EX15&gt;=FK$25,EX15&lt;&gt;"",EZ15&gt;=FK$29,EZ15&lt;&gt;""),AND(FA15&gt;=FK$25,FA15&lt;&gt;"",FC15&gt;=FK$29,FC15&lt;&gt;""),AND(FE15&gt;=FK$25,FE15&lt;&gt;"",FG15&gt;=FK$29,FG15&lt;&gt;""),AND(FH15&gt;=FK$25,FH15&lt;&gt;"",FJ15&gt;=FK$29,FJ15&lt;&gt;""),AND(GF15&gt;=GS$25,GF15&lt;&gt;"",GH15&gt;=GS$29,GH15&lt;&gt;""),AND(GI15&gt;=GS$25,GI15&lt;&gt;"",GK15&gt;=GS$29,GK15&lt;&gt;""),AND(GM15&gt;=GS$25,GM15&lt;&gt;"",GO15&gt;=GS$29,GO15&lt;&gt;""),AND(GP15&gt;=GS$25,GP15&lt;&gt;"",GR15&gt;=GS$29,GR15&lt;&gt;""),AND(HN15&gt;=IA$25,HN15&lt;&gt;"",HP15&gt;=IA$29,HP15&lt;&gt;""),AND(HQ15&gt;=IA$25,HQ15&lt;&gt;"",HS15&gt;=IA$29,HS15&lt;&gt;""),AND(HU15&gt;=IA$25,HU15&lt;&gt;"",HW15&gt;=IA$29,HW15&lt;&gt;""),AND(HX15&gt;=IA$25,HX15&lt;&gt;"",HZ15&gt;=IA$29,HZ15&lt;&gt;""),AND(IV15&gt;=JI$25,IV15&lt;&gt;"",IX15&gt;=JI$29,IX15&lt;&gt;""),AND(IY15&gt;=JI$25,IY15&lt;&gt;"",JA15&gt;=JI$29,JA15&lt;&gt;""),AND(JC15&gt;=JI$25,JC15&lt;&gt;"",JE15&gt;=JI$29,JE15&lt;&gt;""),AND(JF15&gt;=JI$25,JF15&lt;&gt;"",JH15&gt;=JI$29,JH15&lt;&gt;""),AND(KD15&gt;=KQ$25,KD15&lt;&gt;"",KF15&gt;=KQ$29,KF15&lt;&gt;""),AND(KG15&gt;=KQ$25,KG15&lt;&gt;"",KI15&gt;=KQ$29,KI15&lt;&gt;""),AND(KK15&gt;=KQ$25,KK15&lt;&gt;"",KM15&gt;=KQ$29,KM15&lt;&gt;""),AND(KN15&gt;=KQ$25,KN15&lt;&gt;"",KP15&gt;=KQ$29,KP15&lt;&gt;""),AND(LL15&gt;=LY$25,LL15&lt;&gt;"",LN15&gt;=LY$29,LN15&lt;&gt;""),AND(LO15&gt;=LY$25,LO15&lt;&gt;"",LQ15&gt;=LY$29,LQ15&lt;&gt;""),AND(LS15&gt;=LY$25,LS15&lt;&gt;"",LU15&gt;=LY$29,LU15&lt;&gt;""),AND(LV15&gt;=LY$25,LV15&lt;&gt;"",LX15&gt;=LY$29,LX15&lt;&gt;""),AND(MT15&gt;=NG$25,MT15&lt;&gt;"",MV15&gt;=NG$29,MV15&lt;&gt;""),AND(MW15&gt;=NG$25,MW15&lt;&gt;"",MY15&gt;=NG$29,MY15&lt;&gt;""),AND(NA15&gt;=NG$25,NA15&lt;&gt;"",NC15&gt;=NG$29,NC15&lt;&gt;""),AND(ND15&gt;=NG$25,ND15&lt;&gt;"",NF15&gt;=NG$29,NF15&lt;&gt;""),AND(OB15&gt;=OO$25,OB15&lt;&gt;"",OD15&gt;=OO$29,OD15&lt;&gt;""),AND(OE15&gt;=OO$25,OE15&lt;&gt;"",OG15&gt;=OO$29,OG15&lt;&gt;""),AND(OI15&gt;=OO$25,OI15&lt;&gt;"",OK15&gt;=OO$29,OK15&lt;&gt;""),AND(OL15&gt;=OO$25,OL15&lt;&gt;"",ON15&gt;=OO$29,ON15&lt;&gt;""),AND(PJ15&gt;=PW$25,PJ15&lt;&gt;"",PL15&gt;=PW$29,PL15&lt;&gt;""),AND(PM15&gt;=PW$25,PM15&lt;&gt;"",PO15&gt;=PW$29,PO15&lt;&gt;""),AND(PQ15&gt;=PW$25,PQ15&lt;&gt;"",PS15&gt;=PW$29,PS15&lt;&gt;""),AND(PT15&gt;=PW$25,PT15&lt;&gt;"",PV15&gt;=PW$29,PV15&lt;&gt;""),AND(QR15&gt;=RE$25,QR15&lt;&gt;"",QT15&gt;=RE$29,QT15&lt;&gt;""),AND(QU15&gt;=RE$25,QU15&lt;&gt;"",QW15&gt;=RE$29,QW15&lt;&gt;""),AND(QY15&gt;=RE$25,QY15&lt;&gt;"",RA15&gt;=RE$29,RA15&lt;&gt;""),AND(RB15&gt;=RE$25,RB15&lt;&gt;"",RD15&gt;=RE$29,RD15&lt;&gt;""),AND(RZ15&gt;=SM$25,RZ15&lt;&gt;"",SB15&gt;=SM$29,SB15&lt;&gt;""),AND(SC15&gt;=SM$25,SC15&lt;&gt;"",SE15&gt;=SM$29,SE15&lt;&gt;""),AND(SG15&gt;=SM$25,SG15&lt;&gt;"",SI15&gt;=SM$29,SI15&lt;&gt;""),AND(SJ15&gt;=SM$25,SJ15&lt;&gt;"",SL15&gt;=SM$29,SL15&lt;&gt;""),AND(TH15&gt;=TU$25,TH15&lt;&gt;"",TJ15&gt;=TU$29,TJ15&lt;&gt;""),AND(TK15&gt;=TU$25,TK15&lt;&gt;"",TM15&gt;=TU$29,TM15&lt;&gt;""),AND(TO15&gt;=TU$25,TO15&lt;&gt;"",TQ15&gt;=TU$29,TQ15&lt;&gt;""),AND(TR15&gt;=TU$25,TR15&lt;&gt;"",TT15&gt;=TU$29,TT15&lt;&gt;""),AND(UP15&gt;=VC$25,UP15&lt;&gt;"",UR15&gt;=VC$29,UR15&lt;&gt;""),AND(US15&gt;=VC$25,US15&lt;&gt;"",UU15&gt;=VC$29,UU15&lt;&gt;""),AND(UW15&gt;=VC$25,UW15&lt;&gt;"",UY15&gt;=VC$29,UY15&lt;&gt;""),AND(UZ15&gt;=VC$25,UZ15&lt;&gt;"",VB15&gt;=VC$29,VB15&lt;&gt;""),AND(VX15&gt;=WK$25,VX15&lt;&gt;"",VZ15&gt;=WK$29,VZ15&lt;&gt;""),AND(WA15&gt;=WK$25,WA15&lt;&gt;"",WC15&gt;=WK$29,WC15&lt;&gt;""),AND(WE15&gt;=WK$25,WE15&lt;&gt;"",WG15&gt;=WK$29,WG15&lt;&gt;""),AND(WH15&gt;=WK$25,WH15&lt;&gt;"",WJ15&gt;=WK$29,WJ15&lt;&gt;"")),"Merit",IF(OR(AND(AG15&gt;=AQ$24,AG15&lt;&gt;"",AI15&gt;=AQ$28,AI15&lt;&gt;"",AF15=""),AND(AJ15&gt;=AQ$24,AJ15&lt;&gt;"",AL15&gt;=AQ$28,AL15&lt;&gt;"",AF15=""),AND(AN15&gt;=AQ$24,AN15&lt;&gt;"",AP15&gt;=AQ$28,AP15&lt;&gt;"",AF15=""),AND(BH15&gt;=BR$24,BH15&lt;&gt;"",BJ15&gt;=BR$28,BJ15&lt;&gt;"",BG15=""),AND(BK15&gt;=BR$24,BK15&lt;&gt;"",BM15&gt;=BR$28,BM15&lt;&gt;"",BG15=""),AND(BO15&gt;=BR$24,BO15&lt;&gt;"",BQ15&gt;=BR$28,BQ15&lt;&gt;"",BG15=""),AND(CI15&gt;=CS$24,CI15&lt;&gt;"",CK15&gt;=CS$28,CK15&lt;&gt;"",CH15=""),AND(CL15&gt;=CS$24,CL15&lt;&gt;"",CN15&gt;=CS$28,CN15&lt;&gt;"",CH15=""),AND(CP15&gt;=CS$24,CP15&lt;&gt;"",CR15&gt;=CS$28,CR15&lt;&gt;"",CH15=""),AND(DP15&gt;=EC$24,DP15&lt;&gt;"",DR15&gt;=EC$28,DR15&lt;&gt;""),AND(DS15&gt;=EC$24,DS15&lt;&gt;"",DU15&gt;=EC$28,DU15&lt;&gt;""),AND(DW15&gt;=EC$24,DW15&lt;&gt;"",DY15&gt;=EC$28,DY15&lt;&gt;""),AND(DZ15&gt;=EC$24,DZ15&lt;&gt;"",EB15&gt;=EC$28,EB15&lt;&gt;""),AND(EX15&gt;=FK$24,EX15&lt;&gt;"",EZ15&gt;=FK$28,EZ15&lt;&gt;""),AND(FA15&gt;=FK$24,FA15&lt;&gt;"",FC15&gt;=FK$28,FC15&lt;&gt;""),AND(FE15&gt;=FK$24,FE15&lt;&gt;"",FG15&gt;=FK$28,FG15&lt;&gt;""),AND(FH15&gt;=FK$24,FH15&lt;&gt;"",FJ15&gt;=FK$28,FJ15&lt;&gt;""),AND(GF15&gt;=GS$24,GF15&lt;&gt;"",GH15&gt;=GS$28,GH15&lt;&gt;""),AND(GI15&gt;=GS$24,GI15&lt;&gt;"",GK15&gt;=GS$28,GK15&lt;&gt;""),AND(GM15&gt;=GS$24,GM15&lt;&gt;"",GO15&gt;=GS$28,GO15&lt;&gt;""),AND(GP15&gt;=GS$24,GP15&lt;&gt;"",GR15&gt;=GS$28,GR15&lt;&gt;""),AND(HN15&gt;=IA$24,HN15&lt;&gt;"",HP15&gt;=IA$28,HP15&lt;&gt;""),AND(HQ15&gt;=IA$24,HQ15&lt;&gt;"",HS15&gt;=IA$28,HS15&lt;&gt;""),AND(HU15&gt;=IA$24,HU15&lt;&gt;"",HW15&gt;=IA$28,HW15&lt;&gt;""),AND(HX15&gt;=IA$24,HX15&lt;&gt;"",HZ15&gt;=IA$28,HZ15&lt;&gt;""),AND(IV15&gt;=JI$24,IV15&lt;&gt;"",IX15&gt;=JI$28,IX15&lt;&gt;""),AND(IY15&gt;=JI$24,IY15&lt;&gt;"",JA15&gt;=JI$28,JA15&lt;&gt;""),AND(JC15&gt;=JI$24,JC15&lt;&gt;"",JE15&gt;=JI$28,JE15&lt;&gt;""),AND(JF15&gt;=JI$24,JF15&lt;&gt;"",JH15&gt;=JI$28,JH15&lt;&gt;""),AND(KD15&gt;=KQ$24,KD15&lt;&gt;"",KF15&gt;=KQ$28,KF15&lt;&gt;""),AND(KG15&gt;=KQ$24,KG15&lt;&gt;"",KI15&gt;=KQ$28,KI15&lt;&gt;""),AND(KK15&gt;=KQ$24,KK15&lt;&gt;"",KM15&gt;=KQ$28,KM15&lt;&gt;""),AND(KN15&gt;=KQ$24,KN15&lt;&gt;"",KP15&gt;=KQ$28,KP15&lt;&gt;""),AND(LL15&gt;=LY$24,LL15&lt;&gt;"",LN15&gt;=LY$28,LN15&lt;&gt;""),AND(LO15&gt;=LY$24,LO15&lt;&gt;"",LQ15&gt;=LY$28,LQ15&lt;&gt;""),AND(LS15&gt;=LY$24,LS15&lt;&gt;"",LU15&gt;=LY$28,LU15&lt;&gt;""),AND(LV15&gt;=LY$24,LV15&lt;&gt;"",LX15&gt;=LY$28,LX15&lt;&gt;""),AND(MT15&gt;=NG$24,MT15&lt;&gt;"",MV15&gt;=NG$28,MV15&lt;&gt;""),AND(MW15&gt;=NG$24,MW15&lt;&gt;"",MY15&gt;=NG$28,MY15&lt;&gt;""),AND(NA15&gt;=NG$24,NA15&lt;&gt;"",NC15&gt;=NG$28,NC15&lt;&gt;""),AND(ND15&gt;=NG$24,ND15&lt;&gt;"",NF15&gt;=NG$28,NF15&lt;&gt;""),AND(OB15&gt;=OO$24,OB15&lt;&gt;"",OD15&gt;=OO$28,OD15&lt;&gt;""),AND(OE15&gt;=OO$24,OE15&lt;&gt;"",OG15&gt;=OO$28,OG15&lt;&gt;""),AND(OI15&gt;=OO$24,OI15&lt;&gt;"",OK15&gt;=OO$28,OK15&lt;&gt;""),AND(OL15&gt;=OO$24,OL15&lt;&gt;"",ON15&gt;=OO$28,ON15&lt;&gt;""),AND(PJ15&gt;=PW$24,PJ15&lt;&gt;"",PL15&gt;=PW$28,PL15&lt;&gt;""),AND(PM15&gt;=PW$24,PM15&lt;&gt;"",PO15&gt;=PW$28,PO15&lt;&gt;""),AND(PQ15&gt;=PW$24,PQ15&lt;&gt;"",PS15&gt;=PW$28,PS15&lt;&gt;""),AND(PT15&gt;=PW$24,PT15&lt;&gt;"",PV15&gt;=PW$28,PV15&lt;&gt;""),AND(QR15&gt;=RE$24,QR15&lt;&gt;"",QT15&gt;=RE$28,QT15&lt;&gt;""),AND(QU15&gt;=RE$24,QU15&lt;&gt;"",QW15&gt;=RE$28,QW15&lt;&gt;""),AND(QY15&gt;=RE$24,QY15&lt;&gt;"",RA15&gt;=RE$28,RA15&lt;&gt;""),AND(RB15&gt;=RE$24,RB15&lt;&gt;"",RD15&gt;=RE$28,RD15&lt;&gt;""),AND(RZ15&gt;=SM$24,RZ15&lt;&gt;"",SB15&gt;=SM$28,SB15&lt;&gt;""),AND(SC15&gt;=SM$24,SC15&lt;&gt;"",SE15&gt;=SM$28,SE15&lt;&gt;""),AND(SG15&gt;=SM$24,SG15&lt;&gt;"",SI15&gt;=SM$28,SI15&lt;&gt;""),AND(SJ15&gt;=SM$24,SJ15&lt;&gt;"",SL15&gt;=SM$28,SL15&lt;&gt;""),AND(TH15&gt;=TU$24,TH15&lt;&gt;"",TJ15&gt;=TU$28,TJ15&lt;&gt;""),AND(TK15&gt;=TU$24,TK15&lt;&gt;"",TM15&gt;=TU$28,TM15&lt;&gt;""),AND(TO15&gt;=TU$24,TO15&lt;&gt;"",TQ15&gt;=TU$28,TQ15&lt;&gt;""),AND(TR15&gt;=TU$24,TR15&lt;&gt;"",TT15&gt;=TU$28,TT15&lt;&gt;""),AND(UP15&gt;=VC$24,UP15&lt;&gt;"",UR15&gt;=VC$28,UR15&lt;&gt;""),AND(US15&gt;=VC$24,US15&lt;&gt;"",UU15&gt;=VC$28,UU15&lt;&gt;""),AND(UW15&gt;=VC$24,UW15&lt;&gt;"",UY15&gt;=VC$28,UY15&lt;&gt;""),AND(UZ15&gt;=VC$24,UZ15&lt;&gt;"",VB15&gt;=VC$28,VB15&lt;&gt;""),AND(VX15&gt;=WK$24,VX15&lt;&gt;"",VZ15&gt;=WK$28,VZ15&lt;&gt;""),AND(WA15&gt;=WK$24,WA15&lt;&gt;"",WC15&gt;=WK$28,WC15&lt;&gt;""),AND(WE15&gt;=WK$24,WE15&lt;&gt;"",WG15&gt;=WK$28,WG15&lt;&gt;""),AND(WH15&gt;=WK$24,WH15&lt;&gt;"",WJ15&gt;=WK$28,WJ15&lt;&gt;"")),"Excellence",IF(I15="P","Worlds Team",IF(F15="P","National Team","")))))</f>
        <v/>
      </c>
      <c r="I15" s="3" t="str">
        <f>IF(OR(AND(AG15&gt;=AQ$23,AG15&lt;&gt;"",AI15&gt;=AQ$27,AI15&lt;&gt;"",AF15=""),AND(AJ15&gt;=AQ$23,AJ15&lt;&gt;"",AL15&gt;=AQ$27,AL15&lt;&gt;"",AF15=""),AND(AN15&gt;=AQ$23,AN15&lt;&gt;"",AP15&gt;=AQ$27,AP15&lt;&gt;"",AF15=""),AND(BH15&gt;=BR$23,BH15&lt;&gt;"",BJ15&gt;=BR$27,BJ15&lt;&gt;"",BG15=""),AND(BK15&gt;=BR$23,BK15&lt;&gt;"",BM15&gt;=BR$27,BM15&lt;&gt;"",BG15=""),AND(BO15&gt;=BR$23,BO15&lt;&gt;"",BQ15&gt;=BR$27,BQ15&lt;&gt;"",BG15=""),AND(CI15&gt;=CS$23,CI15&lt;&gt;"",CK15&gt;=CS$27,CK15&lt;&gt;"",CH15=""),AND(CL15&gt;=CS$23,CL15&lt;&gt;"",CN15&gt;=CS$27,CN15&lt;&gt;"",CH15=""),AND(CP15&gt;=CS$23,CP15&lt;&gt;"",CR15&gt;=CS$27,CR15&lt;&gt;"",CH15=""),AND(DP15&gt;=EC$23,DP15&lt;&gt;"",DR15&gt;=EC$27,DR15&lt;&gt;""),AND(DS15&gt;=EC$23,DS15&lt;&gt;"",DU15&gt;=EC$27,DU15&lt;&gt;""),AND(DW15&gt;=EC$23,DW15&lt;&gt;"",DY15&gt;=EC$27,DY15&lt;&gt;""),AND(DZ15&gt;=EC$23,DZ15&lt;&gt;"",EB15&gt;=EC$27,EB15&lt;&gt;""),AND(EX15&gt;=FK$23,EX15&lt;&gt;"",EZ15&gt;=FK$27,EZ15&lt;&gt;""),AND(FA15&gt;=FK$23,FA15&lt;&gt;"",FC15&gt;=FK$27,FC15&lt;&gt;""),AND(FE15&gt;=FK$23,FE15&lt;&gt;"",FG15&gt;=FK$27,FG15&lt;&gt;""),AND(FH15&gt;=FK$23,FH15&lt;&gt;"",FJ15&gt;=FK$27,FJ15&lt;&gt;""),AND(GF15&gt;=GS$23,GF15&lt;&gt;"",GH15&gt;=GS$27,GH15&lt;&gt;""),AND(GI15&gt;=GS$23,GI15&lt;&gt;"",GK15&gt;=GS$27,GK15&lt;&gt;""),AND(GM15&gt;=GS$23,GM15&lt;&gt;"",GO15&gt;=GS$27,GO15&lt;&gt;""),AND(GP15&gt;=GS$23,GP15&lt;&gt;"",GR15&gt;=GS$27,GR15&lt;&gt;""),AND(HN15&gt;=IA$23,HN15&lt;&gt;"",HP15&gt;=IA$27,HP15&lt;&gt;""),AND(HQ15&gt;=IA$23,HQ15&lt;&gt;"",HS15&gt;=IA$27,HS15&lt;&gt;""),AND(HU15&gt;=IA$23,HU15&lt;&gt;"",HW15&gt;=IA$27,HW15&lt;&gt;""),AND(HX15&gt;=IA$23,HX15&lt;&gt;"",HZ15&gt;=IA$27,HZ15&lt;&gt;""),AND(IV15&gt;=JI$23,IV15&lt;&gt;"",IX15&gt;=JI$27,IX15&lt;&gt;""),AND(IY15&gt;=JI$23,IY15&lt;&gt;"",JA15&gt;=JI$27,JA15&lt;&gt;""),AND(JC15&gt;=JI$23,JC15&lt;&gt;"",JE15&gt;=JI$27,JE15&lt;&gt;""),AND(JF15&gt;=JI$23,JF15&lt;&gt;"",JH15&gt;=JI$27,JH15&lt;&gt;""),AND(KD15&gt;=KQ$23,KD15&lt;&gt;"",KF15&gt;=KQ$27,KF15&lt;&gt;""),AND(KG15&gt;=KQ$23,KG15&lt;&gt;"",KI15&gt;=KQ$27,KI15&lt;&gt;""),AND(KK15&gt;=KQ$23,KK15&lt;&gt;"",KM15&gt;=KQ$27,KM15&lt;&gt;""),AND(KN15&gt;=KQ$23,KN15&lt;&gt;"",KP15&gt;=KQ$27,KP15&lt;&gt;""),AND(LL15&gt;=LY$23,LL15&lt;&gt;"",LN15&gt;=LY$27,LN15&lt;&gt;""),AND(LO15&gt;=LY$23,LO15&lt;&gt;"",LQ15&gt;=LY$27,LQ15&lt;&gt;""),AND(LS15&gt;=LY$23,LS15&lt;&gt;"",LU15&gt;=LY$27,LU15&lt;&gt;""),AND(LV15&gt;=LY$23,LV15&lt;&gt;"",LX15&gt;=LY$27,LX15&lt;&gt;""),AND(MT15&gt;=NG$23,MT15&lt;&gt;"",MV15&gt;=NG$27,MV15&lt;&gt;""),AND(MW15&gt;=NG$23,MW15&lt;&gt;"",MY15&gt;=NG$27,MY15&lt;&gt;""),AND(NA15&gt;=NG$23,NA15&lt;&gt;"",NC15&gt;=NG$27,NC15&lt;&gt;""),AND(ND15&gt;=NG$23,ND15&lt;&gt;"",NF15&gt;=NG$27,NF15&lt;&gt;""),AND(OB15&gt;=OO$23,OB15&lt;&gt;"",OD15&gt;=OO$27,OD15&lt;&gt;""),AND(OE15&gt;=OO$23,OE15&lt;&gt;"",OG15&gt;=OO$27,OG15&lt;&gt;""),AND(OI15&gt;=OO$23,OI15&lt;&gt;"",OK15&gt;=OO$27,OK15&lt;&gt;""),AND(OL15&gt;=OO$23,OL15&lt;&gt;"",ON15&gt;=OO$27,ON15&lt;&gt;""),AND(PJ15&gt;=PW$23,PJ15&lt;&gt;"",PL15&gt;=PW$27,PL15&lt;&gt;""),AND(PM15&gt;=PW$23,PM15&lt;&gt;"",PO15&gt;=PW$27,PO15&lt;&gt;""),AND(PQ15&gt;=PW$23,PQ15&lt;&gt;"",PS15&gt;=PW$27,PS15&lt;&gt;""),AND(PT15&gt;=PW$23,PT15&lt;&gt;"",PV15&gt;=PW$27,PV15&lt;&gt;""),AND(QR15&gt;=RE$23,QR15&lt;&gt;"",QT15&gt;=RE$27,QT15&lt;&gt;""),AND(QU15&gt;=RE$23,QU15&lt;&gt;"",QW15&gt;=RE$27,QW15&lt;&gt;""),AND(QY15&gt;=RE$23,QY15&lt;&gt;"",RA15&gt;=RE$27,RA15&lt;&gt;""),AND(RB15&gt;=RE$23,RB15&lt;&gt;"",RD15&gt;=RE$27,RD15&lt;&gt;""),AND(RZ15&gt;=SM$23,RZ15&lt;&gt;"",SB15&gt;=SM$27,SB15&lt;&gt;""),AND(SC15&gt;=SM$23,SC15&lt;&gt;"",SE15&gt;=SM$27,SE15&lt;&gt;""),AND(SG15&gt;=SM$23,SG15&lt;&gt;"",SI15&gt;=SM$27,SI15&lt;&gt;""),AND(SJ15&gt;=SM$23,SJ15&lt;&gt;"",SL15&gt;=SM$27,SL15&lt;&gt;""),AND(TH15&gt;=TU$23,TH15&lt;&gt;"",TJ15&gt;=TU$27,TJ15&lt;&gt;""),AND(TK15&gt;=TU$23,TK15&lt;&gt;"",TM15&gt;=TU$27,TM15&lt;&gt;""),AND(TO15&gt;=TU$23,TO15&lt;&gt;"",TQ15&gt;=TU$27,TQ15&lt;&gt;""),AND(TR15&gt;=TU$23,TR15&lt;&gt;"",TT15&gt;=TU$27,TT15&lt;&gt;""),AND(UP15&gt;=VC$23,UP15&lt;&gt;"",UR15&gt;=VC$27,UR15&lt;&gt;""),AND(US15&gt;=VC$23,US15&lt;&gt;"",UU15&gt;=VC$27,UU15&lt;&gt;""),AND(UW15&gt;=VC$23,UW15&lt;&gt;"",UY15&gt;=VC$27,UY15&lt;&gt;""),AND(UZ15&gt;=VC$23,UZ15&lt;&gt;"",VB15&gt;=VC$27,VB15&lt;&gt;""),AND(VX15&gt;=WK$23,VX15&lt;&gt;"",VZ15&gt;=WK$27,VZ15&lt;&gt;""),AND(WA15&gt;=WK$23,WA15&lt;&gt;"",WC15&gt;=WK$27,WC15&lt;&gt;""),AND(WE15&gt;=WK$23,WE15&lt;&gt;"",WG15&gt;=WK$27,WG15&lt;&gt;""),AND(WH15&gt;=WK$23,WH15&lt;&gt;"",WJ15&gt;=WK$27,WJ15&lt;&gt;"")),"P","")</f>
        <v/>
      </c>
      <c r="J15" s="8">
        <f>IF(COUNT(AI15,AL15,AP15,BJ15,BM15,BQ15,CK15,CN15,CR15)&gt;0,LARGE((AI15,AL15,AP15,BJ15,BM15,BQ15,CK15,CN15,CR15),1),0)</f>
        <v>0</v>
      </c>
      <c r="K15" s="8" t="str">
        <f>IF(J15="","",IF(OR(J15=CK15,J15=CN15,J15=CR15),$BS$1,IF(OR(J15=BJ15,J15=BM15,J15=BQ15),$AR$1,IF(OR(J15=AI15,J15=AL15,J15=AP15),$Q$1,""))))</f>
        <v/>
      </c>
      <c r="L15" s="8">
        <f>IF(COUNT(AI15,AL15,AP15,BJ15,BM15,BQ15,CK15,CN15,CR15)&gt;1,LARGE((AI15,AL15,AP15,BJ15,BM15,BQ15,CK15,CN15,CR15),2),0)</f>
        <v>0</v>
      </c>
      <c r="M15" s="8" t="str">
        <f>IF(L15="","",IF(OR(L15=CK15,L15=CN15,L15=CR15),$BS$1,IF(OR(L15=BJ15,L15=BM15,L15=BQ15),$AR$1,IF(OR(L15=AI15,L15=AL15,L15=AP15),$Q$1,""))))</f>
        <v/>
      </c>
      <c r="N15" s="8">
        <f>IF(MAX(CT15,CU15)&gt;0,MAX(CT15,CU15),"")</f>
        <v>39.010000000000005</v>
      </c>
      <c r="O15" s="11" t="str">
        <f>IF(N15="","",IF(N15=CT15,"("&amp;CT$2&amp;")",IF(N15=CU15,"("&amp;CU$2&amp;")")))</f>
        <v>(Prelim)</v>
      </c>
      <c r="P15" s="8" t="str">
        <f>IF(N15="","",IF(N15=CT15,IF(N15+IF(L15="",0,L15)=WD15,$VD$1,IF(N15+IF(L15="",0,L15)=UV15,$TV$1,IF(N15+IF(L15="",0,L15)=TN15,$SN$1,IF(N15+IF(L15="",0,L15)=SF15,$RF$1,IF(N15+IF(L15="",0,L15)=QX15,$PX$1,IF(N15+IF(L15="",0,L15)=PP15,$OP$1,IF(N15+IF(L15="",0,L15)=OH15,$NH$1,IF(N15+IF(L15="",0,L15)=MZ15,$LZ$1,IF(N15+IF(L15="",0,L15)=LR15,$KR$1,IF(N15+IF(L15="",0,L15)=KJ15,$JJ$1,IF(N15+IF(L15="",0,L15)=JB15,$IB$1,IF(N15+IF(L15="",0,L15)=HT15,$GT$1,IF(N15+IF(L15="",0,L15)=GL15,$FL$1,IF(N15+IF(L15="",0,L15)=FD15,$ED$1,IF(N15+IF(L15="",0,L15)=DV15,$CV$1))))))))))))))),IF(N15=CU15,IF(N15+IF(L15="",0,L15)=WG15,$VD$1,IF(N15+IF(L15="",0,L15)=UY15,$TV$1,IF(N15+IF(L15="",0,L15)=TQ15,$SN$1,IF(N15+IF(L15="",0,L15)=SL15,$RF$1,IF(N15+IF(L15="",0,L15)=RD15,$PX$1,IF(N15+IF(L15="",0,L15)=PV15,$OP$1,IF(N15+IF(L15="",0,L15)=ON15,$NH$1,IF(N15+IF(L15="",0,L15)=NF15,$LZ$1,IF(N15+IF(L15="",0,L15)=LX15,$KR$1,IF(N15+IF(L15="",0,L15)=KP15,$JJ$1,IF(N15+IF(L15="",0,L15)=JH15,$IB$1,IF(N15+IF(L15="",0,L15)=HZ15,$GT$1,IF(N15+IF(L15="",0,L15)=GR15,$FL$1,IF(N15+IF(L15="",0,L15)=FJ15,$ED$1,IF(N15+IF(L15="",0,L15)=EB15,$CV$1,IF(N15+IF(L15="",0,L15)=WJ15,$VD$1,IF(N15+IF(L15="",0,L15)=VB15,$TV$1,IF(N15+IF(L15="",0,L15)=TT15,$SN$1,IF(N15+IF(L15="",0,L15)=SI15,$RF$1,IF(N15+IF(L15="",0,L15)=RA15,$PX$1,IF(N15+IF(L15="",0,L15)=PS15,$OP$1,IF(N15+IF(L15="",0,L15)=OK15,$NH$1,IF(N15+IF(L15="",0,L15)=NC15,$LZ$1,IF(N15+IF(L15="",0,L15)=LU15,$KR$1,IF(N15+IF(L15="",0,L15)=KM15,$JJ$1,IF(N15+IF(L15="",0,L15)=JE15,$IB$1,IF(N15+IF(L15="",0,L15)=HW15,$GT$1,IF(N15+IF(L15="",0,L15)=GO15,$FL$1,IF(N15+IF(L15="",0,L15)=FG15,$ED$1,IF(N15+IF(L15="",0,L15)=DY15,$CV$1)))))))))))))))))))))))))))))))))</f>
        <v>2025 World Cup POR (July 6)</v>
      </c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7"/>
      <c r="AG15" s="38" t="str">
        <f>IF(S15&gt;0,S15,"")</f>
        <v/>
      </c>
      <c r="AH15" s="38" t="str">
        <f>IF(T15&gt;0,T15,"")</f>
        <v/>
      </c>
      <c r="AI15" s="40" t="str">
        <f>IF(SUM(Q15:T15)-U15&gt;0,SUM(Q15:T15)-U15,"")</f>
        <v/>
      </c>
      <c r="AJ15" s="40" t="str">
        <f>IF(X15&gt;0,X15,"")</f>
        <v/>
      </c>
      <c r="AK15" s="40" t="str">
        <f>IF(Y15&gt;0,Y15,"")</f>
        <v/>
      </c>
      <c r="AL15" s="40" t="str">
        <f>IF(SUM(V15:Y15)-Z15&gt;0,SUM(V15:Y15)-Z15,"")</f>
        <v/>
      </c>
      <c r="AM15" s="40" t="str">
        <f>IF(AI15="","",MAX(AI15,AL15))</f>
        <v/>
      </c>
      <c r="AN15" s="40" t="str">
        <f>IF(AC15&gt;0,AC15,"")</f>
        <v/>
      </c>
      <c r="AO15" s="40" t="str">
        <f>IF(AD15&gt;0,AD15,"")</f>
        <v/>
      </c>
      <c r="AP15" s="40" t="str">
        <f>IF(SUM(AA15:AD15)-AE15&gt;0,SUM(AA15:AD15)-AE15,"")</f>
        <v/>
      </c>
      <c r="AQ15" s="40" t="str">
        <f>IF(SUM(AM15,AP15)&gt;0,SUM(AM15,AP15),"")</f>
        <v/>
      </c>
      <c r="AR15" s="26"/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8"/>
      <c r="BH15" s="39" t="str">
        <f>IF(AT15&gt;0,AT15,"")</f>
        <v/>
      </c>
      <c r="BI15" s="39" t="str">
        <f>IF(AU15&gt;0,AU15,"")</f>
        <v/>
      </c>
      <c r="BJ15" s="11" t="str">
        <f>IF(SUM(AR15:AU15)-AV15&gt;0,SUM(AR15:AU15)-AV15,"")</f>
        <v/>
      </c>
      <c r="BK15" s="11" t="str">
        <f>IF(AY15&gt;0,AY15,"")</f>
        <v/>
      </c>
      <c r="BL15" s="11" t="str">
        <f>IF(AZ15&gt;0,AZ15,"")</f>
        <v/>
      </c>
      <c r="BM15" s="11" t="str">
        <f>IF(SUM(AW15:AZ15)-BA15&gt;0,SUM(AW15:AZ15)-BA15,"")</f>
        <v/>
      </c>
      <c r="BN15" s="11" t="str">
        <f>IF(BJ15="","",MAX(BJ15,BM15))</f>
        <v/>
      </c>
      <c r="BO15" s="11" t="str">
        <f>IF(BD15&gt;0,BD15,"")</f>
        <v/>
      </c>
      <c r="BP15" s="11" t="str">
        <f>IF(BE15&gt;0,BE15,"")</f>
        <v/>
      </c>
      <c r="BQ15" s="11" t="str">
        <f>IF(SUM(BB15:BE15)-BF15&gt;0,SUM(BB15:BE15)-BF15,"")</f>
        <v/>
      </c>
      <c r="BR15" s="11" t="str">
        <f>IF(SUM(BN15,BQ15)&gt;0,SUM(BN15,BQ15),"")</f>
        <v/>
      </c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  <c r="CE15" s="22"/>
      <c r="CF15" s="22"/>
      <c r="CG15" s="22"/>
      <c r="CH15" s="27"/>
      <c r="CI15" s="38" t="str">
        <f>IF(BU15&gt;0,BU15,"")</f>
        <v/>
      </c>
      <c r="CJ15" s="38" t="str">
        <f>IF(BV15&gt;0,BV15,"")</f>
        <v/>
      </c>
      <c r="CK15" s="40" t="str">
        <f>IF(SUM(BS15:BV15)-BW15&gt;0,SUM(BS15:BV15)-BW15,"")</f>
        <v/>
      </c>
      <c r="CL15" s="40" t="str">
        <f>IF(BZ15&gt;0,BZ15,"")</f>
        <v/>
      </c>
      <c r="CM15" s="40" t="str">
        <f>IF(CA15&gt;0,CA15,"")</f>
        <v/>
      </c>
      <c r="CN15" s="40" t="str">
        <f>IF(SUM(BX15:CA15)-CB15&gt;0,SUM(BX15:CA15)-CB15,"")</f>
        <v/>
      </c>
      <c r="CO15" s="40" t="str">
        <f>IF(CK15="","",MAX(CK15,CN15))</f>
        <v/>
      </c>
      <c r="CP15" s="40" t="str">
        <f>IF(CE15&gt;0,CE15,"")</f>
        <v/>
      </c>
      <c r="CQ15" s="40" t="str">
        <f>IF(CF15&gt;0,CF15,"")</f>
        <v/>
      </c>
      <c r="CR15" s="40" t="str">
        <f>IF(SUM(CC15:CF15)-CG15&gt;0,SUM(CC15:CF15)-CG15,"")</f>
        <v/>
      </c>
      <c r="CS15" s="40" t="str">
        <f>IF(SUM(CO15,CR15)&gt;0,SUM(CO15,CR15),"")</f>
        <v/>
      </c>
      <c r="CT15" s="51">
        <f>IF(MAX(DV15,FD15,GL15,HT15,JB15,KJ15,LR15,MZ15,OH15,PP15,QX15,SF15,TN15,UV15,WD15)-IF(L15="",0,L15)&gt;0.001,MAX(DV15,FD15,GL15,HT15,JB15,KJ15,LR15,MZ15,OH15,PP15,QX15,SF15,TN15,UV15,WD15)-IF(L15="",0,L15),"")</f>
        <v>39.010000000000005</v>
      </c>
      <c r="CU15" s="51" t="str">
        <f>IF(MAX(DY15,EB15,FG15,FJ15,GO15,GR15,HW15,HZ15,JE15,JH15,KM15,KP15,LU15,LX15,NC15,NF15,OK15,ON15,PS15,PV15,RA15,RD15,SI15,SL15,TQ15,TT15,UY15,VB15,WG15,WJ15)-IF(L15="",0,L15)&gt;0.001,MAX(DY15,EB15,FG15,FJ15,GO15,GR15,HW15,HZ15,JE15,JH15,KM15,KP15,LU15,LX15,NC15,NF15,OK15,ON15,PS15,PV15,RA15,RD15,SI15,SL15,TQ15,TT15,UY15,VB15,WG15,WJ15)-IF(L15="",0,L15),"")</f>
        <v/>
      </c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40" t="str">
        <f>IF(CX15&gt;0,CX15,"")</f>
        <v/>
      </c>
      <c r="DQ15" s="40" t="str">
        <f>IF(CY15&gt;0,CY15,"")</f>
        <v/>
      </c>
      <c r="DR15" s="40" t="str">
        <f>IF(SUM(CV15:CY15)-CZ15&gt;0,SUM(CV15:CY15)-CZ15,"")</f>
        <v/>
      </c>
      <c r="DS15" s="40" t="str">
        <f>IF(DC15&gt;0,DC15,"")</f>
        <v/>
      </c>
      <c r="DT15" s="40" t="str">
        <f>IF(DD15&gt;0,DD15,"")</f>
        <v/>
      </c>
      <c r="DU15" s="40" t="str">
        <f>IF(SUM(DA15:DD15)-DE15&gt;0,SUM(DA15:DD15)-DE15,"")</f>
        <v/>
      </c>
      <c r="DV15" s="40" t="str">
        <f>IF(MAX(DR15,DU15)&gt;0,MAX(DR15,DU15),"")</f>
        <v/>
      </c>
      <c r="DW15" s="40" t="str">
        <f>IF(DH15&gt;0,DH15,"")</f>
        <v/>
      </c>
      <c r="DX15" s="40" t="str">
        <f>IF(DI15&gt;0,DI15,"")</f>
        <v/>
      </c>
      <c r="DY15" s="40" t="str">
        <f>IF(SUM(DF15:DI15)-DJ15&gt;0,SUM(DF15:DI15)-DJ15,"")</f>
        <v/>
      </c>
      <c r="DZ15" s="40" t="str">
        <f>IF(DM15&gt;0,DM15,"")</f>
        <v/>
      </c>
      <c r="EA15" s="40" t="str">
        <f>IF(DN15&gt;0,DN15,"")</f>
        <v/>
      </c>
      <c r="EB15" s="40" t="str">
        <f>IF(SUM(DK15:DN15)-DO15&gt;0,SUM(DK15:DN15)-DO15,"")</f>
        <v/>
      </c>
      <c r="EC15" s="40" t="str">
        <f>IF(SUM(DV15,EB15)&gt;0,SUM(DV15,EB15),"")</f>
        <v/>
      </c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1" t="str">
        <f>IF(EF15&gt;0,EF15,"")</f>
        <v/>
      </c>
      <c r="EY15" s="11" t="str">
        <f>IF(EG15&gt;0,EG15,"")</f>
        <v/>
      </c>
      <c r="EZ15" s="11" t="str">
        <f>IF(SUM(ED15:EG15)-EH15&gt;0,SUM(ED15:EG15)-EH15,"")</f>
        <v/>
      </c>
      <c r="FA15" s="11" t="str">
        <f>IF(EK15&gt;0,EK15,"")</f>
        <v/>
      </c>
      <c r="FB15" s="11" t="str">
        <f>IF(EL15&gt;0,EL15,"")</f>
        <v/>
      </c>
      <c r="FC15" s="11" t="str">
        <f>IF(SUM(EI15:EL15)-EM15&gt;0,SUM(EI15:EL15)-EM15,"")</f>
        <v/>
      </c>
      <c r="FD15" s="11" t="str">
        <f>IF(MAX(EZ15,FC15)&gt;0,MAX(EZ15,FC15),"")</f>
        <v/>
      </c>
      <c r="FE15" s="11" t="str">
        <f>IF(EP15&gt;0,EP15,"")</f>
        <v/>
      </c>
      <c r="FF15" s="11" t="str">
        <f>IF(EQ15&gt;0,EQ15,"")</f>
        <v/>
      </c>
      <c r="FG15" s="11" t="str">
        <f>IF(SUM(EN15:EQ15)-ER15&gt;0,SUM(EN15:EQ15)-ER15,"")</f>
        <v/>
      </c>
      <c r="FH15" s="11" t="str">
        <f>IF(EU15&gt;0,EU15,"")</f>
        <v/>
      </c>
      <c r="FI15" s="11" t="str">
        <f>IF(EV15&gt;0,EV15,"")</f>
        <v/>
      </c>
      <c r="FJ15" s="11" t="str">
        <f>IF(SUM(ES15:EV15)-EW15&gt;0,SUM(ES15:EV15)-EW15,"")</f>
        <v/>
      </c>
      <c r="FK15" s="11" t="str">
        <f>IF(SUM(FD15,FJ15)&gt;0,SUM(FD15,FJ15),"")</f>
        <v/>
      </c>
      <c r="FL15" s="17">
        <v>5.95</v>
      </c>
      <c r="FM15" s="17">
        <v>7.4</v>
      </c>
      <c r="FN15" s="17">
        <v>12.3</v>
      </c>
      <c r="FO15" s="17">
        <v>13.36</v>
      </c>
      <c r="FP15" s="17">
        <v>0</v>
      </c>
      <c r="FQ15" s="17">
        <v>1.6</v>
      </c>
      <c r="FR15" s="17">
        <v>1.85</v>
      </c>
      <c r="FS15" s="17">
        <v>3.5</v>
      </c>
      <c r="FT15" s="17">
        <v>3.06</v>
      </c>
      <c r="FU15" s="17">
        <v>0</v>
      </c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40">
        <f>IF(FN15&gt;0,FN15,"")</f>
        <v>12.3</v>
      </c>
      <c r="GG15" s="40">
        <f>IF(FO15&gt;0,FO15,"")</f>
        <v>13.36</v>
      </c>
      <c r="GH15" s="40">
        <f>IF(SUM(FL15:FO15)-FP15&gt;0,SUM(FL15:FO15)-FP15,"")</f>
        <v>39.010000000000005</v>
      </c>
      <c r="GI15" s="40">
        <f>IF(FS15&gt;0,FS15,"")</f>
        <v>3.5</v>
      </c>
      <c r="GJ15" s="40">
        <f>IF(FT15&gt;0,FT15,"")</f>
        <v>3.06</v>
      </c>
      <c r="GK15" s="40">
        <f>IF(SUM(FQ15:FT15)-FU15&gt;0,SUM(FQ15:FT15)-FU15,"")</f>
        <v>10.01</v>
      </c>
      <c r="GL15" s="40">
        <f>IF(MAX(GH15,GK15)&gt;0,MAX(GH15,GK15),"")</f>
        <v>39.010000000000005</v>
      </c>
      <c r="GM15" s="40" t="str">
        <f>IF(FX15&gt;0,FX15,"")</f>
        <v/>
      </c>
      <c r="GN15" s="40" t="str">
        <f>IF(FY15&gt;0,FY15,"")</f>
        <v/>
      </c>
      <c r="GO15" s="40" t="str">
        <f>IF(SUM(FV15:FY15)-FZ15&gt;0,SUM(FV15:FY15)-FZ15,"")</f>
        <v/>
      </c>
      <c r="GP15" s="40" t="str">
        <f>IF(GC15&gt;0,GC15,"")</f>
        <v/>
      </c>
      <c r="GQ15" s="40" t="str">
        <f>IF(GD15&gt;0,GD15,"")</f>
        <v/>
      </c>
      <c r="GR15" s="40" t="str">
        <f>IF(SUM(GA15:GD15)-GE15&gt;0,SUM(GA15:GD15)-GE15,"")</f>
        <v/>
      </c>
      <c r="GS15" s="40">
        <f>IF(SUM(GL15,GR15)&gt;0,SUM(GL15,GR15),"")</f>
        <v>39.010000000000005</v>
      </c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1" t="str">
        <f>IF(GV15&gt;0,GV15,"")</f>
        <v/>
      </c>
      <c r="HO15" s="11" t="str">
        <f>IF(GW15&gt;0,GW15,"")</f>
        <v/>
      </c>
      <c r="HP15" s="11" t="str">
        <f>IF(SUM(GT15:GW15)-GX15&gt;0,SUM(GT15:GW15)-GX15,"")</f>
        <v/>
      </c>
      <c r="HQ15" s="11" t="str">
        <f>IF(HA15&gt;0,HA15,"")</f>
        <v/>
      </c>
      <c r="HR15" s="11" t="str">
        <f>IF(HB15&gt;0,HB15,"")</f>
        <v/>
      </c>
      <c r="HS15" s="11" t="str">
        <f>IF(SUM(GY15:HB15)-HC15&gt;0,SUM(GY15:HB15)-HC15,"")</f>
        <v/>
      </c>
      <c r="HT15" s="11" t="str">
        <f>IF(MAX(HP15,HS15)&gt;0,MAX(HP15,HS15),"")</f>
        <v/>
      </c>
      <c r="HU15" s="11" t="str">
        <f>IF(HF15&gt;0,HF15,"")</f>
        <v/>
      </c>
      <c r="HV15" s="11" t="str">
        <f>IF(HG15&gt;0,HG15,"")</f>
        <v/>
      </c>
      <c r="HW15" s="11" t="str">
        <f>IF(SUM(HD15:HG15)-HH15&gt;0,SUM(HD15:HG15)-HH15,"")</f>
        <v/>
      </c>
      <c r="HX15" s="11" t="str">
        <f>IF(HK15&gt;0,HK15,"")</f>
        <v/>
      </c>
      <c r="HY15" s="11" t="str">
        <f>IF(HL15&gt;0,HL15,"")</f>
        <v/>
      </c>
      <c r="HZ15" s="11" t="str">
        <f>IF(SUM(HI15:HL15)-HM15&gt;0,SUM(HI15:HL15)-HM15,"")</f>
        <v/>
      </c>
      <c r="IA15" s="11" t="str">
        <f>IF(SUM(HT15,HZ15)&gt;0,SUM(HT15,HZ15),"")</f>
        <v/>
      </c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40" t="str">
        <f>IF(ID15&gt;0,ID15,"")</f>
        <v/>
      </c>
      <c r="IW15" s="40" t="str">
        <f>IF(IE15&gt;0,IE15,"")</f>
        <v/>
      </c>
      <c r="IX15" s="40" t="str">
        <f>IF(SUM(IB15:IE15)-IF15&gt;0,SUM(IB15:IE15)-IF15,"")</f>
        <v/>
      </c>
      <c r="IY15" s="40" t="str">
        <f>IF(II15&gt;0,II15,"")</f>
        <v/>
      </c>
      <c r="IZ15" s="40" t="str">
        <f>IF(IJ15&gt;0,IJ15,"")</f>
        <v/>
      </c>
      <c r="JA15" s="40" t="str">
        <f>IF(SUM(IG15:IJ15)-IK15&gt;0,SUM(IG15:IJ15)-IK15,"")</f>
        <v/>
      </c>
      <c r="JB15" s="40" t="str">
        <f>IF(MAX(IX15,JA15)&gt;0,MAX(IX15,JA15),"")</f>
        <v/>
      </c>
      <c r="JC15" s="40" t="str">
        <f>IF(IN15&gt;0,IN15,"")</f>
        <v/>
      </c>
      <c r="JD15" s="40" t="str">
        <f>IF(IO15&gt;0,IO15,"")</f>
        <v/>
      </c>
      <c r="JE15" s="40" t="str">
        <f>IF(SUM(IL15:IO15)-IP15&gt;0,SUM(IL15:IO15)-IP15,"")</f>
        <v/>
      </c>
      <c r="JF15" s="40" t="str">
        <f>IF(IS15&gt;0,IS15,"")</f>
        <v/>
      </c>
      <c r="JG15" s="40" t="str">
        <f>IF(IT15&gt;0,IT15,"")</f>
        <v/>
      </c>
      <c r="JH15" s="40" t="str">
        <f>IF(SUM(IQ15:IT15)-IU15&gt;0,SUM(IQ15:IT15)-IU15,"")</f>
        <v/>
      </c>
      <c r="JI15" s="40" t="str">
        <f>IF(SUM(JB15,JH15)&gt;0,SUM(JB15,JH15),"")</f>
        <v/>
      </c>
      <c r="JJ15" s="18"/>
      <c r="JK15" s="18"/>
      <c r="JL15" s="18"/>
      <c r="JM15" s="18"/>
      <c r="JN15" s="18"/>
      <c r="JO15" s="18"/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1" t="str">
        <f>IF(JL15&gt;0,JL15,"")</f>
        <v/>
      </c>
      <c r="KE15" s="11" t="str">
        <f>IF(JM15&gt;0,JM15,"")</f>
        <v/>
      </c>
      <c r="KF15" s="11" t="str">
        <f>IF(SUM(JJ15:JM15)-JN15&gt;0,SUM(JJ15:JM15)-JN15,"")</f>
        <v/>
      </c>
      <c r="KG15" s="11" t="str">
        <f>IF(JQ15&gt;0,JQ15,"")</f>
        <v/>
      </c>
      <c r="KH15" s="11" t="str">
        <f>IF(JR15&gt;0,JR15,"")</f>
        <v/>
      </c>
      <c r="KI15" s="11" t="str">
        <f>IF(SUM(JO15:JR15)-JS15&gt;0,SUM(JO15:JR15)-JS15,"")</f>
        <v/>
      </c>
      <c r="KJ15" s="11" t="str">
        <f>IF(MAX(KF15,KI15)&gt;0,MAX(KF15,KI15),"")</f>
        <v/>
      </c>
      <c r="KK15" s="11" t="str">
        <f>IF(JV15&gt;0,JV15,"")</f>
        <v/>
      </c>
      <c r="KL15" s="11" t="str">
        <f>IF(JW15&gt;0,JW15,"")</f>
        <v/>
      </c>
      <c r="KM15" s="11" t="str">
        <f>IF(SUM(JT15:JW15)-JX15&gt;0,SUM(JT15:JW15)-JX15,"")</f>
        <v/>
      </c>
      <c r="KN15" s="11" t="str">
        <f>IF(KA15&gt;0,KA15,"")</f>
        <v/>
      </c>
      <c r="KO15" s="11" t="str">
        <f>IF(KB15&gt;0,KB15,"")</f>
        <v/>
      </c>
      <c r="KP15" s="11" t="str">
        <f>IF(SUM(JY15:KB15)-KC15&gt;0,SUM(JY15:KB15)-KC15,"")</f>
        <v/>
      </c>
      <c r="KQ15" s="11" t="str">
        <f>IF(SUM(KJ15,KP15)&gt;0,SUM(KJ15,KP15),"")</f>
        <v/>
      </c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40" t="str">
        <f>IF(KT15&gt;0,KT15,"")</f>
        <v/>
      </c>
      <c r="LM15" s="40" t="str">
        <f>IF(KU15&gt;0,KU15,"")</f>
        <v/>
      </c>
      <c r="LN15" s="40" t="str">
        <f>IF(SUM(KR15:KU15)-KV15&gt;0,SUM(KR15:KU15)-KV15,"")</f>
        <v/>
      </c>
      <c r="LO15" s="40" t="str">
        <f>IF(KY15&gt;0,KY15,"")</f>
        <v/>
      </c>
      <c r="LP15" s="40" t="str">
        <f>IF(KZ15&gt;0,KZ15,"")</f>
        <v/>
      </c>
      <c r="LQ15" s="40" t="str">
        <f>IF(SUM(KW15:KZ15)-LA15&gt;0,SUM(KW15:KZ15)-LA15,"")</f>
        <v/>
      </c>
      <c r="LR15" s="40" t="str">
        <f>IF(MAX(LN15,LQ15)&gt;0,MAX(LN15,LQ15),"")</f>
        <v/>
      </c>
      <c r="LS15" s="40" t="str">
        <f>IF(LD15&gt;0,LD15,"")</f>
        <v/>
      </c>
      <c r="LT15" s="40" t="str">
        <f>IF(LE15&gt;0,LE15,"")</f>
        <v/>
      </c>
      <c r="LU15" s="40" t="str">
        <f>IF(SUM(LB15:LE15)-LF15&gt;0,SUM(LB15:LE15)-LF15,"")</f>
        <v/>
      </c>
      <c r="LV15" s="40" t="str">
        <f>IF(LI15&gt;0,LI15,"")</f>
        <v/>
      </c>
      <c r="LW15" s="40" t="str">
        <f>IF(LJ15&gt;0,LJ15,"")</f>
        <v/>
      </c>
      <c r="LX15" s="40" t="str">
        <f>IF(SUM(LG15:LJ15)-LK15&gt;0,SUM(LG15:LJ15)-LK15,"")</f>
        <v/>
      </c>
      <c r="LY15" s="40" t="str">
        <f>IF(SUM(LR15,LX15)&gt;0,SUM(LR15,LX15),"")</f>
        <v/>
      </c>
      <c r="LZ15" s="18"/>
      <c r="MA15" s="18"/>
      <c r="MB15" s="18"/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1" t="str">
        <f>IF(MB15&gt;0,MB15,"")</f>
        <v/>
      </c>
      <c r="MU15" s="11" t="str">
        <f>IF(MC15&gt;0,MC15,"")</f>
        <v/>
      </c>
      <c r="MV15" s="11" t="str">
        <f>IF(SUM(LZ15:MC15)-MD15&gt;0,SUM(LZ15:MC15)-MD15,"")</f>
        <v/>
      </c>
      <c r="MW15" s="11" t="str">
        <f>IF(MG15&gt;0,MG15,"")</f>
        <v/>
      </c>
      <c r="MX15" s="11" t="str">
        <f>IF(MH15&gt;0,MH15,"")</f>
        <v/>
      </c>
      <c r="MY15" s="11" t="str">
        <f>IF(SUM(ME15:MH15)-MI15&gt;0,SUM(ME15:MH15)-MI15,"")</f>
        <v/>
      </c>
      <c r="MZ15" s="11" t="str">
        <f>IF(MAX(MV15,MY15)&gt;0,MAX(MV15,MY15),"")</f>
        <v/>
      </c>
      <c r="NA15" s="11" t="str">
        <f>IF(ML15&gt;0,ML15,"")</f>
        <v/>
      </c>
      <c r="NB15" s="11" t="str">
        <f>IF(MM15&gt;0,MM15,"")</f>
        <v/>
      </c>
      <c r="NC15" s="11" t="str">
        <f>IF(SUM(MJ15:MM15)-MN15&gt;0,SUM(MJ15:MM15)-MN15,"")</f>
        <v/>
      </c>
      <c r="ND15" s="11" t="str">
        <f>IF(MQ15&gt;0,MQ15,"")</f>
        <v/>
      </c>
      <c r="NE15" s="11" t="str">
        <f>IF(MR15&gt;0,MR15,"")</f>
        <v/>
      </c>
      <c r="NF15" s="11" t="str">
        <f>IF(SUM(MO15:MR15)-MS15&gt;0,SUM(MO15:MR15)-MS15,"")</f>
        <v/>
      </c>
      <c r="NG15" s="11" t="str">
        <f>IF(SUM(MZ15,NF15)&gt;0,SUM(MZ15,NF15),"")</f>
        <v/>
      </c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40" t="str">
        <f>IF(NJ15&gt;0,NJ15,"")</f>
        <v/>
      </c>
      <c r="OC15" s="40" t="str">
        <f>IF(NK15&gt;0,NK15,"")</f>
        <v/>
      </c>
      <c r="OD15" s="40" t="str">
        <f>IF(SUM(NH15:NK15)-NL15&gt;0,SUM(NH15:NK15)-NL15,"")</f>
        <v/>
      </c>
      <c r="OE15" s="40" t="str">
        <f>IF(NO15&gt;0,NO15,"")</f>
        <v/>
      </c>
      <c r="OF15" s="40" t="str">
        <f>IF(NP15&gt;0,NP15,"")</f>
        <v/>
      </c>
      <c r="OG15" s="40" t="str">
        <f>IF(SUM(NM15:NP15)-NQ15&gt;0,SUM(NM15:NP15)-NQ15,"")</f>
        <v/>
      </c>
      <c r="OH15" s="40" t="str">
        <f>IF(MAX(OD15,OG15)&gt;0,MAX(OD15,OG15),"")</f>
        <v/>
      </c>
      <c r="OI15" s="40" t="str">
        <f>IF(NT15&gt;0,NT15,"")</f>
        <v/>
      </c>
      <c r="OJ15" s="40" t="str">
        <f>IF(NU15&gt;0,NU15,"")</f>
        <v/>
      </c>
      <c r="OK15" s="40" t="str">
        <f>IF(SUM(NR15:NU15)-NV15&gt;0,SUM(NR15:NU15)-NV15,"")</f>
        <v/>
      </c>
      <c r="OL15" s="40" t="str">
        <f>IF(NY15&gt;0,NY15,"")</f>
        <v/>
      </c>
      <c r="OM15" s="40" t="str">
        <f>IF(NZ15&gt;0,NZ15,"")</f>
        <v/>
      </c>
      <c r="ON15" s="40" t="str">
        <f>IF(SUM(NW15:NZ15)-OA15&gt;0,SUM(NW15:NZ15)-OA15,"")</f>
        <v/>
      </c>
      <c r="OO15" s="40" t="str">
        <f>IF(SUM(OH15,ON15)&gt;0,SUM(OH15,ON15),"")</f>
        <v/>
      </c>
      <c r="OP15" s="18"/>
      <c r="OQ15" s="18"/>
      <c r="OR15" s="18"/>
      <c r="OS15" s="18"/>
      <c r="OT15" s="18"/>
      <c r="OU15" s="18"/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1" t="str">
        <f>IF(OR15&gt;0,OR15,"")</f>
        <v/>
      </c>
      <c r="PK15" s="11" t="str">
        <f>IF(OS15&gt;0,OS15,"")</f>
        <v/>
      </c>
      <c r="PL15" s="11" t="str">
        <f>IF(SUM(OP15:OS15)-OT15&gt;0,SUM(OP15:OS15)-OT15,"")</f>
        <v/>
      </c>
      <c r="PM15" s="11" t="str">
        <f>IF(OW15&gt;0,OW15,"")</f>
        <v/>
      </c>
      <c r="PN15" s="11" t="str">
        <f>IF(OX15&gt;0,OX15,"")</f>
        <v/>
      </c>
      <c r="PO15" s="11" t="str">
        <f>IF(SUM(OU15:OX15)-OY15&gt;0,SUM(OU15:OX15)-OY15,"")</f>
        <v/>
      </c>
      <c r="PP15" s="11" t="str">
        <f>IF(MAX(PL15,PO15)&gt;0,MAX(PL15,PO15),"")</f>
        <v/>
      </c>
      <c r="PQ15" s="11" t="str">
        <f>IF(PB15&gt;0,PB15,"")</f>
        <v/>
      </c>
      <c r="PR15" s="11" t="str">
        <f>IF(PC15&gt;0,PC15,"")</f>
        <v/>
      </c>
      <c r="PS15" s="11" t="str">
        <f>IF(SUM(OZ15:PC15)-PD15&gt;0,SUM(OZ15:PC15)-PD15,"")</f>
        <v/>
      </c>
      <c r="PT15" s="11" t="str">
        <f>IF(PG15&gt;0,PG15,"")</f>
        <v/>
      </c>
      <c r="PU15" s="11" t="str">
        <f>IF(PH15&gt;0,PH15,"")</f>
        <v/>
      </c>
      <c r="PV15" s="11" t="str">
        <f>IF(SUM(PE15:PH15)-PI15&gt;0,SUM(PE15:PH15)-PI15,"")</f>
        <v/>
      </c>
      <c r="PW15" s="11" t="str">
        <f>IF(SUM(PP15,PV15)&gt;0,SUM(PP15,PV15),"")</f>
        <v/>
      </c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40" t="str">
        <f>IF(PZ15&gt;0,PZ15,"")</f>
        <v/>
      </c>
      <c r="QS15" s="40" t="str">
        <f>IF(QA15&gt;0,QA15,"")</f>
        <v/>
      </c>
      <c r="QT15" s="40" t="str">
        <f>IF(SUM(PX15:QA15)-QB15&gt;0,SUM(PX15:QA15)-QB15,"")</f>
        <v/>
      </c>
      <c r="QU15" s="40" t="str">
        <f>IF(QE15&gt;0,QE15,"")</f>
        <v/>
      </c>
      <c r="QV15" s="40" t="str">
        <f>IF(QF15&gt;0,QF15,"")</f>
        <v/>
      </c>
      <c r="QW15" s="40" t="str">
        <f>IF(SUM(QC15:QF15)-QG15&gt;0,SUM(QC15:QF15)-QG15,"")</f>
        <v/>
      </c>
      <c r="QX15" s="40" t="str">
        <f>IF(MAX(QT15,QW15)&gt;0,MAX(QT15,QW15),"")</f>
        <v/>
      </c>
      <c r="QY15" s="40" t="str">
        <f>IF(QJ15&gt;0,QJ15,"")</f>
        <v/>
      </c>
      <c r="QZ15" s="40" t="str">
        <f>IF(QK15&gt;0,QK15,"")</f>
        <v/>
      </c>
      <c r="RA15" s="40" t="str">
        <f>IF(SUM(QH15:QK15)-QL15&gt;0,SUM(QH15:QK15)-QL15,"")</f>
        <v/>
      </c>
      <c r="RB15" s="40" t="str">
        <f>IF(QO15&gt;0,QO15,"")</f>
        <v/>
      </c>
      <c r="RC15" s="40" t="str">
        <f>IF(QP15&gt;0,QP15,"")</f>
        <v/>
      </c>
      <c r="RD15" s="40" t="str">
        <f>IF(SUM(QM15:QP15)-QQ15&gt;0,SUM(QM15:QP15)-QQ15,"")</f>
        <v/>
      </c>
      <c r="RE15" s="40" t="str">
        <f>IF(SUM(QX15,RD15)&gt;0,SUM(QX15,RD15),"")</f>
        <v/>
      </c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1" t="str">
        <f>IF(RH15&gt;0,RH15,"")</f>
        <v/>
      </c>
      <c r="SA15" s="11" t="str">
        <f>IF(RI15&gt;0,RI15,"")</f>
        <v/>
      </c>
      <c r="SB15" s="11" t="str">
        <f>IF(SUM(RF15:RI15)-RJ15&gt;0,SUM(RF15:RI15)-RJ15,"")</f>
        <v/>
      </c>
      <c r="SC15" s="11" t="str">
        <f>IF(RM15&gt;0,RM15,"")</f>
        <v/>
      </c>
      <c r="SD15" s="11" t="str">
        <f>IF(RN15&gt;0,RN15,"")</f>
        <v/>
      </c>
      <c r="SE15" s="11" t="str">
        <f>IF(SUM(RK15:RN15)-RO15&gt;0,SUM(RK15:RN15)-RO15,"")</f>
        <v/>
      </c>
      <c r="SF15" s="11" t="str">
        <f>IF(MAX(SB15,SE15)&gt;0,MAX(SB15,SE15),"")</f>
        <v/>
      </c>
      <c r="SG15" s="11" t="str">
        <f>IF(RR15&gt;0,RR15,"")</f>
        <v/>
      </c>
      <c r="SH15" s="11" t="str">
        <f>IF(RS15&gt;0,RS15,"")</f>
        <v/>
      </c>
      <c r="SI15" s="11" t="str">
        <f>IF(SUM(RP15:RS15)-RT15&gt;0,SUM(RP15:RS15)-RT15,"")</f>
        <v/>
      </c>
      <c r="SJ15" s="11" t="str">
        <f>IF(RW15&gt;0,RW15,"")</f>
        <v/>
      </c>
      <c r="SK15" s="11" t="str">
        <f>IF(RX15&gt;0,RX15,"")</f>
        <v/>
      </c>
      <c r="SL15" s="11" t="str">
        <f>IF(SUM(RU15:RX15)-RY15&gt;0,SUM(RU15:RX15)-RY15,"")</f>
        <v/>
      </c>
      <c r="SM15" s="11" t="str">
        <f>IF(SUM(SF15,SL15)&gt;0,SUM(SF15,SL15),"")</f>
        <v/>
      </c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40" t="str">
        <f>IF(SP15&gt;0,SP15,"")</f>
        <v/>
      </c>
      <c r="TI15" s="40" t="str">
        <f>IF(SQ15&gt;0,SQ15,"")</f>
        <v/>
      </c>
      <c r="TJ15" s="40" t="str">
        <f>IF(SUM(SN15:SQ15)-SR15&gt;0,SUM(SN15:SQ15)-SR15,"")</f>
        <v/>
      </c>
      <c r="TK15" s="40" t="str">
        <f>IF(SU15&gt;0,SU15,"")</f>
        <v/>
      </c>
      <c r="TL15" s="40" t="str">
        <f>IF(SV15&gt;0,SV15,"")</f>
        <v/>
      </c>
      <c r="TM15" s="40" t="str">
        <f>IF(SUM(SS15:SV15)-SW15&gt;0,SUM(SS15:SV15)-SW15,"")</f>
        <v/>
      </c>
      <c r="TN15" s="40" t="str">
        <f>IF(MAX(TJ15,TM15)&gt;0,MAX(TJ15,TM15),"")</f>
        <v/>
      </c>
      <c r="TO15" s="40" t="str">
        <f>IF(SZ15&gt;0,SZ15,"")</f>
        <v/>
      </c>
      <c r="TP15" s="40" t="str">
        <f>IF(TA15&gt;0,TA15,"")</f>
        <v/>
      </c>
      <c r="TQ15" s="40" t="str">
        <f>IF(SUM(SX15:TA15)-TB15&gt;0,SUM(SX15:TA15)-TB15,"")</f>
        <v/>
      </c>
      <c r="TR15" s="40" t="str">
        <f>IF(TE15&gt;0,TE15,"")</f>
        <v/>
      </c>
      <c r="TS15" s="40" t="str">
        <f>IF(TF15&gt;0,TF15,"")</f>
        <v/>
      </c>
      <c r="TT15" s="40" t="str">
        <f>IF(SUM(TC15:TF15)-TG15&gt;0,SUM(TC15:TF15)-TG15,"")</f>
        <v/>
      </c>
      <c r="TU15" s="40" t="str">
        <f>IF(SUM(TN15,TT15)&gt;0,SUM(TN15,TT15),"")</f>
        <v/>
      </c>
      <c r="TV15" s="18"/>
      <c r="TW15" s="18"/>
      <c r="TX15" s="18"/>
      <c r="TY15" s="18"/>
      <c r="TZ15" s="18"/>
      <c r="UA15" s="18"/>
      <c r="UB15" s="18"/>
      <c r="UC15" s="18"/>
      <c r="UD15" s="18"/>
      <c r="UE15" s="18"/>
      <c r="UF15" s="18"/>
      <c r="UG15" s="18"/>
      <c r="UH15" s="18"/>
      <c r="UI15" s="18"/>
      <c r="UJ15" s="18"/>
      <c r="UK15" s="18"/>
      <c r="UL15" s="18"/>
      <c r="UM15" s="18"/>
      <c r="UN15" s="18"/>
      <c r="UO15" s="18"/>
      <c r="UP15" s="11" t="str">
        <f>IF(TX15&gt;0,TX15,"")</f>
        <v/>
      </c>
      <c r="UQ15" s="11" t="str">
        <f>IF(TY15&gt;0,TY15,"")</f>
        <v/>
      </c>
      <c r="UR15" s="11" t="str">
        <f>IF(SUM(TV15:TY15)-TZ15&gt;0,SUM(TV15:TY15)-TZ15,"")</f>
        <v/>
      </c>
      <c r="US15" s="11" t="str">
        <f>IF(UC15&gt;0,UC15,"")</f>
        <v/>
      </c>
      <c r="UT15" s="11" t="str">
        <f>IF(UD15&gt;0,UD15,"")</f>
        <v/>
      </c>
      <c r="UU15" s="11" t="str">
        <f>IF(SUM(UA15:UD15)-UE15&gt;0,SUM(UA15:UD15)-UE15,"")</f>
        <v/>
      </c>
      <c r="UV15" s="11" t="str">
        <f>IF(MAX(UR15,UU15)&gt;0,MAX(UR15,UU15),"")</f>
        <v/>
      </c>
      <c r="UW15" s="11" t="str">
        <f>IF(UH15&gt;0,UH15,"")</f>
        <v/>
      </c>
      <c r="UX15" s="11" t="str">
        <f>IF(UI15&gt;0,UI15,"")</f>
        <v/>
      </c>
      <c r="UY15" s="11" t="str">
        <f>IF(SUM(UF15:UI15)-UJ15&gt;0,SUM(UF15:UI15)-UJ15,"")</f>
        <v/>
      </c>
      <c r="UZ15" s="11" t="str">
        <f>IF(UM15&gt;0,UM15,"")</f>
        <v/>
      </c>
      <c r="VA15" s="11" t="str">
        <f>IF(UN15&gt;0,UN15,"")</f>
        <v/>
      </c>
      <c r="VB15" s="11" t="str">
        <f>IF(SUM(UK15:UN15)-UO15&gt;0,SUM(UK15:UN15)-UO15,"")</f>
        <v/>
      </c>
      <c r="VC15" s="11" t="str">
        <f>IF(SUM(UV15,VB15)&gt;0,SUM(UV15,VB15),"")</f>
        <v/>
      </c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40" t="str">
        <f>IF(VF15&gt;0,VF15,"")</f>
        <v/>
      </c>
      <c r="VY15" s="40" t="str">
        <f>IF(VG15&gt;0,VG15,"")</f>
        <v/>
      </c>
      <c r="VZ15" s="40" t="str">
        <f>IF(SUM(VD15:VG15)-VH15&gt;0,SUM(VD15:VG15)-VH15,"")</f>
        <v/>
      </c>
      <c r="WA15" s="40" t="str">
        <f>IF(VK15&gt;0,VK15,"")</f>
        <v/>
      </c>
      <c r="WB15" s="40" t="str">
        <f>IF(VL15&gt;0,VL15,"")</f>
        <v/>
      </c>
      <c r="WC15" s="40" t="str">
        <f>IF(SUM(VI15:VL15)-VM15&gt;0,SUM(VI15:VL15)-VM15,"")</f>
        <v/>
      </c>
      <c r="WD15" s="40" t="str">
        <f>IF(MAX(VZ15,WC15)&gt;0,MAX(VZ15,WC15),"")</f>
        <v/>
      </c>
      <c r="WE15" s="40" t="str">
        <f>IF(VP15&gt;0,VP15,"")</f>
        <v/>
      </c>
      <c r="WF15" s="40" t="str">
        <f>IF(VQ15&gt;0,VQ15,"")</f>
        <v/>
      </c>
      <c r="WG15" s="40" t="str">
        <f>IF(SUM(VN15:VQ15)-VR15&gt;0,SUM(VN15:VQ15)-VR15,"")</f>
        <v/>
      </c>
      <c r="WH15" s="40" t="str">
        <f>IF(VU15&gt;0,VU15,"")</f>
        <v/>
      </c>
      <c r="WI15" s="40" t="str">
        <f>IF(VV15&gt;0,VV15,"")</f>
        <v/>
      </c>
      <c r="WJ15" s="40" t="str">
        <f>IF(SUM(VS15:VV15)-VW15&gt;0,SUM(VS15:VV15)-VW15,"")</f>
        <v/>
      </c>
      <c r="WK15" s="40" t="str">
        <f>IF(SUM(WD15,WJ15)&gt;0,SUM(WD15,WJ15),"")</f>
        <v/>
      </c>
      <c r="WL15" s="26">
        <f>IF($CH15="P",BS15,(BS15+AR15)/2)</f>
        <v>0</v>
      </c>
      <c r="WM15" s="26">
        <f>IF($CH15="P",BT15,(BT15+AS15)/2)</f>
        <v>0</v>
      </c>
      <c r="WN15" s="26">
        <f>IF($CH15="P",BU15,(BU15+AT15)/2)</f>
        <v>0</v>
      </c>
      <c r="WO15" s="26">
        <f>IF($CH15="P",BV15,(BV15+AU15)/2)</f>
        <v>0</v>
      </c>
      <c r="WP15" s="26">
        <f>IF($CH15="P",BW15,(BW15+AV15)/2)</f>
        <v>0</v>
      </c>
      <c r="WQ15" s="26">
        <f>IF($CH15="P",BX15,(BX15+AW15)/2)</f>
        <v>0</v>
      </c>
      <c r="WR15" s="26">
        <f>IF($CH15="P",BY15,(BY15+AX15)/2)</f>
        <v>0</v>
      </c>
      <c r="WS15" s="26">
        <f>IF($CH15="P",BZ15,(BZ15+AY15)/2)</f>
        <v>0</v>
      </c>
      <c r="WT15" s="26">
        <f>IF($CH15="P",CA15,(CA15+AZ15)/2)</f>
        <v>0</v>
      </c>
      <c r="WU15" s="26">
        <f>IF($CH15="P",CB15,(CB15+BA15)/2)</f>
        <v>0</v>
      </c>
      <c r="WV15" s="26">
        <f>IF($CH15="P",CC15,(CC15+BB15)/2)</f>
        <v>0</v>
      </c>
      <c r="WW15" s="26">
        <f>IF($CH15="P",CD15,(CD15+BC15)/2)</f>
        <v>0</v>
      </c>
      <c r="WX15" s="26">
        <f>IF($CH15="P",CE15,(CE15+BD15)/2)</f>
        <v>0</v>
      </c>
      <c r="WY15" s="26">
        <f>IF($CH15="P",CF15,(CF15+BE15)/2)</f>
        <v>0</v>
      </c>
      <c r="WZ15" s="26">
        <f>IF($CH15="P",CG15,(CG15+BF15)/2)</f>
        <v>0</v>
      </c>
      <c r="XA15" s="28" t="s">
        <v>53</v>
      </c>
      <c r="XB15" s="11" t="str">
        <f>IF(WN15&gt;0,WN15,"")</f>
        <v/>
      </c>
      <c r="XC15" s="11" t="str">
        <f>IF(WO15&gt;0,WO15,"")</f>
        <v/>
      </c>
      <c r="XD15" s="11" t="str">
        <f>IF(SUM(WL15:WO15)-WP15&gt;0,SUM(WL15:WO15)-WP15,"")</f>
        <v/>
      </c>
      <c r="XE15" s="11" t="str">
        <f>IF(WS15&gt;0,WS15,"")</f>
        <v/>
      </c>
      <c r="XF15" s="11" t="str">
        <f>IF(WT15&gt;0,WT15,"")</f>
        <v/>
      </c>
      <c r="XG15" s="11" t="str">
        <f>IF(SUM(WQ15:WT15)-WU15&gt;0,SUM(WQ15:WT15)-WU15,"")</f>
        <v/>
      </c>
      <c r="XH15" s="11" t="str">
        <f>IF(MAX(XD15,XG15)&gt;0,MAX(XD15,XG15),"")</f>
        <v/>
      </c>
      <c r="XI15" s="11" t="str">
        <f>IF(WX15&gt;0,WX15,"")</f>
        <v/>
      </c>
      <c r="XJ15" s="11" t="str">
        <f>IF(WY15&gt;0,WY15,"")</f>
        <v/>
      </c>
      <c r="XK15" s="11" t="str">
        <f>IF(SUM(WV15:WY15)-WZ15&gt;0,SUM(WV15:WY15)-WZ15,"")</f>
        <v/>
      </c>
      <c r="XL15" s="11" t="str">
        <f>IF(SUM(XH15,XK15)&gt;0,SUM(XH15,XK15),"")</f>
        <v/>
      </c>
    </row>
    <row r="16" spans="1:636" x14ac:dyDescent="0.2">
      <c r="A16" s="4" t="str" cm="1">
        <f t="array" ref="A16">IF(AND(H16&lt;&gt;"",H16&lt;&gt;"No DD"),SUMPRODUCT((H$4:H$20&lt;&gt;"")*(H$4:H$20&lt;&gt;"No DD")*(E$4:E$20&gt;E16))+1,IF(H16="No DD",SUMPRODUCT((H$4:H$20="No DD")*(E$4:E$20&gt;E16))+1+SUMPRODUCT((H$4:H$20&lt;&gt;"")*(H$4:H$20&lt;&gt;"No DD")),""))</f>
        <v/>
      </c>
      <c r="B16" s="5" t="s">
        <v>164</v>
      </c>
      <c r="C16" s="4" t="s">
        <v>5</v>
      </c>
      <c r="D16" s="4" t="s">
        <v>165</v>
      </c>
      <c r="E16" s="9">
        <f>SUM(J16,L16,N16)</f>
        <v>35.519999999999996</v>
      </c>
      <c r="F16" s="3" t="str">
        <f>IF(OR(AND(AG16&gt;=AQ$22,AG16&lt;&gt;"",AI16&gt;=AQ$26,AI16&lt;&gt;"",AF16=""),AND(AJ16&gt;=AQ$22,AJ16&lt;&gt;"",AL16&gt;=AQ$26,AL16&lt;&gt;"",AF16=""),AND(AN16&gt;=AQ$22,AN16&lt;&gt;"",AP16&gt;=AQ$26,AP16&lt;&gt;"",AF16=""),AND(BH16&gt;=BR$22,BH16&lt;&gt;"",BJ16&gt;=BR$26,BJ16&lt;&gt;"",BG16=""),AND(BK16&gt;=BR$22,BK16&lt;&gt;"",BM16&gt;=BR$26,BM16&lt;&gt;"",BG16=""),AND(BO16&gt;=BR$22,BO16&lt;&gt;"",BQ16&gt;=BR$26,BQ16&lt;&gt;"",BG16=""),AND(CI16&gt;=CS$22,CI16&lt;&gt;"",CK16&gt;=CS$26,CK16&lt;&gt;"",CH16=""),AND(CL16&gt;=CS$22,CL16&lt;&gt;"",CN16&gt;=CS$26,CN16&lt;&gt;"",CH16=""),AND(CP16&gt;=CS$22,CP16&lt;&gt;"",CR16&gt;=CS$26,CR16&lt;&gt;"",CH16=""),AND(DP16&gt;=EC$22,DP16&lt;&gt;"",DR16&gt;=EC$26,DR16&lt;&gt;""),AND(DS16&gt;=EC$22,DS16&lt;&gt;"",DU16&gt;=EC$26,DU16&lt;&gt;""),AND(DW16&gt;=EC$22,DW16&lt;&gt;"",DY16&gt;=EC$26,DY16&lt;&gt;""),AND(DZ16&gt;=EC$22,DZ16&lt;&gt;"",EB16&gt;=EC$26,EB16&lt;&gt;""),AND(EX16&gt;=FK$22,EX16&lt;&gt;"",EZ16&gt;=FK$26,EZ16&lt;&gt;""),AND(FA16&gt;=FK$22,FA16&lt;&gt;"",FC16&gt;=FK$26,FC16&lt;&gt;""),AND(FE16&gt;=FK$22,FE16&lt;&gt;"",FG16&gt;=FK$26,FG16&lt;&gt;""),AND(FH16&gt;=FK$22,FH16&lt;&gt;"",FJ16&gt;=FK$26,FJ16&lt;&gt;""),AND(GF16&gt;=GS$22,GF16&lt;&gt;"",GH16&gt;=GS$26,GH16&lt;&gt;""),AND(GI16&gt;=GS$22,GI16&lt;&gt;"",GK16&gt;=GS$26,GK16&lt;&gt;""),AND(GM16&gt;=GS$22,GM16&lt;&gt;"",GO16&gt;=GS$26,GO16&lt;&gt;""),AND(GP16&gt;=GS$22,GP16&lt;&gt;"",GR16&gt;=GS$26,GR16&lt;&gt;""),AND(HN16&gt;=IA$22,HN16&lt;&gt;"",HP16&gt;=IA$26,HP16&lt;&gt;""),AND(HQ16&gt;=IA$22,HQ16&lt;&gt;"",HS16&gt;=IA$26,HS16&lt;&gt;""),AND(HU16&gt;=IA$22,HU16&lt;&gt;"",HW16&gt;=IA$26,HW16&lt;&gt;""),AND(HX16&gt;=IA$22,HX16&lt;&gt;"",HZ16&gt;=IA$26,HZ16&lt;&gt;""),AND(IV16&gt;=JI$22,IV16&lt;&gt;"",IX16&gt;=JI$26,IX16&lt;&gt;""),AND(IY16&gt;=JI$22,IY16&lt;&gt;"",JA16&gt;=JI$26,JA16&lt;&gt;""),AND(JC16&gt;=JI$22,JC16&lt;&gt;"",JE16&gt;=JI$26,JE16&lt;&gt;""),AND(JF16&gt;=JI$22,JF16&lt;&gt;"",JH16&gt;=JI$26,JH16&lt;&gt;""),AND(KD16&gt;=KQ$22,KD16&lt;&gt;"",KF16&gt;=KQ$26,KF16&lt;&gt;""),AND(KG16&gt;=KQ$22,KG16&lt;&gt;"",KI16&gt;=KQ$26,KI16&lt;&gt;""),AND(KK16&gt;=KQ$22,KK16&lt;&gt;"",KM16&gt;=KQ$26,KM16&lt;&gt;""),AND(KN16&gt;=KQ$22,KN16&lt;&gt;"",KP16&gt;=KQ$26,KP16&lt;&gt;""),AND(LL16&gt;=LY$22,LL16&lt;&gt;"",LN16&gt;=LY$26,LN16&lt;&gt;""),AND(LO16&gt;=LY$22,LO16&lt;&gt;"",LQ16&gt;=LY$26,LQ16&lt;&gt;""),AND(LS16&gt;=LY$22,LS16&lt;&gt;"",LU16&gt;=LY$26,LU16&lt;&gt;""),AND(LV16&gt;=LY$22,LV16&lt;&gt;"",LX16&gt;=LY$26,LX16&lt;&gt;""),AND(MT16&gt;=NG$22,MT16&lt;&gt;"",MV16&gt;=NG$26,MV16&lt;&gt;""),AND(MW16&gt;=NG$22,MW16&lt;&gt;"",MY16&gt;=NG$26,MY16&lt;&gt;""),AND(NA16&gt;=NG$22,NA16&lt;&gt;"",NC16&gt;=NG$26,NC16&lt;&gt;""),AND(ND16&gt;=NG$22,ND16&lt;&gt;"",NF16&gt;=NG$26,NF16&lt;&gt;""),AND(OB16&gt;=OO$22,OB16&lt;&gt;"",OD16&gt;=OO$26,OD16&lt;&gt;""),AND(OE16&gt;=OO$22,OE16&lt;&gt;"",OG16&gt;=OO$26,OG16&lt;&gt;""),AND(OI16&gt;=OO$22,OI16&lt;&gt;"",OK16&gt;=OO$26,OK16&lt;&gt;""),AND(OL16&gt;=OO$22,OL16&lt;&gt;"",ON16&gt;=OO$26,ON16&lt;&gt;""),AND(PJ16&gt;=PW$22,PJ16&lt;&gt;"",PL16&gt;=PW$26,PL16&lt;&gt;""),AND(PM16&gt;=PW$22,PM16&lt;&gt;"",PO16&gt;=PW$26,PO16&lt;&gt;""),AND(PQ16&gt;=PW$22,PQ16&lt;&gt;"",PS16&gt;=PW$26,PS16&lt;&gt;""),AND(PT16&gt;=PW$22,PT16&lt;&gt;"",PV16&gt;=PW$26,PV16&lt;&gt;""),AND(QR16&gt;=RE$22,QR16&lt;&gt;"",QT16&gt;=RE$26,QT16&lt;&gt;""),AND(QU16&gt;=RE$22,QU16&lt;&gt;"",QW16&gt;=RE$26,QW16&lt;&gt;""),AND(QY16&gt;=RE$22,QY16&lt;&gt;"",RA16&gt;=RE$26,RA16&lt;&gt;""),AND(RB16&gt;=RE$22,RB16&lt;&gt;"",RD16&gt;=RE$26,RD16&lt;&gt;""),AND(RZ16&gt;=SM$22,RZ16&lt;&gt;"",SB16&gt;=SM$26,SB16&lt;&gt;""),AND(SC16&gt;=SM$22,SC16&lt;&gt;"",SE16&gt;=SM$26,SE16&lt;&gt;""),AND(SG16&gt;=SM$22,SG16&lt;&gt;"",SI16&gt;=SM$26,SI16&lt;&gt;""),AND(SJ16&gt;=SM$22,SJ16&lt;&gt;"",SL16&gt;=SM$26,SL16&lt;&gt;""),AND(TH16&gt;=TU$22,TH16&lt;&gt;"",TJ16&gt;=TU$26,TJ16&lt;&gt;""),AND(TK16&gt;=TU$22,TK16&lt;&gt;"",TM16&gt;=TU$26,TM16&lt;&gt;""),AND(TO16&gt;=TU$22,TO16&lt;&gt;"",TQ16&gt;=TU$26,TQ16&lt;&gt;""),AND(TR16&gt;=TU$22,TR16&lt;&gt;"",TT16&gt;=TU$26,TT16&lt;&gt;""),AND(UP16&gt;=VC$22,UP16&lt;&gt;"",UR16&gt;=VC$26,UR16&lt;&gt;""),AND(US16&gt;=VC$22,US16&lt;&gt;"",UU16&gt;=VC$26,UU16&lt;&gt;""),AND(UW16&gt;=VC$22,UW16&lt;&gt;"",UY16&gt;=VC$26,UY16&lt;&gt;""),AND(UZ16&gt;=VC$22,UZ16&lt;&gt;"",VB16&gt;=VC$26,VB16&lt;&gt;""),AND(VX16&gt;=WK$22,VX16&lt;&gt;"",VZ16&gt;=WK$26,VZ16&lt;&gt;""),AND(WA16&gt;=WK$22,WA16&lt;&gt;"",WC16&gt;=WK$26,WC16&lt;&gt;""),AND(WE16&gt;=WK$22,WE16&lt;&gt;"",WG16&gt;=WK$26,WG16&lt;&gt;""),AND(WH16&gt;=WK$22,WH16&lt;&gt;"",WJ16&gt;=WK$26,WJ16&lt;&gt;"")),"P","")</f>
        <v/>
      </c>
      <c r="G16" s="3" t="str">
        <f>IF(OR(AND(AI16&gt;=AQ$26,AI16&lt;&gt;"",AF16=""),AND(AL16&gt;=AQ$26,AL16&lt;&gt;"",AF16=""),AND(AP16&gt;=AQ$26,AP16&lt;&gt;"",AF16=""),AND(BJ16&gt;=BR$26,BJ16&lt;&gt;"",BG16=""),AND(BM16&gt;=BR$26,BM16&lt;&gt;"",BG16=""),AND(BQ16&gt;=BR$26,BQ16&lt;&gt;"",BG16=""),AND(CK16&gt;=CS$26,CK16&lt;&gt;"",CH16=""),AND(CN16&gt;=CS$26,CN16&lt;&gt;"",CH16=""),AND(CR16&gt;=CS$26,CR16&lt;&gt;"",CH16=""),AND(DR16&gt;=EC$26,DR16&lt;&gt;""),AND(DU16&gt;=EC$26,DU16&lt;&gt;""),AND(DY16&gt;=EC$26,DY16&lt;&gt;""),AND(EB16&gt;=EC$26,EB16&lt;&gt;""),AND(EZ16&gt;=FK$26,EZ16&lt;&gt;""),AND(FC16&gt;=FK$26,FC16&lt;&gt;""),AND(FG16&gt;=FK$26,FG16&lt;&gt;""),AND(FJ16&gt;=FK$26,FJ16&lt;&gt;""),AND(GH16&gt;=GS$26,GH16&lt;&gt;""),AND(GK16&gt;=GS$26,GK16&lt;&gt;""),AND(GO16&gt;=GS$26,GO16&lt;&gt;""),AND(GR16&gt;=GS$26,GR16&lt;&gt;""),AND(HP16&gt;=IA$26,HP16&lt;&gt;""),AND(HS16&gt;=IA$26,HS16&lt;&gt;""),AND(HW16&gt;=IA$26,HW16&lt;&gt;""),AND(HZ16&gt;=IA$26,HZ16&lt;&gt;""),AND(IX16&gt;=JI$26,IX16&lt;&gt;""),AND(JA16&gt;=JI$26,JA16&lt;&gt;""),AND(JE16&gt;=JI$26,JE16&lt;&gt;""),AND(JH16&gt;=JI$26,JH16&lt;&gt;""),AND(KF16&gt;=KQ$26,KF16&lt;&gt;""),AND(KI16&gt;=KQ$26,KI16&lt;&gt;""),AND(KM16&gt;=KQ$26,KM16&lt;&gt;""),AND(KP16&gt;=KQ$26,KP16&lt;&gt;""),AND(LN16&gt;=LY$26,LN16&lt;&gt;""),AND(LQ16&gt;=LY$26,LQ16&lt;&gt;""),AND(LU16&gt;=LY$26,LU16&lt;&gt;""),AND(LX16&gt;=LY$26,LX16&lt;&gt;""),AND(MV16&gt;=NG$26,MV16&lt;&gt;""),AND(MY16&gt;=NG$26,MY16&lt;&gt;""),AND(NC16&gt;=NG$26,NC16&lt;&gt;""),AND(NF16&gt;=NG$26,NF16&lt;&gt;""),AND(OD16&gt;=OO$26,OD16&lt;&gt;""),AND(OG16&gt;=OO$26,OG16&lt;&gt;""),AND(OK16&gt;=OO$26,OK16&lt;&gt;""),AND(ON16&gt;=OO$26,ON16&lt;&gt;""),AND(PL16&gt;=PW$26,PL16&lt;&gt;""),AND(PO16&gt;=PW$26,PO16&lt;&gt;""),AND(PS16&gt;=PW$26,PS16&lt;&gt;""),AND(PV16&gt;=PW$26,PV16&lt;&gt;""),AND(QT16&gt;=RE$26,QT16&lt;&gt;""),AND(QW16&gt;=RE$26,QW16&lt;&gt;""),AND(RA16&gt;=RE$26,RA16&lt;&gt;""),AND(RD16&gt;=RE$26,RD16&lt;&gt;""),AND(SB16&gt;=SM$26,SB16&lt;&gt;""),AND(SE16&gt;=SM$26,SE16&lt;&gt;""),AND(SI16&gt;=SM$26,SI16&lt;&gt;""),AND(SL16&gt;=SM$26,SL16&lt;&gt;""),AND(TJ16&gt;=TU$26,TJ16&lt;&gt;""),AND(TM16&gt;=TU$26,TM16&lt;&gt;""),AND(TQ16&gt;=TU$26,TQ16&lt;&gt;""),AND(TT16&gt;=TU$26,TT16&lt;&gt;""),AND(UR16&gt;=VC$26,UR16&lt;&gt;""),AND(UU16&gt;=VC$26,UU16&lt;&gt;""),AND(UY16&gt;=VC$26,UY16&lt;&gt;""),AND(VB16&gt;=VC$26,VB16&lt;&gt;""),AND(VZ16&gt;=WK$26,VZ16&lt;&gt;""),AND(WC16&gt;=WK$26,WC16&lt;&gt;""),AND(WG16&gt;=WK$26,WG16&lt;&gt;""),AND(WJ16&gt;=WK$26,WJ16&lt;&gt;"")),"P","")</f>
        <v/>
      </c>
      <c r="H16" s="36" t="str">
        <f>IF(AND(G16="P",F16=""),"No DD",IF(OR(AND(AG16&gt;=AQ$25,AG16&lt;&gt;"",AI16&gt;=AQ$29,AI16&lt;&gt;"",AF16=""),AND(AJ16&gt;=AQ$25,AJ16&lt;&gt;"",AL16&gt;=AQ$29,AL16&lt;&gt;"",AF16=""),AND(AN16&gt;=AQ$25,AN16&lt;&gt;"",AP16&gt;=AQ$29,AP16&lt;&gt;"",AF16=""),AND(BH16&gt;=BR$25,BH16&lt;&gt;"",BJ16&gt;=BR$29,BJ16&lt;&gt;"",BG16=""),AND(BK16&gt;=BR$25,BK16&lt;&gt;"",BM16&gt;=BR$29,BM16&lt;&gt;"",BG16=""),AND(BO16&gt;=BR$25,BO16&lt;&gt;"",BQ16&gt;=BR$29,BQ16&lt;&gt;"",BG16=""),AND(CI16&gt;=CS$25,CI16&lt;&gt;"",CK16&gt;=CS$29,CK16&lt;&gt;"",CH16=""),AND(CL16&gt;=CS$25,CL16&lt;&gt;"",CN16&gt;=CS$29,CN16&lt;&gt;"",CH16=""),AND(CP16&gt;=CS$25,CP16&lt;&gt;"",CR16&gt;=CS$29,CR16&lt;&gt;"",CH16=""),AND(DP16&gt;=EC$25,DP16&lt;&gt;"",DR16&gt;=EC$29,DR16&lt;&gt;""),AND(DS16&gt;=EC$25,DS16&lt;&gt;"",DU16&gt;=EC$29,DU16&lt;&gt;""),AND(DW16&gt;=EC$25,DW16&lt;&gt;"",DY16&gt;=EC$29,DY16&lt;&gt;""),AND(DZ16&gt;=EC$25,DZ16&lt;&gt;"",EB16&gt;=EC$29,EB16&lt;&gt;""),AND(EX16&gt;=FK$25,EX16&lt;&gt;"",EZ16&gt;=FK$29,EZ16&lt;&gt;""),AND(FA16&gt;=FK$25,FA16&lt;&gt;"",FC16&gt;=FK$29,FC16&lt;&gt;""),AND(FE16&gt;=FK$25,FE16&lt;&gt;"",FG16&gt;=FK$29,FG16&lt;&gt;""),AND(FH16&gt;=FK$25,FH16&lt;&gt;"",FJ16&gt;=FK$29,FJ16&lt;&gt;""),AND(GF16&gt;=GS$25,GF16&lt;&gt;"",GH16&gt;=GS$29,GH16&lt;&gt;""),AND(GI16&gt;=GS$25,GI16&lt;&gt;"",GK16&gt;=GS$29,GK16&lt;&gt;""),AND(GM16&gt;=GS$25,GM16&lt;&gt;"",GO16&gt;=GS$29,GO16&lt;&gt;""),AND(GP16&gt;=GS$25,GP16&lt;&gt;"",GR16&gt;=GS$29,GR16&lt;&gt;""),AND(HN16&gt;=IA$25,HN16&lt;&gt;"",HP16&gt;=IA$29,HP16&lt;&gt;""),AND(HQ16&gt;=IA$25,HQ16&lt;&gt;"",HS16&gt;=IA$29,HS16&lt;&gt;""),AND(HU16&gt;=IA$25,HU16&lt;&gt;"",HW16&gt;=IA$29,HW16&lt;&gt;""),AND(HX16&gt;=IA$25,HX16&lt;&gt;"",HZ16&gt;=IA$29,HZ16&lt;&gt;""),AND(IV16&gt;=JI$25,IV16&lt;&gt;"",IX16&gt;=JI$29,IX16&lt;&gt;""),AND(IY16&gt;=JI$25,IY16&lt;&gt;"",JA16&gt;=JI$29,JA16&lt;&gt;""),AND(JC16&gt;=JI$25,JC16&lt;&gt;"",JE16&gt;=JI$29,JE16&lt;&gt;""),AND(JF16&gt;=JI$25,JF16&lt;&gt;"",JH16&gt;=JI$29,JH16&lt;&gt;""),AND(KD16&gt;=KQ$25,KD16&lt;&gt;"",KF16&gt;=KQ$29,KF16&lt;&gt;""),AND(KG16&gt;=KQ$25,KG16&lt;&gt;"",KI16&gt;=KQ$29,KI16&lt;&gt;""),AND(KK16&gt;=KQ$25,KK16&lt;&gt;"",KM16&gt;=KQ$29,KM16&lt;&gt;""),AND(KN16&gt;=KQ$25,KN16&lt;&gt;"",KP16&gt;=KQ$29,KP16&lt;&gt;""),AND(LL16&gt;=LY$25,LL16&lt;&gt;"",LN16&gt;=LY$29,LN16&lt;&gt;""),AND(LO16&gt;=LY$25,LO16&lt;&gt;"",LQ16&gt;=LY$29,LQ16&lt;&gt;""),AND(LS16&gt;=LY$25,LS16&lt;&gt;"",LU16&gt;=LY$29,LU16&lt;&gt;""),AND(LV16&gt;=LY$25,LV16&lt;&gt;"",LX16&gt;=LY$29,LX16&lt;&gt;""),AND(MT16&gt;=NG$25,MT16&lt;&gt;"",MV16&gt;=NG$29,MV16&lt;&gt;""),AND(MW16&gt;=NG$25,MW16&lt;&gt;"",MY16&gt;=NG$29,MY16&lt;&gt;""),AND(NA16&gt;=NG$25,NA16&lt;&gt;"",NC16&gt;=NG$29,NC16&lt;&gt;""),AND(ND16&gt;=NG$25,ND16&lt;&gt;"",NF16&gt;=NG$29,NF16&lt;&gt;""),AND(OB16&gt;=OO$25,OB16&lt;&gt;"",OD16&gt;=OO$29,OD16&lt;&gt;""),AND(OE16&gt;=OO$25,OE16&lt;&gt;"",OG16&gt;=OO$29,OG16&lt;&gt;""),AND(OI16&gt;=OO$25,OI16&lt;&gt;"",OK16&gt;=OO$29,OK16&lt;&gt;""),AND(OL16&gt;=OO$25,OL16&lt;&gt;"",ON16&gt;=OO$29,ON16&lt;&gt;""),AND(PJ16&gt;=PW$25,PJ16&lt;&gt;"",PL16&gt;=PW$29,PL16&lt;&gt;""),AND(PM16&gt;=PW$25,PM16&lt;&gt;"",PO16&gt;=PW$29,PO16&lt;&gt;""),AND(PQ16&gt;=PW$25,PQ16&lt;&gt;"",PS16&gt;=PW$29,PS16&lt;&gt;""),AND(PT16&gt;=PW$25,PT16&lt;&gt;"",PV16&gt;=PW$29,PV16&lt;&gt;""),AND(QR16&gt;=RE$25,QR16&lt;&gt;"",QT16&gt;=RE$29,QT16&lt;&gt;""),AND(QU16&gt;=RE$25,QU16&lt;&gt;"",QW16&gt;=RE$29,QW16&lt;&gt;""),AND(QY16&gt;=RE$25,QY16&lt;&gt;"",RA16&gt;=RE$29,RA16&lt;&gt;""),AND(RB16&gt;=RE$25,RB16&lt;&gt;"",RD16&gt;=RE$29,RD16&lt;&gt;""),AND(RZ16&gt;=SM$25,RZ16&lt;&gt;"",SB16&gt;=SM$29,SB16&lt;&gt;""),AND(SC16&gt;=SM$25,SC16&lt;&gt;"",SE16&gt;=SM$29,SE16&lt;&gt;""),AND(SG16&gt;=SM$25,SG16&lt;&gt;"",SI16&gt;=SM$29,SI16&lt;&gt;""),AND(SJ16&gt;=SM$25,SJ16&lt;&gt;"",SL16&gt;=SM$29,SL16&lt;&gt;""),AND(TH16&gt;=TU$25,TH16&lt;&gt;"",TJ16&gt;=TU$29,TJ16&lt;&gt;""),AND(TK16&gt;=TU$25,TK16&lt;&gt;"",TM16&gt;=TU$29,TM16&lt;&gt;""),AND(TO16&gt;=TU$25,TO16&lt;&gt;"",TQ16&gt;=TU$29,TQ16&lt;&gt;""),AND(TR16&gt;=TU$25,TR16&lt;&gt;"",TT16&gt;=TU$29,TT16&lt;&gt;""),AND(UP16&gt;=VC$25,UP16&lt;&gt;"",UR16&gt;=VC$29,UR16&lt;&gt;""),AND(US16&gt;=VC$25,US16&lt;&gt;"",UU16&gt;=VC$29,UU16&lt;&gt;""),AND(UW16&gt;=VC$25,UW16&lt;&gt;"",UY16&gt;=VC$29,UY16&lt;&gt;""),AND(UZ16&gt;=VC$25,UZ16&lt;&gt;"",VB16&gt;=VC$29,VB16&lt;&gt;""),AND(VX16&gt;=WK$25,VX16&lt;&gt;"",VZ16&gt;=WK$29,VZ16&lt;&gt;""),AND(WA16&gt;=WK$25,WA16&lt;&gt;"",WC16&gt;=WK$29,WC16&lt;&gt;""),AND(WE16&gt;=WK$25,WE16&lt;&gt;"",WG16&gt;=WK$29,WG16&lt;&gt;""),AND(WH16&gt;=WK$25,WH16&lt;&gt;"",WJ16&gt;=WK$29,WJ16&lt;&gt;"")),"Merit",IF(OR(AND(AG16&gt;=AQ$24,AG16&lt;&gt;"",AI16&gt;=AQ$28,AI16&lt;&gt;"",AF16=""),AND(AJ16&gt;=AQ$24,AJ16&lt;&gt;"",AL16&gt;=AQ$28,AL16&lt;&gt;"",AF16=""),AND(AN16&gt;=AQ$24,AN16&lt;&gt;"",AP16&gt;=AQ$28,AP16&lt;&gt;"",AF16=""),AND(BH16&gt;=BR$24,BH16&lt;&gt;"",BJ16&gt;=BR$28,BJ16&lt;&gt;"",BG16=""),AND(BK16&gt;=BR$24,BK16&lt;&gt;"",BM16&gt;=BR$28,BM16&lt;&gt;"",BG16=""),AND(BO16&gt;=BR$24,BO16&lt;&gt;"",BQ16&gt;=BR$28,BQ16&lt;&gt;"",BG16=""),AND(CI16&gt;=CS$24,CI16&lt;&gt;"",CK16&gt;=CS$28,CK16&lt;&gt;"",CH16=""),AND(CL16&gt;=CS$24,CL16&lt;&gt;"",CN16&gt;=CS$28,CN16&lt;&gt;"",CH16=""),AND(CP16&gt;=CS$24,CP16&lt;&gt;"",CR16&gt;=CS$28,CR16&lt;&gt;"",CH16=""),AND(DP16&gt;=EC$24,DP16&lt;&gt;"",DR16&gt;=EC$28,DR16&lt;&gt;""),AND(DS16&gt;=EC$24,DS16&lt;&gt;"",DU16&gt;=EC$28,DU16&lt;&gt;""),AND(DW16&gt;=EC$24,DW16&lt;&gt;"",DY16&gt;=EC$28,DY16&lt;&gt;""),AND(DZ16&gt;=EC$24,DZ16&lt;&gt;"",EB16&gt;=EC$28,EB16&lt;&gt;""),AND(EX16&gt;=FK$24,EX16&lt;&gt;"",EZ16&gt;=FK$28,EZ16&lt;&gt;""),AND(FA16&gt;=FK$24,FA16&lt;&gt;"",FC16&gt;=FK$28,FC16&lt;&gt;""),AND(FE16&gt;=FK$24,FE16&lt;&gt;"",FG16&gt;=FK$28,FG16&lt;&gt;""),AND(FH16&gt;=FK$24,FH16&lt;&gt;"",FJ16&gt;=FK$28,FJ16&lt;&gt;""),AND(GF16&gt;=GS$24,GF16&lt;&gt;"",GH16&gt;=GS$28,GH16&lt;&gt;""),AND(GI16&gt;=GS$24,GI16&lt;&gt;"",GK16&gt;=GS$28,GK16&lt;&gt;""),AND(GM16&gt;=GS$24,GM16&lt;&gt;"",GO16&gt;=GS$28,GO16&lt;&gt;""),AND(GP16&gt;=GS$24,GP16&lt;&gt;"",GR16&gt;=GS$28,GR16&lt;&gt;""),AND(HN16&gt;=IA$24,HN16&lt;&gt;"",HP16&gt;=IA$28,HP16&lt;&gt;""),AND(HQ16&gt;=IA$24,HQ16&lt;&gt;"",HS16&gt;=IA$28,HS16&lt;&gt;""),AND(HU16&gt;=IA$24,HU16&lt;&gt;"",HW16&gt;=IA$28,HW16&lt;&gt;""),AND(HX16&gt;=IA$24,HX16&lt;&gt;"",HZ16&gt;=IA$28,HZ16&lt;&gt;""),AND(IV16&gt;=JI$24,IV16&lt;&gt;"",IX16&gt;=JI$28,IX16&lt;&gt;""),AND(IY16&gt;=JI$24,IY16&lt;&gt;"",JA16&gt;=JI$28,JA16&lt;&gt;""),AND(JC16&gt;=JI$24,JC16&lt;&gt;"",JE16&gt;=JI$28,JE16&lt;&gt;""),AND(JF16&gt;=JI$24,JF16&lt;&gt;"",JH16&gt;=JI$28,JH16&lt;&gt;""),AND(KD16&gt;=KQ$24,KD16&lt;&gt;"",KF16&gt;=KQ$28,KF16&lt;&gt;""),AND(KG16&gt;=KQ$24,KG16&lt;&gt;"",KI16&gt;=KQ$28,KI16&lt;&gt;""),AND(KK16&gt;=KQ$24,KK16&lt;&gt;"",KM16&gt;=KQ$28,KM16&lt;&gt;""),AND(KN16&gt;=KQ$24,KN16&lt;&gt;"",KP16&gt;=KQ$28,KP16&lt;&gt;""),AND(LL16&gt;=LY$24,LL16&lt;&gt;"",LN16&gt;=LY$28,LN16&lt;&gt;""),AND(LO16&gt;=LY$24,LO16&lt;&gt;"",LQ16&gt;=LY$28,LQ16&lt;&gt;""),AND(LS16&gt;=LY$24,LS16&lt;&gt;"",LU16&gt;=LY$28,LU16&lt;&gt;""),AND(LV16&gt;=LY$24,LV16&lt;&gt;"",LX16&gt;=LY$28,LX16&lt;&gt;""),AND(MT16&gt;=NG$24,MT16&lt;&gt;"",MV16&gt;=NG$28,MV16&lt;&gt;""),AND(MW16&gt;=NG$24,MW16&lt;&gt;"",MY16&gt;=NG$28,MY16&lt;&gt;""),AND(NA16&gt;=NG$24,NA16&lt;&gt;"",NC16&gt;=NG$28,NC16&lt;&gt;""),AND(ND16&gt;=NG$24,ND16&lt;&gt;"",NF16&gt;=NG$28,NF16&lt;&gt;""),AND(OB16&gt;=OO$24,OB16&lt;&gt;"",OD16&gt;=OO$28,OD16&lt;&gt;""),AND(OE16&gt;=OO$24,OE16&lt;&gt;"",OG16&gt;=OO$28,OG16&lt;&gt;""),AND(OI16&gt;=OO$24,OI16&lt;&gt;"",OK16&gt;=OO$28,OK16&lt;&gt;""),AND(OL16&gt;=OO$24,OL16&lt;&gt;"",ON16&gt;=OO$28,ON16&lt;&gt;""),AND(PJ16&gt;=PW$24,PJ16&lt;&gt;"",PL16&gt;=PW$28,PL16&lt;&gt;""),AND(PM16&gt;=PW$24,PM16&lt;&gt;"",PO16&gt;=PW$28,PO16&lt;&gt;""),AND(PQ16&gt;=PW$24,PQ16&lt;&gt;"",PS16&gt;=PW$28,PS16&lt;&gt;""),AND(PT16&gt;=PW$24,PT16&lt;&gt;"",PV16&gt;=PW$28,PV16&lt;&gt;""),AND(QR16&gt;=RE$24,QR16&lt;&gt;"",QT16&gt;=RE$28,QT16&lt;&gt;""),AND(QU16&gt;=RE$24,QU16&lt;&gt;"",QW16&gt;=RE$28,QW16&lt;&gt;""),AND(QY16&gt;=RE$24,QY16&lt;&gt;"",RA16&gt;=RE$28,RA16&lt;&gt;""),AND(RB16&gt;=RE$24,RB16&lt;&gt;"",RD16&gt;=RE$28,RD16&lt;&gt;""),AND(RZ16&gt;=SM$24,RZ16&lt;&gt;"",SB16&gt;=SM$28,SB16&lt;&gt;""),AND(SC16&gt;=SM$24,SC16&lt;&gt;"",SE16&gt;=SM$28,SE16&lt;&gt;""),AND(SG16&gt;=SM$24,SG16&lt;&gt;"",SI16&gt;=SM$28,SI16&lt;&gt;""),AND(SJ16&gt;=SM$24,SJ16&lt;&gt;"",SL16&gt;=SM$28,SL16&lt;&gt;""),AND(TH16&gt;=TU$24,TH16&lt;&gt;"",TJ16&gt;=TU$28,TJ16&lt;&gt;""),AND(TK16&gt;=TU$24,TK16&lt;&gt;"",TM16&gt;=TU$28,TM16&lt;&gt;""),AND(TO16&gt;=TU$24,TO16&lt;&gt;"",TQ16&gt;=TU$28,TQ16&lt;&gt;""),AND(TR16&gt;=TU$24,TR16&lt;&gt;"",TT16&gt;=TU$28,TT16&lt;&gt;""),AND(UP16&gt;=VC$24,UP16&lt;&gt;"",UR16&gt;=VC$28,UR16&lt;&gt;""),AND(US16&gt;=VC$24,US16&lt;&gt;"",UU16&gt;=VC$28,UU16&lt;&gt;""),AND(UW16&gt;=VC$24,UW16&lt;&gt;"",UY16&gt;=VC$28,UY16&lt;&gt;""),AND(UZ16&gt;=VC$24,UZ16&lt;&gt;"",VB16&gt;=VC$28,VB16&lt;&gt;""),AND(VX16&gt;=WK$24,VX16&lt;&gt;"",VZ16&gt;=WK$28,VZ16&lt;&gt;""),AND(WA16&gt;=WK$24,WA16&lt;&gt;"",WC16&gt;=WK$28,WC16&lt;&gt;""),AND(WE16&gt;=WK$24,WE16&lt;&gt;"",WG16&gt;=WK$28,WG16&lt;&gt;""),AND(WH16&gt;=WK$24,WH16&lt;&gt;"",WJ16&gt;=WK$28,WJ16&lt;&gt;"")),"Excellence",IF(I16="P","Worlds Team",IF(F16="P","National Team","")))))</f>
        <v/>
      </c>
      <c r="I16" s="3" t="str">
        <f>IF(OR(AND(AG16&gt;=AQ$23,AG16&lt;&gt;"",AI16&gt;=AQ$27,AI16&lt;&gt;"",AF16=""),AND(AJ16&gt;=AQ$23,AJ16&lt;&gt;"",AL16&gt;=AQ$27,AL16&lt;&gt;"",AF16=""),AND(AN16&gt;=AQ$23,AN16&lt;&gt;"",AP16&gt;=AQ$27,AP16&lt;&gt;"",AF16=""),AND(BH16&gt;=BR$23,BH16&lt;&gt;"",BJ16&gt;=BR$27,BJ16&lt;&gt;"",BG16=""),AND(BK16&gt;=BR$23,BK16&lt;&gt;"",BM16&gt;=BR$27,BM16&lt;&gt;"",BG16=""),AND(BO16&gt;=BR$23,BO16&lt;&gt;"",BQ16&gt;=BR$27,BQ16&lt;&gt;"",BG16=""),AND(CI16&gt;=CS$23,CI16&lt;&gt;"",CK16&gt;=CS$27,CK16&lt;&gt;"",CH16=""),AND(CL16&gt;=CS$23,CL16&lt;&gt;"",CN16&gt;=CS$27,CN16&lt;&gt;"",CH16=""),AND(CP16&gt;=CS$23,CP16&lt;&gt;"",CR16&gt;=CS$27,CR16&lt;&gt;"",CH16=""),AND(DP16&gt;=EC$23,DP16&lt;&gt;"",DR16&gt;=EC$27,DR16&lt;&gt;""),AND(DS16&gt;=EC$23,DS16&lt;&gt;"",DU16&gt;=EC$27,DU16&lt;&gt;""),AND(DW16&gt;=EC$23,DW16&lt;&gt;"",DY16&gt;=EC$27,DY16&lt;&gt;""),AND(DZ16&gt;=EC$23,DZ16&lt;&gt;"",EB16&gt;=EC$27,EB16&lt;&gt;""),AND(EX16&gt;=FK$23,EX16&lt;&gt;"",EZ16&gt;=FK$27,EZ16&lt;&gt;""),AND(FA16&gt;=FK$23,FA16&lt;&gt;"",FC16&gt;=FK$27,FC16&lt;&gt;""),AND(FE16&gt;=FK$23,FE16&lt;&gt;"",FG16&gt;=FK$27,FG16&lt;&gt;""),AND(FH16&gt;=FK$23,FH16&lt;&gt;"",FJ16&gt;=FK$27,FJ16&lt;&gt;""),AND(GF16&gt;=GS$23,GF16&lt;&gt;"",GH16&gt;=GS$27,GH16&lt;&gt;""),AND(GI16&gt;=GS$23,GI16&lt;&gt;"",GK16&gt;=GS$27,GK16&lt;&gt;""),AND(GM16&gt;=GS$23,GM16&lt;&gt;"",GO16&gt;=GS$27,GO16&lt;&gt;""),AND(GP16&gt;=GS$23,GP16&lt;&gt;"",GR16&gt;=GS$27,GR16&lt;&gt;""),AND(HN16&gt;=IA$23,HN16&lt;&gt;"",HP16&gt;=IA$27,HP16&lt;&gt;""),AND(HQ16&gt;=IA$23,HQ16&lt;&gt;"",HS16&gt;=IA$27,HS16&lt;&gt;""),AND(HU16&gt;=IA$23,HU16&lt;&gt;"",HW16&gt;=IA$27,HW16&lt;&gt;""),AND(HX16&gt;=IA$23,HX16&lt;&gt;"",HZ16&gt;=IA$27,HZ16&lt;&gt;""),AND(IV16&gt;=JI$23,IV16&lt;&gt;"",IX16&gt;=JI$27,IX16&lt;&gt;""),AND(IY16&gt;=JI$23,IY16&lt;&gt;"",JA16&gt;=JI$27,JA16&lt;&gt;""),AND(JC16&gt;=JI$23,JC16&lt;&gt;"",JE16&gt;=JI$27,JE16&lt;&gt;""),AND(JF16&gt;=JI$23,JF16&lt;&gt;"",JH16&gt;=JI$27,JH16&lt;&gt;""),AND(KD16&gt;=KQ$23,KD16&lt;&gt;"",KF16&gt;=KQ$27,KF16&lt;&gt;""),AND(KG16&gt;=KQ$23,KG16&lt;&gt;"",KI16&gt;=KQ$27,KI16&lt;&gt;""),AND(KK16&gt;=KQ$23,KK16&lt;&gt;"",KM16&gt;=KQ$27,KM16&lt;&gt;""),AND(KN16&gt;=KQ$23,KN16&lt;&gt;"",KP16&gt;=KQ$27,KP16&lt;&gt;""),AND(LL16&gt;=LY$23,LL16&lt;&gt;"",LN16&gt;=LY$27,LN16&lt;&gt;""),AND(LO16&gt;=LY$23,LO16&lt;&gt;"",LQ16&gt;=LY$27,LQ16&lt;&gt;""),AND(LS16&gt;=LY$23,LS16&lt;&gt;"",LU16&gt;=LY$27,LU16&lt;&gt;""),AND(LV16&gt;=LY$23,LV16&lt;&gt;"",LX16&gt;=LY$27,LX16&lt;&gt;""),AND(MT16&gt;=NG$23,MT16&lt;&gt;"",MV16&gt;=NG$27,MV16&lt;&gt;""),AND(MW16&gt;=NG$23,MW16&lt;&gt;"",MY16&gt;=NG$27,MY16&lt;&gt;""),AND(NA16&gt;=NG$23,NA16&lt;&gt;"",NC16&gt;=NG$27,NC16&lt;&gt;""),AND(ND16&gt;=NG$23,ND16&lt;&gt;"",NF16&gt;=NG$27,NF16&lt;&gt;""),AND(OB16&gt;=OO$23,OB16&lt;&gt;"",OD16&gt;=OO$27,OD16&lt;&gt;""),AND(OE16&gt;=OO$23,OE16&lt;&gt;"",OG16&gt;=OO$27,OG16&lt;&gt;""),AND(OI16&gt;=OO$23,OI16&lt;&gt;"",OK16&gt;=OO$27,OK16&lt;&gt;""),AND(OL16&gt;=OO$23,OL16&lt;&gt;"",ON16&gt;=OO$27,ON16&lt;&gt;""),AND(PJ16&gt;=PW$23,PJ16&lt;&gt;"",PL16&gt;=PW$27,PL16&lt;&gt;""),AND(PM16&gt;=PW$23,PM16&lt;&gt;"",PO16&gt;=PW$27,PO16&lt;&gt;""),AND(PQ16&gt;=PW$23,PQ16&lt;&gt;"",PS16&gt;=PW$27,PS16&lt;&gt;""),AND(PT16&gt;=PW$23,PT16&lt;&gt;"",PV16&gt;=PW$27,PV16&lt;&gt;""),AND(QR16&gt;=RE$23,QR16&lt;&gt;"",QT16&gt;=RE$27,QT16&lt;&gt;""),AND(QU16&gt;=RE$23,QU16&lt;&gt;"",QW16&gt;=RE$27,QW16&lt;&gt;""),AND(QY16&gt;=RE$23,QY16&lt;&gt;"",RA16&gt;=RE$27,RA16&lt;&gt;""),AND(RB16&gt;=RE$23,RB16&lt;&gt;"",RD16&gt;=RE$27,RD16&lt;&gt;""),AND(RZ16&gt;=SM$23,RZ16&lt;&gt;"",SB16&gt;=SM$27,SB16&lt;&gt;""),AND(SC16&gt;=SM$23,SC16&lt;&gt;"",SE16&gt;=SM$27,SE16&lt;&gt;""),AND(SG16&gt;=SM$23,SG16&lt;&gt;"",SI16&gt;=SM$27,SI16&lt;&gt;""),AND(SJ16&gt;=SM$23,SJ16&lt;&gt;"",SL16&gt;=SM$27,SL16&lt;&gt;""),AND(TH16&gt;=TU$23,TH16&lt;&gt;"",TJ16&gt;=TU$27,TJ16&lt;&gt;""),AND(TK16&gt;=TU$23,TK16&lt;&gt;"",TM16&gt;=TU$27,TM16&lt;&gt;""),AND(TO16&gt;=TU$23,TO16&lt;&gt;"",TQ16&gt;=TU$27,TQ16&lt;&gt;""),AND(TR16&gt;=TU$23,TR16&lt;&gt;"",TT16&gt;=TU$27,TT16&lt;&gt;""),AND(UP16&gt;=VC$23,UP16&lt;&gt;"",UR16&gt;=VC$27,UR16&lt;&gt;""),AND(US16&gt;=VC$23,US16&lt;&gt;"",UU16&gt;=VC$27,UU16&lt;&gt;""),AND(UW16&gt;=VC$23,UW16&lt;&gt;"",UY16&gt;=VC$27,UY16&lt;&gt;""),AND(UZ16&gt;=VC$23,UZ16&lt;&gt;"",VB16&gt;=VC$27,VB16&lt;&gt;""),AND(VX16&gt;=WK$23,VX16&lt;&gt;"",VZ16&gt;=WK$27,VZ16&lt;&gt;""),AND(WA16&gt;=WK$23,WA16&lt;&gt;"",WC16&gt;=WK$27,WC16&lt;&gt;""),AND(WE16&gt;=WK$23,WE16&lt;&gt;"",WG16&gt;=WK$27,WG16&lt;&gt;""),AND(WH16&gt;=WK$23,WH16&lt;&gt;"",WJ16&gt;=WK$27,WJ16&lt;&gt;"")),"P","")</f>
        <v/>
      </c>
      <c r="J16" s="8">
        <f>IF(COUNT(AI16,AL16,AP16,BJ16,BM16,BQ16,CK16,CN16,CR16)&gt;0,LARGE((AI16,AL16,AP16,BJ16,BM16,BQ16,CK16,CN16,CR16),1),0)</f>
        <v>19.66</v>
      </c>
      <c r="K16" s="8" t="str">
        <f>IF(J16="","",IF(OR(J16=CK16,J16=CN16,J16=CR16),$BS$1,IF(OR(J16=BJ16,J16=BM16,J16=BQ16),$AR$1,IF(OR(J16=AI16,J16=AL16,J16=AP16),$Q$1,""))))</f>
        <v>2025 Nationals</v>
      </c>
      <c r="L16" s="8">
        <f>IF(COUNT(AI16,AL16,AP16,BJ16,BM16,BQ16,CK16,CN16,CR16)&gt;1,LARGE((AI16,AL16,AP16,BJ16,BM16,BQ16,CK16,CN16,CR16),2),0)</f>
        <v>15.86</v>
      </c>
      <c r="M16" s="8" t="str">
        <f>IF(L16="","",IF(OR(L16=CK16,L16=CN16,L16=CR16),$BS$1,IF(OR(L16=BJ16,L16=BM16,L16=BQ16),$AR$1,IF(OR(L16=AI16,L16=AL16,L16=AP16),$Q$1,""))))</f>
        <v>2025 Nationals</v>
      </c>
      <c r="N16" s="8" t="str">
        <f>IF(MAX(CT16,CU16)&gt;0,MAX(CT16,CU16),"")</f>
        <v/>
      </c>
      <c r="O16" s="11" t="str">
        <f>IF(N16="","",IF(N16=CT16,"("&amp;CT$2&amp;")",IF(N16=CU16,"("&amp;CU$2&amp;")")))</f>
        <v/>
      </c>
      <c r="P16" s="8" t="str">
        <f>IF(N16="","",IF(N16=CT16,IF(N16+IF(L16="",0,L16)=WD16,$VD$1,IF(N16+IF(L16="",0,L16)=UV16,$TV$1,IF(N16+IF(L16="",0,L16)=TN16,$SN$1,IF(N16+IF(L16="",0,L16)=SF16,$RF$1,IF(N16+IF(L16="",0,L16)=QX16,$PX$1,IF(N16+IF(L16="",0,L16)=PP16,$OP$1,IF(N16+IF(L16="",0,L16)=OH16,$NH$1,IF(N16+IF(L16="",0,L16)=MZ16,$LZ$1,IF(N16+IF(L16="",0,L16)=LR16,$KR$1,IF(N16+IF(L16="",0,L16)=KJ16,$JJ$1,IF(N16+IF(L16="",0,L16)=JB16,$IB$1,IF(N16+IF(L16="",0,L16)=HT16,$GT$1,IF(N16+IF(L16="",0,L16)=GL16,$FL$1,IF(N16+IF(L16="",0,L16)=FD16,$ED$1,IF(N16+IF(L16="",0,L16)=DV16,$CV$1))))))))))))))),IF(N16=CU16,IF(N16+IF(L16="",0,L16)=WG16,$VD$1,IF(N16+IF(L16="",0,L16)=UY16,$TV$1,IF(N16+IF(L16="",0,L16)=TQ16,$SN$1,IF(N16+IF(L16="",0,L16)=SL16,$RF$1,IF(N16+IF(L16="",0,L16)=RD16,$PX$1,IF(N16+IF(L16="",0,L16)=PV16,$OP$1,IF(N16+IF(L16="",0,L16)=ON16,$NH$1,IF(N16+IF(L16="",0,L16)=NF16,$LZ$1,IF(N16+IF(L16="",0,L16)=LX16,$KR$1,IF(N16+IF(L16="",0,L16)=KP16,$JJ$1,IF(N16+IF(L16="",0,L16)=JH16,$IB$1,IF(N16+IF(L16="",0,L16)=HZ16,$GT$1,IF(N16+IF(L16="",0,L16)=GR16,$FL$1,IF(N16+IF(L16="",0,L16)=FJ16,$ED$1,IF(N16+IF(L16="",0,L16)=EB16,$CV$1,IF(N16+IF(L16="",0,L16)=WJ16,$VD$1,IF(N16+IF(L16="",0,L16)=VB16,$TV$1,IF(N16+IF(L16="",0,L16)=TT16,$SN$1,IF(N16+IF(L16="",0,L16)=SI16,$RF$1,IF(N16+IF(L16="",0,L16)=RA16,$PX$1,IF(N16+IF(L16="",0,L16)=PS16,$OP$1,IF(N16+IF(L16="",0,L16)=OK16,$NH$1,IF(N16+IF(L16="",0,L16)=NC16,$LZ$1,IF(N16+IF(L16="",0,L16)=LU16,$KR$1,IF(N16+IF(L16="",0,L16)=KM16,$JJ$1,IF(N16+IF(L16="",0,L16)=JE16,$IB$1,IF(N16+IF(L16="",0,L16)=HW16,$GT$1,IF(N16+IF(L16="",0,L16)=GO16,$FL$1,IF(N16+IF(L16="",0,L16)=FG16,$ED$1,IF(N16+IF(L16="",0,L16)=DY16,$CV$1)))))))))))))))))))))))))))))))))</f>
        <v/>
      </c>
      <c r="Q16" s="22">
        <v>0.7</v>
      </c>
      <c r="R16" s="22">
        <v>0.95</v>
      </c>
      <c r="S16" s="22">
        <v>1.7</v>
      </c>
      <c r="T16" s="22">
        <v>1.88</v>
      </c>
      <c r="U16" s="22">
        <v>0</v>
      </c>
      <c r="V16" s="22">
        <v>0.75</v>
      </c>
      <c r="W16" s="22">
        <v>0.95</v>
      </c>
      <c r="X16" s="22">
        <v>1.7</v>
      </c>
      <c r="Y16" s="22">
        <v>2</v>
      </c>
      <c r="Z16" s="22">
        <v>0</v>
      </c>
      <c r="AA16" s="22"/>
      <c r="AB16" s="22"/>
      <c r="AC16" s="22"/>
      <c r="AD16" s="22"/>
      <c r="AE16" s="22"/>
      <c r="AF16" s="27"/>
      <c r="AG16" s="38">
        <f>IF(S16&gt;0,S16,"")</f>
        <v>1.7</v>
      </c>
      <c r="AH16" s="38">
        <f>IF(T16&gt;0,T16,"")</f>
        <v>1.88</v>
      </c>
      <c r="AI16" s="40">
        <f>IF(SUM(Q16:T16)-U16&gt;0,SUM(Q16:T16)-U16,"")</f>
        <v>5.2299999999999995</v>
      </c>
      <c r="AJ16" s="40">
        <f>IF(X16&gt;0,X16,"")</f>
        <v>1.7</v>
      </c>
      <c r="AK16" s="40">
        <f>IF(Y16&gt;0,Y16,"")</f>
        <v>2</v>
      </c>
      <c r="AL16" s="40">
        <f>IF(SUM(V16:Y16)-Z16&gt;0,SUM(V16:Y16)-Z16,"")</f>
        <v>5.4</v>
      </c>
      <c r="AM16" s="40">
        <f>IF(AI16="","",MAX(AI16,AL16))</f>
        <v>5.4</v>
      </c>
      <c r="AN16" s="40" t="str">
        <f>IF(AC16&gt;0,AC16,"")</f>
        <v/>
      </c>
      <c r="AO16" s="40" t="str">
        <f>IF(AD16&gt;0,AD16,"")</f>
        <v/>
      </c>
      <c r="AP16" s="40" t="str">
        <f>IF(SUM(AA16:AD16)-AE16&gt;0,SUM(AA16:AD16)-AE16,"")</f>
        <v/>
      </c>
      <c r="AQ16" s="40">
        <f>IF(SUM(AM16,AP16)&gt;0,SUM(AM16,AP16),"")</f>
        <v>5.4</v>
      </c>
      <c r="AR16" s="26">
        <v>3.83</v>
      </c>
      <c r="AS16" s="26">
        <v>4.8499999999999996</v>
      </c>
      <c r="AT16" s="26">
        <v>6.4</v>
      </c>
      <c r="AU16" s="26">
        <v>4.58</v>
      </c>
      <c r="AV16" s="26">
        <v>0</v>
      </c>
      <c r="AW16" s="26">
        <v>3.13</v>
      </c>
      <c r="AX16" s="26">
        <v>2.75</v>
      </c>
      <c r="AY16" s="26">
        <v>5.0999999999999996</v>
      </c>
      <c r="AZ16" s="26">
        <v>4.88</v>
      </c>
      <c r="BA16" s="26">
        <v>0</v>
      </c>
      <c r="BB16" s="26">
        <v>0.7</v>
      </c>
      <c r="BC16" s="26">
        <v>0.95</v>
      </c>
      <c r="BD16" s="26">
        <v>1.7</v>
      </c>
      <c r="BE16" s="26">
        <v>1.74</v>
      </c>
      <c r="BF16" s="26">
        <v>0</v>
      </c>
      <c r="BG16" s="28"/>
      <c r="BH16" s="39">
        <f>IF(AT16&gt;0,AT16,"")</f>
        <v>6.4</v>
      </c>
      <c r="BI16" s="39">
        <f>IF(AU16&gt;0,AU16,"")</f>
        <v>4.58</v>
      </c>
      <c r="BJ16" s="11">
        <f>IF(SUM(AR16:AU16)-AV16&gt;0,SUM(AR16:AU16)-AV16,"")</f>
        <v>19.66</v>
      </c>
      <c r="BK16" s="11">
        <f>IF(AY16&gt;0,AY16,"")</f>
        <v>5.0999999999999996</v>
      </c>
      <c r="BL16" s="11">
        <f>IF(AZ16&gt;0,AZ16,"")</f>
        <v>4.88</v>
      </c>
      <c r="BM16" s="11">
        <f>IF(SUM(AW16:AZ16)-BA16&gt;0,SUM(AW16:AZ16)-BA16,"")</f>
        <v>15.86</v>
      </c>
      <c r="BN16" s="11">
        <f>IF(BJ16="","",MAX(BJ16,BM16))</f>
        <v>19.66</v>
      </c>
      <c r="BO16" s="11">
        <f>IF(BD16&gt;0,BD16,"")</f>
        <v>1.7</v>
      </c>
      <c r="BP16" s="11">
        <f>IF(BE16&gt;0,BE16,"")</f>
        <v>1.74</v>
      </c>
      <c r="BQ16" s="11">
        <f>IF(SUM(BB16:BE16)-BF16&gt;0,SUM(BB16:BE16)-BF16,"")</f>
        <v>5.09</v>
      </c>
      <c r="BR16" s="11">
        <f>IF(SUM(BN16,BQ16)&gt;0,SUM(BN16,BQ16),"")</f>
        <v>24.75</v>
      </c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  <c r="CE16" s="22"/>
      <c r="CF16" s="22"/>
      <c r="CG16" s="22"/>
      <c r="CH16" s="27"/>
      <c r="CI16" s="38" t="str">
        <f>IF(BU16&gt;0,BU16,"")</f>
        <v/>
      </c>
      <c r="CJ16" s="38" t="str">
        <f>IF(BV16&gt;0,BV16,"")</f>
        <v/>
      </c>
      <c r="CK16" s="40" t="str">
        <f>IF(SUM(BS16:BV16)-BW16&gt;0,SUM(BS16:BV16)-BW16,"")</f>
        <v/>
      </c>
      <c r="CL16" s="40" t="str">
        <f>IF(BZ16&gt;0,BZ16,"")</f>
        <v/>
      </c>
      <c r="CM16" s="40" t="str">
        <f>IF(CA16&gt;0,CA16,"")</f>
        <v/>
      </c>
      <c r="CN16" s="40" t="str">
        <f>IF(SUM(BX16:CA16)-CB16&gt;0,SUM(BX16:CA16)-CB16,"")</f>
        <v/>
      </c>
      <c r="CO16" s="40" t="str">
        <f>IF(CK16="","",MAX(CK16,CN16))</f>
        <v/>
      </c>
      <c r="CP16" s="40" t="str">
        <f>IF(CE16&gt;0,CE16,"")</f>
        <v/>
      </c>
      <c r="CQ16" s="40" t="str">
        <f>IF(CF16&gt;0,CF16,"")</f>
        <v/>
      </c>
      <c r="CR16" s="40" t="str">
        <f>IF(SUM(CC16:CF16)-CG16&gt;0,SUM(CC16:CF16)-CG16,"")</f>
        <v/>
      </c>
      <c r="CS16" s="40" t="str">
        <f>IF(SUM(CO16,CR16)&gt;0,SUM(CO16,CR16),"")</f>
        <v/>
      </c>
      <c r="CT16" s="51" t="str">
        <f>IF(MAX(DV16,FD16,GL16,HT16,JB16,KJ16,LR16,MZ16,OH16,PP16,QX16,SF16,TN16,UV16,WD16)-IF(L16="",0,L16)&gt;0.001,MAX(DV16,FD16,GL16,HT16,JB16,KJ16,LR16,MZ16,OH16,PP16,QX16,SF16,TN16,UV16,WD16)-IF(L16="",0,L16),"")</f>
        <v/>
      </c>
      <c r="CU16" s="51" t="str">
        <f>IF(MAX(DY16,EB16,FG16,FJ16,GO16,GR16,HW16,HZ16,JE16,JH16,KM16,KP16,LU16,LX16,NC16,NF16,OK16,ON16,PS16,PV16,RA16,RD16,SI16,SL16,TQ16,TT16,UY16,VB16,WG16,WJ16)-IF(L16="",0,L16)&gt;0.001,MAX(DY16,EB16,FG16,FJ16,GO16,GR16,HW16,HZ16,JE16,JH16,KM16,KP16,LU16,LX16,NC16,NF16,OK16,ON16,PS16,PV16,RA16,RD16,SI16,SL16,TQ16,TT16,UY16,VB16,WG16,WJ16)-IF(L16="",0,L16),"")</f>
        <v/>
      </c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40" t="str">
        <f>IF(CX16&gt;0,CX16,"")</f>
        <v/>
      </c>
      <c r="DQ16" s="40" t="str">
        <f>IF(CY16&gt;0,CY16,"")</f>
        <v/>
      </c>
      <c r="DR16" s="40" t="str">
        <f>IF(SUM(CV16:CY16)-CZ16&gt;0,SUM(CV16:CY16)-CZ16,"")</f>
        <v/>
      </c>
      <c r="DS16" s="40" t="str">
        <f>IF(DC16&gt;0,DC16,"")</f>
        <v/>
      </c>
      <c r="DT16" s="40" t="str">
        <f>IF(DD16&gt;0,DD16,"")</f>
        <v/>
      </c>
      <c r="DU16" s="40" t="str">
        <f>IF(SUM(DA16:DD16)-DE16&gt;0,SUM(DA16:DD16)-DE16,"")</f>
        <v/>
      </c>
      <c r="DV16" s="40" t="str">
        <f>IF(MAX(DR16,DU16)&gt;0,MAX(DR16,DU16),"")</f>
        <v/>
      </c>
      <c r="DW16" s="40" t="str">
        <f>IF(DH16&gt;0,DH16,"")</f>
        <v/>
      </c>
      <c r="DX16" s="40" t="str">
        <f>IF(DI16&gt;0,DI16,"")</f>
        <v/>
      </c>
      <c r="DY16" s="40" t="str">
        <f>IF(SUM(DF16:DI16)-DJ16&gt;0,SUM(DF16:DI16)-DJ16,"")</f>
        <v/>
      </c>
      <c r="DZ16" s="40" t="str">
        <f>IF(DM16&gt;0,DM16,"")</f>
        <v/>
      </c>
      <c r="EA16" s="40" t="str">
        <f>IF(DN16&gt;0,DN16,"")</f>
        <v/>
      </c>
      <c r="EB16" s="40" t="str">
        <f>IF(SUM(DK16:DN16)-DO16&gt;0,SUM(DK16:DN16)-DO16,"")</f>
        <v/>
      </c>
      <c r="EC16" s="40" t="str">
        <f>IF(SUM(DV16,EB16)&gt;0,SUM(DV16,EB16),"")</f>
        <v/>
      </c>
      <c r="ED16" s="18"/>
      <c r="EE16" s="18"/>
      <c r="EF16" s="18"/>
      <c r="EG16" s="18"/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1" t="str">
        <f>IF(EF16&gt;0,EF16,"")</f>
        <v/>
      </c>
      <c r="EY16" s="11" t="str">
        <f>IF(EG16&gt;0,EG16,"")</f>
        <v/>
      </c>
      <c r="EZ16" s="11" t="str">
        <f>IF(SUM(ED16:EG16)-EH16&gt;0,SUM(ED16:EG16)-EH16,"")</f>
        <v/>
      </c>
      <c r="FA16" s="11" t="str">
        <f>IF(EK16&gt;0,EK16,"")</f>
        <v/>
      </c>
      <c r="FB16" s="11" t="str">
        <f>IF(EL16&gt;0,EL16,"")</f>
        <v/>
      </c>
      <c r="FC16" s="11" t="str">
        <f>IF(SUM(EI16:EL16)-EM16&gt;0,SUM(EI16:EL16)-EM16,"")</f>
        <v/>
      </c>
      <c r="FD16" s="11" t="str">
        <f>IF(MAX(EZ16,FC16)&gt;0,MAX(EZ16,FC16),"")</f>
        <v/>
      </c>
      <c r="FE16" s="11" t="str">
        <f>IF(EP16&gt;0,EP16,"")</f>
        <v/>
      </c>
      <c r="FF16" s="11" t="str">
        <f>IF(EQ16&gt;0,EQ16,"")</f>
        <v/>
      </c>
      <c r="FG16" s="11" t="str">
        <f>IF(SUM(EN16:EQ16)-ER16&gt;0,SUM(EN16:EQ16)-ER16,"")</f>
        <v/>
      </c>
      <c r="FH16" s="11" t="str">
        <f>IF(EU16&gt;0,EU16,"")</f>
        <v/>
      </c>
      <c r="FI16" s="11" t="str">
        <f>IF(EV16&gt;0,EV16,"")</f>
        <v/>
      </c>
      <c r="FJ16" s="11" t="str">
        <f>IF(SUM(ES16:EV16)-EW16&gt;0,SUM(ES16:EV16)-EW16,"")</f>
        <v/>
      </c>
      <c r="FK16" s="11" t="str">
        <f>IF(SUM(FD16,FJ16)&gt;0,SUM(FD16,FJ16),"")</f>
        <v/>
      </c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40" t="str">
        <f>IF(FN16&gt;0,FN16,"")</f>
        <v/>
      </c>
      <c r="GG16" s="40" t="str">
        <f>IF(FO16&gt;0,FO16,"")</f>
        <v/>
      </c>
      <c r="GH16" s="40" t="str">
        <f>IF(SUM(FL16:FO16)-FP16&gt;0,SUM(FL16:FO16)-FP16,"")</f>
        <v/>
      </c>
      <c r="GI16" s="40" t="str">
        <f>IF(FS16&gt;0,FS16,"")</f>
        <v/>
      </c>
      <c r="GJ16" s="40" t="str">
        <f>IF(FT16&gt;0,FT16,"")</f>
        <v/>
      </c>
      <c r="GK16" s="40" t="str">
        <f>IF(SUM(FQ16:FT16)-FU16&gt;0,SUM(FQ16:FT16)-FU16,"")</f>
        <v/>
      </c>
      <c r="GL16" s="40" t="str">
        <f>IF(MAX(GH16,GK16)&gt;0,MAX(GH16,GK16),"")</f>
        <v/>
      </c>
      <c r="GM16" s="40" t="str">
        <f>IF(FX16&gt;0,FX16,"")</f>
        <v/>
      </c>
      <c r="GN16" s="40" t="str">
        <f>IF(FY16&gt;0,FY16,"")</f>
        <v/>
      </c>
      <c r="GO16" s="40" t="str">
        <f>IF(SUM(FV16:FY16)-FZ16&gt;0,SUM(FV16:FY16)-FZ16,"")</f>
        <v/>
      </c>
      <c r="GP16" s="40" t="str">
        <f>IF(GC16&gt;0,GC16,"")</f>
        <v/>
      </c>
      <c r="GQ16" s="40" t="str">
        <f>IF(GD16&gt;0,GD16,"")</f>
        <v/>
      </c>
      <c r="GR16" s="40" t="str">
        <f>IF(SUM(GA16:GD16)-GE16&gt;0,SUM(GA16:GD16)-GE16,"")</f>
        <v/>
      </c>
      <c r="GS16" s="40" t="str">
        <f>IF(SUM(GL16,GR16)&gt;0,SUM(GL16,GR16),"")</f>
        <v/>
      </c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1" t="str">
        <f>IF(GV16&gt;0,GV16,"")</f>
        <v/>
      </c>
      <c r="HO16" s="11" t="str">
        <f>IF(GW16&gt;0,GW16,"")</f>
        <v/>
      </c>
      <c r="HP16" s="11" t="str">
        <f>IF(SUM(GT16:GW16)-GX16&gt;0,SUM(GT16:GW16)-GX16,"")</f>
        <v/>
      </c>
      <c r="HQ16" s="11" t="str">
        <f>IF(HA16&gt;0,HA16,"")</f>
        <v/>
      </c>
      <c r="HR16" s="11" t="str">
        <f>IF(HB16&gt;0,HB16,"")</f>
        <v/>
      </c>
      <c r="HS16" s="11" t="str">
        <f>IF(SUM(GY16:HB16)-HC16&gt;0,SUM(GY16:HB16)-HC16,"")</f>
        <v/>
      </c>
      <c r="HT16" s="11" t="str">
        <f>IF(MAX(HP16,HS16)&gt;0,MAX(HP16,HS16),"")</f>
        <v/>
      </c>
      <c r="HU16" s="11" t="str">
        <f>IF(HF16&gt;0,HF16,"")</f>
        <v/>
      </c>
      <c r="HV16" s="11" t="str">
        <f>IF(HG16&gt;0,HG16,"")</f>
        <v/>
      </c>
      <c r="HW16" s="11" t="str">
        <f>IF(SUM(HD16:HG16)-HH16&gt;0,SUM(HD16:HG16)-HH16,"")</f>
        <v/>
      </c>
      <c r="HX16" s="11" t="str">
        <f>IF(HK16&gt;0,HK16,"")</f>
        <v/>
      </c>
      <c r="HY16" s="11" t="str">
        <f>IF(HL16&gt;0,HL16,"")</f>
        <v/>
      </c>
      <c r="HZ16" s="11" t="str">
        <f>IF(SUM(HI16:HL16)-HM16&gt;0,SUM(HI16:HL16)-HM16,"")</f>
        <v/>
      </c>
      <c r="IA16" s="11" t="str">
        <f>IF(SUM(HT16,HZ16)&gt;0,SUM(HT16,HZ16),"")</f>
        <v/>
      </c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40" t="str">
        <f>IF(ID16&gt;0,ID16,"")</f>
        <v/>
      </c>
      <c r="IW16" s="40" t="str">
        <f>IF(IE16&gt;0,IE16,"")</f>
        <v/>
      </c>
      <c r="IX16" s="40" t="str">
        <f>IF(SUM(IB16:IE16)-IF16&gt;0,SUM(IB16:IE16)-IF16,"")</f>
        <v/>
      </c>
      <c r="IY16" s="40" t="str">
        <f>IF(II16&gt;0,II16,"")</f>
        <v/>
      </c>
      <c r="IZ16" s="40" t="str">
        <f>IF(IJ16&gt;0,IJ16,"")</f>
        <v/>
      </c>
      <c r="JA16" s="40" t="str">
        <f>IF(SUM(IG16:IJ16)-IK16&gt;0,SUM(IG16:IJ16)-IK16,"")</f>
        <v/>
      </c>
      <c r="JB16" s="40" t="str">
        <f>IF(MAX(IX16,JA16)&gt;0,MAX(IX16,JA16),"")</f>
        <v/>
      </c>
      <c r="JC16" s="40" t="str">
        <f>IF(IN16&gt;0,IN16,"")</f>
        <v/>
      </c>
      <c r="JD16" s="40" t="str">
        <f>IF(IO16&gt;0,IO16,"")</f>
        <v/>
      </c>
      <c r="JE16" s="40" t="str">
        <f>IF(SUM(IL16:IO16)-IP16&gt;0,SUM(IL16:IO16)-IP16,"")</f>
        <v/>
      </c>
      <c r="JF16" s="40" t="str">
        <f>IF(IS16&gt;0,IS16,"")</f>
        <v/>
      </c>
      <c r="JG16" s="40" t="str">
        <f>IF(IT16&gt;0,IT16,"")</f>
        <v/>
      </c>
      <c r="JH16" s="40" t="str">
        <f>IF(SUM(IQ16:IT16)-IU16&gt;0,SUM(IQ16:IT16)-IU16,"")</f>
        <v/>
      </c>
      <c r="JI16" s="40" t="str">
        <f>IF(SUM(JB16,JH16)&gt;0,SUM(JB16,JH16),"")</f>
        <v/>
      </c>
      <c r="JJ16" s="18"/>
      <c r="JK16" s="18"/>
      <c r="JL16" s="18"/>
      <c r="JM16" s="18"/>
      <c r="JN16" s="18"/>
      <c r="JO16" s="18"/>
      <c r="JP16" s="18"/>
      <c r="JQ16" s="18"/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1" t="str">
        <f>IF(JL16&gt;0,JL16,"")</f>
        <v/>
      </c>
      <c r="KE16" s="11" t="str">
        <f>IF(JM16&gt;0,JM16,"")</f>
        <v/>
      </c>
      <c r="KF16" s="11" t="str">
        <f>IF(SUM(JJ16:JM16)-JN16&gt;0,SUM(JJ16:JM16)-JN16,"")</f>
        <v/>
      </c>
      <c r="KG16" s="11" t="str">
        <f>IF(JQ16&gt;0,JQ16,"")</f>
        <v/>
      </c>
      <c r="KH16" s="11" t="str">
        <f>IF(JR16&gt;0,JR16,"")</f>
        <v/>
      </c>
      <c r="KI16" s="11" t="str">
        <f>IF(SUM(JO16:JR16)-JS16&gt;0,SUM(JO16:JR16)-JS16,"")</f>
        <v/>
      </c>
      <c r="KJ16" s="11" t="str">
        <f>IF(MAX(KF16,KI16)&gt;0,MAX(KF16,KI16),"")</f>
        <v/>
      </c>
      <c r="KK16" s="11" t="str">
        <f>IF(JV16&gt;0,JV16,"")</f>
        <v/>
      </c>
      <c r="KL16" s="11" t="str">
        <f>IF(JW16&gt;0,JW16,"")</f>
        <v/>
      </c>
      <c r="KM16" s="11" t="str">
        <f>IF(SUM(JT16:JW16)-JX16&gt;0,SUM(JT16:JW16)-JX16,"")</f>
        <v/>
      </c>
      <c r="KN16" s="11" t="str">
        <f>IF(KA16&gt;0,KA16,"")</f>
        <v/>
      </c>
      <c r="KO16" s="11" t="str">
        <f>IF(KB16&gt;0,KB16,"")</f>
        <v/>
      </c>
      <c r="KP16" s="11" t="str">
        <f>IF(SUM(JY16:KB16)-KC16&gt;0,SUM(JY16:KB16)-KC16,"")</f>
        <v/>
      </c>
      <c r="KQ16" s="11" t="str">
        <f>IF(SUM(KJ16,KP16)&gt;0,SUM(KJ16,KP16),"")</f>
        <v/>
      </c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40" t="str">
        <f>IF(KT16&gt;0,KT16,"")</f>
        <v/>
      </c>
      <c r="LM16" s="40" t="str">
        <f>IF(KU16&gt;0,KU16,"")</f>
        <v/>
      </c>
      <c r="LN16" s="40" t="str">
        <f>IF(SUM(KR16:KU16)-KV16&gt;0,SUM(KR16:KU16)-KV16,"")</f>
        <v/>
      </c>
      <c r="LO16" s="40" t="str">
        <f>IF(KY16&gt;0,KY16,"")</f>
        <v/>
      </c>
      <c r="LP16" s="40" t="str">
        <f>IF(KZ16&gt;0,KZ16,"")</f>
        <v/>
      </c>
      <c r="LQ16" s="40" t="str">
        <f>IF(SUM(KW16:KZ16)-LA16&gt;0,SUM(KW16:KZ16)-LA16,"")</f>
        <v/>
      </c>
      <c r="LR16" s="40" t="str">
        <f>IF(MAX(LN16,LQ16)&gt;0,MAX(LN16,LQ16),"")</f>
        <v/>
      </c>
      <c r="LS16" s="40" t="str">
        <f>IF(LD16&gt;0,LD16,"")</f>
        <v/>
      </c>
      <c r="LT16" s="40" t="str">
        <f>IF(LE16&gt;0,LE16,"")</f>
        <v/>
      </c>
      <c r="LU16" s="40" t="str">
        <f>IF(SUM(LB16:LE16)-LF16&gt;0,SUM(LB16:LE16)-LF16,"")</f>
        <v/>
      </c>
      <c r="LV16" s="40" t="str">
        <f>IF(LI16&gt;0,LI16,"")</f>
        <v/>
      </c>
      <c r="LW16" s="40" t="str">
        <f>IF(LJ16&gt;0,LJ16,"")</f>
        <v/>
      </c>
      <c r="LX16" s="40" t="str">
        <f>IF(SUM(LG16:LJ16)-LK16&gt;0,SUM(LG16:LJ16)-LK16,"")</f>
        <v/>
      </c>
      <c r="LY16" s="40" t="str">
        <f>IF(SUM(LR16,LX16)&gt;0,SUM(LR16,LX16),"")</f>
        <v/>
      </c>
      <c r="LZ16" s="18"/>
      <c r="MA16" s="18"/>
      <c r="MB16" s="18"/>
      <c r="MC16" s="18"/>
      <c r="MD16" s="18"/>
      <c r="ME16" s="18"/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1" t="str">
        <f>IF(MB16&gt;0,MB16,"")</f>
        <v/>
      </c>
      <c r="MU16" s="11" t="str">
        <f>IF(MC16&gt;0,MC16,"")</f>
        <v/>
      </c>
      <c r="MV16" s="11" t="str">
        <f>IF(SUM(LZ16:MC16)-MD16&gt;0,SUM(LZ16:MC16)-MD16,"")</f>
        <v/>
      </c>
      <c r="MW16" s="11" t="str">
        <f>IF(MG16&gt;0,MG16,"")</f>
        <v/>
      </c>
      <c r="MX16" s="11" t="str">
        <f>IF(MH16&gt;0,MH16,"")</f>
        <v/>
      </c>
      <c r="MY16" s="11" t="str">
        <f>IF(SUM(ME16:MH16)-MI16&gt;0,SUM(ME16:MH16)-MI16,"")</f>
        <v/>
      </c>
      <c r="MZ16" s="11" t="str">
        <f>IF(MAX(MV16,MY16)&gt;0,MAX(MV16,MY16),"")</f>
        <v/>
      </c>
      <c r="NA16" s="11" t="str">
        <f>IF(ML16&gt;0,ML16,"")</f>
        <v/>
      </c>
      <c r="NB16" s="11" t="str">
        <f>IF(MM16&gt;0,MM16,"")</f>
        <v/>
      </c>
      <c r="NC16" s="11" t="str">
        <f>IF(SUM(MJ16:MM16)-MN16&gt;0,SUM(MJ16:MM16)-MN16,"")</f>
        <v/>
      </c>
      <c r="ND16" s="11" t="str">
        <f>IF(MQ16&gt;0,MQ16,"")</f>
        <v/>
      </c>
      <c r="NE16" s="11" t="str">
        <f>IF(MR16&gt;0,MR16,"")</f>
        <v/>
      </c>
      <c r="NF16" s="11" t="str">
        <f>IF(SUM(MO16:MR16)-MS16&gt;0,SUM(MO16:MR16)-MS16,"")</f>
        <v/>
      </c>
      <c r="NG16" s="11" t="str">
        <f>IF(SUM(MZ16,NF16)&gt;0,SUM(MZ16,NF16),"")</f>
        <v/>
      </c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40" t="str">
        <f>IF(NJ16&gt;0,NJ16,"")</f>
        <v/>
      </c>
      <c r="OC16" s="40" t="str">
        <f>IF(NK16&gt;0,NK16,"")</f>
        <v/>
      </c>
      <c r="OD16" s="40" t="str">
        <f>IF(SUM(NH16:NK16)-NL16&gt;0,SUM(NH16:NK16)-NL16,"")</f>
        <v/>
      </c>
      <c r="OE16" s="40" t="str">
        <f>IF(NO16&gt;0,NO16,"")</f>
        <v/>
      </c>
      <c r="OF16" s="40" t="str">
        <f>IF(NP16&gt;0,NP16,"")</f>
        <v/>
      </c>
      <c r="OG16" s="40" t="str">
        <f>IF(SUM(NM16:NP16)-NQ16&gt;0,SUM(NM16:NP16)-NQ16,"")</f>
        <v/>
      </c>
      <c r="OH16" s="40" t="str">
        <f>IF(MAX(OD16,OG16)&gt;0,MAX(OD16,OG16),"")</f>
        <v/>
      </c>
      <c r="OI16" s="40" t="str">
        <f>IF(NT16&gt;0,NT16,"")</f>
        <v/>
      </c>
      <c r="OJ16" s="40" t="str">
        <f>IF(NU16&gt;0,NU16,"")</f>
        <v/>
      </c>
      <c r="OK16" s="40" t="str">
        <f>IF(SUM(NR16:NU16)-NV16&gt;0,SUM(NR16:NU16)-NV16,"")</f>
        <v/>
      </c>
      <c r="OL16" s="40" t="str">
        <f>IF(NY16&gt;0,NY16,"")</f>
        <v/>
      </c>
      <c r="OM16" s="40" t="str">
        <f>IF(NZ16&gt;0,NZ16,"")</f>
        <v/>
      </c>
      <c r="ON16" s="40" t="str">
        <f>IF(SUM(NW16:NZ16)-OA16&gt;0,SUM(NW16:NZ16)-OA16,"")</f>
        <v/>
      </c>
      <c r="OO16" s="40" t="str">
        <f>IF(SUM(OH16,ON16)&gt;0,SUM(OH16,ON16),"")</f>
        <v/>
      </c>
      <c r="OP16" s="18"/>
      <c r="OQ16" s="18"/>
      <c r="OR16" s="18"/>
      <c r="OS16" s="18"/>
      <c r="OT16" s="18"/>
      <c r="OU16" s="18"/>
      <c r="OV16" s="18"/>
      <c r="OW16" s="18"/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1" t="str">
        <f>IF(OR16&gt;0,OR16,"")</f>
        <v/>
      </c>
      <c r="PK16" s="11" t="str">
        <f>IF(OS16&gt;0,OS16,"")</f>
        <v/>
      </c>
      <c r="PL16" s="11" t="str">
        <f>IF(SUM(OP16:OS16)-OT16&gt;0,SUM(OP16:OS16)-OT16,"")</f>
        <v/>
      </c>
      <c r="PM16" s="11" t="str">
        <f>IF(OW16&gt;0,OW16,"")</f>
        <v/>
      </c>
      <c r="PN16" s="11" t="str">
        <f>IF(OX16&gt;0,OX16,"")</f>
        <v/>
      </c>
      <c r="PO16" s="11" t="str">
        <f>IF(SUM(OU16:OX16)-OY16&gt;0,SUM(OU16:OX16)-OY16,"")</f>
        <v/>
      </c>
      <c r="PP16" s="11" t="str">
        <f>IF(MAX(PL16,PO16)&gt;0,MAX(PL16,PO16),"")</f>
        <v/>
      </c>
      <c r="PQ16" s="11" t="str">
        <f>IF(PB16&gt;0,PB16,"")</f>
        <v/>
      </c>
      <c r="PR16" s="11" t="str">
        <f>IF(PC16&gt;0,PC16,"")</f>
        <v/>
      </c>
      <c r="PS16" s="11" t="str">
        <f>IF(SUM(OZ16:PC16)-PD16&gt;0,SUM(OZ16:PC16)-PD16,"")</f>
        <v/>
      </c>
      <c r="PT16" s="11" t="str">
        <f>IF(PG16&gt;0,PG16,"")</f>
        <v/>
      </c>
      <c r="PU16" s="11" t="str">
        <f>IF(PH16&gt;0,PH16,"")</f>
        <v/>
      </c>
      <c r="PV16" s="11" t="str">
        <f>IF(SUM(PE16:PH16)-PI16&gt;0,SUM(PE16:PH16)-PI16,"")</f>
        <v/>
      </c>
      <c r="PW16" s="11" t="str">
        <f>IF(SUM(PP16,PV16)&gt;0,SUM(PP16,PV16),"")</f>
        <v/>
      </c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40" t="str">
        <f>IF(PZ16&gt;0,PZ16,"")</f>
        <v/>
      </c>
      <c r="QS16" s="40" t="str">
        <f>IF(QA16&gt;0,QA16,"")</f>
        <v/>
      </c>
      <c r="QT16" s="40" t="str">
        <f>IF(SUM(PX16:QA16)-QB16&gt;0,SUM(PX16:QA16)-QB16,"")</f>
        <v/>
      </c>
      <c r="QU16" s="40" t="str">
        <f>IF(QE16&gt;0,QE16,"")</f>
        <v/>
      </c>
      <c r="QV16" s="40" t="str">
        <f>IF(QF16&gt;0,QF16,"")</f>
        <v/>
      </c>
      <c r="QW16" s="40" t="str">
        <f>IF(SUM(QC16:QF16)-QG16&gt;0,SUM(QC16:QF16)-QG16,"")</f>
        <v/>
      </c>
      <c r="QX16" s="40" t="str">
        <f>IF(MAX(QT16,QW16)&gt;0,MAX(QT16,QW16),"")</f>
        <v/>
      </c>
      <c r="QY16" s="40" t="str">
        <f>IF(QJ16&gt;0,QJ16,"")</f>
        <v/>
      </c>
      <c r="QZ16" s="40" t="str">
        <f>IF(QK16&gt;0,QK16,"")</f>
        <v/>
      </c>
      <c r="RA16" s="40" t="str">
        <f>IF(SUM(QH16:QK16)-QL16&gt;0,SUM(QH16:QK16)-QL16,"")</f>
        <v/>
      </c>
      <c r="RB16" s="40" t="str">
        <f>IF(QO16&gt;0,QO16,"")</f>
        <v/>
      </c>
      <c r="RC16" s="40" t="str">
        <f>IF(QP16&gt;0,QP16,"")</f>
        <v/>
      </c>
      <c r="RD16" s="40" t="str">
        <f>IF(SUM(QM16:QP16)-QQ16&gt;0,SUM(QM16:QP16)-QQ16,"")</f>
        <v/>
      </c>
      <c r="RE16" s="40" t="str">
        <f>IF(SUM(QX16,RD16)&gt;0,SUM(QX16,RD16),"")</f>
        <v/>
      </c>
      <c r="RF16" s="18"/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1" t="str">
        <f>IF(RH16&gt;0,RH16,"")</f>
        <v/>
      </c>
      <c r="SA16" s="11" t="str">
        <f>IF(RI16&gt;0,RI16,"")</f>
        <v/>
      </c>
      <c r="SB16" s="11" t="str">
        <f>IF(SUM(RF16:RI16)-RJ16&gt;0,SUM(RF16:RI16)-RJ16,"")</f>
        <v/>
      </c>
      <c r="SC16" s="11" t="str">
        <f>IF(RM16&gt;0,RM16,"")</f>
        <v/>
      </c>
      <c r="SD16" s="11" t="str">
        <f>IF(RN16&gt;0,RN16,"")</f>
        <v/>
      </c>
      <c r="SE16" s="11" t="str">
        <f>IF(SUM(RK16:RN16)-RO16&gt;0,SUM(RK16:RN16)-RO16,"")</f>
        <v/>
      </c>
      <c r="SF16" s="11" t="str">
        <f>IF(MAX(SB16,SE16)&gt;0,MAX(SB16,SE16),"")</f>
        <v/>
      </c>
      <c r="SG16" s="11" t="str">
        <f>IF(RR16&gt;0,RR16,"")</f>
        <v/>
      </c>
      <c r="SH16" s="11" t="str">
        <f>IF(RS16&gt;0,RS16,"")</f>
        <v/>
      </c>
      <c r="SI16" s="11" t="str">
        <f>IF(SUM(RP16:RS16)-RT16&gt;0,SUM(RP16:RS16)-RT16,"")</f>
        <v/>
      </c>
      <c r="SJ16" s="11" t="str">
        <f>IF(RW16&gt;0,RW16,"")</f>
        <v/>
      </c>
      <c r="SK16" s="11" t="str">
        <f>IF(RX16&gt;0,RX16,"")</f>
        <v/>
      </c>
      <c r="SL16" s="11" t="str">
        <f>IF(SUM(RU16:RX16)-RY16&gt;0,SUM(RU16:RX16)-RY16,"")</f>
        <v/>
      </c>
      <c r="SM16" s="11" t="str">
        <f>IF(SUM(SF16,SL16)&gt;0,SUM(SF16,SL16),"")</f>
        <v/>
      </c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40" t="str">
        <f>IF(SP16&gt;0,SP16,"")</f>
        <v/>
      </c>
      <c r="TI16" s="40" t="str">
        <f>IF(SQ16&gt;0,SQ16,"")</f>
        <v/>
      </c>
      <c r="TJ16" s="40" t="str">
        <f>IF(SUM(SN16:SQ16)-SR16&gt;0,SUM(SN16:SQ16)-SR16,"")</f>
        <v/>
      </c>
      <c r="TK16" s="40" t="str">
        <f>IF(SU16&gt;0,SU16,"")</f>
        <v/>
      </c>
      <c r="TL16" s="40" t="str">
        <f>IF(SV16&gt;0,SV16,"")</f>
        <v/>
      </c>
      <c r="TM16" s="40" t="str">
        <f>IF(SUM(SS16:SV16)-SW16&gt;0,SUM(SS16:SV16)-SW16,"")</f>
        <v/>
      </c>
      <c r="TN16" s="40" t="str">
        <f>IF(MAX(TJ16,TM16)&gt;0,MAX(TJ16,TM16),"")</f>
        <v/>
      </c>
      <c r="TO16" s="40" t="str">
        <f>IF(SZ16&gt;0,SZ16,"")</f>
        <v/>
      </c>
      <c r="TP16" s="40" t="str">
        <f>IF(TA16&gt;0,TA16,"")</f>
        <v/>
      </c>
      <c r="TQ16" s="40" t="str">
        <f>IF(SUM(SX16:TA16)-TB16&gt;0,SUM(SX16:TA16)-TB16,"")</f>
        <v/>
      </c>
      <c r="TR16" s="40" t="str">
        <f>IF(TE16&gt;0,TE16,"")</f>
        <v/>
      </c>
      <c r="TS16" s="40" t="str">
        <f>IF(TF16&gt;0,TF16,"")</f>
        <v/>
      </c>
      <c r="TT16" s="40" t="str">
        <f>IF(SUM(TC16:TF16)-TG16&gt;0,SUM(TC16:TF16)-TG16,"")</f>
        <v/>
      </c>
      <c r="TU16" s="40" t="str">
        <f>IF(SUM(TN16,TT16)&gt;0,SUM(TN16,TT16),"")</f>
        <v/>
      </c>
      <c r="TV16" s="18"/>
      <c r="TW16" s="18"/>
      <c r="TX16" s="18"/>
      <c r="TY16" s="18"/>
      <c r="TZ16" s="18"/>
      <c r="UA16" s="18"/>
      <c r="UB16" s="18"/>
      <c r="UC16" s="18"/>
      <c r="UD16" s="18"/>
      <c r="UE16" s="18"/>
      <c r="UF16" s="18"/>
      <c r="UG16" s="18"/>
      <c r="UH16" s="18"/>
      <c r="UI16" s="18"/>
      <c r="UJ16" s="18"/>
      <c r="UK16" s="18"/>
      <c r="UL16" s="18"/>
      <c r="UM16" s="18"/>
      <c r="UN16" s="18"/>
      <c r="UO16" s="18"/>
      <c r="UP16" s="11" t="str">
        <f>IF(TX16&gt;0,TX16,"")</f>
        <v/>
      </c>
      <c r="UQ16" s="11" t="str">
        <f>IF(TY16&gt;0,TY16,"")</f>
        <v/>
      </c>
      <c r="UR16" s="11" t="str">
        <f>IF(SUM(TV16:TY16)-TZ16&gt;0,SUM(TV16:TY16)-TZ16,"")</f>
        <v/>
      </c>
      <c r="US16" s="11" t="str">
        <f>IF(UC16&gt;0,UC16,"")</f>
        <v/>
      </c>
      <c r="UT16" s="11" t="str">
        <f>IF(UD16&gt;0,UD16,"")</f>
        <v/>
      </c>
      <c r="UU16" s="11" t="str">
        <f>IF(SUM(UA16:UD16)-UE16&gt;0,SUM(UA16:UD16)-UE16,"")</f>
        <v/>
      </c>
      <c r="UV16" s="11" t="str">
        <f>IF(MAX(UR16,UU16)&gt;0,MAX(UR16,UU16),"")</f>
        <v/>
      </c>
      <c r="UW16" s="11" t="str">
        <f>IF(UH16&gt;0,UH16,"")</f>
        <v/>
      </c>
      <c r="UX16" s="11" t="str">
        <f>IF(UI16&gt;0,UI16,"")</f>
        <v/>
      </c>
      <c r="UY16" s="11" t="str">
        <f>IF(SUM(UF16:UI16)-UJ16&gt;0,SUM(UF16:UI16)-UJ16,"")</f>
        <v/>
      </c>
      <c r="UZ16" s="11" t="str">
        <f>IF(UM16&gt;0,UM16,"")</f>
        <v/>
      </c>
      <c r="VA16" s="11" t="str">
        <f>IF(UN16&gt;0,UN16,"")</f>
        <v/>
      </c>
      <c r="VB16" s="11" t="str">
        <f>IF(SUM(UK16:UN16)-UO16&gt;0,SUM(UK16:UN16)-UO16,"")</f>
        <v/>
      </c>
      <c r="VC16" s="11" t="str">
        <f>IF(SUM(UV16,VB16)&gt;0,SUM(UV16,VB16),"")</f>
        <v/>
      </c>
      <c r="VD16" s="17"/>
      <c r="VE16" s="17"/>
      <c r="VF16" s="17"/>
      <c r="VG16" s="17"/>
      <c r="VH16" s="17"/>
      <c r="VI16" s="17"/>
      <c r="VJ16" s="17"/>
      <c r="VK16" s="17"/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40" t="str">
        <f>IF(VF16&gt;0,VF16,"")</f>
        <v/>
      </c>
      <c r="VY16" s="40" t="str">
        <f>IF(VG16&gt;0,VG16,"")</f>
        <v/>
      </c>
      <c r="VZ16" s="40" t="str">
        <f>IF(SUM(VD16:VG16)-VH16&gt;0,SUM(VD16:VG16)-VH16,"")</f>
        <v/>
      </c>
      <c r="WA16" s="40" t="str">
        <f>IF(VK16&gt;0,VK16,"")</f>
        <v/>
      </c>
      <c r="WB16" s="40" t="str">
        <f>IF(VL16&gt;0,VL16,"")</f>
        <v/>
      </c>
      <c r="WC16" s="40" t="str">
        <f>IF(SUM(VI16:VL16)-VM16&gt;0,SUM(VI16:VL16)-VM16,"")</f>
        <v/>
      </c>
      <c r="WD16" s="40" t="str">
        <f>IF(MAX(VZ16,WC16)&gt;0,MAX(VZ16,WC16),"")</f>
        <v/>
      </c>
      <c r="WE16" s="40" t="str">
        <f>IF(VP16&gt;0,VP16,"")</f>
        <v/>
      </c>
      <c r="WF16" s="40" t="str">
        <f>IF(VQ16&gt;0,VQ16,"")</f>
        <v/>
      </c>
      <c r="WG16" s="40" t="str">
        <f>IF(SUM(VN16:VQ16)-VR16&gt;0,SUM(VN16:VQ16)-VR16,"")</f>
        <v/>
      </c>
      <c r="WH16" s="40" t="str">
        <f>IF(VU16&gt;0,VU16,"")</f>
        <v/>
      </c>
      <c r="WI16" s="40" t="str">
        <f>IF(VV16&gt;0,VV16,"")</f>
        <v/>
      </c>
      <c r="WJ16" s="40" t="str">
        <f>IF(SUM(VS16:VV16)-VW16&gt;0,SUM(VS16:VV16)-VW16,"")</f>
        <v/>
      </c>
      <c r="WK16" s="40" t="str">
        <f>IF(SUM(WD16,WJ16)&gt;0,SUM(WD16,WJ16),"")</f>
        <v/>
      </c>
      <c r="WL16" s="26">
        <f>IF($CH16="P",BS16,(BS16+AR16)/2)</f>
        <v>1.915</v>
      </c>
      <c r="WM16" s="26">
        <f>IF($CH16="P",BT16,(BT16+AS16)/2)</f>
        <v>2.4249999999999998</v>
      </c>
      <c r="WN16" s="26">
        <f>IF($CH16="P",BU16,(BU16+AT16)/2)</f>
        <v>3.2</v>
      </c>
      <c r="WO16" s="26">
        <f>IF($CH16="P",BV16,(BV16+AU16)/2)</f>
        <v>2.29</v>
      </c>
      <c r="WP16" s="26">
        <f>IF($CH16="P",BW16,(BW16+AV16)/2)</f>
        <v>0</v>
      </c>
      <c r="WQ16" s="26">
        <f>IF($CH16="P",BX16,(BX16+AW16)/2)</f>
        <v>1.5649999999999999</v>
      </c>
      <c r="WR16" s="26">
        <f>IF($CH16="P",BY16,(BY16+AX16)/2)</f>
        <v>1.375</v>
      </c>
      <c r="WS16" s="26">
        <f>IF($CH16="P",BZ16,(BZ16+AY16)/2)</f>
        <v>2.5499999999999998</v>
      </c>
      <c r="WT16" s="26">
        <f>IF($CH16="P",CA16,(CA16+AZ16)/2)</f>
        <v>2.44</v>
      </c>
      <c r="WU16" s="26">
        <f>IF($CH16="P",CB16,(CB16+BA16)/2)</f>
        <v>0</v>
      </c>
      <c r="WV16" s="26">
        <f>IF($CH16="P",CC16,(CC16+BB16)/2)</f>
        <v>0.35</v>
      </c>
      <c r="WW16" s="26">
        <f>IF($CH16="P",CD16,(CD16+BC16)/2)</f>
        <v>0.47499999999999998</v>
      </c>
      <c r="WX16" s="26">
        <f>IF($CH16="P",CE16,(CE16+BD16)/2)</f>
        <v>0.85</v>
      </c>
      <c r="WY16" s="26">
        <f>IF($CH16="P",CF16,(CF16+BE16)/2)</f>
        <v>0.87</v>
      </c>
      <c r="WZ16" s="26">
        <f>IF($CH16="P",CG16,(CG16+BF16)/2)</f>
        <v>0</v>
      </c>
      <c r="XA16" s="28" t="s">
        <v>53</v>
      </c>
      <c r="XB16" s="11">
        <f>IF(WN16&gt;0,WN16,"")</f>
        <v>3.2</v>
      </c>
      <c r="XC16" s="11">
        <f>IF(WO16&gt;0,WO16,"")</f>
        <v>2.29</v>
      </c>
      <c r="XD16" s="11">
        <f>IF(SUM(WL16:WO16)-WP16&gt;0,SUM(WL16:WO16)-WP16,"")</f>
        <v>9.83</v>
      </c>
      <c r="XE16" s="11">
        <f>IF(WS16&gt;0,WS16,"")</f>
        <v>2.5499999999999998</v>
      </c>
      <c r="XF16" s="11">
        <f>IF(WT16&gt;0,WT16,"")</f>
        <v>2.44</v>
      </c>
      <c r="XG16" s="11">
        <f>IF(SUM(WQ16:WT16)-WU16&gt;0,SUM(WQ16:WT16)-WU16,"")</f>
        <v>7.93</v>
      </c>
      <c r="XH16" s="11">
        <f>IF(MAX(XD16,XG16)&gt;0,MAX(XD16,XG16),"")</f>
        <v>9.83</v>
      </c>
      <c r="XI16" s="11">
        <f>IF(WX16&gt;0,WX16,"")</f>
        <v>0.85</v>
      </c>
      <c r="XJ16" s="11">
        <f>IF(WY16&gt;0,WY16,"")</f>
        <v>0.87</v>
      </c>
      <c r="XK16" s="11">
        <f>IF(SUM(WV16:WY16)-WZ16&gt;0,SUM(WV16:WY16)-WZ16,"")</f>
        <v>2.5449999999999999</v>
      </c>
      <c r="XL16" s="11">
        <f>IF(SUM(XH16,XK16)&gt;0,SUM(XH16,XK16),"")</f>
        <v>12.375</v>
      </c>
    </row>
    <row r="17" spans="1:636" x14ac:dyDescent="0.2">
      <c r="A17" s="4" t="str" cm="1">
        <f t="array" ref="A17">IF(AND(H17&lt;&gt;"",H17&lt;&gt;"No DD"),SUMPRODUCT((H$4:H$20&lt;&gt;"")*(H$4:H$20&lt;&gt;"No DD")*(E$4:E$20&gt;E17))+1,IF(H17="No DD",SUMPRODUCT((H$4:H$20="No DD")*(E$4:E$20&gt;E17))+1+SUMPRODUCT((H$4:H$20&lt;&gt;"")*(H$4:H$20&lt;&gt;"No DD")),""))</f>
        <v/>
      </c>
      <c r="B17" s="5" t="s">
        <v>205</v>
      </c>
      <c r="C17" s="4" t="s">
        <v>3</v>
      </c>
      <c r="D17" s="4" t="s">
        <v>208</v>
      </c>
      <c r="E17" s="9">
        <f>SUM(J17,L17,N17)</f>
        <v>34.61</v>
      </c>
      <c r="F17" s="3" t="str">
        <f>IF(OR(AND(AG17&gt;=AQ$22,AG17&lt;&gt;"",AI17&gt;=AQ$26,AI17&lt;&gt;"",AF17=""),AND(AJ17&gt;=AQ$22,AJ17&lt;&gt;"",AL17&gt;=AQ$26,AL17&lt;&gt;"",AF17=""),AND(AN17&gt;=AQ$22,AN17&lt;&gt;"",AP17&gt;=AQ$26,AP17&lt;&gt;"",AF17=""),AND(BH17&gt;=BR$22,BH17&lt;&gt;"",BJ17&gt;=BR$26,BJ17&lt;&gt;"",BG17=""),AND(BK17&gt;=BR$22,BK17&lt;&gt;"",BM17&gt;=BR$26,BM17&lt;&gt;"",BG17=""),AND(BO17&gt;=BR$22,BO17&lt;&gt;"",BQ17&gt;=BR$26,BQ17&lt;&gt;"",BG17=""),AND(CI17&gt;=CS$22,CI17&lt;&gt;"",CK17&gt;=CS$26,CK17&lt;&gt;"",CH17=""),AND(CL17&gt;=CS$22,CL17&lt;&gt;"",CN17&gt;=CS$26,CN17&lt;&gt;"",CH17=""),AND(CP17&gt;=CS$22,CP17&lt;&gt;"",CR17&gt;=CS$26,CR17&lt;&gt;"",CH17=""),AND(DP17&gt;=EC$22,DP17&lt;&gt;"",DR17&gt;=EC$26,DR17&lt;&gt;""),AND(DS17&gt;=EC$22,DS17&lt;&gt;"",DU17&gt;=EC$26,DU17&lt;&gt;""),AND(DW17&gt;=EC$22,DW17&lt;&gt;"",DY17&gt;=EC$26,DY17&lt;&gt;""),AND(DZ17&gt;=EC$22,DZ17&lt;&gt;"",EB17&gt;=EC$26,EB17&lt;&gt;""),AND(EX17&gt;=FK$22,EX17&lt;&gt;"",EZ17&gt;=FK$26,EZ17&lt;&gt;""),AND(FA17&gt;=FK$22,FA17&lt;&gt;"",FC17&gt;=FK$26,FC17&lt;&gt;""),AND(FE17&gt;=FK$22,FE17&lt;&gt;"",FG17&gt;=FK$26,FG17&lt;&gt;""),AND(FH17&gt;=FK$22,FH17&lt;&gt;"",FJ17&gt;=FK$26,FJ17&lt;&gt;""),AND(GF17&gt;=GS$22,GF17&lt;&gt;"",GH17&gt;=GS$26,GH17&lt;&gt;""),AND(GI17&gt;=GS$22,GI17&lt;&gt;"",GK17&gt;=GS$26,GK17&lt;&gt;""),AND(GM17&gt;=GS$22,GM17&lt;&gt;"",GO17&gt;=GS$26,GO17&lt;&gt;""),AND(GP17&gt;=GS$22,GP17&lt;&gt;"",GR17&gt;=GS$26,GR17&lt;&gt;""),AND(HN17&gt;=IA$22,HN17&lt;&gt;"",HP17&gt;=IA$26,HP17&lt;&gt;""),AND(HQ17&gt;=IA$22,HQ17&lt;&gt;"",HS17&gt;=IA$26,HS17&lt;&gt;""),AND(HU17&gt;=IA$22,HU17&lt;&gt;"",HW17&gt;=IA$26,HW17&lt;&gt;""),AND(HX17&gt;=IA$22,HX17&lt;&gt;"",HZ17&gt;=IA$26,HZ17&lt;&gt;""),AND(IV17&gt;=JI$22,IV17&lt;&gt;"",IX17&gt;=JI$26,IX17&lt;&gt;""),AND(IY17&gt;=JI$22,IY17&lt;&gt;"",JA17&gt;=JI$26,JA17&lt;&gt;""),AND(JC17&gt;=JI$22,JC17&lt;&gt;"",JE17&gt;=JI$26,JE17&lt;&gt;""),AND(JF17&gt;=JI$22,JF17&lt;&gt;"",JH17&gt;=JI$26,JH17&lt;&gt;""),AND(KD17&gt;=KQ$22,KD17&lt;&gt;"",KF17&gt;=KQ$26,KF17&lt;&gt;""),AND(KG17&gt;=KQ$22,KG17&lt;&gt;"",KI17&gt;=KQ$26,KI17&lt;&gt;""),AND(KK17&gt;=KQ$22,KK17&lt;&gt;"",KM17&gt;=KQ$26,KM17&lt;&gt;""),AND(KN17&gt;=KQ$22,KN17&lt;&gt;"",KP17&gt;=KQ$26,KP17&lt;&gt;""),AND(LL17&gt;=LY$22,LL17&lt;&gt;"",LN17&gt;=LY$26,LN17&lt;&gt;""),AND(LO17&gt;=LY$22,LO17&lt;&gt;"",LQ17&gt;=LY$26,LQ17&lt;&gt;""),AND(LS17&gt;=LY$22,LS17&lt;&gt;"",LU17&gt;=LY$26,LU17&lt;&gt;""),AND(LV17&gt;=LY$22,LV17&lt;&gt;"",LX17&gt;=LY$26,LX17&lt;&gt;""),AND(MT17&gt;=NG$22,MT17&lt;&gt;"",MV17&gt;=NG$26,MV17&lt;&gt;""),AND(MW17&gt;=NG$22,MW17&lt;&gt;"",MY17&gt;=NG$26,MY17&lt;&gt;""),AND(NA17&gt;=NG$22,NA17&lt;&gt;"",NC17&gt;=NG$26,NC17&lt;&gt;""),AND(ND17&gt;=NG$22,ND17&lt;&gt;"",NF17&gt;=NG$26,NF17&lt;&gt;""),AND(OB17&gt;=OO$22,OB17&lt;&gt;"",OD17&gt;=OO$26,OD17&lt;&gt;""),AND(OE17&gt;=OO$22,OE17&lt;&gt;"",OG17&gt;=OO$26,OG17&lt;&gt;""),AND(OI17&gt;=OO$22,OI17&lt;&gt;"",OK17&gt;=OO$26,OK17&lt;&gt;""),AND(OL17&gt;=OO$22,OL17&lt;&gt;"",ON17&gt;=OO$26,ON17&lt;&gt;""),AND(PJ17&gt;=PW$22,PJ17&lt;&gt;"",PL17&gt;=PW$26,PL17&lt;&gt;""),AND(PM17&gt;=PW$22,PM17&lt;&gt;"",PO17&gt;=PW$26,PO17&lt;&gt;""),AND(PQ17&gt;=PW$22,PQ17&lt;&gt;"",PS17&gt;=PW$26,PS17&lt;&gt;""),AND(PT17&gt;=PW$22,PT17&lt;&gt;"",PV17&gt;=PW$26,PV17&lt;&gt;""),AND(QR17&gt;=RE$22,QR17&lt;&gt;"",QT17&gt;=RE$26,QT17&lt;&gt;""),AND(QU17&gt;=RE$22,QU17&lt;&gt;"",QW17&gt;=RE$26,QW17&lt;&gt;""),AND(QY17&gt;=RE$22,QY17&lt;&gt;"",RA17&gt;=RE$26,RA17&lt;&gt;""),AND(RB17&gt;=RE$22,RB17&lt;&gt;"",RD17&gt;=RE$26,RD17&lt;&gt;""),AND(RZ17&gt;=SM$22,RZ17&lt;&gt;"",SB17&gt;=SM$26,SB17&lt;&gt;""),AND(SC17&gt;=SM$22,SC17&lt;&gt;"",SE17&gt;=SM$26,SE17&lt;&gt;""),AND(SG17&gt;=SM$22,SG17&lt;&gt;"",SI17&gt;=SM$26,SI17&lt;&gt;""),AND(SJ17&gt;=SM$22,SJ17&lt;&gt;"",SL17&gt;=SM$26,SL17&lt;&gt;""),AND(TH17&gt;=TU$22,TH17&lt;&gt;"",TJ17&gt;=TU$26,TJ17&lt;&gt;""),AND(TK17&gt;=TU$22,TK17&lt;&gt;"",TM17&gt;=TU$26,TM17&lt;&gt;""),AND(TO17&gt;=TU$22,TO17&lt;&gt;"",TQ17&gt;=TU$26,TQ17&lt;&gt;""),AND(TR17&gt;=TU$22,TR17&lt;&gt;"",TT17&gt;=TU$26,TT17&lt;&gt;""),AND(UP17&gt;=VC$22,UP17&lt;&gt;"",UR17&gt;=VC$26,UR17&lt;&gt;""),AND(US17&gt;=VC$22,US17&lt;&gt;"",UU17&gt;=VC$26,UU17&lt;&gt;""),AND(UW17&gt;=VC$22,UW17&lt;&gt;"",UY17&gt;=VC$26,UY17&lt;&gt;""),AND(UZ17&gt;=VC$22,UZ17&lt;&gt;"",VB17&gt;=VC$26,VB17&lt;&gt;""),AND(VX17&gt;=WK$22,VX17&lt;&gt;"",VZ17&gt;=WK$26,VZ17&lt;&gt;""),AND(WA17&gt;=WK$22,WA17&lt;&gt;"",WC17&gt;=WK$26,WC17&lt;&gt;""),AND(WE17&gt;=WK$22,WE17&lt;&gt;"",WG17&gt;=WK$26,WG17&lt;&gt;""),AND(WH17&gt;=WK$22,WH17&lt;&gt;"",WJ17&gt;=WK$26,WJ17&lt;&gt;"")),"P","")</f>
        <v/>
      </c>
      <c r="G17" s="3" t="str">
        <f>IF(OR(AND(AI17&gt;=AQ$26,AI17&lt;&gt;"",AF17=""),AND(AL17&gt;=AQ$26,AL17&lt;&gt;"",AF17=""),AND(AP17&gt;=AQ$26,AP17&lt;&gt;"",AF17=""),AND(BJ17&gt;=BR$26,BJ17&lt;&gt;"",BG17=""),AND(BM17&gt;=BR$26,BM17&lt;&gt;"",BG17=""),AND(BQ17&gt;=BR$26,BQ17&lt;&gt;"",BG17=""),AND(CK17&gt;=CS$26,CK17&lt;&gt;"",CH17=""),AND(CN17&gt;=CS$26,CN17&lt;&gt;"",CH17=""),AND(CR17&gt;=CS$26,CR17&lt;&gt;"",CH17=""),AND(DR17&gt;=EC$26,DR17&lt;&gt;""),AND(DU17&gt;=EC$26,DU17&lt;&gt;""),AND(DY17&gt;=EC$26,DY17&lt;&gt;""),AND(EB17&gt;=EC$26,EB17&lt;&gt;""),AND(EZ17&gt;=FK$26,EZ17&lt;&gt;""),AND(FC17&gt;=FK$26,FC17&lt;&gt;""),AND(FG17&gt;=FK$26,FG17&lt;&gt;""),AND(FJ17&gt;=FK$26,FJ17&lt;&gt;""),AND(GH17&gt;=GS$26,GH17&lt;&gt;""),AND(GK17&gt;=GS$26,GK17&lt;&gt;""),AND(GO17&gt;=GS$26,GO17&lt;&gt;""),AND(GR17&gt;=GS$26,GR17&lt;&gt;""),AND(HP17&gt;=IA$26,HP17&lt;&gt;""),AND(HS17&gt;=IA$26,HS17&lt;&gt;""),AND(HW17&gt;=IA$26,HW17&lt;&gt;""),AND(HZ17&gt;=IA$26,HZ17&lt;&gt;""),AND(IX17&gt;=JI$26,IX17&lt;&gt;""),AND(JA17&gt;=JI$26,JA17&lt;&gt;""),AND(JE17&gt;=JI$26,JE17&lt;&gt;""),AND(JH17&gt;=JI$26,JH17&lt;&gt;""),AND(KF17&gt;=KQ$26,KF17&lt;&gt;""),AND(KI17&gt;=KQ$26,KI17&lt;&gt;""),AND(KM17&gt;=KQ$26,KM17&lt;&gt;""),AND(KP17&gt;=KQ$26,KP17&lt;&gt;""),AND(LN17&gt;=LY$26,LN17&lt;&gt;""),AND(LQ17&gt;=LY$26,LQ17&lt;&gt;""),AND(LU17&gt;=LY$26,LU17&lt;&gt;""),AND(LX17&gt;=LY$26,LX17&lt;&gt;""),AND(MV17&gt;=NG$26,MV17&lt;&gt;""),AND(MY17&gt;=NG$26,MY17&lt;&gt;""),AND(NC17&gt;=NG$26,NC17&lt;&gt;""),AND(NF17&gt;=NG$26,NF17&lt;&gt;""),AND(OD17&gt;=OO$26,OD17&lt;&gt;""),AND(OG17&gt;=OO$26,OG17&lt;&gt;""),AND(OK17&gt;=OO$26,OK17&lt;&gt;""),AND(ON17&gt;=OO$26,ON17&lt;&gt;""),AND(PL17&gt;=PW$26,PL17&lt;&gt;""),AND(PO17&gt;=PW$26,PO17&lt;&gt;""),AND(PS17&gt;=PW$26,PS17&lt;&gt;""),AND(PV17&gt;=PW$26,PV17&lt;&gt;""),AND(QT17&gt;=RE$26,QT17&lt;&gt;""),AND(QW17&gt;=RE$26,QW17&lt;&gt;""),AND(RA17&gt;=RE$26,RA17&lt;&gt;""),AND(RD17&gt;=RE$26,RD17&lt;&gt;""),AND(SB17&gt;=SM$26,SB17&lt;&gt;""),AND(SE17&gt;=SM$26,SE17&lt;&gt;""),AND(SI17&gt;=SM$26,SI17&lt;&gt;""),AND(SL17&gt;=SM$26,SL17&lt;&gt;""),AND(TJ17&gt;=TU$26,TJ17&lt;&gt;""),AND(TM17&gt;=TU$26,TM17&lt;&gt;""),AND(TQ17&gt;=TU$26,TQ17&lt;&gt;""),AND(TT17&gt;=TU$26,TT17&lt;&gt;""),AND(UR17&gt;=VC$26,UR17&lt;&gt;""),AND(UU17&gt;=VC$26,UU17&lt;&gt;""),AND(UY17&gt;=VC$26,UY17&lt;&gt;""),AND(VB17&gt;=VC$26,VB17&lt;&gt;""),AND(VZ17&gt;=WK$26,VZ17&lt;&gt;""),AND(WC17&gt;=WK$26,WC17&lt;&gt;""),AND(WG17&gt;=WK$26,WG17&lt;&gt;""),AND(WJ17&gt;=WK$26,WJ17&lt;&gt;"")),"P","")</f>
        <v/>
      </c>
      <c r="H17" s="36" t="str">
        <f>IF(AND(G17="P",F17=""),"No DD",IF(OR(AND(AG17&gt;=AQ$25,AG17&lt;&gt;"",AI17&gt;=AQ$29,AI17&lt;&gt;"",AF17=""),AND(AJ17&gt;=AQ$25,AJ17&lt;&gt;"",AL17&gt;=AQ$29,AL17&lt;&gt;"",AF17=""),AND(AN17&gt;=AQ$25,AN17&lt;&gt;"",AP17&gt;=AQ$29,AP17&lt;&gt;"",AF17=""),AND(BH17&gt;=BR$25,BH17&lt;&gt;"",BJ17&gt;=BR$29,BJ17&lt;&gt;"",BG17=""),AND(BK17&gt;=BR$25,BK17&lt;&gt;"",BM17&gt;=BR$29,BM17&lt;&gt;"",BG17=""),AND(BO17&gt;=BR$25,BO17&lt;&gt;"",BQ17&gt;=BR$29,BQ17&lt;&gt;"",BG17=""),AND(CI17&gt;=CS$25,CI17&lt;&gt;"",CK17&gt;=CS$29,CK17&lt;&gt;"",CH17=""),AND(CL17&gt;=CS$25,CL17&lt;&gt;"",CN17&gt;=CS$29,CN17&lt;&gt;"",CH17=""),AND(CP17&gt;=CS$25,CP17&lt;&gt;"",CR17&gt;=CS$29,CR17&lt;&gt;"",CH17=""),AND(DP17&gt;=EC$25,DP17&lt;&gt;"",DR17&gt;=EC$29,DR17&lt;&gt;""),AND(DS17&gt;=EC$25,DS17&lt;&gt;"",DU17&gt;=EC$29,DU17&lt;&gt;""),AND(DW17&gt;=EC$25,DW17&lt;&gt;"",DY17&gt;=EC$29,DY17&lt;&gt;""),AND(DZ17&gt;=EC$25,DZ17&lt;&gt;"",EB17&gt;=EC$29,EB17&lt;&gt;""),AND(EX17&gt;=FK$25,EX17&lt;&gt;"",EZ17&gt;=FK$29,EZ17&lt;&gt;""),AND(FA17&gt;=FK$25,FA17&lt;&gt;"",FC17&gt;=FK$29,FC17&lt;&gt;""),AND(FE17&gt;=FK$25,FE17&lt;&gt;"",FG17&gt;=FK$29,FG17&lt;&gt;""),AND(FH17&gt;=FK$25,FH17&lt;&gt;"",FJ17&gt;=FK$29,FJ17&lt;&gt;""),AND(GF17&gt;=GS$25,GF17&lt;&gt;"",GH17&gt;=GS$29,GH17&lt;&gt;""),AND(GI17&gt;=GS$25,GI17&lt;&gt;"",GK17&gt;=GS$29,GK17&lt;&gt;""),AND(GM17&gt;=GS$25,GM17&lt;&gt;"",GO17&gt;=GS$29,GO17&lt;&gt;""),AND(GP17&gt;=GS$25,GP17&lt;&gt;"",GR17&gt;=GS$29,GR17&lt;&gt;""),AND(HN17&gt;=IA$25,HN17&lt;&gt;"",HP17&gt;=IA$29,HP17&lt;&gt;""),AND(HQ17&gt;=IA$25,HQ17&lt;&gt;"",HS17&gt;=IA$29,HS17&lt;&gt;""),AND(HU17&gt;=IA$25,HU17&lt;&gt;"",HW17&gt;=IA$29,HW17&lt;&gt;""),AND(HX17&gt;=IA$25,HX17&lt;&gt;"",HZ17&gt;=IA$29,HZ17&lt;&gt;""),AND(IV17&gt;=JI$25,IV17&lt;&gt;"",IX17&gt;=JI$29,IX17&lt;&gt;""),AND(IY17&gt;=JI$25,IY17&lt;&gt;"",JA17&gt;=JI$29,JA17&lt;&gt;""),AND(JC17&gt;=JI$25,JC17&lt;&gt;"",JE17&gt;=JI$29,JE17&lt;&gt;""),AND(JF17&gt;=JI$25,JF17&lt;&gt;"",JH17&gt;=JI$29,JH17&lt;&gt;""),AND(KD17&gt;=KQ$25,KD17&lt;&gt;"",KF17&gt;=KQ$29,KF17&lt;&gt;""),AND(KG17&gt;=KQ$25,KG17&lt;&gt;"",KI17&gt;=KQ$29,KI17&lt;&gt;""),AND(KK17&gt;=KQ$25,KK17&lt;&gt;"",KM17&gt;=KQ$29,KM17&lt;&gt;""),AND(KN17&gt;=KQ$25,KN17&lt;&gt;"",KP17&gt;=KQ$29,KP17&lt;&gt;""),AND(LL17&gt;=LY$25,LL17&lt;&gt;"",LN17&gt;=LY$29,LN17&lt;&gt;""),AND(LO17&gt;=LY$25,LO17&lt;&gt;"",LQ17&gt;=LY$29,LQ17&lt;&gt;""),AND(LS17&gt;=LY$25,LS17&lt;&gt;"",LU17&gt;=LY$29,LU17&lt;&gt;""),AND(LV17&gt;=LY$25,LV17&lt;&gt;"",LX17&gt;=LY$29,LX17&lt;&gt;""),AND(MT17&gt;=NG$25,MT17&lt;&gt;"",MV17&gt;=NG$29,MV17&lt;&gt;""),AND(MW17&gt;=NG$25,MW17&lt;&gt;"",MY17&gt;=NG$29,MY17&lt;&gt;""),AND(NA17&gt;=NG$25,NA17&lt;&gt;"",NC17&gt;=NG$29,NC17&lt;&gt;""),AND(ND17&gt;=NG$25,ND17&lt;&gt;"",NF17&gt;=NG$29,NF17&lt;&gt;""),AND(OB17&gt;=OO$25,OB17&lt;&gt;"",OD17&gt;=OO$29,OD17&lt;&gt;""),AND(OE17&gt;=OO$25,OE17&lt;&gt;"",OG17&gt;=OO$29,OG17&lt;&gt;""),AND(OI17&gt;=OO$25,OI17&lt;&gt;"",OK17&gt;=OO$29,OK17&lt;&gt;""),AND(OL17&gt;=OO$25,OL17&lt;&gt;"",ON17&gt;=OO$29,ON17&lt;&gt;""),AND(PJ17&gt;=PW$25,PJ17&lt;&gt;"",PL17&gt;=PW$29,PL17&lt;&gt;""),AND(PM17&gt;=PW$25,PM17&lt;&gt;"",PO17&gt;=PW$29,PO17&lt;&gt;""),AND(PQ17&gt;=PW$25,PQ17&lt;&gt;"",PS17&gt;=PW$29,PS17&lt;&gt;""),AND(PT17&gt;=PW$25,PT17&lt;&gt;"",PV17&gt;=PW$29,PV17&lt;&gt;""),AND(QR17&gt;=RE$25,QR17&lt;&gt;"",QT17&gt;=RE$29,QT17&lt;&gt;""),AND(QU17&gt;=RE$25,QU17&lt;&gt;"",QW17&gt;=RE$29,QW17&lt;&gt;""),AND(QY17&gt;=RE$25,QY17&lt;&gt;"",RA17&gt;=RE$29,RA17&lt;&gt;""),AND(RB17&gt;=RE$25,RB17&lt;&gt;"",RD17&gt;=RE$29,RD17&lt;&gt;""),AND(RZ17&gt;=SM$25,RZ17&lt;&gt;"",SB17&gt;=SM$29,SB17&lt;&gt;""),AND(SC17&gt;=SM$25,SC17&lt;&gt;"",SE17&gt;=SM$29,SE17&lt;&gt;""),AND(SG17&gt;=SM$25,SG17&lt;&gt;"",SI17&gt;=SM$29,SI17&lt;&gt;""),AND(SJ17&gt;=SM$25,SJ17&lt;&gt;"",SL17&gt;=SM$29,SL17&lt;&gt;""),AND(TH17&gt;=TU$25,TH17&lt;&gt;"",TJ17&gt;=TU$29,TJ17&lt;&gt;""),AND(TK17&gt;=TU$25,TK17&lt;&gt;"",TM17&gt;=TU$29,TM17&lt;&gt;""),AND(TO17&gt;=TU$25,TO17&lt;&gt;"",TQ17&gt;=TU$29,TQ17&lt;&gt;""),AND(TR17&gt;=TU$25,TR17&lt;&gt;"",TT17&gt;=TU$29,TT17&lt;&gt;""),AND(UP17&gt;=VC$25,UP17&lt;&gt;"",UR17&gt;=VC$29,UR17&lt;&gt;""),AND(US17&gt;=VC$25,US17&lt;&gt;"",UU17&gt;=VC$29,UU17&lt;&gt;""),AND(UW17&gt;=VC$25,UW17&lt;&gt;"",UY17&gt;=VC$29,UY17&lt;&gt;""),AND(UZ17&gt;=VC$25,UZ17&lt;&gt;"",VB17&gt;=VC$29,VB17&lt;&gt;""),AND(VX17&gt;=WK$25,VX17&lt;&gt;"",VZ17&gt;=WK$29,VZ17&lt;&gt;""),AND(WA17&gt;=WK$25,WA17&lt;&gt;"",WC17&gt;=WK$29,WC17&lt;&gt;""),AND(WE17&gt;=WK$25,WE17&lt;&gt;"",WG17&gt;=WK$29,WG17&lt;&gt;""),AND(WH17&gt;=WK$25,WH17&lt;&gt;"",WJ17&gt;=WK$29,WJ17&lt;&gt;"")),"Merit",IF(OR(AND(AG17&gt;=AQ$24,AG17&lt;&gt;"",AI17&gt;=AQ$28,AI17&lt;&gt;"",AF17=""),AND(AJ17&gt;=AQ$24,AJ17&lt;&gt;"",AL17&gt;=AQ$28,AL17&lt;&gt;"",AF17=""),AND(AN17&gt;=AQ$24,AN17&lt;&gt;"",AP17&gt;=AQ$28,AP17&lt;&gt;"",AF17=""),AND(BH17&gt;=BR$24,BH17&lt;&gt;"",BJ17&gt;=BR$28,BJ17&lt;&gt;"",BG17=""),AND(BK17&gt;=BR$24,BK17&lt;&gt;"",BM17&gt;=BR$28,BM17&lt;&gt;"",BG17=""),AND(BO17&gt;=BR$24,BO17&lt;&gt;"",BQ17&gt;=BR$28,BQ17&lt;&gt;"",BG17=""),AND(CI17&gt;=CS$24,CI17&lt;&gt;"",CK17&gt;=CS$28,CK17&lt;&gt;"",CH17=""),AND(CL17&gt;=CS$24,CL17&lt;&gt;"",CN17&gt;=CS$28,CN17&lt;&gt;"",CH17=""),AND(CP17&gt;=CS$24,CP17&lt;&gt;"",CR17&gt;=CS$28,CR17&lt;&gt;"",CH17=""),AND(DP17&gt;=EC$24,DP17&lt;&gt;"",DR17&gt;=EC$28,DR17&lt;&gt;""),AND(DS17&gt;=EC$24,DS17&lt;&gt;"",DU17&gt;=EC$28,DU17&lt;&gt;""),AND(DW17&gt;=EC$24,DW17&lt;&gt;"",DY17&gt;=EC$28,DY17&lt;&gt;""),AND(DZ17&gt;=EC$24,DZ17&lt;&gt;"",EB17&gt;=EC$28,EB17&lt;&gt;""),AND(EX17&gt;=FK$24,EX17&lt;&gt;"",EZ17&gt;=FK$28,EZ17&lt;&gt;""),AND(FA17&gt;=FK$24,FA17&lt;&gt;"",FC17&gt;=FK$28,FC17&lt;&gt;""),AND(FE17&gt;=FK$24,FE17&lt;&gt;"",FG17&gt;=FK$28,FG17&lt;&gt;""),AND(FH17&gt;=FK$24,FH17&lt;&gt;"",FJ17&gt;=FK$28,FJ17&lt;&gt;""),AND(GF17&gt;=GS$24,GF17&lt;&gt;"",GH17&gt;=GS$28,GH17&lt;&gt;""),AND(GI17&gt;=GS$24,GI17&lt;&gt;"",GK17&gt;=GS$28,GK17&lt;&gt;""),AND(GM17&gt;=GS$24,GM17&lt;&gt;"",GO17&gt;=GS$28,GO17&lt;&gt;""),AND(GP17&gt;=GS$24,GP17&lt;&gt;"",GR17&gt;=GS$28,GR17&lt;&gt;""),AND(HN17&gt;=IA$24,HN17&lt;&gt;"",HP17&gt;=IA$28,HP17&lt;&gt;""),AND(HQ17&gt;=IA$24,HQ17&lt;&gt;"",HS17&gt;=IA$28,HS17&lt;&gt;""),AND(HU17&gt;=IA$24,HU17&lt;&gt;"",HW17&gt;=IA$28,HW17&lt;&gt;""),AND(HX17&gt;=IA$24,HX17&lt;&gt;"",HZ17&gt;=IA$28,HZ17&lt;&gt;""),AND(IV17&gt;=JI$24,IV17&lt;&gt;"",IX17&gt;=JI$28,IX17&lt;&gt;""),AND(IY17&gt;=JI$24,IY17&lt;&gt;"",JA17&gt;=JI$28,JA17&lt;&gt;""),AND(JC17&gt;=JI$24,JC17&lt;&gt;"",JE17&gt;=JI$28,JE17&lt;&gt;""),AND(JF17&gt;=JI$24,JF17&lt;&gt;"",JH17&gt;=JI$28,JH17&lt;&gt;""),AND(KD17&gt;=KQ$24,KD17&lt;&gt;"",KF17&gt;=KQ$28,KF17&lt;&gt;""),AND(KG17&gt;=KQ$24,KG17&lt;&gt;"",KI17&gt;=KQ$28,KI17&lt;&gt;""),AND(KK17&gt;=KQ$24,KK17&lt;&gt;"",KM17&gt;=KQ$28,KM17&lt;&gt;""),AND(KN17&gt;=KQ$24,KN17&lt;&gt;"",KP17&gt;=KQ$28,KP17&lt;&gt;""),AND(LL17&gt;=LY$24,LL17&lt;&gt;"",LN17&gt;=LY$28,LN17&lt;&gt;""),AND(LO17&gt;=LY$24,LO17&lt;&gt;"",LQ17&gt;=LY$28,LQ17&lt;&gt;""),AND(LS17&gt;=LY$24,LS17&lt;&gt;"",LU17&gt;=LY$28,LU17&lt;&gt;""),AND(LV17&gt;=LY$24,LV17&lt;&gt;"",LX17&gt;=LY$28,LX17&lt;&gt;""),AND(MT17&gt;=NG$24,MT17&lt;&gt;"",MV17&gt;=NG$28,MV17&lt;&gt;""),AND(MW17&gt;=NG$24,MW17&lt;&gt;"",MY17&gt;=NG$28,MY17&lt;&gt;""),AND(NA17&gt;=NG$24,NA17&lt;&gt;"",NC17&gt;=NG$28,NC17&lt;&gt;""),AND(ND17&gt;=NG$24,ND17&lt;&gt;"",NF17&gt;=NG$28,NF17&lt;&gt;""),AND(OB17&gt;=OO$24,OB17&lt;&gt;"",OD17&gt;=OO$28,OD17&lt;&gt;""),AND(OE17&gt;=OO$24,OE17&lt;&gt;"",OG17&gt;=OO$28,OG17&lt;&gt;""),AND(OI17&gt;=OO$24,OI17&lt;&gt;"",OK17&gt;=OO$28,OK17&lt;&gt;""),AND(OL17&gt;=OO$24,OL17&lt;&gt;"",ON17&gt;=OO$28,ON17&lt;&gt;""),AND(PJ17&gt;=PW$24,PJ17&lt;&gt;"",PL17&gt;=PW$28,PL17&lt;&gt;""),AND(PM17&gt;=PW$24,PM17&lt;&gt;"",PO17&gt;=PW$28,PO17&lt;&gt;""),AND(PQ17&gt;=PW$24,PQ17&lt;&gt;"",PS17&gt;=PW$28,PS17&lt;&gt;""),AND(PT17&gt;=PW$24,PT17&lt;&gt;"",PV17&gt;=PW$28,PV17&lt;&gt;""),AND(QR17&gt;=RE$24,QR17&lt;&gt;"",QT17&gt;=RE$28,QT17&lt;&gt;""),AND(QU17&gt;=RE$24,QU17&lt;&gt;"",QW17&gt;=RE$28,QW17&lt;&gt;""),AND(QY17&gt;=RE$24,QY17&lt;&gt;"",RA17&gt;=RE$28,RA17&lt;&gt;""),AND(RB17&gt;=RE$24,RB17&lt;&gt;"",RD17&gt;=RE$28,RD17&lt;&gt;""),AND(RZ17&gt;=SM$24,RZ17&lt;&gt;"",SB17&gt;=SM$28,SB17&lt;&gt;""),AND(SC17&gt;=SM$24,SC17&lt;&gt;"",SE17&gt;=SM$28,SE17&lt;&gt;""),AND(SG17&gt;=SM$24,SG17&lt;&gt;"",SI17&gt;=SM$28,SI17&lt;&gt;""),AND(SJ17&gt;=SM$24,SJ17&lt;&gt;"",SL17&gt;=SM$28,SL17&lt;&gt;""),AND(TH17&gt;=TU$24,TH17&lt;&gt;"",TJ17&gt;=TU$28,TJ17&lt;&gt;""),AND(TK17&gt;=TU$24,TK17&lt;&gt;"",TM17&gt;=TU$28,TM17&lt;&gt;""),AND(TO17&gt;=TU$24,TO17&lt;&gt;"",TQ17&gt;=TU$28,TQ17&lt;&gt;""),AND(TR17&gt;=TU$24,TR17&lt;&gt;"",TT17&gt;=TU$28,TT17&lt;&gt;""),AND(UP17&gt;=VC$24,UP17&lt;&gt;"",UR17&gt;=VC$28,UR17&lt;&gt;""),AND(US17&gt;=VC$24,US17&lt;&gt;"",UU17&gt;=VC$28,UU17&lt;&gt;""),AND(UW17&gt;=VC$24,UW17&lt;&gt;"",UY17&gt;=VC$28,UY17&lt;&gt;""),AND(UZ17&gt;=VC$24,UZ17&lt;&gt;"",VB17&gt;=VC$28,VB17&lt;&gt;""),AND(VX17&gt;=WK$24,VX17&lt;&gt;"",VZ17&gt;=WK$28,VZ17&lt;&gt;""),AND(WA17&gt;=WK$24,WA17&lt;&gt;"",WC17&gt;=WK$28,WC17&lt;&gt;""),AND(WE17&gt;=WK$24,WE17&lt;&gt;"",WG17&gt;=WK$28,WG17&lt;&gt;""),AND(WH17&gt;=WK$24,WH17&lt;&gt;"",WJ17&gt;=WK$28,WJ17&lt;&gt;"")),"Excellence",IF(I17="P","Worlds Team",IF(F17="P","National Team","")))))</f>
        <v/>
      </c>
      <c r="I17" s="3" t="str">
        <f>IF(OR(AND(AG17&gt;=AQ$23,AG17&lt;&gt;"",AI17&gt;=AQ$27,AI17&lt;&gt;"",AF17=""),AND(AJ17&gt;=AQ$23,AJ17&lt;&gt;"",AL17&gt;=AQ$27,AL17&lt;&gt;"",AF17=""),AND(AN17&gt;=AQ$23,AN17&lt;&gt;"",AP17&gt;=AQ$27,AP17&lt;&gt;"",AF17=""),AND(BH17&gt;=BR$23,BH17&lt;&gt;"",BJ17&gt;=BR$27,BJ17&lt;&gt;"",BG17=""),AND(BK17&gt;=BR$23,BK17&lt;&gt;"",BM17&gt;=BR$27,BM17&lt;&gt;"",BG17=""),AND(BO17&gt;=BR$23,BO17&lt;&gt;"",BQ17&gt;=BR$27,BQ17&lt;&gt;"",BG17=""),AND(CI17&gt;=CS$23,CI17&lt;&gt;"",CK17&gt;=CS$27,CK17&lt;&gt;"",CH17=""),AND(CL17&gt;=CS$23,CL17&lt;&gt;"",CN17&gt;=CS$27,CN17&lt;&gt;"",CH17=""),AND(CP17&gt;=CS$23,CP17&lt;&gt;"",CR17&gt;=CS$27,CR17&lt;&gt;"",CH17=""),AND(DP17&gt;=EC$23,DP17&lt;&gt;"",DR17&gt;=EC$27,DR17&lt;&gt;""),AND(DS17&gt;=EC$23,DS17&lt;&gt;"",DU17&gt;=EC$27,DU17&lt;&gt;""),AND(DW17&gt;=EC$23,DW17&lt;&gt;"",DY17&gt;=EC$27,DY17&lt;&gt;""),AND(DZ17&gt;=EC$23,DZ17&lt;&gt;"",EB17&gt;=EC$27,EB17&lt;&gt;""),AND(EX17&gt;=FK$23,EX17&lt;&gt;"",EZ17&gt;=FK$27,EZ17&lt;&gt;""),AND(FA17&gt;=FK$23,FA17&lt;&gt;"",FC17&gt;=FK$27,FC17&lt;&gt;""),AND(FE17&gt;=FK$23,FE17&lt;&gt;"",FG17&gt;=FK$27,FG17&lt;&gt;""),AND(FH17&gt;=FK$23,FH17&lt;&gt;"",FJ17&gt;=FK$27,FJ17&lt;&gt;""),AND(GF17&gt;=GS$23,GF17&lt;&gt;"",GH17&gt;=GS$27,GH17&lt;&gt;""),AND(GI17&gt;=GS$23,GI17&lt;&gt;"",GK17&gt;=GS$27,GK17&lt;&gt;""),AND(GM17&gt;=GS$23,GM17&lt;&gt;"",GO17&gt;=GS$27,GO17&lt;&gt;""),AND(GP17&gt;=GS$23,GP17&lt;&gt;"",GR17&gt;=GS$27,GR17&lt;&gt;""),AND(HN17&gt;=IA$23,HN17&lt;&gt;"",HP17&gt;=IA$27,HP17&lt;&gt;""),AND(HQ17&gt;=IA$23,HQ17&lt;&gt;"",HS17&gt;=IA$27,HS17&lt;&gt;""),AND(HU17&gt;=IA$23,HU17&lt;&gt;"",HW17&gt;=IA$27,HW17&lt;&gt;""),AND(HX17&gt;=IA$23,HX17&lt;&gt;"",HZ17&gt;=IA$27,HZ17&lt;&gt;""),AND(IV17&gt;=JI$23,IV17&lt;&gt;"",IX17&gt;=JI$27,IX17&lt;&gt;""),AND(IY17&gt;=JI$23,IY17&lt;&gt;"",JA17&gt;=JI$27,JA17&lt;&gt;""),AND(JC17&gt;=JI$23,JC17&lt;&gt;"",JE17&gt;=JI$27,JE17&lt;&gt;""),AND(JF17&gt;=JI$23,JF17&lt;&gt;"",JH17&gt;=JI$27,JH17&lt;&gt;""),AND(KD17&gt;=KQ$23,KD17&lt;&gt;"",KF17&gt;=KQ$27,KF17&lt;&gt;""),AND(KG17&gt;=KQ$23,KG17&lt;&gt;"",KI17&gt;=KQ$27,KI17&lt;&gt;""),AND(KK17&gt;=KQ$23,KK17&lt;&gt;"",KM17&gt;=KQ$27,KM17&lt;&gt;""),AND(KN17&gt;=KQ$23,KN17&lt;&gt;"",KP17&gt;=KQ$27,KP17&lt;&gt;""),AND(LL17&gt;=LY$23,LL17&lt;&gt;"",LN17&gt;=LY$27,LN17&lt;&gt;""),AND(LO17&gt;=LY$23,LO17&lt;&gt;"",LQ17&gt;=LY$27,LQ17&lt;&gt;""),AND(LS17&gt;=LY$23,LS17&lt;&gt;"",LU17&gt;=LY$27,LU17&lt;&gt;""),AND(LV17&gt;=LY$23,LV17&lt;&gt;"",LX17&gt;=LY$27,LX17&lt;&gt;""),AND(MT17&gt;=NG$23,MT17&lt;&gt;"",MV17&gt;=NG$27,MV17&lt;&gt;""),AND(MW17&gt;=NG$23,MW17&lt;&gt;"",MY17&gt;=NG$27,MY17&lt;&gt;""),AND(NA17&gt;=NG$23,NA17&lt;&gt;"",NC17&gt;=NG$27,NC17&lt;&gt;""),AND(ND17&gt;=NG$23,ND17&lt;&gt;"",NF17&gt;=NG$27,NF17&lt;&gt;""),AND(OB17&gt;=OO$23,OB17&lt;&gt;"",OD17&gt;=OO$27,OD17&lt;&gt;""),AND(OE17&gt;=OO$23,OE17&lt;&gt;"",OG17&gt;=OO$27,OG17&lt;&gt;""),AND(OI17&gt;=OO$23,OI17&lt;&gt;"",OK17&gt;=OO$27,OK17&lt;&gt;""),AND(OL17&gt;=OO$23,OL17&lt;&gt;"",ON17&gt;=OO$27,ON17&lt;&gt;""),AND(PJ17&gt;=PW$23,PJ17&lt;&gt;"",PL17&gt;=PW$27,PL17&lt;&gt;""),AND(PM17&gt;=PW$23,PM17&lt;&gt;"",PO17&gt;=PW$27,PO17&lt;&gt;""),AND(PQ17&gt;=PW$23,PQ17&lt;&gt;"",PS17&gt;=PW$27,PS17&lt;&gt;""),AND(PT17&gt;=PW$23,PT17&lt;&gt;"",PV17&gt;=PW$27,PV17&lt;&gt;""),AND(QR17&gt;=RE$23,QR17&lt;&gt;"",QT17&gt;=RE$27,QT17&lt;&gt;""),AND(QU17&gt;=RE$23,QU17&lt;&gt;"",QW17&gt;=RE$27,QW17&lt;&gt;""),AND(QY17&gt;=RE$23,QY17&lt;&gt;"",RA17&gt;=RE$27,RA17&lt;&gt;""),AND(RB17&gt;=RE$23,RB17&lt;&gt;"",RD17&gt;=RE$27,RD17&lt;&gt;""),AND(RZ17&gt;=SM$23,RZ17&lt;&gt;"",SB17&gt;=SM$27,SB17&lt;&gt;""),AND(SC17&gt;=SM$23,SC17&lt;&gt;"",SE17&gt;=SM$27,SE17&lt;&gt;""),AND(SG17&gt;=SM$23,SG17&lt;&gt;"",SI17&gt;=SM$27,SI17&lt;&gt;""),AND(SJ17&gt;=SM$23,SJ17&lt;&gt;"",SL17&gt;=SM$27,SL17&lt;&gt;""),AND(TH17&gt;=TU$23,TH17&lt;&gt;"",TJ17&gt;=TU$27,TJ17&lt;&gt;""),AND(TK17&gt;=TU$23,TK17&lt;&gt;"",TM17&gt;=TU$27,TM17&lt;&gt;""),AND(TO17&gt;=TU$23,TO17&lt;&gt;"",TQ17&gt;=TU$27,TQ17&lt;&gt;""),AND(TR17&gt;=TU$23,TR17&lt;&gt;"",TT17&gt;=TU$27,TT17&lt;&gt;""),AND(UP17&gt;=VC$23,UP17&lt;&gt;"",UR17&gt;=VC$27,UR17&lt;&gt;""),AND(US17&gt;=VC$23,US17&lt;&gt;"",UU17&gt;=VC$27,UU17&lt;&gt;""),AND(UW17&gt;=VC$23,UW17&lt;&gt;"",UY17&gt;=VC$27,UY17&lt;&gt;""),AND(UZ17&gt;=VC$23,UZ17&lt;&gt;"",VB17&gt;=VC$27,VB17&lt;&gt;""),AND(VX17&gt;=WK$23,VX17&lt;&gt;"",VZ17&gt;=WK$27,VZ17&lt;&gt;""),AND(WA17&gt;=WK$23,WA17&lt;&gt;"",WC17&gt;=WK$27,WC17&lt;&gt;""),AND(WE17&gt;=WK$23,WE17&lt;&gt;"",WG17&gt;=WK$27,WG17&lt;&gt;""),AND(WH17&gt;=WK$23,WH17&lt;&gt;"",WJ17&gt;=WK$27,WJ17&lt;&gt;"")),"P","")</f>
        <v/>
      </c>
      <c r="J17" s="8">
        <f>IF(COUNT(AI17,AL17,AP17,BJ17,BM17,BQ17,CK17,CN17,CR17)&gt;0,LARGE((AI17,AL17,AP17,BJ17,BM17,BQ17,CK17,CN17,CR17),1),0)</f>
        <v>30.009999999999998</v>
      </c>
      <c r="K17" s="8" t="str">
        <f>IF(J17="","",IF(OR(J17=CK17,J17=CN17,J17=CR17),$BS$1,IF(OR(J17=BJ17,J17=BM17,J17=BQ17),$AR$1,IF(OR(J17=AI17,J17=AL17,J17=AP17),$Q$1,""))))</f>
        <v>2025 Elite Canada</v>
      </c>
      <c r="L17" s="8">
        <f>IF(COUNT(AI17,AL17,AP17,BJ17,BM17,BQ17,CK17,CN17,CR17)&gt;1,LARGE((AI17,AL17,AP17,BJ17,BM17,BQ17,CK17,CN17,CR17),2),0)</f>
        <v>4.5999999999999996</v>
      </c>
      <c r="M17" s="8" t="str">
        <f>IF(L17="","",IF(OR(L17=CK17,L17=CN17,L17=CR17),$BS$1,IF(OR(L17=BJ17,L17=BM17,L17=BQ17),$AR$1,IF(OR(L17=AI17,L17=AL17,L17=AP17),$Q$1,""))))</f>
        <v>2025 Elite Canada</v>
      </c>
      <c r="N17" s="8" t="str">
        <f>IF(MAX(CT17,CU17)&gt;0,MAX(CT17,CU17),"")</f>
        <v/>
      </c>
      <c r="O17" s="11" t="str">
        <f>IF(N17="","",IF(N17=CT17,"("&amp;CT$2&amp;")",IF(N17=CU17,"("&amp;CU$2&amp;")")))</f>
        <v/>
      </c>
      <c r="P17" s="8" t="str">
        <f>IF(N17="","",IF(N17=CT17,IF(N17+IF(L17="",0,L17)=WD17,$VD$1,IF(N17+IF(L17="",0,L17)=UV17,$TV$1,IF(N17+IF(L17="",0,L17)=TN17,$SN$1,IF(N17+IF(L17="",0,L17)=SF17,$RF$1,IF(N17+IF(L17="",0,L17)=QX17,$PX$1,IF(N17+IF(L17="",0,L17)=PP17,$OP$1,IF(N17+IF(L17="",0,L17)=OH17,$NH$1,IF(N17+IF(L17="",0,L17)=MZ17,$LZ$1,IF(N17+IF(L17="",0,L17)=LR17,$KR$1,IF(N17+IF(L17="",0,L17)=KJ17,$JJ$1,IF(N17+IF(L17="",0,L17)=JB17,$IB$1,IF(N17+IF(L17="",0,L17)=HT17,$GT$1,IF(N17+IF(L17="",0,L17)=GL17,$FL$1,IF(N17+IF(L17="",0,L17)=FD17,$ED$1,IF(N17+IF(L17="",0,L17)=DV17,$CV$1))))))))))))))),IF(N17=CU17,IF(N17+IF(L17="",0,L17)=WG17,$VD$1,IF(N17+IF(L17="",0,L17)=UY17,$TV$1,IF(N17+IF(L17="",0,L17)=TQ17,$SN$1,IF(N17+IF(L17="",0,L17)=SL17,$RF$1,IF(N17+IF(L17="",0,L17)=RD17,$PX$1,IF(N17+IF(L17="",0,L17)=PV17,$OP$1,IF(N17+IF(L17="",0,L17)=ON17,$NH$1,IF(N17+IF(L17="",0,L17)=NF17,$LZ$1,IF(N17+IF(L17="",0,L17)=LX17,$KR$1,IF(N17+IF(L17="",0,L17)=KP17,$JJ$1,IF(N17+IF(L17="",0,L17)=JH17,$IB$1,IF(N17+IF(L17="",0,L17)=HZ17,$GT$1,IF(N17+IF(L17="",0,L17)=GR17,$FL$1,IF(N17+IF(L17="",0,L17)=FJ17,$ED$1,IF(N17+IF(L17="",0,L17)=EB17,$CV$1,IF(N17+IF(L17="",0,L17)=WJ17,$VD$1,IF(N17+IF(L17="",0,L17)=VB17,$TV$1,IF(N17+IF(L17="",0,L17)=TT17,$SN$1,IF(N17+IF(L17="",0,L17)=SI17,$RF$1,IF(N17+IF(L17="",0,L17)=RA17,$PX$1,IF(N17+IF(L17="",0,L17)=PS17,$OP$1,IF(N17+IF(L17="",0,L17)=OK17,$NH$1,IF(N17+IF(L17="",0,L17)=NC17,$LZ$1,IF(N17+IF(L17="",0,L17)=LU17,$KR$1,IF(N17+IF(L17="",0,L17)=KM17,$JJ$1,IF(N17+IF(L17="",0,L17)=JE17,$IB$1,IF(N17+IF(L17="",0,L17)=HW17,$GT$1,IF(N17+IF(L17="",0,L17)=GO17,$FL$1,IF(N17+IF(L17="",0,L17)=FG17,$ED$1,IF(N17+IF(L17="",0,L17)=DY17,$CV$1)))))))))))))))))))))))))))))))))</f>
        <v/>
      </c>
      <c r="Q17" s="22">
        <v>5.0999999999999996</v>
      </c>
      <c r="R17" s="22">
        <v>6.55</v>
      </c>
      <c r="S17" s="22">
        <v>7.9</v>
      </c>
      <c r="T17" s="22">
        <v>10.46</v>
      </c>
      <c r="U17" s="22">
        <v>0</v>
      </c>
      <c r="V17" s="22">
        <v>0</v>
      </c>
      <c r="W17" s="22">
        <v>0</v>
      </c>
      <c r="X17" s="22">
        <v>0</v>
      </c>
      <c r="Y17" s="22">
        <v>0</v>
      </c>
      <c r="Z17" s="22">
        <v>0</v>
      </c>
      <c r="AA17" s="22">
        <v>0.75</v>
      </c>
      <c r="AB17" s="22">
        <v>0.95</v>
      </c>
      <c r="AC17" s="22">
        <v>1.5</v>
      </c>
      <c r="AD17" s="22">
        <v>1.4</v>
      </c>
      <c r="AE17" s="22">
        <v>0</v>
      </c>
      <c r="AF17" s="27"/>
      <c r="AG17" s="38">
        <f>IF(S17&gt;0,S17,"")</f>
        <v>7.9</v>
      </c>
      <c r="AH17" s="38">
        <f>IF(T17&gt;0,T17,"")</f>
        <v>10.46</v>
      </c>
      <c r="AI17" s="40">
        <f>IF(SUM(Q17:T17)-U17&gt;0,SUM(Q17:T17)-U17,"")</f>
        <v>30.009999999999998</v>
      </c>
      <c r="AJ17" s="40" t="str">
        <f>IF(X17&gt;0,X17,"")</f>
        <v/>
      </c>
      <c r="AK17" s="40" t="str">
        <f>IF(Y17&gt;0,Y17,"")</f>
        <v/>
      </c>
      <c r="AL17" s="40" t="str">
        <f>IF(SUM(V17:Y17)-Z17&gt;0,SUM(V17:Y17)-Z17,"")</f>
        <v/>
      </c>
      <c r="AM17" s="40">
        <f>IF(AI17="","",MAX(AI17,AL17))</f>
        <v>30.009999999999998</v>
      </c>
      <c r="AN17" s="40">
        <f>IF(AC17&gt;0,AC17,"")</f>
        <v>1.5</v>
      </c>
      <c r="AO17" s="40">
        <f>IF(AD17&gt;0,AD17,"")</f>
        <v>1.4</v>
      </c>
      <c r="AP17" s="40">
        <f>IF(SUM(AA17:AD17)-AE17&gt;0,SUM(AA17:AD17)-AE17,"")</f>
        <v>4.5999999999999996</v>
      </c>
      <c r="AQ17" s="40">
        <f>IF(SUM(AM17,AP17)&gt;0,SUM(AM17,AP17),"")</f>
        <v>34.61</v>
      </c>
      <c r="AR17" s="26"/>
      <c r="AS17" s="26"/>
      <c r="AT17" s="26"/>
      <c r="AU17" s="26"/>
      <c r="AV17" s="26"/>
      <c r="AW17" s="26"/>
      <c r="AX17" s="26"/>
      <c r="AY17" s="26"/>
      <c r="AZ17" s="26"/>
      <c r="BA17" s="26"/>
      <c r="BB17" s="26"/>
      <c r="BC17" s="26"/>
      <c r="BD17" s="26"/>
      <c r="BE17" s="26"/>
      <c r="BF17" s="26"/>
      <c r="BG17" s="28"/>
      <c r="BH17" s="39" t="str">
        <f>IF(AT17&gt;0,AT17,"")</f>
        <v/>
      </c>
      <c r="BI17" s="39" t="str">
        <f>IF(AU17&gt;0,AU17,"")</f>
        <v/>
      </c>
      <c r="BJ17" s="11" t="str">
        <f>IF(SUM(AR17:AU17)-AV17&gt;0,SUM(AR17:AU17)-AV17,"")</f>
        <v/>
      </c>
      <c r="BK17" s="11" t="str">
        <f>IF(AY17&gt;0,AY17,"")</f>
        <v/>
      </c>
      <c r="BL17" s="11" t="str">
        <f>IF(AZ17&gt;0,AZ17,"")</f>
        <v/>
      </c>
      <c r="BM17" s="11" t="str">
        <f>IF(SUM(AW17:AZ17)-BA17&gt;0,SUM(AW17:AZ17)-BA17,"")</f>
        <v/>
      </c>
      <c r="BN17" s="11" t="str">
        <f>IF(BJ17="","",MAX(BJ17,BM17))</f>
        <v/>
      </c>
      <c r="BO17" s="11" t="str">
        <f>IF(BD17&gt;0,BD17,"")</f>
        <v/>
      </c>
      <c r="BP17" s="11" t="str">
        <f>IF(BE17&gt;0,BE17,"")</f>
        <v/>
      </c>
      <c r="BQ17" s="11" t="str">
        <f>IF(SUM(BB17:BE17)-BF17&gt;0,SUM(BB17:BE17)-BF17,"")</f>
        <v/>
      </c>
      <c r="BR17" s="11" t="str">
        <f>IF(SUM(BN17,BQ17)&gt;0,SUM(BN17,BQ17),"")</f>
        <v/>
      </c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  <c r="CE17" s="22"/>
      <c r="CF17" s="22"/>
      <c r="CG17" s="22"/>
      <c r="CH17" s="27"/>
      <c r="CI17" s="38" t="str">
        <f>IF(BU17&gt;0,BU17,"")</f>
        <v/>
      </c>
      <c r="CJ17" s="38" t="str">
        <f>IF(BV17&gt;0,BV17,"")</f>
        <v/>
      </c>
      <c r="CK17" s="40" t="str">
        <f>IF(SUM(BS17:BV17)-BW17&gt;0,SUM(BS17:BV17)-BW17,"")</f>
        <v/>
      </c>
      <c r="CL17" s="40" t="str">
        <f>IF(BZ17&gt;0,BZ17,"")</f>
        <v/>
      </c>
      <c r="CM17" s="40" t="str">
        <f>IF(CA17&gt;0,CA17,"")</f>
        <v/>
      </c>
      <c r="CN17" s="40" t="str">
        <f>IF(SUM(BX17:CA17)-CB17&gt;0,SUM(BX17:CA17)-CB17,"")</f>
        <v/>
      </c>
      <c r="CO17" s="40" t="str">
        <f>IF(CK17="","",MAX(CK17,CN17))</f>
        <v/>
      </c>
      <c r="CP17" s="40" t="str">
        <f>IF(CE17&gt;0,CE17,"")</f>
        <v/>
      </c>
      <c r="CQ17" s="40" t="str">
        <f>IF(CF17&gt;0,CF17,"")</f>
        <v/>
      </c>
      <c r="CR17" s="40" t="str">
        <f>IF(SUM(CC17:CF17)-CG17&gt;0,SUM(CC17:CF17)-CG17,"")</f>
        <v/>
      </c>
      <c r="CS17" s="40" t="str">
        <f>IF(SUM(CO17,CR17)&gt;0,SUM(CO17,CR17),"")</f>
        <v/>
      </c>
      <c r="CT17" s="51" t="str">
        <f>IF(MAX(DV17,FD17,GL17,HT17,JB17,KJ17,LR17,MZ17,OH17,PP17,QX17,SF17,TN17,UV17,WD17)-IF(L17="",0,L17)&gt;0.001,MAX(DV17,FD17,GL17,HT17,JB17,KJ17,LR17,MZ17,OH17,PP17,QX17,SF17,TN17,UV17,WD17)-IF(L17="",0,L17),"")</f>
        <v/>
      </c>
      <c r="CU17" s="51" t="str">
        <f>IF(MAX(DY17,EB17,FG17,FJ17,GO17,GR17,HW17,HZ17,JE17,JH17,KM17,KP17,LU17,LX17,NC17,NF17,OK17,ON17,PS17,PV17,RA17,RD17,SI17,SL17,TQ17,TT17,UY17,VB17,WG17,WJ17)-IF(L17="",0,L17)&gt;0.001,MAX(DY17,EB17,FG17,FJ17,GO17,GR17,HW17,HZ17,JE17,JH17,KM17,KP17,LU17,LX17,NC17,NF17,OK17,ON17,PS17,PV17,RA17,RD17,SI17,SL17,TQ17,TT17,UY17,VB17,WG17,WJ17)-IF(L17="",0,L17),"")</f>
        <v/>
      </c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40" t="str">
        <f>IF(CX17&gt;0,CX17,"")</f>
        <v/>
      </c>
      <c r="DQ17" s="40" t="str">
        <f>IF(CY17&gt;0,CY17,"")</f>
        <v/>
      </c>
      <c r="DR17" s="40" t="str">
        <f>IF(SUM(CV17:CY17)-CZ17&gt;0,SUM(CV17:CY17)-CZ17,"")</f>
        <v/>
      </c>
      <c r="DS17" s="40" t="str">
        <f>IF(DC17&gt;0,DC17,"")</f>
        <v/>
      </c>
      <c r="DT17" s="40" t="str">
        <f>IF(DD17&gt;0,DD17,"")</f>
        <v/>
      </c>
      <c r="DU17" s="40" t="str">
        <f>IF(SUM(DA17:DD17)-DE17&gt;0,SUM(DA17:DD17)-DE17,"")</f>
        <v/>
      </c>
      <c r="DV17" s="40" t="str">
        <f>IF(MAX(DR17,DU17)&gt;0,MAX(DR17,DU17),"")</f>
        <v/>
      </c>
      <c r="DW17" s="40" t="str">
        <f>IF(DH17&gt;0,DH17,"")</f>
        <v/>
      </c>
      <c r="DX17" s="40" t="str">
        <f>IF(DI17&gt;0,DI17,"")</f>
        <v/>
      </c>
      <c r="DY17" s="40" t="str">
        <f>IF(SUM(DF17:DI17)-DJ17&gt;0,SUM(DF17:DI17)-DJ17,"")</f>
        <v/>
      </c>
      <c r="DZ17" s="40" t="str">
        <f>IF(DM17&gt;0,DM17,"")</f>
        <v/>
      </c>
      <c r="EA17" s="40" t="str">
        <f>IF(DN17&gt;0,DN17,"")</f>
        <v/>
      </c>
      <c r="EB17" s="40" t="str">
        <f>IF(SUM(DK17:DN17)-DO17&gt;0,SUM(DK17:DN17)-DO17,"")</f>
        <v/>
      </c>
      <c r="EC17" s="40" t="str">
        <f>IF(SUM(DV17,EB17)&gt;0,SUM(DV17,EB17),"")</f>
        <v/>
      </c>
      <c r="ED17" s="18"/>
      <c r="EE17" s="18"/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1" t="str">
        <f>IF(EF17&gt;0,EF17,"")</f>
        <v/>
      </c>
      <c r="EY17" s="11" t="str">
        <f>IF(EG17&gt;0,EG17,"")</f>
        <v/>
      </c>
      <c r="EZ17" s="11" t="str">
        <f>IF(SUM(ED17:EG17)-EH17&gt;0,SUM(ED17:EG17)-EH17,"")</f>
        <v/>
      </c>
      <c r="FA17" s="11" t="str">
        <f>IF(EK17&gt;0,EK17,"")</f>
        <v/>
      </c>
      <c r="FB17" s="11" t="str">
        <f>IF(EL17&gt;0,EL17,"")</f>
        <v/>
      </c>
      <c r="FC17" s="11" t="str">
        <f>IF(SUM(EI17:EL17)-EM17&gt;0,SUM(EI17:EL17)-EM17,"")</f>
        <v/>
      </c>
      <c r="FD17" s="11" t="str">
        <f>IF(MAX(EZ17,FC17)&gt;0,MAX(EZ17,FC17),"")</f>
        <v/>
      </c>
      <c r="FE17" s="11" t="str">
        <f>IF(EP17&gt;0,EP17,"")</f>
        <v/>
      </c>
      <c r="FF17" s="11" t="str">
        <f>IF(EQ17&gt;0,EQ17,"")</f>
        <v/>
      </c>
      <c r="FG17" s="11" t="str">
        <f>IF(SUM(EN17:EQ17)-ER17&gt;0,SUM(EN17:EQ17)-ER17,"")</f>
        <v/>
      </c>
      <c r="FH17" s="11" t="str">
        <f>IF(EU17&gt;0,EU17,"")</f>
        <v/>
      </c>
      <c r="FI17" s="11" t="str">
        <f>IF(EV17&gt;0,EV17,"")</f>
        <v/>
      </c>
      <c r="FJ17" s="11" t="str">
        <f>IF(SUM(ES17:EV17)-EW17&gt;0,SUM(ES17:EV17)-EW17,"")</f>
        <v/>
      </c>
      <c r="FK17" s="11" t="str">
        <f>IF(SUM(FD17,FJ17)&gt;0,SUM(FD17,FJ17),"")</f>
        <v/>
      </c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40" t="str">
        <f>IF(FN17&gt;0,FN17,"")</f>
        <v/>
      </c>
      <c r="GG17" s="40" t="str">
        <f>IF(FO17&gt;0,FO17,"")</f>
        <v/>
      </c>
      <c r="GH17" s="40" t="str">
        <f>IF(SUM(FL17:FO17)-FP17&gt;0,SUM(FL17:FO17)-FP17,"")</f>
        <v/>
      </c>
      <c r="GI17" s="40" t="str">
        <f>IF(FS17&gt;0,FS17,"")</f>
        <v/>
      </c>
      <c r="GJ17" s="40" t="str">
        <f>IF(FT17&gt;0,FT17,"")</f>
        <v/>
      </c>
      <c r="GK17" s="40" t="str">
        <f>IF(SUM(FQ17:FT17)-FU17&gt;0,SUM(FQ17:FT17)-FU17,"")</f>
        <v/>
      </c>
      <c r="GL17" s="40" t="str">
        <f>IF(MAX(GH17,GK17)&gt;0,MAX(GH17,GK17),"")</f>
        <v/>
      </c>
      <c r="GM17" s="40" t="str">
        <f>IF(FX17&gt;0,FX17,"")</f>
        <v/>
      </c>
      <c r="GN17" s="40" t="str">
        <f>IF(FY17&gt;0,FY17,"")</f>
        <v/>
      </c>
      <c r="GO17" s="40" t="str">
        <f>IF(SUM(FV17:FY17)-FZ17&gt;0,SUM(FV17:FY17)-FZ17,"")</f>
        <v/>
      </c>
      <c r="GP17" s="40" t="str">
        <f>IF(GC17&gt;0,GC17,"")</f>
        <v/>
      </c>
      <c r="GQ17" s="40" t="str">
        <f>IF(GD17&gt;0,GD17,"")</f>
        <v/>
      </c>
      <c r="GR17" s="40" t="str">
        <f>IF(SUM(GA17:GD17)-GE17&gt;0,SUM(GA17:GD17)-GE17,"")</f>
        <v/>
      </c>
      <c r="GS17" s="40" t="str">
        <f>IF(SUM(GL17,GR17)&gt;0,SUM(GL17,GR17),"")</f>
        <v/>
      </c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1" t="str">
        <f>IF(GV17&gt;0,GV17,"")</f>
        <v/>
      </c>
      <c r="HO17" s="11" t="str">
        <f>IF(GW17&gt;0,GW17,"")</f>
        <v/>
      </c>
      <c r="HP17" s="11" t="str">
        <f>IF(SUM(GT17:GW17)-GX17&gt;0,SUM(GT17:GW17)-GX17,"")</f>
        <v/>
      </c>
      <c r="HQ17" s="11" t="str">
        <f>IF(HA17&gt;0,HA17,"")</f>
        <v/>
      </c>
      <c r="HR17" s="11" t="str">
        <f>IF(HB17&gt;0,HB17,"")</f>
        <v/>
      </c>
      <c r="HS17" s="11" t="str">
        <f>IF(SUM(GY17:HB17)-HC17&gt;0,SUM(GY17:HB17)-HC17,"")</f>
        <v/>
      </c>
      <c r="HT17" s="11" t="str">
        <f>IF(MAX(HP17,HS17)&gt;0,MAX(HP17,HS17),"")</f>
        <v/>
      </c>
      <c r="HU17" s="11" t="str">
        <f>IF(HF17&gt;0,HF17,"")</f>
        <v/>
      </c>
      <c r="HV17" s="11" t="str">
        <f>IF(HG17&gt;0,HG17,"")</f>
        <v/>
      </c>
      <c r="HW17" s="11" t="str">
        <f>IF(SUM(HD17:HG17)-HH17&gt;0,SUM(HD17:HG17)-HH17,"")</f>
        <v/>
      </c>
      <c r="HX17" s="11" t="str">
        <f>IF(HK17&gt;0,HK17,"")</f>
        <v/>
      </c>
      <c r="HY17" s="11" t="str">
        <f>IF(HL17&gt;0,HL17,"")</f>
        <v/>
      </c>
      <c r="HZ17" s="11" t="str">
        <f>IF(SUM(HI17:HL17)-HM17&gt;0,SUM(HI17:HL17)-HM17,"")</f>
        <v/>
      </c>
      <c r="IA17" s="11" t="str">
        <f>IF(SUM(HT17,HZ17)&gt;0,SUM(HT17,HZ17),"")</f>
        <v/>
      </c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40" t="str">
        <f>IF(ID17&gt;0,ID17,"")</f>
        <v/>
      </c>
      <c r="IW17" s="40" t="str">
        <f>IF(IE17&gt;0,IE17,"")</f>
        <v/>
      </c>
      <c r="IX17" s="40" t="str">
        <f>IF(SUM(IB17:IE17)-IF17&gt;0,SUM(IB17:IE17)-IF17,"")</f>
        <v/>
      </c>
      <c r="IY17" s="40" t="str">
        <f>IF(II17&gt;0,II17,"")</f>
        <v/>
      </c>
      <c r="IZ17" s="40" t="str">
        <f>IF(IJ17&gt;0,IJ17,"")</f>
        <v/>
      </c>
      <c r="JA17" s="40" t="str">
        <f>IF(SUM(IG17:IJ17)-IK17&gt;0,SUM(IG17:IJ17)-IK17,"")</f>
        <v/>
      </c>
      <c r="JB17" s="40" t="str">
        <f>IF(MAX(IX17,JA17)&gt;0,MAX(IX17,JA17),"")</f>
        <v/>
      </c>
      <c r="JC17" s="40" t="str">
        <f>IF(IN17&gt;0,IN17,"")</f>
        <v/>
      </c>
      <c r="JD17" s="40" t="str">
        <f>IF(IO17&gt;0,IO17,"")</f>
        <v/>
      </c>
      <c r="JE17" s="40" t="str">
        <f>IF(SUM(IL17:IO17)-IP17&gt;0,SUM(IL17:IO17)-IP17,"")</f>
        <v/>
      </c>
      <c r="JF17" s="40" t="str">
        <f>IF(IS17&gt;0,IS17,"")</f>
        <v/>
      </c>
      <c r="JG17" s="40" t="str">
        <f>IF(IT17&gt;0,IT17,"")</f>
        <v/>
      </c>
      <c r="JH17" s="40" t="str">
        <f>IF(SUM(IQ17:IT17)-IU17&gt;0,SUM(IQ17:IT17)-IU17,"")</f>
        <v/>
      </c>
      <c r="JI17" s="40" t="str">
        <f>IF(SUM(JB17,JH17)&gt;0,SUM(JB17,JH17),"")</f>
        <v/>
      </c>
      <c r="JJ17" s="18"/>
      <c r="JK17" s="18"/>
      <c r="JL17" s="18"/>
      <c r="JM17" s="18"/>
      <c r="JN17" s="18"/>
      <c r="JO17" s="18"/>
      <c r="JP17" s="18"/>
      <c r="JQ17" s="18"/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1" t="str">
        <f>IF(JL17&gt;0,JL17,"")</f>
        <v/>
      </c>
      <c r="KE17" s="11" t="str">
        <f>IF(JM17&gt;0,JM17,"")</f>
        <v/>
      </c>
      <c r="KF17" s="11" t="str">
        <f>IF(SUM(JJ17:JM17)-JN17&gt;0,SUM(JJ17:JM17)-JN17,"")</f>
        <v/>
      </c>
      <c r="KG17" s="11" t="str">
        <f>IF(JQ17&gt;0,JQ17,"")</f>
        <v/>
      </c>
      <c r="KH17" s="11" t="str">
        <f>IF(JR17&gt;0,JR17,"")</f>
        <v/>
      </c>
      <c r="KI17" s="11" t="str">
        <f>IF(SUM(JO17:JR17)-JS17&gt;0,SUM(JO17:JR17)-JS17,"")</f>
        <v/>
      </c>
      <c r="KJ17" s="11" t="str">
        <f>IF(MAX(KF17,KI17)&gt;0,MAX(KF17,KI17),"")</f>
        <v/>
      </c>
      <c r="KK17" s="11" t="str">
        <f>IF(JV17&gt;0,JV17,"")</f>
        <v/>
      </c>
      <c r="KL17" s="11" t="str">
        <f>IF(JW17&gt;0,JW17,"")</f>
        <v/>
      </c>
      <c r="KM17" s="11" t="str">
        <f>IF(SUM(JT17:JW17)-JX17&gt;0,SUM(JT17:JW17)-JX17,"")</f>
        <v/>
      </c>
      <c r="KN17" s="11" t="str">
        <f>IF(KA17&gt;0,KA17,"")</f>
        <v/>
      </c>
      <c r="KO17" s="11" t="str">
        <f>IF(KB17&gt;0,KB17,"")</f>
        <v/>
      </c>
      <c r="KP17" s="11" t="str">
        <f>IF(SUM(JY17:KB17)-KC17&gt;0,SUM(JY17:KB17)-KC17,"")</f>
        <v/>
      </c>
      <c r="KQ17" s="11" t="str">
        <f>IF(SUM(KJ17,KP17)&gt;0,SUM(KJ17,KP17),"")</f>
        <v/>
      </c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40" t="str">
        <f>IF(KT17&gt;0,KT17,"")</f>
        <v/>
      </c>
      <c r="LM17" s="40" t="str">
        <f>IF(KU17&gt;0,KU17,"")</f>
        <v/>
      </c>
      <c r="LN17" s="40" t="str">
        <f>IF(SUM(KR17:KU17)-KV17&gt;0,SUM(KR17:KU17)-KV17,"")</f>
        <v/>
      </c>
      <c r="LO17" s="40" t="str">
        <f>IF(KY17&gt;0,KY17,"")</f>
        <v/>
      </c>
      <c r="LP17" s="40" t="str">
        <f>IF(KZ17&gt;0,KZ17,"")</f>
        <v/>
      </c>
      <c r="LQ17" s="40" t="str">
        <f>IF(SUM(KW17:KZ17)-LA17&gt;0,SUM(KW17:KZ17)-LA17,"")</f>
        <v/>
      </c>
      <c r="LR17" s="40" t="str">
        <f>IF(MAX(LN17,LQ17)&gt;0,MAX(LN17,LQ17),"")</f>
        <v/>
      </c>
      <c r="LS17" s="40" t="str">
        <f>IF(LD17&gt;0,LD17,"")</f>
        <v/>
      </c>
      <c r="LT17" s="40" t="str">
        <f>IF(LE17&gt;0,LE17,"")</f>
        <v/>
      </c>
      <c r="LU17" s="40" t="str">
        <f>IF(SUM(LB17:LE17)-LF17&gt;0,SUM(LB17:LE17)-LF17,"")</f>
        <v/>
      </c>
      <c r="LV17" s="40" t="str">
        <f>IF(LI17&gt;0,LI17,"")</f>
        <v/>
      </c>
      <c r="LW17" s="40" t="str">
        <f>IF(LJ17&gt;0,LJ17,"")</f>
        <v/>
      </c>
      <c r="LX17" s="40" t="str">
        <f>IF(SUM(LG17:LJ17)-LK17&gt;0,SUM(LG17:LJ17)-LK17,"")</f>
        <v/>
      </c>
      <c r="LY17" s="40" t="str">
        <f>IF(SUM(LR17,LX17)&gt;0,SUM(LR17,LX17),"")</f>
        <v/>
      </c>
      <c r="LZ17" s="18"/>
      <c r="MA17" s="18"/>
      <c r="MB17" s="18"/>
      <c r="MC17" s="18"/>
      <c r="MD17" s="18"/>
      <c r="ME17" s="18"/>
      <c r="MF17" s="18"/>
      <c r="MG17" s="18"/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1" t="str">
        <f>IF(MB17&gt;0,MB17,"")</f>
        <v/>
      </c>
      <c r="MU17" s="11" t="str">
        <f>IF(MC17&gt;0,MC17,"")</f>
        <v/>
      </c>
      <c r="MV17" s="11" t="str">
        <f>IF(SUM(LZ17:MC17)-MD17&gt;0,SUM(LZ17:MC17)-MD17,"")</f>
        <v/>
      </c>
      <c r="MW17" s="11" t="str">
        <f>IF(MG17&gt;0,MG17,"")</f>
        <v/>
      </c>
      <c r="MX17" s="11" t="str">
        <f>IF(MH17&gt;0,MH17,"")</f>
        <v/>
      </c>
      <c r="MY17" s="11" t="str">
        <f>IF(SUM(ME17:MH17)-MI17&gt;0,SUM(ME17:MH17)-MI17,"")</f>
        <v/>
      </c>
      <c r="MZ17" s="11" t="str">
        <f>IF(MAX(MV17,MY17)&gt;0,MAX(MV17,MY17),"")</f>
        <v/>
      </c>
      <c r="NA17" s="11" t="str">
        <f>IF(ML17&gt;0,ML17,"")</f>
        <v/>
      </c>
      <c r="NB17" s="11" t="str">
        <f>IF(MM17&gt;0,MM17,"")</f>
        <v/>
      </c>
      <c r="NC17" s="11" t="str">
        <f>IF(SUM(MJ17:MM17)-MN17&gt;0,SUM(MJ17:MM17)-MN17,"")</f>
        <v/>
      </c>
      <c r="ND17" s="11" t="str">
        <f>IF(MQ17&gt;0,MQ17,"")</f>
        <v/>
      </c>
      <c r="NE17" s="11" t="str">
        <f>IF(MR17&gt;0,MR17,"")</f>
        <v/>
      </c>
      <c r="NF17" s="11" t="str">
        <f>IF(SUM(MO17:MR17)-MS17&gt;0,SUM(MO17:MR17)-MS17,"")</f>
        <v/>
      </c>
      <c r="NG17" s="11" t="str">
        <f>IF(SUM(MZ17,NF17)&gt;0,SUM(MZ17,NF17),"")</f>
        <v/>
      </c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40" t="str">
        <f>IF(NJ17&gt;0,NJ17,"")</f>
        <v/>
      </c>
      <c r="OC17" s="40" t="str">
        <f>IF(NK17&gt;0,NK17,"")</f>
        <v/>
      </c>
      <c r="OD17" s="40" t="str">
        <f>IF(SUM(NH17:NK17)-NL17&gt;0,SUM(NH17:NK17)-NL17,"")</f>
        <v/>
      </c>
      <c r="OE17" s="40" t="str">
        <f>IF(NO17&gt;0,NO17,"")</f>
        <v/>
      </c>
      <c r="OF17" s="40" t="str">
        <f>IF(NP17&gt;0,NP17,"")</f>
        <v/>
      </c>
      <c r="OG17" s="40" t="str">
        <f>IF(SUM(NM17:NP17)-NQ17&gt;0,SUM(NM17:NP17)-NQ17,"")</f>
        <v/>
      </c>
      <c r="OH17" s="40" t="str">
        <f>IF(MAX(OD17,OG17)&gt;0,MAX(OD17,OG17),"")</f>
        <v/>
      </c>
      <c r="OI17" s="40" t="str">
        <f>IF(NT17&gt;0,NT17,"")</f>
        <v/>
      </c>
      <c r="OJ17" s="40" t="str">
        <f>IF(NU17&gt;0,NU17,"")</f>
        <v/>
      </c>
      <c r="OK17" s="40" t="str">
        <f>IF(SUM(NR17:NU17)-NV17&gt;0,SUM(NR17:NU17)-NV17,"")</f>
        <v/>
      </c>
      <c r="OL17" s="40" t="str">
        <f>IF(NY17&gt;0,NY17,"")</f>
        <v/>
      </c>
      <c r="OM17" s="40" t="str">
        <f>IF(NZ17&gt;0,NZ17,"")</f>
        <v/>
      </c>
      <c r="ON17" s="40" t="str">
        <f>IF(SUM(NW17:NZ17)-OA17&gt;0,SUM(NW17:NZ17)-OA17,"")</f>
        <v/>
      </c>
      <c r="OO17" s="40" t="str">
        <f>IF(SUM(OH17,ON17)&gt;0,SUM(OH17,ON17),"")</f>
        <v/>
      </c>
      <c r="OP17" s="18"/>
      <c r="OQ17" s="18"/>
      <c r="OR17" s="18"/>
      <c r="OS17" s="18"/>
      <c r="OT17" s="18"/>
      <c r="OU17" s="18"/>
      <c r="OV17" s="18"/>
      <c r="OW17" s="18"/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1" t="str">
        <f>IF(OR17&gt;0,OR17,"")</f>
        <v/>
      </c>
      <c r="PK17" s="11" t="str">
        <f>IF(OS17&gt;0,OS17,"")</f>
        <v/>
      </c>
      <c r="PL17" s="11" t="str">
        <f>IF(SUM(OP17:OS17)-OT17&gt;0,SUM(OP17:OS17)-OT17,"")</f>
        <v/>
      </c>
      <c r="PM17" s="11" t="str">
        <f>IF(OW17&gt;0,OW17,"")</f>
        <v/>
      </c>
      <c r="PN17" s="11" t="str">
        <f>IF(OX17&gt;0,OX17,"")</f>
        <v/>
      </c>
      <c r="PO17" s="11" t="str">
        <f>IF(SUM(OU17:OX17)-OY17&gt;0,SUM(OU17:OX17)-OY17,"")</f>
        <v/>
      </c>
      <c r="PP17" s="11" t="str">
        <f>IF(MAX(PL17,PO17)&gt;0,MAX(PL17,PO17),"")</f>
        <v/>
      </c>
      <c r="PQ17" s="11" t="str">
        <f>IF(PB17&gt;0,PB17,"")</f>
        <v/>
      </c>
      <c r="PR17" s="11" t="str">
        <f>IF(PC17&gt;0,PC17,"")</f>
        <v/>
      </c>
      <c r="PS17" s="11" t="str">
        <f>IF(SUM(OZ17:PC17)-PD17&gt;0,SUM(OZ17:PC17)-PD17,"")</f>
        <v/>
      </c>
      <c r="PT17" s="11" t="str">
        <f>IF(PG17&gt;0,PG17,"")</f>
        <v/>
      </c>
      <c r="PU17" s="11" t="str">
        <f>IF(PH17&gt;0,PH17,"")</f>
        <v/>
      </c>
      <c r="PV17" s="11" t="str">
        <f>IF(SUM(PE17:PH17)-PI17&gt;0,SUM(PE17:PH17)-PI17,"")</f>
        <v/>
      </c>
      <c r="PW17" s="11" t="str">
        <f>IF(SUM(PP17,PV17)&gt;0,SUM(PP17,PV17),"")</f>
        <v/>
      </c>
      <c r="PX17" s="17"/>
      <c r="PY17" s="17"/>
      <c r="PZ17" s="17"/>
      <c r="QA17" s="17"/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40" t="str">
        <f>IF(PZ17&gt;0,PZ17,"")</f>
        <v/>
      </c>
      <c r="QS17" s="40" t="str">
        <f>IF(QA17&gt;0,QA17,"")</f>
        <v/>
      </c>
      <c r="QT17" s="40" t="str">
        <f>IF(SUM(PX17:QA17)-QB17&gt;0,SUM(PX17:QA17)-QB17,"")</f>
        <v/>
      </c>
      <c r="QU17" s="40" t="str">
        <f>IF(QE17&gt;0,QE17,"")</f>
        <v/>
      </c>
      <c r="QV17" s="40" t="str">
        <f>IF(QF17&gt;0,QF17,"")</f>
        <v/>
      </c>
      <c r="QW17" s="40" t="str">
        <f>IF(SUM(QC17:QF17)-QG17&gt;0,SUM(QC17:QF17)-QG17,"")</f>
        <v/>
      </c>
      <c r="QX17" s="40" t="str">
        <f>IF(MAX(QT17,QW17)&gt;0,MAX(QT17,QW17),"")</f>
        <v/>
      </c>
      <c r="QY17" s="40" t="str">
        <f>IF(QJ17&gt;0,QJ17,"")</f>
        <v/>
      </c>
      <c r="QZ17" s="40" t="str">
        <f>IF(QK17&gt;0,QK17,"")</f>
        <v/>
      </c>
      <c r="RA17" s="40" t="str">
        <f>IF(SUM(QH17:QK17)-QL17&gt;0,SUM(QH17:QK17)-QL17,"")</f>
        <v/>
      </c>
      <c r="RB17" s="40" t="str">
        <f>IF(QO17&gt;0,QO17,"")</f>
        <v/>
      </c>
      <c r="RC17" s="40" t="str">
        <f>IF(QP17&gt;0,QP17,"")</f>
        <v/>
      </c>
      <c r="RD17" s="40" t="str">
        <f>IF(SUM(QM17:QP17)-QQ17&gt;0,SUM(QM17:QP17)-QQ17,"")</f>
        <v/>
      </c>
      <c r="RE17" s="40" t="str">
        <f>IF(SUM(QX17,RD17)&gt;0,SUM(QX17,RD17),"")</f>
        <v/>
      </c>
      <c r="RF17" s="18"/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1" t="str">
        <f>IF(RH17&gt;0,RH17,"")</f>
        <v/>
      </c>
      <c r="SA17" s="11" t="str">
        <f>IF(RI17&gt;0,RI17,"")</f>
        <v/>
      </c>
      <c r="SB17" s="11" t="str">
        <f>IF(SUM(RF17:RI17)-RJ17&gt;0,SUM(RF17:RI17)-RJ17,"")</f>
        <v/>
      </c>
      <c r="SC17" s="11" t="str">
        <f>IF(RM17&gt;0,RM17,"")</f>
        <v/>
      </c>
      <c r="SD17" s="11" t="str">
        <f>IF(RN17&gt;0,RN17,"")</f>
        <v/>
      </c>
      <c r="SE17" s="11" t="str">
        <f>IF(SUM(RK17:RN17)-RO17&gt;0,SUM(RK17:RN17)-RO17,"")</f>
        <v/>
      </c>
      <c r="SF17" s="11" t="str">
        <f>IF(MAX(SB17,SE17)&gt;0,MAX(SB17,SE17),"")</f>
        <v/>
      </c>
      <c r="SG17" s="11" t="str">
        <f>IF(RR17&gt;0,RR17,"")</f>
        <v/>
      </c>
      <c r="SH17" s="11" t="str">
        <f>IF(RS17&gt;0,RS17,"")</f>
        <v/>
      </c>
      <c r="SI17" s="11" t="str">
        <f>IF(SUM(RP17:RS17)-RT17&gt;0,SUM(RP17:RS17)-RT17,"")</f>
        <v/>
      </c>
      <c r="SJ17" s="11" t="str">
        <f>IF(RW17&gt;0,RW17,"")</f>
        <v/>
      </c>
      <c r="SK17" s="11" t="str">
        <f>IF(RX17&gt;0,RX17,"")</f>
        <v/>
      </c>
      <c r="SL17" s="11" t="str">
        <f>IF(SUM(RU17:RX17)-RY17&gt;0,SUM(RU17:RX17)-RY17,"")</f>
        <v/>
      </c>
      <c r="SM17" s="11" t="str">
        <f>IF(SUM(SF17,SL17)&gt;0,SUM(SF17,SL17),"")</f>
        <v/>
      </c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40" t="str">
        <f>IF(SP17&gt;0,SP17,"")</f>
        <v/>
      </c>
      <c r="TI17" s="40" t="str">
        <f>IF(SQ17&gt;0,SQ17,"")</f>
        <v/>
      </c>
      <c r="TJ17" s="40" t="str">
        <f>IF(SUM(SN17:SQ17)-SR17&gt;0,SUM(SN17:SQ17)-SR17,"")</f>
        <v/>
      </c>
      <c r="TK17" s="40" t="str">
        <f>IF(SU17&gt;0,SU17,"")</f>
        <v/>
      </c>
      <c r="TL17" s="40" t="str">
        <f>IF(SV17&gt;0,SV17,"")</f>
        <v/>
      </c>
      <c r="TM17" s="40" t="str">
        <f>IF(SUM(SS17:SV17)-SW17&gt;0,SUM(SS17:SV17)-SW17,"")</f>
        <v/>
      </c>
      <c r="TN17" s="40" t="str">
        <f>IF(MAX(TJ17,TM17)&gt;0,MAX(TJ17,TM17),"")</f>
        <v/>
      </c>
      <c r="TO17" s="40" t="str">
        <f>IF(SZ17&gt;0,SZ17,"")</f>
        <v/>
      </c>
      <c r="TP17" s="40" t="str">
        <f>IF(TA17&gt;0,TA17,"")</f>
        <v/>
      </c>
      <c r="TQ17" s="40" t="str">
        <f>IF(SUM(SX17:TA17)-TB17&gt;0,SUM(SX17:TA17)-TB17,"")</f>
        <v/>
      </c>
      <c r="TR17" s="40" t="str">
        <f>IF(TE17&gt;0,TE17,"")</f>
        <v/>
      </c>
      <c r="TS17" s="40" t="str">
        <f>IF(TF17&gt;0,TF17,"")</f>
        <v/>
      </c>
      <c r="TT17" s="40" t="str">
        <f>IF(SUM(TC17:TF17)-TG17&gt;0,SUM(TC17:TF17)-TG17,"")</f>
        <v/>
      </c>
      <c r="TU17" s="40" t="str">
        <f>IF(SUM(TN17,TT17)&gt;0,SUM(TN17,TT17),"")</f>
        <v/>
      </c>
      <c r="TV17" s="18"/>
      <c r="TW17" s="18"/>
      <c r="TX17" s="18"/>
      <c r="TY17" s="18"/>
      <c r="TZ17" s="18"/>
      <c r="UA17" s="18"/>
      <c r="UB17" s="18"/>
      <c r="UC17" s="18"/>
      <c r="UD17" s="18"/>
      <c r="UE17" s="18"/>
      <c r="UF17" s="18"/>
      <c r="UG17" s="18"/>
      <c r="UH17" s="18"/>
      <c r="UI17" s="18"/>
      <c r="UJ17" s="18"/>
      <c r="UK17" s="18"/>
      <c r="UL17" s="18"/>
      <c r="UM17" s="18"/>
      <c r="UN17" s="18"/>
      <c r="UO17" s="18"/>
      <c r="UP17" s="11" t="str">
        <f>IF(TX17&gt;0,TX17,"")</f>
        <v/>
      </c>
      <c r="UQ17" s="11" t="str">
        <f>IF(TY17&gt;0,TY17,"")</f>
        <v/>
      </c>
      <c r="UR17" s="11" t="str">
        <f>IF(SUM(TV17:TY17)-TZ17&gt;0,SUM(TV17:TY17)-TZ17,"")</f>
        <v/>
      </c>
      <c r="US17" s="11" t="str">
        <f>IF(UC17&gt;0,UC17,"")</f>
        <v/>
      </c>
      <c r="UT17" s="11" t="str">
        <f>IF(UD17&gt;0,UD17,"")</f>
        <v/>
      </c>
      <c r="UU17" s="11" t="str">
        <f>IF(SUM(UA17:UD17)-UE17&gt;0,SUM(UA17:UD17)-UE17,"")</f>
        <v/>
      </c>
      <c r="UV17" s="11" t="str">
        <f>IF(MAX(UR17,UU17)&gt;0,MAX(UR17,UU17),"")</f>
        <v/>
      </c>
      <c r="UW17" s="11" t="str">
        <f>IF(UH17&gt;0,UH17,"")</f>
        <v/>
      </c>
      <c r="UX17" s="11" t="str">
        <f>IF(UI17&gt;0,UI17,"")</f>
        <v/>
      </c>
      <c r="UY17" s="11" t="str">
        <f>IF(SUM(UF17:UI17)-UJ17&gt;0,SUM(UF17:UI17)-UJ17,"")</f>
        <v/>
      </c>
      <c r="UZ17" s="11" t="str">
        <f>IF(UM17&gt;0,UM17,"")</f>
        <v/>
      </c>
      <c r="VA17" s="11" t="str">
        <f>IF(UN17&gt;0,UN17,"")</f>
        <v/>
      </c>
      <c r="VB17" s="11" t="str">
        <f>IF(SUM(UK17:UN17)-UO17&gt;0,SUM(UK17:UN17)-UO17,"")</f>
        <v/>
      </c>
      <c r="VC17" s="11" t="str">
        <f>IF(SUM(UV17,VB17)&gt;0,SUM(UV17,VB17),"")</f>
        <v/>
      </c>
      <c r="VD17" s="17"/>
      <c r="VE17" s="17"/>
      <c r="VF17" s="17"/>
      <c r="VG17" s="17"/>
      <c r="VH17" s="17"/>
      <c r="VI17" s="17"/>
      <c r="VJ17" s="17"/>
      <c r="VK17" s="17"/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40" t="str">
        <f>IF(VF17&gt;0,VF17,"")</f>
        <v/>
      </c>
      <c r="VY17" s="40" t="str">
        <f>IF(VG17&gt;0,VG17,"")</f>
        <v/>
      </c>
      <c r="VZ17" s="40" t="str">
        <f>IF(SUM(VD17:VG17)-VH17&gt;0,SUM(VD17:VG17)-VH17,"")</f>
        <v/>
      </c>
      <c r="WA17" s="40" t="str">
        <f>IF(VK17&gt;0,VK17,"")</f>
        <v/>
      </c>
      <c r="WB17" s="40" t="str">
        <f>IF(VL17&gt;0,VL17,"")</f>
        <v/>
      </c>
      <c r="WC17" s="40" t="str">
        <f>IF(SUM(VI17:VL17)-VM17&gt;0,SUM(VI17:VL17)-VM17,"")</f>
        <v/>
      </c>
      <c r="WD17" s="40" t="str">
        <f>IF(MAX(VZ17,WC17)&gt;0,MAX(VZ17,WC17),"")</f>
        <v/>
      </c>
      <c r="WE17" s="40" t="str">
        <f>IF(VP17&gt;0,VP17,"")</f>
        <v/>
      </c>
      <c r="WF17" s="40" t="str">
        <f>IF(VQ17&gt;0,VQ17,"")</f>
        <v/>
      </c>
      <c r="WG17" s="40" t="str">
        <f>IF(SUM(VN17:VQ17)-VR17&gt;0,SUM(VN17:VQ17)-VR17,"")</f>
        <v/>
      </c>
      <c r="WH17" s="40" t="str">
        <f>IF(VU17&gt;0,VU17,"")</f>
        <v/>
      </c>
      <c r="WI17" s="40" t="str">
        <f>IF(VV17&gt;0,VV17,"")</f>
        <v/>
      </c>
      <c r="WJ17" s="40" t="str">
        <f>IF(SUM(VS17:VV17)-VW17&gt;0,SUM(VS17:VV17)-VW17,"")</f>
        <v/>
      </c>
      <c r="WK17" s="40" t="str">
        <f>IF(SUM(WD17,WJ17)&gt;0,SUM(WD17,WJ17),"")</f>
        <v/>
      </c>
      <c r="WL17" s="26">
        <f>IF($CH17="P",BS17,(BS17+AR17)/2)</f>
        <v>0</v>
      </c>
      <c r="WM17" s="26">
        <f>IF($CH17="P",BT17,(BT17+AS17)/2)</f>
        <v>0</v>
      </c>
      <c r="WN17" s="26">
        <f>IF($CH17="P",BU17,(BU17+AT17)/2)</f>
        <v>0</v>
      </c>
      <c r="WO17" s="26">
        <f>IF($CH17="P",BV17,(BV17+AU17)/2)</f>
        <v>0</v>
      </c>
      <c r="WP17" s="26">
        <f>IF($CH17="P",BW17,(BW17+AV17)/2)</f>
        <v>0</v>
      </c>
      <c r="WQ17" s="26">
        <f>IF($CH17="P",BX17,(BX17+AW17)/2)</f>
        <v>0</v>
      </c>
      <c r="WR17" s="26">
        <f>IF($CH17="P",BY17,(BY17+AX17)/2)</f>
        <v>0</v>
      </c>
      <c r="WS17" s="26">
        <f>IF($CH17="P",BZ17,(BZ17+AY17)/2)</f>
        <v>0</v>
      </c>
      <c r="WT17" s="26">
        <f>IF($CH17="P",CA17,(CA17+AZ17)/2)</f>
        <v>0</v>
      </c>
      <c r="WU17" s="26">
        <f>IF($CH17="P",CB17,(CB17+BA17)/2)</f>
        <v>0</v>
      </c>
      <c r="WV17" s="26">
        <f>IF($CH17="P",CC17,(CC17+BB17)/2)</f>
        <v>0</v>
      </c>
      <c r="WW17" s="26">
        <f>IF($CH17="P",CD17,(CD17+BC17)/2)</f>
        <v>0</v>
      </c>
      <c r="WX17" s="26">
        <f>IF($CH17="P",CE17,(CE17+BD17)/2)</f>
        <v>0</v>
      </c>
      <c r="WY17" s="26">
        <f>IF($CH17="P",CF17,(CF17+BE17)/2)</f>
        <v>0</v>
      </c>
      <c r="WZ17" s="26">
        <f>IF($CH17="P",CG17,(CG17+BF17)/2)</f>
        <v>0</v>
      </c>
      <c r="XA17" s="28" t="s">
        <v>53</v>
      </c>
      <c r="XB17" s="11" t="str">
        <f>IF(WN17&gt;0,WN17,"")</f>
        <v/>
      </c>
      <c r="XC17" s="11" t="str">
        <f>IF(WO17&gt;0,WO17,"")</f>
        <v/>
      </c>
      <c r="XD17" s="11" t="str">
        <f>IF(SUM(WL17:WO17)-WP17&gt;0,SUM(WL17:WO17)-WP17,"")</f>
        <v/>
      </c>
      <c r="XE17" s="11" t="str">
        <f>IF(WS17&gt;0,WS17,"")</f>
        <v/>
      </c>
      <c r="XF17" s="11" t="str">
        <f>IF(WT17&gt;0,WT17,"")</f>
        <v/>
      </c>
      <c r="XG17" s="11" t="str">
        <f>IF(SUM(WQ17:WT17)-WU17&gt;0,SUM(WQ17:WT17)-WU17,"")</f>
        <v/>
      </c>
      <c r="XH17" s="11" t="str">
        <f>IF(MAX(XD17,XG17)&gt;0,MAX(XD17,XG17),"")</f>
        <v/>
      </c>
      <c r="XI17" s="11" t="str">
        <f>IF(WX17&gt;0,WX17,"")</f>
        <v/>
      </c>
      <c r="XJ17" s="11" t="str">
        <f>IF(WY17&gt;0,WY17,"")</f>
        <v/>
      </c>
      <c r="XK17" s="11" t="str">
        <f>IF(SUM(WV17:WY17)-WZ17&gt;0,SUM(WV17:WY17)-WZ17,"")</f>
        <v/>
      </c>
      <c r="XL17" s="11" t="str">
        <f>IF(SUM(XH17,XK17)&gt;0,SUM(XH17,XK17),"")</f>
        <v/>
      </c>
    </row>
    <row r="18" spans="1:636" x14ac:dyDescent="0.2">
      <c r="A18" s="4" t="str" cm="1">
        <f t="array" ref="A18">IF(AND(H18&lt;&gt;"",H18&lt;&gt;"No DD"),SUMPRODUCT((H$4:H$20&lt;&gt;"")*(H$4:H$20&lt;&gt;"No DD")*(E$4:E$20&gt;E18))+1,IF(H18="No DD",SUMPRODUCT((H$4:H$20="No DD")*(E$4:E$20&gt;E18))+1+SUMPRODUCT((H$4:H$20&lt;&gt;"")*(H$4:H$20&lt;&gt;"No DD")),""))</f>
        <v/>
      </c>
      <c r="B18" s="5" t="s">
        <v>226</v>
      </c>
      <c r="C18" s="4" t="s">
        <v>180</v>
      </c>
      <c r="D18" s="4" t="s">
        <v>124</v>
      </c>
      <c r="E18" s="9">
        <f>SUM(J18,L18,N18)</f>
        <v>23.860000000000003</v>
      </c>
      <c r="F18" s="3" t="str">
        <f>IF(OR(AND(AG18&gt;=AQ$22,AG18&lt;&gt;"",AI18&gt;=AQ$26,AI18&lt;&gt;"",AF18=""),AND(AJ18&gt;=AQ$22,AJ18&lt;&gt;"",AL18&gt;=AQ$26,AL18&lt;&gt;"",AF18=""),AND(AN18&gt;=AQ$22,AN18&lt;&gt;"",AP18&gt;=AQ$26,AP18&lt;&gt;"",AF18=""),AND(BH18&gt;=BR$22,BH18&lt;&gt;"",BJ18&gt;=BR$26,BJ18&lt;&gt;"",BG18=""),AND(BK18&gt;=BR$22,BK18&lt;&gt;"",BM18&gt;=BR$26,BM18&lt;&gt;"",BG18=""),AND(BO18&gt;=BR$22,BO18&lt;&gt;"",BQ18&gt;=BR$26,BQ18&lt;&gt;"",BG18=""),AND(CI18&gt;=CS$22,CI18&lt;&gt;"",CK18&gt;=CS$26,CK18&lt;&gt;"",CH18=""),AND(CL18&gt;=CS$22,CL18&lt;&gt;"",CN18&gt;=CS$26,CN18&lt;&gt;"",CH18=""),AND(CP18&gt;=CS$22,CP18&lt;&gt;"",CR18&gt;=CS$26,CR18&lt;&gt;"",CH18=""),AND(DP18&gt;=EC$22,DP18&lt;&gt;"",DR18&gt;=EC$26,DR18&lt;&gt;""),AND(DS18&gt;=EC$22,DS18&lt;&gt;"",DU18&gt;=EC$26,DU18&lt;&gt;""),AND(DW18&gt;=EC$22,DW18&lt;&gt;"",DY18&gt;=EC$26,DY18&lt;&gt;""),AND(DZ18&gt;=EC$22,DZ18&lt;&gt;"",EB18&gt;=EC$26,EB18&lt;&gt;""),AND(EX18&gt;=FK$22,EX18&lt;&gt;"",EZ18&gt;=FK$26,EZ18&lt;&gt;""),AND(FA18&gt;=FK$22,FA18&lt;&gt;"",FC18&gt;=FK$26,FC18&lt;&gt;""),AND(FE18&gt;=FK$22,FE18&lt;&gt;"",FG18&gt;=FK$26,FG18&lt;&gt;""),AND(FH18&gt;=FK$22,FH18&lt;&gt;"",FJ18&gt;=FK$26,FJ18&lt;&gt;""),AND(GF18&gt;=GS$22,GF18&lt;&gt;"",GH18&gt;=GS$26,GH18&lt;&gt;""),AND(GI18&gt;=GS$22,GI18&lt;&gt;"",GK18&gt;=GS$26,GK18&lt;&gt;""),AND(GM18&gt;=GS$22,GM18&lt;&gt;"",GO18&gt;=GS$26,GO18&lt;&gt;""),AND(GP18&gt;=GS$22,GP18&lt;&gt;"",GR18&gt;=GS$26,GR18&lt;&gt;""),AND(HN18&gt;=IA$22,HN18&lt;&gt;"",HP18&gt;=IA$26,HP18&lt;&gt;""),AND(HQ18&gt;=IA$22,HQ18&lt;&gt;"",HS18&gt;=IA$26,HS18&lt;&gt;""),AND(HU18&gt;=IA$22,HU18&lt;&gt;"",HW18&gt;=IA$26,HW18&lt;&gt;""),AND(HX18&gt;=IA$22,HX18&lt;&gt;"",HZ18&gt;=IA$26,HZ18&lt;&gt;""),AND(IV18&gt;=JI$22,IV18&lt;&gt;"",IX18&gt;=JI$26,IX18&lt;&gt;""),AND(IY18&gt;=JI$22,IY18&lt;&gt;"",JA18&gt;=JI$26,JA18&lt;&gt;""),AND(JC18&gt;=JI$22,JC18&lt;&gt;"",JE18&gt;=JI$26,JE18&lt;&gt;""),AND(JF18&gt;=JI$22,JF18&lt;&gt;"",JH18&gt;=JI$26,JH18&lt;&gt;""),AND(KD18&gt;=KQ$22,KD18&lt;&gt;"",KF18&gt;=KQ$26,KF18&lt;&gt;""),AND(KG18&gt;=KQ$22,KG18&lt;&gt;"",KI18&gt;=KQ$26,KI18&lt;&gt;""),AND(KK18&gt;=KQ$22,KK18&lt;&gt;"",KM18&gt;=KQ$26,KM18&lt;&gt;""),AND(KN18&gt;=KQ$22,KN18&lt;&gt;"",KP18&gt;=KQ$26,KP18&lt;&gt;""),AND(LL18&gt;=LY$22,LL18&lt;&gt;"",LN18&gt;=LY$26,LN18&lt;&gt;""),AND(LO18&gt;=LY$22,LO18&lt;&gt;"",LQ18&gt;=LY$26,LQ18&lt;&gt;""),AND(LS18&gt;=LY$22,LS18&lt;&gt;"",LU18&gt;=LY$26,LU18&lt;&gt;""),AND(LV18&gt;=LY$22,LV18&lt;&gt;"",LX18&gt;=LY$26,LX18&lt;&gt;""),AND(MT18&gt;=NG$22,MT18&lt;&gt;"",MV18&gt;=NG$26,MV18&lt;&gt;""),AND(MW18&gt;=NG$22,MW18&lt;&gt;"",MY18&gt;=NG$26,MY18&lt;&gt;""),AND(NA18&gt;=NG$22,NA18&lt;&gt;"",NC18&gt;=NG$26,NC18&lt;&gt;""),AND(ND18&gt;=NG$22,ND18&lt;&gt;"",NF18&gt;=NG$26,NF18&lt;&gt;""),AND(OB18&gt;=OO$22,OB18&lt;&gt;"",OD18&gt;=OO$26,OD18&lt;&gt;""),AND(OE18&gt;=OO$22,OE18&lt;&gt;"",OG18&gt;=OO$26,OG18&lt;&gt;""),AND(OI18&gt;=OO$22,OI18&lt;&gt;"",OK18&gt;=OO$26,OK18&lt;&gt;""),AND(OL18&gt;=OO$22,OL18&lt;&gt;"",ON18&gt;=OO$26,ON18&lt;&gt;""),AND(PJ18&gt;=PW$22,PJ18&lt;&gt;"",PL18&gt;=PW$26,PL18&lt;&gt;""),AND(PM18&gt;=PW$22,PM18&lt;&gt;"",PO18&gt;=PW$26,PO18&lt;&gt;""),AND(PQ18&gt;=PW$22,PQ18&lt;&gt;"",PS18&gt;=PW$26,PS18&lt;&gt;""),AND(PT18&gt;=PW$22,PT18&lt;&gt;"",PV18&gt;=PW$26,PV18&lt;&gt;""),AND(QR18&gt;=RE$22,QR18&lt;&gt;"",QT18&gt;=RE$26,QT18&lt;&gt;""),AND(QU18&gt;=RE$22,QU18&lt;&gt;"",QW18&gt;=RE$26,QW18&lt;&gt;""),AND(QY18&gt;=RE$22,QY18&lt;&gt;"",RA18&gt;=RE$26,RA18&lt;&gt;""),AND(RB18&gt;=RE$22,RB18&lt;&gt;"",RD18&gt;=RE$26,RD18&lt;&gt;""),AND(RZ18&gt;=SM$22,RZ18&lt;&gt;"",SB18&gt;=SM$26,SB18&lt;&gt;""),AND(SC18&gt;=SM$22,SC18&lt;&gt;"",SE18&gt;=SM$26,SE18&lt;&gt;""),AND(SG18&gt;=SM$22,SG18&lt;&gt;"",SI18&gt;=SM$26,SI18&lt;&gt;""),AND(SJ18&gt;=SM$22,SJ18&lt;&gt;"",SL18&gt;=SM$26,SL18&lt;&gt;""),AND(TH18&gt;=TU$22,TH18&lt;&gt;"",TJ18&gt;=TU$26,TJ18&lt;&gt;""),AND(TK18&gt;=TU$22,TK18&lt;&gt;"",TM18&gt;=TU$26,TM18&lt;&gt;""),AND(TO18&gt;=TU$22,TO18&lt;&gt;"",TQ18&gt;=TU$26,TQ18&lt;&gt;""),AND(TR18&gt;=TU$22,TR18&lt;&gt;"",TT18&gt;=TU$26,TT18&lt;&gt;""),AND(UP18&gt;=VC$22,UP18&lt;&gt;"",UR18&gt;=VC$26,UR18&lt;&gt;""),AND(US18&gt;=VC$22,US18&lt;&gt;"",UU18&gt;=VC$26,UU18&lt;&gt;""),AND(UW18&gt;=VC$22,UW18&lt;&gt;"",UY18&gt;=VC$26,UY18&lt;&gt;""),AND(UZ18&gt;=VC$22,UZ18&lt;&gt;"",VB18&gt;=VC$26,VB18&lt;&gt;""),AND(VX18&gt;=WK$22,VX18&lt;&gt;"",VZ18&gt;=WK$26,VZ18&lt;&gt;""),AND(WA18&gt;=WK$22,WA18&lt;&gt;"",WC18&gt;=WK$26,WC18&lt;&gt;""),AND(WE18&gt;=WK$22,WE18&lt;&gt;"",WG18&gt;=WK$26,WG18&lt;&gt;""),AND(WH18&gt;=WK$22,WH18&lt;&gt;"",WJ18&gt;=WK$26,WJ18&lt;&gt;"")),"P","")</f>
        <v/>
      </c>
      <c r="G18" s="3" t="str">
        <f>IF(OR(AND(AI18&gt;=AQ$26,AI18&lt;&gt;"",AF18=""),AND(AL18&gt;=AQ$26,AL18&lt;&gt;"",AF18=""),AND(AP18&gt;=AQ$26,AP18&lt;&gt;"",AF18=""),AND(BJ18&gt;=BR$26,BJ18&lt;&gt;"",BG18=""),AND(BM18&gt;=BR$26,BM18&lt;&gt;"",BG18=""),AND(BQ18&gt;=BR$26,BQ18&lt;&gt;"",BG18=""),AND(CK18&gt;=CS$26,CK18&lt;&gt;"",CH18=""),AND(CN18&gt;=CS$26,CN18&lt;&gt;"",CH18=""),AND(CR18&gt;=CS$26,CR18&lt;&gt;"",CH18=""),AND(DR18&gt;=EC$26,DR18&lt;&gt;""),AND(DU18&gt;=EC$26,DU18&lt;&gt;""),AND(DY18&gt;=EC$26,DY18&lt;&gt;""),AND(EB18&gt;=EC$26,EB18&lt;&gt;""),AND(EZ18&gt;=FK$26,EZ18&lt;&gt;""),AND(FC18&gt;=FK$26,FC18&lt;&gt;""),AND(FG18&gt;=FK$26,FG18&lt;&gt;""),AND(FJ18&gt;=FK$26,FJ18&lt;&gt;""),AND(GH18&gt;=GS$26,GH18&lt;&gt;""),AND(GK18&gt;=GS$26,GK18&lt;&gt;""),AND(GO18&gt;=GS$26,GO18&lt;&gt;""),AND(GR18&gt;=GS$26,GR18&lt;&gt;""),AND(HP18&gt;=IA$26,HP18&lt;&gt;""),AND(HS18&gt;=IA$26,HS18&lt;&gt;""),AND(HW18&gt;=IA$26,HW18&lt;&gt;""),AND(HZ18&gt;=IA$26,HZ18&lt;&gt;""),AND(IX18&gt;=JI$26,IX18&lt;&gt;""),AND(JA18&gt;=JI$26,JA18&lt;&gt;""),AND(JE18&gt;=JI$26,JE18&lt;&gt;""),AND(JH18&gt;=JI$26,JH18&lt;&gt;""),AND(KF18&gt;=KQ$26,KF18&lt;&gt;""),AND(KI18&gt;=KQ$26,KI18&lt;&gt;""),AND(KM18&gt;=KQ$26,KM18&lt;&gt;""),AND(KP18&gt;=KQ$26,KP18&lt;&gt;""),AND(LN18&gt;=LY$26,LN18&lt;&gt;""),AND(LQ18&gt;=LY$26,LQ18&lt;&gt;""),AND(LU18&gt;=LY$26,LU18&lt;&gt;""),AND(LX18&gt;=LY$26,LX18&lt;&gt;""),AND(MV18&gt;=NG$26,MV18&lt;&gt;""),AND(MY18&gt;=NG$26,MY18&lt;&gt;""),AND(NC18&gt;=NG$26,NC18&lt;&gt;""),AND(NF18&gt;=NG$26,NF18&lt;&gt;""),AND(OD18&gt;=OO$26,OD18&lt;&gt;""),AND(OG18&gt;=OO$26,OG18&lt;&gt;""),AND(OK18&gt;=OO$26,OK18&lt;&gt;""),AND(ON18&gt;=OO$26,ON18&lt;&gt;""),AND(PL18&gt;=PW$26,PL18&lt;&gt;""),AND(PO18&gt;=PW$26,PO18&lt;&gt;""),AND(PS18&gt;=PW$26,PS18&lt;&gt;""),AND(PV18&gt;=PW$26,PV18&lt;&gt;""),AND(QT18&gt;=RE$26,QT18&lt;&gt;""),AND(QW18&gt;=RE$26,QW18&lt;&gt;""),AND(RA18&gt;=RE$26,RA18&lt;&gt;""),AND(RD18&gt;=RE$26,RD18&lt;&gt;""),AND(SB18&gt;=SM$26,SB18&lt;&gt;""),AND(SE18&gt;=SM$26,SE18&lt;&gt;""),AND(SI18&gt;=SM$26,SI18&lt;&gt;""),AND(SL18&gt;=SM$26,SL18&lt;&gt;""),AND(TJ18&gt;=TU$26,TJ18&lt;&gt;""),AND(TM18&gt;=TU$26,TM18&lt;&gt;""),AND(TQ18&gt;=TU$26,TQ18&lt;&gt;""),AND(TT18&gt;=TU$26,TT18&lt;&gt;""),AND(UR18&gt;=VC$26,UR18&lt;&gt;""),AND(UU18&gt;=VC$26,UU18&lt;&gt;""),AND(UY18&gt;=VC$26,UY18&lt;&gt;""),AND(VB18&gt;=VC$26,VB18&lt;&gt;""),AND(VZ18&gt;=WK$26,VZ18&lt;&gt;""),AND(WC18&gt;=WK$26,WC18&lt;&gt;""),AND(WG18&gt;=WK$26,WG18&lt;&gt;""),AND(WJ18&gt;=WK$26,WJ18&lt;&gt;"")),"P","")</f>
        <v/>
      </c>
      <c r="H18" s="36" t="str">
        <f>IF(AND(G18="P",F18=""),"No DD",IF(OR(AND(AG18&gt;=AQ$25,AG18&lt;&gt;"",AI18&gt;=AQ$29,AI18&lt;&gt;"",AF18=""),AND(AJ18&gt;=AQ$25,AJ18&lt;&gt;"",AL18&gt;=AQ$29,AL18&lt;&gt;"",AF18=""),AND(AN18&gt;=AQ$25,AN18&lt;&gt;"",AP18&gt;=AQ$29,AP18&lt;&gt;"",AF18=""),AND(BH18&gt;=BR$25,BH18&lt;&gt;"",BJ18&gt;=BR$29,BJ18&lt;&gt;"",BG18=""),AND(BK18&gt;=BR$25,BK18&lt;&gt;"",BM18&gt;=BR$29,BM18&lt;&gt;"",BG18=""),AND(BO18&gt;=BR$25,BO18&lt;&gt;"",BQ18&gt;=BR$29,BQ18&lt;&gt;"",BG18=""),AND(CI18&gt;=CS$25,CI18&lt;&gt;"",CK18&gt;=CS$29,CK18&lt;&gt;"",CH18=""),AND(CL18&gt;=CS$25,CL18&lt;&gt;"",CN18&gt;=CS$29,CN18&lt;&gt;"",CH18=""),AND(CP18&gt;=CS$25,CP18&lt;&gt;"",CR18&gt;=CS$29,CR18&lt;&gt;"",CH18=""),AND(DP18&gt;=EC$25,DP18&lt;&gt;"",DR18&gt;=EC$29,DR18&lt;&gt;""),AND(DS18&gt;=EC$25,DS18&lt;&gt;"",DU18&gt;=EC$29,DU18&lt;&gt;""),AND(DW18&gt;=EC$25,DW18&lt;&gt;"",DY18&gt;=EC$29,DY18&lt;&gt;""),AND(DZ18&gt;=EC$25,DZ18&lt;&gt;"",EB18&gt;=EC$29,EB18&lt;&gt;""),AND(EX18&gt;=FK$25,EX18&lt;&gt;"",EZ18&gt;=FK$29,EZ18&lt;&gt;""),AND(FA18&gt;=FK$25,FA18&lt;&gt;"",FC18&gt;=FK$29,FC18&lt;&gt;""),AND(FE18&gt;=FK$25,FE18&lt;&gt;"",FG18&gt;=FK$29,FG18&lt;&gt;""),AND(FH18&gt;=FK$25,FH18&lt;&gt;"",FJ18&gt;=FK$29,FJ18&lt;&gt;""),AND(GF18&gt;=GS$25,GF18&lt;&gt;"",GH18&gt;=GS$29,GH18&lt;&gt;""),AND(GI18&gt;=GS$25,GI18&lt;&gt;"",GK18&gt;=GS$29,GK18&lt;&gt;""),AND(GM18&gt;=GS$25,GM18&lt;&gt;"",GO18&gt;=GS$29,GO18&lt;&gt;""),AND(GP18&gt;=GS$25,GP18&lt;&gt;"",GR18&gt;=GS$29,GR18&lt;&gt;""),AND(HN18&gt;=IA$25,HN18&lt;&gt;"",HP18&gt;=IA$29,HP18&lt;&gt;""),AND(HQ18&gt;=IA$25,HQ18&lt;&gt;"",HS18&gt;=IA$29,HS18&lt;&gt;""),AND(HU18&gt;=IA$25,HU18&lt;&gt;"",HW18&gt;=IA$29,HW18&lt;&gt;""),AND(HX18&gt;=IA$25,HX18&lt;&gt;"",HZ18&gt;=IA$29,HZ18&lt;&gt;""),AND(IV18&gt;=JI$25,IV18&lt;&gt;"",IX18&gt;=JI$29,IX18&lt;&gt;""),AND(IY18&gt;=JI$25,IY18&lt;&gt;"",JA18&gt;=JI$29,JA18&lt;&gt;""),AND(JC18&gt;=JI$25,JC18&lt;&gt;"",JE18&gt;=JI$29,JE18&lt;&gt;""),AND(JF18&gt;=JI$25,JF18&lt;&gt;"",JH18&gt;=JI$29,JH18&lt;&gt;""),AND(KD18&gt;=KQ$25,KD18&lt;&gt;"",KF18&gt;=KQ$29,KF18&lt;&gt;""),AND(KG18&gt;=KQ$25,KG18&lt;&gt;"",KI18&gt;=KQ$29,KI18&lt;&gt;""),AND(KK18&gt;=KQ$25,KK18&lt;&gt;"",KM18&gt;=KQ$29,KM18&lt;&gt;""),AND(KN18&gt;=KQ$25,KN18&lt;&gt;"",KP18&gt;=KQ$29,KP18&lt;&gt;""),AND(LL18&gt;=LY$25,LL18&lt;&gt;"",LN18&gt;=LY$29,LN18&lt;&gt;""),AND(LO18&gt;=LY$25,LO18&lt;&gt;"",LQ18&gt;=LY$29,LQ18&lt;&gt;""),AND(LS18&gt;=LY$25,LS18&lt;&gt;"",LU18&gt;=LY$29,LU18&lt;&gt;""),AND(LV18&gt;=LY$25,LV18&lt;&gt;"",LX18&gt;=LY$29,LX18&lt;&gt;""),AND(MT18&gt;=NG$25,MT18&lt;&gt;"",MV18&gt;=NG$29,MV18&lt;&gt;""),AND(MW18&gt;=NG$25,MW18&lt;&gt;"",MY18&gt;=NG$29,MY18&lt;&gt;""),AND(NA18&gt;=NG$25,NA18&lt;&gt;"",NC18&gt;=NG$29,NC18&lt;&gt;""),AND(ND18&gt;=NG$25,ND18&lt;&gt;"",NF18&gt;=NG$29,NF18&lt;&gt;""),AND(OB18&gt;=OO$25,OB18&lt;&gt;"",OD18&gt;=OO$29,OD18&lt;&gt;""),AND(OE18&gt;=OO$25,OE18&lt;&gt;"",OG18&gt;=OO$29,OG18&lt;&gt;""),AND(OI18&gt;=OO$25,OI18&lt;&gt;"",OK18&gt;=OO$29,OK18&lt;&gt;""),AND(OL18&gt;=OO$25,OL18&lt;&gt;"",ON18&gt;=OO$29,ON18&lt;&gt;""),AND(PJ18&gt;=PW$25,PJ18&lt;&gt;"",PL18&gt;=PW$29,PL18&lt;&gt;""),AND(PM18&gt;=PW$25,PM18&lt;&gt;"",PO18&gt;=PW$29,PO18&lt;&gt;""),AND(PQ18&gt;=PW$25,PQ18&lt;&gt;"",PS18&gt;=PW$29,PS18&lt;&gt;""),AND(PT18&gt;=PW$25,PT18&lt;&gt;"",PV18&gt;=PW$29,PV18&lt;&gt;""),AND(QR18&gt;=RE$25,QR18&lt;&gt;"",QT18&gt;=RE$29,QT18&lt;&gt;""),AND(QU18&gt;=RE$25,QU18&lt;&gt;"",QW18&gt;=RE$29,QW18&lt;&gt;""),AND(QY18&gt;=RE$25,QY18&lt;&gt;"",RA18&gt;=RE$29,RA18&lt;&gt;""),AND(RB18&gt;=RE$25,RB18&lt;&gt;"",RD18&gt;=RE$29,RD18&lt;&gt;""),AND(RZ18&gt;=SM$25,RZ18&lt;&gt;"",SB18&gt;=SM$29,SB18&lt;&gt;""),AND(SC18&gt;=SM$25,SC18&lt;&gt;"",SE18&gt;=SM$29,SE18&lt;&gt;""),AND(SG18&gt;=SM$25,SG18&lt;&gt;"",SI18&gt;=SM$29,SI18&lt;&gt;""),AND(SJ18&gt;=SM$25,SJ18&lt;&gt;"",SL18&gt;=SM$29,SL18&lt;&gt;""),AND(TH18&gt;=TU$25,TH18&lt;&gt;"",TJ18&gt;=TU$29,TJ18&lt;&gt;""),AND(TK18&gt;=TU$25,TK18&lt;&gt;"",TM18&gt;=TU$29,TM18&lt;&gt;""),AND(TO18&gt;=TU$25,TO18&lt;&gt;"",TQ18&gt;=TU$29,TQ18&lt;&gt;""),AND(TR18&gt;=TU$25,TR18&lt;&gt;"",TT18&gt;=TU$29,TT18&lt;&gt;""),AND(UP18&gt;=VC$25,UP18&lt;&gt;"",UR18&gt;=VC$29,UR18&lt;&gt;""),AND(US18&gt;=VC$25,US18&lt;&gt;"",UU18&gt;=VC$29,UU18&lt;&gt;""),AND(UW18&gt;=VC$25,UW18&lt;&gt;"",UY18&gt;=VC$29,UY18&lt;&gt;""),AND(UZ18&gt;=VC$25,UZ18&lt;&gt;"",VB18&gt;=VC$29,VB18&lt;&gt;""),AND(VX18&gt;=WK$25,VX18&lt;&gt;"",VZ18&gt;=WK$29,VZ18&lt;&gt;""),AND(WA18&gt;=WK$25,WA18&lt;&gt;"",WC18&gt;=WK$29,WC18&lt;&gt;""),AND(WE18&gt;=WK$25,WE18&lt;&gt;"",WG18&gt;=WK$29,WG18&lt;&gt;""),AND(WH18&gt;=WK$25,WH18&lt;&gt;"",WJ18&gt;=WK$29,WJ18&lt;&gt;"")),"Merit",IF(OR(AND(AG18&gt;=AQ$24,AG18&lt;&gt;"",AI18&gt;=AQ$28,AI18&lt;&gt;"",AF18=""),AND(AJ18&gt;=AQ$24,AJ18&lt;&gt;"",AL18&gt;=AQ$28,AL18&lt;&gt;"",AF18=""),AND(AN18&gt;=AQ$24,AN18&lt;&gt;"",AP18&gt;=AQ$28,AP18&lt;&gt;"",AF18=""),AND(BH18&gt;=BR$24,BH18&lt;&gt;"",BJ18&gt;=BR$28,BJ18&lt;&gt;"",BG18=""),AND(BK18&gt;=BR$24,BK18&lt;&gt;"",BM18&gt;=BR$28,BM18&lt;&gt;"",BG18=""),AND(BO18&gt;=BR$24,BO18&lt;&gt;"",BQ18&gt;=BR$28,BQ18&lt;&gt;"",BG18=""),AND(CI18&gt;=CS$24,CI18&lt;&gt;"",CK18&gt;=CS$28,CK18&lt;&gt;"",CH18=""),AND(CL18&gt;=CS$24,CL18&lt;&gt;"",CN18&gt;=CS$28,CN18&lt;&gt;"",CH18=""),AND(CP18&gt;=CS$24,CP18&lt;&gt;"",CR18&gt;=CS$28,CR18&lt;&gt;"",CH18=""),AND(DP18&gt;=EC$24,DP18&lt;&gt;"",DR18&gt;=EC$28,DR18&lt;&gt;""),AND(DS18&gt;=EC$24,DS18&lt;&gt;"",DU18&gt;=EC$28,DU18&lt;&gt;""),AND(DW18&gt;=EC$24,DW18&lt;&gt;"",DY18&gt;=EC$28,DY18&lt;&gt;""),AND(DZ18&gt;=EC$24,DZ18&lt;&gt;"",EB18&gt;=EC$28,EB18&lt;&gt;""),AND(EX18&gt;=FK$24,EX18&lt;&gt;"",EZ18&gt;=FK$28,EZ18&lt;&gt;""),AND(FA18&gt;=FK$24,FA18&lt;&gt;"",FC18&gt;=FK$28,FC18&lt;&gt;""),AND(FE18&gt;=FK$24,FE18&lt;&gt;"",FG18&gt;=FK$28,FG18&lt;&gt;""),AND(FH18&gt;=FK$24,FH18&lt;&gt;"",FJ18&gt;=FK$28,FJ18&lt;&gt;""),AND(GF18&gt;=GS$24,GF18&lt;&gt;"",GH18&gt;=GS$28,GH18&lt;&gt;""),AND(GI18&gt;=GS$24,GI18&lt;&gt;"",GK18&gt;=GS$28,GK18&lt;&gt;""),AND(GM18&gt;=GS$24,GM18&lt;&gt;"",GO18&gt;=GS$28,GO18&lt;&gt;""),AND(GP18&gt;=GS$24,GP18&lt;&gt;"",GR18&gt;=GS$28,GR18&lt;&gt;""),AND(HN18&gt;=IA$24,HN18&lt;&gt;"",HP18&gt;=IA$28,HP18&lt;&gt;""),AND(HQ18&gt;=IA$24,HQ18&lt;&gt;"",HS18&gt;=IA$28,HS18&lt;&gt;""),AND(HU18&gt;=IA$24,HU18&lt;&gt;"",HW18&gt;=IA$28,HW18&lt;&gt;""),AND(HX18&gt;=IA$24,HX18&lt;&gt;"",HZ18&gt;=IA$28,HZ18&lt;&gt;""),AND(IV18&gt;=JI$24,IV18&lt;&gt;"",IX18&gt;=JI$28,IX18&lt;&gt;""),AND(IY18&gt;=JI$24,IY18&lt;&gt;"",JA18&gt;=JI$28,JA18&lt;&gt;""),AND(JC18&gt;=JI$24,JC18&lt;&gt;"",JE18&gt;=JI$28,JE18&lt;&gt;""),AND(JF18&gt;=JI$24,JF18&lt;&gt;"",JH18&gt;=JI$28,JH18&lt;&gt;""),AND(KD18&gt;=KQ$24,KD18&lt;&gt;"",KF18&gt;=KQ$28,KF18&lt;&gt;""),AND(KG18&gt;=KQ$24,KG18&lt;&gt;"",KI18&gt;=KQ$28,KI18&lt;&gt;""),AND(KK18&gt;=KQ$24,KK18&lt;&gt;"",KM18&gt;=KQ$28,KM18&lt;&gt;""),AND(KN18&gt;=KQ$24,KN18&lt;&gt;"",KP18&gt;=KQ$28,KP18&lt;&gt;""),AND(LL18&gt;=LY$24,LL18&lt;&gt;"",LN18&gt;=LY$28,LN18&lt;&gt;""),AND(LO18&gt;=LY$24,LO18&lt;&gt;"",LQ18&gt;=LY$28,LQ18&lt;&gt;""),AND(LS18&gt;=LY$24,LS18&lt;&gt;"",LU18&gt;=LY$28,LU18&lt;&gt;""),AND(LV18&gt;=LY$24,LV18&lt;&gt;"",LX18&gt;=LY$28,LX18&lt;&gt;""),AND(MT18&gt;=NG$24,MT18&lt;&gt;"",MV18&gt;=NG$28,MV18&lt;&gt;""),AND(MW18&gt;=NG$24,MW18&lt;&gt;"",MY18&gt;=NG$28,MY18&lt;&gt;""),AND(NA18&gt;=NG$24,NA18&lt;&gt;"",NC18&gt;=NG$28,NC18&lt;&gt;""),AND(ND18&gt;=NG$24,ND18&lt;&gt;"",NF18&gt;=NG$28,NF18&lt;&gt;""),AND(OB18&gt;=OO$24,OB18&lt;&gt;"",OD18&gt;=OO$28,OD18&lt;&gt;""),AND(OE18&gt;=OO$24,OE18&lt;&gt;"",OG18&gt;=OO$28,OG18&lt;&gt;""),AND(OI18&gt;=OO$24,OI18&lt;&gt;"",OK18&gt;=OO$28,OK18&lt;&gt;""),AND(OL18&gt;=OO$24,OL18&lt;&gt;"",ON18&gt;=OO$28,ON18&lt;&gt;""),AND(PJ18&gt;=PW$24,PJ18&lt;&gt;"",PL18&gt;=PW$28,PL18&lt;&gt;""),AND(PM18&gt;=PW$24,PM18&lt;&gt;"",PO18&gt;=PW$28,PO18&lt;&gt;""),AND(PQ18&gt;=PW$24,PQ18&lt;&gt;"",PS18&gt;=PW$28,PS18&lt;&gt;""),AND(PT18&gt;=PW$24,PT18&lt;&gt;"",PV18&gt;=PW$28,PV18&lt;&gt;""),AND(QR18&gt;=RE$24,QR18&lt;&gt;"",QT18&gt;=RE$28,QT18&lt;&gt;""),AND(QU18&gt;=RE$24,QU18&lt;&gt;"",QW18&gt;=RE$28,QW18&lt;&gt;""),AND(QY18&gt;=RE$24,QY18&lt;&gt;"",RA18&gt;=RE$28,RA18&lt;&gt;""),AND(RB18&gt;=RE$24,RB18&lt;&gt;"",RD18&gt;=RE$28,RD18&lt;&gt;""),AND(RZ18&gt;=SM$24,RZ18&lt;&gt;"",SB18&gt;=SM$28,SB18&lt;&gt;""),AND(SC18&gt;=SM$24,SC18&lt;&gt;"",SE18&gt;=SM$28,SE18&lt;&gt;""),AND(SG18&gt;=SM$24,SG18&lt;&gt;"",SI18&gt;=SM$28,SI18&lt;&gt;""),AND(SJ18&gt;=SM$24,SJ18&lt;&gt;"",SL18&gt;=SM$28,SL18&lt;&gt;""),AND(TH18&gt;=TU$24,TH18&lt;&gt;"",TJ18&gt;=TU$28,TJ18&lt;&gt;""),AND(TK18&gt;=TU$24,TK18&lt;&gt;"",TM18&gt;=TU$28,TM18&lt;&gt;""),AND(TO18&gt;=TU$24,TO18&lt;&gt;"",TQ18&gt;=TU$28,TQ18&lt;&gt;""),AND(TR18&gt;=TU$24,TR18&lt;&gt;"",TT18&gt;=TU$28,TT18&lt;&gt;""),AND(UP18&gt;=VC$24,UP18&lt;&gt;"",UR18&gt;=VC$28,UR18&lt;&gt;""),AND(US18&gt;=VC$24,US18&lt;&gt;"",UU18&gt;=VC$28,UU18&lt;&gt;""),AND(UW18&gt;=VC$24,UW18&lt;&gt;"",UY18&gt;=VC$28,UY18&lt;&gt;""),AND(UZ18&gt;=VC$24,UZ18&lt;&gt;"",VB18&gt;=VC$28,VB18&lt;&gt;""),AND(VX18&gt;=WK$24,VX18&lt;&gt;"",VZ18&gt;=WK$28,VZ18&lt;&gt;""),AND(WA18&gt;=WK$24,WA18&lt;&gt;"",WC18&gt;=WK$28,WC18&lt;&gt;""),AND(WE18&gt;=WK$24,WE18&lt;&gt;"",WG18&gt;=WK$28,WG18&lt;&gt;""),AND(WH18&gt;=WK$24,WH18&lt;&gt;"",WJ18&gt;=WK$28,WJ18&lt;&gt;"")),"Excellence",IF(I18="P","Worlds Team",IF(F18="P","National Team","")))))</f>
        <v/>
      </c>
      <c r="I18" s="3" t="str">
        <f>IF(OR(AND(AG18&gt;=AQ$23,AG18&lt;&gt;"",AI18&gt;=AQ$27,AI18&lt;&gt;"",AF18=""),AND(AJ18&gt;=AQ$23,AJ18&lt;&gt;"",AL18&gt;=AQ$27,AL18&lt;&gt;"",AF18=""),AND(AN18&gt;=AQ$23,AN18&lt;&gt;"",AP18&gt;=AQ$27,AP18&lt;&gt;"",AF18=""),AND(BH18&gt;=BR$23,BH18&lt;&gt;"",BJ18&gt;=BR$27,BJ18&lt;&gt;"",BG18=""),AND(BK18&gt;=BR$23,BK18&lt;&gt;"",BM18&gt;=BR$27,BM18&lt;&gt;"",BG18=""),AND(BO18&gt;=BR$23,BO18&lt;&gt;"",BQ18&gt;=BR$27,BQ18&lt;&gt;"",BG18=""),AND(CI18&gt;=CS$23,CI18&lt;&gt;"",CK18&gt;=CS$27,CK18&lt;&gt;"",CH18=""),AND(CL18&gt;=CS$23,CL18&lt;&gt;"",CN18&gt;=CS$27,CN18&lt;&gt;"",CH18=""),AND(CP18&gt;=CS$23,CP18&lt;&gt;"",CR18&gt;=CS$27,CR18&lt;&gt;"",CH18=""),AND(DP18&gt;=EC$23,DP18&lt;&gt;"",DR18&gt;=EC$27,DR18&lt;&gt;""),AND(DS18&gt;=EC$23,DS18&lt;&gt;"",DU18&gt;=EC$27,DU18&lt;&gt;""),AND(DW18&gt;=EC$23,DW18&lt;&gt;"",DY18&gt;=EC$27,DY18&lt;&gt;""),AND(DZ18&gt;=EC$23,DZ18&lt;&gt;"",EB18&gt;=EC$27,EB18&lt;&gt;""),AND(EX18&gt;=FK$23,EX18&lt;&gt;"",EZ18&gt;=FK$27,EZ18&lt;&gt;""),AND(FA18&gt;=FK$23,FA18&lt;&gt;"",FC18&gt;=FK$27,FC18&lt;&gt;""),AND(FE18&gt;=FK$23,FE18&lt;&gt;"",FG18&gt;=FK$27,FG18&lt;&gt;""),AND(FH18&gt;=FK$23,FH18&lt;&gt;"",FJ18&gt;=FK$27,FJ18&lt;&gt;""),AND(GF18&gt;=GS$23,GF18&lt;&gt;"",GH18&gt;=GS$27,GH18&lt;&gt;""),AND(GI18&gt;=GS$23,GI18&lt;&gt;"",GK18&gt;=GS$27,GK18&lt;&gt;""),AND(GM18&gt;=GS$23,GM18&lt;&gt;"",GO18&gt;=GS$27,GO18&lt;&gt;""),AND(GP18&gt;=GS$23,GP18&lt;&gt;"",GR18&gt;=GS$27,GR18&lt;&gt;""),AND(HN18&gt;=IA$23,HN18&lt;&gt;"",HP18&gt;=IA$27,HP18&lt;&gt;""),AND(HQ18&gt;=IA$23,HQ18&lt;&gt;"",HS18&gt;=IA$27,HS18&lt;&gt;""),AND(HU18&gt;=IA$23,HU18&lt;&gt;"",HW18&gt;=IA$27,HW18&lt;&gt;""),AND(HX18&gt;=IA$23,HX18&lt;&gt;"",HZ18&gt;=IA$27,HZ18&lt;&gt;""),AND(IV18&gt;=JI$23,IV18&lt;&gt;"",IX18&gt;=JI$27,IX18&lt;&gt;""),AND(IY18&gt;=JI$23,IY18&lt;&gt;"",JA18&gt;=JI$27,JA18&lt;&gt;""),AND(JC18&gt;=JI$23,JC18&lt;&gt;"",JE18&gt;=JI$27,JE18&lt;&gt;""),AND(JF18&gt;=JI$23,JF18&lt;&gt;"",JH18&gt;=JI$27,JH18&lt;&gt;""),AND(KD18&gt;=KQ$23,KD18&lt;&gt;"",KF18&gt;=KQ$27,KF18&lt;&gt;""),AND(KG18&gt;=KQ$23,KG18&lt;&gt;"",KI18&gt;=KQ$27,KI18&lt;&gt;""),AND(KK18&gt;=KQ$23,KK18&lt;&gt;"",KM18&gt;=KQ$27,KM18&lt;&gt;""),AND(KN18&gt;=KQ$23,KN18&lt;&gt;"",KP18&gt;=KQ$27,KP18&lt;&gt;""),AND(LL18&gt;=LY$23,LL18&lt;&gt;"",LN18&gt;=LY$27,LN18&lt;&gt;""),AND(LO18&gt;=LY$23,LO18&lt;&gt;"",LQ18&gt;=LY$27,LQ18&lt;&gt;""),AND(LS18&gt;=LY$23,LS18&lt;&gt;"",LU18&gt;=LY$27,LU18&lt;&gt;""),AND(LV18&gt;=LY$23,LV18&lt;&gt;"",LX18&gt;=LY$27,LX18&lt;&gt;""),AND(MT18&gt;=NG$23,MT18&lt;&gt;"",MV18&gt;=NG$27,MV18&lt;&gt;""),AND(MW18&gt;=NG$23,MW18&lt;&gt;"",MY18&gt;=NG$27,MY18&lt;&gt;""),AND(NA18&gt;=NG$23,NA18&lt;&gt;"",NC18&gt;=NG$27,NC18&lt;&gt;""),AND(ND18&gt;=NG$23,ND18&lt;&gt;"",NF18&gt;=NG$27,NF18&lt;&gt;""),AND(OB18&gt;=OO$23,OB18&lt;&gt;"",OD18&gt;=OO$27,OD18&lt;&gt;""),AND(OE18&gt;=OO$23,OE18&lt;&gt;"",OG18&gt;=OO$27,OG18&lt;&gt;""),AND(OI18&gt;=OO$23,OI18&lt;&gt;"",OK18&gt;=OO$27,OK18&lt;&gt;""),AND(OL18&gt;=OO$23,OL18&lt;&gt;"",ON18&gt;=OO$27,ON18&lt;&gt;""),AND(PJ18&gt;=PW$23,PJ18&lt;&gt;"",PL18&gt;=PW$27,PL18&lt;&gt;""),AND(PM18&gt;=PW$23,PM18&lt;&gt;"",PO18&gt;=PW$27,PO18&lt;&gt;""),AND(PQ18&gt;=PW$23,PQ18&lt;&gt;"",PS18&gt;=PW$27,PS18&lt;&gt;""),AND(PT18&gt;=PW$23,PT18&lt;&gt;"",PV18&gt;=PW$27,PV18&lt;&gt;""),AND(QR18&gt;=RE$23,QR18&lt;&gt;"",QT18&gt;=RE$27,QT18&lt;&gt;""),AND(QU18&gt;=RE$23,QU18&lt;&gt;"",QW18&gt;=RE$27,QW18&lt;&gt;""),AND(QY18&gt;=RE$23,QY18&lt;&gt;"",RA18&gt;=RE$27,RA18&lt;&gt;""),AND(RB18&gt;=RE$23,RB18&lt;&gt;"",RD18&gt;=RE$27,RD18&lt;&gt;""),AND(RZ18&gt;=SM$23,RZ18&lt;&gt;"",SB18&gt;=SM$27,SB18&lt;&gt;""),AND(SC18&gt;=SM$23,SC18&lt;&gt;"",SE18&gt;=SM$27,SE18&lt;&gt;""),AND(SG18&gt;=SM$23,SG18&lt;&gt;"",SI18&gt;=SM$27,SI18&lt;&gt;""),AND(SJ18&gt;=SM$23,SJ18&lt;&gt;"",SL18&gt;=SM$27,SL18&lt;&gt;""),AND(TH18&gt;=TU$23,TH18&lt;&gt;"",TJ18&gt;=TU$27,TJ18&lt;&gt;""),AND(TK18&gt;=TU$23,TK18&lt;&gt;"",TM18&gt;=TU$27,TM18&lt;&gt;""),AND(TO18&gt;=TU$23,TO18&lt;&gt;"",TQ18&gt;=TU$27,TQ18&lt;&gt;""),AND(TR18&gt;=TU$23,TR18&lt;&gt;"",TT18&gt;=TU$27,TT18&lt;&gt;""),AND(UP18&gt;=VC$23,UP18&lt;&gt;"",UR18&gt;=VC$27,UR18&lt;&gt;""),AND(US18&gt;=VC$23,US18&lt;&gt;"",UU18&gt;=VC$27,UU18&lt;&gt;""),AND(UW18&gt;=VC$23,UW18&lt;&gt;"",UY18&gt;=VC$27,UY18&lt;&gt;""),AND(UZ18&gt;=VC$23,UZ18&lt;&gt;"",VB18&gt;=VC$27,VB18&lt;&gt;""),AND(VX18&gt;=WK$23,VX18&lt;&gt;"",VZ18&gt;=WK$27,VZ18&lt;&gt;""),AND(WA18&gt;=WK$23,WA18&lt;&gt;"",WC18&gt;=WK$27,WC18&lt;&gt;""),AND(WE18&gt;=WK$23,WE18&lt;&gt;"",WG18&gt;=WK$27,WG18&lt;&gt;""),AND(WH18&gt;=WK$23,WH18&lt;&gt;"",WJ18&gt;=WK$27,WJ18&lt;&gt;"")),"P","")</f>
        <v/>
      </c>
      <c r="J18" s="8">
        <f>IF(COUNT(AI18,AL18,AP18,BJ18,BM18,BQ18,CK18,CN18,CR18)&gt;0,LARGE((AI18,AL18,AP18,BJ18,BM18,BQ18,CK18,CN18,CR18),1),0)</f>
        <v>0</v>
      </c>
      <c r="K18" s="8" t="str">
        <f>IF(J18="","",IF(OR(J18=CK18,J18=CN18,J18=CR18),$BS$1,IF(OR(J18=BJ18,J18=BM18,J18=BQ18),$AR$1,IF(OR(J18=AI18,J18=AL18,J18=AP18),$Q$1,""))))</f>
        <v/>
      </c>
      <c r="L18" s="8">
        <f>IF(COUNT(AI18,AL18,AP18,BJ18,BM18,BQ18,CK18,CN18,CR18)&gt;1,LARGE((AI18,AL18,AP18,BJ18,BM18,BQ18,CK18,CN18,CR18),2),0)</f>
        <v>0</v>
      </c>
      <c r="M18" s="8" t="str">
        <f>IF(L18="","",IF(OR(L18=CK18,L18=CN18,L18=CR18),$BS$1,IF(OR(L18=BJ18,L18=BM18,L18=BQ18),$AR$1,IF(OR(L18=AI18,L18=AL18,L18=AP18),$Q$1,""))))</f>
        <v/>
      </c>
      <c r="N18" s="8">
        <f>IF(MAX(CT18,CU18)&gt;0,MAX(CT18,CU18),"")</f>
        <v>23.860000000000003</v>
      </c>
      <c r="O18" s="11" t="str">
        <f>IF(N18="","",IF(N18=CT18,"("&amp;CT$2&amp;")",IF(N18=CU18,"("&amp;CU$2&amp;")")))</f>
        <v>(Prelim)</v>
      </c>
      <c r="P18" s="8" t="str">
        <f>IF(N18="","",IF(N18=CT18,IF(N18+IF(L18="",0,L18)=WD18,$VD$1,IF(N18+IF(L18="",0,L18)=UV18,$TV$1,IF(N18+IF(L18="",0,L18)=TN18,$SN$1,IF(N18+IF(L18="",0,L18)=SF18,$RF$1,IF(N18+IF(L18="",0,L18)=QX18,$PX$1,IF(N18+IF(L18="",0,L18)=PP18,$OP$1,IF(N18+IF(L18="",0,L18)=OH18,$NH$1,IF(N18+IF(L18="",0,L18)=MZ18,$LZ$1,IF(N18+IF(L18="",0,L18)=LR18,$KR$1,IF(N18+IF(L18="",0,L18)=KJ18,$JJ$1,IF(N18+IF(L18="",0,L18)=JB18,$IB$1,IF(N18+IF(L18="",0,L18)=HT18,$GT$1,IF(N18+IF(L18="",0,L18)=GL18,$FL$1,IF(N18+IF(L18="",0,L18)=FD18,$ED$1,IF(N18+IF(L18="",0,L18)=DV18,$CV$1))))))))))))))),IF(N18=CU18,IF(N18+IF(L18="",0,L18)=WG18,$VD$1,IF(N18+IF(L18="",0,L18)=UY18,$TV$1,IF(N18+IF(L18="",0,L18)=TQ18,$SN$1,IF(N18+IF(L18="",0,L18)=SL18,$RF$1,IF(N18+IF(L18="",0,L18)=RD18,$PX$1,IF(N18+IF(L18="",0,L18)=PV18,$OP$1,IF(N18+IF(L18="",0,L18)=ON18,$NH$1,IF(N18+IF(L18="",0,L18)=NF18,$LZ$1,IF(N18+IF(L18="",0,L18)=LX18,$KR$1,IF(N18+IF(L18="",0,L18)=KP18,$JJ$1,IF(N18+IF(L18="",0,L18)=JH18,$IB$1,IF(N18+IF(L18="",0,L18)=HZ18,$GT$1,IF(N18+IF(L18="",0,L18)=GR18,$FL$1,IF(N18+IF(L18="",0,L18)=FJ18,$ED$1,IF(N18+IF(L18="",0,L18)=EB18,$CV$1,IF(N18+IF(L18="",0,L18)=WJ18,$VD$1,IF(N18+IF(L18="",0,L18)=VB18,$TV$1,IF(N18+IF(L18="",0,L18)=TT18,$SN$1,IF(N18+IF(L18="",0,L18)=SI18,$RF$1,IF(N18+IF(L18="",0,L18)=RA18,$PX$1,IF(N18+IF(L18="",0,L18)=PS18,$OP$1,IF(N18+IF(L18="",0,L18)=OK18,$NH$1,IF(N18+IF(L18="",0,L18)=NC18,$LZ$1,IF(N18+IF(L18="",0,L18)=LU18,$KR$1,IF(N18+IF(L18="",0,L18)=KM18,$JJ$1,IF(N18+IF(L18="",0,L18)=JE18,$IB$1,IF(N18+IF(L18="",0,L18)=HW18,$GT$1,IF(N18+IF(L18="",0,L18)=GO18,$FL$1,IF(N18+IF(L18="",0,L18)=FG18,$ED$1,IF(N18+IF(L18="",0,L18)=DY18,$CV$1)))))))))))))))))))))))))))))))))</f>
        <v>2025 Pan Am Championships (May 18)</v>
      </c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7"/>
      <c r="AG18" s="38" t="str">
        <f>IF(S18&gt;0,S18,"")</f>
        <v/>
      </c>
      <c r="AH18" s="38" t="str">
        <f>IF(T18&gt;0,T18,"")</f>
        <v/>
      </c>
      <c r="AI18" s="40" t="str">
        <f>IF(SUM(Q18:T18)-U18&gt;0,SUM(Q18:T18)-U18,"")</f>
        <v/>
      </c>
      <c r="AJ18" s="40" t="str">
        <f>IF(X18&gt;0,X18,"")</f>
        <v/>
      </c>
      <c r="AK18" s="40" t="str">
        <f>IF(Y18&gt;0,Y18,"")</f>
        <v/>
      </c>
      <c r="AL18" s="40" t="str">
        <f>IF(SUM(V18:Y18)-Z18&gt;0,SUM(V18:Y18)-Z18,"")</f>
        <v/>
      </c>
      <c r="AM18" s="40" t="str">
        <f>IF(AI18="","",MAX(AI18,AL18))</f>
        <v/>
      </c>
      <c r="AN18" s="40" t="str">
        <f>IF(AC18&gt;0,AC18,"")</f>
        <v/>
      </c>
      <c r="AO18" s="40" t="str">
        <f>IF(AD18&gt;0,AD18,"")</f>
        <v/>
      </c>
      <c r="AP18" s="40" t="str">
        <f>IF(SUM(AA18:AD18)-AE18&gt;0,SUM(AA18:AD18)-AE18,"")</f>
        <v/>
      </c>
      <c r="AQ18" s="40" t="str">
        <f>IF(SUM(AM18,AP18)&gt;0,SUM(AM18,AP18),"")</f>
        <v/>
      </c>
      <c r="AR18" s="26"/>
      <c r="AS18" s="26"/>
      <c r="AT18" s="26"/>
      <c r="AU18" s="26"/>
      <c r="AV18" s="26"/>
      <c r="AW18" s="26"/>
      <c r="AX18" s="26"/>
      <c r="AY18" s="26"/>
      <c r="AZ18" s="26"/>
      <c r="BA18" s="26"/>
      <c r="BB18" s="26"/>
      <c r="BC18" s="26"/>
      <c r="BD18" s="26"/>
      <c r="BE18" s="26"/>
      <c r="BF18" s="26"/>
      <c r="BG18" s="28"/>
      <c r="BH18" s="39" t="str">
        <f>IF(AT18&gt;0,AT18,"")</f>
        <v/>
      </c>
      <c r="BI18" s="39" t="str">
        <f>IF(AU18&gt;0,AU18,"")</f>
        <v/>
      </c>
      <c r="BJ18" s="11" t="str">
        <f>IF(SUM(AR18:AU18)-AV18&gt;0,SUM(AR18:AU18)-AV18,"")</f>
        <v/>
      </c>
      <c r="BK18" s="11" t="str">
        <f>IF(AY18&gt;0,AY18,"")</f>
        <v/>
      </c>
      <c r="BL18" s="11" t="str">
        <f>IF(AZ18&gt;0,AZ18,"")</f>
        <v/>
      </c>
      <c r="BM18" s="11" t="str">
        <f>IF(SUM(AW18:AZ18)-BA18&gt;0,SUM(AW18:AZ18)-BA18,"")</f>
        <v/>
      </c>
      <c r="BN18" s="11" t="str">
        <f>IF(BJ18="","",MAX(BJ18,BM18))</f>
        <v/>
      </c>
      <c r="BO18" s="11" t="str">
        <f>IF(BD18&gt;0,BD18,"")</f>
        <v/>
      </c>
      <c r="BP18" s="11" t="str">
        <f>IF(BE18&gt;0,BE18,"")</f>
        <v/>
      </c>
      <c r="BQ18" s="11" t="str">
        <f>IF(SUM(BB18:BE18)-BF18&gt;0,SUM(BB18:BE18)-BF18,"")</f>
        <v/>
      </c>
      <c r="BR18" s="11" t="str">
        <f>IF(SUM(BN18,BQ18)&gt;0,SUM(BN18,BQ18),"")</f>
        <v/>
      </c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7"/>
      <c r="CI18" s="38" t="str">
        <f>IF(BU18&gt;0,BU18,"")</f>
        <v/>
      </c>
      <c r="CJ18" s="38" t="str">
        <f>IF(BV18&gt;0,BV18,"")</f>
        <v/>
      </c>
      <c r="CK18" s="40" t="str">
        <f>IF(SUM(BS18:BV18)-BW18&gt;0,SUM(BS18:BV18)-BW18,"")</f>
        <v/>
      </c>
      <c r="CL18" s="40" t="str">
        <f>IF(BZ18&gt;0,BZ18,"")</f>
        <v/>
      </c>
      <c r="CM18" s="40" t="str">
        <f>IF(CA18&gt;0,CA18,"")</f>
        <v/>
      </c>
      <c r="CN18" s="40" t="str">
        <f>IF(SUM(BX18:CA18)-CB18&gt;0,SUM(BX18:CA18)-CB18,"")</f>
        <v/>
      </c>
      <c r="CO18" s="40" t="str">
        <f>IF(CK18="","",MAX(CK18,CN18))</f>
        <v/>
      </c>
      <c r="CP18" s="40" t="str">
        <f>IF(CE18&gt;0,CE18,"")</f>
        <v/>
      </c>
      <c r="CQ18" s="40" t="str">
        <f>IF(CF18&gt;0,CF18,"")</f>
        <v/>
      </c>
      <c r="CR18" s="40" t="str">
        <f>IF(SUM(CC18:CF18)-CG18&gt;0,SUM(CC18:CF18)-CG18,"")</f>
        <v/>
      </c>
      <c r="CS18" s="40" t="str">
        <f>IF(SUM(CO18,CR18)&gt;0,SUM(CO18,CR18),"")</f>
        <v/>
      </c>
      <c r="CT18" s="51">
        <f>IF(MAX(DV18,FD18,GL18,HT18,JB18,KJ18,LR18,MZ18,OH18,PP18,QX18,SF18,TN18,UV18,WD18)-IF(L18="",0,L18)&gt;0.001,MAX(DV18,FD18,GL18,HT18,JB18,KJ18,LR18,MZ18,OH18,PP18,QX18,SF18,TN18,UV18,WD18)-IF(L18="",0,L18),"")</f>
        <v>23.860000000000003</v>
      </c>
      <c r="CU18" s="51">
        <f>IF(MAX(DY18,EB18,FG18,FJ18,GO18,GR18,HW18,HZ18,JE18,JH18,KM18,KP18,LU18,LX18,NC18,NF18,OK18,ON18,PS18,PV18,RA18,RD18,SI18,SL18,TQ18,TT18,UY18,VB18,WG18,WJ18)-IF(L18="",0,L18)&gt;0.001,MAX(DY18,EB18,FG18,FJ18,GO18,GR18,HW18,HZ18,JE18,JH18,KM18,KP18,LU18,LX18,NC18,NF18,OK18,ON18,PS18,PV18,RA18,RD18,SI18,SL18,TQ18,TT18,UY18,VB18,WG18,WJ18)-IF(L18="",0,L18),"")</f>
        <v>17.39</v>
      </c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40" t="str">
        <f>IF(CX18&gt;0,CX18,"")</f>
        <v/>
      </c>
      <c r="DQ18" s="40" t="str">
        <f>IF(CY18&gt;0,CY18,"")</f>
        <v/>
      </c>
      <c r="DR18" s="40" t="str">
        <f>IF(SUM(CV18:CY18)-CZ18&gt;0,SUM(CV18:CY18)-CZ18,"")</f>
        <v/>
      </c>
      <c r="DS18" s="40" t="str">
        <f>IF(DC18&gt;0,DC18,"")</f>
        <v/>
      </c>
      <c r="DT18" s="40" t="str">
        <f>IF(DD18&gt;0,DD18,"")</f>
        <v/>
      </c>
      <c r="DU18" s="40" t="str">
        <f>IF(SUM(DA18:DD18)-DE18&gt;0,SUM(DA18:DD18)-DE18,"")</f>
        <v/>
      </c>
      <c r="DV18" s="40" t="str">
        <f>IF(MAX(DR18,DU18)&gt;0,MAX(DR18,DU18),"")</f>
        <v/>
      </c>
      <c r="DW18" s="40" t="str">
        <f>IF(DH18&gt;0,DH18,"")</f>
        <v/>
      </c>
      <c r="DX18" s="40" t="str">
        <f>IF(DI18&gt;0,DI18,"")</f>
        <v/>
      </c>
      <c r="DY18" s="40" t="str">
        <f>IF(SUM(DF18:DI18)-DJ18&gt;0,SUM(DF18:DI18)-DJ18,"")</f>
        <v/>
      </c>
      <c r="DZ18" s="40" t="str">
        <f>IF(DM18&gt;0,DM18,"")</f>
        <v/>
      </c>
      <c r="EA18" s="40" t="str">
        <f>IF(DN18&gt;0,DN18,"")</f>
        <v/>
      </c>
      <c r="EB18" s="40" t="str">
        <f>IF(SUM(DK18:DN18)-DO18&gt;0,SUM(DK18:DN18)-DO18,"")</f>
        <v/>
      </c>
      <c r="EC18" s="40" t="str">
        <f>IF(SUM(DV18,EB18)&gt;0,SUM(DV18,EB18),"")</f>
        <v/>
      </c>
      <c r="ED18" s="18">
        <v>0</v>
      </c>
      <c r="EE18" s="18">
        <v>0</v>
      </c>
      <c r="EF18" s="18">
        <v>0</v>
      </c>
      <c r="EG18" s="18">
        <v>0</v>
      </c>
      <c r="EH18" s="18">
        <v>0</v>
      </c>
      <c r="EI18" s="18">
        <v>4.45</v>
      </c>
      <c r="EJ18" s="18">
        <v>5.35</v>
      </c>
      <c r="EK18" s="18">
        <v>8.9</v>
      </c>
      <c r="EL18" s="18">
        <v>5.16</v>
      </c>
      <c r="EM18" s="18">
        <v>0</v>
      </c>
      <c r="EN18" s="18"/>
      <c r="EO18" s="18"/>
      <c r="EP18" s="18"/>
      <c r="EQ18" s="18"/>
      <c r="ER18" s="18"/>
      <c r="ES18" s="18">
        <v>3.05</v>
      </c>
      <c r="ET18" s="18">
        <v>3.7</v>
      </c>
      <c r="EU18" s="18">
        <v>6.3</v>
      </c>
      <c r="EV18" s="18">
        <v>4.34</v>
      </c>
      <c r="EW18" s="18">
        <v>0</v>
      </c>
      <c r="EX18" s="11" t="str">
        <f>IF(EF18&gt;0,EF18,"")</f>
        <v/>
      </c>
      <c r="EY18" s="11" t="str">
        <f>IF(EG18&gt;0,EG18,"")</f>
        <v/>
      </c>
      <c r="EZ18" s="11" t="str">
        <f>IF(SUM(ED18:EG18)-EH18&gt;0,SUM(ED18:EG18)-EH18,"")</f>
        <v/>
      </c>
      <c r="FA18" s="11">
        <f>IF(EK18&gt;0,EK18,"")</f>
        <v>8.9</v>
      </c>
      <c r="FB18" s="11">
        <f>IF(EL18&gt;0,EL18,"")</f>
        <v>5.16</v>
      </c>
      <c r="FC18" s="11">
        <f>IF(SUM(EI18:EL18)-EM18&gt;0,SUM(EI18:EL18)-EM18,"")</f>
        <v>23.860000000000003</v>
      </c>
      <c r="FD18" s="11">
        <f>IF(MAX(EZ18,FC18)&gt;0,MAX(EZ18,FC18),"")</f>
        <v>23.860000000000003</v>
      </c>
      <c r="FE18" s="11" t="str">
        <f>IF(EP18&gt;0,EP18,"")</f>
        <v/>
      </c>
      <c r="FF18" s="11" t="str">
        <f>IF(EQ18&gt;0,EQ18,"")</f>
        <v/>
      </c>
      <c r="FG18" s="11" t="str">
        <f>IF(SUM(EN18:EQ18)-ER18&gt;0,SUM(EN18:EQ18)-ER18,"")</f>
        <v/>
      </c>
      <c r="FH18" s="11">
        <f>IF(EU18&gt;0,EU18,"")</f>
        <v>6.3</v>
      </c>
      <c r="FI18" s="11">
        <f>IF(EV18&gt;0,EV18,"")</f>
        <v>4.34</v>
      </c>
      <c r="FJ18" s="11">
        <f>IF(SUM(ES18:EV18)-EW18&gt;0,SUM(ES18:EV18)-EW18,"")</f>
        <v>17.39</v>
      </c>
      <c r="FK18" s="11">
        <f>IF(SUM(FD18,FJ18)&gt;0,SUM(FD18,FJ18),"")</f>
        <v>41.25</v>
      </c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40" t="str">
        <f>IF(FN18&gt;0,FN18,"")</f>
        <v/>
      </c>
      <c r="GG18" s="40" t="str">
        <f>IF(FO18&gt;0,FO18,"")</f>
        <v/>
      </c>
      <c r="GH18" s="40" t="str">
        <f>IF(SUM(FL18:FO18)-FP18&gt;0,SUM(FL18:FO18)-FP18,"")</f>
        <v/>
      </c>
      <c r="GI18" s="40" t="str">
        <f>IF(FS18&gt;0,FS18,"")</f>
        <v/>
      </c>
      <c r="GJ18" s="40" t="str">
        <f>IF(FT18&gt;0,FT18,"")</f>
        <v/>
      </c>
      <c r="GK18" s="40" t="str">
        <f>IF(SUM(FQ18:FT18)-FU18&gt;0,SUM(FQ18:FT18)-FU18,"")</f>
        <v/>
      </c>
      <c r="GL18" s="40" t="str">
        <f>IF(MAX(GH18,GK18)&gt;0,MAX(GH18,GK18),"")</f>
        <v/>
      </c>
      <c r="GM18" s="40" t="str">
        <f>IF(FX18&gt;0,FX18,"")</f>
        <v/>
      </c>
      <c r="GN18" s="40" t="str">
        <f>IF(FY18&gt;0,FY18,"")</f>
        <v/>
      </c>
      <c r="GO18" s="40" t="str">
        <f>IF(SUM(FV18:FY18)-FZ18&gt;0,SUM(FV18:FY18)-FZ18,"")</f>
        <v/>
      </c>
      <c r="GP18" s="40" t="str">
        <f>IF(GC18&gt;0,GC18,"")</f>
        <v/>
      </c>
      <c r="GQ18" s="40" t="str">
        <f>IF(GD18&gt;0,GD18,"")</f>
        <v/>
      </c>
      <c r="GR18" s="40" t="str">
        <f>IF(SUM(GA18:GD18)-GE18&gt;0,SUM(GA18:GD18)-GE18,"")</f>
        <v/>
      </c>
      <c r="GS18" s="40" t="str">
        <f>IF(SUM(GL18,GR18)&gt;0,SUM(GL18,GR18),"")</f>
        <v/>
      </c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1" t="str">
        <f>IF(GV18&gt;0,GV18,"")</f>
        <v/>
      </c>
      <c r="HO18" s="11" t="str">
        <f>IF(GW18&gt;0,GW18,"")</f>
        <v/>
      </c>
      <c r="HP18" s="11" t="str">
        <f>IF(SUM(GT18:GW18)-GX18&gt;0,SUM(GT18:GW18)-GX18,"")</f>
        <v/>
      </c>
      <c r="HQ18" s="11" t="str">
        <f>IF(HA18&gt;0,HA18,"")</f>
        <v/>
      </c>
      <c r="HR18" s="11" t="str">
        <f>IF(HB18&gt;0,HB18,"")</f>
        <v/>
      </c>
      <c r="HS18" s="11" t="str">
        <f>IF(SUM(GY18:HB18)-HC18&gt;0,SUM(GY18:HB18)-HC18,"")</f>
        <v/>
      </c>
      <c r="HT18" s="11" t="str">
        <f>IF(MAX(HP18,HS18)&gt;0,MAX(HP18,HS18),"")</f>
        <v/>
      </c>
      <c r="HU18" s="11" t="str">
        <f>IF(HF18&gt;0,HF18,"")</f>
        <v/>
      </c>
      <c r="HV18" s="11" t="str">
        <f>IF(HG18&gt;0,HG18,"")</f>
        <v/>
      </c>
      <c r="HW18" s="11" t="str">
        <f>IF(SUM(HD18:HG18)-HH18&gt;0,SUM(HD18:HG18)-HH18,"")</f>
        <v/>
      </c>
      <c r="HX18" s="11" t="str">
        <f>IF(HK18&gt;0,HK18,"")</f>
        <v/>
      </c>
      <c r="HY18" s="11" t="str">
        <f>IF(HL18&gt;0,HL18,"")</f>
        <v/>
      </c>
      <c r="HZ18" s="11" t="str">
        <f>IF(SUM(HI18:HL18)-HM18&gt;0,SUM(HI18:HL18)-HM18,"")</f>
        <v/>
      </c>
      <c r="IA18" s="11" t="str">
        <f>IF(SUM(HT18,HZ18)&gt;0,SUM(HT18,HZ18),"")</f>
        <v/>
      </c>
      <c r="IB18" s="17"/>
      <c r="IC18" s="17"/>
      <c r="ID18" s="17"/>
      <c r="IE18" s="17"/>
      <c r="IF18" s="17"/>
      <c r="IG18" s="17"/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40" t="str">
        <f>IF(ID18&gt;0,ID18,"")</f>
        <v/>
      </c>
      <c r="IW18" s="40" t="str">
        <f>IF(IE18&gt;0,IE18,"")</f>
        <v/>
      </c>
      <c r="IX18" s="40" t="str">
        <f>IF(SUM(IB18:IE18)-IF18&gt;0,SUM(IB18:IE18)-IF18,"")</f>
        <v/>
      </c>
      <c r="IY18" s="40" t="str">
        <f>IF(II18&gt;0,II18,"")</f>
        <v/>
      </c>
      <c r="IZ18" s="40" t="str">
        <f>IF(IJ18&gt;0,IJ18,"")</f>
        <v/>
      </c>
      <c r="JA18" s="40" t="str">
        <f>IF(SUM(IG18:IJ18)-IK18&gt;0,SUM(IG18:IJ18)-IK18,"")</f>
        <v/>
      </c>
      <c r="JB18" s="40" t="str">
        <f>IF(MAX(IX18,JA18)&gt;0,MAX(IX18,JA18),"")</f>
        <v/>
      </c>
      <c r="JC18" s="40" t="str">
        <f>IF(IN18&gt;0,IN18,"")</f>
        <v/>
      </c>
      <c r="JD18" s="40" t="str">
        <f>IF(IO18&gt;0,IO18,"")</f>
        <v/>
      </c>
      <c r="JE18" s="40" t="str">
        <f>IF(SUM(IL18:IO18)-IP18&gt;0,SUM(IL18:IO18)-IP18,"")</f>
        <v/>
      </c>
      <c r="JF18" s="40" t="str">
        <f>IF(IS18&gt;0,IS18,"")</f>
        <v/>
      </c>
      <c r="JG18" s="40" t="str">
        <f>IF(IT18&gt;0,IT18,"")</f>
        <v/>
      </c>
      <c r="JH18" s="40" t="str">
        <f>IF(SUM(IQ18:IT18)-IU18&gt;0,SUM(IQ18:IT18)-IU18,"")</f>
        <v/>
      </c>
      <c r="JI18" s="40" t="str">
        <f>IF(SUM(JB18,JH18)&gt;0,SUM(JB18,JH18),"")</f>
        <v/>
      </c>
      <c r="JJ18" s="18"/>
      <c r="JK18" s="18"/>
      <c r="JL18" s="18"/>
      <c r="JM18" s="18"/>
      <c r="JN18" s="18"/>
      <c r="JO18" s="18"/>
      <c r="JP18" s="18"/>
      <c r="JQ18" s="18"/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1" t="str">
        <f>IF(JL18&gt;0,JL18,"")</f>
        <v/>
      </c>
      <c r="KE18" s="11" t="str">
        <f>IF(JM18&gt;0,JM18,"")</f>
        <v/>
      </c>
      <c r="KF18" s="11" t="str">
        <f>IF(SUM(JJ18:JM18)-JN18&gt;0,SUM(JJ18:JM18)-JN18,"")</f>
        <v/>
      </c>
      <c r="KG18" s="11" t="str">
        <f>IF(JQ18&gt;0,JQ18,"")</f>
        <v/>
      </c>
      <c r="KH18" s="11" t="str">
        <f>IF(JR18&gt;0,JR18,"")</f>
        <v/>
      </c>
      <c r="KI18" s="11" t="str">
        <f>IF(SUM(JO18:JR18)-JS18&gt;0,SUM(JO18:JR18)-JS18,"")</f>
        <v/>
      </c>
      <c r="KJ18" s="11" t="str">
        <f>IF(MAX(KF18,KI18)&gt;0,MAX(KF18,KI18),"")</f>
        <v/>
      </c>
      <c r="KK18" s="11" t="str">
        <f>IF(JV18&gt;0,JV18,"")</f>
        <v/>
      </c>
      <c r="KL18" s="11" t="str">
        <f>IF(JW18&gt;0,JW18,"")</f>
        <v/>
      </c>
      <c r="KM18" s="11" t="str">
        <f>IF(SUM(JT18:JW18)-JX18&gt;0,SUM(JT18:JW18)-JX18,"")</f>
        <v/>
      </c>
      <c r="KN18" s="11" t="str">
        <f>IF(KA18&gt;0,KA18,"")</f>
        <v/>
      </c>
      <c r="KO18" s="11" t="str">
        <f>IF(KB18&gt;0,KB18,"")</f>
        <v/>
      </c>
      <c r="KP18" s="11" t="str">
        <f>IF(SUM(JY18:KB18)-KC18&gt;0,SUM(JY18:KB18)-KC18,"")</f>
        <v/>
      </c>
      <c r="KQ18" s="11" t="str">
        <f>IF(SUM(KJ18,KP18)&gt;0,SUM(KJ18,KP18),"")</f>
        <v/>
      </c>
      <c r="KR18" s="17"/>
      <c r="KS18" s="17"/>
      <c r="KT18" s="17"/>
      <c r="KU18" s="17"/>
      <c r="KV18" s="17"/>
      <c r="KW18" s="17"/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40" t="str">
        <f>IF(KT18&gt;0,KT18,"")</f>
        <v/>
      </c>
      <c r="LM18" s="40" t="str">
        <f>IF(KU18&gt;0,KU18,"")</f>
        <v/>
      </c>
      <c r="LN18" s="40" t="str">
        <f>IF(SUM(KR18:KU18)-KV18&gt;0,SUM(KR18:KU18)-KV18,"")</f>
        <v/>
      </c>
      <c r="LO18" s="40" t="str">
        <f>IF(KY18&gt;0,KY18,"")</f>
        <v/>
      </c>
      <c r="LP18" s="40" t="str">
        <f>IF(KZ18&gt;0,KZ18,"")</f>
        <v/>
      </c>
      <c r="LQ18" s="40" t="str">
        <f>IF(SUM(KW18:KZ18)-LA18&gt;0,SUM(KW18:KZ18)-LA18,"")</f>
        <v/>
      </c>
      <c r="LR18" s="40" t="str">
        <f>IF(MAX(LN18,LQ18)&gt;0,MAX(LN18,LQ18),"")</f>
        <v/>
      </c>
      <c r="LS18" s="40" t="str">
        <f>IF(LD18&gt;0,LD18,"")</f>
        <v/>
      </c>
      <c r="LT18" s="40" t="str">
        <f>IF(LE18&gt;0,LE18,"")</f>
        <v/>
      </c>
      <c r="LU18" s="40" t="str">
        <f>IF(SUM(LB18:LE18)-LF18&gt;0,SUM(LB18:LE18)-LF18,"")</f>
        <v/>
      </c>
      <c r="LV18" s="40" t="str">
        <f>IF(LI18&gt;0,LI18,"")</f>
        <v/>
      </c>
      <c r="LW18" s="40" t="str">
        <f>IF(LJ18&gt;0,LJ18,"")</f>
        <v/>
      </c>
      <c r="LX18" s="40" t="str">
        <f>IF(SUM(LG18:LJ18)-LK18&gt;0,SUM(LG18:LJ18)-LK18,"")</f>
        <v/>
      </c>
      <c r="LY18" s="40" t="str">
        <f>IF(SUM(LR18,LX18)&gt;0,SUM(LR18,LX18),"")</f>
        <v/>
      </c>
      <c r="LZ18" s="18"/>
      <c r="MA18" s="18"/>
      <c r="MB18" s="18"/>
      <c r="MC18" s="18"/>
      <c r="MD18" s="18"/>
      <c r="ME18" s="18"/>
      <c r="MF18" s="18"/>
      <c r="MG18" s="18"/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1" t="str">
        <f>IF(MB18&gt;0,MB18,"")</f>
        <v/>
      </c>
      <c r="MU18" s="11" t="str">
        <f>IF(MC18&gt;0,MC18,"")</f>
        <v/>
      </c>
      <c r="MV18" s="11" t="str">
        <f>IF(SUM(LZ18:MC18)-MD18&gt;0,SUM(LZ18:MC18)-MD18,"")</f>
        <v/>
      </c>
      <c r="MW18" s="11" t="str">
        <f>IF(MG18&gt;0,MG18,"")</f>
        <v/>
      </c>
      <c r="MX18" s="11" t="str">
        <f>IF(MH18&gt;0,MH18,"")</f>
        <v/>
      </c>
      <c r="MY18" s="11" t="str">
        <f>IF(SUM(ME18:MH18)-MI18&gt;0,SUM(ME18:MH18)-MI18,"")</f>
        <v/>
      </c>
      <c r="MZ18" s="11" t="str">
        <f>IF(MAX(MV18,MY18)&gt;0,MAX(MV18,MY18),"")</f>
        <v/>
      </c>
      <c r="NA18" s="11" t="str">
        <f>IF(ML18&gt;0,ML18,"")</f>
        <v/>
      </c>
      <c r="NB18" s="11" t="str">
        <f>IF(MM18&gt;0,MM18,"")</f>
        <v/>
      </c>
      <c r="NC18" s="11" t="str">
        <f>IF(SUM(MJ18:MM18)-MN18&gt;0,SUM(MJ18:MM18)-MN18,"")</f>
        <v/>
      </c>
      <c r="ND18" s="11" t="str">
        <f>IF(MQ18&gt;0,MQ18,"")</f>
        <v/>
      </c>
      <c r="NE18" s="11" t="str">
        <f>IF(MR18&gt;0,MR18,"")</f>
        <v/>
      </c>
      <c r="NF18" s="11" t="str">
        <f>IF(SUM(MO18:MR18)-MS18&gt;0,SUM(MO18:MR18)-MS18,"")</f>
        <v/>
      </c>
      <c r="NG18" s="11" t="str">
        <f>IF(SUM(MZ18,NF18)&gt;0,SUM(MZ18,NF18),"")</f>
        <v/>
      </c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40" t="str">
        <f>IF(NJ18&gt;0,NJ18,"")</f>
        <v/>
      </c>
      <c r="OC18" s="40" t="str">
        <f>IF(NK18&gt;0,NK18,"")</f>
        <v/>
      </c>
      <c r="OD18" s="40" t="str">
        <f>IF(SUM(NH18:NK18)-NL18&gt;0,SUM(NH18:NK18)-NL18,"")</f>
        <v/>
      </c>
      <c r="OE18" s="40" t="str">
        <f>IF(NO18&gt;0,NO18,"")</f>
        <v/>
      </c>
      <c r="OF18" s="40" t="str">
        <f>IF(NP18&gt;0,NP18,"")</f>
        <v/>
      </c>
      <c r="OG18" s="40" t="str">
        <f>IF(SUM(NM18:NP18)-NQ18&gt;0,SUM(NM18:NP18)-NQ18,"")</f>
        <v/>
      </c>
      <c r="OH18" s="40" t="str">
        <f>IF(MAX(OD18,OG18)&gt;0,MAX(OD18,OG18),"")</f>
        <v/>
      </c>
      <c r="OI18" s="40" t="str">
        <f>IF(NT18&gt;0,NT18,"")</f>
        <v/>
      </c>
      <c r="OJ18" s="40" t="str">
        <f>IF(NU18&gt;0,NU18,"")</f>
        <v/>
      </c>
      <c r="OK18" s="40" t="str">
        <f>IF(SUM(NR18:NU18)-NV18&gt;0,SUM(NR18:NU18)-NV18,"")</f>
        <v/>
      </c>
      <c r="OL18" s="40" t="str">
        <f>IF(NY18&gt;0,NY18,"")</f>
        <v/>
      </c>
      <c r="OM18" s="40" t="str">
        <f>IF(NZ18&gt;0,NZ18,"")</f>
        <v/>
      </c>
      <c r="ON18" s="40" t="str">
        <f>IF(SUM(NW18:NZ18)-OA18&gt;0,SUM(NW18:NZ18)-OA18,"")</f>
        <v/>
      </c>
      <c r="OO18" s="40" t="str">
        <f>IF(SUM(OH18,ON18)&gt;0,SUM(OH18,ON18),"")</f>
        <v/>
      </c>
      <c r="OP18" s="18"/>
      <c r="OQ18" s="18"/>
      <c r="OR18" s="18"/>
      <c r="OS18" s="18"/>
      <c r="OT18" s="18"/>
      <c r="OU18" s="18"/>
      <c r="OV18" s="18"/>
      <c r="OW18" s="18"/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1" t="str">
        <f>IF(OR18&gt;0,OR18,"")</f>
        <v/>
      </c>
      <c r="PK18" s="11" t="str">
        <f>IF(OS18&gt;0,OS18,"")</f>
        <v/>
      </c>
      <c r="PL18" s="11" t="str">
        <f>IF(SUM(OP18:OS18)-OT18&gt;0,SUM(OP18:OS18)-OT18,"")</f>
        <v/>
      </c>
      <c r="PM18" s="11" t="str">
        <f>IF(OW18&gt;0,OW18,"")</f>
        <v/>
      </c>
      <c r="PN18" s="11" t="str">
        <f>IF(OX18&gt;0,OX18,"")</f>
        <v/>
      </c>
      <c r="PO18" s="11" t="str">
        <f>IF(SUM(OU18:OX18)-OY18&gt;0,SUM(OU18:OX18)-OY18,"")</f>
        <v/>
      </c>
      <c r="PP18" s="11" t="str">
        <f>IF(MAX(PL18,PO18)&gt;0,MAX(PL18,PO18),"")</f>
        <v/>
      </c>
      <c r="PQ18" s="11" t="str">
        <f>IF(PB18&gt;0,PB18,"")</f>
        <v/>
      </c>
      <c r="PR18" s="11" t="str">
        <f>IF(PC18&gt;0,PC18,"")</f>
        <v/>
      </c>
      <c r="PS18" s="11" t="str">
        <f>IF(SUM(OZ18:PC18)-PD18&gt;0,SUM(OZ18:PC18)-PD18,"")</f>
        <v/>
      </c>
      <c r="PT18" s="11" t="str">
        <f>IF(PG18&gt;0,PG18,"")</f>
        <v/>
      </c>
      <c r="PU18" s="11" t="str">
        <f>IF(PH18&gt;0,PH18,"")</f>
        <v/>
      </c>
      <c r="PV18" s="11" t="str">
        <f>IF(SUM(PE18:PH18)-PI18&gt;0,SUM(PE18:PH18)-PI18,"")</f>
        <v/>
      </c>
      <c r="PW18" s="11" t="str">
        <f>IF(SUM(PP18,PV18)&gt;0,SUM(PP18,PV18),"")</f>
        <v/>
      </c>
      <c r="PX18" s="17"/>
      <c r="PY18" s="17"/>
      <c r="PZ18" s="17"/>
      <c r="QA18" s="17"/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40" t="str">
        <f>IF(PZ18&gt;0,PZ18,"")</f>
        <v/>
      </c>
      <c r="QS18" s="40" t="str">
        <f>IF(QA18&gt;0,QA18,"")</f>
        <v/>
      </c>
      <c r="QT18" s="40" t="str">
        <f>IF(SUM(PX18:QA18)-QB18&gt;0,SUM(PX18:QA18)-QB18,"")</f>
        <v/>
      </c>
      <c r="QU18" s="40" t="str">
        <f>IF(QE18&gt;0,QE18,"")</f>
        <v/>
      </c>
      <c r="QV18" s="40" t="str">
        <f>IF(QF18&gt;0,QF18,"")</f>
        <v/>
      </c>
      <c r="QW18" s="40" t="str">
        <f>IF(SUM(QC18:QF18)-QG18&gt;0,SUM(QC18:QF18)-QG18,"")</f>
        <v/>
      </c>
      <c r="QX18" s="40" t="str">
        <f>IF(MAX(QT18,QW18)&gt;0,MAX(QT18,QW18),"")</f>
        <v/>
      </c>
      <c r="QY18" s="40" t="str">
        <f>IF(QJ18&gt;0,QJ18,"")</f>
        <v/>
      </c>
      <c r="QZ18" s="40" t="str">
        <f>IF(QK18&gt;0,QK18,"")</f>
        <v/>
      </c>
      <c r="RA18" s="40" t="str">
        <f>IF(SUM(QH18:QK18)-QL18&gt;0,SUM(QH18:QK18)-QL18,"")</f>
        <v/>
      </c>
      <c r="RB18" s="40" t="str">
        <f>IF(QO18&gt;0,QO18,"")</f>
        <v/>
      </c>
      <c r="RC18" s="40" t="str">
        <f>IF(QP18&gt;0,QP18,"")</f>
        <v/>
      </c>
      <c r="RD18" s="40" t="str">
        <f>IF(SUM(QM18:QP18)-QQ18&gt;0,SUM(QM18:QP18)-QQ18,"")</f>
        <v/>
      </c>
      <c r="RE18" s="40" t="str">
        <f>IF(SUM(QX18,RD18)&gt;0,SUM(QX18,RD18),"")</f>
        <v/>
      </c>
      <c r="RF18" s="18"/>
      <c r="RG18" s="18"/>
      <c r="RH18" s="18"/>
      <c r="RI18" s="18"/>
      <c r="RJ18" s="18"/>
      <c r="RK18" s="18"/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1" t="str">
        <f>IF(RH18&gt;0,RH18,"")</f>
        <v/>
      </c>
      <c r="SA18" s="11" t="str">
        <f>IF(RI18&gt;0,RI18,"")</f>
        <v/>
      </c>
      <c r="SB18" s="11" t="str">
        <f>IF(SUM(RF18:RI18)-RJ18&gt;0,SUM(RF18:RI18)-RJ18,"")</f>
        <v/>
      </c>
      <c r="SC18" s="11" t="str">
        <f>IF(RM18&gt;0,RM18,"")</f>
        <v/>
      </c>
      <c r="SD18" s="11" t="str">
        <f>IF(RN18&gt;0,RN18,"")</f>
        <v/>
      </c>
      <c r="SE18" s="11" t="str">
        <f>IF(SUM(RK18:RN18)-RO18&gt;0,SUM(RK18:RN18)-RO18,"")</f>
        <v/>
      </c>
      <c r="SF18" s="11" t="str">
        <f>IF(MAX(SB18,SE18)&gt;0,MAX(SB18,SE18),"")</f>
        <v/>
      </c>
      <c r="SG18" s="11" t="str">
        <f>IF(RR18&gt;0,RR18,"")</f>
        <v/>
      </c>
      <c r="SH18" s="11" t="str">
        <f>IF(RS18&gt;0,RS18,"")</f>
        <v/>
      </c>
      <c r="SI18" s="11" t="str">
        <f>IF(SUM(RP18:RS18)-RT18&gt;0,SUM(RP18:RS18)-RT18,"")</f>
        <v/>
      </c>
      <c r="SJ18" s="11" t="str">
        <f>IF(RW18&gt;0,RW18,"")</f>
        <v/>
      </c>
      <c r="SK18" s="11" t="str">
        <f>IF(RX18&gt;0,RX18,"")</f>
        <v/>
      </c>
      <c r="SL18" s="11" t="str">
        <f>IF(SUM(RU18:RX18)-RY18&gt;0,SUM(RU18:RX18)-RY18,"")</f>
        <v/>
      </c>
      <c r="SM18" s="11" t="str">
        <f>IF(SUM(SF18,SL18)&gt;0,SUM(SF18,SL18),"")</f>
        <v/>
      </c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40" t="str">
        <f>IF(SP18&gt;0,SP18,"")</f>
        <v/>
      </c>
      <c r="TI18" s="40" t="str">
        <f>IF(SQ18&gt;0,SQ18,"")</f>
        <v/>
      </c>
      <c r="TJ18" s="40" t="str">
        <f>IF(SUM(SN18:SQ18)-SR18&gt;0,SUM(SN18:SQ18)-SR18,"")</f>
        <v/>
      </c>
      <c r="TK18" s="40" t="str">
        <f>IF(SU18&gt;0,SU18,"")</f>
        <v/>
      </c>
      <c r="TL18" s="40" t="str">
        <f>IF(SV18&gt;0,SV18,"")</f>
        <v/>
      </c>
      <c r="TM18" s="40" t="str">
        <f>IF(SUM(SS18:SV18)-SW18&gt;0,SUM(SS18:SV18)-SW18,"")</f>
        <v/>
      </c>
      <c r="TN18" s="40" t="str">
        <f>IF(MAX(TJ18,TM18)&gt;0,MAX(TJ18,TM18),"")</f>
        <v/>
      </c>
      <c r="TO18" s="40" t="str">
        <f>IF(SZ18&gt;0,SZ18,"")</f>
        <v/>
      </c>
      <c r="TP18" s="40" t="str">
        <f>IF(TA18&gt;0,TA18,"")</f>
        <v/>
      </c>
      <c r="TQ18" s="40" t="str">
        <f>IF(SUM(SX18:TA18)-TB18&gt;0,SUM(SX18:TA18)-TB18,"")</f>
        <v/>
      </c>
      <c r="TR18" s="40" t="str">
        <f>IF(TE18&gt;0,TE18,"")</f>
        <v/>
      </c>
      <c r="TS18" s="40" t="str">
        <f>IF(TF18&gt;0,TF18,"")</f>
        <v/>
      </c>
      <c r="TT18" s="40" t="str">
        <f>IF(SUM(TC18:TF18)-TG18&gt;0,SUM(TC18:TF18)-TG18,"")</f>
        <v/>
      </c>
      <c r="TU18" s="40" t="str">
        <f>IF(SUM(TN18,TT18)&gt;0,SUM(TN18,TT18),"")</f>
        <v/>
      </c>
      <c r="TV18" s="18"/>
      <c r="TW18" s="18"/>
      <c r="TX18" s="18"/>
      <c r="TY18" s="18"/>
      <c r="TZ18" s="18"/>
      <c r="UA18" s="18"/>
      <c r="UB18" s="18"/>
      <c r="UC18" s="18"/>
      <c r="UD18" s="18"/>
      <c r="UE18" s="18"/>
      <c r="UF18" s="18"/>
      <c r="UG18" s="18"/>
      <c r="UH18" s="18"/>
      <c r="UI18" s="18"/>
      <c r="UJ18" s="18"/>
      <c r="UK18" s="18"/>
      <c r="UL18" s="18"/>
      <c r="UM18" s="18"/>
      <c r="UN18" s="18"/>
      <c r="UO18" s="18"/>
      <c r="UP18" s="11" t="str">
        <f>IF(TX18&gt;0,TX18,"")</f>
        <v/>
      </c>
      <c r="UQ18" s="11" t="str">
        <f>IF(TY18&gt;0,TY18,"")</f>
        <v/>
      </c>
      <c r="UR18" s="11" t="str">
        <f>IF(SUM(TV18:TY18)-TZ18&gt;0,SUM(TV18:TY18)-TZ18,"")</f>
        <v/>
      </c>
      <c r="US18" s="11" t="str">
        <f>IF(UC18&gt;0,UC18,"")</f>
        <v/>
      </c>
      <c r="UT18" s="11" t="str">
        <f>IF(UD18&gt;0,UD18,"")</f>
        <v/>
      </c>
      <c r="UU18" s="11" t="str">
        <f>IF(SUM(UA18:UD18)-UE18&gt;0,SUM(UA18:UD18)-UE18,"")</f>
        <v/>
      </c>
      <c r="UV18" s="11" t="str">
        <f>IF(MAX(UR18,UU18)&gt;0,MAX(UR18,UU18),"")</f>
        <v/>
      </c>
      <c r="UW18" s="11" t="str">
        <f>IF(UH18&gt;0,UH18,"")</f>
        <v/>
      </c>
      <c r="UX18" s="11" t="str">
        <f>IF(UI18&gt;0,UI18,"")</f>
        <v/>
      </c>
      <c r="UY18" s="11" t="str">
        <f>IF(SUM(UF18:UI18)-UJ18&gt;0,SUM(UF18:UI18)-UJ18,"")</f>
        <v/>
      </c>
      <c r="UZ18" s="11" t="str">
        <f>IF(UM18&gt;0,UM18,"")</f>
        <v/>
      </c>
      <c r="VA18" s="11" t="str">
        <f>IF(UN18&gt;0,UN18,"")</f>
        <v/>
      </c>
      <c r="VB18" s="11" t="str">
        <f>IF(SUM(UK18:UN18)-UO18&gt;0,SUM(UK18:UN18)-UO18,"")</f>
        <v/>
      </c>
      <c r="VC18" s="11" t="str">
        <f>IF(SUM(UV18,VB18)&gt;0,SUM(UV18,VB18),"")</f>
        <v/>
      </c>
      <c r="VD18" s="17"/>
      <c r="VE18" s="17"/>
      <c r="VF18" s="17"/>
      <c r="VG18" s="17"/>
      <c r="VH18" s="17"/>
      <c r="VI18" s="17"/>
      <c r="VJ18" s="17"/>
      <c r="VK18" s="17"/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40" t="str">
        <f>IF(VF18&gt;0,VF18,"")</f>
        <v/>
      </c>
      <c r="VY18" s="40" t="str">
        <f>IF(VG18&gt;0,VG18,"")</f>
        <v/>
      </c>
      <c r="VZ18" s="40" t="str">
        <f>IF(SUM(VD18:VG18)-VH18&gt;0,SUM(VD18:VG18)-VH18,"")</f>
        <v/>
      </c>
      <c r="WA18" s="40" t="str">
        <f>IF(VK18&gt;0,VK18,"")</f>
        <v/>
      </c>
      <c r="WB18" s="40" t="str">
        <f>IF(VL18&gt;0,VL18,"")</f>
        <v/>
      </c>
      <c r="WC18" s="40" t="str">
        <f>IF(SUM(VI18:VL18)-VM18&gt;0,SUM(VI18:VL18)-VM18,"")</f>
        <v/>
      </c>
      <c r="WD18" s="40" t="str">
        <f>IF(MAX(VZ18,WC18)&gt;0,MAX(VZ18,WC18),"")</f>
        <v/>
      </c>
      <c r="WE18" s="40" t="str">
        <f>IF(VP18&gt;0,VP18,"")</f>
        <v/>
      </c>
      <c r="WF18" s="40" t="str">
        <f>IF(VQ18&gt;0,VQ18,"")</f>
        <v/>
      </c>
      <c r="WG18" s="40" t="str">
        <f>IF(SUM(VN18:VQ18)-VR18&gt;0,SUM(VN18:VQ18)-VR18,"")</f>
        <v/>
      </c>
      <c r="WH18" s="40" t="str">
        <f>IF(VU18&gt;0,VU18,"")</f>
        <v/>
      </c>
      <c r="WI18" s="40" t="str">
        <f>IF(VV18&gt;0,VV18,"")</f>
        <v/>
      </c>
      <c r="WJ18" s="40" t="str">
        <f>IF(SUM(VS18:VV18)-VW18&gt;0,SUM(VS18:VV18)-VW18,"")</f>
        <v/>
      </c>
      <c r="WK18" s="40" t="str">
        <f>IF(SUM(WD18,WJ18)&gt;0,SUM(WD18,WJ18),"")</f>
        <v/>
      </c>
      <c r="WL18" s="26">
        <f>IF($CH18="P",BS18,(BS18+AR18)/2)</f>
        <v>0</v>
      </c>
      <c r="WM18" s="26">
        <f>IF($CH18="P",BT18,(BT18+AS18)/2)</f>
        <v>0</v>
      </c>
      <c r="WN18" s="26">
        <f>IF($CH18="P",BU18,(BU18+AT18)/2)</f>
        <v>0</v>
      </c>
      <c r="WO18" s="26">
        <f>IF($CH18="P",BV18,(BV18+AU18)/2)</f>
        <v>0</v>
      </c>
      <c r="WP18" s="26">
        <f>IF($CH18="P",BW18,(BW18+AV18)/2)</f>
        <v>0</v>
      </c>
      <c r="WQ18" s="26">
        <f>IF($CH18="P",BX18,(BX18+AW18)/2)</f>
        <v>0</v>
      </c>
      <c r="WR18" s="26">
        <f>IF($CH18="P",BY18,(BY18+AX18)/2)</f>
        <v>0</v>
      </c>
      <c r="WS18" s="26">
        <f>IF($CH18="P",BZ18,(BZ18+AY18)/2)</f>
        <v>0</v>
      </c>
      <c r="WT18" s="26">
        <f>IF($CH18="P",CA18,(CA18+AZ18)/2)</f>
        <v>0</v>
      </c>
      <c r="WU18" s="26">
        <f>IF($CH18="P",CB18,(CB18+BA18)/2)</f>
        <v>0</v>
      </c>
      <c r="WV18" s="26">
        <f>IF($CH18="P",CC18,(CC18+BB18)/2)</f>
        <v>0</v>
      </c>
      <c r="WW18" s="26">
        <f>IF($CH18="P",CD18,(CD18+BC18)/2)</f>
        <v>0</v>
      </c>
      <c r="WX18" s="26">
        <f>IF($CH18="P",CE18,(CE18+BD18)/2)</f>
        <v>0</v>
      </c>
      <c r="WY18" s="26">
        <f>IF($CH18="P",CF18,(CF18+BE18)/2)</f>
        <v>0</v>
      </c>
      <c r="WZ18" s="26">
        <f>IF($CH18="P",CG18,(CG18+BF18)/2)</f>
        <v>0</v>
      </c>
      <c r="XA18" s="28" t="s">
        <v>53</v>
      </c>
      <c r="XB18" s="11" t="str">
        <f>IF(WN18&gt;0,WN18,"")</f>
        <v/>
      </c>
      <c r="XC18" s="11" t="str">
        <f>IF(WO18&gt;0,WO18,"")</f>
        <v/>
      </c>
      <c r="XD18" s="11" t="str">
        <f>IF(SUM(WL18:WO18)-WP18&gt;0,SUM(WL18:WO18)-WP18,"")</f>
        <v/>
      </c>
      <c r="XE18" s="11" t="str">
        <f>IF(WS18&gt;0,WS18,"")</f>
        <v/>
      </c>
      <c r="XF18" s="11" t="str">
        <f>IF(WT18&gt;0,WT18,"")</f>
        <v/>
      </c>
      <c r="XG18" s="11" t="str">
        <f>IF(SUM(WQ18:WT18)-WU18&gt;0,SUM(WQ18:WT18)-WU18,"")</f>
        <v/>
      </c>
      <c r="XH18" s="11" t="str">
        <f>IF(MAX(XD18,XG18)&gt;0,MAX(XD18,XG18),"")</f>
        <v/>
      </c>
      <c r="XI18" s="11" t="str">
        <f>IF(WX18&gt;0,WX18,"")</f>
        <v/>
      </c>
      <c r="XJ18" s="11" t="str">
        <f>IF(WY18&gt;0,WY18,"")</f>
        <v/>
      </c>
      <c r="XK18" s="11" t="str">
        <f>IF(SUM(WV18:WY18)-WZ18&gt;0,SUM(WV18:WY18)-WZ18,"")</f>
        <v/>
      </c>
      <c r="XL18" s="11" t="str">
        <f>IF(SUM(XH18,XK18)&gt;0,SUM(XH18,XK18),"")</f>
        <v/>
      </c>
    </row>
    <row r="19" spans="1:636" x14ac:dyDescent="0.2">
      <c r="A19" s="4" t="str" cm="1">
        <f t="array" ref="A19">IF(AND(H19&lt;&gt;"",H19&lt;&gt;"No DD"),SUMPRODUCT((H$4:H$20&lt;&gt;"")*(H$4:H$20&lt;&gt;"No DD")*(E$4:E$20&gt;E19))+1,IF(H19="No DD",SUMPRODUCT((H$4:H$20="No DD")*(E$4:E$20&gt;E19))+1+SUMPRODUCT((H$4:H$20&lt;&gt;"")*(H$4:H$20&lt;&gt;"No DD")),""))</f>
        <v/>
      </c>
      <c r="B19" s="5" t="s">
        <v>207</v>
      </c>
      <c r="C19" s="4" t="s">
        <v>3</v>
      </c>
      <c r="D19" s="4" t="s">
        <v>210</v>
      </c>
      <c r="E19" s="9">
        <f>SUM(J19,L19,N19)</f>
        <v>15.09</v>
      </c>
      <c r="F19" s="3" t="str">
        <f>IF(OR(AND(AG19&gt;=AQ$22,AG19&lt;&gt;"",AI19&gt;=AQ$26,AI19&lt;&gt;"",AF19=""),AND(AJ19&gt;=AQ$22,AJ19&lt;&gt;"",AL19&gt;=AQ$26,AL19&lt;&gt;"",AF19=""),AND(AN19&gt;=AQ$22,AN19&lt;&gt;"",AP19&gt;=AQ$26,AP19&lt;&gt;"",AF19=""),AND(BH19&gt;=BR$22,BH19&lt;&gt;"",BJ19&gt;=BR$26,BJ19&lt;&gt;"",BG19=""),AND(BK19&gt;=BR$22,BK19&lt;&gt;"",BM19&gt;=BR$26,BM19&lt;&gt;"",BG19=""),AND(BO19&gt;=BR$22,BO19&lt;&gt;"",BQ19&gt;=BR$26,BQ19&lt;&gt;"",BG19=""),AND(CI19&gt;=CS$22,CI19&lt;&gt;"",CK19&gt;=CS$26,CK19&lt;&gt;"",CH19=""),AND(CL19&gt;=CS$22,CL19&lt;&gt;"",CN19&gt;=CS$26,CN19&lt;&gt;"",CH19=""),AND(CP19&gt;=CS$22,CP19&lt;&gt;"",CR19&gt;=CS$26,CR19&lt;&gt;"",CH19=""),AND(DP19&gt;=EC$22,DP19&lt;&gt;"",DR19&gt;=EC$26,DR19&lt;&gt;""),AND(DS19&gt;=EC$22,DS19&lt;&gt;"",DU19&gt;=EC$26,DU19&lt;&gt;""),AND(DW19&gt;=EC$22,DW19&lt;&gt;"",DY19&gt;=EC$26,DY19&lt;&gt;""),AND(DZ19&gt;=EC$22,DZ19&lt;&gt;"",EB19&gt;=EC$26,EB19&lt;&gt;""),AND(EX19&gt;=FK$22,EX19&lt;&gt;"",EZ19&gt;=FK$26,EZ19&lt;&gt;""),AND(FA19&gt;=FK$22,FA19&lt;&gt;"",FC19&gt;=FK$26,FC19&lt;&gt;""),AND(FE19&gt;=FK$22,FE19&lt;&gt;"",FG19&gt;=FK$26,FG19&lt;&gt;""),AND(FH19&gt;=FK$22,FH19&lt;&gt;"",FJ19&gt;=FK$26,FJ19&lt;&gt;""),AND(GF19&gt;=GS$22,GF19&lt;&gt;"",GH19&gt;=GS$26,GH19&lt;&gt;""),AND(GI19&gt;=GS$22,GI19&lt;&gt;"",GK19&gt;=GS$26,GK19&lt;&gt;""),AND(GM19&gt;=GS$22,GM19&lt;&gt;"",GO19&gt;=GS$26,GO19&lt;&gt;""),AND(GP19&gt;=GS$22,GP19&lt;&gt;"",GR19&gt;=GS$26,GR19&lt;&gt;""),AND(HN19&gt;=IA$22,HN19&lt;&gt;"",HP19&gt;=IA$26,HP19&lt;&gt;""),AND(HQ19&gt;=IA$22,HQ19&lt;&gt;"",HS19&gt;=IA$26,HS19&lt;&gt;""),AND(HU19&gt;=IA$22,HU19&lt;&gt;"",HW19&gt;=IA$26,HW19&lt;&gt;""),AND(HX19&gt;=IA$22,HX19&lt;&gt;"",HZ19&gt;=IA$26,HZ19&lt;&gt;""),AND(IV19&gt;=JI$22,IV19&lt;&gt;"",IX19&gt;=JI$26,IX19&lt;&gt;""),AND(IY19&gt;=JI$22,IY19&lt;&gt;"",JA19&gt;=JI$26,JA19&lt;&gt;""),AND(JC19&gt;=JI$22,JC19&lt;&gt;"",JE19&gt;=JI$26,JE19&lt;&gt;""),AND(JF19&gt;=JI$22,JF19&lt;&gt;"",JH19&gt;=JI$26,JH19&lt;&gt;""),AND(KD19&gt;=KQ$22,KD19&lt;&gt;"",KF19&gt;=KQ$26,KF19&lt;&gt;""),AND(KG19&gt;=KQ$22,KG19&lt;&gt;"",KI19&gt;=KQ$26,KI19&lt;&gt;""),AND(KK19&gt;=KQ$22,KK19&lt;&gt;"",KM19&gt;=KQ$26,KM19&lt;&gt;""),AND(KN19&gt;=KQ$22,KN19&lt;&gt;"",KP19&gt;=KQ$26,KP19&lt;&gt;""),AND(LL19&gt;=LY$22,LL19&lt;&gt;"",LN19&gt;=LY$26,LN19&lt;&gt;""),AND(LO19&gt;=LY$22,LO19&lt;&gt;"",LQ19&gt;=LY$26,LQ19&lt;&gt;""),AND(LS19&gt;=LY$22,LS19&lt;&gt;"",LU19&gt;=LY$26,LU19&lt;&gt;""),AND(LV19&gt;=LY$22,LV19&lt;&gt;"",LX19&gt;=LY$26,LX19&lt;&gt;""),AND(MT19&gt;=NG$22,MT19&lt;&gt;"",MV19&gt;=NG$26,MV19&lt;&gt;""),AND(MW19&gt;=NG$22,MW19&lt;&gt;"",MY19&gt;=NG$26,MY19&lt;&gt;""),AND(NA19&gt;=NG$22,NA19&lt;&gt;"",NC19&gt;=NG$26,NC19&lt;&gt;""),AND(ND19&gt;=NG$22,ND19&lt;&gt;"",NF19&gt;=NG$26,NF19&lt;&gt;""),AND(OB19&gt;=OO$22,OB19&lt;&gt;"",OD19&gt;=OO$26,OD19&lt;&gt;""),AND(OE19&gt;=OO$22,OE19&lt;&gt;"",OG19&gt;=OO$26,OG19&lt;&gt;""),AND(OI19&gt;=OO$22,OI19&lt;&gt;"",OK19&gt;=OO$26,OK19&lt;&gt;""),AND(OL19&gt;=OO$22,OL19&lt;&gt;"",ON19&gt;=OO$26,ON19&lt;&gt;""),AND(PJ19&gt;=PW$22,PJ19&lt;&gt;"",PL19&gt;=PW$26,PL19&lt;&gt;""),AND(PM19&gt;=PW$22,PM19&lt;&gt;"",PO19&gt;=PW$26,PO19&lt;&gt;""),AND(PQ19&gt;=PW$22,PQ19&lt;&gt;"",PS19&gt;=PW$26,PS19&lt;&gt;""),AND(PT19&gt;=PW$22,PT19&lt;&gt;"",PV19&gt;=PW$26,PV19&lt;&gt;""),AND(QR19&gt;=RE$22,QR19&lt;&gt;"",QT19&gt;=RE$26,QT19&lt;&gt;""),AND(QU19&gt;=RE$22,QU19&lt;&gt;"",QW19&gt;=RE$26,QW19&lt;&gt;""),AND(QY19&gt;=RE$22,QY19&lt;&gt;"",RA19&gt;=RE$26,RA19&lt;&gt;""),AND(RB19&gt;=RE$22,RB19&lt;&gt;"",RD19&gt;=RE$26,RD19&lt;&gt;""),AND(RZ19&gt;=SM$22,RZ19&lt;&gt;"",SB19&gt;=SM$26,SB19&lt;&gt;""),AND(SC19&gt;=SM$22,SC19&lt;&gt;"",SE19&gt;=SM$26,SE19&lt;&gt;""),AND(SG19&gt;=SM$22,SG19&lt;&gt;"",SI19&gt;=SM$26,SI19&lt;&gt;""),AND(SJ19&gt;=SM$22,SJ19&lt;&gt;"",SL19&gt;=SM$26,SL19&lt;&gt;""),AND(TH19&gt;=TU$22,TH19&lt;&gt;"",TJ19&gt;=TU$26,TJ19&lt;&gt;""),AND(TK19&gt;=TU$22,TK19&lt;&gt;"",TM19&gt;=TU$26,TM19&lt;&gt;""),AND(TO19&gt;=TU$22,TO19&lt;&gt;"",TQ19&gt;=TU$26,TQ19&lt;&gt;""),AND(TR19&gt;=TU$22,TR19&lt;&gt;"",TT19&gt;=TU$26,TT19&lt;&gt;""),AND(UP19&gt;=VC$22,UP19&lt;&gt;"",UR19&gt;=VC$26,UR19&lt;&gt;""),AND(US19&gt;=VC$22,US19&lt;&gt;"",UU19&gt;=VC$26,UU19&lt;&gt;""),AND(UW19&gt;=VC$22,UW19&lt;&gt;"",UY19&gt;=VC$26,UY19&lt;&gt;""),AND(UZ19&gt;=VC$22,UZ19&lt;&gt;"",VB19&gt;=VC$26,VB19&lt;&gt;""),AND(VX19&gt;=WK$22,VX19&lt;&gt;"",VZ19&gt;=WK$26,VZ19&lt;&gt;""),AND(WA19&gt;=WK$22,WA19&lt;&gt;"",WC19&gt;=WK$26,WC19&lt;&gt;""),AND(WE19&gt;=WK$22,WE19&lt;&gt;"",WG19&gt;=WK$26,WG19&lt;&gt;""),AND(WH19&gt;=WK$22,WH19&lt;&gt;"",WJ19&gt;=WK$26,WJ19&lt;&gt;"")),"P","")</f>
        <v/>
      </c>
      <c r="G19" s="3" t="str">
        <f>IF(OR(AND(AI19&gt;=AQ$26,AI19&lt;&gt;"",AF19=""),AND(AL19&gt;=AQ$26,AL19&lt;&gt;"",AF19=""),AND(AP19&gt;=AQ$26,AP19&lt;&gt;"",AF19=""),AND(BJ19&gt;=BR$26,BJ19&lt;&gt;"",BG19=""),AND(BM19&gt;=BR$26,BM19&lt;&gt;"",BG19=""),AND(BQ19&gt;=BR$26,BQ19&lt;&gt;"",BG19=""),AND(CK19&gt;=CS$26,CK19&lt;&gt;"",CH19=""),AND(CN19&gt;=CS$26,CN19&lt;&gt;"",CH19=""),AND(CR19&gt;=CS$26,CR19&lt;&gt;"",CH19=""),AND(DR19&gt;=EC$26,DR19&lt;&gt;""),AND(DU19&gt;=EC$26,DU19&lt;&gt;""),AND(DY19&gt;=EC$26,DY19&lt;&gt;""),AND(EB19&gt;=EC$26,EB19&lt;&gt;""),AND(EZ19&gt;=FK$26,EZ19&lt;&gt;""),AND(FC19&gt;=FK$26,FC19&lt;&gt;""),AND(FG19&gt;=FK$26,FG19&lt;&gt;""),AND(FJ19&gt;=FK$26,FJ19&lt;&gt;""),AND(GH19&gt;=GS$26,GH19&lt;&gt;""),AND(GK19&gt;=GS$26,GK19&lt;&gt;""),AND(GO19&gt;=GS$26,GO19&lt;&gt;""),AND(GR19&gt;=GS$26,GR19&lt;&gt;""),AND(HP19&gt;=IA$26,HP19&lt;&gt;""),AND(HS19&gt;=IA$26,HS19&lt;&gt;""),AND(HW19&gt;=IA$26,HW19&lt;&gt;""),AND(HZ19&gt;=IA$26,HZ19&lt;&gt;""),AND(IX19&gt;=JI$26,IX19&lt;&gt;""),AND(JA19&gt;=JI$26,JA19&lt;&gt;""),AND(JE19&gt;=JI$26,JE19&lt;&gt;""),AND(JH19&gt;=JI$26,JH19&lt;&gt;""),AND(KF19&gt;=KQ$26,KF19&lt;&gt;""),AND(KI19&gt;=KQ$26,KI19&lt;&gt;""),AND(KM19&gt;=KQ$26,KM19&lt;&gt;""),AND(KP19&gt;=KQ$26,KP19&lt;&gt;""),AND(LN19&gt;=LY$26,LN19&lt;&gt;""),AND(LQ19&gt;=LY$26,LQ19&lt;&gt;""),AND(LU19&gt;=LY$26,LU19&lt;&gt;""),AND(LX19&gt;=LY$26,LX19&lt;&gt;""),AND(MV19&gt;=NG$26,MV19&lt;&gt;""),AND(MY19&gt;=NG$26,MY19&lt;&gt;""),AND(NC19&gt;=NG$26,NC19&lt;&gt;""),AND(NF19&gt;=NG$26,NF19&lt;&gt;""),AND(OD19&gt;=OO$26,OD19&lt;&gt;""),AND(OG19&gt;=OO$26,OG19&lt;&gt;""),AND(OK19&gt;=OO$26,OK19&lt;&gt;""),AND(ON19&gt;=OO$26,ON19&lt;&gt;""),AND(PL19&gt;=PW$26,PL19&lt;&gt;""),AND(PO19&gt;=PW$26,PO19&lt;&gt;""),AND(PS19&gt;=PW$26,PS19&lt;&gt;""),AND(PV19&gt;=PW$26,PV19&lt;&gt;""),AND(QT19&gt;=RE$26,QT19&lt;&gt;""),AND(QW19&gt;=RE$26,QW19&lt;&gt;""),AND(RA19&gt;=RE$26,RA19&lt;&gt;""),AND(RD19&gt;=RE$26,RD19&lt;&gt;""),AND(SB19&gt;=SM$26,SB19&lt;&gt;""),AND(SE19&gt;=SM$26,SE19&lt;&gt;""),AND(SI19&gt;=SM$26,SI19&lt;&gt;""),AND(SL19&gt;=SM$26,SL19&lt;&gt;""),AND(TJ19&gt;=TU$26,TJ19&lt;&gt;""),AND(TM19&gt;=TU$26,TM19&lt;&gt;""),AND(TQ19&gt;=TU$26,TQ19&lt;&gt;""),AND(TT19&gt;=TU$26,TT19&lt;&gt;""),AND(UR19&gt;=VC$26,UR19&lt;&gt;""),AND(UU19&gt;=VC$26,UU19&lt;&gt;""),AND(UY19&gt;=VC$26,UY19&lt;&gt;""),AND(VB19&gt;=VC$26,VB19&lt;&gt;""),AND(VZ19&gt;=WK$26,VZ19&lt;&gt;""),AND(WC19&gt;=WK$26,WC19&lt;&gt;""),AND(WG19&gt;=WK$26,WG19&lt;&gt;""),AND(WJ19&gt;=WK$26,WJ19&lt;&gt;"")),"P","")</f>
        <v/>
      </c>
      <c r="H19" s="36" t="str">
        <f>IF(AND(G19="P",F19=""),"No DD",IF(OR(AND(AG19&gt;=AQ$25,AG19&lt;&gt;"",AI19&gt;=AQ$29,AI19&lt;&gt;"",AF19=""),AND(AJ19&gt;=AQ$25,AJ19&lt;&gt;"",AL19&gt;=AQ$29,AL19&lt;&gt;"",AF19=""),AND(AN19&gt;=AQ$25,AN19&lt;&gt;"",AP19&gt;=AQ$29,AP19&lt;&gt;"",AF19=""),AND(BH19&gt;=BR$25,BH19&lt;&gt;"",BJ19&gt;=BR$29,BJ19&lt;&gt;"",BG19=""),AND(BK19&gt;=BR$25,BK19&lt;&gt;"",BM19&gt;=BR$29,BM19&lt;&gt;"",BG19=""),AND(BO19&gt;=BR$25,BO19&lt;&gt;"",BQ19&gt;=BR$29,BQ19&lt;&gt;"",BG19=""),AND(CI19&gt;=CS$25,CI19&lt;&gt;"",CK19&gt;=CS$29,CK19&lt;&gt;"",CH19=""),AND(CL19&gt;=CS$25,CL19&lt;&gt;"",CN19&gt;=CS$29,CN19&lt;&gt;"",CH19=""),AND(CP19&gt;=CS$25,CP19&lt;&gt;"",CR19&gt;=CS$29,CR19&lt;&gt;"",CH19=""),AND(DP19&gt;=EC$25,DP19&lt;&gt;"",DR19&gt;=EC$29,DR19&lt;&gt;""),AND(DS19&gt;=EC$25,DS19&lt;&gt;"",DU19&gt;=EC$29,DU19&lt;&gt;""),AND(DW19&gt;=EC$25,DW19&lt;&gt;"",DY19&gt;=EC$29,DY19&lt;&gt;""),AND(DZ19&gt;=EC$25,DZ19&lt;&gt;"",EB19&gt;=EC$29,EB19&lt;&gt;""),AND(EX19&gt;=FK$25,EX19&lt;&gt;"",EZ19&gt;=FK$29,EZ19&lt;&gt;""),AND(FA19&gt;=FK$25,FA19&lt;&gt;"",FC19&gt;=FK$29,FC19&lt;&gt;""),AND(FE19&gt;=FK$25,FE19&lt;&gt;"",FG19&gt;=FK$29,FG19&lt;&gt;""),AND(FH19&gt;=FK$25,FH19&lt;&gt;"",FJ19&gt;=FK$29,FJ19&lt;&gt;""),AND(GF19&gt;=GS$25,GF19&lt;&gt;"",GH19&gt;=GS$29,GH19&lt;&gt;""),AND(GI19&gt;=GS$25,GI19&lt;&gt;"",GK19&gt;=GS$29,GK19&lt;&gt;""),AND(GM19&gt;=GS$25,GM19&lt;&gt;"",GO19&gt;=GS$29,GO19&lt;&gt;""),AND(GP19&gt;=GS$25,GP19&lt;&gt;"",GR19&gt;=GS$29,GR19&lt;&gt;""),AND(HN19&gt;=IA$25,HN19&lt;&gt;"",HP19&gt;=IA$29,HP19&lt;&gt;""),AND(HQ19&gt;=IA$25,HQ19&lt;&gt;"",HS19&gt;=IA$29,HS19&lt;&gt;""),AND(HU19&gt;=IA$25,HU19&lt;&gt;"",HW19&gt;=IA$29,HW19&lt;&gt;""),AND(HX19&gt;=IA$25,HX19&lt;&gt;"",HZ19&gt;=IA$29,HZ19&lt;&gt;""),AND(IV19&gt;=JI$25,IV19&lt;&gt;"",IX19&gt;=JI$29,IX19&lt;&gt;""),AND(IY19&gt;=JI$25,IY19&lt;&gt;"",JA19&gt;=JI$29,JA19&lt;&gt;""),AND(JC19&gt;=JI$25,JC19&lt;&gt;"",JE19&gt;=JI$29,JE19&lt;&gt;""),AND(JF19&gt;=JI$25,JF19&lt;&gt;"",JH19&gt;=JI$29,JH19&lt;&gt;""),AND(KD19&gt;=KQ$25,KD19&lt;&gt;"",KF19&gt;=KQ$29,KF19&lt;&gt;""),AND(KG19&gt;=KQ$25,KG19&lt;&gt;"",KI19&gt;=KQ$29,KI19&lt;&gt;""),AND(KK19&gt;=KQ$25,KK19&lt;&gt;"",KM19&gt;=KQ$29,KM19&lt;&gt;""),AND(KN19&gt;=KQ$25,KN19&lt;&gt;"",KP19&gt;=KQ$29,KP19&lt;&gt;""),AND(LL19&gt;=LY$25,LL19&lt;&gt;"",LN19&gt;=LY$29,LN19&lt;&gt;""),AND(LO19&gt;=LY$25,LO19&lt;&gt;"",LQ19&gt;=LY$29,LQ19&lt;&gt;""),AND(LS19&gt;=LY$25,LS19&lt;&gt;"",LU19&gt;=LY$29,LU19&lt;&gt;""),AND(LV19&gt;=LY$25,LV19&lt;&gt;"",LX19&gt;=LY$29,LX19&lt;&gt;""),AND(MT19&gt;=NG$25,MT19&lt;&gt;"",MV19&gt;=NG$29,MV19&lt;&gt;""),AND(MW19&gt;=NG$25,MW19&lt;&gt;"",MY19&gt;=NG$29,MY19&lt;&gt;""),AND(NA19&gt;=NG$25,NA19&lt;&gt;"",NC19&gt;=NG$29,NC19&lt;&gt;""),AND(ND19&gt;=NG$25,ND19&lt;&gt;"",NF19&gt;=NG$29,NF19&lt;&gt;""),AND(OB19&gt;=OO$25,OB19&lt;&gt;"",OD19&gt;=OO$29,OD19&lt;&gt;""),AND(OE19&gt;=OO$25,OE19&lt;&gt;"",OG19&gt;=OO$29,OG19&lt;&gt;""),AND(OI19&gt;=OO$25,OI19&lt;&gt;"",OK19&gt;=OO$29,OK19&lt;&gt;""),AND(OL19&gt;=OO$25,OL19&lt;&gt;"",ON19&gt;=OO$29,ON19&lt;&gt;""),AND(PJ19&gt;=PW$25,PJ19&lt;&gt;"",PL19&gt;=PW$29,PL19&lt;&gt;""),AND(PM19&gt;=PW$25,PM19&lt;&gt;"",PO19&gt;=PW$29,PO19&lt;&gt;""),AND(PQ19&gt;=PW$25,PQ19&lt;&gt;"",PS19&gt;=PW$29,PS19&lt;&gt;""),AND(PT19&gt;=PW$25,PT19&lt;&gt;"",PV19&gt;=PW$29,PV19&lt;&gt;""),AND(QR19&gt;=RE$25,QR19&lt;&gt;"",QT19&gt;=RE$29,QT19&lt;&gt;""),AND(QU19&gt;=RE$25,QU19&lt;&gt;"",QW19&gt;=RE$29,QW19&lt;&gt;""),AND(QY19&gt;=RE$25,QY19&lt;&gt;"",RA19&gt;=RE$29,RA19&lt;&gt;""),AND(RB19&gt;=RE$25,RB19&lt;&gt;"",RD19&gt;=RE$29,RD19&lt;&gt;""),AND(RZ19&gt;=SM$25,RZ19&lt;&gt;"",SB19&gt;=SM$29,SB19&lt;&gt;""),AND(SC19&gt;=SM$25,SC19&lt;&gt;"",SE19&gt;=SM$29,SE19&lt;&gt;""),AND(SG19&gt;=SM$25,SG19&lt;&gt;"",SI19&gt;=SM$29,SI19&lt;&gt;""),AND(SJ19&gt;=SM$25,SJ19&lt;&gt;"",SL19&gt;=SM$29,SL19&lt;&gt;""),AND(TH19&gt;=TU$25,TH19&lt;&gt;"",TJ19&gt;=TU$29,TJ19&lt;&gt;""),AND(TK19&gt;=TU$25,TK19&lt;&gt;"",TM19&gt;=TU$29,TM19&lt;&gt;""),AND(TO19&gt;=TU$25,TO19&lt;&gt;"",TQ19&gt;=TU$29,TQ19&lt;&gt;""),AND(TR19&gt;=TU$25,TR19&lt;&gt;"",TT19&gt;=TU$29,TT19&lt;&gt;""),AND(UP19&gt;=VC$25,UP19&lt;&gt;"",UR19&gt;=VC$29,UR19&lt;&gt;""),AND(US19&gt;=VC$25,US19&lt;&gt;"",UU19&gt;=VC$29,UU19&lt;&gt;""),AND(UW19&gt;=VC$25,UW19&lt;&gt;"",UY19&gt;=VC$29,UY19&lt;&gt;""),AND(UZ19&gt;=VC$25,UZ19&lt;&gt;"",VB19&gt;=VC$29,VB19&lt;&gt;""),AND(VX19&gt;=WK$25,VX19&lt;&gt;"",VZ19&gt;=WK$29,VZ19&lt;&gt;""),AND(WA19&gt;=WK$25,WA19&lt;&gt;"",WC19&gt;=WK$29,WC19&lt;&gt;""),AND(WE19&gt;=WK$25,WE19&lt;&gt;"",WG19&gt;=WK$29,WG19&lt;&gt;""),AND(WH19&gt;=WK$25,WH19&lt;&gt;"",WJ19&gt;=WK$29,WJ19&lt;&gt;"")),"Merit",IF(OR(AND(AG19&gt;=AQ$24,AG19&lt;&gt;"",AI19&gt;=AQ$28,AI19&lt;&gt;"",AF19=""),AND(AJ19&gt;=AQ$24,AJ19&lt;&gt;"",AL19&gt;=AQ$28,AL19&lt;&gt;"",AF19=""),AND(AN19&gt;=AQ$24,AN19&lt;&gt;"",AP19&gt;=AQ$28,AP19&lt;&gt;"",AF19=""),AND(BH19&gt;=BR$24,BH19&lt;&gt;"",BJ19&gt;=BR$28,BJ19&lt;&gt;"",BG19=""),AND(BK19&gt;=BR$24,BK19&lt;&gt;"",BM19&gt;=BR$28,BM19&lt;&gt;"",BG19=""),AND(BO19&gt;=BR$24,BO19&lt;&gt;"",BQ19&gt;=BR$28,BQ19&lt;&gt;"",BG19=""),AND(CI19&gt;=CS$24,CI19&lt;&gt;"",CK19&gt;=CS$28,CK19&lt;&gt;"",CH19=""),AND(CL19&gt;=CS$24,CL19&lt;&gt;"",CN19&gt;=CS$28,CN19&lt;&gt;"",CH19=""),AND(CP19&gt;=CS$24,CP19&lt;&gt;"",CR19&gt;=CS$28,CR19&lt;&gt;"",CH19=""),AND(DP19&gt;=EC$24,DP19&lt;&gt;"",DR19&gt;=EC$28,DR19&lt;&gt;""),AND(DS19&gt;=EC$24,DS19&lt;&gt;"",DU19&gt;=EC$28,DU19&lt;&gt;""),AND(DW19&gt;=EC$24,DW19&lt;&gt;"",DY19&gt;=EC$28,DY19&lt;&gt;""),AND(DZ19&gt;=EC$24,DZ19&lt;&gt;"",EB19&gt;=EC$28,EB19&lt;&gt;""),AND(EX19&gt;=FK$24,EX19&lt;&gt;"",EZ19&gt;=FK$28,EZ19&lt;&gt;""),AND(FA19&gt;=FK$24,FA19&lt;&gt;"",FC19&gt;=FK$28,FC19&lt;&gt;""),AND(FE19&gt;=FK$24,FE19&lt;&gt;"",FG19&gt;=FK$28,FG19&lt;&gt;""),AND(FH19&gt;=FK$24,FH19&lt;&gt;"",FJ19&gt;=FK$28,FJ19&lt;&gt;""),AND(GF19&gt;=GS$24,GF19&lt;&gt;"",GH19&gt;=GS$28,GH19&lt;&gt;""),AND(GI19&gt;=GS$24,GI19&lt;&gt;"",GK19&gt;=GS$28,GK19&lt;&gt;""),AND(GM19&gt;=GS$24,GM19&lt;&gt;"",GO19&gt;=GS$28,GO19&lt;&gt;""),AND(GP19&gt;=GS$24,GP19&lt;&gt;"",GR19&gt;=GS$28,GR19&lt;&gt;""),AND(HN19&gt;=IA$24,HN19&lt;&gt;"",HP19&gt;=IA$28,HP19&lt;&gt;""),AND(HQ19&gt;=IA$24,HQ19&lt;&gt;"",HS19&gt;=IA$28,HS19&lt;&gt;""),AND(HU19&gt;=IA$24,HU19&lt;&gt;"",HW19&gt;=IA$28,HW19&lt;&gt;""),AND(HX19&gt;=IA$24,HX19&lt;&gt;"",HZ19&gt;=IA$28,HZ19&lt;&gt;""),AND(IV19&gt;=JI$24,IV19&lt;&gt;"",IX19&gt;=JI$28,IX19&lt;&gt;""),AND(IY19&gt;=JI$24,IY19&lt;&gt;"",JA19&gt;=JI$28,JA19&lt;&gt;""),AND(JC19&gt;=JI$24,JC19&lt;&gt;"",JE19&gt;=JI$28,JE19&lt;&gt;""),AND(JF19&gt;=JI$24,JF19&lt;&gt;"",JH19&gt;=JI$28,JH19&lt;&gt;""),AND(KD19&gt;=KQ$24,KD19&lt;&gt;"",KF19&gt;=KQ$28,KF19&lt;&gt;""),AND(KG19&gt;=KQ$24,KG19&lt;&gt;"",KI19&gt;=KQ$28,KI19&lt;&gt;""),AND(KK19&gt;=KQ$24,KK19&lt;&gt;"",KM19&gt;=KQ$28,KM19&lt;&gt;""),AND(KN19&gt;=KQ$24,KN19&lt;&gt;"",KP19&gt;=KQ$28,KP19&lt;&gt;""),AND(LL19&gt;=LY$24,LL19&lt;&gt;"",LN19&gt;=LY$28,LN19&lt;&gt;""),AND(LO19&gt;=LY$24,LO19&lt;&gt;"",LQ19&gt;=LY$28,LQ19&lt;&gt;""),AND(LS19&gt;=LY$24,LS19&lt;&gt;"",LU19&gt;=LY$28,LU19&lt;&gt;""),AND(LV19&gt;=LY$24,LV19&lt;&gt;"",LX19&gt;=LY$28,LX19&lt;&gt;""),AND(MT19&gt;=NG$24,MT19&lt;&gt;"",MV19&gt;=NG$28,MV19&lt;&gt;""),AND(MW19&gt;=NG$24,MW19&lt;&gt;"",MY19&gt;=NG$28,MY19&lt;&gt;""),AND(NA19&gt;=NG$24,NA19&lt;&gt;"",NC19&gt;=NG$28,NC19&lt;&gt;""),AND(ND19&gt;=NG$24,ND19&lt;&gt;"",NF19&gt;=NG$28,NF19&lt;&gt;""),AND(OB19&gt;=OO$24,OB19&lt;&gt;"",OD19&gt;=OO$28,OD19&lt;&gt;""),AND(OE19&gt;=OO$24,OE19&lt;&gt;"",OG19&gt;=OO$28,OG19&lt;&gt;""),AND(OI19&gt;=OO$24,OI19&lt;&gt;"",OK19&gt;=OO$28,OK19&lt;&gt;""),AND(OL19&gt;=OO$24,OL19&lt;&gt;"",ON19&gt;=OO$28,ON19&lt;&gt;""),AND(PJ19&gt;=PW$24,PJ19&lt;&gt;"",PL19&gt;=PW$28,PL19&lt;&gt;""),AND(PM19&gt;=PW$24,PM19&lt;&gt;"",PO19&gt;=PW$28,PO19&lt;&gt;""),AND(PQ19&gt;=PW$24,PQ19&lt;&gt;"",PS19&gt;=PW$28,PS19&lt;&gt;""),AND(PT19&gt;=PW$24,PT19&lt;&gt;"",PV19&gt;=PW$28,PV19&lt;&gt;""),AND(QR19&gt;=RE$24,QR19&lt;&gt;"",QT19&gt;=RE$28,QT19&lt;&gt;""),AND(QU19&gt;=RE$24,QU19&lt;&gt;"",QW19&gt;=RE$28,QW19&lt;&gt;""),AND(QY19&gt;=RE$24,QY19&lt;&gt;"",RA19&gt;=RE$28,RA19&lt;&gt;""),AND(RB19&gt;=RE$24,RB19&lt;&gt;"",RD19&gt;=RE$28,RD19&lt;&gt;""),AND(RZ19&gt;=SM$24,RZ19&lt;&gt;"",SB19&gt;=SM$28,SB19&lt;&gt;""),AND(SC19&gt;=SM$24,SC19&lt;&gt;"",SE19&gt;=SM$28,SE19&lt;&gt;""),AND(SG19&gt;=SM$24,SG19&lt;&gt;"",SI19&gt;=SM$28,SI19&lt;&gt;""),AND(SJ19&gt;=SM$24,SJ19&lt;&gt;"",SL19&gt;=SM$28,SL19&lt;&gt;""),AND(TH19&gt;=TU$24,TH19&lt;&gt;"",TJ19&gt;=TU$28,TJ19&lt;&gt;""),AND(TK19&gt;=TU$24,TK19&lt;&gt;"",TM19&gt;=TU$28,TM19&lt;&gt;""),AND(TO19&gt;=TU$24,TO19&lt;&gt;"",TQ19&gt;=TU$28,TQ19&lt;&gt;""),AND(TR19&gt;=TU$24,TR19&lt;&gt;"",TT19&gt;=TU$28,TT19&lt;&gt;""),AND(UP19&gt;=VC$24,UP19&lt;&gt;"",UR19&gt;=VC$28,UR19&lt;&gt;""),AND(US19&gt;=VC$24,US19&lt;&gt;"",UU19&gt;=VC$28,UU19&lt;&gt;""),AND(UW19&gt;=VC$24,UW19&lt;&gt;"",UY19&gt;=VC$28,UY19&lt;&gt;""),AND(UZ19&gt;=VC$24,UZ19&lt;&gt;"",VB19&gt;=VC$28,VB19&lt;&gt;""),AND(VX19&gt;=WK$24,VX19&lt;&gt;"",VZ19&gt;=WK$28,VZ19&lt;&gt;""),AND(WA19&gt;=WK$24,WA19&lt;&gt;"",WC19&gt;=WK$28,WC19&lt;&gt;""),AND(WE19&gt;=WK$24,WE19&lt;&gt;"",WG19&gt;=WK$28,WG19&lt;&gt;""),AND(WH19&gt;=WK$24,WH19&lt;&gt;"",WJ19&gt;=WK$28,WJ19&lt;&gt;"")),"Excellence",IF(I19="P","Worlds Team",IF(F19="P","National Team","")))))</f>
        <v/>
      </c>
      <c r="I19" s="3" t="str">
        <f>IF(OR(AND(AG19&gt;=AQ$23,AG19&lt;&gt;"",AI19&gt;=AQ$27,AI19&lt;&gt;"",AF19=""),AND(AJ19&gt;=AQ$23,AJ19&lt;&gt;"",AL19&gt;=AQ$27,AL19&lt;&gt;"",AF19=""),AND(AN19&gt;=AQ$23,AN19&lt;&gt;"",AP19&gt;=AQ$27,AP19&lt;&gt;"",AF19=""),AND(BH19&gt;=BR$23,BH19&lt;&gt;"",BJ19&gt;=BR$27,BJ19&lt;&gt;"",BG19=""),AND(BK19&gt;=BR$23,BK19&lt;&gt;"",BM19&gt;=BR$27,BM19&lt;&gt;"",BG19=""),AND(BO19&gt;=BR$23,BO19&lt;&gt;"",BQ19&gt;=BR$27,BQ19&lt;&gt;"",BG19=""),AND(CI19&gt;=CS$23,CI19&lt;&gt;"",CK19&gt;=CS$27,CK19&lt;&gt;"",CH19=""),AND(CL19&gt;=CS$23,CL19&lt;&gt;"",CN19&gt;=CS$27,CN19&lt;&gt;"",CH19=""),AND(CP19&gt;=CS$23,CP19&lt;&gt;"",CR19&gt;=CS$27,CR19&lt;&gt;"",CH19=""),AND(DP19&gt;=EC$23,DP19&lt;&gt;"",DR19&gt;=EC$27,DR19&lt;&gt;""),AND(DS19&gt;=EC$23,DS19&lt;&gt;"",DU19&gt;=EC$27,DU19&lt;&gt;""),AND(DW19&gt;=EC$23,DW19&lt;&gt;"",DY19&gt;=EC$27,DY19&lt;&gt;""),AND(DZ19&gt;=EC$23,DZ19&lt;&gt;"",EB19&gt;=EC$27,EB19&lt;&gt;""),AND(EX19&gt;=FK$23,EX19&lt;&gt;"",EZ19&gt;=FK$27,EZ19&lt;&gt;""),AND(FA19&gt;=FK$23,FA19&lt;&gt;"",FC19&gt;=FK$27,FC19&lt;&gt;""),AND(FE19&gt;=FK$23,FE19&lt;&gt;"",FG19&gt;=FK$27,FG19&lt;&gt;""),AND(FH19&gt;=FK$23,FH19&lt;&gt;"",FJ19&gt;=FK$27,FJ19&lt;&gt;""),AND(GF19&gt;=GS$23,GF19&lt;&gt;"",GH19&gt;=GS$27,GH19&lt;&gt;""),AND(GI19&gt;=GS$23,GI19&lt;&gt;"",GK19&gt;=GS$27,GK19&lt;&gt;""),AND(GM19&gt;=GS$23,GM19&lt;&gt;"",GO19&gt;=GS$27,GO19&lt;&gt;""),AND(GP19&gt;=GS$23,GP19&lt;&gt;"",GR19&gt;=GS$27,GR19&lt;&gt;""),AND(HN19&gt;=IA$23,HN19&lt;&gt;"",HP19&gt;=IA$27,HP19&lt;&gt;""),AND(HQ19&gt;=IA$23,HQ19&lt;&gt;"",HS19&gt;=IA$27,HS19&lt;&gt;""),AND(HU19&gt;=IA$23,HU19&lt;&gt;"",HW19&gt;=IA$27,HW19&lt;&gt;""),AND(HX19&gt;=IA$23,HX19&lt;&gt;"",HZ19&gt;=IA$27,HZ19&lt;&gt;""),AND(IV19&gt;=JI$23,IV19&lt;&gt;"",IX19&gt;=JI$27,IX19&lt;&gt;""),AND(IY19&gt;=JI$23,IY19&lt;&gt;"",JA19&gt;=JI$27,JA19&lt;&gt;""),AND(JC19&gt;=JI$23,JC19&lt;&gt;"",JE19&gt;=JI$27,JE19&lt;&gt;""),AND(JF19&gt;=JI$23,JF19&lt;&gt;"",JH19&gt;=JI$27,JH19&lt;&gt;""),AND(KD19&gt;=KQ$23,KD19&lt;&gt;"",KF19&gt;=KQ$27,KF19&lt;&gt;""),AND(KG19&gt;=KQ$23,KG19&lt;&gt;"",KI19&gt;=KQ$27,KI19&lt;&gt;""),AND(KK19&gt;=KQ$23,KK19&lt;&gt;"",KM19&gt;=KQ$27,KM19&lt;&gt;""),AND(KN19&gt;=KQ$23,KN19&lt;&gt;"",KP19&gt;=KQ$27,KP19&lt;&gt;""),AND(LL19&gt;=LY$23,LL19&lt;&gt;"",LN19&gt;=LY$27,LN19&lt;&gt;""),AND(LO19&gt;=LY$23,LO19&lt;&gt;"",LQ19&gt;=LY$27,LQ19&lt;&gt;""),AND(LS19&gt;=LY$23,LS19&lt;&gt;"",LU19&gt;=LY$27,LU19&lt;&gt;""),AND(LV19&gt;=LY$23,LV19&lt;&gt;"",LX19&gt;=LY$27,LX19&lt;&gt;""),AND(MT19&gt;=NG$23,MT19&lt;&gt;"",MV19&gt;=NG$27,MV19&lt;&gt;""),AND(MW19&gt;=NG$23,MW19&lt;&gt;"",MY19&gt;=NG$27,MY19&lt;&gt;""),AND(NA19&gt;=NG$23,NA19&lt;&gt;"",NC19&gt;=NG$27,NC19&lt;&gt;""),AND(ND19&gt;=NG$23,ND19&lt;&gt;"",NF19&gt;=NG$27,NF19&lt;&gt;""),AND(OB19&gt;=OO$23,OB19&lt;&gt;"",OD19&gt;=OO$27,OD19&lt;&gt;""),AND(OE19&gt;=OO$23,OE19&lt;&gt;"",OG19&gt;=OO$27,OG19&lt;&gt;""),AND(OI19&gt;=OO$23,OI19&lt;&gt;"",OK19&gt;=OO$27,OK19&lt;&gt;""),AND(OL19&gt;=OO$23,OL19&lt;&gt;"",ON19&gt;=OO$27,ON19&lt;&gt;""),AND(PJ19&gt;=PW$23,PJ19&lt;&gt;"",PL19&gt;=PW$27,PL19&lt;&gt;""),AND(PM19&gt;=PW$23,PM19&lt;&gt;"",PO19&gt;=PW$27,PO19&lt;&gt;""),AND(PQ19&gt;=PW$23,PQ19&lt;&gt;"",PS19&gt;=PW$27,PS19&lt;&gt;""),AND(PT19&gt;=PW$23,PT19&lt;&gt;"",PV19&gt;=PW$27,PV19&lt;&gt;""),AND(QR19&gt;=RE$23,QR19&lt;&gt;"",QT19&gt;=RE$27,QT19&lt;&gt;""),AND(QU19&gt;=RE$23,QU19&lt;&gt;"",QW19&gt;=RE$27,QW19&lt;&gt;""),AND(QY19&gt;=RE$23,QY19&lt;&gt;"",RA19&gt;=RE$27,RA19&lt;&gt;""),AND(RB19&gt;=RE$23,RB19&lt;&gt;"",RD19&gt;=RE$27,RD19&lt;&gt;""),AND(RZ19&gt;=SM$23,RZ19&lt;&gt;"",SB19&gt;=SM$27,SB19&lt;&gt;""),AND(SC19&gt;=SM$23,SC19&lt;&gt;"",SE19&gt;=SM$27,SE19&lt;&gt;""),AND(SG19&gt;=SM$23,SG19&lt;&gt;"",SI19&gt;=SM$27,SI19&lt;&gt;""),AND(SJ19&gt;=SM$23,SJ19&lt;&gt;"",SL19&gt;=SM$27,SL19&lt;&gt;""),AND(TH19&gt;=TU$23,TH19&lt;&gt;"",TJ19&gt;=TU$27,TJ19&lt;&gt;""),AND(TK19&gt;=TU$23,TK19&lt;&gt;"",TM19&gt;=TU$27,TM19&lt;&gt;""),AND(TO19&gt;=TU$23,TO19&lt;&gt;"",TQ19&gt;=TU$27,TQ19&lt;&gt;""),AND(TR19&gt;=TU$23,TR19&lt;&gt;"",TT19&gt;=TU$27,TT19&lt;&gt;""),AND(UP19&gt;=VC$23,UP19&lt;&gt;"",UR19&gt;=VC$27,UR19&lt;&gt;""),AND(US19&gt;=VC$23,US19&lt;&gt;"",UU19&gt;=VC$27,UU19&lt;&gt;""),AND(UW19&gt;=VC$23,UW19&lt;&gt;"",UY19&gt;=VC$27,UY19&lt;&gt;""),AND(UZ19&gt;=VC$23,UZ19&lt;&gt;"",VB19&gt;=VC$27,VB19&lt;&gt;""),AND(VX19&gt;=WK$23,VX19&lt;&gt;"",VZ19&gt;=WK$27,VZ19&lt;&gt;""),AND(WA19&gt;=WK$23,WA19&lt;&gt;"",WC19&gt;=WK$27,WC19&lt;&gt;""),AND(WE19&gt;=WK$23,WE19&lt;&gt;"",WG19&gt;=WK$27,WG19&lt;&gt;""),AND(WH19&gt;=WK$23,WH19&lt;&gt;"",WJ19&gt;=WK$27,WJ19&lt;&gt;"")),"P","")</f>
        <v/>
      </c>
      <c r="J19" s="8">
        <f>IF(COUNT(AI19,AL19,AP19,BJ19,BM19,BQ19,CK19,CN19,CR19)&gt;0,LARGE((AI19,AL19,AP19,BJ19,BM19,BQ19,CK19,CN19,CR19),1),0)</f>
        <v>9.93</v>
      </c>
      <c r="K19" s="8" t="str">
        <f>IF(J19="","",IF(OR(J19=CK19,J19=CN19,J19=CR19),$BS$1,IF(OR(J19=BJ19,J19=BM19,J19=BQ19),$AR$1,IF(OR(J19=AI19,J19=AL19,J19=AP19),$Q$1,""))))</f>
        <v>2025 Elite Canada</v>
      </c>
      <c r="L19" s="8">
        <f>IF(COUNT(AI19,AL19,AP19,BJ19,BM19,BQ19,CK19,CN19,CR19)&gt;1,LARGE((AI19,AL19,AP19,BJ19,BM19,BQ19,CK19,CN19,CR19),2),0)</f>
        <v>5.16</v>
      </c>
      <c r="M19" s="8" t="str">
        <f>IF(L19="","",IF(OR(L19=CK19,L19=CN19,L19=CR19),$BS$1,IF(OR(L19=BJ19,L19=BM19,L19=BQ19),$AR$1,IF(OR(L19=AI19,L19=AL19,L19=AP19),$Q$1,""))))</f>
        <v>2025 Elite Canada</v>
      </c>
      <c r="N19" s="8" t="str">
        <f>IF(MAX(CT19,CU19)&gt;0,MAX(CT19,CU19),"")</f>
        <v/>
      </c>
      <c r="O19" s="11" t="str">
        <f>IF(N19="","",IF(N19=CT19,"("&amp;CT$2&amp;")",IF(N19=CU19,"("&amp;CU$2&amp;")")))</f>
        <v/>
      </c>
      <c r="P19" s="8" t="str">
        <f>IF(N19="","",IF(N19=CT19,IF(N19+IF(L19="",0,L19)=WD19,$VD$1,IF(N19+IF(L19="",0,L19)=UV19,$TV$1,IF(N19+IF(L19="",0,L19)=TN19,$SN$1,IF(N19+IF(L19="",0,L19)=SF19,$RF$1,IF(N19+IF(L19="",0,L19)=QX19,$PX$1,IF(N19+IF(L19="",0,L19)=PP19,$OP$1,IF(N19+IF(L19="",0,L19)=OH19,$NH$1,IF(N19+IF(L19="",0,L19)=MZ19,$LZ$1,IF(N19+IF(L19="",0,L19)=LR19,$KR$1,IF(N19+IF(L19="",0,L19)=KJ19,$JJ$1,IF(N19+IF(L19="",0,L19)=JB19,$IB$1,IF(N19+IF(L19="",0,L19)=HT19,$GT$1,IF(N19+IF(L19="",0,L19)=GL19,$FL$1,IF(N19+IF(L19="",0,L19)=FD19,$ED$1,IF(N19+IF(L19="",0,L19)=DV19,$CV$1))))))))))))))),IF(N19=CU19,IF(N19+IF(L19="",0,L19)=WG19,$VD$1,IF(N19+IF(L19="",0,L19)=UY19,$TV$1,IF(N19+IF(L19="",0,L19)=TQ19,$SN$1,IF(N19+IF(L19="",0,L19)=SL19,$RF$1,IF(N19+IF(L19="",0,L19)=RD19,$PX$1,IF(N19+IF(L19="",0,L19)=PV19,$OP$1,IF(N19+IF(L19="",0,L19)=ON19,$NH$1,IF(N19+IF(L19="",0,L19)=NF19,$LZ$1,IF(N19+IF(L19="",0,L19)=LX19,$KR$1,IF(N19+IF(L19="",0,L19)=KP19,$JJ$1,IF(N19+IF(L19="",0,L19)=JH19,$IB$1,IF(N19+IF(L19="",0,L19)=HZ19,$GT$1,IF(N19+IF(L19="",0,L19)=GR19,$FL$1,IF(N19+IF(L19="",0,L19)=FJ19,$ED$1,IF(N19+IF(L19="",0,L19)=EB19,$CV$1,IF(N19+IF(L19="",0,L19)=WJ19,$VD$1,IF(N19+IF(L19="",0,L19)=VB19,$TV$1,IF(N19+IF(L19="",0,L19)=TT19,$SN$1,IF(N19+IF(L19="",0,L19)=SI19,$RF$1,IF(N19+IF(L19="",0,L19)=RA19,$PX$1,IF(N19+IF(L19="",0,L19)=PS19,$OP$1,IF(N19+IF(L19="",0,L19)=OK19,$NH$1,IF(N19+IF(L19="",0,L19)=NC19,$LZ$1,IF(N19+IF(L19="",0,L19)=LU19,$KR$1,IF(N19+IF(L19="",0,L19)=KM19,$JJ$1,IF(N19+IF(L19="",0,L19)=JE19,$IB$1,IF(N19+IF(L19="",0,L19)=HW19,$GT$1,IF(N19+IF(L19="",0,L19)=GO19,$FL$1,IF(N19+IF(L19="",0,L19)=FG19,$ED$1,IF(N19+IF(L19="",0,L19)=DY19,$CV$1)))))))))))))))))))))))))))))))))</f>
        <v/>
      </c>
      <c r="Q19" s="22">
        <v>0.7</v>
      </c>
      <c r="R19" s="22">
        <v>1</v>
      </c>
      <c r="S19" s="22">
        <v>1.5</v>
      </c>
      <c r="T19" s="22">
        <v>1.96</v>
      </c>
      <c r="U19" s="22">
        <v>0</v>
      </c>
      <c r="V19" s="22">
        <v>1.4</v>
      </c>
      <c r="W19" s="22">
        <v>1.75</v>
      </c>
      <c r="X19" s="22">
        <v>3</v>
      </c>
      <c r="Y19" s="22">
        <v>3.78</v>
      </c>
      <c r="Z19" s="22">
        <v>0</v>
      </c>
      <c r="AA19" s="22"/>
      <c r="AB19" s="22"/>
      <c r="AC19" s="22"/>
      <c r="AD19" s="22"/>
      <c r="AE19" s="22"/>
      <c r="AF19" s="27"/>
      <c r="AG19" s="38">
        <f>IF(S19&gt;0,S19,"")</f>
        <v>1.5</v>
      </c>
      <c r="AH19" s="38">
        <f>IF(T19&gt;0,T19,"")</f>
        <v>1.96</v>
      </c>
      <c r="AI19" s="40">
        <f>IF(SUM(Q19:T19)-U19&gt;0,SUM(Q19:T19)-U19,"")</f>
        <v>5.16</v>
      </c>
      <c r="AJ19" s="40">
        <f>IF(X19&gt;0,X19,"")</f>
        <v>3</v>
      </c>
      <c r="AK19" s="40">
        <f>IF(Y19&gt;0,Y19,"")</f>
        <v>3.78</v>
      </c>
      <c r="AL19" s="40">
        <f>IF(SUM(V19:Y19)-Z19&gt;0,SUM(V19:Y19)-Z19,"")</f>
        <v>9.93</v>
      </c>
      <c r="AM19" s="40">
        <f>IF(AI19="","",MAX(AI19,AL19))</f>
        <v>9.93</v>
      </c>
      <c r="AN19" s="40" t="str">
        <f>IF(AC19&gt;0,AC19,"")</f>
        <v/>
      </c>
      <c r="AO19" s="40" t="str">
        <f>IF(AD19&gt;0,AD19,"")</f>
        <v/>
      </c>
      <c r="AP19" s="40" t="str">
        <f>IF(SUM(AA19:AD19)-AE19&gt;0,SUM(AA19:AD19)-AE19,"")</f>
        <v/>
      </c>
      <c r="AQ19" s="40">
        <f>IF(SUM(AM19,AP19)&gt;0,SUM(AM19,AP19),"")</f>
        <v>9.93</v>
      </c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8"/>
      <c r="BH19" s="39" t="str">
        <f>IF(AT19&gt;0,AT19,"")</f>
        <v/>
      </c>
      <c r="BI19" s="39" t="str">
        <f>IF(AU19&gt;0,AU19,"")</f>
        <v/>
      </c>
      <c r="BJ19" s="11" t="str">
        <f>IF(SUM(AR19:AU19)-AV19&gt;0,SUM(AR19:AU19)-AV19,"")</f>
        <v/>
      </c>
      <c r="BK19" s="11" t="str">
        <f>IF(AY19&gt;0,AY19,"")</f>
        <v/>
      </c>
      <c r="BL19" s="11" t="str">
        <f>IF(AZ19&gt;0,AZ19,"")</f>
        <v/>
      </c>
      <c r="BM19" s="11" t="str">
        <f>IF(SUM(AW19:AZ19)-BA19&gt;0,SUM(AW19:AZ19)-BA19,"")</f>
        <v/>
      </c>
      <c r="BN19" s="11" t="str">
        <f>IF(BJ19="","",MAX(BJ19,BM19))</f>
        <v/>
      </c>
      <c r="BO19" s="11" t="str">
        <f>IF(BD19&gt;0,BD19,"")</f>
        <v/>
      </c>
      <c r="BP19" s="11" t="str">
        <f>IF(BE19&gt;0,BE19,"")</f>
        <v/>
      </c>
      <c r="BQ19" s="11" t="str">
        <f>IF(SUM(BB19:BE19)-BF19&gt;0,SUM(BB19:BE19)-BF19,"")</f>
        <v/>
      </c>
      <c r="BR19" s="11" t="str">
        <f>IF(SUM(BN19,BQ19)&gt;0,SUM(BN19,BQ19),"")</f>
        <v/>
      </c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7"/>
      <c r="CI19" s="38" t="str">
        <f>IF(BU19&gt;0,BU19,"")</f>
        <v/>
      </c>
      <c r="CJ19" s="38" t="str">
        <f>IF(BV19&gt;0,BV19,"")</f>
        <v/>
      </c>
      <c r="CK19" s="40" t="str">
        <f>IF(SUM(BS19:BV19)-BW19&gt;0,SUM(BS19:BV19)-BW19,"")</f>
        <v/>
      </c>
      <c r="CL19" s="40" t="str">
        <f>IF(BZ19&gt;0,BZ19,"")</f>
        <v/>
      </c>
      <c r="CM19" s="40" t="str">
        <f>IF(CA19&gt;0,CA19,"")</f>
        <v/>
      </c>
      <c r="CN19" s="40" t="str">
        <f>IF(SUM(BX19:CA19)-CB19&gt;0,SUM(BX19:CA19)-CB19,"")</f>
        <v/>
      </c>
      <c r="CO19" s="40" t="str">
        <f>IF(CK19="","",MAX(CK19,CN19))</f>
        <v/>
      </c>
      <c r="CP19" s="40" t="str">
        <f>IF(CE19&gt;0,CE19,"")</f>
        <v/>
      </c>
      <c r="CQ19" s="40" t="str">
        <f>IF(CF19&gt;0,CF19,"")</f>
        <v/>
      </c>
      <c r="CR19" s="40" t="str">
        <f>IF(SUM(CC19:CF19)-CG19&gt;0,SUM(CC19:CF19)-CG19,"")</f>
        <v/>
      </c>
      <c r="CS19" s="40" t="str">
        <f>IF(SUM(CO19,CR19)&gt;0,SUM(CO19,CR19),"")</f>
        <v/>
      </c>
      <c r="CT19" s="51" t="str">
        <f>IF(MAX(DV19,FD19,GL19,HT19,JB19,KJ19,LR19,MZ19,OH19,PP19,QX19,SF19,TN19,UV19,WD19)-IF(L19="",0,L19)&gt;0.001,MAX(DV19,FD19,GL19,HT19,JB19,KJ19,LR19,MZ19,OH19,PP19,QX19,SF19,TN19,UV19,WD19)-IF(L19="",0,L19),"")</f>
        <v/>
      </c>
      <c r="CU19" s="51" t="str">
        <f>IF(MAX(DY19,EB19,FG19,FJ19,GO19,GR19,HW19,HZ19,JE19,JH19,KM19,KP19,LU19,LX19,NC19,NF19,OK19,ON19,PS19,PV19,RA19,RD19,SI19,SL19,TQ19,TT19,UY19,VB19,WG19,WJ19)-IF(L19="",0,L19)&gt;0.001,MAX(DY19,EB19,FG19,FJ19,GO19,GR19,HW19,HZ19,JE19,JH19,KM19,KP19,LU19,LX19,NC19,NF19,OK19,ON19,PS19,PV19,RA19,RD19,SI19,SL19,TQ19,TT19,UY19,VB19,WG19,WJ19)-IF(L19="",0,L19),"")</f>
        <v/>
      </c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40" t="str">
        <f>IF(CX19&gt;0,CX19,"")</f>
        <v/>
      </c>
      <c r="DQ19" s="40" t="str">
        <f>IF(CY19&gt;0,CY19,"")</f>
        <v/>
      </c>
      <c r="DR19" s="40" t="str">
        <f>IF(SUM(CV19:CY19)-CZ19&gt;0,SUM(CV19:CY19)-CZ19,"")</f>
        <v/>
      </c>
      <c r="DS19" s="40" t="str">
        <f>IF(DC19&gt;0,DC19,"")</f>
        <v/>
      </c>
      <c r="DT19" s="40" t="str">
        <f>IF(DD19&gt;0,DD19,"")</f>
        <v/>
      </c>
      <c r="DU19" s="40" t="str">
        <f>IF(SUM(DA19:DD19)-DE19&gt;0,SUM(DA19:DD19)-DE19,"")</f>
        <v/>
      </c>
      <c r="DV19" s="40" t="str">
        <f>IF(MAX(DR19,DU19)&gt;0,MAX(DR19,DU19),"")</f>
        <v/>
      </c>
      <c r="DW19" s="40" t="str">
        <f>IF(DH19&gt;0,DH19,"")</f>
        <v/>
      </c>
      <c r="DX19" s="40" t="str">
        <f>IF(DI19&gt;0,DI19,"")</f>
        <v/>
      </c>
      <c r="DY19" s="40" t="str">
        <f>IF(SUM(DF19:DI19)-DJ19&gt;0,SUM(DF19:DI19)-DJ19,"")</f>
        <v/>
      </c>
      <c r="DZ19" s="40" t="str">
        <f>IF(DM19&gt;0,DM19,"")</f>
        <v/>
      </c>
      <c r="EA19" s="40" t="str">
        <f>IF(DN19&gt;0,DN19,"")</f>
        <v/>
      </c>
      <c r="EB19" s="40" t="str">
        <f>IF(SUM(DK19:DN19)-DO19&gt;0,SUM(DK19:DN19)-DO19,"")</f>
        <v/>
      </c>
      <c r="EC19" s="40" t="str">
        <f>IF(SUM(DV19,EB19)&gt;0,SUM(DV19,EB19),"")</f>
        <v/>
      </c>
      <c r="ED19" s="18"/>
      <c r="EE19" s="18"/>
      <c r="EF19" s="18"/>
      <c r="EG19" s="18"/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1" t="str">
        <f>IF(EF19&gt;0,EF19,"")</f>
        <v/>
      </c>
      <c r="EY19" s="11" t="str">
        <f>IF(EG19&gt;0,EG19,"")</f>
        <v/>
      </c>
      <c r="EZ19" s="11" t="str">
        <f>IF(SUM(ED19:EG19)-EH19&gt;0,SUM(ED19:EG19)-EH19,"")</f>
        <v/>
      </c>
      <c r="FA19" s="11" t="str">
        <f>IF(EK19&gt;0,EK19,"")</f>
        <v/>
      </c>
      <c r="FB19" s="11" t="str">
        <f>IF(EL19&gt;0,EL19,"")</f>
        <v/>
      </c>
      <c r="FC19" s="11" t="str">
        <f>IF(SUM(EI19:EL19)-EM19&gt;0,SUM(EI19:EL19)-EM19,"")</f>
        <v/>
      </c>
      <c r="FD19" s="11" t="str">
        <f>IF(MAX(EZ19,FC19)&gt;0,MAX(EZ19,FC19),"")</f>
        <v/>
      </c>
      <c r="FE19" s="11" t="str">
        <f>IF(EP19&gt;0,EP19,"")</f>
        <v/>
      </c>
      <c r="FF19" s="11" t="str">
        <f>IF(EQ19&gt;0,EQ19,"")</f>
        <v/>
      </c>
      <c r="FG19" s="11" t="str">
        <f>IF(SUM(EN19:EQ19)-ER19&gt;0,SUM(EN19:EQ19)-ER19,"")</f>
        <v/>
      </c>
      <c r="FH19" s="11" t="str">
        <f>IF(EU19&gt;0,EU19,"")</f>
        <v/>
      </c>
      <c r="FI19" s="11" t="str">
        <f>IF(EV19&gt;0,EV19,"")</f>
        <v/>
      </c>
      <c r="FJ19" s="11" t="str">
        <f>IF(SUM(ES19:EV19)-EW19&gt;0,SUM(ES19:EV19)-EW19,"")</f>
        <v/>
      </c>
      <c r="FK19" s="11" t="str">
        <f>IF(SUM(FD19,FJ19)&gt;0,SUM(FD19,FJ19),"")</f>
        <v/>
      </c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40" t="str">
        <f>IF(FN19&gt;0,FN19,"")</f>
        <v/>
      </c>
      <c r="GG19" s="40" t="str">
        <f>IF(FO19&gt;0,FO19,"")</f>
        <v/>
      </c>
      <c r="GH19" s="40" t="str">
        <f>IF(SUM(FL19:FO19)-FP19&gt;0,SUM(FL19:FO19)-FP19,"")</f>
        <v/>
      </c>
      <c r="GI19" s="40" t="str">
        <f>IF(FS19&gt;0,FS19,"")</f>
        <v/>
      </c>
      <c r="GJ19" s="40" t="str">
        <f>IF(FT19&gt;0,FT19,"")</f>
        <v/>
      </c>
      <c r="GK19" s="40" t="str">
        <f>IF(SUM(FQ19:FT19)-FU19&gt;0,SUM(FQ19:FT19)-FU19,"")</f>
        <v/>
      </c>
      <c r="GL19" s="40" t="str">
        <f>IF(MAX(GH19,GK19)&gt;0,MAX(GH19,GK19),"")</f>
        <v/>
      </c>
      <c r="GM19" s="40" t="str">
        <f>IF(FX19&gt;0,FX19,"")</f>
        <v/>
      </c>
      <c r="GN19" s="40" t="str">
        <f>IF(FY19&gt;0,FY19,"")</f>
        <v/>
      </c>
      <c r="GO19" s="40" t="str">
        <f>IF(SUM(FV19:FY19)-FZ19&gt;0,SUM(FV19:FY19)-FZ19,"")</f>
        <v/>
      </c>
      <c r="GP19" s="40" t="str">
        <f>IF(GC19&gt;0,GC19,"")</f>
        <v/>
      </c>
      <c r="GQ19" s="40" t="str">
        <f>IF(GD19&gt;0,GD19,"")</f>
        <v/>
      </c>
      <c r="GR19" s="40" t="str">
        <f>IF(SUM(GA19:GD19)-GE19&gt;0,SUM(GA19:GD19)-GE19,"")</f>
        <v/>
      </c>
      <c r="GS19" s="40" t="str">
        <f>IF(SUM(GL19,GR19)&gt;0,SUM(GL19,GR19),"")</f>
        <v/>
      </c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1" t="str">
        <f>IF(GV19&gt;0,GV19,"")</f>
        <v/>
      </c>
      <c r="HO19" s="11" t="str">
        <f>IF(GW19&gt;0,GW19,"")</f>
        <v/>
      </c>
      <c r="HP19" s="11" t="str">
        <f>IF(SUM(GT19:GW19)-GX19&gt;0,SUM(GT19:GW19)-GX19,"")</f>
        <v/>
      </c>
      <c r="HQ19" s="11" t="str">
        <f>IF(HA19&gt;0,HA19,"")</f>
        <v/>
      </c>
      <c r="HR19" s="11" t="str">
        <f>IF(HB19&gt;0,HB19,"")</f>
        <v/>
      </c>
      <c r="HS19" s="11" t="str">
        <f>IF(SUM(GY19:HB19)-HC19&gt;0,SUM(GY19:HB19)-HC19,"")</f>
        <v/>
      </c>
      <c r="HT19" s="11" t="str">
        <f>IF(MAX(HP19,HS19)&gt;0,MAX(HP19,HS19),"")</f>
        <v/>
      </c>
      <c r="HU19" s="11" t="str">
        <f>IF(HF19&gt;0,HF19,"")</f>
        <v/>
      </c>
      <c r="HV19" s="11" t="str">
        <f>IF(HG19&gt;0,HG19,"")</f>
        <v/>
      </c>
      <c r="HW19" s="11" t="str">
        <f>IF(SUM(HD19:HG19)-HH19&gt;0,SUM(HD19:HG19)-HH19,"")</f>
        <v/>
      </c>
      <c r="HX19" s="11" t="str">
        <f>IF(HK19&gt;0,HK19,"")</f>
        <v/>
      </c>
      <c r="HY19" s="11" t="str">
        <f>IF(HL19&gt;0,HL19,"")</f>
        <v/>
      </c>
      <c r="HZ19" s="11" t="str">
        <f>IF(SUM(HI19:HL19)-HM19&gt;0,SUM(HI19:HL19)-HM19,"")</f>
        <v/>
      </c>
      <c r="IA19" s="11" t="str">
        <f>IF(SUM(HT19,HZ19)&gt;0,SUM(HT19,HZ19),"")</f>
        <v/>
      </c>
      <c r="IB19" s="17"/>
      <c r="IC19" s="17"/>
      <c r="ID19" s="17"/>
      <c r="IE19" s="17"/>
      <c r="IF19" s="17"/>
      <c r="IG19" s="17"/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40" t="str">
        <f>IF(ID19&gt;0,ID19,"")</f>
        <v/>
      </c>
      <c r="IW19" s="40" t="str">
        <f>IF(IE19&gt;0,IE19,"")</f>
        <v/>
      </c>
      <c r="IX19" s="40" t="str">
        <f>IF(SUM(IB19:IE19)-IF19&gt;0,SUM(IB19:IE19)-IF19,"")</f>
        <v/>
      </c>
      <c r="IY19" s="40" t="str">
        <f>IF(II19&gt;0,II19,"")</f>
        <v/>
      </c>
      <c r="IZ19" s="40" t="str">
        <f>IF(IJ19&gt;0,IJ19,"")</f>
        <v/>
      </c>
      <c r="JA19" s="40" t="str">
        <f>IF(SUM(IG19:IJ19)-IK19&gt;0,SUM(IG19:IJ19)-IK19,"")</f>
        <v/>
      </c>
      <c r="JB19" s="40" t="str">
        <f>IF(MAX(IX19,JA19)&gt;0,MAX(IX19,JA19),"")</f>
        <v/>
      </c>
      <c r="JC19" s="40" t="str">
        <f>IF(IN19&gt;0,IN19,"")</f>
        <v/>
      </c>
      <c r="JD19" s="40" t="str">
        <f>IF(IO19&gt;0,IO19,"")</f>
        <v/>
      </c>
      <c r="JE19" s="40" t="str">
        <f>IF(SUM(IL19:IO19)-IP19&gt;0,SUM(IL19:IO19)-IP19,"")</f>
        <v/>
      </c>
      <c r="JF19" s="40" t="str">
        <f>IF(IS19&gt;0,IS19,"")</f>
        <v/>
      </c>
      <c r="JG19" s="40" t="str">
        <f>IF(IT19&gt;0,IT19,"")</f>
        <v/>
      </c>
      <c r="JH19" s="40" t="str">
        <f>IF(SUM(IQ19:IT19)-IU19&gt;0,SUM(IQ19:IT19)-IU19,"")</f>
        <v/>
      </c>
      <c r="JI19" s="40" t="str">
        <f>IF(SUM(JB19,JH19)&gt;0,SUM(JB19,JH19),"")</f>
        <v/>
      </c>
      <c r="JJ19" s="18"/>
      <c r="JK19" s="18"/>
      <c r="JL19" s="18"/>
      <c r="JM19" s="18"/>
      <c r="JN19" s="18"/>
      <c r="JO19" s="18"/>
      <c r="JP19" s="18"/>
      <c r="JQ19" s="18"/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1" t="str">
        <f>IF(JL19&gt;0,JL19,"")</f>
        <v/>
      </c>
      <c r="KE19" s="11" t="str">
        <f>IF(JM19&gt;0,JM19,"")</f>
        <v/>
      </c>
      <c r="KF19" s="11" t="str">
        <f>IF(SUM(JJ19:JM19)-JN19&gt;0,SUM(JJ19:JM19)-JN19,"")</f>
        <v/>
      </c>
      <c r="KG19" s="11" t="str">
        <f>IF(JQ19&gt;0,JQ19,"")</f>
        <v/>
      </c>
      <c r="KH19" s="11" t="str">
        <f>IF(JR19&gt;0,JR19,"")</f>
        <v/>
      </c>
      <c r="KI19" s="11" t="str">
        <f>IF(SUM(JO19:JR19)-JS19&gt;0,SUM(JO19:JR19)-JS19,"")</f>
        <v/>
      </c>
      <c r="KJ19" s="11" t="str">
        <f>IF(MAX(KF19,KI19)&gt;0,MAX(KF19,KI19),"")</f>
        <v/>
      </c>
      <c r="KK19" s="11" t="str">
        <f>IF(JV19&gt;0,JV19,"")</f>
        <v/>
      </c>
      <c r="KL19" s="11" t="str">
        <f>IF(JW19&gt;0,JW19,"")</f>
        <v/>
      </c>
      <c r="KM19" s="11" t="str">
        <f>IF(SUM(JT19:JW19)-JX19&gt;0,SUM(JT19:JW19)-JX19,"")</f>
        <v/>
      </c>
      <c r="KN19" s="11" t="str">
        <f>IF(KA19&gt;0,KA19,"")</f>
        <v/>
      </c>
      <c r="KO19" s="11" t="str">
        <f>IF(KB19&gt;0,KB19,"")</f>
        <v/>
      </c>
      <c r="KP19" s="11" t="str">
        <f>IF(SUM(JY19:KB19)-KC19&gt;0,SUM(JY19:KB19)-KC19,"")</f>
        <v/>
      </c>
      <c r="KQ19" s="11" t="str">
        <f>IF(SUM(KJ19,KP19)&gt;0,SUM(KJ19,KP19),"")</f>
        <v/>
      </c>
      <c r="KR19" s="17"/>
      <c r="KS19" s="17"/>
      <c r="KT19" s="17"/>
      <c r="KU19" s="17"/>
      <c r="KV19" s="17"/>
      <c r="KW19" s="17"/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40" t="str">
        <f>IF(KT19&gt;0,KT19,"")</f>
        <v/>
      </c>
      <c r="LM19" s="40" t="str">
        <f>IF(KU19&gt;0,KU19,"")</f>
        <v/>
      </c>
      <c r="LN19" s="40" t="str">
        <f>IF(SUM(KR19:KU19)-KV19&gt;0,SUM(KR19:KU19)-KV19,"")</f>
        <v/>
      </c>
      <c r="LO19" s="40" t="str">
        <f>IF(KY19&gt;0,KY19,"")</f>
        <v/>
      </c>
      <c r="LP19" s="40" t="str">
        <f>IF(KZ19&gt;0,KZ19,"")</f>
        <v/>
      </c>
      <c r="LQ19" s="40" t="str">
        <f>IF(SUM(KW19:KZ19)-LA19&gt;0,SUM(KW19:KZ19)-LA19,"")</f>
        <v/>
      </c>
      <c r="LR19" s="40" t="str">
        <f>IF(MAX(LN19,LQ19)&gt;0,MAX(LN19,LQ19),"")</f>
        <v/>
      </c>
      <c r="LS19" s="40" t="str">
        <f>IF(LD19&gt;0,LD19,"")</f>
        <v/>
      </c>
      <c r="LT19" s="40" t="str">
        <f>IF(LE19&gt;0,LE19,"")</f>
        <v/>
      </c>
      <c r="LU19" s="40" t="str">
        <f>IF(SUM(LB19:LE19)-LF19&gt;0,SUM(LB19:LE19)-LF19,"")</f>
        <v/>
      </c>
      <c r="LV19" s="40" t="str">
        <f>IF(LI19&gt;0,LI19,"")</f>
        <v/>
      </c>
      <c r="LW19" s="40" t="str">
        <f>IF(LJ19&gt;0,LJ19,"")</f>
        <v/>
      </c>
      <c r="LX19" s="40" t="str">
        <f>IF(SUM(LG19:LJ19)-LK19&gt;0,SUM(LG19:LJ19)-LK19,"")</f>
        <v/>
      </c>
      <c r="LY19" s="40" t="str">
        <f>IF(SUM(LR19,LX19)&gt;0,SUM(LR19,LX19),"")</f>
        <v/>
      </c>
      <c r="LZ19" s="18"/>
      <c r="MA19" s="18"/>
      <c r="MB19" s="18"/>
      <c r="MC19" s="18"/>
      <c r="MD19" s="18"/>
      <c r="ME19" s="18"/>
      <c r="MF19" s="18"/>
      <c r="MG19" s="18"/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1" t="str">
        <f>IF(MB19&gt;0,MB19,"")</f>
        <v/>
      </c>
      <c r="MU19" s="11" t="str">
        <f>IF(MC19&gt;0,MC19,"")</f>
        <v/>
      </c>
      <c r="MV19" s="11" t="str">
        <f>IF(SUM(LZ19:MC19)-MD19&gt;0,SUM(LZ19:MC19)-MD19,"")</f>
        <v/>
      </c>
      <c r="MW19" s="11" t="str">
        <f>IF(MG19&gt;0,MG19,"")</f>
        <v/>
      </c>
      <c r="MX19" s="11" t="str">
        <f>IF(MH19&gt;0,MH19,"")</f>
        <v/>
      </c>
      <c r="MY19" s="11" t="str">
        <f>IF(SUM(ME19:MH19)-MI19&gt;0,SUM(ME19:MH19)-MI19,"")</f>
        <v/>
      </c>
      <c r="MZ19" s="11" t="str">
        <f>IF(MAX(MV19,MY19)&gt;0,MAX(MV19,MY19),"")</f>
        <v/>
      </c>
      <c r="NA19" s="11" t="str">
        <f>IF(ML19&gt;0,ML19,"")</f>
        <v/>
      </c>
      <c r="NB19" s="11" t="str">
        <f>IF(MM19&gt;0,MM19,"")</f>
        <v/>
      </c>
      <c r="NC19" s="11" t="str">
        <f>IF(SUM(MJ19:MM19)-MN19&gt;0,SUM(MJ19:MM19)-MN19,"")</f>
        <v/>
      </c>
      <c r="ND19" s="11" t="str">
        <f>IF(MQ19&gt;0,MQ19,"")</f>
        <v/>
      </c>
      <c r="NE19" s="11" t="str">
        <f>IF(MR19&gt;0,MR19,"")</f>
        <v/>
      </c>
      <c r="NF19" s="11" t="str">
        <f>IF(SUM(MO19:MR19)-MS19&gt;0,SUM(MO19:MR19)-MS19,"")</f>
        <v/>
      </c>
      <c r="NG19" s="11" t="str">
        <f>IF(SUM(MZ19,NF19)&gt;0,SUM(MZ19,NF19),"")</f>
        <v/>
      </c>
      <c r="NH19" s="17"/>
      <c r="NI19" s="17"/>
      <c r="NJ19" s="17"/>
      <c r="NK19" s="17"/>
      <c r="NL19" s="17"/>
      <c r="NM19" s="17"/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40" t="str">
        <f>IF(NJ19&gt;0,NJ19,"")</f>
        <v/>
      </c>
      <c r="OC19" s="40" t="str">
        <f>IF(NK19&gt;0,NK19,"")</f>
        <v/>
      </c>
      <c r="OD19" s="40" t="str">
        <f>IF(SUM(NH19:NK19)-NL19&gt;0,SUM(NH19:NK19)-NL19,"")</f>
        <v/>
      </c>
      <c r="OE19" s="40" t="str">
        <f>IF(NO19&gt;0,NO19,"")</f>
        <v/>
      </c>
      <c r="OF19" s="40" t="str">
        <f>IF(NP19&gt;0,NP19,"")</f>
        <v/>
      </c>
      <c r="OG19" s="40" t="str">
        <f>IF(SUM(NM19:NP19)-NQ19&gt;0,SUM(NM19:NP19)-NQ19,"")</f>
        <v/>
      </c>
      <c r="OH19" s="40" t="str">
        <f>IF(MAX(OD19,OG19)&gt;0,MAX(OD19,OG19),"")</f>
        <v/>
      </c>
      <c r="OI19" s="40" t="str">
        <f>IF(NT19&gt;0,NT19,"")</f>
        <v/>
      </c>
      <c r="OJ19" s="40" t="str">
        <f>IF(NU19&gt;0,NU19,"")</f>
        <v/>
      </c>
      <c r="OK19" s="40" t="str">
        <f>IF(SUM(NR19:NU19)-NV19&gt;0,SUM(NR19:NU19)-NV19,"")</f>
        <v/>
      </c>
      <c r="OL19" s="40" t="str">
        <f>IF(NY19&gt;0,NY19,"")</f>
        <v/>
      </c>
      <c r="OM19" s="40" t="str">
        <f>IF(NZ19&gt;0,NZ19,"")</f>
        <v/>
      </c>
      <c r="ON19" s="40" t="str">
        <f>IF(SUM(NW19:NZ19)-OA19&gt;0,SUM(NW19:NZ19)-OA19,"")</f>
        <v/>
      </c>
      <c r="OO19" s="40" t="str">
        <f>IF(SUM(OH19,ON19)&gt;0,SUM(OH19,ON19),"")</f>
        <v/>
      </c>
      <c r="OP19" s="18"/>
      <c r="OQ19" s="18"/>
      <c r="OR19" s="18"/>
      <c r="OS19" s="18"/>
      <c r="OT19" s="18"/>
      <c r="OU19" s="18"/>
      <c r="OV19" s="18"/>
      <c r="OW19" s="18"/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1" t="str">
        <f>IF(OR19&gt;0,OR19,"")</f>
        <v/>
      </c>
      <c r="PK19" s="11" t="str">
        <f>IF(OS19&gt;0,OS19,"")</f>
        <v/>
      </c>
      <c r="PL19" s="11" t="str">
        <f>IF(SUM(OP19:OS19)-OT19&gt;0,SUM(OP19:OS19)-OT19,"")</f>
        <v/>
      </c>
      <c r="PM19" s="11" t="str">
        <f>IF(OW19&gt;0,OW19,"")</f>
        <v/>
      </c>
      <c r="PN19" s="11" t="str">
        <f>IF(OX19&gt;0,OX19,"")</f>
        <v/>
      </c>
      <c r="PO19" s="11" t="str">
        <f>IF(SUM(OU19:OX19)-OY19&gt;0,SUM(OU19:OX19)-OY19,"")</f>
        <v/>
      </c>
      <c r="PP19" s="11" t="str">
        <f>IF(MAX(PL19,PO19)&gt;0,MAX(PL19,PO19),"")</f>
        <v/>
      </c>
      <c r="PQ19" s="11" t="str">
        <f>IF(PB19&gt;0,PB19,"")</f>
        <v/>
      </c>
      <c r="PR19" s="11" t="str">
        <f>IF(PC19&gt;0,PC19,"")</f>
        <v/>
      </c>
      <c r="PS19" s="11" t="str">
        <f>IF(SUM(OZ19:PC19)-PD19&gt;0,SUM(OZ19:PC19)-PD19,"")</f>
        <v/>
      </c>
      <c r="PT19" s="11" t="str">
        <f>IF(PG19&gt;0,PG19,"")</f>
        <v/>
      </c>
      <c r="PU19" s="11" t="str">
        <f>IF(PH19&gt;0,PH19,"")</f>
        <v/>
      </c>
      <c r="PV19" s="11" t="str">
        <f>IF(SUM(PE19:PH19)-PI19&gt;0,SUM(PE19:PH19)-PI19,"")</f>
        <v/>
      </c>
      <c r="PW19" s="11" t="str">
        <f>IF(SUM(PP19,PV19)&gt;0,SUM(PP19,PV19),"")</f>
        <v/>
      </c>
      <c r="PX19" s="17"/>
      <c r="PY19" s="17"/>
      <c r="PZ19" s="17"/>
      <c r="QA19" s="17"/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40" t="str">
        <f>IF(PZ19&gt;0,PZ19,"")</f>
        <v/>
      </c>
      <c r="QS19" s="40" t="str">
        <f>IF(QA19&gt;0,QA19,"")</f>
        <v/>
      </c>
      <c r="QT19" s="40" t="str">
        <f>IF(SUM(PX19:QA19)-QB19&gt;0,SUM(PX19:QA19)-QB19,"")</f>
        <v/>
      </c>
      <c r="QU19" s="40" t="str">
        <f>IF(QE19&gt;0,QE19,"")</f>
        <v/>
      </c>
      <c r="QV19" s="40" t="str">
        <f>IF(QF19&gt;0,QF19,"")</f>
        <v/>
      </c>
      <c r="QW19" s="40" t="str">
        <f>IF(SUM(QC19:QF19)-QG19&gt;0,SUM(QC19:QF19)-QG19,"")</f>
        <v/>
      </c>
      <c r="QX19" s="40" t="str">
        <f>IF(MAX(QT19,QW19)&gt;0,MAX(QT19,QW19),"")</f>
        <v/>
      </c>
      <c r="QY19" s="40" t="str">
        <f>IF(QJ19&gt;0,QJ19,"")</f>
        <v/>
      </c>
      <c r="QZ19" s="40" t="str">
        <f>IF(QK19&gt;0,QK19,"")</f>
        <v/>
      </c>
      <c r="RA19" s="40" t="str">
        <f>IF(SUM(QH19:QK19)-QL19&gt;0,SUM(QH19:QK19)-QL19,"")</f>
        <v/>
      </c>
      <c r="RB19" s="40" t="str">
        <f>IF(QO19&gt;0,QO19,"")</f>
        <v/>
      </c>
      <c r="RC19" s="40" t="str">
        <f>IF(QP19&gt;0,QP19,"")</f>
        <v/>
      </c>
      <c r="RD19" s="40" t="str">
        <f>IF(SUM(QM19:QP19)-QQ19&gt;0,SUM(QM19:QP19)-QQ19,"")</f>
        <v/>
      </c>
      <c r="RE19" s="40" t="str">
        <f>IF(SUM(QX19,RD19)&gt;0,SUM(QX19,RD19),"")</f>
        <v/>
      </c>
      <c r="RF19" s="18"/>
      <c r="RG19" s="18"/>
      <c r="RH19" s="18"/>
      <c r="RI19" s="18"/>
      <c r="RJ19" s="18"/>
      <c r="RK19" s="18"/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1" t="str">
        <f>IF(RH19&gt;0,RH19,"")</f>
        <v/>
      </c>
      <c r="SA19" s="11" t="str">
        <f>IF(RI19&gt;0,RI19,"")</f>
        <v/>
      </c>
      <c r="SB19" s="11" t="str">
        <f>IF(SUM(RF19:RI19)-RJ19&gt;0,SUM(RF19:RI19)-RJ19,"")</f>
        <v/>
      </c>
      <c r="SC19" s="11" t="str">
        <f>IF(RM19&gt;0,RM19,"")</f>
        <v/>
      </c>
      <c r="SD19" s="11" t="str">
        <f>IF(RN19&gt;0,RN19,"")</f>
        <v/>
      </c>
      <c r="SE19" s="11" t="str">
        <f>IF(SUM(RK19:RN19)-RO19&gt;0,SUM(RK19:RN19)-RO19,"")</f>
        <v/>
      </c>
      <c r="SF19" s="11" t="str">
        <f>IF(MAX(SB19,SE19)&gt;0,MAX(SB19,SE19),"")</f>
        <v/>
      </c>
      <c r="SG19" s="11" t="str">
        <f>IF(RR19&gt;0,RR19,"")</f>
        <v/>
      </c>
      <c r="SH19" s="11" t="str">
        <f>IF(RS19&gt;0,RS19,"")</f>
        <v/>
      </c>
      <c r="SI19" s="11" t="str">
        <f>IF(SUM(RP19:RS19)-RT19&gt;0,SUM(RP19:RS19)-RT19,"")</f>
        <v/>
      </c>
      <c r="SJ19" s="11" t="str">
        <f>IF(RW19&gt;0,RW19,"")</f>
        <v/>
      </c>
      <c r="SK19" s="11" t="str">
        <f>IF(RX19&gt;0,RX19,"")</f>
        <v/>
      </c>
      <c r="SL19" s="11" t="str">
        <f>IF(SUM(RU19:RX19)-RY19&gt;0,SUM(RU19:RX19)-RY19,"")</f>
        <v/>
      </c>
      <c r="SM19" s="11" t="str">
        <f>IF(SUM(SF19,SL19)&gt;0,SUM(SF19,SL19),"")</f>
        <v/>
      </c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17"/>
      <c r="TA19" s="17"/>
      <c r="TB19" s="17"/>
      <c r="TC19" s="17"/>
      <c r="TD19" s="17"/>
      <c r="TE19" s="17"/>
      <c r="TF19" s="17"/>
      <c r="TG19" s="17"/>
      <c r="TH19" s="40" t="str">
        <f>IF(SP19&gt;0,SP19,"")</f>
        <v/>
      </c>
      <c r="TI19" s="40" t="str">
        <f>IF(SQ19&gt;0,SQ19,"")</f>
        <v/>
      </c>
      <c r="TJ19" s="40" t="str">
        <f>IF(SUM(SN19:SQ19)-SR19&gt;0,SUM(SN19:SQ19)-SR19,"")</f>
        <v/>
      </c>
      <c r="TK19" s="40" t="str">
        <f>IF(SU19&gt;0,SU19,"")</f>
        <v/>
      </c>
      <c r="TL19" s="40" t="str">
        <f>IF(SV19&gt;0,SV19,"")</f>
        <v/>
      </c>
      <c r="TM19" s="40" t="str">
        <f>IF(SUM(SS19:SV19)-SW19&gt;0,SUM(SS19:SV19)-SW19,"")</f>
        <v/>
      </c>
      <c r="TN19" s="40" t="str">
        <f>IF(MAX(TJ19,TM19)&gt;0,MAX(TJ19,TM19),"")</f>
        <v/>
      </c>
      <c r="TO19" s="40" t="str">
        <f>IF(SZ19&gt;0,SZ19,"")</f>
        <v/>
      </c>
      <c r="TP19" s="40" t="str">
        <f>IF(TA19&gt;0,TA19,"")</f>
        <v/>
      </c>
      <c r="TQ19" s="40" t="str">
        <f>IF(SUM(SX19:TA19)-TB19&gt;0,SUM(SX19:TA19)-TB19,"")</f>
        <v/>
      </c>
      <c r="TR19" s="40" t="str">
        <f>IF(TE19&gt;0,TE19,"")</f>
        <v/>
      </c>
      <c r="TS19" s="40" t="str">
        <f>IF(TF19&gt;0,TF19,"")</f>
        <v/>
      </c>
      <c r="TT19" s="40" t="str">
        <f>IF(SUM(TC19:TF19)-TG19&gt;0,SUM(TC19:TF19)-TG19,"")</f>
        <v/>
      </c>
      <c r="TU19" s="40" t="str">
        <f>IF(SUM(TN19,TT19)&gt;0,SUM(TN19,TT19),"")</f>
        <v/>
      </c>
      <c r="TV19" s="18"/>
      <c r="TW19" s="18"/>
      <c r="TX19" s="18"/>
      <c r="TY19" s="18"/>
      <c r="TZ19" s="18"/>
      <c r="UA19" s="18"/>
      <c r="UB19" s="18"/>
      <c r="UC19" s="18"/>
      <c r="UD19" s="18"/>
      <c r="UE19" s="18"/>
      <c r="UF19" s="18"/>
      <c r="UG19" s="18"/>
      <c r="UH19" s="18"/>
      <c r="UI19" s="18"/>
      <c r="UJ19" s="18"/>
      <c r="UK19" s="18"/>
      <c r="UL19" s="18"/>
      <c r="UM19" s="18"/>
      <c r="UN19" s="18"/>
      <c r="UO19" s="18"/>
      <c r="UP19" s="11" t="str">
        <f>IF(TX19&gt;0,TX19,"")</f>
        <v/>
      </c>
      <c r="UQ19" s="11" t="str">
        <f>IF(TY19&gt;0,TY19,"")</f>
        <v/>
      </c>
      <c r="UR19" s="11" t="str">
        <f>IF(SUM(TV19:TY19)-TZ19&gt;0,SUM(TV19:TY19)-TZ19,"")</f>
        <v/>
      </c>
      <c r="US19" s="11" t="str">
        <f>IF(UC19&gt;0,UC19,"")</f>
        <v/>
      </c>
      <c r="UT19" s="11" t="str">
        <f>IF(UD19&gt;0,UD19,"")</f>
        <v/>
      </c>
      <c r="UU19" s="11" t="str">
        <f>IF(SUM(UA19:UD19)-UE19&gt;0,SUM(UA19:UD19)-UE19,"")</f>
        <v/>
      </c>
      <c r="UV19" s="11" t="str">
        <f>IF(MAX(UR19,UU19)&gt;0,MAX(UR19,UU19),"")</f>
        <v/>
      </c>
      <c r="UW19" s="11" t="str">
        <f>IF(UH19&gt;0,UH19,"")</f>
        <v/>
      </c>
      <c r="UX19" s="11" t="str">
        <f>IF(UI19&gt;0,UI19,"")</f>
        <v/>
      </c>
      <c r="UY19" s="11" t="str">
        <f>IF(SUM(UF19:UI19)-UJ19&gt;0,SUM(UF19:UI19)-UJ19,"")</f>
        <v/>
      </c>
      <c r="UZ19" s="11" t="str">
        <f>IF(UM19&gt;0,UM19,"")</f>
        <v/>
      </c>
      <c r="VA19" s="11" t="str">
        <f>IF(UN19&gt;0,UN19,"")</f>
        <v/>
      </c>
      <c r="VB19" s="11" t="str">
        <f>IF(SUM(UK19:UN19)-UO19&gt;0,SUM(UK19:UN19)-UO19,"")</f>
        <v/>
      </c>
      <c r="VC19" s="11" t="str">
        <f>IF(SUM(UV19,VB19)&gt;0,SUM(UV19,VB19),"")</f>
        <v/>
      </c>
      <c r="VD19" s="17"/>
      <c r="VE19" s="17"/>
      <c r="VF19" s="17"/>
      <c r="VG19" s="17"/>
      <c r="VH19" s="17"/>
      <c r="VI19" s="17"/>
      <c r="VJ19" s="17"/>
      <c r="VK19" s="17"/>
      <c r="VL19" s="17"/>
      <c r="VM19" s="17"/>
      <c r="VN19" s="17"/>
      <c r="VO19" s="17"/>
      <c r="VP19" s="17"/>
      <c r="VQ19" s="17"/>
      <c r="VR19" s="17"/>
      <c r="VS19" s="17"/>
      <c r="VT19" s="17"/>
      <c r="VU19" s="17"/>
      <c r="VV19" s="17"/>
      <c r="VW19" s="17"/>
      <c r="VX19" s="40" t="str">
        <f>IF(VF19&gt;0,VF19,"")</f>
        <v/>
      </c>
      <c r="VY19" s="40" t="str">
        <f>IF(VG19&gt;0,VG19,"")</f>
        <v/>
      </c>
      <c r="VZ19" s="40" t="str">
        <f>IF(SUM(VD19:VG19)-VH19&gt;0,SUM(VD19:VG19)-VH19,"")</f>
        <v/>
      </c>
      <c r="WA19" s="40" t="str">
        <f>IF(VK19&gt;0,VK19,"")</f>
        <v/>
      </c>
      <c r="WB19" s="40" t="str">
        <f>IF(VL19&gt;0,VL19,"")</f>
        <v/>
      </c>
      <c r="WC19" s="40" t="str">
        <f>IF(SUM(VI19:VL19)-VM19&gt;0,SUM(VI19:VL19)-VM19,"")</f>
        <v/>
      </c>
      <c r="WD19" s="40" t="str">
        <f>IF(MAX(VZ19,WC19)&gt;0,MAX(VZ19,WC19),"")</f>
        <v/>
      </c>
      <c r="WE19" s="40" t="str">
        <f>IF(VP19&gt;0,VP19,"")</f>
        <v/>
      </c>
      <c r="WF19" s="40" t="str">
        <f>IF(VQ19&gt;0,VQ19,"")</f>
        <v/>
      </c>
      <c r="WG19" s="40" t="str">
        <f>IF(SUM(VN19:VQ19)-VR19&gt;0,SUM(VN19:VQ19)-VR19,"")</f>
        <v/>
      </c>
      <c r="WH19" s="40" t="str">
        <f>IF(VU19&gt;0,VU19,"")</f>
        <v/>
      </c>
      <c r="WI19" s="40" t="str">
        <f>IF(VV19&gt;0,VV19,"")</f>
        <v/>
      </c>
      <c r="WJ19" s="40" t="str">
        <f>IF(SUM(VS19:VV19)-VW19&gt;0,SUM(VS19:VV19)-VW19,"")</f>
        <v/>
      </c>
      <c r="WK19" s="40" t="str">
        <f>IF(SUM(WD19,WJ19)&gt;0,SUM(WD19,WJ19),"")</f>
        <v/>
      </c>
      <c r="WL19" s="26">
        <f>IF($CH19="P",BS19,(BS19+AR19)/2)</f>
        <v>0</v>
      </c>
      <c r="WM19" s="26">
        <f>IF($CH19="P",BT19,(BT19+AS19)/2)</f>
        <v>0</v>
      </c>
      <c r="WN19" s="26">
        <f>IF($CH19="P",BU19,(BU19+AT19)/2)</f>
        <v>0</v>
      </c>
      <c r="WO19" s="26">
        <f>IF($CH19="P",BV19,(BV19+AU19)/2)</f>
        <v>0</v>
      </c>
      <c r="WP19" s="26">
        <f>IF($CH19="P",BW19,(BW19+AV19)/2)</f>
        <v>0</v>
      </c>
      <c r="WQ19" s="26">
        <f>IF($CH19="P",BX19,(BX19+AW19)/2)</f>
        <v>0</v>
      </c>
      <c r="WR19" s="26">
        <f>IF($CH19="P",BY19,(BY19+AX19)/2)</f>
        <v>0</v>
      </c>
      <c r="WS19" s="26">
        <f>IF($CH19="P",BZ19,(BZ19+AY19)/2)</f>
        <v>0</v>
      </c>
      <c r="WT19" s="26">
        <f>IF($CH19="P",CA19,(CA19+AZ19)/2)</f>
        <v>0</v>
      </c>
      <c r="WU19" s="26">
        <f>IF($CH19="P",CB19,(CB19+BA19)/2)</f>
        <v>0</v>
      </c>
      <c r="WV19" s="26">
        <f>IF($CH19="P",CC19,(CC19+BB19)/2)</f>
        <v>0</v>
      </c>
      <c r="WW19" s="26">
        <f>IF($CH19="P",CD19,(CD19+BC19)/2)</f>
        <v>0</v>
      </c>
      <c r="WX19" s="26">
        <f>IF($CH19="P",CE19,(CE19+BD19)/2)</f>
        <v>0</v>
      </c>
      <c r="WY19" s="26">
        <f>IF($CH19="P",CF19,(CF19+BE19)/2)</f>
        <v>0</v>
      </c>
      <c r="WZ19" s="26">
        <f>IF($CH19="P",CG19,(CG19+BF19)/2)</f>
        <v>0</v>
      </c>
      <c r="XA19" s="28" t="s">
        <v>53</v>
      </c>
      <c r="XB19" s="11" t="str">
        <f>IF(WN19&gt;0,WN19,"")</f>
        <v/>
      </c>
      <c r="XC19" s="11" t="str">
        <f>IF(WO19&gt;0,WO19,"")</f>
        <v/>
      </c>
      <c r="XD19" s="11" t="str">
        <f>IF(SUM(WL19:WO19)-WP19&gt;0,SUM(WL19:WO19)-WP19,"")</f>
        <v/>
      </c>
      <c r="XE19" s="11" t="str">
        <f>IF(WS19&gt;0,WS19,"")</f>
        <v/>
      </c>
      <c r="XF19" s="11" t="str">
        <f>IF(WT19&gt;0,WT19,"")</f>
        <v/>
      </c>
      <c r="XG19" s="11" t="str">
        <f>IF(SUM(WQ19:WT19)-WU19&gt;0,SUM(WQ19:WT19)-WU19,"")</f>
        <v/>
      </c>
      <c r="XH19" s="11" t="str">
        <f>IF(MAX(XD19,XG19)&gt;0,MAX(XD19,XG19),"")</f>
        <v/>
      </c>
      <c r="XI19" s="11" t="str">
        <f>IF(WX19&gt;0,WX19,"")</f>
        <v/>
      </c>
      <c r="XJ19" s="11" t="str">
        <f>IF(WY19&gt;0,WY19,"")</f>
        <v/>
      </c>
      <c r="XK19" s="11" t="str">
        <f>IF(SUM(WV19:WY19)-WZ19&gt;0,SUM(WV19:WY19)-WZ19,"")</f>
        <v/>
      </c>
      <c r="XL19" s="11" t="str">
        <f>IF(SUM(XH19,XK19)&gt;0,SUM(XH19,XK19),"")</f>
        <v/>
      </c>
    </row>
    <row r="20" spans="1:636" x14ac:dyDescent="0.2">
      <c r="B20" s="5"/>
      <c r="D20" s="1"/>
    </row>
    <row r="21" spans="1:636" x14ac:dyDescent="0.2">
      <c r="G21" s="36"/>
      <c r="I21" s="36"/>
    </row>
    <row r="22" spans="1:636" x14ac:dyDescent="0.2">
      <c r="B22" s="23" t="s">
        <v>51</v>
      </c>
      <c r="C22" s="5"/>
      <c r="G22" s="3"/>
      <c r="AJ22" s="41"/>
      <c r="AK22" s="41"/>
      <c r="AL22" s="41"/>
      <c r="AN22" s="32"/>
      <c r="AO22" s="32"/>
      <c r="AQ22" s="53">
        <v>14.5</v>
      </c>
      <c r="BK22" s="41"/>
      <c r="BL22" s="41"/>
      <c r="BM22" s="41"/>
      <c r="BO22" s="32"/>
      <c r="BP22" s="32"/>
      <c r="BR22" s="53">
        <v>14.5</v>
      </c>
      <c r="CL22" s="41"/>
      <c r="CM22" s="41"/>
      <c r="CN22" s="41"/>
      <c r="CP22" s="32"/>
      <c r="CQ22" s="32"/>
      <c r="CS22" s="53">
        <v>14.5</v>
      </c>
      <c r="DP22" s="5"/>
      <c r="DQ22" s="5"/>
      <c r="DZ22" s="2"/>
      <c r="EA22" s="2"/>
      <c r="EC22" s="42">
        <v>14.5</v>
      </c>
      <c r="EX22" s="5"/>
      <c r="EY22" s="5"/>
      <c r="FH22" s="2"/>
      <c r="FI22" s="2"/>
      <c r="FK22" s="42">
        <v>14.5</v>
      </c>
      <c r="GF22" s="5"/>
      <c r="GG22" s="5"/>
      <c r="GP22" s="2"/>
      <c r="GQ22" s="2"/>
      <c r="GS22" s="53">
        <v>14.5</v>
      </c>
      <c r="HN22" s="5"/>
      <c r="HO22" s="5"/>
      <c r="HX22" s="2"/>
      <c r="HY22" s="2"/>
      <c r="IA22" s="53">
        <v>14.5</v>
      </c>
      <c r="IV22" s="5"/>
      <c r="IW22" s="5"/>
      <c r="JF22" s="2"/>
      <c r="JG22" s="2"/>
      <c r="JI22" s="53">
        <v>14.5</v>
      </c>
      <c r="KD22" s="5"/>
      <c r="KE22" s="5"/>
      <c r="KN22" s="2"/>
      <c r="KO22" s="2"/>
      <c r="KQ22" s="53">
        <v>14.5</v>
      </c>
      <c r="LL22" s="5"/>
      <c r="LM22" s="5"/>
      <c r="LV22" s="2"/>
      <c r="LW22" s="2"/>
      <c r="LY22" s="53">
        <v>14.5</v>
      </c>
      <c r="MT22" s="5"/>
      <c r="MU22" s="5"/>
      <c r="ND22" s="2"/>
      <c r="NE22" s="2"/>
      <c r="NG22" s="53">
        <v>14.5</v>
      </c>
      <c r="OB22" s="5"/>
      <c r="OC22" s="5"/>
      <c r="OL22" s="2"/>
      <c r="OM22" s="2"/>
      <c r="OO22" s="53">
        <v>14.5</v>
      </c>
      <c r="PJ22" s="5"/>
      <c r="PK22" s="5"/>
      <c r="PT22" s="2"/>
      <c r="PU22" s="2"/>
      <c r="PW22" s="53">
        <v>14.5</v>
      </c>
      <c r="QR22" s="5"/>
      <c r="QS22" s="5"/>
      <c r="RB22" s="2"/>
      <c r="RC22" s="2"/>
      <c r="RE22" s="53">
        <v>14.5</v>
      </c>
      <c r="RZ22" s="5"/>
      <c r="SA22" s="5"/>
      <c r="SJ22" s="2"/>
      <c r="SK22" s="2"/>
      <c r="SM22" s="53">
        <v>14.5</v>
      </c>
      <c r="TH22" s="5"/>
      <c r="TI22" s="5"/>
      <c r="TR22" s="2"/>
      <c r="TS22" s="2"/>
      <c r="TU22" s="53">
        <v>14.5</v>
      </c>
      <c r="UP22" s="5"/>
      <c r="UQ22" s="5"/>
      <c r="UZ22" s="2"/>
      <c r="VA22" s="2"/>
      <c r="VC22" s="53">
        <v>14.5</v>
      </c>
      <c r="VX22" s="5"/>
      <c r="VY22" s="5"/>
      <c r="WH22" s="2"/>
      <c r="WI22" s="2"/>
      <c r="WK22" s="53">
        <v>14.5</v>
      </c>
    </row>
    <row r="23" spans="1:636" x14ac:dyDescent="0.2">
      <c r="B23" s="30" t="s">
        <v>50</v>
      </c>
      <c r="C23" s="5"/>
      <c r="P23" s="2"/>
      <c r="AJ23" s="41"/>
      <c r="AK23" s="41"/>
      <c r="AL23" s="41"/>
      <c r="AN23" s="32"/>
      <c r="AO23" s="32"/>
      <c r="AQ23" s="43">
        <v>14.9</v>
      </c>
      <c r="BK23" s="41"/>
      <c r="BL23" s="41"/>
      <c r="BM23" s="41"/>
      <c r="BO23" s="32"/>
      <c r="BP23" s="32"/>
      <c r="BR23" s="43">
        <v>14.9</v>
      </c>
      <c r="CL23" s="41"/>
      <c r="CM23" s="41"/>
      <c r="CN23" s="41"/>
      <c r="CP23" s="32"/>
      <c r="CQ23" s="32"/>
      <c r="CS23" s="43">
        <v>14.9</v>
      </c>
      <c r="DP23" s="5"/>
      <c r="DQ23" s="5"/>
      <c r="DZ23" s="2"/>
      <c r="EA23" s="2"/>
      <c r="EC23" s="43">
        <v>14.9</v>
      </c>
      <c r="EX23" s="5"/>
      <c r="EY23" s="5"/>
      <c r="FH23" s="2"/>
      <c r="FI23" s="2"/>
      <c r="FK23" s="43">
        <v>14.9</v>
      </c>
      <c r="GF23" s="5"/>
      <c r="GG23" s="5"/>
      <c r="GP23" s="2"/>
      <c r="GQ23" s="2"/>
      <c r="GS23" s="43">
        <v>14.9</v>
      </c>
      <c r="HN23" s="5"/>
      <c r="HO23" s="5"/>
      <c r="HX23" s="2"/>
      <c r="HY23" s="2"/>
      <c r="IA23" s="43">
        <v>14.9</v>
      </c>
      <c r="IV23" s="5"/>
      <c r="IW23" s="5"/>
      <c r="JF23" s="2"/>
      <c r="JG23" s="2"/>
      <c r="JI23" s="43">
        <v>14.9</v>
      </c>
      <c r="KD23" s="5"/>
      <c r="KE23" s="5"/>
      <c r="KN23" s="2"/>
      <c r="KO23" s="2"/>
      <c r="KQ23" s="43">
        <v>14.9</v>
      </c>
      <c r="LL23" s="5"/>
      <c r="LM23" s="5"/>
      <c r="LV23" s="2"/>
      <c r="LW23" s="2"/>
      <c r="LY23" s="43">
        <v>14.9</v>
      </c>
      <c r="MT23" s="5"/>
      <c r="MU23" s="5"/>
      <c r="ND23" s="2"/>
      <c r="NE23" s="2"/>
      <c r="NG23" s="43">
        <v>14.9</v>
      </c>
      <c r="OB23" s="5"/>
      <c r="OC23" s="5"/>
      <c r="OL23" s="2"/>
      <c r="OM23" s="2"/>
      <c r="OO23" s="43">
        <v>14.9</v>
      </c>
      <c r="PJ23" s="5"/>
      <c r="PK23" s="5"/>
      <c r="PT23" s="2"/>
      <c r="PU23" s="2"/>
      <c r="PW23" s="43">
        <v>14.9</v>
      </c>
      <c r="QR23" s="5"/>
      <c r="QS23" s="5"/>
      <c r="RB23" s="2"/>
      <c r="RC23" s="2"/>
      <c r="RE23" s="43">
        <v>14.9</v>
      </c>
      <c r="RZ23" s="5"/>
      <c r="SA23" s="5"/>
      <c r="SJ23" s="2"/>
      <c r="SK23" s="2"/>
      <c r="SM23" s="43">
        <v>14.9</v>
      </c>
      <c r="TH23" s="5"/>
      <c r="TI23" s="5"/>
      <c r="TR23" s="2"/>
      <c r="TS23" s="2"/>
      <c r="TU23" s="43">
        <v>14.9</v>
      </c>
      <c r="UP23" s="5"/>
      <c r="UQ23" s="5"/>
      <c r="UZ23" s="2"/>
      <c r="VA23" s="2"/>
      <c r="VC23" s="43">
        <v>14.9</v>
      </c>
      <c r="VX23" s="5"/>
      <c r="VY23" s="5"/>
      <c r="WH23" s="2"/>
      <c r="WI23" s="2"/>
      <c r="WK23" s="43">
        <v>14.9</v>
      </c>
    </row>
    <row r="24" spans="1:636" x14ac:dyDescent="0.2">
      <c r="A24" s="5"/>
      <c r="B24" s="31" t="s">
        <v>63</v>
      </c>
      <c r="C24" s="5"/>
      <c r="E24" s="2"/>
      <c r="AJ24" s="41"/>
      <c r="AK24" s="41"/>
      <c r="AL24" s="41"/>
      <c r="AM24" s="32"/>
      <c r="AN24" s="32"/>
      <c r="AO24" s="32"/>
      <c r="AP24" s="32"/>
      <c r="AQ24" s="54">
        <v>15.5</v>
      </c>
      <c r="BK24" s="41"/>
      <c r="BL24" s="41"/>
      <c r="BM24" s="41"/>
      <c r="BO24" s="32"/>
      <c r="BP24" s="32"/>
      <c r="BR24" s="54">
        <v>15.5</v>
      </c>
      <c r="CL24" s="41"/>
      <c r="CM24" s="41"/>
      <c r="CN24" s="41"/>
      <c r="CO24" s="32"/>
      <c r="CP24" s="32"/>
      <c r="CQ24" s="32"/>
      <c r="CR24" s="32"/>
      <c r="CS24" s="54">
        <v>15.5</v>
      </c>
      <c r="DP24" s="5"/>
      <c r="DQ24" s="5"/>
      <c r="DZ24" s="2"/>
      <c r="EA24" s="2"/>
      <c r="EC24" s="44">
        <v>0</v>
      </c>
      <c r="EX24" s="5"/>
      <c r="EY24" s="5"/>
      <c r="FH24" s="2"/>
      <c r="FI24" s="2"/>
      <c r="FK24" s="44">
        <v>0</v>
      </c>
      <c r="GF24" s="5"/>
      <c r="GG24" s="5"/>
      <c r="GP24" s="2"/>
      <c r="GQ24" s="2"/>
      <c r="GS24" s="54">
        <v>0</v>
      </c>
      <c r="HN24" s="5"/>
      <c r="HO24" s="5"/>
      <c r="HX24" s="2"/>
      <c r="HY24" s="2"/>
      <c r="IA24" s="54">
        <v>0</v>
      </c>
      <c r="IV24" s="5"/>
      <c r="IW24" s="5"/>
      <c r="JF24" s="2"/>
      <c r="JG24" s="2"/>
      <c r="JI24" s="54">
        <v>0</v>
      </c>
      <c r="KD24" s="5"/>
      <c r="KE24" s="5"/>
      <c r="KN24" s="2"/>
      <c r="KO24" s="2"/>
      <c r="KQ24" s="54">
        <v>0</v>
      </c>
      <c r="LL24" s="5"/>
      <c r="LM24" s="5"/>
      <c r="LV24" s="2"/>
      <c r="LW24" s="2"/>
      <c r="LY24" s="54">
        <v>0</v>
      </c>
      <c r="MT24" s="5"/>
      <c r="MU24" s="5"/>
      <c r="ND24" s="2"/>
      <c r="NE24" s="2"/>
      <c r="NG24" s="54">
        <v>0</v>
      </c>
      <c r="OB24" s="5"/>
      <c r="OC24" s="5"/>
      <c r="OL24" s="2"/>
      <c r="OM24" s="2"/>
      <c r="OO24" s="54">
        <v>0</v>
      </c>
      <c r="PJ24" s="5"/>
      <c r="PK24" s="5"/>
      <c r="PT24" s="2"/>
      <c r="PU24" s="2"/>
      <c r="PW24" s="54">
        <v>0</v>
      </c>
      <c r="QR24" s="5"/>
      <c r="QS24" s="5"/>
      <c r="RB24" s="2"/>
      <c r="RC24" s="2"/>
      <c r="RE24" s="54">
        <v>0</v>
      </c>
      <c r="RZ24" s="5"/>
      <c r="SA24" s="5"/>
      <c r="SJ24" s="2"/>
      <c r="SK24" s="2"/>
      <c r="SM24" s="54">
        <v>0</v>
      </c>
      <c r="TH24" s="5"/>
      <c r="TI24" s="5"/>
      <c r="TR24" s="2"/>
      <c r="TS24" s="2"/>
      <c r="TU24" s="54">
        <v>0</v>
      </c>
      <c r="UP24" s="5"/>
      <c r="UQ24" s="5"/>
      <c r="UZ24" s="2"/>
      <c r="VA24" s="2"/>
      <c r="VC24" s="54">
        <v>0</v>
      </c>
      <c r="VX24" s="5"/>
      <c r="VY24" s="5"/>
      <c r="WH24" s="2"/>
      <c r="WI24" s="2"/>
      <c r="WK24" s="54">
        <v>0</v>
      </c>
    </row>
    <row r="25" spans="1:636" x14ac:dyDescent="0.2">
      <c r="A25" s="5"/>
      <c r="B25" s="35" t="s">
        <v>75</v>
      </c>
      <c r="C25" s="5"/>
      <c r="E25" s="2"/>
      <c r="AJ25" s="41"/>
      <c r="AK25" s="41"/>
      <c r="AL25" s="41"/>
      <c r="AM25" s="32"/>
      <c r="AN25" s="32"/>
      <c r="AO25" s="32"/>
      <c r="AP25" s="32"/>
      <c r="AQ25" s="55">
        <v>16.3</v>
      </c>
      <c r="BK25" s="41"/>
      <c r="BL25" s="41"/>
      <c r="BM25" s="41"/>
      <c r="BO25" s="32"/>
      <c r="BP25" s="32"/>
      <c r="BR25" s="55">
        <v>16.3</v>
      </c>
      <c r="CL25" s="41"/>
      <c r="CM25" s="41"/>
      <c r="CN25" s="41"/>
      <c r="CO25" s="32"/>
      <c r="CP25" s="32"/>
      <c r="CQ25" s="32"/>
      <c r="CR25" s="32"/>
      <c r="CS25" s="55">
        <v>16.3</v>
      </c>
      <c r="DP25" s="5"/>
      <c r="DQ25" s="5"/>
      <c r="DZ25" s="2"/>
      <c r="EA25" s="2"/>
      <c r="EC25" s="45">
        <v>0</v>
      </c>
      <c r="EX25" s="5"/>
      <c r="EY25" s="5"/>
      <c r="FH25" s="2"/>
      <c r="FI25" s="2"/>
      <c r="FK25" s="45">
        <v>0</v>
      </c>
      <c r="GF25" s="5"/>
      <c r="GG25" s="5"/>
      <c r="GP25" s="2"/>
      <c r="GQ25" s="2"/>
      <c r="GS25" s="55">
        <v>0</v>
      </c>
      <c r="HN25" s="5"/>
      <c r="HO25" s="5"/>
      <c r="HX25" s="2"/>
      <c r="HY25" s="2"/>
      <c r="IA25" s="55">
        <v>0</v>
      </c>
      <c r="IV25" s="5"/>
      <c r="IW25" s="5"/>
      <c r="JF25" s="2"/>
      <c r="JG25" s="2"/>
      <c r="JI25" s="55">
        <v>0</v>
      </c>
      <c r="KD25" s="5"/>
      <c r="KE25" s="5"/>
      <c r="KN25" s="2"/>
      <c r="KO25" s="2"/>
      <c r="KQ25" s="55">
        <v>0</v>
      </c>
      <c r="LL25" s="5"/>
      <c r="LM25" s="5"/>
      <c r="LV25" s="2"/>
      <c r="LW25" s="2"/>
      <c r="LY25" s="55">
        <v>0</v>
      </c>
      <c r="MT25" s="5"/>
      <c r="MU25" s="5"/>
      <c r="ND25" s="2"/>
      <c r="NE25" s="2"/>
      <c r="NG25" s="55">
        <v>0</v>
      </c>
      <c r="OB25" s="5"/>
      <c r="OC25" s="5"/>
      <c r="OL25" s="2"/>
      <c r="OM25" s="2"/>
      <c r="OO25" s="55">
        <v>0</v>
      </c>
      <c r="PJ25" s="5"/>
      <c r="PK25" s="5"/>
      <c r="PT25" s="2"/>
      <c r="PU25" s="2"/>
      <c r="PW25" s="55">
        <v>0</v>
      </c>
      <c r="QR25" s="5"/>
      <c r="QS25" s="5"/>
      <c r="RB25" s="2"/>
      <c r="RC25" s="2"/>
      <c r="RE25" s="55">
        <v>0</v>
      </c>
      <c r="RZ25" s="5"/>
      <c r="SA25" s="5"/>
      <c r="SJ25" s="2"/>
      <c r="SK25" s="2"/>
      <c r="SM25" s="55">
        <v>0</v>
      </c>
      <c r="TH25" s="5"/>
      <c r="TI25" s="5"/>
      <c r="TR25" s="2"/>
      <c r="TS25" s="2"/>
      <c r="TU25" s="55">
        <v>0</v>
      </c>
      <c r="UP25" s="5"/>
      <c r="UQ25" s="5"/>
      <c r="UZ25" s="2"/>
      <c r="VA25" s="2"/>
      <c r="VC25" s="55">
        <v>0</v>
      </c>
      <c r="VX25" s="5"/>
      <c r="VY25" s="5"/>
      <c r="WH25" s="2"/>
      <c r="WI25" s="2"/>
      <c r="WK25" s="55">
        <v>0</v>
      </c>
    </row>
    <row r="26" spans="1:636" x14ac:dyDescent="0.2">
      <c r="A26" s="5"/>
      <c r="B26" s="34" t="s">
        <v>48</v>
      </c>
      <c r="C26" s="5"/>
      <c r="AJ26" s="41"/>
      <c r="AK26" s="41"/>
      <c r="AL26" s="41"/>
      <c r="AM26" s="32"/>
      <c r="AN26" s="32"/>
      <c r="AO26" s="32"/>
      <c r="AP26" s="32"/>
      <c r="AQ26" s="56">
        <v>48</v>
      </c>
      <c r="BK26" s="41"/>
      <c r="BL26" s="41"/>
      <c r="BM26" s="41"/>
      <c r="BO26" s="32"/>
      <c r="BP26" s="32"/>
      <c r="BR26" s="56">
        <v>48</v>
      </c>
      <c r="CL26" s="41"/>
      <c r="CM26" s="41"/>
      <c r="CN26" s="41"/>
      <c r="CO26" s="32"/>
      <c r="CP26" s="32"/>
      <c r="CQ26" s="32"/>
      <c r="CR26" s="32"/>
      <c r="CS26" s="56">
        <v>48</v>
      </c>
      <c r="DP26" s="5"/>
      <c r="DQ26" s="5"/>
      <c r="DZ26" s="2"/>
      <c r="EA26" s="2"/>
      <c r="EC26" s="46">
        <v>48</v>
      </c>
      <c r="EX26" s="5"/>
      <c r="EY26" s="5"/>
      <c r="FH26" s="2"/>
      <c r="FI26" s="2"/>
      <c r="FK26" s="46">
        <v>48</v>
      </c>
      <c r="GF26" s="5"/>
      <c r="GG26" s="5"/>
      <c r="GP26" s="2"/>
      <c r="GQ26" s="2"/>
      <c r="GS26" s="56">
        <v>48</v>
      </c>
      <c r="HN26" s="5"/>
      <c r="HO26" s="5"/>
      <c r="HX26" s="2"/>
      <c r="HY26" s="2"/>
      <c r="IA26" s="56">
        <v>48</v>
      </c>
      <c r="IV26" s="5"/>
      <c r="IW26" s="5"/>
      <c r="JF26" s="2"/>
      <c r="JG26" s="2"/>
      <c r="JI26" s="56">
        <v>48</v>
      </c>
      <c r="KD26" s="5"/>
      <c r="KE26" s="5"/>
      <c r="KN26" s="2"/>
      <c r="KO26" s="2"/>
      <c r="KQ26" s="56">
        <v>48</v>
      </c>
      <c r="LL26" s="5"/>
      <c r="LM26" s="5"/>
      <c r="LV26" s="2"/>
      <c r="LW26" s="2"/>
      <c r="LY26" s="56">
        <v>48</v>
      </c>
      <c r="MT26" s="5"/>
      <c r="MU26" s="5"/>
      <c r="ND26" s="2"/>
      <c r="NE26" s="2"/>
      <c r="NG26" s="56">
        <v>48</v>
      </c>
      <c r="OB26" s="5"/>
      <c r="OC26" s="5"/>
      <c r="OL26" s="2"/>
      <c r="OM26" s="2"/>
      <c r="OO26" s="56">
        <v>48</v>
      </c>
      <c r="PJ26" s="5"/>
      <c r="PK26" s="5"/>
      <c r="PT26" s="2"/>
      <c r="PU26" s="2"/>
      <c r="PW26" s="56">
        <v>48</v>
      </c>
      <c r="QR26" s="5"/>
      <c r="QS26" s="5"/>
      <c r="RB26" s="2"/>
      <c r="RC26" s="2"/>
      <c r="RE26" s="56">
        <v>48</v>
      </c>
      <c r="RZ26" s="5"/>
      <c r="SA26" s="5"/>
      <c r="SJ26" s="2"/>
      <c r="SK26" s="2"/>
      <c r="SM26" s="56">
        <v>48</v>
      </c>
      <c r="TH26" s="5"/>
      <c r="TI26" s="5"/>
      <c r="TR26" s="2"/>
      <c r="TS26" s="2"/>
      <c r="TU26" s="56">
        <v>48</v>
      </c>
      <c r="UP26" s="5"/>
      <c r="UQ26" s="5"/>
      <c r="UZ26" s="2"/>
      <c r="VA26" s="2"/>
      <c r="VC26" s="56">
        <v>48</v>
      </c>
      <c r="VX26" s="5"/>
      <c r="VY26" s="5"/>
      <c r="WH26" s="2"/>
      <c r="WI26" s="2"/>
      <c r="WK26" s="56">
        <v>48</v>
      </c>
    </row>
    <row r="27" spans="1:636" x14ac:dyDescent="0.2">
      <c r="A27" s="5"/>
      <c r="B27" s="24" t="s">
        <v>49</v>
      </c>
      <c r="C27" s="5"/>
      <c r="AJ27" s="41"/>
      <c r="AK27" s="41"/>
      <c r="AL27" s="41"/>
      <c r="AM27" s="32"/>
      <c r="AN27" s="32"/>
      <c r="AO27" s="32"/>
      <c r="AP27" s="32"/>
      <c r="AQ27" s="57">
        <v>48.6</v>
      </c>
      <c r="BK27" s="41"/>
      <c r="BL27" s="41"/>
      <c r="BM27" s="41"/>
      <c r="BO27" s="32"/>
      <c r="BP27" s="32"/>
      <c r="BR27" s="57">
        <v>48.6</v>
      </c>
      <c r="CL27" s="41"/>
      <c r="CM27" s="41"/>
      <c r="CN27" s="41"/>
      <c r="CO27" s="32"/>
      <c r="CP27" s="32"/>
      <c r="CQ27" s="32"/>
      <c r="CR27" s="32"/>
      <c r="CS27" s="57">
        <v>48.6</v>
      </c>
      <c r="DP27" s="5"/>
      <c r="DQ27" s="5"/>
      <c r="DZ27" s="2"/>
      <c r="EA27" s="2"/>
      <c r="EC27" s="47">
        <v>48.6</v>
      </c>
      <c r="EX27" s="5"/>
      <c r="EY27" s="5"/>
      <c r="FH27" s="2"/>
      <c r="FI27" s="2"/>
      <c r="FK27" s="47">
        <v>48.6</v>
      </c>
      <c r="GF27" s="5"/>
      <c r="GG27" s="5"/>
      <c r="GP27" s="2"/>
      <c r="GQ27" s="2"/>
      <c r="GS27" s="57">
        <v>48.6</v>
      </c>
      <c r="HN27" s="5"/>
      <c r="HO27" s="5"/>
      <c r="HX27" s="2"/>
      <c r="HY27" s="2"/>
      <c r="IA27" s="57">
        <v>48.6</v>
      </c>
      <c r="IV27" s="5"/>
      <c r="IW27" s="5"/>
      <c r="JF27" s="2"/>
      <c r="JG27" s="2"/>
      <c r="JI27" s="57">
        <v>48.6</v>
      </c>
      <c r="KD27" s="5"/>
      <c r="KE27" s="5"/>
      <c r="KN27" s="2"/>
      <c r="KO27" s="2"/>
      <c r="KQ27" s="57">
        <v>48.6</v>
      </c>
      <c r="LL27" s="5"/>
      <c r="LM27" s="5"/>
      <c r="LV27" s="2"/>
      <c r="LW27" s="2"/>
      <c r="LY27" s="57">
        <v>48.6</v>
      </c>
      <c r="MT27" s="5"/>
      <c r="MU27" s="5"/>
      <c r="ND27" s="2"/>
      <c r="NE27" s="2"/>
      <c r="NG27" s="57">
        <v>48.6</v>
      </c>
      <c r="OB27" s="5"/>
      <c r="OC27" s="5"/>
      <c r="OL27" s="2"/>
      <c r="OM27" s="2"/>
      <c r="OO27" s="57">
        <v>48.6</v>
      </c>
      <c r="PJ27" s="5"/>
      <c r="PK27" s="5"/>
      <c r="PT27" s="2"/>
      <c r="PU27" s="2"/>
      <c r="PW27" s="57">
        <v>48.6</v>
      </c>
      <c r="QR27" s="5"/>
      <c r="QS27" s="5"/>
      <c r="RB27" s="2"/>
      <c r="RC27" s="2"/>
      <c r="RE27" s="57">
        <v>48.6</v>
      </c>
      <c r="RZ27" s="5"/>
      <c r="SA27" s="5"/>
      <c r="SJ27" s="2"/>
      <c r="SK27" s="2"/>
      <c r="SM27" s="57">
        <v>48.6</v>
      </c>
      <c r="TH27" s="5"/>
      <c r="TI27" s="5"/>
      <c r="TR27" s="2"/>
      <c r="TS27" s="2"/>
      <c r="TU27" s="57">
        <v>48.6</v>
      </c>
      <c r="UP27" s="5"/>
      <c r="UQ27" s="5"/>
      <c r="UZ27" s="2"/>
      <c r="VA27" s="2"/>
      <c r="VC27" s="57">
        <v>48.6</v>
      </c>
      <c r="VX27" s="5"/>
      <c r="VY27" s="5"/>
      <c r="WH27" s="2"/>
      <c r="WI27" s="2"/>
      <c r="WK27" s="57">
        <v>48.6</v>
      </c>
    </row>
    <row r="28" spans="1:636" x14ac:dyDescent="0.2">
      <c r="A28" s="5"/>
      <c r="B28" s="33" t="s">
        <v>62</v>
      </c>
      <c r="C28" s="5"/>
      <c r="AJ28" s="41"/>
      <c r="AK28" s="41"/>
      <c r="AL28" s="41"/>
      <c r="AM28" s="32"/>
      <c r="AN28" s="32"/>
      <c r="AO28" s="32"/>
      <c r="AP28" s="32"/>
      <c r="AQ28" s="58">
        <v>49.3</v>
      </c>
      <c r="BK28" s="41"/>
      <c r="BL28" s="41"/>
      <c r="BM28" s="41"/>
      <c r="BO28" s="32"/>
      <c r="BP28" s="32"/>
      <c r="BR28" s="58">
        <v>49.3</v>
      </c>
      <c r="CL28" s="41"/>
      <c r="CM28" s="41"/>
      <c r="CN28" s="41"/>
      <c r="CO28" s="32"/>
      <c r="CP28" s="32"/>
      <c r="CQ28" s="32"/>
      <c r="CR28" s="32"/>
      <c r="CS28" s="58">
        <v>49.3</v>
      </c>
      <c r="DP28" s="5"/>
      <c r="DQ28" s="5"/>
      <c r="DZ28" s="2"/>
      <c r="EA28" s="2"/>
      <c r="EB28" s="37"/>
      <c r="EC28" s="48">
        <v>49.3</v>
      </c>
      <c r="EX28" s="5"/>
      <c r="EY28" s="5"/>
      <c r="FH28" s="2"/>
      <c r="FI28" s="2"/>
      <c r="FJ28" s="37"/>
      <c r="FK28" s="48">
        <v>49.3</v>
      </c>
      <c r="GF28" s="5"/>
      <c r="GG28" s="5"/>
      <c r="GP28" s="2"/>
      <c r="GQ28" s="2"/>
      <c r="GR28" s="37"/>
      <c r="GS28" s="58">
        <v>49.3</v>
      </c>
      <c r="HN28" s="5"/>
      <c r="HO28" s="5"/>
      <c r="HX28" s="2"/>
      <c r="HY28" s="2"/>
      <c r="HZ28" s="37"/>
      <c r="IA28" s="58">
        <v>49.3</v>
      </c>
      <c r="IV28" s="5"/>
      <c r="IW28" s="5"/>
      <c r="JF28" s="2"/>
      <c r="JG28" s="2"/>
      <c r="JH28" s="37"/>
      <c r="JI28" s="58">
        <v>49.3</v>
      </c>
      <c r="KD28" s="5"/>
      <c r="KE28" s="5"/>
      <c r="KN28" s="2"/>
      <c r="KO28" s="2"/>
      <c r="KP28" s="37"/>
      <c r="KQ28" s="58">
        <v>49.3</v>
      </c>
      <c r="LL28" s="5"/>
      <c r="LM28" s="5"/>
      <c r="LV28" s="2"/>
      <c r="LW28" s="2"/>
      <c r="LX28" s="37"/>
      <c r="LY28" s="58">
        <v>49.3</v>
      </c>
      <c r="MT28" s="5"/>
      <c r="MU28" s="5"/>
      <c r="ND28" s="2"/>
      <c r="NE28" s="2"/>
      <c r="NF28" s="37"/>
      <c r="NG28" s="58">
        <v>49.3</v>
      </c>
      <c r="OB28" s="5"/>
      <c r="OC28" s="5"/>
      <c r="OL28" s="2"/>
      <c r="OM28" s="2"/>
      <c r="ON28" s="37"/>
      <c r="OO28" s="58">
        <v>49.3</v>
      </c>
      <c r="PJ28" s="5"/>
      <c r="PK28" s="5"/>
      <c r="PT28" s="2"/>
      <c r="PU28" s="2"/>
      <c r="PV28" s="37"/>
      <c r="PW28" s="58">
        <v>49.3</v>
      </c>
      <c r="QR28" s="5"/>
      <c r="QS28" s="5"/>
      <c r="RB28" s="2"/>
      <c r="RC28" s="2"/>
      <c r="RD28" s="37"/>
      <c r="RE28" s="58">
        <v>49.3</v>
      </c>
      <c r="RZ28" s="5"/>
      <c r="SA28" s="5"/>
      <c r="SJ28" s="2"/>
      <c r="SK28" s="2"/>
      <c r="SL28" s="37"/>
      <c r="SM28" s="58">
        <v>49.3</v>
      </c>
      <c r="TH28" s="5"/>
      <c r="TI28" s="5"/>
      <c r="TR28" s="2"/>
      <c r="TS28" s="2"/>
      <c r="TT28" s="37"/>
      <c r="TU28" s="58">
        <v>49.3</v>
      </c>
      <c r="UP28" s="5"/>
      <c r="UQ28" s="5"/>
      <c r="UZ28" s="2"/>
      <c r="VA28" s="2"/>
      <c r="VB28" s="37"/>
      <c r="VC28" s="58">
        <v>49.3</v>
      </c>
      <c r="VX28" s="5"/>
      <c r="VY28" s="5"/>
      <c r="WH28" s="2"/>
      <c r="WI28" s="2"/>
      <c r="WJ28" s="37"/>
      <c r="WK28" s="58">
        <v>49.3</v>
      </c>
    </row>
    <row r="29" spans="1:636" x14ac:dyDescent="0.2">
      <c r="A29" s="5"/>
      <c r="B29" s="25" t="s">
        <v>32</v>
      </c>
      <c r="C29" s="5"/>
      <c r="AJ29" s="41"/>
      <c r="AK29" s="41"/>
      <c r="AL29" s="41"/>
      <c r="AM29" s="32"/>
      <c r="AN29" s="41"/>
      <c r="AO29" s="41"/>
      <c r="AP29" s="32"/>
      <c r="AQ29" s="59">
        <v>50.2</v>
      </c>
      <c r="BK29" s="41"/>
      <c r="BL29" s="41"/>
      <c r="BM29" s="41"/>
      <c r="BO29" s="41"/>
      <c r="BP29" s="32"/>
      <c r="BR29" s="59">
        <v>50.2</v>
      </c>
      <c r="CL29" s="41"/>
      <c r="CM29" s="41"/>
      <c r="CN29" s="41"/>
      <c r="CO29" s="32"/>
      <c r="CP29" s="41"/>
      <c r="CQ29" s="32"/>
      <c r="CR29" s="32"/>
      <c r="CS29" s="59">
        <v>50.2</v>
      </c>
      <c r="DP29" s="5"/>
      <c r="DQ29" s="5"/>
      <c r="DZ29" s="41"/>
      <c r="EA29" s="2"/>
      <c r="EC29" s="49">
        <v>50.2</v>
      </c>
      <c r="EX29" s="5"/>
      <c r="EY29" s="5"/>
      <c r="FH29" s="41"/>
      <c r="FI29" s="2"/>
      <c r="FK29" s="49">
        <v>50.2</v>
      </c>
      <c r="GF29" s="5"/>
      <c r="GG29" s="5"/>
      <c r="GP29" s="2"/>
      <c r="GQ29" s="2"/>
      <c r="GS29" s="59">
        <v>50.2</v>
      </c>
      <c r="HN29" s="5"/>
      <c r="HO29" s="5"/>
      <c r="HX29" s="41"/>
      <c r="HY29" s="2"/>
      <c r="IA29" s="59">
        <v>50.2</v>
      </c>
      <c r="IV29" s="5"/>
      <c r="IW29" s="5"/>
      <c r="JF29" s="2"/>
      <c r="JG29" s="2"/>
      <c r="JI29" s="59">
        <v>50.2</v>
      </c>
      <c r="KD29" s="5"/>
      <c r="KE29" s="5"/>
      <c r="KN29" s="2"/>
      <c r="KO29" s="2"/>
      <c r="KQ29" s="59">
        <v>50.2</v>
      </c>
      <c r="LL29" s="5"/>
      <c r="LM29" s="5"/>
      <c r="LV29" s="2"/>
      <c r="LW29" s="2"/>
      <c r="LY29" s="59">
        <v>50.2</v>
      </c>
      <c r="MT29" s="5"/>
      <c r="MU29" s="5"/>
      <c r="ND29" s="2"/>
      <c r="NE29" s="2"/>
      <c r="NG29" s="59">
        <v>50.2</v>
      </c>
      <c r="OB29" s="5"/>
      <c r="OC29" s="5"/>
      <c r="OL29" s="2"/>
      <c r="OM29" s="2"/>
      <c r="OO29" s="59">
        <v>50.2</v>
      </c>
      <c r="PJ29" s="5"/>
      <c r="PK29" s="5"/>
      <c r="PT29" s="2"/>
      <c r="PU29" s="2"/>
      <c r="PW29" s="59">
        <v>50.2</v>
      </c>
      <c r="QR29" s="5"/>
      <c r="QS29" s="5"/>
      <c r="RB29" s="2"/>
      <c r="RC29" s="2"/>
      <c r="RE29" s="59">
        <v>50.2</v>
      </c>
      <c r="RZ29" s="5"/>
      <c r="SA29" s="5"/>
      <c r="SJ29" s="2"/>
      <c r="SK29" s="2"/>
      <c r="SM29" s="59">
        <v>50.2</v>
      </c>
      <c r="TH29" s="5"/>
      <c r="TI29" s="5"/>
      <c r="TR29" s="2"/>
      <c r="TS29" s="2"/>
      <c r="TU29" s="59">
        <v>50.2</v>
      </c>
      <c r="UP29" s="5"/>
      <c r="UQ29" s="5"/>
      <c r="UZ29" s="2"/>
      <c r="VA29" s="2"/>
      <c r="VC29" s="59">
        <v>50.2</v>
      </c>
      <c r="VX29" s="5"/>
      <c r="VY29" s="5"/>
      <c r="WH29" s="2"/>
      <c r="WI29" s="2"/>
      <c r="WK29" s="59">
        <v>50.2</v>
      </c>
    </row>
    <row r="30" spans="1:636" s="36" customFormat="1" x14ac:dyDescent="0.2">
      <c r="A30"/>
      <c r="B30" s="29" t="s">
        <v>54</v>
      </c>
      <c r="C30" s="2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M30" s="32"/>
      <c r="AP30" s="32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O30" s="32"/>
      <c r="CR30" s="32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636" s="36" customFormat="1" x14ac:dyDescent="0.2">
      <c r="A31" s="5"/>
      <c r="B31" s="5"/>
      <c r="C31" s="20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I31" s="32"/>
      <c r="AJ31" s="32"/>
      <c r="AK31" s="32"/>
      <c r="AL31" s="32"/>
      <c r="AM31" s="32"/>
      <c r="AP31" s="32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K31" s="32"/>
      <c r="CL31" s="32"/>
      <c r="CM31" s="32"/>
      <c r="CN31" s="32"/>
      <c r="CO31" s="32"/>
      <c r="CR31" s="32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</row>
    <row r="32" spans="1:636" s="36" customFormat="1" ht="17" x14ac:dyDescent="0.2">
      <c r="A32" s="5"/>
      <c r="B32" s="5"/>
      <c r="C32" s="20"/>
      <c r="D32"/>
      <c r="E32"/>
      <c r="F32"/>
      <c r="G32"/>
      <c r="H32"/>
      <c r="I32"/>
      <c r="J32"/>
      <c r="K32"/>
      <c r="L32"/>
      <c r="M32"/>
      <c r="N32" s="10"/>
      <c r="O32" s="10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I32" s="32"/>
      <c r="AJ32" s="32"/>
      <c r="AK32" s="32"/>
      <c r="AL32" s="32"/>
      <c r="AM32" s="32"/>
      <c r="AP32" s="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K32" s="32"/>
      <c r="CL32" s="32"/>
      <c r="CM32" s="32"/>
      <c r="CN32" s="32"/>
      <c r="CO32" s="32"/>
      <c r="CR32" s="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</row>
    <row r="33" spans="1:536" s="36" customFormat="1" ht="17" x14ac:dyDescent="0.2">
      <c r="A33" s="5"/>
      <c r="B33" s="5"/>
      <c r="C33" s="20"/>
      <c r="D33"/>
      <c r="E33"/>
      <c r="F33"/>
      <c r="G33"/>
      <c r="H33"/>
      <c r="I33"/>
      <c r="J33"/>
      <c r="K33"/>
      <c r="L33"/>
      <c r="M33"/>
      <c r="N33" s="10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I33" s="32"/>
      <c r="AJ33" s="32"/>
      <c r="AK33" s="32"/>
      <c r="AL33" s="32"/>
      <c r="AM33" s="32"/>
      <c r="AP33" s="32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K33" s="32"/>
      <c r="CL33" s="32"/>
      <c r="CM33" s="32"/>
      <c r="CN33" s="32"/>
      <c r="CO33" s="32"/>
      <c r="CR33" s="32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</row>
    <row r="34" spans="1:536" s="36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I34" s="32"/>
      <c r="AJ34" s="32"/>
      <c r="AK34" s="32"/>
      <c r="AL34" s="32"/>
      <c r="AM34" s="32"/>
      <c r="AP34" s="32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K34" s="32"/>
      <c r="CL34" s="32"/>
      <c r="CM34" s="32"/>
      <c r="CN34" s="32"/>
      <c r="CO34" s="32"/>
      <c r="CR34" s="32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</row>
    <row r="35" spans="1:536" s="36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I35" s="32"/>
      <c r="AJ35" s="32"/>
      <c r="AK35" s="32"/>
      <c r="AL35" s="32"/>
      <c r="AM35" s="32"/>
      <c r="AP35" s="32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K35" s="32"/>
      <c r="CL35" s="32"/>
      <c r="CM35" s="32"/>
      <c r="CN35" s="32"/>
      <c r="CO35" s="32"/>
      <c r="CR35" s="32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</row>
    <row r="36" spans="1:536" s="36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I36" s="32"/>
      <c r="AJ36" s="32"/>
      <c r="AK36" s="32"/>
      <c r="AL36" s="32"/>
      <c r="AM36" s="32"/>
      <c r="AP36" s="32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K36" s="32"/>
      <c r="CL36" s="32"/>
      <c r="CM36" s="32"/>
      <c r="CN36" s="32"/>
      <c r="CO36" s="32"/>
      <c r="CR36" s="32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</row>
    <row r="37" spans="1:536" s="36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</row>
    <row r="38" spans="1:536" s="36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 s="10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</row>
    <row r="39" spans="1:536" s="36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 s="10"/>
      <c r="O39" s="10"/>
      <c r="P39" s="10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</row>
    <row r="40" spans="1:536" s="36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 s="10"/>
      <c r="O40" s="10"/>
      <c r="P40" s="1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</row>
    <row r="41" spans="1:536" s="36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 s="10"/>
      <c r="O41" s="10"/>
      <c r="P41" s="10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</row>
    <row r="42" spans="1:536" s="36" customFormat="1" ht="17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 s="10"/>
      <c r="O42" s="10"/>
      <c r="P42" s="10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</row>
    <row r="43" spans="1:536" s="36" customFormat="1" ht="17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 s="10"/>
      <c r="O43" s="10"/>
      <c r="P43" s="10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</row>
    <row r="44" spans="1:536" s="36" customFormat="1" ht="17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 s="10"/>
      <c r="O44" s="10"/>
      <c r="P44" s="10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</row>
    <row r="45" spans="1:536" s="36" customFormat="1" ht="17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 s="10"/>
      <c r="O45" s="10"/>
      <c r="P45" s="10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  <c r="RV45"/>
      <c r="RW45"/>
      <c r="RX45"/>
      <c r="RY45"/>
      <c r="RZ45"/>
      <c r="SA45"/>
      <c r="SB45"/>
      <c r="SC45"/>
      <c r="SD45"/>
      <c r="SE45"/>
      <c r="SF45"/>
      <c r="SG45"/>
      <c r="SH45"/>
      <c r="SI45"/>
      <c r="SJ45"/>
      <c r="SK45"/>
      <c r="SL45"/>
      <c r="SM45"/>
      <c r="SN45"/>
      <c r="SO45"/>
      <c r="SP45"/>
      <c r="SQ45"/>
      <c r="SR45"/>
      <c r="SS45"/>
      <c r="ST45"/>
      <c r="SU45"/>
      <c r="SV45"/>
      <c r="SW45"/>
      <c r="SX45"/>
      <c r="SY45"/>
    </row>
    <row r="46" spans="1:536" ht="17" x14ac:dyDescent="0.2">
      <c r="N46" s="10"/>
      <c r="O46" s="10"/>
      <c r="P46" s="10"/>
    </row>
    <row r="47" spans="1:536" ht="17" x14ac:dyDescent="0.2">
      <c r="N47" s="10"/>
      <c r="O47" s="10"/>
      <c r="P47" s="10"/>
    </row>
    <row r="48" spans="1:536" ht="17" x14ac:dyDescent="0.2">
      <c r="N48" s="10"/>
      <c r="O48" s="10"/>
      <c r="P48" s="10"/>
    </row>
    <row r="49" spans="14:16" ht="17" x14ac:dyDescent="0.2">
      <c r="N49" s="10"/>
      <c r="O49" s="10"/>
      <c r="P49" s="10"/>
    </row>
    <row r="50" spans="14:16" ht="17" x14ac:dyDescent="0.2">
      <c r="N50" s="10"/>
      <c r="O50" s="10"/>
      <c r="P50" s="10"/>
    </row>
    <row r="51" spans="14:16" ht="17" x14ac:dyDescent="0.2">
      <c r="N51" s="10"/>
      <c r="O51" s="10"/>
      <c r="P51" s="10"/>
    </row>
  </sheetData>
  <sheetProtection sheet="1" formatCells="0" formatColumns="0" formatRows="0"/>
  <autoFilter ref="A1:XL1" xr:uid="{E319C473-9D8E-AB4D-B4A3-4790997227E5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2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6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sortState xmlns:xlrd2="http://schemas.microsoft.com/office/spreadsheetml/2017/richdata2" ref="A4:XL19">
      <sortCondition descending="1" ref="F1:F20"/>
    </sortState>
  </autoFilter>
  <mergeCells count="108">
    <mergeCell ref="RF2:RJ2"/>
    <mergeCell ref="RK2:RO2"/>
    <mergeCell ref="RP2:RT2"/>
    <mergeCell ref="RU2:RY2"/>
    <mergeCell ref="WL2:WP2"/>
    <mergeCell ref="WQ2:WU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LZ2:MD2"/>
    <mergeCell ref="ME2:MI2"/>
    <mergeCell ref="MJ2:MN2"/>
    <mergeCell ref="WL1:XL1"/>
    <mergeCell ref="SN1:TU1"/>
    <mergeCell ref="SN2:SR2"/>
    <mergeCell ref="SS2:SW2"/>
    <mergeCell ref="SX2:TB2"/>
    <mergeCell ref="TC2:TG2"/>
    <mergeCell ref="TV1:VC1"/>
    <mergeCell ref="TV2:TZ2"/>
    <mergeCell ref="UA2:UE2"/>
    <mergeCell ref="UF2:UJ2"/>
    <mergeCell ref="UK2:UO2"/>
    <mergeCell ref="WV2:WZ2"/>
    <mergeCell ref="VD1:WK1"/>
    <mergeCell ref="VD2:VH2"/>
    <mergeCell ref="VI2:VM2"/>
    <mergeCell ref="VN2:VR2"/>
    <mergeCell ref="VS2:VW2"/>
    <mergeCell ref="NH1:OO1"/>
    <mergeCell ref="OP1:PW1"/>
    <mergeCell ref="PX1:RE1"/>
    <mergeCell ref="RF1:SM1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IQ2:IU2"/>
    <mergeCell ref="FL2:FP2"/>
    <mergeCell ref="FQ2:FU2"/>
    <mergeCell ref="FV2:FZ2"/>
    <mergeCell ref="GA2:GE2"/>
    <mergeCell ref="GT2:GX2"/>
    <mergeCell ref="GY2:HC2"/>
    <mergeCell ref="HD2:HH2"/>
    <mergeCell ref="GT1:IA1"/>
    <mergeCell ref="IB1:JI1"/>
    <mergeCell ref="JJ1:KQ1"/>
    <mergeCell ref="KR1:LY1"/>
    <mergeCell ref="Q2:U2"/>
    <mergeCell ref="V2:Z2"/>
    <mergeCell ref="AA2:AE2"/>
    <mergeCell ref="AR2:AV2"/>
    <mergeCell ref="AW2:BA2"/>
    <mergeCell ref="HI2:HM2"/>
    <mergeCell ref="IB2:IF2"/>
    <mergeCell ref="IG2:IK2"/>
    <mergeCell ref="IL2:IP2"/>
    <mergeCell ref="LZ1:NG1"/>
    <mergeCell ref="Q1:AQ1"/>
    <mergeCell ref="AR1:BR1"/>
    <mergeCell ref="F1:F3"/>
    <mergeCell ref="A1:A3"/>
    <mergeCell ref="B1:B3"/>
    <mergeCell ref="C1:C3"/>
    <mergeCell ref="D1:D3"/>
    <mergeCell ref="E1:E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BS1:CS1"/>
    <mergeCell ref="CT1:CU1"/>
    <mergeCell ref="CV1:EC1"/>
    <mergeCell ref="ED1:FK1"/>
    <mergeCell ref="FL1:GS1"/>
  </mergeCells>
  <phoneticPr fontId="21" type="noConversion"/>
  <conditionalFormatting sqref="H1:H1048576">
    <cfRule type="containsText" dxfId="570" priority="64" operator="containsText" text="No DD">
      <formula>NOT(ISERROR(SEARCH("No DD",H1)))</formula>
    </cfRule>
    <cfRule type="containsText" dxfId="569" priority="65" operator="containsText" text="Merit">
      <formula>NOT(ISERROR(SEARCH("Merit",H1)))</formula>
    </cfRule>
    <cfRule type="containsText" dxfId="568" priority="66" operator="containsText" text="Excellence">
      <formula>NOT(ISERROR(SEARCH("Excellence",H1)))</formula>
    </cfRule>
    <cfRule type="containsText" dxfId="567" priority="67" operator="containsText" text="Worlds Team">
      <formula>NOT(ISERROR(SEARCH("Worlds Team",H1)))</formula>
    </cfRule>
    <cfRule type="containsText" dxfId="566" priority="68" operator="containsText" text="National Team">
      <formula>NOT(ISERROR(SEARCH("National Team",H1)))</formula>
    </cfRule>
  </conditionalFormatting>
  <conditionalFormatting sqref="A4:A1048576">
    <cfRule type="expression" dxfId="565" priority="29">
      <formula>AND(G4&lt;&gt;"",F4="")</formula>
    </cfRule>
    <cfRule type="expression" dxfId="564" priority="69">
      <formula>IF(A4&gt;4,1,0)</formula>
    </cfRule>
  </conditionalFormatting>
  <conditionalFormatting sqref="Q4:AQ19">
    <cfRule type="expression" dxfId="563" priority="70" stopIfTrue="1">
      <formula>IF($AF4&lt;&gt;"",1,0)</formula>
    </cfRule>
  </conditionalFormatting>
  <conditionalFormatting sqref="AR4:BR19">
    <cfRule type="expression" dxfId="562" priority="63" stopIfTrue="1">
      <formula>IF($BG4&lt;&gt;"",1,0)</formula>
    </cfRule>
  </conditionalFormatting>
  <conditionalFormatting sqref="BS4:CS19">
    <cfRule type="expression" dxfId="561" priority="62" stopIfTrue="1">
      <formula>IF($CH4&lt;&gt;"",1,0)</formula>
    </cfRule>
  </conditionalFormatting>
  <conditionalFormatting sqref="BO30:BO1048576 BH1:BH1048576 BK1:BK1048576 BO1:BO28">
    <cfRule type="cellIs" dxfId="560" priority="75" operator="between">
      <formula>$BR$25</formula>
      <formula>1000</formula>
    </cfRule>
    <cfRule type="cellIs" dxfId="559" priority="76" operator="between">
      <formula>$BR$24</formula>
      <formula>$BR$25</formula>
    </cfRule>
    <cfRule type="cellIs" dxfId="558" priority="77" operator="between">
      <formula>$BR$23</formula>
      <formula>$BR$24</formula>
    </cfRule>
    <cfRule type="cellIs" dxfId="557" priority="78" operator="between">
      <formula>$BR$22</formula>
      <formula>$BR$23</formula>
    </cfRule>
  </conditionalFormatting>
  <conditionalFormatting sqref="CP30:CP1048576 CI1:CI1048576 CL1:CL1048576 CP1:CP28">
    <cfRule type="cellIs" dxfId="556" priority="71" operator="between">
      <formula>$CS$25</formula>
      <formula>1000</formula>
    </cfRule>
    <cfRule type="cellIs" dxfId="555" priority="72" operator="between">
      <formula>$CS$24</formula>
      <formula>$CS$25</formula>
    </cfRule>
    <cfRule type="cellIs" dxfId="554" priority="73" operator="between">
      <formula>$CS$23</formula>
      <formula>$CS$24</formula>
    </cfRule>
    <cfRule type="cellIs" dxfId="553" priority="74" operator="between">
      <formula>$CS$22</formula>
      <formula>$CS$23</formula>
    </cfRule>
  </conditionalFormatting>
  <conditionalFormatting sqref="DZ30:DZ1048576 DP1:DP1048576 DS1:DS1048576 DW1:DW1048576 DZ1:DZ28">
    <cfRule type="cellIs" dxfId="552" priority="85" operator="between">
      <formula>$EC$22</formula>
      <formula>$EC$23</formula>
    </cfRule>
  </conditionalFormatting>
  <conditionalFormatting sqref="AO29 AG1:AG1048576 AJ1:AJ1048576 AN1:AN1048576">
    <cfRule type="cellIs" dxfId="551" priority="50" operator="between">
      <formula>$AQ$25</formula>
      <formula>1000</formula>
    </cfRule>
    <cfRule type="cellIs" dxfId="550" priority="51" operator="between">
      <formula>$AQ$24</formula>
      <formula>$AQ$25</formula>
    </cfRule>
    <cfRule type="cellIs" dxfId="549" priority="52" operator="between">
      <formula>$AQ$23</formula>
      <formula>$AQ$24</formula>
    </cfRule>
    <cfRule type="cellIs" dxfId="548" priority="53" operator="between">
      <formula>$AQ$22</formula>
      <formula>$AQ$23</formula>
    </cfRule>
  </conditionalFormatting>
  <conditionalFormatting sqref="BO29">
    <cfRule type="cellIs" dxfId="547" priority="46" operator="between">
      <formula>$AQ$25</formula>
      <formula>1000</formula>
    </cfRule>
    <cfRule type="cellIs" dxfId="546" priority="47" operator="between">
      <formula>$AQ$24</formula>
      <formula>$AQ$25</formula>
    </cfRule>
    <cfRule type="cellIs" dxfId="545" priority="48" operator="between">
      <formula>$AQ$23</formula>
      <formula>$AQ$24</formula>
    </cfRule>
    <cfRule type="cellIs" dxfId="544" priority="49" operator="between">
      <formula>$AQ$22</formula>
      <formula>$AQ$23</formula>
    </cfRule>
  </conditionalFormatting>
  <conditionalFormatting sqref="CP29">
    <cfRule type="cellIs" dxfId="543" priority="42" operator="between">
      <formula>$AQ$25</formula>
      <formula>1000</formula>
    </cfRule>
    <cfRule type="cellIs" dxfId="542" priority="43" operator="between">
      <formula>$AQ$24</formula>
      <formula>$AQ$25</formula>
    </cfRule>
    <cfRule type="cellIs" dxfId="541" priority="44" operator="between">
      <formula>$AQ$23</formula>
      <formula>$AQ$24</formula>
    </cfRule>
    <cfRule type="cellIs" dxfId="540" priority="45" operator="between">
      <formula>$AQ$22</formula>
      <formula>$AQ$23</formula>
    </cfRule>
  </conditionalFormatting>
  <conditionalFormatting sqref="DZ29">
    <cfRule type="cellIs" dxfId="539" priority="38" operator="between">
      <formula>$AQ$25</formula>
      <formula>1000</formula>
    </cfRule>
    <cfRule type="cellIs" dxfId="538" priority="39" operator="between">
      <formula>$AQ$24</formula>
      <formula>$AQ$25</formula>
    </cfRule>
    <cfRule type="cellIs" dxfId="537" priority="40" operator="between">
      <formula>$AQ$23</formula>
      <formula>$AQ$24</formula>
    </cfRule>
    <cfRule type="cellIs" dxfId="536" priority="41" operator="between">
      <formula>$AQ$22</formula>
      <formula>$AQ$23</formula>
    </cfRule>
  </conditionalFormatting>
  <conditionalFormatting sqref="FH29">
    <cfRule type="cellIs" dxfId="535" priority="34" operator="between">
      <formula>$AQ$25</formula>
      <formula>1000</formula>
    </cfRule>
    <cfRule type="cellIs" dxfId="534" priority="35" operator="between">
      <formula>$AQ$24</formula>
      <formula>$AQ$25</formula>
    </cfRule>
    <cfRule type="cellIs" dxfId="533" priority="36" operator="between">
      <formula>$AQ$23</formula>
      <formula>$AQ$24</formula>
    </cfRule>
    <cfRule type="cellIs" dxfId="532" priority="37" operator="between">
      <formula>$AQ$22</formula>
      <formula>$AQ$23</formula>
    </cfRule>
  </conditionalFormatting>
  <conditionalFormatting sqref="HX29">
    <cfRule type="cellIs" dxfId="531" priority="30" operator="between">
      <formula>$AQ$25</formula>
      <formula>1000</formula>
    </cfRule>
    <cfRule type="cellIs" dxfId="530" priority="31" operator="between">
      <formula>$AQ$24</formula>
      <formula>$AQ$25</formula>
    </cfRule>
    <cfRule type="cellIs" dxfId="529" priority="32" operator="between">
      <formula>$AQ$23</formula>
      <formula>$AQ$24</formula>
    </cfRule>
    <cfRule type="cellIs" dxfId="528" priority="33" operator="between">
      <formula>$AQ$22</formula>
      <formula>$AQ$23</formula>
    </cfRule>
  </conditionalFormatting>
  <conditionalFormatting sqref="K1:K1048576 M1:M1048576">
    <cfRule type="expression" dxfId="527" priority="79">
      <formula>IF(K1=$BS$1,1,0)</formula>
    </cfRule>
    <cfRule type="expression" dxfId="526" priority="80">
      <formula>IF(K1=$AR$1,1,0)</formula>
    </cfRule>
    <cfRule type="expression" dxfId="525" priority="81">
      <formula>IF(K1=$Q$1,1,0)</formula>
    </cfRule>
  </conditionalFormatting>
  <conditionalFormatting sqref="CN1:CN1048576 AL1:AL1048576">
    <cfRule type="cellIs" dxfId="524" priority="166452" operator="between">
      <formula>AQ$29</formula>
      <formula>1000</formula>
    </cfRule>
    <cfRule type="cellIs" dxfId="523" priority="166453" operator="between">
      <formula>AQ$28</formula>
      <formula>AQ$29</formula>
    </cfRule>
  </conditionalFormatting>
  <conditionalFormatting sqref="DU1:DU1048576 FC1:FC1048576 GK1:GK1048576 HS1:HS1048576 JA1:JA1048576 KI1:KI1048576 LQ1:LQ1048576 MY1:MY1048576 OG1:OG1048576 PO1:PO1048576 QW1:QW1048576 SE1:SE1048576 UU1:UU29 TM1:TM29 WC1:WC29">
    <cfRule type="cellIs" dxfId="522" priority="166464" operator="between">
      <formula>EC$29</formula>
      <formula>1000</formula>
    </cfRule>
    <cfRule type="cellIs" dxfId="521" priority="166465" operator="between">
      <formula>EC$28</formula>
      <formula>EC$29</formula>
    </cfRule>
  </conditionalFormatting>
  <conditionalFormatting sqref="AI1:AI1048576 AL1:AL1048576 AP1:AP1048576">
    <cfRule type="cellIs" dxfId="520" priority="166548" operator="between">
      <formula>$AQ$29</formula>
      <formula>1000</formula>
    </cfRule>
    <cfRule type="cellIs" dxfId="519" priority="166549" operator="between">
      <formula>$AQ$28</formula>
      <formula>$AQ$29</formula>
    </cfRule>
    <cfRule type="cellIs" dxfId="518" priority="166550" operator="between">
      <formula>$AQ$27</formula>
      <formula>$AQ$28</formula>
    </cfRule>
    <cfRule type="cellIs" dxfId="517" priority="166551" operator="between">
      <formula>$AQ$26</formula>
      <formula>$AQ$27</formula>
    </cfRule>
  </conditionalFormatting>
  <conditionalFormatting sqref="BJ1:BJ1048576 BM1:BM1048576 BQ1:BQ1048576">
    <cfRule type="cellIs" dxfId="516" priority="166584" operator="between">
      <formula>$BR$29</formula>
      <formula>1000</formula>
    </cfRule>
    <cfRule type="cellIs" dxfId="515" priority="166585" operator="between">
      <formula>$BR$28</formula>
      <formula>$BR$29</formula>
    </cfRule>
    <cfRule type="cellIs" dxfId="514" priority="166586" operator="between">
      <formula>$BR$27</formula>
      <formula>$BR$28</formula>
    </cfRule>
    <cfRule type="cellIs" dxfId="513" priority="166587" operator="between">
      <formula>$BR$26</formula>
      <formula>$BR$27</formula>
    </cfRule>
  </conditionalFormatting>
  <conditionalFormatting sqref="CK1:CK1048576 CN1:CN1048576 CR1:CR1048576">
    <cfRule type="cellIs" dxfId="512" priority="166620" operator="between">
      <formula>$CS$29</formula>
      <formula>1000</formula>
    </cfRule>
    <cfRule type="cellIs" dxfId="511" priority="166621" operator="between">
      <formula>$CS$28</formula>
      <formula>$CS$29</formula>
    </cfRule>
    <cfRule type="cellIs" dxfId="510" priority="166622" operator="between">
      <formula>$CS$27</formula>
      <formula>$CS$28</formula>
    </cfRule>
    <cfRule type="cellIs" dxfId="509" priority="166623" operator="between">
      <formula>$CS$26</formula>
      <formula>$CS$27</formula>
    </cfRule>
  </conditionalFormatting>
  <conditionalFormatting sqref="MT1:MT1048576 MW1:MW1048576 NA1:NA1048576 ND1:ND1048576">
    <cfRule type="cellIs" dxfId="508" priority="167198" operator="between">
      <formula>$NG$22</formula>
      <formula>$NG$23</formula>
    </cfRule>
  </conditionalFormatting>
  <conditionalFormatting sqref="DR1:DR1048576 DU1:DU1048576 DY1:DY1048576 EB1:EB1048576">
    <cfRule type="cellIs" dxfId="507" priority="166668" operator="between">
      <formula>$EC$29</formula>
      <formula>1000</formula>
    </cfRule>
    <cfRule type="cellIs" dxfId="506" priority="166669" operator="between">
      <formula>$EC$28</formula>
      <formula>$EC$29</formula>
    </cfRule>
    <cfRule type="cellIs" dxfId="505" priority="166670" operator="between">
      <formula>$EC$27</formula>
      <formula>$EC$28</formula>
    </cfRule>
    <cfRule type="cellIs" dxfId="504" priority="166671" operator="between">
      <formula>$EC$26</formula>
      <formula>$EC$27</formula>
    </cfRule>
  </conditionalFormatting>
  <conditionalFormatting sqref="EZ1:EZ1048576 FC1:FC1048576 FG1:FG1048576 FJ1:FJ1048576">
    <cfRule type="cellIs" dxfId="503" priority="166716" operator="between">
      <formula>$FK$29</formula>
      <formula>1000</formula>
    </cfRule>
    <cfRule type="cellIs" dxfId="502" priority="166717" operator="between">
      <formula>$FK$28</formula>
      <formula>$FK$29</formula>
    </cfRule>
    <cfRule type="cellIs" dxfId="501" priority="166718" operator="between">
      <formula>$FK$27</formula>
      <formula>$FK$28</formula>
    </cfRule>
    <cfRule type="cellIs" dxfId="500" priority="166719" operator="between">
      <formula>$FK$26</formula>
      <formula>$FK$27</formula>
    </cfRule>
  </conditionalFormatting>
  <conditionalFormatting sqref="GF1:GF1048576 GI1:GI1048576 GM1:GM1048576 GP1:GP1048576">
    <cfRule type="cellIs" dxfId="499" priority="166766" stopIfTrue="1" operator="between">
      <formula>$GS$23</formula>
      <formula>1000</formula>
    </cfRule>
    <cfRule type="cellIs" dxfId="498" priority="166767" operator="between">
      <formula>$GS$22</formula>
      <formula>$GS$23</formula>
    </cfRule>
  </conditionalFormatting>
  <conditionalFormatting sqref="GH1:GH1048576 GK1:GK1048576 GO1:GO1048576 GR1:GR1048576">
    <cfRule type="cellIs" dxfId="497" priority="166812" operator="between">
      <formula>$GS$29</formula>
      <formula>1000</formula>
    </cfRule>
    <cfRule type="cellIs" dxfId="496" priority="166813" operator="between">
      <formula>$GS$28</formula>
      <formula>$GS$29</formula>
    </cfRule>
    <cfRule type="cellIs" dxfId="495" priority="166814" operator="between">
      <formula>$GS$27</formula>
      <formula>$GS$28</formula>
    </cfRule>
    <cfRule type="cellIs" dxfId="494" priority="166815" operator="between">
      <formula>$GS$26</formula>
      <formula>$GS$27</formula>
    </cfRule>
  </conditionalFormatting>
  <conditionalFormatting sqref="HP1:HP1048576 HS1:HS1048576 HW1:HW1048576 HZ1:HZ1048576">
    <cfRule type="cellIs" dxfId="493" priority="166860" operator="between">
      <formula>$IA$29</formula>
      <formula>1000</formula>
    </cfRule>
    <cfRule type="cellIs" dxfId="492" priority="166861" operator="between">
      <formula>$IA$28</formula>
      <formula>$IA$29</formula>
    </cfRule>
    <cfRule type="cellIs" dxfId="491" priority="166862" operator="between">
      <formula>$IA$27</formula>
      <formula>$IA$28</formula>
    </cfRule>
    <cfRule type="cellIs" dxfId="490" priority="166863" operator="between">
      <formula>$IA$26</formula>
      <formula>$IA$27</formula>
    </cfRule>
  </conditionalFormatting>
  <conditionalFormatting sqref="IV1:IV1048576 IY1:IY1048576 JC1:JC1048576 JF1:JF1048576">
    <cfRule type="cellIs" dxfId="489" priority="166910" stopIfTrue="1" operator="between">
      <formula>$JI$23</formula>
      <formula>1000</formula>
    </cfRule>
    <cfRule type="cellIs" dxfId="488" priority="166911" operator="between">
      <formula>$JI$22</formula>
      <formula>$JI$23</formula>
    </cfRule>
  </conditionalFormatting>
  <conditionalFormatting sqref="IX1:IX1048576 JA1:JA1048576 JE1:JE1048576 JH1:JH1048576">
    <cfRule type="cellIs" dxfId="487" priority="166956" operator="between">
      <formula>$JI$29</formula>
      <formula>1000</formula>
    </cfRule>
    <cfRule type="cellIs" dxfId="486" priority="166957" operator="between">
      <formula>$JI$28</formula>
      <formula>$JI$29</formula>
    </cfRule>
    <cfRule type="cellIs" dxfId="485" priority="166958" operator="between">
      <formula>$JI$27</formula>
      <formula>$JI$28</formula>
    </cfRule>
    <cfRule type="cellIs" dxfId="484" priority="166959" operator="between">
      <formula>$JI$26</formula>
      <formula>$JI$27</formula>
    </cfRule>
  </conditionalFormatting>
  <conditionalFormatting sqref="KD1:KD1048576 KG1:KG1048576 KK1:KK1048576 KN1:KN1048576">
    <cfRule type="cellIs" dxfId="483" priority="167006" stopIfTrue="1" operator="between">
      <formula>$KQ$23</formula>
      <formula>1000</formula>
    </cfRule>
    <cfRule type="cellIs" dxfId="482" priority="167007" operator="between">
      <formula>$KQ$22</formula>
      <formula>$KQ$23</formula>
    </cfRule>
  </conditionalFormatting>
  <conditionalFormatting sqref="KF1:KF1048576 KI1:KI1048576 KM1:KM1048576 KP1:KP1048576">
    <cfRule type="cellIs" dxfId="481" priority="167052" operator="between">
      <formula>$KQ$29</formula>
      <formula>1000</formula>
    </cfRule>
    <cfRule type="cellIs" dxfId="480" priority="167053" operator="between">
      <formula>$KQ$28</formula>
      <formula>$KQ$29</formula>
    </cfRule>
    <cfRule type="cellIs" dxfId="479" priority="167054" operator="between">
      <formula>$KQ$27</formula>
      <formula>$KQ$28</formula>
    </cfRule>
    <cfRule type="cellIs" dxfId="478" priority="167055" operator="between">
      <formula>$KQ$26</formula>
      <formula>$KQ$27</formula>
    </cfRule>
  </conditionalFormatting>
  <conditionalFormatting sqref="LL1:LL1048576 LO1:LO1048576 LS1:LS1048576 LV1:LV1048576">
    <cfRule type="cellIs" dxfId="477" priority="167102" stopIfTrue="1" operator="between">
      <formula>$LY$23</formula>
      <formula>1000</formula>
    </cfRule>
    <cfRule type="cellIs" dxfId="476" priority="167103" operator="between">
      <formula>$LY$22</formula>
      <formula>$LY$23</formula>
    </cfRule>
  </conditionalFormatting>
  <conditionalFormatting sqref="LN1:LN1048576 LQ1:LQ1048576 LU1:LU1048576 LX1:LX1048576">
    <cfRule type="cellIs" dxfId="475" priority="167148" operator="between">
      <formula>$LY$29</formula>
      <formula>1000</formula>
    </cfRule>
    <cfRule type="cellIs" dxfId="474" priority="167149" operator="between">
      <formula>$LY$28</formula>
      <formula>$LY$29</formula>
    </cfRule>
    <cfRule type="cellIs" dxfId="473" priority="167150" operator="between">
      <formula>$LY$27</formula>
      <formula>$LY$28</formula>
    </cfRule>
    <cfRule type="cellIs" dxfId="472" priority="167151" operator="between">
      <formula>$LY$26</formula>
      <formula>$LY$27</formula>
    </cfRule>
  </conditionalFormatting>
  <conditionalFormatting sqref="MT1:MT1048576 MW1:MW1048576 NA1:NA1048576">
    <cfRule type="cellIs" dxfId="471" priority="167197" operator="between">
      <formula>$NG$23</formula>
      <formula>1000</formula>
    </cfRule>
  </conditionalFormatting>
  <conditionalFormatting sqref="MV1:MV1048576 MY1:MY1048576 NC1:NC1048576 NF1:NF1048576">
    <cfRule type="cellIs" dxfId="470" priority="167223" operator="between">
      <formula>$NG$29</formula>
      <formula>1000</formula>
    </cfRule>
    <cfRule type="cellIs" dxfId="469" priority="167224" operator="between">
      <formula>$NG$28</formula>
      <formula>$NG$29</formula>
    </cfRule>
    <cfRule type="cellIs" dxfId="468" priority="167225" operator="between">
      <formula>$NG$27</formula>
      <formula>$NG$28</formula>
    </cfRule>
    <cfRule type="cellIs" dxfId="467" priority="167226" operator="between">
      <formula>$NG$26</formula>
      <formula>$NG$27</formula>
    </cfRule>
  </conditionalFormatting>
  <conditionalFormatting sqref="OB1:OB1048576 OE1:OE1048576 OI1:OI1048576 OL1:OL1048576">
    <cfRule type="cellIs" dxfId="466" priority="167273" stopIfTrue="1" operator="between">
      <formula>$OO$23</formula>
      <formula>1000</formula>
    </cfRule>
    <cfRule type="cellIs" dxfId="465" priority="167274" operator="between">
      <formula>$OO$22</formula>
      <formula>$OO$23</formula>
    </cfRule>
  </conditionalFormatting>
  <conditionalFormatting sqref="OD1:OD1048576 OG1:OG1048576 OK1:OK1048576 ON1:ON1048576">
    <cfRule type="cellIs" dxfId="464" priority="167319" operator="between">
      <formula>$OO$29</formula>
      <formula>1000</formula>
    </cfRule>
    <cfRule type="cellIs" dxfId="463" priority="167320" operator="between">
      <formula>$OO$28</formula>
      <formula>$OO$29</formula>
    </cfRule>
    <cfRule type="cellIs" dxfId="462" priority="167321" operator="between">
      <formula>$OO$27</formula>
      <formula>$OO$28</formula>
    </cfRule>
    <cfRule type="cellIs" dxfId="461" priority="167322" operator="between">
      <formula>$OO$26</formula>
      <formula>$OO$27</formula>
    </cfRule>
  </conditionalFormatting>
  <conditionalFormatting sqref="PJ1:PJ1048576 PM1:PM1048576 PQ1:PQ1048576 PT1:PT1048576">
    <cfRule type="cellIs" dxfId="460" priority="167369" stopIfTrue="1" operator="between">
      <formula>$PW$23</formula>
      <formula>1000</formula>
    </cfRule>
    <cfRule type="cellIs" dxfId="459" priority="167370" operator="between">
      <formula>$PW$22</formula>
      <formula>$PW$23</formula>
    </cfRule>
  </conditionalFormatting>
  <conditionalFormatting sqref="PL1:PL1048576 PO1:PO1048576 PS1:PS1048576 PV1:PV1048576">
    <cfRule type="cellIs" dxfId="458" priority="167415" operator="between">
      <formula>$PW$29</formula>
      <formula>1000</formula>
    </cfRule>
    <cfRule type="cellIs" dxfId="457" priority="167416" operator="between">
      <formula>$PW$28</formula>
      <formula>$PW$29</formula>
    </cfRule>
    <cfRule type="cellIs" dxfId="456" priority="167417" operator="between">
      <formula>$PW$27</formula>
      <formula>$PW$28</formula>
    </cfRule>
    <cfRule type="cellIs" dxfId="455" priority="167418" operator="between">
      <formula>$PW$26</formula>
      <formula>$PW$27</formula>
    </cfRule>
  </conditionalFormatting>
  <conditionalFormatting sqref="QR1:QR1048576 QU1:QU1048576 QY1:QY1048576 RB1:RB1048576 TK1:TK29 TO1:TO29 TR1:TR29 WA1:WA29 WE1:WE29 WH1:WH29 TH1:TH29 VX1:VX29">
    <cfRule type="cellIs" dxfId="454" priority="167465" stopIfTrue="1" operator="between">
      <formula>$RE$23</formula>
      <formula>1000</formula>
    </cfRule>
    <cfRule type="cellIs" dxfId="453" priority="167466" operator="between">
      <formula>$RE$22</formula>
      <formula>$RE$23</formula>
    </cfRule>
  </conditionalFormatting>
  <conditionalFormatting sqref="QT1:QT1048576 QW1:QW1048576 RA1:RA1048576 RD1:RD1048576 TM1:TM29 TQ1:TQ29 TT1:TT29 WC1:WC29 WG1:WG29 WJ1:WJ29 TJ1:TJ29 VZ1:VZ29">
    <cfRule type="cellIs" dxfId="452" priority="167575" operator="between">
      <formula>$RE$29</formula>
      <formula>1000</formula>
    </cfRule>
    <cfRule type="cellIs" dxfId="451" priority="167576" operator="between">
      <formula>$RE$28</formula>
      <formula>$RE$29</formula>
    </cfRule>
    <cfRule type="cellIs" dxfId="450" priority="167577" operator="between">
      <formula>$RE$27</formula>
      <formula>$RE$28</formula>
    </cfRule>
    <cfRule type="cellIs" dxfId="449" priority="167578" operator="between">
      <formula>$RE$26</formula>
      <formula>$RE$27</formula>
    </cfRule>
  </conditionalFormatting>
  <conditionalFormatting sqref="RZ1:RZ1048576 SC1:SC1048576 SG1:SG1048576 SJ1:SJ1048576 US1:US29 UW1:UW29 UZ1:UZ29 UP1:UP29">
    <cfRule type="cellIs" dxfId="448" priority="167689" stopIfTrue="1" operator="between">
      <formula>$SM$23</formula>
      <formula>1000</formula>
    </cfRule>
    <cfRule type="cellIs" dxfId="447" priority="167690" operator="between">
      <formula>$SM$22</formula>
      <formula>$SM$23</formula>
    </cfRule>
  </conditionalFormatting>
  <conditionalFormatting sqref="SB1:SB1048576 SE1:SE1048576 SI1:SI1048576 SL1:SL1048576 UU1:UU29 UY1:UY29 VB1:VB29 UR1:UR29">
    <cfRule type="cellIs" dxfId="446" priority="167767" operator="between">
      <formula>$SM$29</formula>
      <formula>1000</formula>
    </cfRule>
    <cfRule type="cellIs" dxfId="445" priority="167768" operator="between">
      <formula>$SM$28</formula>
      <formula>$SM$29</formula>
    </cfRule>
    <cfRule type="cellIs" dxfId="444" priority="167769" operator="between">
      <formula>$SM$27</formula>
      <formula>$SM$28</formula>
    </cfRule>
    <cfRule type="cellIs" dxfId="443" priority="167770" operator="between">
      <formula>$SM$26</formula>
      <formula>$SM$27</formula>
    </cfRule>
  </conditionalFormatting>
  <conditionalFormatting sqref="DZ1:DZ1048576 DP1:DP1048576 DS1:DS1048576 DW1:DW1048576">
    <cfRule type="cellIs" dxfId="442" priority="84" stopIfTrue="1" operator="between">
      <formula>$EC$23</formula>
      <formula>1000</formula>
    </cfRule>
  </conditionalFormatting>
  <conditionalFormatting sqref="FH1:FH1048576 EX1:EX1048576 FA1:FA1048576 FE1:FE1048576">
    <cfRule type="cellIs" dxfId="441" priority="60" stopIfTrue="1" operator="between">
      <formula>$FK$23</formula>
      <formula>1000</formula>
    </cfRule>
    <cfRule type="cellIs" dxfId="440" priority="61" operator="between">
      <formula>$FK$22</formula>
      <formula>$FK$23</formula>
    </cfRule>
  </conditionalFormatting>
  <conditionalFormatting sqref="HX1:HX1048576 HN1:HN1048576 HQ1:HQ1048576 HU1:HU1048576">
    <cfRule type="cellIs" dxfId="439" priority="56" stopIfTrue="1" operator="between">
      <formula>$IA$23</formula>
      <formula>1000</formula>
    </cfRule>
    <cfRule type="cellIs" dxfId="438" priority="57" operator="between">
      <formula>$IA$22</formula>
      <formula>$IA$23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460FC-9A04-AF46-8AD4-107EFB400784}">
  <sheetPr codeName="Sheet4"/>
  <dimension ref="A1:XL46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3.16406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6" customWidth="1"/>
    <col min="44" max="59" width="10.83203125" hidden="1" customWidth="1"/>
    <col min="60" max="70" width="10.83203125" style="36" customWidth="1"/>
    <col min="71" max="86" width="10.83203125" hidden="1" customWidth="1"/>
    <col min="87" max="97" width="10.83203125" style="36" customWidth="1"/>
    <col min="98" max="99" width="12.83203125" style="36" customWidth="1"/>
    <col min="100" max="119" width="10.83203125" hidden="1" customWidth="1"/>
    <col min="120" max="132" width="10.83203125" customWidth="1"/>
    <col min="133" max="133" width="10.83203125" style="36" customWidth="1"/>
    <col min="134" max="153" width="10.83203125" hidden="1" customWidth="1"/>
    <col min="154" max="166" width="10.83203125" customWidth="1"/>
    <col min="167" max="167" width="10.83203125" style="36" customWidth="1"/>
    <col min="168" max="187" width="10.83203125" hidden="1" customWidth="1"/>
    <col min="188" max="200" width="10.83203125" customWidth="1"/>
    <col min="201" max="201" width="10.83203125" style="36" customWidth="1"/>
    <col min="202" max="221" width="10.83203125" hidden="1" customWidth="1"/>
    <col min="222" max="234" width="10.83203125" customWidth="1"/>
    <col min="235" max="235" width="10.83203125" style="36" customWidth="1"/>
    <col min="236" max="255" width="10.83203125" hidden="1" customWidth="1"/>
    <col min="256" max="268" width="10.83203125" customWidth="1"/>
    <col min="269" max="269" width="10.83203125" style="36" customWidth="1"/>
    <col min="270" max="289" width="10.83203125" hidden="1" customWidth="1"/>
    <col min="290" max="303" width="10.83203125" customWidth="1"/>
    <col min="304" max="323" width="10.83203125" hidden="1" customWidth="1"/>
    <col min="324" max="337" width="10.83203125" customWidth="1"/>
    <col min="338" max="357" width="10.83203125" hidden="1" customWidth="1"/>
    <col min="358" max="371" width="10.83203125" customWidth="1"/>
    <col min="372" max="391" width="10.83203125" hidden="1" customWidth="1"/>
    <col min="392" max="405" width="10.83203125" customWidth="1"/>
    <col min="406" max="467" width="10.83203125" hidden="1" customWidth="1"/>
    <col min="468" max="468" width="12.83203125" hidden="1" customWidth="1"/>
    <col min="469" max="534" width="10.83203125" hidden="1" customWidth="1"/>
    <col min="535" max="535" width="11.83203125" hidden="1" customWidth="1"/>
    <col min="536" max="536" width="12.83203125" hidden="1" customWidth="1"/>
    <col min="537" max="568" width="10.83203125" hidden="1" customWidth="1"/>
    <col min="569" max="569" width="11.83203125" hidden="1" customWidth="1"/>
    <col min="570" max="570" width="12.83203125" hidden="1" customWidth="1"/>
    <col min="571" max="602" width="10.83203125" hidden="1" customWidth="1"/>
    <col min="603" max="603" width="11.83203125" hidden="1" customWidth="1"/>
    <col min="604" max="604" width="12.83203125" hidden="1" customWidth="1"/>
    <col min="605" max="636" width="10.83203125" hidden="1" customWidth="1"/>
  </cols>
  <sheetData>
    <row r="1" spans="1:636" x14ac:dyDescent="0.2">
      <c r="A1" s="71" t="s">
        <v>1</v>
      </c>
      <c r="B1" s="71" t="s">
        <v>27</v>
      </c>
      <c r="C1" s="71" t="s">
        <v>0</v>
      </c>
      <c r="D1" s="71" t="s">
        <v>55</v>
      </c>
      <c r="E1" s="71" t="s">
        <v>2</v>
      </c>
      <c r="F1" s="73" t="s">
        <v>61</v>
      </c>
      <c r="G1" s="71" t="s">
        <v>10</v>
      </c>
      <c r="H1" s="71" t="s">
        <v>11</v>
      </c>
      <c r="I1" s="71" t="s">
        <v>81</v>
      </c>
      <c r="J1" s="72" t="s">
        <v>101</v>
      </c>
      <c r="K1" s="70" t="s">
        <v>30</v>
      </c>
      <c r="L1" s="72" t="s">
        <v>135</v>
      </c>
      <c r="M1" s="70" t="s">
        <v>30</v>
      </c>
      <c r="N1" s="74" t="s">
        <v>13</v>
      </c>
      <c r="O1" s="70" t="s">
        <v>31</v>
      </c>
      <c r="P1" s="70" t="s">
        <v>30</v>
      </c>
      <c r="Q1" s="65" t="s">
        <v>195</v>
      </c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8" t="s">
        <v>230</v>
      </c>
      <c r="AS1" s="68"/>
      <c r="AT1" s="68"/>
      <c r="AU1" s="68"/>
      <c r="AV1" s="68"/>
      <c r="AW1" s="68"/>
      <c r="AX1" s="68"/>
      <c r="AY1" s="68"/>
      <c r="AZ1" s="68"/>
      <c r="BA1" s="68"/>
      <c r="BB1" s="68"/>
      <c r="BC1" s="68"/>
      <c r="BD1" s="68"/>
      <c r="BE1" s="68"/>
      <c r="BF1" s="68"/>
      <c r="BG1" s="68"/>
      <c r="BH1" s="68"/>
      <c r="BI1" s="68"/>
      <c r="BJ1" s="68"/>
      <c r="BK1" s="68"/>
      <c r="BL1" s="68"/>
      <c r="BM1" s="68"/>
      <c r="BN1" s="68"/>
      <c r="BO1" s="68"/>
      <c r="BP1" s="68"/>
      <c r="BQ1" s="68"/>
      <c r="BR1" s="68"/>
      <c r="BS1" s="65" t="s">
        <v>252</v>
      </c>
      <c r="BT1" s="65"/>
      <c r="BU1" s="65"/>
      <c r="BV1" s="65"/>
      <c r="BW1" s="65"/>
      <c r="BX1" s="65"/>
      <c r="BY1" s="65"/>
      <c r="BZ1" s="65"/>
      <c r="CA1" s="65"/>
      <c r="CB1" s="65"/>
      <c r="CC1" s="65"/>
      <c r="CD1" s="65"/>
      <c r="CE1" s="65"/>
      <c r="CF1" s="65"/>
      <c r="CG1" s="65"/>
      <c r="CH1" s="65"/>
      <c r="CI1" s="65"/>
      <c r="CJ1" s="65"/>
      <c r="CK1" s="65"/>
      <c r="CL1" s="65"/>
      <c r="CM1" s="65"/>
      <c r="CN1" s="65"/>
      <c r="CO1" s="65"/>
      <c r="CP1" s="65"/>
      <c r="CQ1" s="65"/>
      <c r="CR1" s="65"/>
      <c r="CS1" s="65"/>
      <c r="CT1" s="69" t="s">
        <v>13</v>
      </c>
      <c r="CU1" s="69"/>
      <c r="CV1" s="65" t="s">
        <v>222</v>
      </c>
      <c r="CW1" s="65"/>
      <c r="CX1" s="65"/>
      <c r="CY1" s="65"/>
      <c r="CZ1" s="65"/>
      <c r="DA1" s="65"/>
      <c r="DB1" s="65"/>
      <c r="DC1" s="65"/>
      <c r="DD1" s="65"/>
      <c r="DE1" s="65"/>
      <c r="DF1" s="65"/>
      <c r="DG1" s="65"/>
      <c r="DH1" s="65"/>
      <c r="DI1" s="65"/>
      <c r="DJ1" s="65"/>
      <c r="DK1" s="65"/>
      <c r="DL1" s="65"/>
      <c r="DM1" s="65"/>
      <c r="DN1" s="65"/>
      <c r="DO1" s="65"/>
      <c r="DP1" s="65"/>
      <c r="DQ1" s="65"/>
      <c r="DR1" s="65"/>
      <c r="DS1" s="65"/>
      <c r="DT1" s="65"/>
      <c r="DU1" s="65"/>
      <c r="DV1" s="65"/>
      <c r="DW1" s="65"/>
      <c r="DX1" s="65"/>
      <c r="DY1" s="65"/>
      <c r="DZ1" s="65"/>
      <c r="EA1" s="65"/>
      <c r="EB1" s="65"/>
      <c r="EC1" s="65"/>
      <c r="ED1" s="68" t="s">
        <v>225</v>
      </c>
      <c r="EE1" s="68"/>
      <c r="EF1" s="68"/>
      <c r="EG1" s="68"/>
      <c r="EH1" s="68"/>
      <c r="EI1" s="68"/>
      <c r="EJ1" s="68"/>
      <c r="EK1" s="68"/>
      <c r="EL1" s="68"/>
      <c r="EM1" s="68"/>
      <c r="EN1" s="68"/>
      <c r="EO1" s="68"/>
      <c r="EP1" s="68"/>
      <c r="EQ1" s="68"/>
      <c r="ER1" s="68"/>
      <c r="ES1" s="68"/>
      <c r="ET1" s="68"/>
      <c r="EU1" s="68"/>
      <c r="EV1" s="68"/>
      <c r="EW1" s="68"/>
      <c r="EX1" s="68"/>
      <c r="EY1" s="68"/>
      <c r="EZ1" s="68"/>
      <c r="FA1" s="68"/>
      <c r="FB1" s="68"/>
      <c r="FC1" s="68"/>
      <c r="FD1" s="68"/>
      <c r="FE1" s="68"/>
      <c r="FF1" s="68"/>
      <c r="FG1" s="68"/>
      <c r="FH1" s="68"/>
      <c r="FI1" s="68"/>
      <c r="FJ1" s="68"/>
      <c r="FK1" s="68"/>
      <c r="FL1" s="65" t="s">
        <v>242</v>
      </c>
      <c r="FM1" s="65"/>
      <c r="FN1" s="65"/>
      <c r="FO1" s="65"/>
      <c r="FP1" s="65"/>
      <c r="FQ1" s="65"/>
      <c r="FR1" s="65"/>
      <c r="FS1" s="65"/>
      <c r="FT1" s="65"/>
      <c r="FU1" s="65"/>
      <c r="FV1" s="65"/>
      <c r="FW1" s="65"/>
      <c r="FX1" s="65"/>
      <c r="FY1" s="65"/>
      <c r="FZ1" s="65"/>
      <c r="GA1" s="65"/>
      <c r="GB1" s="65"/>
      <c r="GC1" s="65"/>
      <c r="GD1" s="65"/>
      <c r="GE1" s="65"/>
      <c r="GF1" s="65"/>
      <c r="GG1" s="65"/>
      <c r="GH1" s="65"/>
      <c r="GI1" s="65"/>
      <c r="GJ1" s="65"/>
      <c r="GK1" s="65"/>
      <c r="GL1" s="65"/>
      <c r="GM1" s="65"/>
      <c r="GN1" s="65"/>
      <c r="GO1" s="65"/>
      <c r="GP1" s="65"/>
      <c r="GQ1" s="65"/>
      <c r="GR1" s="65"/>
      <c r="GS1" s="65"/>
      <c r="GT1" s="68" t="s">
        <v>247</v>
      </c>
      <c r="GU1" s="68"/>
      <c r="GV1" s="68"/>
      <c r="GW1" s="68"/>
      <c r="GX1" s="68"/>
      <c r="GY1" s="68"/>
      <c r="GZ1" s="68"/>
      <c r="HA1" s="68"/>
      <c r="HB1" s="68"/>
      <c r="HC1" s="68"/>
      <c r="HD1" s="68"/>
      <c r="HE1" s="68"/>
      <c r="HF1" s="68"/>
      <c r="HG1" s="68"/>
      <c r="HH1" s="68"/>
      <c r="HI1" s="68"/>
      <c r="HJ1" s="68"/>
      <c r="HK1" s="68"/>
      <c r="HL1" s="68"/>
      <c r="HM1" s="68"/>
      <c r="HN1" s="68"/>
      <c r="HO1" s="68"/>
      <c r="HP1" s="68"/>
      <c r="HQ1" s="68"/>
      <c r="HR1" s="68"/>
      <c r="HS1" s="68"/>
      <c r="HT1" s="68"/>
      <c r="HU1" s="68"/>
      <c r="HV1" s="68"/>
      <c r="HW1" s="68"/>
      <c r="HX1" s="68"/>
      <c r="HY1" s="68"/>
      <c r="HZ1" s="68"/>
      <c r="IA1" s="68"/>
      <c r="IB1" s="65" t="s">
        <v>246</v>
      </c>
      <c r="IC1" s="65"/>
      <c r="ID1" s="65"/>
      <c r="IE1" s="65"/>
      <c r="IF1" s="65"/>
      <c r="IG1" s="65"/>
      <c r="IH1" s="65"/>
      <c r="II1" s="65"/>
      <c r="IJ1" s="65"/>
      <c r="IK1" s="65"/>
      <c r="IL1" s="65"/>
      <c r="IM1" s="65"/>
      <c r="IN1" s="65"/>
      <c r="IO1" s="65"/>
      <c r="IP1" s="65"/>
      <c r="IQ1" s="65"/>
      <c r="IR1" s="65"/>
      <c r="IS1" s="65"/>
      <c r="IT1" s="65"/>
      <c r="IU1" s="65"/>
      <c r="IV1" s="65"/>
      <c r="IW1" s="65"/>
      <c r="IX1" s="65"/>
      <c r="IY1" s="65"/>
      <c r="IZ1" s="65"/>
      <c r="JA1" s="65"/>
      <c r="JB1" s="65"/>
      <c r="JC1" s="65"/>
      <c r="JD1" s="65"/>
      <c r="JE1" s="65"/>
      <c r="JF1" s="65"/>
      <c r="JG1" s="65"/>
      <c r="JH1" s="65"/>
      <c r="JI1" s="65"/>
      <c r="JJ1" s="68" t="s">
        <v>255</v>
      </c>
      <c r="JK1" s="68"/>
      <c r="JL1" s="68"/>
      <c r="JM1" s="68"/>
      <c r="JN1" s="68"/>
      <c r="JO1" s="68"/>
      <c r="JP1" s="68"/>
      <c r="JQ1" s="68"/>
      <c r="JR1" s="68"/>
      <c r="JS1" s="68"/>
      <c r="JT1" s="68"/>
      <c r="JU1" s="68"/>
      <c r="JV1" s="68"/>
      <c r="JW1" s="68"/>
      <c r="JX1" s="68"/>
      <c r="JY1" s="68"/>
      <c r="JZ1" s="68"/>
      <c r="KA1" s="68"/>
      <c r="KB1" s="68"/>
      <c r="KC1" s="68"/>
      <c r="KD1" s="68"/>
      <c r="KE1" s="68"/>
      <c r="KF1" s="68"/>
      <c r="KG1" s="68"/>
      <c r="KH1" s="68"/>
      <c r="KI1" s="68"/>
      <c r="KJ1" s="68"/>
      <c r="KK1" s="68"/>
      <c r="KL1" s="68"/>
      <c r="KM1" s="68"/>
      <c r="KN1" s="68"/>
      <c r="KO1" s="68"/>
      <c r="KP1" s="68"/>
      <c r="KQ1" s="68"/>
      <c r="KR1" s="65" t="s">
        <v>264</v>
      </c>
      <c r="KS1" s="65"/>
      <c r="KT1" s="65"/>
      <c r="KU1" s="65"/>
      <c r="KV1" s="65"/>
      <c r="KW1" s="65"/>
      <c r="KX1" s="65"/>
      <c r="KY1" s="65"/>
      <c r="KZ1" s="65"/>
      <c r="LA1" s="65"/>
      <c r="LB1" s="65"/>
      <c r="LC1" s="65"/>
      <c r="LD1" s="65"/>
      <c r="LE1" s="65"/>
      <c r="LF1" s="65"/>
      <c r="LG1" s="65"/>
      <c r="LH1" s="65"/>
      <c r="LI1" s="65"/>
      <c r="LJ1" s="65"/>
      <c r="LK1" s="65"/>
      <c r="LL1" s="65"/>
      <c r="LM1" s="65"/>
      <c r="LN1" s="65"/>
      <c r="LO1" s="65"/>
      <c r="LP1" s="65"/>
      <c r="LQ1" s="65"/>
      <c r="LR1" s="65"/>
      <c r="LS1" s="65"/>
      <c r="LT1" s="65"/>
      <c r="LU1" s="65"/>
      <c r="LV1" s="65"/>
      <c r="LW1" s="65"/>
      <c r="LX1" s="65"/>
      <c r="LY1" s="65"/>
      <c r="LZ1" s="68" t="s">
        <v>269</v>
      </c>
      <c r="MA1" s="68"/>
      <c r="MB1" s="68"/>
      <c r="MC1" s="68"/>
      <c r="MD1" s="68"/>
      <c r="ME1" s="68"/>
      <c r="MF1" s="68"/>
      <c r="MG1" s="68"/>
      <c r="MH1" s="68"/>
      <c r="MI1" s="68"/>
      <c r="MJ1" s="68"/>
      <c r="MK1" s="68"/>
      <c r="ML1" s="68"/>
      <c r="MM1" s="68"/>
      <c r="MN1" s="68"/>
      <c r="MO1" s="68"/>
      <c r="MP1" s="68"/>
      <c r="MQ1" s="68"/>
      <c r="MR1" s="68"/>
      <c r="MS1" s="68"/>
      <c r="MT1" s="68"/>
      <c r="MU1" s="68"/>
      <c r="MV1" s="68"/>
      <c r="MW1" s="68"/>
      <c r="MX1" s="68"/>
      <c r="MY1" s="68"/>
      <c r="MZ1" s="68"/>
      <c r="NA1" s="68"/>
      <c r="NB1" s="68"/>
      <c r="NC1" s="68"/>
      <c r="ND1" s="68"/>
      <c r="NE1" s="68"/>
      <c r="NF1" s="68"/>
      <c r="NG1" s="68"/>
      <c r="NH1" s="65" t="s">
        <v>275</v>
      </c>
      <c r="NI1" s="65"/>
      <c r="NJ1" s="65"/>
      <c r="NK1" s="65"/>
      <c r="NL1" s="65"/>
      <c r="NM1" s="65"/>
      <c r="NN1" s="65"/>
      <c r="NO1" s="65"/>
      <c r="NP1" s="65"/>
      <c r="NQ1" s="65"/>
      <c r="NR1" s="65"/>
      <c r="NS1" s="65"/>
      <c r="NT1" s="65"/>
      <c r="NU1" s="65"/>
      <c r="NV1" s="65"/>
      <c r="NW1" s="65"/>
      <c r="NX1" s="65"/>
      <c r="NY1" s="65"/>
      <c r="NZ1" s="65"/>
      <c r="OA1" s="65"/>
      <c r="OB1" s="65"/>
      <c r="OC1" s="65"/>
      <c r="OD1" s="65"/>
      <c r="OE1" s="65"/>
      <c r="OF1" s="65"/>
      <c r="OG1" s="65"/>
      <c r="OH1" s="65"/>
      <c r="OI1" s="65"/>
      <c r="OJ1" s="65"/>
      <c r="OK1" s="65"/>
      <c r="OL1" s="65"/>
      <c r="OM1" s="65"/>
      <c r="ON1" s="65"/>
      <c r="OO1" s="65"/>
      <c r="OP1" s="68"/>
      <c r="OQ1" s="68"/>
      <c r="OR1" s="68"/>
      <c r="OS1" s="68"/>
      <c r="OT1" s="68"/>
      <c r="OU1" s="68"/>
      <c r="OV1" s="68"/>
      <c r="OW1" s="68"/>
      <c r="OX1" s="68"/>
      <c r="OY1" s="68"/>
      <c r="OZ1" s="68"/>
      <c r="PA1" s="68"/>
      <c r="PB1" s="68"/>
      <c r="PC1" s="68"/>
      <c r="PD1" s="68"/>
      <c r="PE1" s="68"/>
      <c r="PF1" s="68"/>
      <c r="PG1" s="68"/>
      <c r="PH1" s="68"/>
      <c r="PI1" s="68"/>
      <c r="PJ1" s="68"/>
      <c r="PK1" s="68"/>
      <c r="PL1" s="68"/>
      <c r="PM1" s="68"/>
      <c r="PN1" s="68"/>
      <c r="PO1" s="68"/>
      <c r="PP1" s="68"/>
      <c r="PQ1" s="68"/>
      <c r="PR1" s="68"/>
      <c r="PS1" s="68"/>
      <c r="PT1" s="68"/>
      <c r="PU1" s="68"/>
      <c r="PV1" s="68"/>
      <c r="PW1" s="68"/>
      <c r="PX1" s="65"/>
      <c r="PY1" s="65"/>
      <c r="PZ1" s="65"/>
      <c r="QA1" s="65"/>
      <c r="QB1" s="65"/>
      <c r="QC1" s="65"/>
      <c r="QD1" s="65"/>
      <c r="QE1" s="65"/>
      <c r="QF1" s="65"/>
      <c r="QG1" s="65"/>
      <c r="QH1" s="65"/>
      <c r="QI1" s="65"/>
      <c r="QJ1" s="65"/>
      <c r="QK1" s="65"/>
      <c r="QL1" s="65"/>
      <c r="QM1" s="65"/>
      <c r="QN1" s="65"/>
      <c r="QO1" s="65"/>
      <c r="QP1" s="65"/>
      <c r="QQ1" s="65"/>
      <c r="QR1" s="65"/>
      <c r="QS1" s="65"/>
      <c r="QT1" s="65"/>
      <c r="QU1" s="65"/>
      <c r="QV1" s="65"/>
      <c r="QW1" s="65"/>
      <c r="QX1" s="65"/>
      <c r="QY1" s="65"/>
      <c r="QZ1" s="65"/>
      <c r="RA1" s="65"/>
      <c r="RB1" s="65"/>
      <c r="RC1" s="65"/>
      <c r="RD1" s="65"/>
      <c r="RE1" s="65"/>
      <c r="RF1" s="68"/>
      <c r="RG1" s="68"/>
      <c r="RH1" s="68"/>
      <c r="RI1" s="68"/>
      <c r="RJ1" s="68"/>
      <c r="RK1" s="68"/>
      <c r="RL1" s="68"/>
      <c r="RM1" s="68"/>
      <c r="RN1" s="68"/>
      <c r="RO1" s="68"/>
      <c r="RP1" s="68"/>
      <c r="RQ1" s="68"/>
      <c r="RR1" s="68"/>
      <c r="RS1" s="68"/>
      <c r="RT1" s="68"/>
      <c r="RU1" s="68"/>
      <c r="RV1" s="68"/>
      <c r="RW1" s="68"/>
      <c r="RX1" s="68"/>
      <c r="RY1" s="68"/>
      <c r="RZ1" s="68"/>
      <c r="SA1" s="68"/>
      <c r="SB1" s="68"/>
      <c r="SC1" s="68"/>
      <c r="SD1" s="68"/>
      <c r="SE1" s="68"/>
      <c r="SF1" s="68"/>
      <c r="SG1" s="68"/>
      <c r="SH1" s="68"/>
      <c r="SI1" s="68"/>
      <c r="SJ1" s="68"/>
      <c r="SK1" s="68"/>
      <c r="SL1" s="68"/>
      <c r="SM1" s="68"/>
      <c r="SN1" s="65"/>
      <c r="SO1" s="65"/>
      <c r="SP1" s="65"/>
      <c r="SQ1" s="65"/>
      <c r="SR1" s="65"/>
      <c r="SS1" s="65"/>
      <c r="ST1" s="65"/>
      <c r="SU1" s="65"/>
      <c r="SV1" s="65"/>
      <c r="SW1" s="65"/>
      <c r="SX1" s="65"/>
      <c r="SY1" s="65"/>
      <c r="SZ1" s="65"/>
      <c r="TA1" s="65"/>
      <c r="TB1" s="65"/>
      <c r="TC1" s="65"/>
      <c r="TD1" s="65"/>
      <c r="TE1" s="65"/>
      <c r="TF1" s="65"/>
      <c r="TG1" s="65"/>
      <c r="TH1" s="65"/>
      <c r="TI1" s="65"/>
      <c r="TJ1" s="65"/>
      <c r="TK1" s="65"/>
      <c r="TL1" s="65"/>
      <c r="TM1" s="65"/>
      <c r="TN1" s="65"/>
      <c r="TO1" s="65"/>
      <c r="TP1" s="65"/>
      <c r="TQ1" s="65"/>
      <c r="TR1" s="65"/>
      <c r="TS1" s="65"/>
      <c r="TT1" s="65"/>
      <c r="TU1" s="65"/>
      <c r="TV1" s="68"/>
      <c r="TW1" s="68"/>
      <c r="TX1" s="68"/>
      <c r="TY1" s="68"/>
      <c r="TZ1" s="68"/>
      <c r="UA1" s="68"/>
      <c r="UB1" s="68"/>
      <c r="UC1" s="68"/>
      <c r="UD1" s="68"/>
      <c r="UE1" s="68"/>
      <c r="UF1" s="68"/>
      <c r="UG1" s="68"/>
      <c r="UH1" s="68"/>
      <c r="UI1" s="68"/>
      <c r="UJ1" s="68"/>
      <c r="UK1" s="68"/>
      <c r="UL1" s="68"/>
      <c r="UM1" s="68"/>
      <c r="UN1" s="68"/>
      <c r="UO1" s="68"/>
      <c r="UP1" s="68"/>
      <c r="UQ1" s="68"/>
      <c r="UR1" s="68"/>
      <c r="US1" s="68"/>
      <c r="UT1" s="68"/>
      <c r="UU1" s="68"/>
      <c r="UV1" s="68"/>
      <c r="UW1" s="68"/>
      <c r="UX1" s="68"/>
      <c r="UY1" s="68"/>
      <c r="UZ1" s="68"/>
      <c r="VA1" s="68"/>
      <c r="VB1" s="68"/>
      <c r="VC1" s="68"/>
      <c r="VD1" s="65"/>
      <c r="VE1" s="65"/>
      <c r="VF1" s="65"/>
      <c r="VG1" s="65"/>
      <c r="VH1" s="65"/>
      <c r="VI1" s="65"/>
      <c r="VJ1" s="65"/>
      <c r="VK1" s="65"/>
      <c r="VL1" s="65"/>
      <c r="VM1" s="65"/>
      <c r="VN1" s="65"/>
      <c r="VO1" s="65"/>
      <c r="VP1" s="65"/>
      <c r="VQ1" s="65"/>
      <c r="VR1" s="65"/>
      <c r="VS1" s="65"/>
      <c r="VT1" s="65"/>
      <c r="VU1" s="65"/>
      <c r="VV1" s="65"/>
      <c r="VW1" s="65"/>
      <c r="VX1" s="65"/>
      <c r="VY1" s="65"/>
      <c r="VZ1" s="65"/>
      <c r="WA1" s="65"/>
      <c r="WB1" s="65"/>
      <c r="WC1" s="65"/>
      <c r="WD1" s="65"/>
      <c r="WE1" s="65"/>
      <c r="WF1" s="65"/>
      <c r="WG1" s="65"/>
      <c r="WH1" s="65"/>
      <c r="WI1" s="65"/>
      <c r="WJ1" s="65"/>
      <c r="WK1" s="65"/>
      <c r="WL1" s="68" t="s">
        <v>64</v>
      </c>
      <c r="WM1" s="68"/>
      <c r="WN1" s="68"/>
      <c r="WO1" s="68"/>
      <c r="WP1" s="68"/>
      <c r="WQ1" s="68"/>
      <c r="WR1" s="68"/>
      <c r="WS1" s="68"/>
      <c r="WT1" s="68"/>
      <c r="WU1" s="68"/>
      <c r="WV1" s="68"/>
      <c r="WW1" s="68"/>
      <c r="WX1" s="68"/>
      <c r="WY1" s="68"/>
      <c r="WZ1" s="68"/>
      <c r="XA1" s="68"/>
      <c r="XB1" s="68"/>
      <c r="XC1" s="68"/>
      <c r="XD1" s="68"/>
      <c r="XE1" s="68"/>
      <c r="XF1" s="68"/>
      <c r="XG1" s="68"/>
      <c r="XH1" s="68"/>
      <c r="XI1" s="68"/>
      <c r="XJ1" s="68"/>
      <c r="XK1" s="68"/>
      <c r="XL1" s="68"/>
    </row>
    <row r="2" spans="1:636" x14ac:dyDescent="0.2">
      <c r="A2" s="71"/>
      <c r="B2" s="71"/>
      <c r="C2" s="71"/>
      <c r="D2" s="71"/>
      <c r="E2" s="71"/>
      <c r="F2" s="73"/>
      <c r="G2" s="71"/>
      <c r="H2" s="71"/>
      <c r="I2" s="71"/>
      <c r="J2" s="72"/>
      <c r="K2" s="70"/>
      <c r="L2" s="72"/>
      <c r="M2" s="70"/>
      <c r="N2" s="74"/>
      <c r="O2" s="70"/>
      <c r="P2" s="70"/>
      <c r="Q2" s="66" t="s">
        <v>18</v>
      </c>
      <c r="R2" s="66"/>
      <c r="S2" s="66"/>
      <c r="T2" s="66"/>
      <c r="U2" s="66"/>
      <c r="V2" s="66" t="s">
        <v>19</v>
      </c>
      <c r="W2" s="66"/>
      <c r="X2" s="66"/>
      <c r="Y2" s="66"/>
      <c r="Z2" s="66"/>
      <c r="AA2" s="66" t="s">
        <v>22</v>
      </c>
      <c r="AB2" s="66"/>
      <c r="AC2" s="66"/>
      <c r="AD2" s="66"/>
      <c r="AE2" s="66"/>
      <c r="AF2" s="14"/>
      <c r="AG2" s="14" t="s">
        <v>93</v>
      </c>
      <c r="AH2" s="14" t="s">
        <v>119</v>
      </c>
      <c r="AI2" s="14" t="s">
        <v>20</v>
      </c>
      <c r="AJ2" s="14" t="s">
        <v>76</v>
      </c>
      <c r="AK2" s="14" t="s">
        <v>118</v>
      </c>
      <c r="AL2" s="14" t="s">
        <v>21</v>
      </c>
      <c r="AM2" s="14" t="s">
        <v>23</v>
      </c>
      <c r="AN2" s="14" t="s">
        <v>96</v>
      </c>
      <c r="AO2" s="14" t="s">
        <v>120</v>
      </c>
      <c r="AP2" s="14" t="s">
        <v>22</v>
      </c>
      <c r="AQ2" s="14" t="s">
        <v>17</v>
      </c>
      <c r="AR2" s="67" t="s">
        <v>18</v>
      </c>
      <c r="AS2" s="67"/>
      <c r="AT2" s="67"/>
      <c r="AU2" s="67"/>
      <c r="AV2" s="67"/>
      <c r="AW2" s="67" t="s">
        <v>19</v>
      </c>
      <c r="AX2" s="67"/>
      <c r="AY2" s="67"/>
      <c r="AZ2" s="67"/>
      <c r="BA2" s="67"/>
      <c r="BB2" s="67" t="s">
        <v>22</v>
      </c>
      <c r="BC2" s="67"/>
      <c r="BD2" s="67"/>
      <c r="BE2" s="67"/>
      <c r="BF2" s="67"/>
      <c r="BG2" s="13"/>
      <c r="BH2" s="13" t="s">
        <v>93</v>
      </c>
      <c r="BI2" s="13" t="s">
        <v>119</v>
      </c>
      <c r="BJ2" s="13" t="s">
        <v>20</v>
      </c>
      <c r="BK2" s="13" t="s">
        <v>76</v>
      </c>
      <c r="BL2" s="13" t="s">
        <v>118</v>
      </c>
      <c r="BM2" s="13" t="s">
        <v>21</v>
      </c>
      <c r="BN2" s="13" t="s">
        <v>23</v>
      </c>
      <c r="BO2" s="13" t="s">
        <v>96</v>
      </c>
      <c r="BP2" s="13" t="s">
        <v>120</v>
      </c>
      <c r="BQ2" s="13" t="s">
        <v>22</v>
      </c>
      <c r="BR2" s="13" t="s">
        <v>17</v>
      </c>
      <c r="BS2" s="66" t="s">
        <v>18</v>
      </c>
      <c r="BT2" s="66"/>
      <c r="BU2" s="66"/>
      <c r="BV2" s="66"/>
      <c r="BW2" s="66"/>
      <c r="BX2" s="66" t="s">
        <v>19</v>
      </c>
      <c r="BY2" s="66"/>
      <c r="BZ2" s="66"/>
      <c r="CA2" s="66"/>
      <c r="CB2" s="66"/>
      <c r="CC2" s="66" t="s">
        <v>22</v>
      </c>
      <c r="CD2" s="66"/>
      <c r="CE2" s="66"/>
      <c r="CF2" s="66"/>
      <c r="CG2" s="66"/>
      <c r="CH2" s="14"/>
      <c r="CI2" s="14" t="s">
        <v>93</v>
      </c>
      <c r="CJ2" s="14" t="s">
        <v>119</v>
      </c>
      <c r="CK2" s="14" t="s">
        <v>20</v>
      </c>
      <c r="CL2" s="14" t="s">
        <v>76</v>
      </c>
      <c r="CM2" s="14" t="s">
        <v>118</v>
      </c>
      <c r="CN2" s="14" t="s">
        <v>21</v>
      </c>
      <c r="CO2" s="14" t="s">
        <v>23</v>
      </c>
      <c r="CP2" s="14" t="s">
        <v>96</v>
      </c>
      <c r="CQ2" s="14" t="s">
        <v>120</v>
      </c>
      <c r="CR2" s="14" t="s">
        <v>22</v>
      </c>
      <c r="CS2" s="14" t="s">
        <v>17</v>
      </c>
      <c r="CT2" s="50" t="s">
        <v>23</v>
      </c>
      <c r="CU2" s="50" t="s">
        <v>22</v>
      </c>
      <c r="CV2" s="66" t="s">
        <v>18</v>
      </c>
      <c r="CW2" s="66"/>
      <c r="CX2" s="66"/>
      <c r="CY2" s="66"/>
      <c r="CZ2" s="66"/>
      <c r="DA2" s="66" t="s">
        <v>19</v>
      </c>
      <c r="DB2" s="66"/>
      <c r="DC2" s="66"/>
      <c r="DD2" s="66"/>
      <c r="DE2" s="66"/>
      <c r="DF2" s="66" t="s">
        <v>98</v>
      </c>
      <c r="DG2" s="66"/>
      <c r="DH2" s="66"/>
      <c r="DI2" s="66"/>
      <c r="DJ2" s="66"/>
      <c r="DK2" s="66" t="s">
        <v>22</v>
      </c>
      <c r="DL2" s="66"/>
      <c r="DM2" s="66"/>
      <c r="DN2" s="66"/>
      <c r="DO2" s="66"/>
      <c r="DP2" s="14" t="s">
        <v>93</v>
      </c>
      <c r="DQ2" s="14" t="s">
        <v>119</v>
      </c>
      <c r="DR2" s="14" t="s">
        <v>20</v>
      </c>
      <c r="DS2" s="14" t="s">
        <v>76</v>
      </c>
      <c r="DT2" s="14" t="s">
        <v>118</v>
      </c>
      <c r="DU2" s="14" t="s">
        <v>21</v>
      </c>
      <c r="DV2" s="14" t="s">
        <v>23</v>
      </c>
      <c r="DW2" s="14" t="s">
        <v>99</v>
      </c>
      <c r="DX2" s="14" t="s">
        <v>121</v>
      </c>
      <c r="DY2" s="14" t="s">
        <v>98</v>
      </c>
      <c r="DZ2" s="14" t="s">
        <v>96</v>
      </c>
      <c r="EA2" s="14" t="s">
        <v>120</v>
      </c>
      <c r="EB2" s="14" t="s">
        <v>22</v>
      </c>
      <c r="EC2" s="14" t="s">
        <v>17</v>
      </c>
      <c r="ED2" s="67" t="s">
        <v>18</v>
      </c>
      <c r="EE2" s="67"/>
      <c r="EF2" s="67"/>
      <c r="EG2" s="67"/>
      <c r="EH2" s="67"/>
      <c r="EI2" s="67" t="s">
        <v>19</v>
      </c>
      <c r="EJ2" s="67"/>
      <c r="EK2" s="67"/>
      <c r="EL2" s="67"/>
      <c r="EM2" s="67"/>
      <c r="EN2" s="67" t="s">
        <v>98</v>
      </c>
      <c r="EO2" s="67"/>
      <c r="EP2" s="67"/>
      <c r="EQ2" s="67"/>
      <c r="ER2" s="67"/>
      <c r="ES2" s="67" t="s">
        <v>22</v>
      </c>
      <c r="ET2" s="67"/>
      <c r="EU2" s="67"/>
      <c r="EV2" s="67"/>
      <c r="EW2" s="67"/>
      <c r="EX2" s="13" t="s">
        <v>93</v>
      </c>
      <c r="EY2" s="13" t="s">
        <v>119</v>
      </c>
      <c r="EZ2" s="13" t="s">
        <v>20</v>
      </c>
      <c r="FA2" s="13" t="s">
        <v>76</v>
      </c>
      <c r="FB2" s="13" t="s">
        <v>118</v>
      </c>
      <c r="FC2" s="13" t="s">
        <v>21</v>
      </c>
      <c r="FD2" s="13" t="s">
        <v>23</v>
      </c>
      <c r="FE2" s="13" t="s">
        <v>99</v>
      </c>
      <c r="FF2" s="13" t="s">
        <v>121</v>
      </c>
      <c r="FG2" s="13" t="s">
        <v>98</v>
      </c>
      <c r="FH2" s="13" t="s">
        <v>96</v>
      </c>
      <c r="FI2" s="13" t="s">
        <v>120</v>
      </c>
      <c r="FJ2" s="13" t="s">
        <v>22</v>
      </c>
      <c r="FK2" s="13" t="s">
        <v>17</v>
      </c>
      <c r="FL2" s="66" t="s">
        <v>18</v>
      </c>
      <c r="FM2" s="66"/>
      <c r="FN2" s="66"/>
      <c r="FO2" s="66"/>
      <c r="FP2" s="66"/>
      <c r="FQ2" s="66" t="s">
        <v>19</v>
      </c>
      <c r="FR2" s="66"/>
      <c r="FS2" s="66"/>
      <c r="FT2" s="66"/>
      <c r="FU2" s="66"/>
      <c r="FV2" s="66" t="s">
        <v>98</v>
      </c>
      <c r="FW2" s="66"/>
      <c r="FX2" s="66"/>
      <c r="FY2" s="66"/>
      <c r="FZ2" s="66"/>
      <c r="GA2" s="66" t="s">
        <v>22</v>
      </c>
      <c r="GB2" s="66"/>
      <c r="GC2" s="66"/>
      <c r="GD2" s="66"/>
      <c r="GE2" s="66"/>
      <c r="GF2" s="14" t="s">
        <v>93</v>
      </c>
      <c r="GG2" s="14" t="s">
        <v>119</v>
      </c>
      <c r="GH2" s="14" t="s">
        <v>20</v>
      </c>
      <c r="GI2" s="14" t="s">
        <v>76</v>
      </c>
      <c r="GJ2" s="14" t="s">
        <v>118</v>
      </c>
      <c r="GK2" s="14" t="s">
        <v>21</v>
      </c>
      <c r="GL2" s="14" t="s">
        <v>23</v>
      </c>
      <c r="GM2" s="14" t="s">
        <v>99</v>
      </c>
      <c r="GN2" s="14" t="s">
        <v>121</v>
      </c>
      <c r="GO2" s="14" t="s">
        <v>98</v>
      </c>
      <c r="GP2" s="14" t="s">
        <v>96</v>
      </c>
      <c r="GQ2" s="14" t="s">
        <v>120</v>
      </c>
      <c r="GR2" s="14" t="s">
        <v>22</v>
      </c>
      <c r="GS2" s="14" t="s">
        <v>17</v>
      </c>
      <c r="GT2" s="67" t="s">
        <v>18</v>
      </c>
      <c r="GU2" s="67"/>
      <c r="GV2" s="67"/>
      <c r="GW2" s="67"/>
      <c r="GX2" s="67"/>
      <c r="GY2" s="67" t="s">
        <v>19</v>
      </c>
      <c r="GZ2" s="67"/>
      <c r="HA2" s="67"/>
      <c r="HB2" s="67"/>
      <c r="HC2" s="67"/>
      <c r="HD2" s="67" t="s">
        <v>98</v>
      </c>
      <c r="HE2" s="67"/>
      <c r="HF2" s="67"/>
      <c r="HG2" s="67"/>
      <c r="HH2" s="67"/>
      <c r="HI2" s="67" t="s">
        <v>22</v>
      </c>
      <c r="HJ2" s="67"/>
      <c r="HK2" s="67"/>
      <c r="HL2" s="67"/>
      <c r="HM2" s="67"/>
      <c r="HN2" s="13" t="s">
        <v>93</v>
      </c>
      <c r="HO2" s="13" t="s">
        <v>119</v>
      </c>
      <c r="HP2" s="13" t="s">
        <v>20</v>
      </c>
      <c r="HQ2" s="13" t="s">
        <v>76</v>
      </c>
      <c r="HR2" s="13" t="s">
        <v>118</v>
      </c>
      <c r="HS2" s="13" t="s">
        <v>21</v>
      </c>
      <c r="HT2" s="13" t="s">
        <v>23</v>
      </c>
      <c r="HU2" s="13" t="s">
        <v>99</v>
      </c>
      <c r="HV2" s="13" t="s">
        <v>121</v>
      </c>
      <c r="HW2" s="13" t="s">
        <v>98</v>
      </c>
      <c r="HX2" s="13" t="s">
        <v>96</v>
      </c>
      <c r="HY2" s="13" t="s">
        <v>120</v>
      </c>
      <c r="HZ2" s="13" t="s">
        <v>22</v>
      </c>
      <c r="IA2" s="13" t="s">
        <v>17</v>
      </c>
      <c r="IB2" s="66" t="s">
        <v>18</v>
      </c>
      <c r="IC2" s="66"/>
      <c r="ID2" s="66"/>
      <c r="IE2" s="66"/>
      <c r="IF2" s="66"/>
      <c r="IG2" s="66" t="s">
        <v>19</v>
      </c>
      <c r="IH2" s="66"/>
      <c r="II2" s="66"/>
      <c r="IJ2" s="66"/>
      <c r="IK2" s="66"/>
      <c r="IL2" s="66" t="s">
        <v>98</v>
      </c>
      <c r="IM2" s="66"/>
      <c r="IN2" s="66"/>
      <c r="IO2" s="66"/>
      <c r="IP2" s="66"/>
      <c r="IQ2" s="66" t="s">
        <v>22</v>
      </c>
      <c r="IR2" s="66"/>
      <c r="IS2" s="66"/>
      <c r="IT2" s="66"/>
      <c r="IU2" s="66"/>
      <c r="IV2" s="14" t="s">
        <v>93</v>
      </c>
      <c r="IW2" s="14" t="s">
        <v>119</v>
      </c>
      <c r="IX2" s="14" t="s">
        <v>20</v>
      </c>
      <c r="IY2" s="14" t="s">
        <v>76</v>
      </c>
      <c r="IZ2" s="14" t="s">
        <v>118</v>
      </c>
      <c r="JA2" s="14" t="s">
        <v>21</v>
      </c>
      <c r="JB2" s="14" t="s">
        <v>23</v>
      </c>
      <c r="JC2" s="14" t="s">
        <v>99</v>
      </c>
      <c r="JD2" s="14" t="s">
        <v>121</v>
      </c>
      <c r="JE2" s="14" t="s">
        <v>98</v>
      </c>
      <c r="JF2" s="14" t="s">
        <v>96</v>
      </c>
      <c r="JG2" s="14" t="s">
        <v>120</v>
      </c>
      <c r="JH2" s="14" t="s">
        <v>22</v>
      </c>
      <c r="JI2" s="14" t="s">
        <v>17</v>
      </c>
      <c r="JJ2" s="67" t="s">
        <v>18</v>
      </c>
      <c r="JK2" s="67"/>
      <c r="JL2" s="67"/>
      <c r="JM2" s="67"/>
      <c r="JN2" s="67"/>
      <c r="JO2" s="67" t="s">
        <v>19</v>
      </c>
      <c r="JP2" s="67"/>
      <c r="JQ2" s="67"/>
      <c r="JR2" s="67"/>
      <c r="JS2" s="67"/>
      <c r="JT2" s="67" t="s">
        <v>98</v>
      </c>
      <c r="JU2" s="67"/>
      <c r="JV2" s="67"/>
      <c r="JW2" s="67"/>
      <c r="JX2" s="67"/>
      <c r="JY2" s="67" t="s">
        <v>22</v>
      </c>
      <c r="JZ2" s="67"/>
      <c r="KA2" s="67"/>
      <c r="KB2" s="67"/>
      <c r="KC2" s="67"/>
      <c r="KD2" s="13" t="s">
        <v>93</v>
      </c>
      <c r="KE2" s="13" t="s">
        <v>119</v>
      </c>
      <c r="KF2" s="13" t="s">
        <v>20</v>
      </c>
      <c r="KG2" s="13" t="s">
        <v>76</v>
      </c>
      <c r="KH2" s="13" t="s">
        <v>118</v>
      </c>
      <c r="KI2" s="13" t="s">
        <v>21</v>
      </c>
      <c r="KJ2" s="13" t="s">
        <v>23</v>
      </c>
      <c r="KK2" s="13" t="s">
        <v>99</v>
      </c>
      <c r="KL2" s="13" t="s">
        <v>121</v>
      </c>
      <c r="KM2" s="13" t="s">
        <v>98</v>
      </c>
      <c r="KN2" s="13" t="s">
        <v>96</v>
      </c>
      <c r="KO2" s="13" t="s">
        <v>120</v>
      </c>
      <c r="KP2" s="13" t="s">
        <v>22</v>
      </c>
      <c r="KQ2" s="13" t="s">
        <v>17</v>
      </c>
      <c r="KR2" s="66" t="s">
        <v>18</v>
      </c>
      <c r="KS2" s="66"/>
      <c r="KT2" s="66"/>
      <c r="KU2" s="66"/>
      <c r="KV2" s="66"/>
      <c r="KW2" s="66" t="s">
        <v>19</v>
      </c>
      <c r="KX2" s="66"/>
      <c r="KY2" s="66"/>
      <c r="KZ2" s="66"/>
      <c r="LA2" s="66"/>
      <c r="LB2" s="66" t="s">
        <v>98</v>
      </c>
      <c r="LC2" s="66"/>
      <c r="LD2" s="66"/>
      <c r="LE2" s="66"/>
      <c r="LF2" s="66"/>
      <c r="LG2" s="66" t="s">
        <v>22</v>
      </c>
      <c r="LH2" s="66"/>
      <c r="LI2" s="66"/>
      <c r="LJ2" s="66"/>
      <c r="LK2" s="66"/>
      <c r="LL2" s="14" t="s">
        <v>93</v>
      </c>
      <c r="LM2" s="14" t="s">
        <v>119</v>
      </c>
      <c r="LN2" s="14" t="s">
        <v>20</v>
      </c>
      <c r="LO2" s="14" t="s">
        <v>76</v>
      </c>
      <c r="LP2" s="14" t="s">
        <v>118</v>
      </c>
      <c r="LQ2" s="14" t="s">
        <v>21</v>
      </c>
      <c r="LR2" s="14" t="s">
        <v>23</v>
      </c>
      <c r="LS2" s="14" t="s">
        <v>99</v>
      </c>
      <c r="LT2" s="14" t="s">
        <v>121</v>
      </c>
      <c r="LU2" s="14" t="s">
        <v>98</v>
      </c>
      <c r="LV2" s="14" t="s">
        <v>96</v>
      </c>
      <c r="LW2" s="14" t="s">
        <v>120</v>
      </c>
      <c r="LX2" s="14" t="s">
        <v>22</v>
      </c>
      <c r="LY2" s="14" t="s">
        <v>17</v>
      </c>
      <c r="LZ2" s="67" t="s">
        <v>18</v>
      </c>
      <c r="MA2" s="67"/>
      <c r="MB2" s="67"/>
      <c r="MC2" s="67"/>
      <c r="MD2" s="67"/>
      <c r="ME2" s="67" t="s">
        <v>19</v>
      </c>
      <c r="MF2" s="67"/>
      <c r="MG2" s="67"/>
      <c r="MH2" s="67"/>
      <c r="MI2" s="67"/>
      <c r="MJ2" s="67" t="s">
        <v>98</v>
      </c>
      <c r="MK2" s="67"/>
      <c r="ML2" s="67"/>
      <c r="MM2" s="67"/>
      <c r="MN2" s="67"/>
      <c r="MO2" s="67" t="s">
        <v>22</v>
      </c>
      <c r="MP2" s="67"/>
      <c r="MQ2" s="67"/>
      <c r="MR2" s="67"/>
      <c r="MS2" s="67"/>
      <c r="MT2" s="13" t="s">
        <v>93</v>
      </c>
      <c r="MU2" s="13" t="s">
        <v>119</v>
      </c>
      <c r="MV2" s="13" t="s">
        <v>20</v>
      </c>
      <c r="MW2" s="13" t="s">
        <v>76</v>
      </c>
      <c r="MX2" s="13" t="s">
        <v>118</v>
      </c>
      <c r="MY2" s="13" t="s">
        <v>21</v>
      </c>
      <c r="MZ2" s="13" t="s">
        <v>23</v>
      </c>
      <c r="NA2" s="13" t="s">
        <v>99</v>
      </c>
      <c r="NB2" s="13" t="s">
        <v>121</v>
      </c>
      <c r="NC2" s="13" t="s">
        <v>98</v>
      </c>
      <c r="ND2" s="13" t="s">
        <v>96</v>
      </c>
      <c r="NE2" s="13" t="s">
        <v>120</v>
      </c>
      <c r="NF2" s="13" t="s">
        <v>22</v>
      </c>
      <c r="NG2" s="13" t="s">
        <v>17</v>
      </c>
      <c r="NH2" s="66" t="s">
        <v>18</v>
      </c>
      <c r="NI2" s="66"/>
      <c r="NJ2" s="66"/>
      <c r="NK2" s="66"/>
      <c r="NL2" s="66"/>
      <c r="NM2" s="66" t="s">
        <v>19</v>
      </c>
      <c r="NN2" s="66"/>
      <c r="NO2" s="66"/>
      <c r="NP2" s="66"/>
      <c r="NQ2" s="66"/>
      <c r="NR2" s="66" t="s">
        <v>98</v>
      </c>
      <c r="NS2" s="66"/>
      <c r="NT2" s="66"/>
      <c r="NU2" s="66"/>
      <c r="NV2" s="66"/>
      <c r="NW2" s="66" t="s">
        <v>22</v>
      </c>
      <c r="NX2" s="66"/>
      <c r="NY2" s="66"/>
      <c r="NZ2" s="66"/>
      <c r="OA2" s="66"/>
      <c r="OB2" s="14" t="s">
        <v>93</v>
      </c>
      <c r="OC2" s="14" t="s">
        <v>119</v>
      </c>
      <c r="OD2" s="14" t="s">
        <v>20</v>
      </c>
      <c r="OE2" s="14" t="s">
        <v>76</v>
      </c>
      <c r="OF2" s="14" t="s">
        <v>118</v>
      </c>
      <c r="OG2" s="14" t="s">
        <v>21</v>
      </c>
      <c r="OH2" s="14" t="s">
        <v>23</v>
      </c>
      <c r="OI2" s="14" t="s">
        <v>99</v>
      </c>
      <c r="OJ2" s="14" t="s">
        <v>121</v>
      </c>
      <c r="OK2" s="14" t="s">
        <v>98</v>
      </c>
      <c r="OL2" s="14" t="s">
        <v>96</v>
      </c>
      <c r="OM2" s="14" t="s">
        <v>120</v>
      </c>
      <c r="ON2" s="14" t="s">
        <v>22</v>
      </c>
      <c r="OO2" s="14" t="s">
        <v>17</v>
      </c>
      <c r="OP2" s="67" t="s">
        <v>18</v>
      </c>
      <c r="OQ2" s="67"/>
      <c r="OR2" s="67"/>
      <c r="OS2" s="67"/>
      <c r="OT2" s="67"/>
      <c r="OU2" s="67" t="s">
        <v>19</v>
      </c>
      <c r="OV2" s="67"/>
      <c r="OW2" s="67"/>
      <c r="OX2" s="67"/>
      <c r="OY2" s="67"/>
      <c r="OZ2" s="67" t="s">
        <v>98</v>
      </c>
      <c r="PA2" s="67"/>
      <c r="PB2" s="67"/>
      <c r="PC2" s="67"/>
      <c r="PD2" s="67"/>
      <c r="PE2" s="67" t="s">
        <v>22</v>
      </c>
      <c r="PF2" s="67"/>
      <c r="PG2" s="67"/>
      <c r="PH2" s="67"/>
      <c r="PI2" s="67"/>
      <c r="PJ2" s="13" t="s">
        <v>93</v>
      </c>
      <c r="PK2" s="13" t="s">
        <v>119</v>
      </c>
      <c r="PL2" s="13" t="s">
        <v>20</v>
      </c>
      <c r="PM2" s="13" t="s">
        <v>76</v>
      </c>
      <c r="PN2" s="13" t="s">
        <v>118</v>
      </c>
      <c r="PO2" s="13" t="s">
        <v>21</v>
      </c>
      <c r="PP2" s="13" t="s">
        <v>23</v>
      </c>
      <c r="PQ2" s="13" t="s">
        <v>99</v>
      </c>
      <c r="PR2" s="13" t="s">
        <v>121</v>
      </c>
      <c r="PS2" s="13" t="s">
        <v>98</v>
      </c>
      <c r="PT2" s="13" t="s">
        <v>96</v>
      </c>
      <c r="PU2" s="13" t="s">
        <v>120</v>
      </c>
      <c r="PV2" s="13" t="s">
        <v>22</v>
      </c>
      <c r="PW2" s="13" t="s">
        <v>17</v>
      </c>
      <c r="PX2" s="66" t="s">
        <v>18</v>
      </c>
      <c r="PY2" s="66"/>
      <c r="PZ2" s="66"/>
      <c r="QA2" s="66"/>
      <c r="QB2" s="66"/>
      <c r="QC2" s="66" t="s">
        <v>19</v>
      </c>
      <c r="QD2" s="66"/>
      <c r="QE2" s="66"/>
      <c r="QF2" s="66"/>
      <c r="QG2" s="66"/>
      <c r="QH2" s="66" t="s">
        <v>98</v>
      </c>
      <c r="QI2" s="66"/>
      <c r="QJ2" s="66"/>
      <c r="QK2" s="66"/>
      <c r="QL2" s="66"/>
      <c r="QM2" s="66" t="s">
        <v>22</v>
      </c>
      <c r="QN2" s="66"/>
      <c r="QO2" s="66"/>
      <c r="QP2" s="66"/>
      <c r="QQ2" s="66"/>
      <c r="QR2" s="14" t="s">
        <v>93</v>
      </c>
      <c r="QS2" s="14" t="s">
        <v>119</v>
      </c>
      <c r="QT2" s="14" t="s">
        <v>20</v>
      </c>
      <c r="QU2" s="14" t="s">
        <v>76</v>
      </c>
      <c r="QV2" s="14" t="s">
        <v>118</v>
      </c>
      <c r="QW2" s="14" t="s">
        <v>21</v>
      </c>
      <c r="QX2" s="14" t="s">
        <v>23</v>
      </c>
      <c r="QY2" s="14" t="s">
        <v>99</v>
      </c>
      <c r="QZ2" s="14" t="s">
        <v>121</v>
      </c>
      <c r="RA2" s="14" t="s">
        <v>98</v>
      </c>
      <c r="RB2" s="14" t="s">
        <v>96</v>
      </c>
      <c r="RC2" s="14" t="s">
        <v>120</v>
      </c>
      <c r="RD2" s="14" t="s">
        <v>22</v>
      </c>
      <c r="RE2" s="14" t="s">
        <v>17</v>
      </c>
      <c r="RF2" s="67" t="s">
        <v>18</v>
      </c>
      <c r="RG2" s="67"/>
      <c r="RH2" s="67"/>
      <c r="RI2" s="67"/>
      <c r="RJ2" s="67"/>
      <c r="RK2" s="67" t="s">
        <v>19</v>
      </c>
      <c r="RL2" s="67"/>
      <c r="RM2" s="67"/>
      <c r="RN2" s="67"/>
      <c r="RO2" s="67"/>
      <c r="RP2" s="67" t="s">
        <v>98</v>
      </c>
      <c r="RQ2" s="67"/>
      <c r="RR2" s="67"/>
      <c r="RS2" s="67"/>
      <c r="RT2" s="67"/>
      <c r="RU2" s="67" t="s">
        <v>22</v>
      </c>
      <c r="RV2" s="67"/>
      <c r="RW2" s="67"/>
      <c r="RX2" s="67"/>
      <c r="RY2" s="67"/>
      <c r="RZ2" s="13" t="s">
        <v>93</v>
      </c>
      <c r="SA2" s="13" t="s">
        <v>119</v>
      </c>
      <c r="SB2" s="13" t="s">
        <v>20</v>
      </c>
      <c r="SC2" s="13" t="s">
        <v>76</v>
      </c>
      <c r="SD2" s="13" t="s">
        <v>118</v>
      </c>
      <c r="SE2" s="13" t="s">
        <v>21</v>
      </c>
      <c r="SF2" s="13" t="s">
        <v>23</v>
      </c>
      <c r="SG2" s="13" t="s">
        <v>99</v>
      </c>
      <c r="SH2" s="13" t="s">
        <v>121</v>
      </c>
      <c r="SI2" s="13" t="s">
        <v>98</v>
      </c>
      <c r="SJ2" s="13" t="s">
        <v>96</v>
      </c>
      <c r="SK2" s="13" t="s">
        <v>120</v>
      </c>
      <c r="SL2" s="13" t="s">
        <v>22</v>
      </c>
      <c r="SM2" s="13" t="s">
        <v>17</v>
      </c>
      <c r="SN2" s="66" t="s">
        <v>18</v>
      </c>
      <c r="SO2" s="66"/>
      <c r="SP2" s="66"/>
      <c r="SQ2" s="66"/>
      <c r="SR2" s="66"/>
      <c r="SS2" s="66" t="s">
        <v>19</v>
      </c>
      <c r="ST2" s="66"/>
      <c r="SU2" s="66"/>
      <c r="SV2" s="66"/>
      <c r="SW2" s="66"/>
      <c r="SX2" s="66" t="s">
        <v>98</v>
      </c>
      <c r="SY2" s="66"/>
      <c r="SZ2" s="66"/>
      <c r="TA2" s="66"/>
      <c r="TB2" s="66"/>
      <c r="TC2" s="66" t="s">
        <v>22</v>
      </c>
      <c r="TD2" s="66"/>
      <c r="TE2" s="66"/>
      <c r="TF2" s="66"/>
      <c r="TG2" s="66"/>
      <c r="TH2" s="14" t="s">
        <v>93</v>
      </c>
      <c r="TI2" s="14" t="s">
        <v>119</v>
      </c>
      <c r="TJ2" s="14" t="s">
        <v>20</v>
      </c>
      <c r="TK2" s="14" t="s">
        <v>76</v>
      </c>
      <c r="TL2" s="14" t="s">
        <v>118</v>
      </c>
      <c r="TM2" s="14" t="s">
        <v>21</v>
      </c>
      <c r="TN2" s="14" t="s">
        <v>23</v>
      </c>
      <c r="TO2" s="14" t="s">
        <v>99</v>
      </c>
      <c r="TP2" s="14" t="s">
        <v>121</v>
      </c>
      <c r="TQ2" s="14" t="s">
        <v>98</v>
      </c>
      <c r="TR2" s="14" t="s">
        <v>96</v>
      </c>
      <c r="TS2" s="14" t="s">
        <v>120</v>
      </c>
      <c r="TT2" s="14" t="s">
        <v>22</v>
      </c>
      <c r="TU2" s="14" t="s">
        <v>17</v>
      </c>
      <c r="TV2" s="67" t="s">
        <v>18</v>
      </c>
      <c r="TW2" s="67"/>
      <c r="TX2" s="67"/>
      <c r="TY2" s="67"/>
      <c r="TZ2" s="67"/>
      <c r="UA2" s="67" t="s">
        <v>19</v>
      </c>
      <c r="UB2" s="67"/>
      <c r="UC2" s="67"/>
      <c r="UD2" s="67"/>
      <c r="UE2" s="67"/>
      <c r="UF2" s="67" t="s">
        <v>98</v>
      </c>
      <c r="UG2" s="67"/>
      <c r="UH2" s="67"/>
      <c r="UI2" s="67"/>
      <c r="UJ2" s="67"/>
      <c r="UK2" s="67" t="s">
        <v>22</v>
      </c>
      <c r="UL2" s="67"/>
      <c r="UM2" s="67"/>
      <c r="UN2" s="67"/>
      <c r="UO2" s="67"/>
      <c r="UP2" s="13" t="s">
        <v>93</v>
      </c>
      <c r="UQ2" s="13" t="s">
        <v>119</v>
      </c>
      <c r="UR2" s="13" t="s">
        <v>20</v>
      </c>
      <c r="US2" s="13" t="s">
        <v>76</v>
      </c>
      <c r="UT2" s="13" t="s">
        <v>118</v>
      </c>
      <c r="UU2" s="13" t="s">
        <v>21</v>
      </c>
      <c r="UV2" s="13" t="s">
        <v>23</v>
      </c>
      <c r="UW2" s="13" t="s">
        <v>99</v>
      </c>
      <c r="UX2" s="13" t="s">
        <v>121</v>
      </c>
      <c r="UY2" s="13" t="s">
        <v>98</v>
      </c>
      <c r="UZ2" s="13" t="s">
        <v>96</v>
      </c>
      <c r="VA2" s="13" t="s">
        <v>120</v>
      </c>
      <c r="VB2" s="13" t="s">
        <v>22</v>
      </c>
      <c r="VC2" s="13" t="s">
        <v>17</v>
      </c>
      <c r="VD2" s="66" t="s">
        <v>18</v>
      </c>
      <c r="VE2" s="66"/>
      <c r="VF2" s="66"/>
      <c r="VG2" s="66"/>
      <c r="VH2" s="66"/>
      <c r="VI2" s="66" t="s">
        <v>19</v>
      </c>
      <c r="VJ2" s="66"/>
      <c r="VK2" s="66"/>
      <c r="VL2" s="66"/>
      <c r="VM2" s="66"/>
      <c r="VN2" s="66" t="s">
        <v>98</v>
      </c>
      <c r="VO2" s="66"/>
      <c r="VP2" s="66"/>
      <c r="VQ2" s="66"/>
      <c r="VR2" s="66"/>
      <c r="VS2" s="66" t="s">
        <v>22</v>
      </c>
      <c r="VT2" s="66"/>
      <c r="VU2" s="66"/>
      <c r="VV2" s="66"/>
      <c r="VW2" s="66"/>
      <c r="VX2" s="14" t="s">
        <v>93</v>
      </c>
      <c r="VY2" s="14" t="s">
        <v>119</v>
      </c>
      <c r="VZ2" s="14" t="s">
        <v>20</v>
      </c>
      <c r="WA2" s="14" t="s">
        <v>76</v>
      </c>
      <c r="WB2" s="14" t="s">
        <v>118</v>
      </c>
      <c r="WC2" s="14" t="s">
        <v>21</v>
      </c>
      <c r="WD2" s="14" t="s">
        <v>23</v>
      </c>
      <c r="WE2" s="14" t="s">
        <v>99</v>
      </c>
      <c r="WF2" s="14" t="s">
        <v>121</v>
      </c>
      <c r="WG2" s="14" t="s">
        <v>98</v>
      </c>
      <c r="WH2" s="14" t="s">
        <v>96</v>
      </c>
      <c r="WI2" s="14" t="s">
        <v>120</v>
      </c>
      <c r="WJ2" s="14" t="s">
        <v>22</v>
      </c>
      <c r="WK2" s="14" t="s">
        <v>17</v>
      </c>
      <c r="WL2" s="67" t="s">
        <v>18</v>
      </c>
      <c r="WM2" s="67"/>
      <c r="WN2" s="67"/>
      <c r="WO2" s="67"/>
      <c r="WP2" s="67"/>
      <c r="WQ2" s="67" t="s">
        <v>19</v>
      </c>
      <c r="WR2" s="67"/>
      <c r="WS2" s="67"/>
      <c r="WT2" s="67"/>
      <c r="WU2" s="67"/>
      <c r="WV2" s="67" t="s">
        <v>22</v>
      </c>
      <c r="WW2" s="67"/>
      <c r="WX2" s="67"/>
      <c r="WY2" s="67"/>
      <c r="WZ2" s="67"/>
      <c r="XA2" s="13"/>
      <c r="XB2" s="13" t="s">
        <v>93</v>
      </c>
      <c r="XC2" s="13" t="s">
        <v>119</v>
      </c>
      <c r="XD2" s="13" t="s">
        <v>20</v>
      </c>
      <c r="XE2" s="13" t="s">
        <v>76</v>
      </c>
      <c r="XF2" s="13" t="s">
        <v>118</v>
      </c>
      <c r="XG2" s="13" t="s">
        <v>21</v>
      </c>
      <c r="XH2" s="13" t="s">
        <v>23</v>
      </c>
      <c r="XI2" s="13" t="s">
        <v>96</v>
      </c>
      <c r="XJ2" s="13" t="s">
        <v>120</v>
      </c>
      <c r="XK2" s="13" t="s">
        <v>22</v>
      </c>
      <c r="XL2" s="13" t="s">
        <v>17</v>
      </c>
    </row>
    <row r="3" spans="1:636" x14ac:dyDescent="0.2">
      <c r="A3" s="71"/>
      <c r="B3" s="71"/>
      <c r="C3" s="71"/>
      <c r="D3" s="71"/>
      <c r="E3" s="71"/>
      <c r="F3" s="73"/>
      <c r="G3" s="71"/>
      <c r="H3" s="71"/>
      <c r="I3" s="71"/>
      <c r="J3" s="72"/>
      <c r="K3" s="70"/>
      <c r="L3" s="72"/>
      <c r="M3" s="70"/>
      <c r="N3" s="74"/>
      <c r="O3" s="70"/>
      <c r="P3" s="70"/>
      <c r="Q3" s="14" t="s">
        <v>14</v>
      </c>
      <c r="R3" s="14" t="s">
        <v>15</v>
      </c>
      <c r="S3" s="14" t="s">
        <v>9</v>
      </c>
      <c r="T3" s="14" t="s">
        <v>117</v>
      </c>
      <c r="U3" s="14" t="s">
        <v>28</v>
      </c>
      <c r="V3" s="14" t="s">
        <v>14</v>
      </c>
      <c r="W3" s="14" t="s">
        <v>15</v>
      </c>
      <c r="X3" s="14" t="s">
        <v>9</v>
      </c>
      <c r="Y3" s="14" t="s">
        <v>117</v>
      </c>
      <c r="Z3" s="14" t="s">
        <v>28</v>
      </c>
      <c r="AA3" s="14" t="s">
        <v>14</v>
      </c>
      <c r="AB3" s="14" t="s">
        <v>15</v>
      </c>
      <c r="AC3" s="14" t="s">
        <v>9</v>
      </c>
      <c r="AD3" s="14" t="s">
        <v>117</v>
      </c>
      <c r="AE3" s="14" t="s">
        <v>28</v>
      </c>
      <c r="AF3" s="14" t="s">
        <v>52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14</v>
      </c>
      <c r="AS3" s="13" t="s">
        <v>15</v>
      </c>
      <c r="AT3" s="13" t="s">
        <v>9</v>
      </c>
      <c r="AU3" s="13" t="s">
        <v>117</v>
      </c>
      <c r="AV3" s="13" t="s">
        <v>28</v>
      </c>
      <c r="AW3" s="13" t="s">
        <v>14</v>
      </c>
      <c r="AX3" s="13" t="s">
        <v>15</v>
      </c>
      <c r="AY3" s="13" t="s">
        <v>9</v>
      </c>
      <c r="AZ3" s="13" t="s">
        <v>117</v>
      </c>
      <c r="BA3" s="13" t="s">
        <v>28</v>
      </c>
      <c r="BB3" s="13" t="s">
        <v>14</v>
      </c>
      <c r="BC3" s="13" t="s">
        <v>15</v>
      </c>
      <c r="BD3" s="13" t="s">
        <v>9</v>
      </c>
      <c r="BE3" s="13" t="s">
        <v>117</v>
      </c>
      <c r="BF3" s="13" t="s">
        <v>28</v>
      </c>
      <c r="BG3" s="13" t="s">
        <v>52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14</v>
      </c>
      <c r="BT3" s="14" t="s">
        <v>15</v>
      </c>
      <c r="BU3" s="14" t="s">
        <v>9</v>
      </c>
      <c r="BV3" s="14" t="s">
        <v>117</v>
      </c>
      <c r="BW3" s="14" t="s">
        <v>28</v>
      </c>
      <c r="BX3" s="14" t="s">
        <v>14</v>
      </c>
      <c r="BY3" s="14" t="s">
        <v>15</v>
      </c>
      <c r="BZ3" s="14" t="s">
        <v>9</v>
      </c>
      <c r="CA3" s="14" t="s">
        <v>117</v>
      </c>
      <c r="CB3" s="14" t="s">
        <v>28</v>
      </c>
      <c r="CC3" s="14" t="s">
        <v>14</v>
      </c>
      <c r="CD3" s="14" t="s">
        <v>15</v>
      </c>
      <c r="CE3" s="14" t="s">
        <v>9</v>
      </c>
      <c r="CF3" s="14" t="s">
        <v>117</v>
      </c>
      <c r="CG3" s="14" t="s">
        <v>28</v>
      </c>
      <c r="CH3" s="14" t="s">
        <v>52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0"/>
      <c r="CU3" s="50"/>
      <c r="CV3" s="14" t="s">
        <v>14</v>
      </c>
      <c r="CW3" s="14" t="s">
        <v>15</v>
      </c>
      <c r="CX3" s="14" t="s">
        <v>9</v>
      </c>
      <c r="CY3" s="14" t="s">
        <v>117</v>
      </c>
      <c r="CZ3" s="14" t="s">
        <v>28</v>
      </c>
      <c r="DA3" s="14" t="s">
        <v>14</v>
      </c>
      <c r="DB3" s="14" t="s">
        <v>15</v>
      </c>
      <c r="DC3" s="14" t="s">
        <v>9</v>
      </c>
      <c r="DD3" s="14" t="s">
        <v>117</v>
      </c>
      <c r="DE3" s="14" t="s">
        <v>28</v>
      </c>
      <c r="DF3" s="14" t="s">
        <v>14</v>
      </c>
      <c r="DG3" s="14" t="s">
        <v>15</v>
      </c>
      <c r="DH3" s="14" t="s">
        <v>9</v>
      </c>
      <c r="DI3" s="14" t="s">
        <v>117</v>
      </c>
      <c r="DJ3" s="14" t="s">
        <v>28</v>
      </c>
      <c r="DK3" s="14" t="s">
        <v>14</v>
      </c>
      <c r="DL3" s="14" t="s">
        <v>15</v>
      </c>
      <c r="DM3" s="14" t="s">
        <v>9</v>
      </c>
      <c r="DN3" s="14" t="s">
        <v>117</v>
      </c>
      <c r="DO3" s="14" t="s">
        <v>28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14</v>
      </c>
      <c r="EE3" s="13" t="s">
        <v>15</v>
      </c>
      <c r="EF3" s="13" t="s">
        <v>9</v>
      </c>
      <c r="EG3" s="13" t="s">
        <v>117</v>
      </c>
      <c r="EH3" s="13" t="s">
        <v>28</v>
      </c>
      <c r="EI3" s="13" t="s">
        <v>14</v>
      </c>
      <c r="EJ3" s="13" t="s">
        <v>15</v>
      </c>
      <c r="EK3" s="13" t="s">
        <v>9</v>
      </c>
      <c r="EL3" s="13" t="s">
        <v>117</v>
      </c>
      <c r="EM3" s="13" t="s">
        <v>28</v>
      </c>
      <c r="EN3" s="13" t="s">
        <v>14</v>
      </c>
      <c r="EO3" s="13" t="s">
        <v>15</v>
      </c>
      <c r="EP3" s="13" t="s">
        <v>9</v>
      </c>
      <c r="EQ3" s="13" t="s">
        <v>117</v>
      </c>
      <c r="ER3" s="13" t="s">
        <v>28</v>
      </c>
      <c r="ES3" s="13" t="s">
        <v>14</v>
      </c>
      <c r="ET3" s="13" t="s">
        <v>15</v>
      </c>
      <c r="EU3" s="13" t="s">
        <v>9</v>
      </c>
      <c r="EV3" s="13" t="s">
        <v>117</v>
      </c>
      <c r="EW3" s="13" t="s">
        <v>28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14</v>
      </c>
      <c r="FM3" s="14" t="s">
        <v>15</v>
      </c>
      <c r="FN3" s="14" t="s">
        <v>9</v>
      </c>
      <c r="FO3" s="14" t="s">
        <v>117</v>
      </c>
      <c r="FP3" s="14" t="s">
        <v>28</v>
      </c>
      <c r="FQ3" s="14" t="s">
        <v>14</v>
      </c>
      <c r="FR3" s="14" t="s">
        <v>15</v>
      </c>
      <c r="FS3" s="14" t="s">
        <v>9</v>
      </c>
      <c r="FT3" s="14" t="s">
        <v>117</v>
      </c>
      <c r="FU3" s="14" t="s">
        <v>28</v>
      </c>
      <c r="FV3" s="14" t="s">
        <v>14</v>
      </c>
      <c r="FW3" s="14" t="s">
        <v>15</v>
      </c>
      <c r="FX3" s="14" t="s">
        <v>9</v>
      </c>
      <c r="FY3" s="14" t="s">
        <v>117</v>
      </c>
      <c r="FZ3" s="14" t="s">
        <v>28</v>
      </c>
      <c r="GA3" s="14" t="s">
        <v>14</v>
      </c>
      <c r="GB3" s="14" t="s">
        <v>15</v>
      </c>
      <c r="GC3" s="14" t="s">
        <v>9</v>
      </c>
      <c r="GD3" s="14" t="s">
        <v>117</v>
      </c>
      <c r="GE3" s="14" t="s">
        <v>28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14</v>
      </c>
      <c r="GU3" s="13" t="s">
        <v>15</v>
      </c>
      <c r="GV3" s="13" t="s">
        <v>9</v>
      </c>
      <c r="GW3" s="13" t="s">
        <v>117</v>
      </c>
      <c r="GX3" s="13" t="s">
        <v>28</v>
      </c>
      <c r="GY3" s="13" t="s">
        <v>14</v>
      </c>
      <c r="GZ3" s="13" t="s">
        <v>15</v>
      </c>
      <c r="HA3" s="13" t="s">
        <v>9</v>
      </c>
      <c r="HB3" s="13" t="s">
        <v>117</v>
      </c>
      <c r="HC3" s="13" t="s">
        <v>28</v>
      </c>
      <c r="HD3" s="13" t="s">
        <v>14</v>
      </c>
      <c r="HE3" s="13" t="s">
        <v>15</v>
      </c>
      <c r="HF3" s="13" t="s">
        <v>9</v>
      </c>
      <c r="HG3" s="13" t="s">
        <v>117</v>
      </c>
      <c r="HH3" s="13" t="s">
        <v>28</v>
      </c>
      <c r="HI3" s="13" t="s">
        <v>14</v>
      </c>
      <c r="HJ3" s="13" t="s">
        <v>15</v>
      </c>
      <c r="HK3" s="13" t="s">
        <v>9</v>
      </c>
      <c r="HL3" s="13" t="s">
        <v>117</v>
      </c>
      <c r="HM3" s="13" t="s">
        <v>28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14</v>
      </c>
      <c r="IC3" s="14" t="s">
        <v>15</v>
      </c>
      <c r="ID3" s="14" t="s">
        <v>9</v>
      </c>
      <c r="IE3" s="14" t="s">
        <v>117</v>
      </c>
      <c r="IF3" s="14" t="s">
        <v>28</v>
      </c>
      <c r="IG3" s="14" t="s">
        <v>14</v>
      </c>
      <c r="IH3" s="14" t="s">
        <v>15</v>
      </c>
      <c r="II3" s="14" t="s">
        <v>9</v>
      </c>
      <c r="IJ3" s="14" t="s">
        <v>117</v>
      </c>
      <c r="IK3" s="14" t="s">
        <v>28</v>
      </c>
      <c r="IL3" s="14" t="s">
        <v>14</v>
      </c>
      <c r="IM3" s="14" t="s">
        <v>15</v>
      </c>
      <c r="IN3" s="14" t="s">
        <v>9</v>
      </c>
      <c r="IO3" s="14" t="s">
        <v>117</v>
      </c>
      <c r="IP3" s="14" t="s">
        <v>28</v>
      </c>
      <c r="IQ3" s="14" t="s">
        <v>14</v>
      </c>
      <c r="IR3" s="14" t="s">
        <v>15</v>
      </c>
      <c r="IS3" s="14" t="s">
        <v>9</v>
      </c>
      <c r="IT3" s="14" t="s">
        <v>117</v>
      </c>
      <c r="IU3" s="14" t="s">
        <v>28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14</v>
      </c>
      <c r="JK3" s="13" t="s">
        <v>15</v>
      </c>
      <c r="JL3" s="13" t="s">
        <v>9</v>
      </c>
      <c r="JM3" s="13" t="s">
        <v>117</v>
      </c>
      <c r="JN3" s="13" t="s">
        <v>28</v>
      </c>
      <c r="JO3" s="13" t="s">
        <v>14</v>
      </c>
      <c r="JP3" s="13" t="s">
        <v>15</v>
      </c>
      <c r="JQ3" s="13" t="s">
        <v>9</v>
      </c>
      <c r="JR3" s="13" t="s">
        <v>117</v>
      </c>
      <c r="JS3" s="13" t="s">
        <v>28</v>
      </c>
      <c r="JT3" s="13" t="s">
        <v>14</v>
      </c>
      <c r="JU3" s="13" t="s">
        <v>15</v>
      </c>
      <c r="JV3" s="13" t="s">
        <v>9</v>
      </c>
      <c r="JW3" s="13" t="s">
        <v>117</v>
      </c>
      <c r="JX3" s="13" t="s">
        <v>28</v>
      </c>
      <c r="JY3" s="13" t="s">
        <v>14</v>
      </c>
      <c r="JZ3" s="13" t="s">
        <v>15</v>
      </c>
      <c r="KA3" s="13" t="s">
        <v>9</v>
      </c>
      <c r="KB3" s="13" t="s">
        <v>117</v>
      </c>
      <c r="KC3" s="13" t="s">
        <v>28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14</v>
      </c>
      <c r="KS3" s="14" t="s">
        <v>15</v>
      </c>
      <c r="KT3" s="14" t="s">
        <v>9</v>
      </c>
      <c r="KU3" s="14" t="s">
        <v>117</v>
      </c>
      <c r="KV3" s="14" t="s">
        <v>28</v>
      </c>
      <c r="KW3" s="14" t="s">
        <v>14</v>
      </c>
      <c r="KX3" s="14" t="s">
        <v>15</v>
      </c>
      <c r="KY3" s="14" t="s">
        <v>9</v>
      </c>
      <c r="KZ3" s="14" t="s">
        <v>117</v>
      </c>
      <c r="LA3" s="14" t="s">
        <v>28</v>
      </c>
      <c r="LB3" s="14" t="s">
        <v>14</v>
      </c>
      <c r="LC3" s="14" t="s">
        <v>15</v>
      </c>
      <c r="LD3" s="14" t="s">
        <v>9</v>
      </c>
      <c r="LE3" s="14" t="s">
        <v>117</v>
      </c>
      <c r="LF3" s="14" t="s">
        <v>28</v>
      </c>
      <c r="LG3" s="14" t="s">
        <v>14</v>
      </c>
      <c r="LH3" s="14" t="s">
        <v>15</v>
      </c>
      <c r="LI3" s="14" t="s">
        <v>9</v>
      </c>
      <c r="LJ3" s="14" t="s">
        <v>117</v>
      </c>
      <c r="LK3" s="14" t="s">
        <v>28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14</v>
      </c>
      <c r="MA3" s="13" t="s">
        <v>15</v>
      </c>
      <c r="MB3" s="13" t="s">
        <v>9</v>
      </c>
      <c r="MC3" s="13" t="s">
        <v>117</v>
      </c>
      <c r="MD3" s="13" t="s">
        <v>28</v>
      </c>
      <c r="ME3" s="13" t="s">
        <v>14</v>
      </c>
      <c r="MF3" s="13" t="s">
        <v>15</v>
      </c>
      <c r="MG3" s="13" t="s">
        <v>9</v>
      </c>
      <c r="MH3" s="13" t="s">
        <v>117</v>
      </c>
      <c r="MI3" s="13" t="s">
        <v>28</v>
      </c>
      <c r="MJ3" s="13" t="s">
        <v>14</v>
      </c>
      <c r="MK3" s="13" t="s">
        <v>15</v>
      </c>
      <c r="ML3" s="13" t="s">
        <v>9</v>
      </c>
      <c r="MM3" s="13" t="s">
        <v>117</v>
      </c>
      <c r="MN3" s="13" t="s">
        <v>28</v>
      </c>
      <c r="MO3" s="13" t="s">
        <v>14</v>
      </c>
      <c r="MP3" s="13" t="s">
        <v>15</v>
      </c>
      <c r="MQ3" s="13" t="s">
        <v>9</v>
      </c>
      <c r="MR3" s="13" t="s">
        <v>117</v>
      </c>
      <c r="MS3" s="13" t="s">
        <v>28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14</v>
      </c>
      <c r="NI3" s="14" t="s">
        <v>15</v>
      </c>
      <c r="NJ3" s="14" t="s">
        <v>9</v>
      </c>
      <c r="NK3" s="14" t="s">
        <v>117</v>
      </c>
      <c r="NL3" s="14" t="s">
        <v>28</v>
      </c>
      <c r="NM3" s="14" t="s">
        <v>14</v>
      </c>
      <c r="NN3" s="14" t="s">
        <v>15</v>
      </c>
      <c r="NO3" s="14" t="s">
        <v>9</v>
      </c>
      <c r="NP3" s="14" t="s">
        <v>117</v>
      </c>
      <c r="NQ3" s="14" t="s">
        <v>28</v>
      </c>
      <c r="NR3" s="14" t="s">
        <v>14</v>
      </c>
      <c r="NS3" s="14" t="s">
        <v>15</v>
      </c>
      <c r="NT3" s="14" t="s">
        <v>9</v>
      </c>
      <c r="NU3" s="14" t="s">
        <v>117</v>
      </c>
      <c r="NV3" s="14" t="s">
        <v>28</v>
      </c>
      <c r="NW3" s="14" t="s">
        <v>14</v>
      </c>
      <c r="NX3" s="14" t="s">
        <v>15</v>
      </c>
      <c r="NY3" s="14" t="s">
        <v>9</v>
      </c>
      <c r="NZ3" s="14" t="s">
        <v>117</v>
      </c>
      <c r="OA3" s="14" t="s">
        <v>28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14</v>
      </c>
      <c r="OQ3" s="13" t="s">
        <v>15</v>
      </c>
      <c r="OR3" s="13" t="s">
        <v>9</v>
      </c>
      <c r="OS3" s="13" t="s">
        <v>117</v>
      </c>
      <c r="OT3" s="13" t="s">
        <v>28</v>
      </c>
      <c r="OU3" s="13" t="s">
        <v>14</v>
      </c>
      <c r="OV3" s="13" t="s">
        <v>15</v>
      </c>
      <c r="OW3" s="13" t="s">
        <v>9</v>
      </c>
      <c r="OX3" s="13" t="s">
        <v>117</v>
      </c>
      <c r="OY3" s="13" t="s">
        <v>28</v>
      </c>
      <c r="OZ3" s="13" t="s">
        <v>14</v>
      </c>
      <c r="PA3" s="13" t="s">
        <v>15</v>
      </c>
      <c r="PB3" s="13" t="s">
        <v>9</v>
      </c>
      <c r="PC3" s="13" t="s">
        <v>117</v>
      </c>
      <c r="PD3" s="13" t="s">
        <v>28</v>
      </c>
      <c r="PE3" s="13" t="s">
        <v>14</v>
      </c>
      <c r="PF3" s="13" t="s">
        <v>15</v>
      </c>
      <c r="PG3" s="13" t="s">
        <v>9</v>
      </c>
      <c r="PH3" s="13" t="s">
        <v>117</v>
      </c>
      <c r="PI3" s="13" t="s">
        <v>28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14</v>
      </c>
      <c r="PY3" s="14" t="s">
        <v>15</v>
      </c>
      <c r="PZ3" s="14" t="s">
        <v>9</v>
      </c>
      <c r="QA3" s="14" t="s">
        <v>117</v>
      </c>
      <c r="QB3" s="14" t="s">
        <v>28</v>
      </c>
      <c r="QC3" s="14" t="s">
        <v>14</v>
      </c>
      <c r="QD3" s="14" t="s">
        <v>15</v>
      </c>
      <c r="QE3" s="14" t="s">
        <v>9</v>
      </c>
      <c r="QF3" s="14" t="s">
        <v>117</v>
      </c>
      <c r="QG3" s="14" t="s">
        <v>28</v>
      </c>
      <c r="QH3" s="14" t="s">
        <v>14</v>
      </c>
      <c r="QI3" s="14" t="s">
        <v>15</v>
      </c>
      <c r="QJ3" s="14" t="s">
        <v>9</v>
      </c>
      <c r="QK3" s="14" t="s">
        <v>117</v>
      </c>
      <c r="QL3" s="14" t="s">
        <v>28</v>
      </c>
      <c r="QM3" s="14" t="s">
        <v>14</v>
      </c>
      <c r="QN3" s="14" t="s">
        <v>15</v>
      </c>
      <c r="QO3" s="14" t="s">
        <v>9</v>
      </c>
      <c r="QP3" s="14" t="s">
        <v>117</v>
      </c>
      <c r="QQ3" s="14" t="s">
        <v>28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14</v>
      </c>
      <c r="RG3" s="13" t="s">
        <v>15</v>
      </c>
      <c r="RH3" s="13" t="s">
        <v>9</v>
      </c>
      <c r="RI3" s="13" t="s">
        <v>117</v>
      </c>
      <c r="RJ3" s="13" t="s">
        <v>28</v>
      </c>
      <c r="RK3" s="13" t="s">
        <v>14</v>
      </c>
      <c r="RL3" s="13" t="s">
        <v>15</v>
      </c>
      <c r="RM3" s="13" t="s">
        <v>9</v>
      </c>
      <c r="RN3" s="13" t="s">
        <v>117</v>
      </c>
      <c r="RO3" s="13" t="s">
        <v>28</v>
      </c>
      <c r="RP3" s="13" t="s">
        <v>14</v>
      </c>
      <c r="RQ3" s="13" t="s">
        <v>15</v>
      </c>
      <c r="RR3" s="13" t="s">
        <v>9</v>
      </c>
      <c r="RS3" s="13" t="s">
        <v>117</v>
      </c>
      <c r="RT3" s="13" t="s">
        <v>28</v>
      </c>
      <c r="RU3" s="13" t="s">
        <v>14</v>
      </c>
      <c r="RV3" s="13" t="s">
        <v>15</v>
      </c>
      <c r="RW3" s="13" t="s">
        <v>9</v>
      </c>
      <c r="RX3" s="13" t="s">
        <v>117</v>
      </c>
      <c r="RY3" s="13" t="s">
        <v>28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14</v>
      </c>
      <c r="SO3" s="14" t="s">
        <v>15</v>
      </c>
      <c r="SP3" s="14" t="s">
        <v>9</v>
      </c>
      <c r="SQ3" s="14" t="s">
        <v>117</v>
      </c>
      <c r="SR3" s="14" t="s">
        <v>28</v>
      </c>
      <c r="SS3" s="14" t="s">
        <v>14</v>
      </c>
      <c r="ST3" s="14" t="s">
        <v>15</v>
      </c>
      <c r="SU3" s="14" t="s">
        <v>9</v>
      </c>
      <c r="SV3" s="14" t="s">
        <v>117</v>
      </c>
      <c r="SW3" s="14" t="s">
        <v>28</v>
      </c>
      <c r="SX3" s="14" t="s">
        <v>14</v>
      </c>
      <c r="SY3" s="14" t="s">
        <v>15</v>
      </c>
      <c r="SZ3" s="14" t="s">
        <v>9</v>
      </c>
      <c r="TA3" s="14" t="s">
        <v>117</v>
      </c>
      <c r="TB3" s="14" t="s">
        <v>28</v>
      </c>
      <c r="TC3" s="14" t="s">
        <v>14</v>
      </c>
      <c r="TD3" s="14" t="s">
        <v>15</v>
      </c>
      <c r="TE3" s="14" t="s">
        <v>9</v>
      </c>
      <c r="TF3" s="14" t="s">
        <v>117</v>
      </c>
      <c r="TG3" s="14" t="s">
        <v>28</v>
      </c>
      <c r="TH3" s="6"/>
      <c r="TI3" s="6"/>
      <c r="TJ3" s="6"/>
      <c r="TK3" s="6"/>
      <c r="TL3" s="6"/>
      <c r="TM3" s="6"/>
      <c r="TN3" s="6"/>
      <c r="TO3" s="6"/>
      <c r="TP3" s="6"/>
      <c r="TQ3" s="6"/>
      <c r="TR3" s="6"/>
      <c r="TS3" s="6"/>
      <c r="TT3" s="6"/>
      <c r="TU3" s="6"/>
      <c r="TV3" s="13" t="s">
        <v>14</v>
      </c>
      <c r="TW3" s="13" t="s">
        <v>15</v>
      </c>
      <c r="TX3" s="13" t="s">
        <v>9</v>
      </c>
      <c r="TY3" s="13" t="s">
        <v>117</v>
      </c>
      <c r="TZ3" s="13" t="s">
        <v>28</v>
      </c>
      <c r="UA3" s="13" t="s">
        <v>14</v>
      </c>
      <c r="UB3" s="13" t="s">
        <v>15</v>
      </c>
      <c r="UC3" s="13" t="s">
        <v>9</v>
      </c>
      <c r="UD3" s="13" t="s">
        <v>117</v>
      </c>
      <c r="UE3" s="13" t="s">
        <v>28</v>
      </c>
      <c r="UF3" s="13" t="s">
        <v>14</v>
      </c>
      <c r="UG3" s="13" t="s">
        <v>15</v>
      </c>
      <c r="UH3" s="13" t="s">
        <v>9</v>
      </c>
      <c r="UI3" s="13" t="s">
        <v>117</v>
      </c>
      <c r="UJ3" s="13" t="s">
        <v>28</v>
      </c>
      <c r="UK3" s="13" t="s">
        <v>14</v>
      </c>
      <c r="UL3" s="13" t="s">
        <v>15</v>
      </c>
      <c r="UM3" s="13" t="s">
        <v>9</v>
      </c>
      <c r="UN3" s="13" t="s">
        <v>117</v>
      </c>
      <c r="UO3" s="13" t="s">
        <v>28</v>
      </c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14" t="s">
        <v>14</v>
      </c>
      <c r="VE3" s="14" t="s">
        <v>15</v>
      </c>
      <c r="VF3" s="14" t="s">
        <v>9</v>
      </c>
      <c r="VG3" s="14" t="s">
        <v>117</v>
      </c>
      <c r="VH3" s="14" t="s">
        <v>28</v>
      </c>
      <c r="VI3" s="14" t="s">
        <v>14</v>
      </c>
      <c r="VJ3" s="14" t="s">
        <v>15</v>
      </c>
      <c r="VK3" s="14" t="s">
        <v>9</v>
      </c>
      <c r="VL3" s="14" t="s">
        <v>117</v>
      </c>
      <c r="VM3" s="14" t="s">
        <v>28</v>
      </c>
      <c r="VN3" s="14" t="s">
        <v>14</v>
      </c>
      <c r="VO3" s="14" t="s">
        <v>15</v>
      </c>
      <c r="VP3" s="14" t="s">
        <v>9</v>
      </c>
      <c r="VQ3" s="14" t="s">
        <v>117</v>
      </c>
      <c r="VR3" s="14" t="s">
        <v>28</v>
      </c>
      <c r="VS3" s="14" t="s">
        <v>14</v>
      </c>
      <c r="VT3" s="14" t="s">
        <v>15</v>
      </c>
      <c r="VU3" s="14" t="s">
        <v>9</v>
      </c>
      <c r="VV3" s="14" t="s">
        <v>117</v>
      </c>
      <c r="VW3" s="14" t="s">
        <v>28</v>
      </c>
      <c r="VX3" s="6"/>
      <c r="VY3" s="6"/>
      <c r="VZ3" s="6"/>
      <c r="WA3" s="6"/>
      <c r="WB3" s="6"/>
      <c r="WC3" s="6"/>
      <c r="WD3" s="6"/>
      <c r="WE3" s="6"/>
      <c r="WF3" s="6"/>
      <c r="WG3" s="6"/>
      <c r="WH3" s="6"/>
      <c r="WI3" s="6"/>
      <c r="WJ3" s="6"/>
      <c r="WK3" s="6"/>
      <c r="WL3" s="13" t="s">
        <v>14</v>
      </c>
      <c r="WM3" s="13" t="s">
        <v>15</v>
      </c>
      <c r="WN3" s="13" t="s">
        <v>9</v>
      </c>
      <c r="WO3" s="13" t="s">
        <v>117</v>
      </c>
      <c r="WP3" s="13" t="s">
        <v>28</v>
      </c>
      <c r="WQ3" s="13" t="s">
        <v>14</v>
      </c>
      <c r="WR3" s="13" t="s">
        <v>15</v>
      </c>
      <c r="WS3" s="13" t="s">
        <v>9</v>
      </c>
      <c r="WT3" s="13" t="s">
        <v>117</v>
      </c>
      <c r="WU3" s="13" t="s">
        <v>28</v>
      </c>
      <c r="WV3" s="13" t="s">
        <v>14</v>
      </c>
      <c r="WW3" s="13" t="s">
        <v>15</v>
      </c>
      <c r="WX3" s="13" t="s">
        <v>9</v>
      </c>
      <c r="WY3" s="13" t="s">
        <v>117</v>
      </c>
      <c r="WZ3" s="13" t="s">
        <v>28</v>
      </c>
      <c r="XA3" s="13" t="s">
        <v>52</v>
      </c>
      <c r="XB3" s="13"/>
      <c r="XC3" s="13"/>
      <c r="XD3" s="13"/>
      <c r="XE3" s="13"/>
      <c r="XF3" s="13"/>
      <c r="XG3" s="13"/>
      <c r="XH3" s="13"/>
      <c r="XI3" s="13"/>
      <c r="XJ3" s="13"/>
      <c r="XK3" s="13"/>
      <c r="XL3" s="13"/>
    </row>
    <row r="4" spans="1:636" x14ac:dyDescent="0.2">
      <c r="A4" s="4" cm="1">
        <f t="array" ref="A4">IF(AND(H4&lt;&gt;"",H4&lt;&gt;"No DD"),SUMPRODUCT((H$4:H$15&lt;&gt;"")*(H$4:H$15&lt;&gt;"No DD")*(E$4:E$15&gt;E4))+1,IF(H4="No DD",SUMPRODUCT((H$4:H$15="No DD")*(E$4:E$15&gt;E4))+1+SUMPRODUCT((H$4:H$15&lt;&gt;"")*(H$4:H$15&lt;&gt;"No DD")),""))</f>
        <v>1</v>
      </c>
      <c r="B4" s="5" t="s">
        <v>88</v>
      </c>
      <c r="C4" s="4" t="s">
        <v>7</v>
      </c>
      <c r="D4" s="4" t="s">
        <v>194</v>
      </c>
      <c r="E4" s="9">
        <f>SUM(J4,L4,N4)</f>
        <v>99.82</v>
      </c>
      <c r="F4" s="3" t="str">
        <f>IF(OR(AND(AG4&gt;=AQ$17,AG4&lt;&gt;"",AI4&gt;=AQ$21,AI4&lt;&gt;"",AF4=""),AND(AJ4&gt;=AQ$17,AJ4&lt;&gt;"",AL4&gt;=AQ$21,AL4&lt;&gt;"",AF4=""),AND(AN4&gt;=AQ$17,AN4&lt;&gt;"",AP4&gt;=AQ$21,AP4&lt;&gt;"",AF4=""),AND(BH4&gt;=BR$17,BH4&lt;&gt;"",BJ4&gt;=BR$21,BJ4&lt;&gt;"",BG4=""),AND(BK4&gt;=BR$17,BK4&lt;&gt;"",BM4&gt;=BR$21,BM4&lt;&gt;"",BG4=""),AND(BO4&gt;=BR$17,BO4&lt;&gt;"",BQ4&gt;=BR$21,BQ4&lt;&gt;"",BG4=""),AND(CI4&gt;=CS$17,CI4&lt;&gt;"",CK4&gt;=CS$21,CK4&lt;&gt;"",CH4=""),AND(CL4&gt;=CS$17,CL4&lt;&gt;"",CN4&gt;=CS$21,CN4&lt;&gt;"",CH4=""),AND(CP4&gt;=CS$17,CP4&lt;&gt;"",CR4&gt;=CS$21,CR4&lt;&gt;"",CH4=""),AND(DP4&gt;=EC$17,DP4&lt;&gt;"",DR4&gt;=EC$21,DR4&lt;&gt;""),AND(DS4&gt;=EC$17,DS4&lt;&gt;"",DU4&gt;=EC$21,DU4&lt;&gt;""),AND(DW4&gt;=EC$17,DW4&lt;&gt;"",DY4&gt;=EC$21,DY4&lt;&gt;""),AND(DZ4&gt;=EC$17,DZ4&lt;&gt;"",EB4&gt;=EC$21,EB4&lt;&gt;""),AND(EX4&gt;=FK$17,EX4&lt;&gt;"",EZ4&gt;=FK$21,EZ4&lt;&gt;""),AND(FA4&gt;=FK$17,FA4&lt;&gt;"",FC4&gt;=FK$21,FC4&lt;&gt;""),AND(FE4&gt;=FK$17,FE4&lt;&gt;"",FG4&gt;=FK$21,FG4&lt;&gt;""),AND(FH4&gt;=FK$17,FH4&lt;&gt;"",FJ4&gt;=FK$21,FJ4&lt;&gt;""),AND(GF4&gt;=GS$17,GF4&lt;&gt;"",GH4&gt;=GS$21,GH4&lt;&gt;""),AND(GI4&gt;=GS$17,GI4&lt;&gt;"",GK4&gt;=GS$21,GK4&lt;&gt;""),AND(GM4&gt;=GS$17,GM4&lt;&gt;"",GO4&gt;=GS$21,GO4&lt;&gt;""),AND(GP4&gt;=GS$17,GP4&lt;&gt;"",GR4&gt;=GS$21,GR4&lt;&gt;""),AND(HN4&gt;=IA$17,HN4&lt;&gt;"",HP4&gt;=IA$21,HP4&lt;&gt;""),AND(HQ4&gt;=IA$17,HQ4&lt;&gt;"",HS4&gt;=IA$21,HS4&lt;&gt;""),AND(HU4&gt;=IA$17,HU4&lt;&gt;"",HW4&gt;=IA$21,HW4&lt;&gt;""),AND(HX4&gt;=IA$17,HX4&lt;&gt;"",HZ4&gt;=IA$21,HZ4&lt;&gt;""),AND(IV4&gt;=JI$17,IV4&lt;&gt;"",IX4&gt;=JI$21,IX4&lt;&gt;""),AND(IY4&gt;=JI$17,IY4&lt;&gt;"",JA4&gt;=JI$21,JA4&lt;&gt;""),AND(JC4&gt;=JI$17,JC4&lt;&gt;"",JE4&gt;=JI$21,JE4&lt;&gt;""),AND(JF4&gt;=JI$17,JF4&lt;&gt;"",JH4&gt;=JI$21,JH4&lt;&gt;""),AND(KD4&gt;=KQ$17,KD4&lt;&gt;"",KF4&gt;=KQ$21,KF4&lt;&gt;""),AND(KG4&gt;=KQ$17,KG4&lt;&gt;"",KI4&gt;=KQ$21,KI4&lt;&gt;""),AND(KK4&gt;=KQ$17,KK4&lt;&gt;"",KM4&gt;=KQ$21,KM4&lt;&gt;""),AND(KN4&gt;=KQ$17,KN4&lt;&gt;"",KP4&gt;=KQ$21,KP4&lt;&gt;""),AND(LL4&gt;=LY$17,LL4&lt;&gt;"",LN4&gt;=LY$21,LN4&lt;&gt;""),AND(LO4&gt;=LY$17,LO4&lt;&gt;"",LQ4&gt;=LY$21,LQ4&lt;&gt;""),AND(LS4&gt;=LY$17,LS4&lt;&gt;"",LU4&gt;=LY$21,LU4&lt;&gt;""),AND(LV4&gt;=LY$17,LV4&lt;&gt;"",LX4&gt;=LY$21,LX4&lt;&gt;""),AND(MT4&gt;=NG$17,MT4&lt;&gt;"",MV4&gt;=NG$21,MV4&lt;&gt;""),AND(MW4&gt;=NG$17,MW4&lt;&gt;"",MY4&gt;=NG$21,MY4&lt;&gt;""),AND(NA4&gt;=NG$17,NA4&lt;&gt;"",NC4&gt;=NG$21,NC4&lt;&gt;""),AND(ND4&gt;=NG$17,ND4&lt;&gt;"",NF4&gt;=NG$21,NF4&lt;&gt;""),AND(OB4&gt;=OO$17,OB4&lt;&gt;"",OD4&gt;=OO$21,OD4&lt;&gt;""),AND(OE4&gt;=OO$17,OE4&lt;&gt;"",OG4&gt;=OO$21,OG4&lt;&gt;""),AND(OI4&gt;=OO$17,OI4&lt;&gt;"",OK4&gt;=OO$21,OK4&lt;&gt;""),AND(OL4&gt;=OO$17,OL4&lt;&gt;"",ON4&gt;=OO$21,ON4&lt;&gt;""),AND(PJ4&gt;=PW$17,PJ4&lt;&gt;"",PL4&gt;=PW$21,PL4&lt;&gt;""),AND(PM4&gt;=PW$17,PM4&lt;&gt;"",PO4&gt;=PW$21,PO4&lt;&gt;""),AND(PQ4&gt;=PW$17,PQ4&lt;&gt;"",PS4&gt;=PW$21,PS4&lt;&gt;""),AND(PT4&gt;=PW$17,PT4&lt;&gt;"",PV4&gt;=PW$21,PV4&lt;&gt;""),AND(QR4&gt;=RE$17,QR4&lt;&gt;"",QT4&gt;=RE$21,QT4&lt;&gt;""),AND(QU4&gt;=RE$17,QU4&lt;&gt;"",QW4&gt;=RE$21,QW4&lt;&gt;""),AND(QY4&gt;=RE$17,QY4&lt;&gt;"",RA4&gt;=RE$21,RA4&lt;&gt;""),AND(RB4&gt;=RE$17,RB4&lt;&gt;"",RD4&gt;=RE$21,RD4&lt;&gt;""),AND(RZ4&gt;=SM$17,RZ4&lt;&gt;"",SB4&gt;=SM$21,SB4&lt;&gt;""),AND(SC4&gt;=SM$17,SC4&lt;&gt;"",SE4&gt;=SM$21,SE4&lt;&gt;""),AND(SG4&gt;=SM$17,SG4&lt;&gt;"",SI4&gt;=SM$21,SI4&lt;&gt;""),AND(SJ4&gt;=SM$17,SJ4&lt;&gt;"",SL4&gt;=SM$21,SL4&lt;&gt;""),AND(TH4&gt;=TU$17,TH4&lt;&gt;"",TJ4&gt;=TU$21,TJ4&lt;&gt;""),AND(TK4&gt;=TU$17,TK4&lt;&gt;"",TM4&gt;=TU$21,TM4&lt;&gt;""),AND(TO4&gt;=TU$17,TO4&lt;&gt;"",TQ4&gt;=TU$21,TQ4&lt;&gt;""),AND(TR4&gt;=TU$17,TR4&lt;&gt;"",TT4&gt;=TU$21,TT4&lt;&gt;""),AND(UP4&gt;=VC$17,UP4&lt;&gt;"",UR4&gt;=VC$21,UR4&lt;&gt;""),AND(US4&gt;=VC$17,US4&lt;&gt;"",UU4&gt;=VC$21,UU4&lt;&gt;""),AND(UW4&gt;=VC$17,UW4&lt;&gt;"",UY4&gt;=VC$21,UY4&lt;&gt;""),AND(UZ4&gt;=VC$17,UZ4&lt;&gt;"",VB4&gt;=VC$21,VB4&lt;&gt;""),AND(VX4&gt;=WK$17,VX4&lt;&gt;"",VZ4&gt;=WK$21,VZ4&lt;&gt;""),AND(WA4&gt;=WK$17,WA4&lt;&gt;"",WC4&gt;=WK$21,WC4&lt;&gt;""),AND(WE4&gt;=WK$17,WE4&lt;&gt;"",WG4&gt;=WK$21,WG4&lt;&gt;""),AND(WH4&gt;=WK$17,WH4&lt;&gt;"",WJ4&gt;=WK$21,WJ4&lt;&gt;"")),"P","")</f>
        <v>P</v>
      </c>
      <c r="G4" s="3" t="str">
        <f>IF(OR(AND(AI4&gt;=AQ$21,AI4&lt;&gt;"",AF4=""),AND(AL4&gt;=AQ$21,AL4&lt;&gt;"",AF4=""),AND(AP4&gt;=AQ$21,AP4&lt;&gt;"",AF4=""),AND(BJ4&gt;=BR$21,BJ4&lt;&gt;"",BG4=""),AND(BM4&gt;=BR$21,BM4&lt;&gt;"",BG4=""),AND(BQ4&gt;=BR$21,BQ4&lt;&gt;"",BG4=""),AND(CK4&gt;=CS$21,CK4&lt;&gt;"",CH4=""),AND(CN4&gt;=CS$21,CN4&lt;&gt;"",CH4=""),AND(CR4&gt;=CS$21,CR4&lt;&gt;"",CH4=""),AND(DR4&gt;=EC$21,DR4&lt;&gt;""),AND(DU4&gt;=EC$21,DU4&lt;&gt;""),AND(DY4&gt;=EC$21,DY4&lt;&gt;""),AND(EB4&gt;=EC$21,EB4&lt;&gt;""),AND(EZ4&gt;=FK$21,EZ4&lt;&gt;""),AND(FC4&gt;=FK$21,FC4&lt;&gt;""),AND(FG4&gt;=FK$21,FG4&lt;&gt;""),AND(FJ4&gt;=FK$21,FJ4&lt;&gt;""),AND(GH4&gt;=GS$21,GH4&lt;&gt;""),AND(GK4&gt;=GS$21,GK4&lt;&gt;""),AND(GO4&gt;=GS$21,GO4&lt;&gt;""),AND(GR4&gt;=GS$21,GR4&lt;&gt;""),AND(HP4&gt;=IA$21,HP4&lt;&gt;""),AND(HS4&gt;=IA$21,HS4&lt;&gt;""),AND(HW4&gt;=IA$21,HW4&lt;&gt;""),AND(HZ4&gt;=IA$21,HZ4&lt;&gt;""),AND(IX4&gt;=JI$21,IX4&lt;&gt;""),AND(JA4&gt;=JI$21,JA4&lt;&gt;""),AND(JE4&gt;=JI$21,JE4&lt;&gt;""),AND(JH4&gt;=JI$21,JH4&lt;&gt;""),AND(KF4&gt;=KQ$21,KF4&lt;&gt;""),AND(KI4&gt;=KQ$21,KI4&lt;&gt;""),AND(KM4&gt;=KQ$21,KM4&lt;&gt;""),AND(KP4&gt;=KQ$21,KP4&lt;&gt;""),AND(LN4&gt;=LY$21,LN4&lt;&gt;""),AND(LQ4&gt;=LY$21,LQ4&lt;&gt;""),AND(LU4&gt;=LY$21,LU4&lt;&gt;""),AND(LX4&gt;=LY$21,LX4&lt;&gt;""),AND(MV4&gt;=NG$21,MV4&lt;&gt;""),AND(MY4&gt;=NG$21,MY4&lt;&gt;""),AND(NC4&gt;=NG$21,NC4&lt;&gt;""),AND(NF4&gt;=NG$21,NF4&lt;&gt;""),AND(OD4&gt;=OO$21,OD4&lt;&gt;""),AND(OG4&gt;=OO$21,OG4&lt;&gt;""),AND(OK4&gt;=OO$21,OK4&lt;&gt;""),AND(ON4&gt;=OO$21,ON4&lt;&gt;""),AND(PL4&gt;=PW$21,PL4&lt;&gt;""),AND(PO4&gt;=PW$21,PO4&lt;&gt;""),AND(PS4&gt;=PW$21,PS4&lt;&gt;""),AND(PV4&gt;=PW$21,PV4&lt;&gt;""),AND(QT4&gt;=RE$21,QT4&lt;&gt;""),AND(QW4&gt;=RE$21,QW4&lt;&gt;""),AND(RA4&gt;=RE$21,RA4&lt;&gt;""),AND(RD4&gt;=RE$21,RD4&lt;&gt;""),AND(SB4&gt;=SM$21,SB4&lt;&gt;""),AND(SE4&gt;=SM$21,SE4&lt;&gt;""),AND(SI4&gt;=SM$21,SI4&lt;&gt;""),AND(SL4&gt;=SM$21,SL4&lt;&gt;""),AND(TJ4&gt;=TU$21,TJ4&lt;&gt;""),AND(TM4&gt;=TU$21,TM4&lt;&gt;""),AND(TQ4&gt;=TU$21,TQ4&lt;&gt;""),AND(TT4&gt;=TU$21,TT4&lt;&gt;""),AND(UR4&gt;=VC$21,UR4&lt;&gt;""),AND(UU4&gt;=VC$21,UU4&lt;&gt;""),AND(UY4&gt;=VC$21,UY4&lt;&gt;""),AND(VB4&gt;=VC$21,VB4&lt;&gt;""),AND(VZ4&gt;=WK$21,VZ4&lt;&gt;""),AND(WC4&gt;=WK$21,WC4&lt;&gt;""),AND(WG4&gt;=WK$21,WG4&lt;&gt;""),AND(WJ4&gt;=WK$21,WJ4&lt;&gt;"")),"P","")</f>
        <v>P</v>
      </c>
      <c r="H4" s="36" t="str">
        <f>IF(AND(G4="P",F4=""),"No DD",IF(OR(AND(AG4&gt;=AQ$20,AG4&lt;&gt;"",AI4&gt;=AQ$24,AI4&lt;&gt;"",AF4=""),AND(AJ4&gt;=AQ$20,AJ4&lt;&gt;"",AL4&gt;=AQ$24,AL4&lt;&gt;"",AF4=""),AND(AN4&gt;=AQ$20,AN4&lt;&gt;"",AP4&gt;=AQ$24,AP4&lt;&gt;"",AF4=""),AND(BH4&gt;=BR$20,BH4&lt;&gt;"",BJ4&gt;=BR$24,BJ4&lt;&gt;"",BG4=""),AND(BK4&gt;=BR$20,BK4&lt;&gt;"",BM4&gt;=BR$24,BM4&lt;&gt;"",BG4=""),AND(BO4&gt;=BR$20,BO4&lt;&gt;"",BQ4&gt;=BR$24,BQ4&lt;&gt;"",BG4=""),AND(CI4&gt;=CS$20,CI4&lt;&gt;"",CK4&gt;=CS$24,CK4&lt;&gt;"",CH4=""),AND(CL4&gt;=CS$20,CL4&lt;&gt;"",CN4&gt;=CS$24,CN4&lt;&gt;"",CH4=""),AND(CP4&gt;=CS$20,CP4&lt;&gt;"",CR4&gt;=CS$24,CR4&lt;&gt;"",CH4=""),AND(DP4&gt;=EC$20,DP4&lt;&gt;"",DR4&gt;=EC$24,DR4&lt;&gt;""),AND(DS4&gt;=EC$20,DS4&lt;&gt;"",DU4&gt;=EC$24,DU4&lt;&gt;""),AND(DW4&gt;=EC$20,DW4&lt;&gt;"",DY4&gt;=EC$24,DY4&lt;&gt;""),AND(DZ4&gt;=EC$20,DZ4&lt;&gt;"",EB4&gt;=EC$24,EB4&lt;&gt;""),AND(EX4&gt;=FK$20,EX4&lt;&gt;"",EZ4&gt;=FK$24,EZ4&lt;&gt;""),AND(FA4&gt;=FK$20,FA4&lt;&gt;"",FC4&gt;=FK$24,FC4&lt;&gt;""),AND(FE4&gt;=FK$20,FE4&lt;&gt;"",FG4&gt;=FK$24,FG4&lt;&gt;""),AND(FH4&gt;=FK$20,FH4&lt;&gt;"",FJ4&gt;=FK$24,FJ4&lt;&gt;""),AND(GF4&gt;=GS$20,GF4&lt;&gt;"",GH4&gt;=GS$24,GH4&lt;&gt;""),AND(GI4&gt;=GS$20,GI4&lt;&gt;"",GK4&gt;=GS$24,GK4&lt;&gt;""),AND(GM4&gt;=GS$20,GM4&lt;&gt;"",GO4&gt;=GS$24,GO4&lt;&gt;""),AND(GP4&gt;=GS$20,GP4&lt;&gt;"",GR4&gt;=GS$24,GR4&lt;&gt;""),AND(HN4&gt;=IA$20,HN4&lt;&gt;"",HP4&gt;=IA$24,HP4&lt;&gt;""),AND(HQ4&gt;=IA$20,HQ4&lt;&gt;"",HS4&gt;=IA$24,HS4&lt;&gt;""),AND(HU4&gt;=IA$20,HU4&lt;&gt;"",HW4&gt;=IA$24,HW4&lt;&gt;""),AND(HX4&gt;=IA$20,HX4&lt;&gt;"",HZ4&gt;=IA$24,HZ4&lt;&gt;""),AND(IV4&gt;=JI$20,IV4&lt;&gt;"",IX4&gt;=JI$24,IX4&lt;&gt;""),AND(IY4&gt;=JI$20,IY4&lt;&gt;"",JA4&gt;=JI$24,JA4&lt;&gt;""),AND(JC4&gt;=JI$20,JC4&lt;&gt;"",JE4&gt;=JI$24,JE4&lt;&gt;""),AND(JF4&gt;=JI$20,JF4&lt;&gt;"",JH4&gt;=JI$24,JH4&lt;&gt;""),AND(KD4&gt;=KQ$20,KD4&lt;&gt;"",KF4&gt;=KQ$24,KF4&lt;&gt;""),AND(KG4&gt;=KQ$20,KG4&lt;&gt;"",KI4&gt;=KQ$24,KI4&lt;&gt;""),AND(KK4&gt;=KQ$20,KK4&lt;&gt;"",KM4&gt;=KQ$24,KM4&lt;&gt;""),AND(KN4&gt;=KQ$20,KN4&lt;&gt;"",KP4&gt;=KQ$24,KP4&lt;&gt;""),AND(LL4&gt;=LY$20,LL4&lt;&gt;"",LN4&gt;=LY$24,LN4&lt;&gt;""),AND(LO4&gt;=LY$20,LO4&lt;&gt;"",LQ4&gt;=LY$24,LQ4&lt;&gt;""),AND(LS4&gt;=LY$20,LS4&lt;&gt;"",LU4&gt;=LY$24,LU4&lt;&gt;""),AND(LV4&gt;=LY$20,LV4&lt;&gt;"",LX4&gt;=LY$24,LX4&lt;&gt;""),AND(MT4&gt;=NG$20,MT4&lt;&gt;"",MV4&gt;=NG$24,MV4&lt;&gt;""),AND(MW4&gt;=NG$20,MW4&lt;&gt;"",MY4&gt;=NG$24,MY4&lt;&gt;""),AND(NA4&gt;=NG$20,NA4&lt;&gt;"",NC4&gt;=NG$24,NC4&lt;&gt;""),AND(ND4&gt;=NG$20,ND4&lt;&gt;"",NF4&gt;=NG$24,NF4&lt;&gt;""),AND(OB4&gt;=OO$20,OB4&lt;&gt;"",OD4&gt;=OO$24,OD4&lt;&gt;""),AND(OE4&gt;=OO$20,OE4&lt;&gt;"",OG4&gt;=OO$24,OG4&lt;&gt;""),AND(OI4&gt;=OO$20,OI4&lt;&gt;"",OK4&gt;=OO$24,OK4&lt;&gt;""),AND(OL4&gt;=OO$20,OL4&lt;&gt;"",ON4&gt;=OO$24,ON4&lt;&gt;""),AND(PJ4&gt;=PW$20,PJ4&lt;&gt;"",PL4&gt;=PW$24,PL4&lt;&gt;""),AND(PM4&gt;=PW$20,PM4&lt;&gt;"",PO4&gt;=PW$24,PO4&lt;&gt;""),AND(PQ4&gt;=PW$20,PQ4&lt;&gt;"",PS4&gt;=PW$24,PS4&lt;&gt;""),AND(PT4&gt;=PW$20,PT4&lt;&gt;"",PV4&gt;=PW$24,PV4&lt;&gt;""),AND(QR4&gt;=RE$20,QR4&lt;&gt;"",QT4&gt;=RE$24,QT4&lt;&gt;""),AND(QU4&gt;=RE$20,QU4&lt;&gt;"",QW4&gt;=RE$24,QW4&lt;&gt;""),AND(QY4&gt;=RE$20,QY4&lt;&gt;"",RA4&gt;=RE$24,RA4&lt;&gt;""),AND(RB4&gt;=RE$20,RB4&lt;&gt;"",RD4&gt;=RE$24,RD4&lt;&gt;""),AND(RZ4&gt;=SM$20,RZ4&lt;&gt;"",SB4&gt;=SM$24,SB4&lt;&gt;""),AND(SC4&gt;=SM$20,SC4&lt;&gt;"",SE4&gt;=SM$24,SE4&lt;&gt;""),AND(SG4&gt;=SM$20,SG4&lt;&gt;"",SI4&gt;=SM$24,SI4&lt;&gt;""),AND(SJ4&gt;=SM$20,SJ4&lt;&gt;"",SL4&gt;=SM$24,SL4&lt;&gt;""),AND(TH4&gt;=TU$20,TH4&lt;&gt;"",TJ4&gt;=TU$24,TJ4&lt;&gt;""),AND(TK4&gt;=TU$20,TK4&lt;&gt;"",TM4&gt;=TU$24,TM4&lt;&gt;""),AND(TO4&gt;=TU$20,TO4&lt;&gt;"",TQ4&gt;=TU$24,TQ4&lt;&gt;""),AND(TR4&gt;=TU$20,TR4&lt;&gt;"",TT4&gt;=TU$24,TT4&lt;&gt;""),AND(UP4&gt;=VC$20,UP4&lt;&gt;"",UR4&gt;=VC$24,UR4&lt;&gt;""),AND(US4&gt;=VC$20,US4&lt;&gt;"",UU4&gt;=VC$24,UU4&lt;&gt;""),AND(UW4&gt;=VC$20,UW4&lt;&gt;"",UY4&gt;=VC$24,UY4&lt;&gt;""),AND(UZ4&gt;=VC$20,UZ4&lt;&gt;"",VB4&gt;=VC$24,VB4&lt;&gt;""),AND(VX4&gt;=WK$20,VX4&lt;&gt;"",VZ4&gt;=WK$24,VZ4&lt;&gt;""),AND(WA4&gt;=WK$20,WA4&lt;&gt;"",WC4&gt;=WK$24,WC4&lt;&gt;""),AND(WE4&gt;=WK$20,WE4&lt;&gt;"",WG4&gt;=WK$24,WG4&lt;&gt;""),AND(WH4&gt;=WK$20,WH4&lt;&gt;"",WJ4&gt;=WK$24,WJ4&lt;&gt;"")),"Merit",IF(OR(AND(AG4&gt;=AQ$19,AG4&lt;&gt;"",AI4&gt;=AQ$23,AI4&lt;&gt;"",AF4=""),AND(AJ4&gt;=AQ$19,AJ4&lt;&gt;"",AL4&gt;=AQ$23,AL4&lt;&gt;"",AF4=""),AND(AN4&gt;=AQ$19,AN4&lt;&gt;"",AP4&gt;=AQ$23,AP4&lt;&gt;"",AF4=""),AND(BH4&gt;=BR$19,BH4&lt;&gt;"",BJ4&gt;=BR$23,BJ4&lt;&gt;"",BG4=""),AND(BK4&gt;=BR$19,BK4&lt;&gt;"",BM4&gt;=BR$23,BM4&lt;&gt;"",BG4=""),AND(BO4&gt;=BR$19,BO4&lt;&gt;"",BQ4&gt;=BR$23,BQ4&lt;&gt;"",BG4=""),AND(CI4&gt;=CS$19,CI4&lt;&gt;"",CK4&gt;=CS$23,CK4&lt;&gt;"",CH4=""),AND(CL4&gt;=CS$19,CL4&lt;&gt;"",CN4&gt;=CS$23,CN4&lt;&gt;"",CH4=""),AND(CP4&gt;=CS$19,CP4&lt;&gt;"",CR4&gt;=CS$23,CR4&lt;&gt;"",CH4=""),AND(DP4&gt;=EC$19,DP4&lt;&gt;"",DR4&gt;=EC$23,DR4&lt;&gt;""),AND(DS4&gt;=EC$19,DS4&lt;&gt;"",DU4&gt;=EC$23,DU4&lt;&gt;""),AND(DW4&gt;=EC$19,DW4&lt;&gt;"",DY4&gt;=EC$23,DY4&lt;&gt;""),AND(DZ4&gt;=EC$19,DZ4&lt;&gt;"",EB4&gt;=EC$23,EB4&lt;&gt;""),AND(EX4&gt;=FK$19,EX4&lt;&gt;"",EZ4&gt;=FK$23,EZ4&lt;&gt;""),AND(FA4&gt;=FK$19,FA4&lt;&gt;"",FC4&gt;=FK$23,FC4&lt;&gt;""),AND(FE4&gt;=FK$19,FE4&lt;&gt;"",FG4&gt;=FK$23,FG4&lt;&gt;""),AND(FH4&gt;=FK$19,FH4&lt;&gt;"",FJ4&gt;=FK$23,FJ4&lt;&gt;""),AND(GF4&gt;=GS$19,GF4&lt;&gt;"",GH4&gt;=GS$23,GH4&lt;&gt;""),AND(GI4&gt;=GS$19,GI4&lt;&gt;"",GK4&gt;=GS$23,GK4&lt;&gt;""),AND(GM4&gt;=GS$19,GM4&lt;&gt;"",GO4&gt;=GS$23,GO4&lt;&gt;""),AND(GP4&gt;=GS$19,GP4&lt;&gt;"",GR4&gt;=GS$23,GR4&lt;&gt;""),AND(HN4&gt;=IA$19,HN4&lt;&gt;"",HP4&gt;=IA$23,HP4&lt;&gt;""),AND(HQ4&gt;=IA$19,HQ4&lt;&gt;"",HS4&gt;=IA$23,HS4&lt;&gt;""),AND(HU4&gt;=IA$19,HU4&lt;&gt;"",HW4&gt;=IA$23,HW4&lt;&gt;""),AND(HX4&gt;=IA$19,HX4&lt;&gt;"",HZ4&gt;=IA$23,HZ4&lt;&gt;""),AND(IV4&gt;=JI$19,IV4&lt;&gt;"",IX4&gt;=JI$23,IX4&lt;&gt;""),AND(IY4&gt;=JI$19,IY4&lt;&gt;"",JA4&gt;=JI$23,JA4&lt;&gt;""),AND(JC4&gt;=JI$19,JC4&lt;&gt;"",JE4&gt;=JI$23,JE4&lt;&gt;""),AND(JF4&gt;=JI$19,JF4&lt;&gt;"",JH4&gt;=JI$23,JH4&lt;&gt;""),AND(KD4&gt;=KQ$19,KD4&lt;&gt;"",KF4&gt;=KQ$23,KF4&lt;&gt;""),AND(KG4&gt;=KQ$19,KG4&lt;&gt;"",KI4&gt;=KQ$23,KI4&lt;&gt;""),AND(KK4&gt;=KQ$19,KK4&lt;&gt;"",KM4&gt;=KQ$23,KM4&lt;&gt;""),AND(KN4&gt;=KQ$19,KN4&lt;&gt;"",KP4&gt;=KQ$23,KP4&lt;&gt;""),AND(LL4&gt;=LY$19,LL4&lt;&gt;"",LN4&gt;=LY$23,LN4&lt;&gt;""),AND(LO4&gt;=LY$19,LO4&lt;&gt;"",LQ4&gt;=LY$23,LQ4&lt;&gt;""),AND(LS4&gt;=LY$19,LS4&lt;&gt;"",LU4&gt;=LY$23,LU4&lt;&gt;""),AND(LV4&gt;=LY$19,LV4&lt;&gt;"",LX4&gt;=LY$23,LX4&lt;&gt;""),AND(MT4&gt;=NG$19,MT4&lt;&gt;"",MV4&gt;=NG$23,MV4&lt;&gt;""),AND(MW4&gt;=NG$19,MW4&lt;&gt;"",MY4&gt;=NG$23,MY4&lt;&gt;""),AND(NA4&gt;=NG$19,NA4&lt;&gt;"",NC4&gt;=NG$23,NC4&lt;&gt;""),AND(ND4&gt;=NG$19,ND4&lt;&gt;"",NF4&gt;=NG$23,NF4&lt;&gt;""),AND(OB4&gt;=OO$19,OB4&lt;&gt;"",OD4&gt;=OO$23,OD4&lt;&gt;""),AND(OE4&gt;=OO$19,OE4&lt;&gt;"",OG4&gt;=OO$23,OG4&lt;&gt;""),AND(OI4&gt;=OO$19,OI4&lt;&gt;"",OK4&gt;=OO$23,OK4&lt;&gt;""),AND(OL4&gt;=OO$19,OL4&lt;&gt;"",ON4&gt;=OO$23,ON4&lt;&gt;""),AND(PJ4&gt;=PW$19,PJ4&lt;&gt;"",PL4&gt;=PW$23,PL4&lt;&gt;""),AND(PM4&gt;=PW$19,PM4&lt;&gt;"",PO4&gt;=PW$23,PO4&lt;&gt;""),AND(PQ4&gt;=PW$19,PQ4&lt;&gt;"",PS4&gt;=PW$23,PS4&lt;&gt;""),AND(PT4&gt;=PW$19,PT4&lt;&gt;"",PV4&gt;=PW$23,PV4&lt;&gt;""),AND(QR4&gt;=RE$19,QR4&lt;&gt;"",QT4&gt;=RE$23,QT4&lt;&gt;""),AND(QU4&gt;=RE$19,QU4&lt;&gt;"",QW4&gt;=RE$23,QW4&lt;&gt;""),AND(QY4&gt;=RE$19,QY4&lt;&gt;"",RA4&gt;=RE$23,RA4&lt;&gt;""),AND(RB4&gt;=RE$19,RB4&lt;&gt;"",RD4&gt;=RE$23,RD4&lt;&gt;""),AND(RZ4&gt;=SM$19,RZ4&lt;&gt;"",SB4&gt;=SM$23,SB4&lt;&gt;""),AND(SC4&gt;=SM$19,SC4&lt;&gt;"",SE4&gt;=SM$23,SE4&lt;&gt;""),AND(SG4&gt;=SM$19,SG4&lt;&gt;"",SI4&gt;=SM$23,SI4&lt;&gt;""),AND(SJ4&gt;=SM$19,SJ4&lt;&gt;"",SL4&gt;=SM$23,SL4&lt;&gt;""),AND(TH4&gt;=TU$19,TH4&lt;&gt;"",TJ4&gt;=TU$23,TJ4&lt;&gt;""),AND(TK4&gt;=TU$19,TK4&lt;&gt;"",TM4&gt;=TU$23,TM4&lt;&gt;""),AND(TO4&gt;=TU$19,TO4&lt;&gt;"",TQ4&gt;=TU$23,TQ4&lt;&gt;""),AND(TR4&gt;=TU$19,TR4&lt;&gt;"",TT4&gt;=TU$23,TT4&lt;&gt;""),AND(UP4&gt;=VC$19,UP4&lt;&gt;"",UR4&gt;=VC$23,UR4&lt;&gt;""),AND(US4&gt;=VC$19,US4&lt;&gt;"",UU4&gt;=VC$23,UU4&lt;&gt;""),AND(UW4&gt;=VC$19,UW4&lt;&gt;"",UY4&gt;=VC$23,UY4&lt;&gt;""),AND(UZ4&gt;=VC$19,UZ4&lt;&gt;"",VB4&gt;=VC$23,VB4&lt;&gt;""),AND(VX4&gt;=WK$19,VX4&lt;&gt;"",VZ4&gt;=WK$23,VZ4&lt;&gt;""),AND(WA4&gt;=WK$19,WA4&lt;&gt;"",WC4&gt;=WK$23,WC4&lt;&gt;""),AND(WE4&gt;=WK$19,WE4&lt;&gt;"",WG4&gt;=WK$23,WG4&lt;&gt;""),AND(WH4&gt;=WK$19,WH4&lt;&gt;"",WJ4&gt;=WK$23,WJ4&lt;&gt;"")),"Excellence",IF(I4="P","Worlds Team",IF(F4="P","National Team","")))))</f>
        <v>Merit</v>
      </c>
      <c r="I4" s="3" t="str">
        <f>IF(OR(AND(AG4&gt;=AQ$18,AG4&lt;&gt;"",AI4&gt;=AQ$22,AI4&lt;&gt;"",AF4=""),AND(AJ4&gt;=AQ$18,AJ4&lt;&gt;"",AL4&gt;=AQ$22,AL4&lt;&gt;"",AF4=""),AND(AN4&gt;=AQ$18,AN4&lt;&gt;"",AP4&gt;=AQ$22,AP4&lt;&gt;"",AF4=""),AND(BH4&gt;=BR$18,BH4&lt;&gt;"",BJ4&gt;=BR$22,BJ4&lt;&gt;"",BG4=""),AND(BK4&gt;=BR$18,BK4&lt;&gt;"",BM4&gt;=BR$22,BM4&lt;&gt;"",BG4=""),AND(BO4&gt;=BR$18,BO4&lt;&gt;"",BQ4&gt;=BR$22,BQ4&lt;&gt;"",BG4=""),AND(CI4&gt;=CS$18,CI4&lt;&gt;"",CK4&gt;=CS$22,CK4&lt;&gt;"",CH4=""),AND(CL4&gt;=CS$18,CL4&lt;&gt;"",CN4&gt;=CS$22,CN4&lt;&gt;"",CH4=""),AND(CP4&gt;=CS$18,CP4&lt;&gt;"",CR4&gt;=CS$22,CR4&lt;&gt;"",CH4=""),AND(DP4&gt;=EC$18,DP4&lt;&gt;"",DR4&gt;=EC$22,DR4&lt;&gt;""),AND(DS4&gt;=EC$18,DS4&lt;&gt;"",DU4&gt;=EC$22,DU4&lt;&gt;""),AND(DW4&gt;=EC$18,DW4&lt;&gt;"",DY4&gt;=EC$22,DY4&lt;&gt;""),AND(DZ4&gt;=EC$18,DZ4&lt;&gt;"",EB4&gt;=EC$22,EB4&lt;&gt;""),AND(EX4&gt;=FK$18,EX4&lt;&gt;"",EZ4&gt;=FK$22,EZ4&lt;&gt;""),AND(FA4&gt;=FK$18,FA4&lt;&gt;"",FC4&gt;=FK$22,FC4&lt;&gt;""),AND(FE4&gt;=FK$18,FE4&lt;&gt;"",FG4&gt;=FK$22,FG4&lt;&gt;""),AND(FH4&gt;=FK$18,FH4&lt;&gt;"",FJ4&gt;=FK$22,FJ4&lt;&gt;""),AND(GF4&gt;=GS$18,GF4&lt;&gt;"",GH4&gt;=GS$22,GH4&lt;&gt;""),AND(GI4&gt;=GS$18,GI4&lt;&gt;"",GK4&gt;=GS$22,GK4&lt;&gt;""),AND(GM4&gt;=GS$18,GM4&lt;&gt;"",GO4&gt;=GS$22,GO4&lt;&gt;""),AND(GP4&gt;=GS$18,GP4&lt;&gt;"",GR4&gt;=GS$22,GR4&lt;&gt;""),AND(HN4&gt;=IA$18,HN4&lt;&gt;"",HP4&gt;=IA$22,HP4&lt;&gt;""),AND(HQ4&gt;=IA$18,HQ4&lt;&gt;"",HS4&gt;=IA$22,HS4&lt;&gt;""),AND(HU4&gt;=IA$18,HU4&lt;&gt;"",HW4&gt;=IA$22,HW4&lt;&gt;""),AND(HX4&gt;=IA$18,HX4&lt;&gt;"",HZ4&gt;=IA$22,HZ4&lt;&gt;""),AND(IV4&gt;=JI$18,IV4&lt;&gt;"",IX4&gt;=JI$22,IX4&lt;&gt;""),AND(IY4&gt;=JI$18,IY4&lt;&gt;"",JA4&gt;=JI$22,JA4&lt;&gt;""),AND(JC4&gt;=JI$18,JC4&lt;&gt;"",JE4&gt;=JI$22,JE4&lt;&gt;""),AND(JF4&gt;=JI$18,JF4&lt;&gt;"",JH4&gt;=JI$22,JH4&lt;&gt;""),AND(KD4&gt;=KQ$18,KD4&lt;&gt;"",KF4&gt;=KQ$22,KF4&lt;&gt;""),AND(KG4&gt;=KQ$18,KG4&lt;&gt;"",KI4&gt;=KQ$22,KI4&lt;&gt;""),AND(KK4&gt;=KQ$18,KK4&lt;&gt;"",KM4&gt;=KQ$22,KM4&lt;&gt;""),AND(KN4&gt;=KQ$18,KN4&lt;&gt;"",KP4&gt;=KQ$22,KP4&lt;&gt;""),AND(LL4&gt;=LY$18,LL4&lt;&gt;"",LN4&gt;=LY$22,LN4&lt;&gt;""),AND(LO4&gt;=LY$18,LO4&lt;&gt;"",LQ4&gt;=LY$22,LQ4&lt;&gt;""),AND(LS4&gt;=LY$18,LS4&lt;&gt;"",LU4&gt;=LY$22,LU4&lt;&gt;""),AND(LV4&gt;=LY$18,LV4&lt;&gt;"",LX4&gt;=LY$22,LX4&lt;&gt;""),AND(MT4&gt;=NG$18,MT4&lt;&gt;"",MV4&gt;=NG$22,MV4&lt;&gt;""),AND(MW4&gt;=NG$18,MW4&lt;&gt;"",MY4&gt;=NG$22,MY4&lt;&gt;""),AND(NA4&gt;=NG$18,NA4&lt;&gt;"",NC4&gt;=NG$22,NC4&lt;&gt;""),AND(ND4&gt;=NG$18,ND4&lt;&gt;"",NF4&gt;=NG$22,NF4&lt;&gt;""),AND(OB4&gt;=OO$18,OB4&lt;&gt;"",OD4&gt;=OO$22,OD4&lt;&gt;""),AND(OE4&gt;=OO$18,OE4&lt;&gt;"",OG4&gt;=OO$22,OG4&lt;&gt;""),AND(OI4&gt;=OO$18,OI4&lt;&gt;"",OK4&gt;=OO$22,OK4&lt;&gt;""),AND(OL4&gt;=OO$18,OL4&lt;&gt;"",ON4&gt;=OO$22,ON4&lt;&gt;""),AND(PJ4&gt;=PW$18,PJ4&lt;&gt;"",PL4&gt;=PW$22,PL4&lt;&gt;""),AND(PM4&gt;=PW$18,PM4&lt;&gt;"",PO4&gt;=PW$22,PO4&lt;&gt;""),AND(PQ4&gt;=PW$18,PQ4&lt;&gt;"",PS4&gt;=PW$22,PS4&lt;&gt;""),AND(PT4&gt;=PW$18,PT4&lt;&gt;"",PV4&gt;=PW$22,PV4&lt;&gt;""),AND(QR4&gt;=RE$18,QR4&lt;&gt;"",QT4&gt;=RE$22,QT4&lt;&gt;""),AND(QU4&gt;=RE$18,QU4&lt;&gt;"",QW4&gt;=RE$22,QW4&lt;&gt;""),AND(QY4&gt;=RE$18,QY4&lt;&gt;"",RA4&gt;=RE$22,RA4&lt;&gt;""),AND(RB4&gt;=RE$18,RB4&lt;&gt;"",RD4&gt;=RE$22,RD4&lt;&gt;""),AND(RZ4&gt;=SM$18,RZ4&lt;&gt;"",SB4&gt;=SM$22,SB4&lt;&gt;""),AND(SC4&gt;=SM$18,SC4&lt;&gt;"",SE4&gt;=SM$22,SE4&lt;&gt;""),AND(SG4&gt;=SM$18,SG4&lt;&gt;"",SI4&gt;=SM$22,SI4&lt;&gt;""),AND(SJ4&gt;=SM$18,SJ4&lt;&gt;"",SL4&gt;=SM$22,SL4&lt;&gt;""),AND(TH4&gt;=TU$18,TH4&lt;&gt;"",TJ4&gt;=TU$22,TJ4&lt;&gt;""),AND(TK4&gt;=TU$18,TK4&lt;&gt;"",TM4&gt;=TU$22,TM4&lt;&gt;""),AND(TO4&gt;=TU$18,TO4&lt;&gt;"",TQ4&gt;=TU$22,TQ4&lt;&gt;""),AND(TR4&gt;=TU$18,TR4&lt;&gt;"",TT4&gt;=TU$22,TT4&lt;&gt;""),AND(UP4&gt;=VC$18,UP4&lt;&gt;"",UR4&gt;=VC$22,UR4&lt;&gt;""),AND(US4&gt;=VC$18,US4&lt;&gt;"",UU4&gt;=VC$22,UU4&lt;&gt;""),AND(UW4&gt;=VC$18,UW4&lt;&gt;"",UY4&gt;=VC$22,UY4&lt;&gt;""),AND(UZ4&gt;=VC$18,UZ4&lt;&gt;"",VB4&gt;=VC$22,VB4&lt;&gt;""),AND(VX4&gt;=WK$18,VX4&lt;&gt;"",VZ4&gt;=WK$22,VZ4&lt;&gt;""),AND(WA4&gt;=WK$18,WA4&lt;&gt;"",WC4&gt;=WK$22,WC4&lt;&gt;""),AND(WE4&gt;=WK$18,WE4&lt;&gt;"",WG4&gt;=WK$22,WG4&lt;&gt;""),AND(WH4&gt;=WK$18,WH4&lt;&gt;"",WJ4&gt;=WK$22,WJ4&lt;&gt;"")),"P","")</f>
        <v>P</v>
      </c>
      <c r="J4" s="8">
        <f>IF(COUNT(AI4,AL4,AP4,BJ4,BM4,BQ4,CK4,CN4,CR4)&gt;0,LARGE((AI4,AL4,AP4,BJ4,BM4,BQ4,CK4,CN4,CR4),1),0)</f>
        <v>49.129999999999995</v>
      </c>
      <c r="K4" s="8" t="str">
        <f>IF(J4="","",IF(OR(J4=CK4,J4=CN4,J4=CR4),$BS$1,IF(OR(J4=BJ4,J4=BM4,J4=BQ4),$AR$1,IF(OR(J4=AI4,J4=AL4,J4=AP4),$Q$1,""))))</f>
        <v>2025 Elite Canada</v>
      </c>
      <c r="L4" s="8">
        <f>IF(COUNT(AI4,AL4,AP4,BJ4,BM4,BQ4,CK4,CN4,CR4)&gt;1,LARGE((AI4,AL4,AP4,BJ4,BM4,BQ4,CK4,CN4,CR4),2),0)</f>
        <v>48.81</v>
      </c>
      <c r="M4" s="8" t="str">
        <f>IF(L4="","",IF(OR(L4=CK4,L4=CN4,L4=CR4),$BS$1,IF(OR(L4=BJ4,L4=BM4,L4=BQ4),$AR$1,IF(OR(L4=AI4,L4=AL4,L4=AP4),$Q$1,""))))</f>
        <v>2025 Elite Canada</v>
      </c>
      <c r="N4" s="8">
        <f>IF(MAX(CT4,CU4)&gt;0,MAX(CT4,CU4),"")</f>
        <v>1.8799999999999955</v>
      </c>
      <c r="O4" s="11" t="str">
        <f>IF(N4="","",IF(N4=CT4,"("&amp;CT$2&amp;")",IF(N4=CU4,"("&amp;CU$2&amp;")")))</f>
        <v>(Prelim)</v>
      </c>
      <c r="P4" s="8" t="str">
        <f>IF(N4="","",IF(N4=CT4,IF(N4+IF(L4="",0,L4)=WD4,$VD$1,IF(N4+IF(L4="",0,L4)=UV4,$TV$1,IF(N4+IF(L4="",0,L4)=TN4,$SN$1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))),IF(N4=CU4,IF(N4+IF(L4="",0,L4)=WG4,$VD$1,IF(N4+IF(L4="",0,L4)=UY4,$TV$1,IF(N4+IF(L4="",0,L4)=TQ4,$SN$1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WJ4,$VD$1,IF(N4+IF(L4="",0,L4)=VB4,$TV$1,IF(N4+IF(L4="",0,L4)=TT4,$SN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))))))</f>
        <v>2025 World Cup GER (Sept 21)</v>
      </c>
      <c r="Q4" s="22">
        <v>8.5500000000000007</v>
      </c>
      <c r="R4" s="22">
        <v>9</v>
      </c>
      <c r="S4" s="22">
        <v>12.2</v>
      </c>
      <c r="T4" s="22">
        <v>19.059999999999999</v>
      </c>
      <c r="U4" s="22">
        <v>0</v>
      </c>
      <c r="V4" s="22">
        <v>8.68</v>
      </c>
      <c r="W4" s="22">
        <v>9.35</v>
      </c>
      <c r="X4" s="22">
        <v>12.2</v>
      </c>
      <c r="Y4" s="22">
        <v>18.899999999999999</v>
      </c>
      <c r="Z4" s="22">
        <v>0</v>
      </c>
      <c r="AA4" s="22">
        <v>1.63</v>
      </c>
      <c r="AB4" s="22">
        <v>1.8</v>
      </c>
      <c r="AC4" s="22">
        <v>3</v>
      </c>
      <c r="AD4" s="22">
        <v>3.26</v>
      </c>
      <c r="AE4" s="22">
        <v>0</v>
      </c>
      <c r="AF4" s="27"/>
      <c r="AG4" s="38">
        <f>IF(S4&gt;0,S4,"")</f>
        <v>12.2</v>
      </c>
      <c r="AH4" s="38">
        <f>IF(T4&gt;0,T4,"")</f>
        <v>19.059999999999999</v>
      </c>
      <c r="AI4" s="40">
        <f>IF(SUM(Q4:T4)-U4&gt;0,SUM(Q4:T4)-U4,"")</f>
        <v>48.81</v>
      </c>
      <c r="AJ4" s="40">
        <f>IF(X4&gt;0,X4,"")</f>
        <v>12.2</v>
      </c>
      <c r="AK4" s="40">
        <f>IF(Y4&gt;0,Y4,"")</f>
        <v>18.899999999999999</v>
      </c>
      <c r="AL4" s="40">
        <f>IF(SUM(V4:Y4)-Z4&gt;0,SUM(V4:Y4)-Z4,"")</f>
        <v>49.129999999999995</v>
      </c>
      <c r="AM4" s="40">
        <f>IF(AI4="","",MAX(AI4,AL4))</f>
        <v>49.129999999999995</v>
      </c>
      <c r="AN4" s="40">
        <f>IF(AC4&gt;0,AC4,"")</f>
        <v>3</v>
      </c>
      <c r="AO4" s="40">
        <f>IF(AD4&gt;0,AD4,"")</f>
        <v>3.26</v>
      </c>
      <c r="AP4" s="40">
        <f>IF(SUM(AA4:AD4)-AE4&gt;0,SUM(AA4:AD4)-AE4,"")</f>
        <v>9.69</v>
      </c>
      <c r="AQ4" s="40">
        <f>IF(SUM(AM4,AP4)&gt;0,SUM(AM4,AP4),"")</f>
        <v>58.819999999999993</v>
      </c>
      <c r="AR4" s="26">
        <v>4.04</v>
      </c>
      <c r="AS4" s="26">
        <v>4.8</v>
      </c>
      <c r="AT4" s="26">
        <v>7.1</v>
      </c>
      <c r="AU4" s="26">
        <v>8.7200000000000006</v>
      </c>
      <c r="AV4" s="26">
        <v>0</v>
      </c>
      <c r="AW4" s="26">
        <v>0.75</v>
      </c>
      <c r="AX4" s="26">
        <v>0.9</v>
      </c>
      <c r="AY4" s="26">
        <v>1.7</v>
      </c>
      <c r="AZ4" s="26">
        <v>1.48</v>
      </c>
      <c r="BA4" s="26">
        <v>0</v>
      </c>
      <c r="BB4" s="26">
        <v>8.19</v>
      </c>
      <c r="BC4" s="26">
        <v>8.9499999999999993</v>
      </c>
      <c r="BD4" s="26">
        <v>14</v>
      </c>
      <c r="BE4" s="26">
        <v>14.28</v>
      </c>
      <c r="BF4" s="26">
        <v>0</v>
      </c>
      <c r="BG4" s="28"/>
      <c r="BH4" s="39">
        <f>IF(AT4&gt;0,AT4,"")</f>
        <v>7.1</v>
      </c>
      <c r="BI4" s="39">
        <f>IF(AU4&gt;0,AU4,"")</f>
        <v>8.7200000000000006</v>
      </c>
      <c r="BJ4" s="11">
        <f>IF(SUM(AR4:AU4)-AV4&gt;0,SUM(AR4:AU4)-AV4,"")</f>
        <v>24.66</v>
      </c>
      <c r="BK4" s="11">
        <f>IF(AY4&gt;0,AY4,"")</f>
        <v>1.7</v>
      </c>
      <c r="BL4" s="11">
        <f>IF(AZ4&gt;0,AZ4,"")</f>
        <v>1.48</v>
      </c>
      <c r="BM4" s="11">
        <f>IF(SUM(AW4:AZ4)-BA4&gt;0,SUM(AW4:AZ4)-BA4,"")</f>
        <v>4.83</v>
      </c>
      <c r="BN4" s="11">
        <f>IF(BJ4="","",MAX(BJ4,BM4))</f>
        <v>24.66</v>
      </c>
      <c r="BO4" s="11">
        <f>IF(BD4&gt;0,BD4,"")</f>
        <v>14</v>
      </c>
      <c r="BP4" s="11">
        <f>IF(BE4&gt;0,BE4,"")</f>
        <v>14.28</v>
      </c>
      <c r="BQ4" s="11">
        <f>IF(SUM(BB4:BE4)-BF4&gt;0,SUM(BB4:BE4)-BF4,"")</f>
        <v>45.42</v>
      </c>
      <c r="BR4" s="11">
        <f>IF(SUM(BN4,BQ4)&gt;0,SUM(BN4,BQ4),"")</f>
        <v>70.08</v>
      </c>
      <c r="BS4" s="22"/>
      <c r="BT4" s="22"/>
      <c r="BU4" s="22"/>
      <c r="BV4" s="22"/>
      <c r="BW4" s="22"/>
      <c r="BX4" s="22"/>
      <c r="BY4" s="22"/>
      <c r="BZ4" s="22"/>
      <c r="CA4" s="22"/>
      <c r="CB4" s="22"/>
      <c r="CC4" s="22"/>
      <c r="CD4" s="22"/>
      <c r="CE4" s="22"/>
      <c r="CF4" s="22"/>
      <c r="CG4" s="22"/>
      <c r="CH4" s="27"/>
      <c r="CI4" s="38" t="str">
        <f>IF(BU4&gt;0,BU4,"")</f>
        <v/>
      </c>
      <c r="CJ4" s="38" t="str">
        <f>IF(BV4&gt;0,BV4,"")</f>
        <v/>
      </c>
      <c r="CK4" s="40" t="str">
        <f>IF(SUM(BS4:BV4)-BW4&gt;0,SUM(BS4:BV4)-BW4,"")</f>
        <v/>
      </c>
      <c r="CL4" s="40" t="str">
        <f>IF(BZ4&gt;0,BZ4,"")</f>
        <v/>
      </c>
      <c r="CM4" s="40" t="str">
        <f>IF(CA4&gt;0,CA4,"")</f>
        <v/>
      </c>
      <c r="CN4" s="40" t="str">
        <f>IF(SUM(BX4:CA4)-CB4&gt;0,SUM(BX4:CA4)-CB4,"")</f>
        <v/>
      </c>
      <c r="CO4" s="40" t="str">
        <f>IF(CK4="","",MAX(CK4,CN4))</f>
        <v/>
      </c>
      <c r="CP4" s="40" t="str">
        <f>IF(CE4&gt;0,CE4,"")</f>
        <v/>
      </c>
      <c r="CQ4" s="40" t="str">
        <f>IF(CF4&gt;0,CF4,"")</f>
        <v/>
      </c>
      <c r="CR4" s="40" t="str">
        <f>IF(SUM(CC4:CF4)-CG4&gt;0,SUM(CC4:CF4)-CG4,"")</f>
        <v/>
      </c>
      <c r="CS4" s="40" t="str">
        <f>IF(SUM(CO4,CR4)&gt;0,SUM(CO4,CR4),"")</f>
        <v/>
      </c>
      <c r="CT4" s="51">
        <f>IF(MAX(DV4,FD4,GL4,HT4,JB4,KJ4,LR4,MZ4,OH4,PP4,QX4,SF4,TN4,UV4,WD4)-IF(L4="",0,L4)&gt;0.001,MAX(DV4,FD4,GL4,HT4,JB4,KJ4,LR4,MZ4,OH4,PP4,QX4,SF4,TN4,UV4,WD4)-IF(L4="",0,L4),"")</f>
        <v>1.8799999999999955</v>
      </c>
      <c r="CU4" s="51">
        <f>IF(MAX(DY4,EB4,FG4,FJ4,GO4,GR4,HW4,HZ4,JE4,JH4,KM4,KP4,LU4,LX4,NC4,NF4,OK4,ON4,PS4,PV4,RA4,RD4,SI4,SL4,TQ4,TT4,UY4,VB4,WG4,WJ4)-IF(L4="",0,L4)&gt;0.001,MAX(DY4,EB4,FG4,FJ4,GO4,GR4,HW4,HZ4,JE4,JH4,KM4,KP4,LU4,LX4,NC4,NF4,OK4,ON4,PS4,PV4,RA4,RD4,SI4,SL4,TQ4,TT4,UY4,VB4,WG4,WJ4)-IF(L4="",0,L4),"")</f>
        <v>1.4200000000000017</v>
      </c>
      <c r="CV4" s="17">
        <v>8.1999999999999993</v>
      </c>
      <c r="CW4" s="17">
        <v>9.6</v>
      </c>
      <c r="CX4" s="17">
        <v>12.2</v>
      </c>
      <c r="CY4" s="17">
        <v>18.38</v>
      </c>
      <c r="CZ4" s="17">
        <v>0</v>
      </c>
      <c r="DA4" s="17">
        <v>8</v>
      </c>
      <c r="DB4" s="17">
        <v>9.15</v>
      </c>
      <c r="DC4" s="17">
        <v>14</v>
      </c>
      <c r="DD4" s="17">
        <v>17.88</v>
      </c>
      <c r="DE4" s="17">
        <v>0</v>
      </c>
      <c r="DF4" s="17"/>
      <c r="DG4" s="17"/>
      <c r="DH4" s="17"/>
      <c r="DI4" s="17"/>
      <c r="DJ4" s="17"/>
      <c r="DK4" s="17">
        <v>4.2</v>
      </c>
      <c r="DL4" s="17">
        <v>4.55</v>
      </c>
      <c r="DM4" s="17">
        <v>7.1</v>
      </c>
      <c r="DN4" s="17">
        <v>9.1999999999999993</v>
      </c>
      <c r="DO4" s="17">
        <v>0</v>
      </c>
      <c r="DP4" s="40">
        <f>IF(CX4&gt;0,CX4,"")</f>
        <v>12.2</v>
      </c>
      <c r="DQ4" s="40">
        <f>IF(CY4&gt;0,CY4,"")</f>
        <v>18.38</v>
      </c>
      <c r="DR4" s="40">
        <f>IF(SUM(CV4:CY4)-CZ4&gt;0,SUM(CV4:CY4)-CZ4,"")</f>
        <v>48.379999999999995</v>
      </c>
      <c r="DS4" s="40">
        <f>IF(DC4&gt;0,DC4,"")</f>
        <v>14</v>
      </c>
      <c r="DT4" s="40">
        <f>IF(DD4&gt;0,DD4,"")</f>
        <v>17.88</v>
      </c>
      <c r="DU4" s="40">
        <f>IF(SUM(DA4:DD4)-DE4&gt;0,SUM(DA4:DD4)-DE4,"")</f>
        <v>49.03</v>
      </c>
      <c r="DV4" s="40">
        <f>IF(MAX(DR4,DU4)&gt;0,MAX(DR4,DU4),"")</f>
        <v>49.03</v>
      </c>
      <c r="DW4" s="40" t="str">
        <f>IF(DH4&gt;0,DH4,"")</f>
        <v/>
      </c>
      <c r="DX4" s="40" t="str">
        <f>IF(DI4&gt;0,DI4,"")</f>
        <v/>
      </c>
      <c r="DY4" s="40" t="str">
        <f>IF(SUM(DF4:DI4)-DJ4&gt;0,SUM(DF4:DI4)-DJ4,"")</f>
        <v/>
      </c>
      <c r="DZ4" s="40">
        <f>IF(DM4&gt;0,DM4,"")</f>
        <v>7.1</v>
      </c>
      <c r="EA4" s="40">
        <f>IF(DN4&gt;0,DN4,"")</f>
        <v>9.1999999999999993</v>
      </c>
      <c r="EB4" s="40">
        <f>IF(SUM(DK4:DN4)-DO4&gt;0,SUM(DK4:DN4)-DO4,"")</f>
        <v>25.049999999999997</v>
      </c>
      <c r="EC4" s="40">
        <f>IF(SUM(DV4,DY4,EB4)&gt;0,SUM(DV4,DY4,EB4),"")</f>
        <v>74.08</v>
      </c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 t="str">
        <f>IF(EF4&gt;0,EF4,"")</f>
        <v/>
      </c>
      <c r="EY4" s="11" t="str">
        <f>IF(EG4&gt;0,EG4,"")</f>
        <v/>
      </c>
      <c r="EZ4" s="11" t="str">
        <f>IF(SUM(ED4:EG4)-EH4&gt;0,SUM(ED4:EG4)-EH4,"")</f>
        <v/>
      </c>
      <c r="FA4" s="11" t="str">
        <f>IF(EK4&gt;0,EK4,"")</f>
        <v/>
      </c>
      <c r="FB4" s="11" t="str">
        <f>IF(EL4&gt;0,EL4,"")</f>
        <v/>
      </c>
      <c r="FC4" s="11" t="str">
        <f>IF(SUM(EI4:EL4)-EM4&gt;0,SUM(EI4:EL4)-EM4,"")</f>
        <v/>
      </c>
      <c r="FD4" s="11" t="str">
        <f>IF(MAX(EZ4,FC4)&gt;0,MAX(EZ4,FC4),"")</f>
        <v/>
      </c>
      <c r="FE4" s="11" t="str">
        <f>IF(EP4&gt;0,EP4,"")</f>
        <v/>
      </c>
      <c r="FF4" s="11" t="str">
        <f>IF(EQ4&gt;0,EQ4,"")</f>
        <v/>
      </c>
      <c r="FG4" s="11" t="str">
        <f>IF(SUM(EN4:EQ4)-ER4&gt;0,SUM(EN4:EQ4)-ER4,"")</f>
        <v/>
      </c>
      <c r="FH4" s="11" t="str">
        <f>IF(EU4&gt;0,EU4,"")</f>
        <v/>
      </c>
      <c r="FI4" s="11" t="str">
        <f>IF(EV4&gt;0,EV4,"")</f>
        <v/>
      </c>
      <c r="FJ4" s="11" t="str">
        <f>IF(SUM(ES4:EV4)-EW4&gt;0,SUM(ES4:EV4)-EW4,"")</f>
        <v/>
      </c>
      <c r="FK4" s="11" t="str">
        <f>IF(SUM(FD4,FG4,FJ4)&gt;0,SUM(FD4,FG4,FJ4),"")</f>
        <v/>
      </c>
      <c r="FL4" s="17">
        <v>7.5</v>
      </c>
      <c r="FM4" s="17">
        <v>9.25</v>
      </c>
      <c r="FN4" s="17">
        <v>14</v>
      </c>
      <c r="FO4" s="17">
        <v>17.739999999999998</v>
      </c>
      <c r="FP4" s="17">
        <v>0.2</v>
      </c>
      <c r="FQ4" s="17">
        <v>7.55</v>
      </c>
      <c r="FR4" s="17">
        <v>9.4</v>
      </c>
      <c r="FS4" s="17">
        <v>14</v>
      </c>
      <c r="FT4" s="17">
        <v>15.78</v>
      </c>
      <c r="FU4" s="17">
        <v>0</v>
      </c>
      <c r="FV4" s="17"/>
      <c r="FW4" s="17"/>
      <c r="FX4" s="17"/>
      <c r="FY4" s="17"/>
      <c r="FZ4" s="17"/>
      <c r="GA4" s="17">
        <v>8</v>
      </c>
      <c r="GB4" s="17">
        <v>9.3000000000000007</v>
      </c>
      <c r="GC4" s="17">
        <v>14</v>
      </c>
      <c r="GD4" s="17">
        <v>17.28</v>
      </c>
      <c r="GE4" s="17">
        <v>0</v>
      </c>
      <c r="GF4" s="40">
        <f>IF(FN4&gt;0,FN4,"")</f>
        <v>14</v>
      </c>
      <c r="GG4" s="40">
        <f>IF(FO4&gt;0,FO4,"")</f>
        <v>17.739999999999998</v>
      </c>
      <c r="GH4" s="40">
        <f>IF(SUM(FL4:FO4)-FP4&gt;0,SUM(FL4:FO4)-FP4,"")</f>
        <v>48.289999999999992</v>
      </c>
      <c r="GI4" s="40">
        <f>IF(FS4&gt;0,FS4,"")</f>
        <v>14</v>
      </c>
      <c r="GJ4" s="40">
        <f>IF(FT4&gt;0,FT4,"")</f>
        <v>15.78</v>
      </c>
      <c r="GK4" s="40">
        <f>IF(SUM(FQ4:FT4)-FU4&gt;0,SUM(FQ4:FT4)-FU4,"")</f>
        <v>46.73</v>
      </c>
      <c r="GL4" s="40">
        <f>IF(MAX(GH4,GK4)&gt;0,MAX(GH4,GK4),"")</f>
        <v>48.289999999999992</v>
      </c>
      <c r="GM4" s="40" t="str">
        <f>IF(FX4&gt;0,FX4,"")</f>
        <v/>
      </c>
      <c r="GN4" s="40" t="str">
        <f>IF(FY4&gt;0,FY4,"")</f>
        <v/>
      </c>
      <c r="GO4" s="40" t="str">
        <f>IF(SUM(FV4:FY4)-FZ4&gt;0,SUM(FV4:FY4)-FZ4,"")</f>
        <v/>
      </c>
      <c r="GP4" s="40">
        <f>IF(GC4&gt;0,GC4,"")</f>
        <v>14</v>
      </c>
      <c r="GQ4" s="40">
        <f>IF(GD4&gt;0,GD4,"")</f>
        <v>17.28</v>
      </c>
      <c r="GR4" s="40">
        <f>IF(SUM(GA4:GD4)-GE4&gt;0,SUM(GA4:GD4)-GE4,"")</f>
        <v>48.58</v>
      </c>
      <c r="GS4" s="40">
        <f>IF(SUM(GL4,GO4,GR4)&gt;0,SUM(GL4,GO4,GR4),"")</f>
        <v>96.86999999999999</v>
      </c>
      <c r="GT4" s="18">
        <v>7.65</v>
      </c>
      <c r="GU4" s="18">
        <v>9.15</v>
      </c>
      <c r="GV4" s="18">
        <v>14</v>
      </c>
      <c r="GW4" s="18">
        <v>18.079999999999998</v>
      </c>
      <c r="GX4" s="18">
        <v>0.4</v>
      </c>
      <c r="GY4" s="18">
        <v>7.45</v>
      </c>
      <c r="GZ4" s="18">
        <v>9.4499999999999993</v>
      </c>
      <c r="HA4" s="18">
        <v>14</v>
      </c>
      <c r="HB4" s="18">
        <v>17.28</v>
      </c>
      <c r="HC4" s="18">
        <v>0</v>
      </c>
      <c r="HD4" s="18">
        <v>3.15</v>
      </c>
      <c r="HE4" s="18">
        <v>3.6</v>
      </c>
      <c r="HF4" s="18">
        <v>5.6</v>
      </c>
      <c r="HG4" s="18">
        <v>7.5</v>
      </c>
      <c r="HH4" s="18">
        <v>0</v>
      </c>
      <c r="HI4" s="18">
        <v>7.5</v>
      </c>
      <c r="HJ4" s="18">
        <v>9.4</v>
      </c>
      <c r="HK4" s="18">
        <v>14</v>
      </c>
      <c r="HL4" s="18">
        <v>16.84</v>
      </c>
      <c r="HM4" s="18">
        <v>0</v>
      </c>
      <c r="HN4" s="11">
        <f>IF(GV4&gt;0,GV4,"")</f>
        <v>14</v>
      </c>
      <c r="HO4" s="11">
        <f>IF(GW4&gt;0,GW4,"")</f>
        <v>18.079999999999998</v>
      </c>
      <c r="HP4" s="11">
        <f>IF(SUM(GT4:GW4)-GX4&gt;0,SUM(GT4:GW4)-GX4,"")</f>
        <v>48.48</v>
      </c>
      <c r="HQ4" s="11">
        <f>IF(HA4&gt;0,HA4,"")</f>
        <v>14</v>
      </c>
      <c r="HR4" s="11">
        <f>IF(HB4&gt;0,HB4,"")</f>
        <v>17.28</v>
      </c>
      <c r="HS4" s="11">
        <f>IF(SUM(GY4:HB4)-HC4&gt;0,SUM(GY4:HB4)-HC4,"")</f>
        <v>48.18</v>
      </c>
      <c r="HT4" s="11">
        <f>IF(MAX(HP4,HS4)&gt;0,MAX(HP4,HS4),"")</f>
        <v>48.48</v>
      </c>
      <c r="HU4" s="11">
        <f>IF(HF4&gt;0,HF4,"")</f>
        <v>5.6</v>
      </c>
      <c r="HV4" s="11">
        <f>IF(HG4&gt;0,HG4,"")</f>
        <v>7.5</v>
      </c>
      <c r="HW4" s="11">
        <f>IF(SUM(HD4:HG4)-HH4&gt;0,SUM(HD4:HG4)-HH4,"")</f>
        <v>19.850000000000001</v>
      </c>
      <c r="HX4" s="11">
        <f>IF(HK4&gt;0,HK4,"")</f>
        <v>14</v>
      </c>
      <c r="HY4" s="11">
        <f>IF(HL4&gt;0,HL4,"")</f>
        <v>16.84</v>
      </c>
      <c r="HZ4" s="11">
        <f>IF(SUM(HI4:HL4)-HM4&gt;0,SUM(HI4:HL4)-HM4,"")</f>
        <v>47.739999999999995</v>
      </c>
      <c r="IA4" s="11">
        <f>IF(SUM(HT4,HW4,HZ4)&gt;0,SUM(HT4,HW4,HZ4),"")</f>
        <v>116.07</v>
      </c>
      <c r="IB4" s="17"/>
      <c r="IC4" s="17"/>
      <c r="ID4" s="17"/>
      <c r="IE4" s="17"/>
      <c r="IF4" s="17"/>
      <c r="IG4" s="17"/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0" t="str">
        <f>IF(ID4&gt;0,ID4,"")</f>
        <v/>
      </c>
      <c r="IW4" s="40" t="str">
        <f>IF(IE4&gt;0,IE4,"")</f>
        <v/>
      </c>
      <c r="IX4" s="40" t="str">
        <f>IF(SUM(IB4:IE4)-IF4&gt;0,SUM(IB4:IE4)-IF4,"")</f>
        <v/>
      </c>
      <c r="IY4" s="40" t="str">
        <f>IF(II4&gt;0,II4,"")</f>
        <v/>
      </c>
      <c r="IZ4" s="40" t="str">
        <f>IF(IJ4&gt;0,IJ4,"")</f>
        <v/>
      </c>
      <c r="JA4" s="40" t="str">
        <f>IF(SUM(IG4:IJ4)-IK4&gt;0,SUM(IG4:IJ4)-IK4,"")</f>
        <v/>
      </c>
      <c r="JB4" s="40" t="str">
        <f>IF(MAX(IX4,JA4)&gt;0,MAX(IX4,JA4),"")</f>
        <v/>
      </c>
      <c r="JC4" s="40" t="str">
        <f>IF(IN4&gt;0,IN4,"")</f>
        <v/>
      </c>
      <c r="JD4" s="40" t="str">
        <f>IF(IO4&gt;0,IO4,"")</f>
        <v/>
      </c>
      <c r="JE4" s="40" t="str">
        <f>IF(SUM(IL4:IO4)-IP4&gt;0,SUM(IL4:IO4)-IP4,"")</f>
        <v/>
      </c>
      <c r="JF4" s="40" t="str">
        <f>IF(IS4&gt;0,IS4,"")</f>
        <v/>
      </c>
      <c r="JG4" s="40" t="str">
        <f>IF(IT4&gt;0,IT4,"")</f>
        <v/>
      </c>
      <c r="JH4" s="40" t="str">
        <f>IF(SUM(IQ4:IT4)-IU4&gt;0,SUM(IQ4:IT4)-IU4,"")</f>
        <v/>
      </c>
      <c r="JI4" s="40" t="str">
        <f>IF(SUM(JB4,JE4,JH4)&gt;0,SUM(JB4,JE4,JH4),"")</f>
        <v/>
      </c>
      <c r="JJ4" s="18">
        <v>6.95</v>
      </c>
      <c r="JK4" s="18">
        <v>8.3000000000000007</v>
      </c>
      <c r="JL4" s="18">
        <v>12.3</v>
      </c>
      <c r="JM4" s="18">
        <v>10.96</v>
      </c>
      <c r="JN4" s="18">
        <v>0</v>
      </c>
      <c r="JO4" s="18">
        <v>8.35</v>
      </c>
      <c r="JP4" s="18">
        <v>9.4</v>
      </c>
      <c r="JQ4" s="18">
        <v>14</v>
      </c>
      <c r="JR4" s="18">
        <v>18.940000000000001</v>
      </c>
      <c r="JS4" s="18">
        <v>0</v>
      </c>
      <c r="JT4" s="18"/>
      <c r="JU4" s="18"/>
      <c r="JV4" s="18"/>
      <c r="JW4" s="18"/>
      <c r="JX4" s="18"/>
      <c r="JY4" s="18">
        <v>8.15</v>
      </c>
      <c r="JZ4" s="18">
        <v>9.25</v>
      </c>
      <c r="KA4" s="18">
        <v>14</v>
      </c>
      <c r="KB4" s="18">
        <v>17.739999999999998</v>
      </c>
      <c r="KC4" s="18">
        <v>0</v>
      </c>
      <c r="KD4" s="11">
        <f>IF(JL4&gt;0,JL4,"")</f>
        <v>12.3</v>
      </c>
      <c r="KE4" s="11">
        <f>IF(JM4&gt;0,JM4,"")</f>
        <v>10.96</v>
      </c>
      <c r="KF4" s="11">
        <f>IF(SUM(JJ4:JM4)-JN4&gt;0,SUM(JJ4:JM4)-JN4,"")</f>
        <v>38.510000000000005</v>
      </c>
      <c r="KG4" s="11">
        <f>IF(JQ4&gt;0,JQ4,"")</f>
        <v>14</v>
      </c>
      <c r="KH4" s="11">
        <f>IF(JR4&gt;0,JR4,"")</f>
        <v>18.940000000000001</v>
      </c>
      <c r="KI4" s="11">
        <f>IF(SUM(JO4:JR4)-JS4&gt;0,SUM(JO4:JR4)-JS4,"")</f>
        <v>50.69</v>
      </c>
      <c r="KJ4" s="11">
        <f>IF(MAX(KF4,KI4)&gt;0,MAX(KF4,KI4),"")</f>
        <v>50.69</v>
      </c>
      <c r="KK4" s="11" t="str">
        <f>IF(JV4&gt;0,JV4,"")</f>
        <v/>
      </c>
      <c r="KL4" s="11" t="str">
        <f>IF(JW4&gt;0,JW4,"")</f>
        <v/>
      </c>
      <c r="KM4" s="11" t="str">
        <f>IF(SUM(JT4:JW4)-JX4&gt;0,SUM(JT4:JW4)-JX4,"")</f>
        <v/>
      </c>
      <c r="KN4" s="11">
        <f>IF(KA4&gt;0,KA4,"")</f>
        <v>14</v>
      </c>
      <c r="KO4" s="11">
        <f>IF(KB4&gt;0,KB4,"")</f>
        <v>17.739999999999998</v>
      </c>
      <c r="KP4" s="11">
        <f>IF(SUM(JY4:KB4)-KC4&gt;0,SUM(JY4:KB4)-KC4,"")</f>
        <v>49.14</v>
      </c>
      <c r="KQ4" s="11">
        <f>IF(SUM(KJ4,KM4,KP4)&gt;0,SUM(KJ4,KM4,KP4),"")</f>
        <v>99.83</v>
      </c>
      <c r="KR4" s="17">
        <v>7.85</v>
      </c>
      <c r="KS4" s="17">
        <v>9.25</v>
      </c>
      <c r="KT4" s="17">
        <v>14</v>
      </c>
      <c r="KU4" s="17">
        <v>16.7</v>
      </c>
      <c r="KV4" s="17">
        <v>0</v>
      </c>
      <c r="KW4" s="17">
        <v>7.8</v>
      </c>
      <c r="KX4" s="17">
        <v>9.35</v>
      </c>
      <c r="KY4" s="17">
        <v>14</v>
      </c>
      <c r="KZ4" s="17">
        <v>18.12</v>
      </c>
      <c r="LA4" s="17">
        <v>0</v>
      </c>
      <c r="LB4" s="17"/>
      <c r="LC4" s="17"/>
      <c r="LD4" s="17"/>
      <c r="LE4" s="17"/>
      <c r="LF4" s="17"/>
      <c r="LG4" s="17">
        <v>7.9</v>
      </c>
      <c r="LH4" s="17">
        <v>9.4499999999999993</v>
      </c>
      <c r="LI4" s="17">
        <v>14</v>
      </c>
      <c r="LJ4" s="17">
        <v>18.88</v>
      </c>
      <c r="LK4" s="17">
        <v>0</v>
      </c>
      <c r="LL4" s="40">
        <f>IF(KT4&gt;0,KT4,"")</f>
        <v>14</v>
      </c>
      <c r="LM4" s="40">
        <f>IF(KU4&gt;0,KU4,"")</f>
        <v>16.7</v>
      </c>
      <c r="LN4" s="40">
        <f>IF(SUM(KR4:KU4)-KV4&gt;0,SUM(KR4:KU4)-KV4,"")</f>
        <v>47.8</v>
      </c>
      <c r="LO4" s="40">
        <f>IF(KY4&gt;0,KY4,"")</f>
        <v>14</v>
      </c>
      <c r="LP4" s="40">
        <f>IF(KZ4&gt;0,KZ4,"")</f>
        <v>18.12</v>
      </c>
      <c r="LQ4" s="40">
        <f>IF(SUM(KW4:KZ4)-LA4&gt;0,SUM(KW4:KZ4)-LA4,"")</f>
        <v>49.269999999999996</v>
      </c>
      <c r="LR4" s="40">
        <f>IF(MAX(LN4,LQ4)&gt;0,MAX(LN4,LQ4),"")</f>
        <v>49.269999999999996</v>
      </c>
      <c r="LS4" s="40" t="str">
        <f>IF(LD4&gt;0,LD4,"")</f>
        <v/>
      </c>
      <c r="LT4" s="40" t="str">
        <f>IF(LE4&gt;0,LE4,"")</f>
        <v/>
      </c>
      <c r="LU4" s="40" t="str">
        <f>IF(SUM(LB4:LE4)-LF4&gt;0,SUM(LB4:LE4)-LF4,"")</f>
        <v/>
      </c>
      <c r="LV4" s="40">
        <f>IF(LI4&gt;0,LI4,"")</f>
        <v>14</v>
      </c>
      <c r="LW4" s="40">
        <f>IF(LJ4&gt;0,LJ4,"")</f>
        <v>18.88</v>
      </c>
      <c r="LX4" s="40">
        <f>IF(SUM(LG4:LJ4)-LK4&gt;0,SUM(LG4:LJ4)-LK4,"")</f>
        <v>50.230000000000004</v>
      </c>
      <c r="LY4" s="40">
        <f>IF(SUM(LR4,LU4,LX4)&gt;0,SUM(LR4,LU4,LX4),"")</f>
        <v>99.5</v>
      </c>
      <c r="LZ4" s="18">
        <v>3.95</v>
      </c>
      <c r="MA4" s="18">
        <v>4.6500000000000004</v>
      </c>
      <c r="MB4" s="18">
        <v>7.1</v>
      </c>
      <c r="MC4" s="18">
        <v>7.88</v>
      </c>
      <c r="MD4" s="18">
        <v>0</v>
      </c>
      <c r="ME4" s="18">
        <v>4.0999999999999996</v>
      </c>
      <c r="MF4" s="18">
        <v>4.6500000000000004</v>
      </c>
      <c r="MG4" s="18">
        <v>7.1</v>
      </c>
      <c r="MH4" s="18">
        <v>8.6999999999999993</v>
      </c>
      <c r="MI4" s="18">
        <v>0.2</v>
      </c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>
        <f>IF(MB4&gt;0,MB4,"")</f>
        <v>7.1</v>
      </c>
      <c r="MU4" s="11">
        <f>IF(MC4&gt;0,MC4,"")</f>
        <v>7.88</v>
      </c>
      <c r="MV4" s="11">
        <f>IF(SUM(LZ4:MC4)-MD4&gt;0,SUM(LZ4:MC4)-MD4,"")</f>
        <v>23.580000000000002</v>
      </c>
      <c r="MW4" s="11">
        <f>IF(MG4&gt;0,MG4,"")</f>
        <v>7.1</v>
      </c>
      <c r="MX4" s="11">
        <f>IF(MH4&gt;0,MH4,"")</f>
        <v>8.6999999999999993</v>
      </c>
      <c r="MY4" s="11">
        <f>IF(SUM(ME4:MH4)-MI4&gt;0,SUM(ME4:MH4)-MI4,"")</f>
        <v>24.349999999999998</v>
      </c>
      <c r="MZ4" s="11">
        <f>IF(MAX(MV4,MY4)&gt;0,MAX(MV4,MY4),"")</f>
        <v>24.349999999999998</v>
      </c>
      <c r="NA4" s="11" t="str">
        <f>IF(ML4&gt;0,ML4,"")</f>
        <v/>
      </c>
      <c r="NB4" s="11" t="str">
        <f>IF(MM4&gt;0,MM4,"")</f>
        <v/>
      </c>
      <c r="NC4" s="11" t="str">
        <f>IF(SUM(MJ4:MM4)-MN4&gt;0,SUM(MJ4:MM4)-MN4,"")</f>
        <v/>
      </c>
      <c r="ND4" s="11" t="str">
        <f>IF(MQ4&gt;0,MQ4,"")</f>
        <v/>
      </c>
      <c r="NE4" s="11" t="str">
        <f>IF(MR4&gt;0,MR4,"")</f>
        <v/>
      </c>
      <c r="NF4" s="11" t="str">
        <f>IF(SUM(MO4:MR4)-MS4&gt;0,SUM(MO4:MR4)-MS4,"")</f>
        <v/>
      </c>
      <c r="NG4" s="11">
        <f>IF(SUM(MZ4,NC4,NF4)&gt;0,SUM(MZ4,NC4,NF4),"")</f>
        <v>24.349999999999998</v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0" t="str">
        <f>IF(NJ4&gt;0,NJ4,"")</f>
        <v/>
      </c>
      <c r="OC4" s="40" t="str">
        <f>IF(NK4&gt;0,NK4,"")</f>
        <v/>
      </c>
      <c r="OD4" s="40" t="str">
        <f>IF(SUM(NH4:NK4)-NL4&gt;0,SUM(NH4:NK4)-NL4,"")</f>
        <v/>
      </c>
      <c r="OE4" s="40" t="str">
        <f>IF(NO4&gt;0,NO4,"")</f>
        <v/>
      </c>
      <c r="OF4" s="40" t="str">
        <f>IF(NP4&gt;0,NP4,"")</f>
        <v/>
      </c>
      <c r="OG4" s="40" t="str">
        <f>IF(SUM(NM4:NP4)-NQ4&gt;0,SUM(NM4:NP4)-NQ4,"")</f>
        <v/>
      </c>
      <c r="OH4" s="40" t="str">
        <f>IF(MAX(OD4,OG4)&gt;0,MAX(OD4,OG4),"")</f>
        <v/>
      </c>
      <c r="OI4" s="40" t="str">
        <f>IF(NT4&gt;0,NT4,"")</f>
        <v/>
      </c>
      <c r="OJ4" s="40" t="str">
        <f>IF(NU4&gt;0,NU4,"")</f>
        <v/>
      </c>
      <c r="OK4" s="40" t="str">
        <f>IF(SUM(NR4:NU4)-NV4&gt;0,SUM(NR4:NU4)-NV4,"")</f>
        <v/>
      </c>
      <c r="OL4" s="40" t="str">
        <f>IF(NY4&gt;0,NY4,"")</f>
        <v/>
      </c>
      <c r="OM4" s="40" t="str">
        <f>IF(NZ4&gt;0,NZ4,"")</f>
        <v/>
      </c>
      <c r="ON4" s="40" t="str">
        <f>IF(SUM(NW4:NZ4)-OA4&gt;0,SUM(NW4:NZ4)-OA4,"")</f>
        <v/>
      </c>
      <c r="OO4" s="40" t="str">
        <f>IF(SUM(OH4,OK4,ON4)&gt;0,SUM(OH4,OK4,ON4),"")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>IF(OR4&gt;0,OR4,"")</f>
        <v/>
      </c>
      <c r="PK4" s="11" t="str">
        <f>IF(OS4&gt;0,OS4,"")</f>
        <v/>
      </c>
      <c r="PL4" s="11" t="str">
        <f>IF(SUM(OP4:OS4)-OT4&gt;0,SUM(OP4:OS4)-OT4,"")</f>
        <v/>
      </c>
      <c r="PM4" s="11" t="str">
        <f>IF(OW4&gt;0,OW4,"")</f>
        <v/>
      </c>
      <c r="PN4" s="11" t="str">
        <f>IF(OX4&gt;0,OX4,"")</f>
        <v/>
      </c>
      <c r="PO4" s="11" t="str">
        <f>IF(SUM(OU4:OX4)-OY4&gt;0,SUM(OU4:OX4)-OY4,"")</f>
        <v/>
      </c>
      <c r="PP4" s="11" t="str">
        <f>IF(MAX(PL4,PO4)&gt;0,MAX(PL4,PO4),"")</f>
        <v/>
      </c>
      <c r="PQ4" s="11" t="str">
        <f>IF(PB4&gt;0,PB4,"")</f>
        <v/>
      </c>
      <c r="PR4" s="11" t="str">
        <f>IF(PC4&gt;0,PC4,"")</f>
        <v/>
      </c>
      <c r="PS4" s="11" t="str">
        <f>IF(SUM(OZ4:PC4)-PD4&gt;0,SUM(OZ4:PC4)-PD4,"")</f>
        <v/>
      </c>
      <c r="PT4" s="11" t="str">
        <f>IF(PG4&gt;0,PG4,"")</f>
        <v/>
      </c>
      <c r="PU4" s="11" t="str">
        <f>IF(PH4&gt;0,PH4,"")</f>
        <v/>
      </c>
      <c r="PV4" s="11" t="str">
        <f>IF(SUM(PE4:PH4)-PI4&gt;0,SUM(PE4:PH4)-PI4,"")</f>
        <v/>
      </c>
      <c r="PW4" s="11" t="str">
        <f>IF(SUM(PP4,PS4,PV4)&gt;0,SUM(PP4,PS4,PV4),"")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0" t="str">
        <f>IF(PZ4&gt;0,PZ4,"")</f>
        <v/>
      </c>
      <c r="QS4" s="40" t="str">
        <f>IF(QA4&gt;0,QA4,"")</f>
        <v/>
      </c>
      <c r="QT4" s="40" t="str">
        <f>IF(SUM(PX4:QA4)-QB4&gt;0,SUM(PX4:QA4)-QB4,"")</f>
        <v/>
      </c>
      <c r="QU4" s="40" t="str">
        <f>IF(QE4&gt;0,QE4,"")</f>
        <v/>
      </c>
      <c r="QV4" s="40" t="str">
        <f>IF(QF4&gt;0,QF4,"")</f>
        <v/>
      </c>
      <c r="QW4" s="40" t="str">
        <f>IF(SUM(QC4:QF4)-QG4&gt;0,SUM(QC4:QF4)-QG4,"")</f>
        <v/>
      </c>
      <c r="QX4" s="40" t="str">
        <f>IF(MAX(QT4,QW4)&gt;0,MAX(QT4,QW4),"")</f>
        <v/>
      </c>
      <c r="QY4" s="40" t="str">
        <f>IF(QJ4&gt;0,QJ4,"")</f>
        <v/>
      </c>
      <c r="QZ4" s="40" t="str">
        <f>IF(QK4&gt;0,QK4,"")</f>
        <v/>
      </c>
      <c r="RA4" s="40" t="str">
        <f>IF(SUM(QH4:QK4)-QL4&gt;0,SUM(QH4:QK4)-QL4,"")</f>
        <v/>
      </c>
      <c r="RB4" s="40" t="str">
        <f>IF(QO4&gt;0,QO4,"")</f>
        <v/>
      </c>
      <c r="RC4" s="40" t="str">
        <f>IF(QP4&gt;0,QP4,"")</f>
        <v/>
      </c>
      <c r="RD4" s="40" t="str">
        <f>IF(SUM(QM4:QP4)-QQ4&gt;0,SUM(QM4:QP4)-QQ4,"")</f>
        <v/>
      </c>
      <c r="RE4" s="40" t="str">
        <f>IF(SUM(QX4,RA4,RD4)&gt;0,SUM(QX4,RA4,RD4),"")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>IF(RH4&gt;0,RH4,"")</f>
        <v/>
      </c>
      <c r="SA4" s="11" t="str">
        <f>IF(RI4&gt;0,RI4,"")</f>
        <v/>
      </c>
      <c r="SB4" s="11" t="str">
        <f>IF(SUM(RF4:RI4)-RJ4&gt;0,SUM(RF4:RI4)-RJ4,"")</f>
        <v/>
      </c>
      <c r="SC4" s="11" t="str">
        <f>IF(RM4&gt;0,RM4,"")</f>
        <v/>
      </c>
      <c r="SD4" s="11" t="str">
        <f>IF(RN4&gt;0,RN4,"")</f>
        <v/>
      </c>
      <c r="SE4" s="11" t="str">
        <f>IF(SUM(RK4:RN4)-RO4&gt;0,SUM(RK4:RN4)-RO4,"")</f>
        <v/>
      </c>
      <c r="SF4" s="11" t="str">
        <f>IF(MAX(SB4,SE4)&gt;0,MAX(SB4,SE4),"")</f>
        <v/>
      </c>
      <c r="SG4" s="11" t="str">
        <f>IF(RR4&gt;0,RR4,"")</f>
        <v/>
      </c>
      <c r="SH4" s="11" t="str">
        <f>IF(RS4&gt;0,RS4,"")</f>
        <v/>
      </c>
      <c r="SI4" s="11" t="str">
        <f>IF(SUM(RP4:RS4)-RT4&gt;0,SUM(RP4:RS4)-RT4,"")</f>
        <v/>
      </c>
      <c r="SJ4" s="11" t="str">
        <f>IF(RW4&gt;0,RW4,"")</f>
        <v/>
      </c>
      <c r="SK4" s="11" t="str">
        <f>IF(RX4&gt;0,RX4,"")</f>
        <v/>
      </c>
      <c r="SL4" s="11" t="str">
        <f>IF(SUM(RU4:RX4)-RY4&gt;0,SUM(RU4:RX4)-RY4,"")</f>
        <v/>
      </c>
      <c r="SM4" s="11" t="str">
        <f>IF(SUM(SF4,SI4,SL4)&gt;0,SUM(SF4,SI4,SL4),"")</f>
        <v/>
      </c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40" t="str">
        <f>IF(SP4&gt;0,SP4,"")</f>
        <v/>
      </c>
      <c r="TI4" s="40" t="str">
        <f>IF(SQ4&gt;0,SQ4,"")</f>
        <v/>
      </c>
      <c r="TJ4" s="40" t="str">
        <f>IF(SUM(SN4:SQ4)-SR4&gt;0,SUM(SN4:SQ4)-SR4,"")</f>
        <v/>
      </c>
      <c r="TK4" s="40" t="str">
        <f>IF(SU4&gt;0,SU4,"")</f>
        <v/>
      </c>
      <c r="TL4" s="40" t="str">
        <f>IF(SV4&gt;0,SV4,"")</f>
        <v/>
      </c>
      <c r="TM4" s="40" t="str">
        <f>IF(SUM(SS4:SV4)-SW4&gt;0,SUM(SS4:SV4)-SW4,"")</f>
        <v/>
      </c>
      <c r="TN4" s="40" t="str">
        <f>IF(MAX(TJ4,TM4)&gt;0,MAX(TJ4,TM4),"")</f>
        <v/>
      </c>
      <c r="TO4" s="40" t="str">
        <f>IF(SZ4&gt;0,SZ4,"")</f>
        <v/>
      </c>
      <c r="TP4" s="40" t="str">
        <f>IF(TA4&gt;0,TA4,"")</f>
        <v/>
      </c>
      <c r="TQ4" s="40" t="str">
        <f>IF(SUM(SX4:TA4)-TB4&gt;0,SUM(SX4:TA4)-TB4,"")</f>
        <v/>
      </c>
      <c r="TR4" s="40" t="str">
        <f>IF(TE4&gt;0,TE4,"")</f>
        <v/>
      </c>
      <c r="TS4" s="40" t="str">
        <f>IF(TF4&gt;0,TF4,"")</f>
        <v/>
      </c>
      <c r="TT4" s="40" t="str">
        <f>IF(SUM(TC4:TF4)-TG4&gt;0,SUM(TC4:TF4)-TG4,"")</f>
        <v/>
      </c>
      <c r="TU4" s="40" t="str">
        <f>IF(SUM(TN4,TQ4,TT4)&gt;0,SUM(TN4,TQ4,TT4),"")</f>
        <v/>
      </c>
      <c r="TV4" s="18"/>
      <c r="TW4" s="18"/>
      <c r="TX4" s="18"/>
      <c r="TY4" s="18"/>
      <c r="TZ4" s="18"/>
      <c r="UA4" s="18"/>
      <c r="UB4" s="18"/>
      <c r="UC4" s="18"/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1" t="str">
        <f>IF(TX4&gt;0,TX4,"")</f>
        <v/>
      </c>
      <c r="UQ4" s="11" t="str">
        <f>IF(TY4&gt;0,TY4,"")</f>
        <v/>
      </c>
      <c r="UR4" s="11" t="str">
        <f>IF(SUM(TV4:TY4)-TZ4&gt;0,SUM(TV4:TY4)-TZ4,"")</f>
        <v/>
      </c>
      <c r="US4" s="11" t="str">
        <f>IF(UC4&gt;0,UC4,"")</f>
        <v/>
      </c>
      <c r="UT4" s="11" t="str">
        <f>IF(UD4&gt;0,UD4,"")</f>
        <v/>
      </c>
      <c r="UU4" s="11" t="str">
        <f>IF(SUM(UA4:UD4)-UE4&gt;0,SUM(UA4:UD4)-UE4,"")</f>
        <v/>
      </c>
      <c r="UV4" s="11" t="str">
        <f>IF(MAX(UR4,UU4)&gt;0,MAX(UR4,UU4),"")</f>
        <v/>
      </c>
      <c r="UW4" s="11" t="str">
        <f>IF(UH4&gt;0,UH4,"")</f>
        <v/>
      </c>
      <c r="UX4" s="11" t="str">
        <f>IF(UI4&gt;0,UI4,"")</f>
        <v/>
      </c>
      <c r="UY4" s="11" t="str">
        <f>IF(SUM(UF4:UI4)-UJ4&gt;0,SUM(UF4:UI4)-UJ4,"")</f>
        <v/>
      </c>
      <c r="UZ4" s="11" t="str">
        <f>IF(UM4&gt;0,UM4,"")</f>
        <v/>
      </c>
      <c r="VA4" s="11" t="str">
        <f>IF(UN4&gt;0,UN4,"")</f>
        <v/>
      </c>
      <c r="VB4" s="11" t="str">
        <f>IF(SUM(UK4:UN4)-UO4&gt;0,SUM(UK4:UN4)-UO4,"")</f>
        <v/>
      </c>
      <c r="VC4" s="11" t="str">
        <f>IF(SUM(UV4,UY4,VB4)&gt;0,SUM(UV4,UY4,VB4),"")</f>
        <v/>
      </c>
      <c r="VD4" s="17"/>
      <c r="VE4" s="17"/>
      <c r="VF4" s="17"/>
      <c r="VG4" s="17"/>
      <c r="VH4" s="17"/>
      <c r="VI4" s="17"/>
      <c r="VJ4" s="17"/>
      <c r="VK4" s="17"/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40" t="str">
        <f>IF(VF4&gt;0,VF4,"")</f>
        <v/>
      </c>
      <c r="VY4" s="40" t="str">
        <f>IF(VG4&gt;0,VG4,"")</f>
        <v/>
      </c>
      <c r="VZ4" s="40" t="str">
        <f>IF(SUM(VD4:VG4)-VH4&gt;0,SUM(VD4:VG4)-VH4,"")</f>
        <v/>
      </c>
      <c r="WA4" s="40" t="str">
        <f>IF(VK4&gt;0,VK4,"")</f>
        <v/>
      </c>
      <c r="WB4" s="40" t="str">
        <f>IF(VL4&gt;0,VL4,"")</f>
        <v/>
      </c>
      <c r="WC4" s="40" t="str">
        <f>IF(SUM(VI4:VL4)-VM4&gt;0,SUM(VI4:VL4)-VM4,"")</f>
        <v/>
      </c>
      <c r="WD4" s="40" t="str">
        <f>IF(MAX(VZ4,WC4)&gt;0,MAX(VZ4,WC4),"")</f>
        <v/>
      </c>
      <c r="WE4" s="40" t="str">
        <f>IF(VP4&gt;0,VP4,"")</f>
        <v/>
      </c>
      <c r="WF4" s="40" t="str">
        <f>IF(VQ4&gt;0,VQ4,"")</f>
        <v/>
      </c>
      <c r="WG4" s="40" t="str">
        <f>IF(SUM(VN4:VQ4)-VR4&gt;0,SUM(VN4:VQ4)-VR4,"")</f>
        <v/>
      </c>
      <c r="WH4" s="40" t="str">
        <f>IF(VU4&gt;0,VU4,"")</f>
        <v/>
      </c>
      <c r="WI4" s="40" t="str">
        <f>IF(VV4&gt;0,VV4,"")</f>
        <v/>
      </c>
      <c r="WJ4" s="40" t="str">
        <f>IF(SUM(VS4:VV4)-VW4&gt;0,SUM(VS4:VV4)-VW4,"")</f>
        <v/>
      </c>
      <c r="WK4" s="40" t="str">
        <f>IF(SUM(WD4,WG4,WJ4)&gt;0,SUM(WD4,WG4,WJ4),"")</f>
        <v/>
      </c>
      <c r="WL4" s="26">
        <f>IF($CH4="P",BS4,(BS4+AR4)/2)</f>
        <v>2.02</v>
      </c>
      <c r="WM4" s="26">
        <f>IF($CH4="P",BT4,(BT4+AS4)/2)</f>
        <v>2.4</v>
      </c>
      <c r="WN4" s="26">
        <f>IF($CH4="P",BU4,(BU4+AT4)/2)</f>
        <v>3.55</v>
      </c>
      <c r="WO4" s="26">
        <f>IF($CH4="P",BV4,(BV4+AU4)/2)</f>
        <v>4.3600000000000003</v>
      </c>
      <c r="WP4" s="26">
        <f>IF($CH4="P",BW4,(BW4+AV4)/2)</f>
        <v>0</v>
      </c>
      <c r="WQ4" s="26">
        <f>IF($CH4="P",BX4,(BX4+AW4)/2)</f>
        <v>0.375</v>
      </c>
      <c r="WR4" s="26">
        <f>IF($CH4="P",BY4,(BY4+AX4)/2)</f>
        <v>0.45</v>
      </c>
      <c r="WS4" s="26">
        <f>IF($CH4="P",BZ4,(BZ4+AY4)/2)</f>
        <v>0.85</v>
      </c>
      <c r="WT4" s="26">
        <f>IF($CH4="P",CA4,(CA4+AZ4)/2)</f>
        <v>0.74</v>
      </c>
      <c r="WU4" s="26">
        <f>IF($CH4="P",CB4,(CB4+BA4)/2)</f>
        <v>0</v>
      </c>
      <c r="WV4" s="26">
        <f>IF($CH4="P",CC4,(CC4+BB4)/2)</f>
        <v>4.0949999999999998</v>
      </c>
      <c r="WW4" s="26">
        <f>IF($CH4="P",CD4,(CD4+BC4)/2)</f>
        <v>4.4749999999999996</v>
      </c>
      <c r="WX4" s="26">
        <f>IF($CH4="P",CE4,(CE4+BD4)/2)</f>
        <v>7</v>
      </c>
      <c r="WY4" s="26">
        <f>IF($CH4="P",CF4,(CF4+BE4)/2)</f>
        <v>7.14</v>
      </c>
      <c r="WZ4" s="26">
        <f>IF($CH4="P",CG4,(CG4+BF4)/2)</f>
        <v>0</v>
      </c>
      <c r="XA4" s="28" t="s">
        <v>53</v>
      </c>
      <c r="XB4" s="11">
        <f>IF(WN4&gt;0,WN4,"")</f>
        <v>3.55</v>
      </c>
      <c r="XC4" s="11">
        <f>IF(WO4&gt;0,WO4,"")</f>
        <v>4.3600000000000003</v>
      </c>
      <c r="XD4" s="11">
        <f>IF(SUM(WL4:WO4)-WP4&gt;0,SUM(WL4:WO4)-WP4,"")</f>
        <v>12.33</v>
      </c>
      <c r="XE4" s="11">
        <f>IF(WS4&gt;0,WS4,"")</f>
        <v>0.85</v>
      </c>
      <c r="XF4" s="11">
        <f>IF(WT4&gt;0,WT4,"")</f>
        <v>0.74</v>
      </c>
      <c r="XG4" s="11">
        <f>IF(SUM(WQ4:WT4)-WU4&gt;0,SUM(WQ4:WT4)-WU4,"")</f>
        <v>2.415</v>
      </c>
      <c r="XH4" s="11">
        <f>IF(MAX(XD4,XG4)&gt;0,MAX(XD4,XG4),"")</f>
        <v>12.33</v>
      </c>
      <c r="XI4" s="11">
        <f>IF(WX4&gt;0,WX4,"")</f>
        <v>7</v>
      </c>
      <c r="XJ4" s="11">
        <f>IF(WY4&gt;0,WY4,"")</f>
        <v>7.14</v>
      </c>
      <c r="XK4" s="11">
        <f>IF(SUM(WV4:WY4)-WZ4&gt;0,SUM(WV4:WY4)-WZ4,"")</f>
        <v>22.71</v>
      </c>
      <c r="XL4" s="11">
        <f>IF(SUM(XH4,XK4)&gt;0,SUM(XH4,XK4),"")</f>
        <v>35.04</v>
      </c>
    </row>
    <row r="5" spans="1:636" x14ac:dyDescent="0.2">
      <c r="A5" s="4" cm="1">
        <f t="array" ref="A5">IF(AND(H5&lt;&gt;"",H5&lt;&gt;"No DD"),SUMPRODUCT((H$4:H$15&lt;&gt;"")*(H$4:H$15&lt;&gt;"No DD")*(E$4:E$15&gt;E5))+1,IF(H5="No DD",SUMPRODUCT((H$4:H$15="No DD")*(E$4:E$15&gt;E5))+1+SUMPRODUCT((H$4:H$15&lt;&gt;"")*(H$4:H$15&lt;&gt;"No DD")),""))</f>
        <v>2</v>
      </c>
      <c r="B5" s="5" t="s">
        <v>185</v>
      </c>
      <c r="C5" s="4" t="s">
        <v>166</v>
      </c>
      <c r="D5" s="4" t="s">
        <v>184</v>
      </c>
      <c r="E5" s="9">
        <f>SUM(J5,L5,N5)</f>
        <v>95.309999999999988</v>
      </c>
      <c r="F5" s="3" t="str">
        <f>IF(OR(AND(AG5&gt;=AQ$17,AG5&lt;&gt;"",AI5&gt;=AQ$21,AI5&lt;&gt;"",AF5=""),AND(AJ5&gt;=AQ$17,AJ5&lt;&gt;"",AL5&gt;=AQ$21,AL5&lt;&gt;"",AF5=""),AND(AN5&gt;=AQ$17,AN5&lt;&gt;"",AP5&gt;=AQ$21,AP5&lt;&gt;"",AF5=""),AND(BH5&gt;=BR$17,BH5&lt;&gt;"",BJ5&gt;=BR$21,BJ5&lt;&gt;"",BG5=""),AND(BK5&gt;=BR$17,BK5&lt;&gt;"",BM5&gt;=BR$21,BM5&lt;&gt;"",BG5=""),AND(BO5&gt;=BR$17,BO5&lt;&gt;"",BQ5&gt;=BR$21,BQ5&lt;&gt;"",BG5=""),AND(CI5&gt;=CS$17,CI5&lt;&gt;"",CK5&gt;=CS$21,CK5&lt;&gt;"",CH5=""),AND(CL5&gt;=CS$17,CL5&lt;&gt;"",CN5&gt;=CS$21,CN5&lt;&gt;"",CH5=""),AND(CP5&gt;=CS$17,CP5&lt;&gt;"",CR5&gt;=CS$21,CR5&lt;&gt;"",CH5=""),AND(DP5&gt;=EC$17,DP5&lt;&gt;"",DR5&gt;=EC$21,DR5&lt;&gt;""),AND(DS5&gt;=EC$17,DS5&lt;&gt;"",DU5&gt;=EC$21,DU5&lt;&gt;""),AND(DW5&gt;=EC$17,DW5&lt;&gt;"",DY5&gt;=EC$21,DY5&lt;&gt;""),AND(DZ5&gt;=EC$17,DZ5&lt;&gt;"",EB5&gt;=EC$21,EB5&lt;&gt;""),AND(EX5&gt;=FK$17,EX5&lt;&gt;"",EZ5&gt;=FK$21,EZ5&lt;&gt;""),AND(FA5&gt;=FK$17,FA5&lt;&gt;"",FC5&gt;=FK$21,FC5&lt;&gt;""),AND(FE5&gt;=FK$17,FE5&lt;&gt;"",FG5&gt;=FK$21,FG5&lt;&gt;""),AND(FH5&gt;=FK$17,FH5&lt;&gt;"",FJ5&gt;=FK$21,FJ5&lt;&gt;""),AND(GF5&gt;=GS$17,GF5&lt;&gt;"",GH5&gt;=GS$21,GH5&lt;&gt;""),AND(GI5&gt;=GS$17,GI5&lt;&gt;"",GK5&gt;=GS$21,GK5&lt;&gt;""),AND(GM5&gt;=GS$17,GM5&lt;&gt;"",GO5&gt;=GS$21,GO5&lt;&gt;""),AND(GP5&gt;=GS$17,GP5&lt;&gt;"",GR5&gt;=GS$21,GR5&lt;&gt;""),AND(HN5&gt;=IA$17,HN5&lt;&gt;"",HP5&gt;=IA$21,HP5&lt;&gt;""),AND(HQ5&gt;=IA$17,HQ5&lt;&gt;"",HS5&gt;=IA$21,HS5&lt;&gt;""),AND(HU5&gt;=IA$17,HU5&lt;&gt;"",HW5&gt;=IA$21,HW5&lt;&gt;""),AND(HX5&gt;=IA$17,HX5&lt;&gt;"",HZ5&gt;=IA$21,HZ5&lt;&gt;""),AND(IV5&gt;=JI$17,IV5&lt;&gt;"",IX5&gt;=JI$21,IX5&lt;&gt;""),AND(IY5&gt;=JI$17,IY5&lt;&gt;"",JA5&gt;=JI$21,JA5&lt;&gt;""),AND(JC5&gt;=JI$17,JC5&lt;&gt;"",JE5&gt;=JI$21,JE5&lt;&gt;""),AND(JF5&gt;=JI$17,JF5&lt;&gt;"",JH5&gt;=JI$21,JH5&lt;&gt;""),AND(KD5&gt;=KQ$17,KD5&lt;&gt;"",KF5&gt;=KQ$21,KF5&lt;&gt;""),AND(KG5&gt;=KQ$17,KG5&lt;&gt;"",KI5&gt;=KQ$21,KI5&lt;&gt;""),AND(KK5&gt;=KQ$17,KK5&lt;&gt;"",KM5&gt;=KQ$21,KM5&lt;&gt;""),AND(KN5&gt;=KQ$17,KN5&lt;&gt;"",KP5&gt;=KQ$21,KP5&lt;&gt;""),AND(LL5&gt;=LY$17,LL5&lt;&gt;"",LN5&gt;=LY$21,LN5&lt;&gt;""),AND(LO5&gt;=LY$17,LO5&lt;&gt;"",LQ5&gt;=LY$21,LQ5&lt;&gt;""),AND(LS5&gt;=LY$17,LS5&lt;&gt;"",LU5&gt;=LY$21,LU5&lt;&gt;""),AND(LV5&gt;=LY$17,LV5&lt;&gt;"",LX5&gt;=LY$21,LX5&lt;&gt;""),AND(MT5&gt;=NG$17,MT5&lt;&gt;"",MV5&gt;=NG$21,MV5&lt;&gt;""),AND(MW5&gt;=NG$17,MW5&lt;&gt;"",MY5&gt;=NG$21,MY5&lt;&gt;""),AND(NA5&gt;=NG$17,NA5&lt;&gt;"",NC5&gt;=NG$21,NC5&lt;&gt;""),AND(ND5&gt;=NG$17,ND5&lt;&gt;"",NF5&gt;=NG$21,NF5&lt;&gt;""),AND(OB5&gt;=OO$17,OB5&lt;&gt;"",OD5&gt;=OO$21,OD5&lt;&gt;""),AND(OE5&gt;=OO$17,OE5&lt;&gt;"",OG5&gt;=OO$21,OG5&lt;&gt;""),AND(OI5&gt;=OO$17,OI5&lt;&gt;"",OK5&gt;=OO$21,OK5&lt;&gt;""),AND(OL5&gt;=OO$17,OL5&lt;&gt;"",ON5&gt;=OO$21,ON5&lt;&gt;""),AND(PJ5&gt;=PW$17,PJ5&lt;&gt;"",PL5&gt;=PW$21,PL5&lt;&gt;""),AND(PM5&gt;=PW$17,PM5&lt;&gt;"",PO5&gt;=PW$21,PO5&lt;&gt;""),AND(PQ5&gt;=PW$17,PQ5&lt;&gt;"",PS5&gt;=PW$21,PS5&lt;&gt;""),AND(PT5&gt;=PW$17,PT5&lt;&gt;"",PV5&gt;=PW$21,PV5&lt;&gt;""),AND(QR5&gt;=RE$17,QR5&lt;&gt;"",QT5&gt;=RE$21,QT5&lt;&gt;""),AND(QU5&gt;=RE$17,QU5&lt;&gt;"",QW5&gt;=RE$21,QW5&lt;&gt;""),AND(QY5&gt;=RE$17,QY5&lt;&gt;"",RA5&gt;=RE$21,RA5&lt;&gt;""),AND(RB5&gt;=RE$17,RB5&lt;&gt;"",RD5&gt;=RE$21,RD5&lt;&gt;""),AND(RZ5&gt;=SM$17,RZ5&lt;&gt;"",SB5&gt;=SM$21,SB5&lt;&gt;""),AND(SC5&gt;=SM$17,SC5&lt;&gt;"",SE5&gt;=SM$21,SE5&lt;&gt;""),AND(SG5&gt;=SM$17,SG5&lt;&gt;"",SI5&gt;=SM$21,SI5&lt;&gt;""),AND(SJ5&gt;=SM$17,SJ5&lt;&gt;"",SL5&gt;=SM$21,SL5&lt;&gt;""),AND(TH5&gt;=TU$17,TH5&lt;&gt;"",TJ5&gt;=TU$21,TJ5&lt;&gt;""),AND(TK5&gt;=TU$17,TK5&lt;&gt;"",TM5&gt;=TU$21,TM5&lt;&gt;""),AND(TO5&gt;=TU$17,TO5&lt;&gt;"",TQ5&gt;=TU$21,TQ5&lt;&gt;""),AND(TR5&gt;=TU$17,TR5&lt;&gt;"",TT5&gt;=TU$21,TT5&lt;&gt;""),AND(UP5&gt;=VC$17,UP5&lt;&gt;"",UR5&gt;=VC$21,UR5&lt;&gt;""),AND(US5&gt;=VC$17,US5&lt;&gt;"",UU5&gt;=VC$21,UU5&lt;&gt;""),AND(UW5&gt;=VC$17,UW5&lt;&gt;"",UY5&gt;=VC$21,UY5&lt;&gt;""),AND(UZ5&gt;=VC$17,UZ5&lt;&gt;"",VB5&gt;=VC$21,VB5&lt;&gt;""),AND(VX5&gt;=WK$17,VX5&lt;&gt;"",VZ5&gt;=WK$21,VZ5&lt;&gt;""),AND(WA5&gt;=WK$17,WA5&lt;&gt;"",WC5&gt;=WK$21,WC5&lt;&gt;""),AND(WE5&gt;=WK$17,WE5&lt;&gt;"",WG5&gt;=WK$21,WG5&lt;&gt;""),AND(WH5&gt;=WK$17,WH5&lt;&gt;"",WJ5&gt;=WK$21,WJ5&lt;&gt;"")),"P","")</f>
        <v>P</v>
      </c>
      <c r="G5" s="3" t="str">
        <f>IF(OR(AND(AI5&gt;=AQ$21,AI5&lt;&gt;"",AF5=""),AND(AL5&gt;=AQ$21,AL5&lt;&gt;"",AF5=""),AND(AP5&gt;=AQ$21,AP5&lt;&gt;"",AF5=""),AND(BJ5&gt;=BR$21,BJ5&lt;&gt;"",BG5=""),AND(BM5&gt;=BR$21,BM5&lt;&gt;"",BG5=""),AND(BQ5&gt;=BR$21,BQ5&lt;&gt;"",BG5=""),AND(CK5&gt;=CS$21,CK5&lt;&gt;"",CH5=""),AND(CN5&gt;=CS$21,CN5&lt;&gt;"",CH5=""),AND(CR5&gt;=CS$21,CR5&lt;&gt;"",CH5=""),AND(DR5&gt;=EC$21,DR5&lt;&gt;""),AND(DU5&gt;=EC$21,DU5&lt;&gt;""),AND(DY5&gt;=EC$21,DY5&lt;&gt;""),AND(EB5&gt;=EC$21,EB5&lt;&gt;""),AND(EZ5&gt;=FK$21,EZ5&lt;&gt;""),AND(FC5&gt;=FK$21,FC5&lt;&gt;""),AND(FG5&gt;=FK$21,FG5&lt;&gt;""),AND(FJ5&gt;=FK$21,FJ5&lt;&gt;""),AND(GH5&gt;=GS$21,GH5&lt;&gt;""),AND(GK5&gt;=GS$21,GK5&lt;&gt;""),AND(GO5&gt;=GS$21,GO5&lt;&gt;""),AND(GR5&gt;=GS$21,GR5&lt;&gt;""),AND(HP5&gt;=IA$21,HP5&lt;&gt;""),AND(HS5&gt;=IA$21,HS5&lt;&gt;""),AND(HW5&gt;=IA$21,HW5&lt;&gt;""),AND(HZ5&gt;=IA$21,HZ5&lt;&gt;""),AND(IX5&gt;=JI$21,IX5&lt;&gt;""),AND(JA5&gt;=JI$21,JA5&lt;&gt;""),AND(JE5&gt;=JI$21,JE5&lt;&gt;""),AND(JH5&gt;=JI$21,JH5&lt;&gt;""),AND(KF5&gt;=KQ$21,KF5&lt;&gt;""),AND(KI5&gt;=KQ$21,KI5&lt;&gt;""),AND(KM5&gt;=KQ$21,KM5&lt;&gt;""),AND(KP5&gt;=KQ$21,KP5&lt;&gt;""),AND(LN5&gt;=LY$21,LN5&lt;&gt;""),AND(LQ5&gt;=LY$21,LQ5&lt;&gt;""),AND(LU5&gt;=LY$21,LU5&lt;&gt;""),AND(LX5&gt;=LY$21,LX5&lt;&gt;""),AND(MV5&gt;=NG$21,MV5&lt;&gt;""),AND(MY5&gt;=NG$21,MY5&lt;&gt;""),AND(NC5&gt;=NG$21,NC5&lt;&gt;""),AND(NF5&gt;=NG$21,NF5&lt;&gt;""),AND(OD5&gt;=OO$21,OD5&lt;&gt;""),AND(OG5&gt;=OO$21,OG5&lt;&gt;""),AND(OK5&gt;=OO$21,OK5&lt;&gt;""),AND(ON5&gt;=OO$21,ON5&lt;&gt;""),AND(PL5&gt;=PW$21,PL5&lt;&gt;""),AND(PO5&gt;=PW$21,PO5&lt;&gt;""),AND(PS5&gt;=PW$21,PS5&lt;&gt;""),AND(PV5&gt;=PW$21,PV5&lt;&gt;""),AND(QT5&gt;=RE$21,QT5&lt;&gt;""),AND(QW5&gt;=RE$21,QW5&lt;&gt;""),AND(RA5&gt;=RE$21,RA5&lt;&gt;""),AND(RD5&gt;=RE$21,RD5&lt;&gt;""),AND(SB5&gt;=SM$21,SB5&lt;&gt;""),AND(SE5&gt;=SM$21,SE5&lt;&gt;""),AND(SI5&gt;=SM$21,SI5&lt;&gt;""),AND(SL5&gt;=SM$21,SL5&lt;&gt;""),AND(TJ5&gt;=TU$21,TJ5&lt;&gt;""),AND(TM5&gt;=TU$21,TM5&lt;&gt;""),AND(TQ5&gt;=TU$21,TQ5&lt;&gt;""),AND(TT5&gt;=TU$21,TT5&lt;&gt;""),AND(UR5&gt;=VC$21,UR5&lt;&gt;""),AND(UU5&gt;=VC$21,UU5&lt;&gt;""),AND(UY5&gt;=VC$21,UY5&lt;&gt;""),AND(VB5&gt;=VC$21,VB5&lt;&gt;""),AND(VZ5&gt;=WK$21,VZ5&lt;&gt;""),AND(WC5&gt;=WK$21,WC5&lt;&gt;""),AND(WG5&gt;=WK$21,WG5&lt;&gt;""),AND(WJ5&gt;=WK$21,WJ5&lt;&gt;"")),"P","")</f>
        <v>P</v>
      </c>
      <c r="H5" s="36" t="str">
        <f>IF(AND(G5="P",F5=""),"No DD",IF(OR(AND(AG5&gt;=AQ$20,AG5&lt;&gt;"",AI5&gt;=AQ$24,AI5&lt;&gt;"",AF5=""),AND(AJ5&gt;=AQ$20,AJ5&lt;&gt;"",AL5&gt;=AQ$24,AL5&lt;&gt;"",AF5=""),AND(AN5&gt;=AQ$20,AN5&lt;&gt;"",AP5&gt;=AQ$24,AP5&lt;&gt;"",AF5=""),AND(BH5&gt;=BR$20,BH5&lt;&gt;"",BJ5&gt;=BR$24,BJ5&lt;&gt;"",BG5=""),AND(BK5&gt;=BR$20,BK5&lt;&gt;"",BM5&gt;=BR$24,BM5&lt;&gt;"",BG5=""),AND(BO5&gt;=BR$20,BO5&lt;&gt;"",BQ5&gt;=BR$24,BQ5&lt;&gt;"",BG5=""),AND(CI5&gt;=CS$20,CI5&lt;&gt;"",CK5&gt;=CS$24,CK5&lt;&gt;"",CH5=""),AND(CL5&gt;=CS$20,CL5&lt;&gt;"",CN5&gt;=CS$24,CN5&lt;&gt;"",CH5=""),AND(CP5&gt;=CS$20,CP5&lt;&gt;"",CR5&gt;=CS$24,CR5&lt;&gt;"",CH5=""),AND(DP5&gt;=EC$20,DP5&lt;&gt;"",DR5&gt;=EC$24,DR5&lt;&gt;""),AND(DS5&gt;=EC$20,DS5&lt;&gt;"",DU5&gt;=EC$24,DU5&lt;&gt;""),AND(DW5&gt;=EC$20,DW5&lt;&gt;"",DY5&gt;=EC$24,DY5&lt;&gt;""),AND(DZ5&gt;=EC$20,DZ5&lt;&gt;"",EB5&gt;=EC$24,EB5&lt;&gt;""),AND(EX5&gt;=FK$20,EX5&lt;&gt;"",EZ5&gt;=FK$24,EZ5&lt;&gt;""),AND(FA5&gt;=FK$20,FA5&lt;&gt;"",FC5&gt;=FK$24,FC5&lt;&gt;""),AND(FE5&gt;=FK$20,FE5&lt;&gt;"",FG5&gt;=FK$24,FG5&lt;&gt;""),AND(FH5&gt;=FK$20,FH5&lt;&gt;"",FJ5&gt;=FK$24,FJ5&lt;&gt;""),AND(GF5&gt;=GS$20,GF5&lt;&gt;"",GH5&gt;=GS$24,GH5&lt;&gt;""),AND(GI5&gt;=GS$20,GI5&lt;&gt;"",GK5&gt;=GS$24,GK5&lt;&gt;""),AND(GM5&gt;=GS$20,GM5&lt;&gt;"",GO5&gt;=GS$24,GO5&lt;&gt;""),AND(GP5&gt;=GS$20,GP5&lt;&gt;"",GR5&gt;=GS$24,GR5&lt;&gt;""),AND(HN5&gt;=IA$20,HN5&lt;&gt;"",HP5&gt;=IA$24,HP5&lt;&gt;""),AND(HQ5&gt;=IA$20,HQ5&lt;&gt;"",HS5&gt;=IA$24,HS5&lt;&gt;""),AND(HU5&gt;=IA$20,HU5&lt;&gt;"",HW5&gt;=IA$24,HW5&lt;&gt;""),AND(HX5&gt;=IA$20,HX5&lt;&gt;"",HZ5&gt;=IA$24,HZ5&lt;&gt;""),AND(IV5&gt;=JI$20,IV5&lt;&gt;"",IX5&gt;=JI$24,IX5&lt;&gt;""),AND(IY5&gt;=JI$20,IY5&lt;&gt;"",JA5&gt;=JI$24,JA5&lt;&gt;""),AND(JC5&gt;=JI$20,JC5&lt;&gt;"",JE5&gt;=JI$24,JE5&lt;&gt;""),AND(JF5&gt;=JI$20,JF5&lt;&gt;"",JH5&gt;=JI$24,JH5&lt;&gt;""),AND(KD5&gt;=KQ$20,KD5&lt;&gt;"",KF5&gt;=KQ$24,KF5&lt;&gt;""),AND(KG5&gt;=KQ$20,KG5&lt;&gt;"",KI5&gt;=KQ$24,KI5&lt;&gt;""),AND(KK5&gt;=KQ$20,KK5&lt;&gt;"",KM5&gt;=KQ$24,KM5&lt;&gt;""),AND(KN5&gt;=KQ$20,KN5&lt;&gt;"",KP5&gt;=KQ$24,KP5&lt;&gt;""),AND(LL5&gt;=LY$20,LL5&lt;&gt;"",LN5&gt;=LY$24,LN5&lt;&gt;""),AND(LO5&gt;=LY$20,LO5&lt;&gt;"",LQ5&gt;=LY$24,LQ5&lt;&gt;""),AND(LS5&gt;=LY$20,LS5&lt;&gt;"",LU5&gt;=LY$24,LU5&lt;&gt;""),AND(LV5&gt;=LY$20,LV5&lt;&gt;"",LX5&gt;=LY$24,LX5&lt;&gt;""),AND(MT5&gt;=NG$20,MT5&lt;&gt;"",MV5&gt;=NG$24,MV5&lt;&gt;""),AND(MW5&gt;=NG$20,MW5&lt;&gt;"",MY5&gt;=NG$24,MY5&lt;&gt;""),AND(NA5&gt;=NG$20,NA5&lt;&gt;"",NC5&gt;=NG$24,NC5&lt;&gt;""),AND(ND5&gt;=NG$20,ND5&lt;&gt;"",NF5&gt;=NG$24,NF5&lt;&gt;""),AND(OB5&gt;=OO$20,OB5&lt;&gt;"",OD5&gt;=OO$24,OD5&lt;&gt;""),AND(OE5&gt;=OO$20,OE5&lt;&gt;"",OG5&gt;=OO$24,OG5&lt;&gt;""),AND(OI5&gt;=OO$20,OI5&lt;&gt;"",OK5&gt;=OO$24,OK5&lt;&gt;""),AND(OL5&gt;=OO$20,OL5&lt;&gt;"",ON5&gt;=OO$24,ON5&lt;&gt;""),AND(PJ5&gt;=PW$20,PJ5&lt;&gt;"",PL5&gt;=PW$24,PL5&lt;&gt;""),AND(PM5&gt;=PW$20,PM5&lt;&gt;"",PO5&gt;=PW$24,PO5&lt;&gt;""),AND(PQ5&gt;=PW$20,PQ5&lt;&gt;"",PS5&gt;=PW$24,PS5&lt;&gt;""),AND(PT5&gt;=PW$20,PT5&lt;&gt;"",PV5&gt;=PW$24,PV5&lt;&gt;""),AND(QR5&gt;=RE$20,QR5&lt;&gt;"",QT5&gt;=RE$24,QT5&lt;&gt;""),AND(QU5&gt;=RE$20,QU5&lt;&gt;"",QW5&gt;=RE$24,QW5&lt;&gt;""),AND(QY5&gt;=RE$20,QY5&lt;&gt;"",RA5&gt;=RE$24,RA5&lt;&gt;""),AND(RB5&gt;=RE$20,RB5&lt;&gt;"",RD5&gt;=RE$24,RD5&lt;&gt;""),AND(RZ5&gt;=SM$20,RZ5&lt;&gt;"",SB5&gt;=SM$24,SB5&lt;&gt;""),AND(SC5&gt;=SM$20,SC5&lt;&gt;"",SE5&gt;=SM$24,SE5&lt;&gt;""),AND(SG5&gt;=SM$20,SG5&lt;&gt;"",SI5&gt;=SM$24,SI5&lt;&gt;""),AND(SJ5&gt;=SM$20,SJ5&lt;&gt;"",SL5&gt;=SM$24,SL5&lt;&gt;""),AND(TH5&gt;=TU$20,TH5&lt;&gt;"",TJ5&gt;=TU$24,TJ5&lt;&gt;""),AND(TK5&gt;=TU$20,TK5&lt;&gt;"",TM5&gt;=TU$24,TM5&lt;&gt;""),AND(TO5&gt;=TU$20,TO5&lt;&gt;"",TQ5&gt;=TU$24,TQ5&lt;&gt;""),AND(TR5&gt;=TU$20,TR5&lt;&gt;"",TT5&gt;=TU$24,TT5&lt;&gt;""),AND(UP5&gt;=VC$20,UP5&lt;&gt;"",UR5&gt;=VC$24,UR5&lt;&gt;""),AND(US5&gt;=VC$20,US5&lt;&gt;"",UU5&gt;=VC$24,UU5&lt;&gt;""),AND(UW5&gt;=VC$20,UW5&lt;&gt;"",UY5&gt;=VC$24,UY5&lt;&gt;""),AND(UZ5&gt;=VC$20,UZ5&lt;&gt;"",VB5&gt;=VC$24,VB5&lt;&gt;""),AND(VX5&gt;=WK$20,VX5&lt;&gt;"",VZ5&gt;=WK$24,VZ5&lt;&gt;""),AND(WA5&gt;=WK$20,WA5&lt;&gt;"",WC5&gt;=WK$24,WC5&lt;&gt;""),AND(WE5&gt;=WK$20,WE5&lt;&gt;"",WG5&gt;=WK$24,WG5&lt;&gt;""),AND(WH5&gt;=WK$20,WH5&lt;&gt;"",WJ5&gt;=WK$24,WJ5&lt;&gt;"")),"Merit",IF(OR(AND(AG5&gt;=AQ$19,AG5&lt;&gt;"",AI5&gt;=AQ$23,AI5&lt;&gt;"",AF5=""),AND(AJ5&gt;=AQ$19,AJ5&lt;&gt;"",AL5&gt;=AQ$23,AL5&lt;&gt;"",AF5=""),AND(AN5&gt;=AQ$19,AN5&lt;&gt;"",AP5&gt;=AQ$23,AP5&lt;&gt;"",AF5=""),AND(BH5&gt;=BR$19,BH5&lt;&gt;"",BJ5&gt;=BR$23,BJ5&lt;&gt;"",BG5=""),AND(BK5&gt;=BR$19,BK5&lt;&gt;"",BM5&gt;=BR$23,BM5&lt;&gt;"",BG5=""),AND(BO5&gt;=BR$19,BO5&lt;&gt;"",BQ5&gt;=BR$23,BQ5&lt;&gt;"",BG5=""),AND(CI5&gt;=CS$19,CI5&lt;&gt;"",CK5&gt;=CS$23,CK5&lt;&gt;"",CH5=""),AND(CL5&gt;=CS$19,CL5&lt;&gt;"",CN5&gt;=CS$23,CN5&lt;&gt;"",CH5=""),AND(CP5&gt;=CS$19,CP5&lt;&gt;"",CR5&gt;=CS$23,CR5&lt;&gt;"",CH5=""),AND(DP5&gt;=EC$19,DP5&lt;&gt;"",DR5&gt;=EC$23,DR5&lt;&gt;""),AND(DS5&gt;=EC$19,DS5&lt;&gt;"",DU5&gt;=EC$23,DU5&lt;&gt;""),AND(DW5&gt;=EC$19,DW5&lt;&gt;"",DY5&gt;=EC$23,DY5&lt;&gt;""),AND(DZ5&gt;=EC$19,DZ5&lt;&gt;"",EB5&gt;=EC$23,EB5&lt;&gt;""),AND(EX5&gt;=FK$19,EX5&lt;&gt;"",EZ5&gt;=FK$23,EZ5&lt;&gt;""),AND(FA5&gt;=FK$19,FA5&lt;&gt;"",FC5&gt;=FK$23,FC5&lt;&gt;""),AND(FE5&gt;=FK$19,FE5&lt;&gt;"",FG5&gt;=FK$23,FG5&lt;&gt;""),AND(FH5&gt;=FK$19,FH5&lt;&gt;"",FJ5&gt;=FK$23,FJ5&lt;&gt;""),AND(GF5&gt;=GS$19,GF5&lt;&gt;"",GH5&gt;=GS$23,GH5&lt;&gt;""),AND(GI5&gt;=GS$19,GI5&lt;&gt;"",GK5&gt;=GS$23,GK5&lt;&gt;""),AND(GM5&gt;=GS$19,GM5&lt;&gt;"",GO5&gt;=GS$23,GO5&lt;&gt;""),AND(GP5&gt;=GS$19,GP5&lt;&gt;"",GR5&gt;=GS$23,GR5&lt;&gt;""),AND(HN5&gt;=IA$19,HN5&lt;&gt;"",HP5&gt;=IA$23,HP5&lt;&gt;""),AND(HQ5&gt;=IA$19,HQ5&lt;&gt;"",HS5&gt;=IA$23,HS5&lt;&gt;""),AND(HU5&gt;=IA$19,HU5&lt;&gt;"",HW5&gt;=IA$23,HW5&lt;&gt;""),AND(HX5&gt;=IA$19,HX5&lt;&gt;"",HZ5&gt;=IA$23,HZ5&lt;&gt;""),AND(IV5&gt;=JI$19,IV5&lt;&gt;"",IX5&gt;=JI$23,IX5&lt;&gt;""),AND(IY5&gt;=JI$19,IY5&lt;&gt;"",JA5&gt;=JI$23,JA5&lt;&gt;""),AND(JC5&gt;=JI$19,JC5&lt;&gt;"",JE5&gt;=JI$23,JE5&lt;&gt;""),AND(JF5&gt;=JI$19,JF5&lt;&gt;"",JH5&gt;=JI$23,JH5&lt;&gt;""),AND(KD5&gt;=KQ$19,KD5&lt;&gt;"",KF5&gt;=KQ$23,KF5&lt;&gt;""),AND(KG5&gt;=KQ$19,KG5&lt;&gt;"",KI5&gt;=KQ$23,KI5&lt;&gt;""),AND(KK5&gt;=KQ$19,KK5&lt;&gt;"",KM5&gt;=KQ$23,KM5&lt;&gt;""),AND(KN5&gt;=KQ$19,KN5&lt;&gt;"",KP5&gt;=KQ$23,KP5&lt;&gt;""),AND(LL5&gt;=LY$19,LL5&lt;&gt;"",LN5&gt;=LY$23,LN5&lt;&gt;""),AND(LO5&gt;=LY$19,LO5&lt;&gt;"",LQ5&gt;=LY$23,LQ5&lt;&gt;""),AND(LS5&gt;=LY$19,LS5&lt;&gt;"",LU5&gt;=LY$23,LU5&lt;&gt;""),AND(LV5&gt;=LY$19,LV5&lt;&gt;"",LX5&gt;=LY$23,LX5&lt;&gt;""),AND(MT5&gt;=NG$19,MT5&lt;&gt;"",MV5&gt;=NG$23,MV5&lt;&gt;""),AND(MW5&gt;=NG$19,MW5&lt;&gt;"",MY5&gt;=NG$23,MY5&lt;&gt;""),AND(NA5&gt;=NG$19,NA5&lt;&gt;"",NC5&gt;=NG$23,NC5&lt;&gt;""),AND(ND5&gt;=NG$19,ND5&lt;&gt;"",NF5&gt;=NG$23,NF5&lt;&gt;""),AND(OB5&gt;=OO$19,OB5&lt;&gt;"",OD5&gt;=OO$23,OD5&lt;&gt;""),AND(OE5&gt;=OO$19,OE5&lt;&gt;"",OG5&gt;=OO$23,OG5&lt;&gt;""),AND(OI5&gt;=OO$19,OI5&lt;&gt;"",OK5&gt;=OO$23,OK5&lt;&gt;""),AND(OL5&gt;=OO$19,OL5&lt;&gt;"",ON5&gt;=OO$23,ON5&lt;&gt;""),AND(PJ5&gt;=PW$19,PJ5&lt;&gt;"",PL5&gt;=PW$23,PL5&lt;&gt;""),AND(PM5&gt;=PW$19,PM5&lt;&gt;"",PO5&gt;=PW$23,PO5&lt;&gt;""),AND(PQ5&gt;=PW$19,PQ5&lt;&gt;"",PS5&gt;=PW$23,PS5&lt;&gt;""),AND(PT5&gt;=PW$19,PT5&lt;&gt;"",PV5&gt;=PW$23,PV5&lt;&gt;""),AND(QR5&gt;=RE$19,QR5&lt;&gt;"",QT5&gt;=RE$23,QT5&lt;&gt;""),AND(QU5&gt;=RE$19,QU5&lt;&gt;"",QW5&gt;=RE$23,QW5&lt;&gt;""),AND(QY5&gt;=RE$19,QY5&lt;&gt;"",RA5&gt;=RE$23,RA5&lt;&gt;""),AND(RB5&gt;=RE$19,RB5&lt;&gt;"",RD5&gt;=RE$23,RD5&lt;&gt;""),AND(RZ5&gt;=SM$19,RZ5&lt;&gt;"",SB5&gt;=SM$23,SB5&lt;&gt;""),AND(SC5&gt;=SM$19,SC5&lt;&gt;"",SE5&gt;=SM$23,SE5&lt;&gt;""),AND(SG5&gt;=SM$19,SG5&lt;&gt;"",SI5&gt;=SM$23,SI5&lt;&gt;""),AND(SJ5&gt;=SM$19,SJ5&lt;&gt;"",SL5&gt;=SM$23,SL5&lt;&gt;""),AND(TH5&gt;=TU$19,TH5&lt;&gt;"",TJ5&gt;=TU$23,TJ5&lt;&gt;""),AND(TK5&gt;=TU$19,TK5&lt;&gt;"",TM5&gt;=TU$23,TM5&lt;&gt;""),AND(TO5&gt;=TU$19,TO5&lt;&gt;"",TQ5&gt;=TU$23,TQ5&lt;&gt;""),AND(TR5&gt;=TU$19,TR5&lt;&gt;"",TT5&gt;=TU$23,TT5&lt;&gt;""),AND(UP5&gt;=VC$19,UP5&lt;&gt;"",UR5&gt;=VC$23,UR5&lt;&gt;""),AND(US5&gt;=VC$19,US5&lt;&gt;"",UU5&gt;=VC$23,UU5&lt;&gt;""),AND(UW5&gt;=VC$19,UW5&lt;&gt;"",UY5&gt;=VC$23,UY5&lt;&gt;""),AND(UZ5&gt;=VC$19,UZ5&lt;&gt;"",VB5&gt;=VC$23,VB5&lt;&gt;""),AND(VX5&gt;=WK$19,VX5&lt;&gt;"",VZ5&gt;=WK$23,VZ5&lt;&gt;""),AND(WA5&gt;=WK$19,WA5&lt;&gt;"",WC5&gt;=WK$23,WC5&lt;&gt;""),AND(WE5&gt;=WK$19,WE5&lt;&gt;"",WG5&gt;=WK$23,WG5&lt;&gt;""),AND(WH5&gt;=WK$19,WH5&lt;&gt;"",WJ5&gt;=WK$23,WJ5&lt;&gt;"")),"Excellence",IF(I5="P","Worlds Team",IF(F5="P","National Team","")))))</f>
        <v>Merit</v>
      </c>
      <c r="I5" s="3" t="str">
        <f>IF(OR(AND(AG5&gt;=AQ$18,AG5&lt;&gt;"",AI5&gt;=AQ$22,AI5&lt;&gt;"",AF5=""),AND(AJ5&gt;=AQ$18,AJ5&lt;&gt;"",AL5&gt;=AQ$22,AL5&lt;&gt;"",AF5=""),AND(AN5&gt;=AQ$18,AN5&lt;&gt;"",AP5&gt;=AQ$22,AP5&lt;&gt;"",AF5=""),AND(BH5&gt;=BR$18,BH5&lt;&gt;"",BJ5&gt;=BR$22,BJ5&lt;&gt;"",BG5=""),AND(BK5&gt;=BR$18,BK5&lt;&gt;"",BM5&gt;=BR$22,BM5&lt;&gt;"",BG5=""),AND(BO5&gt;=BR$18,BO5&lt;&gt;"",BQ5&gt;=BR$22,BQ5&lt;&gt;"",BG5=""),AND(CI5&gt;=CS$18,CI5&lt;&gt;"",CK5&gt;=CS$22,CK5&lt;&gt;"",CH5=""),AND(CL5&gt;=CS$18,CL5&lt;&gt;"",CN5&gt;=CS$22,CN5&lt;&gt;"",CH5=""),AND(CP5&gt;=CS$18,CP5&lt;&gt;"",CR5&gt;=CS$22,CR5&lt;&gt;"",CH5=""),AND(DP5&gt;=EC$18,DP5&lt;&gt;"",DR5&gt;=EC$22,DR5&lt;&gt;""),AND(DS5&gt;=EC$18,DS5&lt;&gt;"",DU5&gt;=EC$22,DU5&lt;&gt;""),AND(DW5&gt;=EC$18,DW5&lt;&gt;"",DY5&gt;=EC$22,DY5&lt;&gt;""),AND(DZ5&gt;=EC$18,DZ5&lt;&gt;"",EB5&gt;=EC$22,EB5&lt;&gt;""),AND(EX5&gt;=FK$18,EX5&lt;&gt;"",EZ5&gt;=FK$22,EZ5&lt;&gt;""),AND(FA5&gt;=FK$18,FA5&lt;&gt;"",FC5&gt;=FK$22,FC5&lt;&gt;""),AND(FE5&gt;=FK$18,FE5&lt;&gt;"",FG5&gt;=FK$22,FG5&lt;&gt;""),AND(FH5&gt;=FK$18,FH5&lt;&gt;"",FJ5&gt;=FK$22,FJ5&lt;&gt;""),AND(GF5&gt;=GS$18,GF5&lt;&gt;"",GH5&gt;=GS$22,GH5&lt;&gt;""),AND(GI5&gt;=GS$18,GI5&lt;&gt;"",GK5&gt;=GS$22,GK5&lt;&gt;""),AND(GM5&gt;=GS$18,GM5&lt;&gt;"",GO5&gt;=GS$22,GO5&lt;&gt;""),AND(GP5&gt;=GS$18,GP5&lt;&gt;"",GR5&gt;=GS$22,GR5&lt;&gt;""),AND(HN5&gt;=IA$18,HN5&lt;&gt;"",HP5&gt;=IA$22,HP5&lt;&gt;""),AND(HQ5&gt;=IA$18,HQ5&lt;&gt;"",HS5&gt;=IA$22,HS5&lt;&gt;""),AND(HU5&gt;=IA$18,HU5&lt;&gt;"",HW5&gt;=IA$22,HW5&lt;&gt;""),AND(HX5&gt;=IA$18,HX5&lt;&gt;"",HZ5&gt;=IA$22,HZ5&lt;&gt;""),AND(IV5&gt;=JI$18,IV5&lt;&gt;"",IX5&gt;=JI$22,IX5&lt;&gt;""),AND(IY5&gt;=JI$18,IY5&lt;&gt;"",JA5&gt;=JI$22,JA5&lt;&gt;""),AND(JC5&gt;=JI$18,JC5&lt;&gt;"",JE5&gt;=JI$22,JE5&lt;&gt;""),AND(JF5&gt;=JI$18,JF5&lt;&gt;"",JH5&gt;=JI$22,JH5&lt;&gt;""),AND(KD5&gt;=KQ$18,KD5&lt;&gt;"",KF5&gt;=KQ$22,KF5&lt;&gt;""),AND(KG5&gt;=KQ$18,KG5&lt;&gt;"",KI5&gt;=KQ$22,KI5&lt;&gt;""),AND(KK5&gt;=KQ$18,KK5&lt;&gt;"",KM5&gt;=KQ$22,KM5&lt;&gt;""),AND(KN5&gt;=KQ$18,KN5&lt;&gt;"",KP5&gt;=KQ$22,KP5&lt;&gt;""),AND(LL5&gt;=LY$18,LL5&lt;&gt;"",LN5&gt;=LY$22,LN5&lt;&gt;""),AND(LO5&gt;=LY$18,LO5&lt;&gt;"",LQ5&gt;=LY$22,LQ5&lt;&gt;""),AND(LS5&gt;=LY$18,LS5&lt;&gt;"",LU5&gt;=LY$22,LU5&lt;&gt;""),AND(LV5&gt;=LY$18,LV5&lt;&gt;"",LX5&gt;=LY$22,LX5&lt;&gt;""),AND(MT5&gt;=NG$18,MT5&lt;&gt;"",MV5&gt;=NG$22,MV5&lt;&gt;""),AND(MW5&gt;=NG$18,MW5&lt;&gt;"",MY5&gt;=NG$22,MY5&lt;&gt;""),AND(NA5&gt;=NG$18,NA5&lt;&gt;"",NC5&gt;=NG$22,NC5&lt;&gt;""),AND(ND5&gt;=NG$18,ND5&lt;&gt;"",NF5&gt;=NG$22,NF5&lt;&gt;""),AND(OB5&gt;=OO$18,OB5&lt;&gt;"",OD5&gt;=OO$22,OD5&lt;&gt;""),AND(OE5&gt;=OO$18,OE5&lt;&gt;"",OG5&gt;=OO$22,OG5&lt;&gt;""),AND(OI5&gt;=OO$18,OI5&lt;&gt;"",OK5&gt;=OO$22,OK5&lt;&gt;""),AND(OL5&gt;=OO$18,OL5&lt;&gt;"",ON5&gt;=OO$22,ON5&lt;&gt;""),AND(PJ5&gt;=PW$18,PJ5&lt;&gt;"",PL5&gt;=PW$22,PL5&lt;&gt;""),AND(PM5&gt;=PW$18,PM5&lt;&gt;"",PO5&gt;=PW$22,PO5&lt;&gt;""),AND(PQ5&gt;=PW$18,PQ5&lt;&gt;"",PS5&gt;=PW$22,PS5&lt;&gt;""),AND(PT5&gt;=PW$18,PT5&lt;&gt;"",PV5&gt;=PW$22,PV5&lt;&gt;""),AND(QR5&gt;=RE$18,QR5&lt;&gt;"",QT5&gt;=RE$22,QT5&lt;&gt;""),AND(QU5&gt;=RE$18,QU5&lt;&gt;"",QW5&gt;=RE$22,QW5&lt;&gt;""),AND(QY5&gt;=RE$18,QY5&lt;&gt;"",RA5&gt;=RE$22,RA5&lt;&gt;""),AND(RB5&gt;=RE$18,RB5&lt;&gt;"",RD5&gt;=RE$22,RD5&lt;&gt;""),AND(RZ5&gt;=SM$18,RZ5&lt;&gt;"",SB5&gt;=SM$22,SB5&lt;&gt;""),AND(SC5&gt;=SM$18,SC5&lt;&gt;"",SE5&gt;=SM$22,SE5&lt;&gt;""),AND(SG5&gt;=SM$18,SG5&lt;&gt;"",SI5&gt;=SM$22,SI5&lt;&gt;""),AND(SJ5&gt;=SM$18,SJ5&lt;&gt;"",SL5&gt;=SM$22,SL5&lt;&gt;""),AND(TH5&gt;=TU$18,TH5&lt;&gt;"",TJ5&gt;=TU$22,TJ5&lt;&gt;""),AND(TK5&gt;=TU$18,TK5&lt;&gt;"",TM5&gt;=TU$22,TM5&lt;&gt;""),AND(TO5&gt;=TU$18,TO5&lt;&gt;"",TQ5&gt;=TU$22,TQ5&lt;&gt;""),AND(TR5&gt;=TU$18,TR5&lt;&gt;"",TT5&gt;=TU$22,TT5&lt;&gt;""),AND(UP5&gt;=VC$18,UP5&lt;&gt;"",UR5&gt;=VC$22,UR5&lt;&gt;""),AND(US5&gt;=VC$18,US5&lt;&gt;"",UU5&gt;=VC$22,UU5&lt;&gt;""),AND(UW5&gt;=VC$18,UW5&lt;&gt;"",UY5&gt;=VC$22,UY5&lt;&gt;""),AND(UZ5&gt;=VC$18,UZ5&lt;&gt;"",VB5&gt;=VC$22,VB5&lt;&gt;""),AND(VX5&gt;=WK$18,VX5&lt;&gt;"",VZ5&gt;=WK$22,VZ5&lt;&gt;""),AND(WA5&gt;=WK$18,WA5&lt;&gt;"",WC5&gt;=WK$22,WC5&lt;&gt;""),AND(WE5&gt;=WK$18,WE5&lt;&gt;"",WG5&gt;=WK$22,WG5&lt;&gt;""),AND(WH5&gt;=WK$18,WH5&lt;&gt;"",WJ5&gt;=WK$22,WJ5&lt;&gt;"")),"P","")</f>
        <v>P</v>
      </c>
      <c r="J5" s="8">
        <f>IF(COUNT(AI5,AL5,AP5,BJ5,BM5,BQ5,CK5,CN5,CR5)&gt;0,LARGE((AI5,AL5,AP5,BJ5,BM5,BQ5,CK5,CN5,CR5),1),0)</f>
        <v>47.71</v>
      </c>
      <c r="K5" s="8" t="str">
        <f>IF(J5="","",IF(OR(J5=CK5,J5=CN5,J5=CR5),$BS$1,IF(OR(J5=BJ5,J5=BM5,J5=BQ5),$AR$1,IF(OR(J5=AI5,J5=AL5,J5=AP5),$Q$1,""))))</f>
        <v>2025 Elite Canada</v>
      </c>
      <c r="L5" s="8">
        <f>IF(COUNT(AI5,AL5,AP5,BJ5,BM5,BQ5,CK5,CN5,CR5)&gt;1,LARGE((AI5,AL5,AP5,BJ5,BM5,BQ5,CK5,CN5,CR5),2),0)</f>
        <v>47.14</v>
      </c>
      <c r="M5" s="8" t="str">
        <f>IF(L5="","",IF(OR(L5=CK5,L5=CN5,L5=CR5),$BS$1,IF(OR(L5=BJ5,L5=BM5,L5=BQ5),$AR$1,IF(OR(L5=AI5,L5=AL5,L5=AP5),$Q$1,""))))</f>
        <v>2025 Elite Canada</v>
      </c>
      <c r="N5" s="8">
        <f>IF(MAX(CT5,CU5)&gt;0,MAX(CT5,CU5),"")</f>
        <v>0.45999999999999375</v>
      </c>
      <c r="O5" s="11" t="str">
        <f>IF(N5="","",IF(N5=CT5,"("&amp;CT$2&amp;")",IF(N5=CU5,"("&amp;CU$2&amp;")")))</f>
        <v>(Final)</v>
      </c>
      <c r="P5" s="8" t="str">
        <f>IF(N5="","",IF(N5=CT5,IF(N5+IF(L5="",0,L5)=WD5,$VD$1,IF(N5+IF(L5="",0,L5)=UV5,$TV$1,IF(N5+IF(L5="",0,L5)=TN5,$SN$1,IF(N5+IF(L5="",0,L5)=SF5,$RF$1,IF(N5+IF(L5="",0,L5)=QX5,$PX$1,IF(N5+IF(L5="",0,L5)=PP5,$OP$1,IF(N5+IF(L5="",0,L5)=OH5,$NH$1,IF(N5+IF(L5="",0,L5)=MZ5,$LZ$1,IF(N5+IF(L5="",0,L5)=LR5,$KR$1,IF(N5+IF(L5="",0,L5)=KJ5,$JJ$1,IF(N5+IF(L5="",0,L5)=JB5,$IB$1,IF(N5+IF(L5="",0,L5)=HT5,$GT$1,IF(N5+IF(L5="",0,L5)=GL5,$FL$1,IF(N5+IF(L5="",0,L5)=FD5,$ED$1,IF(N5+IF(L5="",0,L5)=DV5,$CV$1))))))))))))))),IF(N5=CU5,IF(N5+IF(L5="",0,L5)=WG5,$VD$1,IF(N5+IF(L5="",0,L5)=UY5,$TV$1,IF(N5+IF(L5="",0,L5)=TQ5,$SN$1,IF(N5+IF(L5="",0,L5)=SL5,$RF$1,IF(N5+IF(L5="",0,L5)=RD5,$PX$1,IF(N5+IF(L5="",0,L5)=PV5,$OP$1,IF(N5+IF(L5="",0,L5)=ON5,$NH$1,IF(N5+IF(L5="",0,L5)=NF5,$LZ$1,IF(N5+IF(L5="",0,L5)=LX5,$KR$1,IF(N5+IF(L5="",0,L5)=KP5,$JJ$1,IF(N5+IF(L5="",0,L5)=JH5,$IB$1,IF(N5+IF(L5="",0,L5)=HZ5,$GT$1,IF(N5+IF(L5="",0,L5)=GR5,$FL$1,IF(N5+IF(L5="",0,L5)=FJ5,$ED$1,IF(N5+IF(L5="",0,L5)=EB5,$CV$1,IF(N5+IF(L5="",0,L5)=WJ5,$VD$1,IF(N5+IF(L5="",0,L5)=VB5,$TV$1,IF(N5+IF(L5="",0,L5)=TT5,$SN$1,IF(N5+IF(L5="",0,L5)=SI5,$RF$1,IF(N5+IF(L5="",0,L5)=RA5,$PX$1,IF(N5+IF(L5="",0,L5)=PS5,$OP$1,IF(N5+IF(L5="",0,L5)=OK5,$NH$1,IF(N5+IF(L5="",0,L5)=NC5,$LZ$1,IF(N5+IF(L5="",0,L5)=LU5,$KR$1,IF(N5+IF(L5="",0,L5)=KM5,$JJ$1,IF(N5+IF(L5="",0,L5)=JE5,$IB$1,IF(N5+IF(L5="",0,L5)=HW5,$GT$1,IF(N5+IF(L5="",0,L5)=GO5,$FL$1,IF(N5+IF(L5="",0,L5)=FG5,$ED$1,IF(N5+IF(L5="",0,L5)=DY5,$CV$1)))))))))))))))))))))))))))))))))</f>
        <v>2025 Junior Pan Am Games (Aug 12)</v>
      </c>
      <c r="Q5" s="22">
        <v>7.43</v>
      </c>
      <c r="R5" s="22">
        <v>9.5</v>
      </c>
      <c r="S5" s="22">
        <v>11.8</v>
      </c>
      <c r="T5" s="22">
        <v>18.98</v>
      </c>
      <c r="U5" s="22">
        <v>0</v>
      </c>
      <c r="V5" s="22">
        <v>7.48</v>
      </c>
      <c r="W5" s="22">
        <v>9.3000000000000007</v>
      </c>
      <c r="X5" s="22">
        <v>11.8</v>
      </c>
      <c r="Y5" s="22">
        <v>18.559999999999999</v>
      </c>
      <c r="Z5" s="22">
        <v>0</v>
      </c>
      <c r="AA5" s="22">
        <v>7.63</v>
      </c>
      <c r="AB5" s="22">
        <v>9.3000000000000007</v>
      </c>
      <c r="AC5" s="22">
        <v>11.8</v>
      </c>
      <c r="AD5" s="22">
        <v>17.72</v>
      </c>
      <c r="AE5" s="22">
        <v>0</v>
      </c>
      <c r="AF5" s="27"/>
      <c r="AG5" s="38">
        <f>IF(S5&gt;0,S5,"")</f>
        <v>11.8</v>
      </c>
      <c r="AH5" s="38">
        <f>IF(T5&gt;0,T5,"")</f>
        <v>18.98</v>
      </c>
      <c r="AI5" s="40">
        <f>IF(SUM(Q5:T5)-U5&gt;0,SUM(Q5:T5)-U5,"")</f>
        <v>47.71</v>
      </c>
      <c r="AJ5" s="40">
        <f>IF(X5&gt;0,X5,"")</f>
        <v>11.8</v>
      </c>
      <c r="AK5" s="40">
        <f>IF(Y5&gt;0,Y5,"")</f>
        <v>18.559999999999999</v>
      </c>
      <c r="AL5" s="40">
        <f>IF(SUM(V5:Y5)-Z5&gt;0,SUM(V5:Y5)-Z5,"")</f>
        <v>47.14</v>
      </c>
      <c r="AM5" s="40">
        <f>IF(AI5="","",MAX(AI5,AL5))</f>
        <v>47.71</v>
      </c>
      <c r="AN5" s="40">
        <f>IF(AC5&gt;0,AC5,"")</f>
        <v>11.8</v>
      </c>
      <c r="AO5" s="40">
        <f>IF(AD5&gt;0,AD5,"")</f>
        <v>17.72</v>
      </c>
      <c r="AP5" s="40">
        <f>IF(SUM(AA5:AD5)-AE5&gt;0,SUM(AA5:AD5)-AE5,"")</f>
        <v>46.45</v>
      </c>
      <c r="AQ5" s="40">
        <f>IF(SUM(AM5,AP5)&gt;0,SUM(AM5,AP5),"")</f>
        <v>94.16</v>
      </c>
      <c r="AR5" s="26">
        <v>7.4</v>
      </c>
      <c r="AS5" s="26">
        <v>9.5500000000000007</v>
      </c>
      <c r="AT5" s="26">
        <v>11.8</v>
      </c>
      <c r="AU5" s="26">
        <v>18.04</v>
      </c>
      <c r="AV5" s="26">
        <v>0</v>
      </c>
      <c r="AW5" s="26">
        <v>1.99</v>
      </c>
      <c r="AX5" s="26">
        <v>2.7</v>
      </c>
      <c r="AY5" s="26">
        <v>4.0999999999999996</v>
      </c>
      <c r="AZ5" s="26">
        <v>5.76</v>
      </c>
      <c r="BA5" s="26">
        <v>0</v>
      </c>
      <c r="BB5" s="26">
        <v>7.55</v>
      </c>
      <c r="BC5" s="26">
        <v>9.4</v>
      </c>
      <c r="BD5" s="26">
        <v>11.8</v>
      </c>
      <c r="BE5" s="26">
        <v>17.96</v>
      </c>
      <c r="BF5" s="26">
        <v>0</v>
      </c>
      <c r="BG5" s="28"/>
      <c r="BH5" s="39">
        <f>IF(AT5&gt;0,AT5,"")</f>
        <v>11.8</v>
      </c>
      <c r="BI5" s="39">
        <f>IF(AU5&gt;0,AU5,"")</f>
        <v>18.04</v>
      </c>
      <c r="BJ5" s="11">
        <f>IF(SUM(AR5:AU5)-AV5&gt;0,SUM(AR5:AU5)-AV5,"")</f>
        <v>46.790000000000006</v>
      </c>
      <c r="BK5" s="11">
        <f>IF(AY5&gt;0,AY5,"")</f>
        <v>4.0999999999999996</v>
      </c>
      <c r="BL5" s="11">
        <f>IF(AZ5&gt;0,AZ5,"")</f>
        <v>5.76</v>
      </c>
      <c r="BM5" s="11">
        <f>IF(SUM(AW5:AZ5)-BA5&gt;0,SUM(AW5:AZ5)-BA5,"")</f>
        <v>14.549999999999999</v>
      </c>
      <c r="BN5" s="11">
        <f>IF(BJ5="","",MAX(BJ5,BM5))</f>
        <v>46.790000000000006</v>
      </c>
      <c r="BO5" s="11">
        <f>IF(BD5&gt;0,BD5,"")</f>
        <v>11.8</v>
      </c>
      <c r="BP5" s="11">
        <f>IF(BE5&gt;0,BE5,"")</f>
        <v>17.96</v>
      </c>
      <c r="BQ5" s="11">
        <f>IF(SUM(BB5:BE5)-BF5&gt;0,SUM(BB5:BE5)-BF5,"")</f>
        <v>46.71</v>
      </c>
      <c r="BR5" s="11">
        <f>IF(SUM(BN5,BQ5)&gt;0,SUM(BN5,BQ5),"")</f>
        <v>93.5</v>
      </c>
      <c r="BS5" s="22"/>
      <c r="BT5" s="22"/>
      <c r="BU5" s="22"/>
      <c r="BV5" s="22"/>
      <c r="BW5" s="22"/>
      <c r="BX5" s="22"/>
      <c r="BY5" s="22"/>
      <c r="BZ5" s="22"/>
      <c r="CA5" s="22"/>
      <c r="CB5" s="22"/>
      <c r="CC5" s="22"/>
      <c r="CD5" s="22"/>
      <c r="CE5" s="22"/>
      <c r="CF5" s="22"/>
      <c r="CG5" s="22"/>
      <c r="CH5" s="27"/>
      <c r="CI5" s="38" t="str">
        <f>IF(BU5&gt;0,BU5,"")</f>
        <v/>
      </c>
      <c r="CJ5" s="38" t="str">
        <f>IF(BV5&gt;0,BV5,"")</f>
        <v/>
      </c>
      <c r="CK5" s="40" t="str">
        <f>IF(SUM(BS5:BV5)-BW5&gt;0,SUM(BS5:BV5)-BW5,"")</f>
        <v/>
      </c>
      <c r="CL5" s="40" t="str">
        <f>IF(BZ5&gt;0,BZ5,"")</f>
        <v/>
      </c>
      <c r="CM5" s="40" t="str">
        <f>IF(CA5&gt;0,CA5,"")</f>
        <v/>
      </c>
      <c r="CN5" s="40" t="str">
        <f>IF(SUM(BX5:CA5)-CB5&gt;0,SUM(BX5:CA5)-CB5,"")</f>
        <v/>
      </c>
      <c r="CO5" s="40" t="str">
        <f>IF(CK5="","",MAX(CK5,CN5))</f>
        <v/>
      </c>
      <c r="CP5" s="40" t="str">
        <f>IF(CE5&gt;0,CE5,"")</f>
        <v/>
      </c>
      <c r="CQ5" s="40" t="str">
        <f>IF(CF5&gt;0,CF5,"")</f>
        <v/>
      </c>
      <c r="CR5" s="40" t="str">
        <f>IF(SUM(CC5:CF5)-CG5&gt;0,SUM(CC5:CF5)-CG5,"")</f>
        <v/>
      </c>
      <c r="CS5" s="40" t="str">
        <f>IF(SUM(CO5,CR5)&gt;0,SUM(CO5,CR5),"")</f>
        <v/>
      </c>
      <c r="CT5" s="51">
        <f>IF(MAX(DV5,FD5,GL5,HT5,JB5,KJ5,LR5,MZ5,OH5,PP5,QX5,SF5,TN5,UV5,WD5)-IF(L5="",0,L5)&gt;0.001,MAX(DV5,FD5,GL5,HT5,JB5,KJ5,LR5,MZ5,OH5,PP5,QX5,SF5,TN5,UV5,WD5)-IF(L5="",0,L5),"")</f>
        <v>0.14000000000000057</v>
      </c>
      <c r="CU5" s="51">
        <f>IF(MAX(DY5,EB5,FG5,FJ5,GO5,GR5,HW5,HZ5,JE5,JH5,KM5,KP5,LU5,LX5,NC5,NF5,OK5,ON5,PS5,PV5,RA5,RD5,SI5,SL5,TQ5,TT5,UY5,VB5,WG5,WJ5)-IF(L5="",0,L5)&gt;0.001,MAX(DY5,EB5,FG5,FJ5,GO5,GR5,HW5,HZ5,JE5,JH5,KM5,KP5,LU5,LX5,NC5,NF5,OK5,ON5,PS5,PV5,RA5,RD5,SI5,SL5,TQ5,TT5,UY5,VB5,WG5,WJ5)-IF(L5="",0,L5),"")</f>
        <v>0.45999999999999375</v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0" t="str">
        <f>IF(CX5&gt;0,CX5,"")</f>
        <v/>
      </c>
      <c r="DQ5" s="40" t="str">
        <f>IF(CY5&gt;0,CY5,"")</f>
        <v/>
      </c>
      <c r="DR5" s="40" t="str">
        <f>IF(SUM(CV5:CY5)-CZ5&gt;0,SUM(CV5:CY5)-CZ5,"")</f>
        <v/>
      </c>
      <c r="DS5" s="40" t="str">
        <f>IF(DC5&gt;0,DC5,"")</f>
        <v/>
      </c>
      <c r="DT5" s="40" t="str">
        <f>IF(DD5&gt;0,DD5,"")</f>
        <v/>
      </c>
      <c r="DU5" s="40" t="str">
        <f>IF(SUM(DA5:DD5)-DE5&gt;0,SUM(DA5:DD5)-DE5,"")</f>
        <v/>
      </c>
      <c r="DV5" s="40" t="str">
        <f>IF(MAX(DR5,DU5)&gt;0,MAX(DR5,DU5),"")</f>
        <v/>
      </c>
      <c r="DW5" s="40" t="str">
        <f>IF(DH5&gt;0,DH5,"")</f>
        <v/>
      </c>
      <c r="DX5" s="40" t="str">
        <f>IF(DI5&gt;0,DI5,"")</f>
        <v/>
      </c>
      <c r="DY5" s="40" t="str">
        <f>IF(SUM(DF5:DI5)-DJ5&gt;0,SUM(DF5:DI5)-DJ5,"")</f>
        <v/>
      </c>
      <c r="DZ5" s="40" t="str">
        <f>IF(DM5&gt;0,DM5,"")</f>
        <v/>
      </c>
      <c r="EA5" s="40" t="str">
        <f>IF(DN5&gt;0,DN5,"")</f>
        <v/>
      </c>
      <c r="EB5" s="40" t="str">
        <f>IF(SUM(DK5:DN5)-DO5&gt;0,SUM(DK5:DN5)-DO5,"")</f>
        <v/>
      </c>
      <c r="EC5" s="40" t="str">
        <f>IF(SUM(DV5,DY5,EB5)&gt;0,SUM(DV5,DY5,EB5),"")</f>
        <v/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>IF(EF5&gt;0,EF5,"")</f>
        <v/>
      </c>
      <c r="EY5" s="11" t="str">
        <f>IF(EG5&gt;0,EG5,"")</f>
        <v/>
      </c>
      <c r="EZ5" s="11" t="str">
        <f>IF(SUM(ED5:EG5)-EH5&gt;0,SUM(ED5:EG5)-EH5,"")</f>
        <v/>
      </c>
      <c r="FA5" s="11" t="str">
        <f>IF(EK5&gt;0,EK5,"")</f>
        <v/>
      </c>
      <c r="FB5" s="11" t="str">
        <f>IF(EL5&gt;0,EL5,"")</f>
        <v/>
      </c>
      <c r="FC5" s="11" t="str">
        <f>IF(SUM(EI5:EL5)-EM5&gt;0,SUM(EI5:EL5)-EM5,"")</f>
        <v/>
      </c>
      <c r="FD5" s="11" t="str">
        <f>IF(MAX(EZ5,FC5)&gt;0,MAX(EZ5,FC5),"")</f>
        <v/>
      </c>
      <c r="FE5" s="11" t="str">
        <f>IF(EP5&gt;0,EP5,"")</f>
        <v/>
      </c>
      <c r="FF5" s="11" t="str">
        <f>IF(EQ5&gt;0,EQ5,"")</f>
        <v/>
      </c>
      <c r="FG5" s="11" t="str">
        <f>IF(SUM(EN5:EQ5)-ER5&gt;0,SUM(EN5:EQ5)-ER5,"")</f>
        <v/>
      </c>
      <c r="FH5" s="11" t="str">
        <f>IF(EU5&gt;0,EU5,"")</f>
        <v/>
      </c>
      <c r="FI5" s="11" t="str">
        <f>IF(EV5&gt;0,EV5,"")</f>
        <v/>
      </c>
      <c r="FJ5" s="11" t="str">
        <f>IF(SUM(ES5:EV5)-EW5&gt;0,SUM(ES5:EV5)-EW5,"")</f>
        <v/>
      </c>
      <c r="FK5" s="11" t="str">
        <f>IF(SUM(FD5,FG5,FJ5)&gt;0,SUM(FD5,FG5,FJ5),"")</f>
        <v/>
      </c>
      <c r="FL5" s="17">
        <v>6.95</v>
      </c>
      <c r="FM5" s="17">
        <v>9.25</v>
      </c>
      <c r="FN5" s="17">
        <v>12.9</v>
      </c>
      <c r="FO5" s="17">
        <v>18.18</v>
      </c>
      <c r="FP5" s="17">
        <v>0</v>
      </c>
      <c r="FQ5" s="17">
        <v>7.2</v>
      </c>
      <c r="FR5" s="17">
        <v>9</v>
      </c>
      <c r="FS5" s="17">
        <v>12.9</v>
      </c>
      <c r="FT5" s="17">
        <v>18.100000000000001</v>
      </c>
      <c r="FU5" s="17">
        <v>0</v>
      </c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0">
        <f>IF(FN5&gt;0,FN5,"")</f>
        <v>12.9</v>
      </c>
      <c r="GG5" s="40">
        <f>IF(FO5&gt;0,FO5,"")</f>
        <v>18.18</v>
      </c>
      <c r="GH5" s="40">
        <f>IF(SUM(FL5:FO5)-FP5&gt;0,SUM(FL5:FO5)-FP5,"")</f>
        <v>47.28</v>
      </c>
      <c r="GI5" s="40">
        <f>IF(FS5&gt;0,FS5,"")</f>
        <v>12.9</v>
      </c>
      <c r="GJ5" s="40">
        <f>IF(FT5&gt;0,FT5,"")</f>
        <v>18.100000000000001</v>
      </c>
      <c r="GK5" s="40">
        <f>IF(SUM(FQ5:FT5)-FU5&gt;0,SUM(FQ5:FT5)-FU5,"")</f>
        <v>47.2</v>
      </c>
      <c r="GL5" s="40">
        <f>IF(MAX(GH5,GK5)&gt;0,MAX(GH5,GK5),"")</f>
        <v>47.28</v>
      </c>
      <c r="GM5" s="40" t="str">
        <f>IF(FX5&gt;0,FX5,"")</f>
        <v/>
      </c>
      <c r="GN5" s="40" t="str">
        <f>IF(FY5&gt;0,FY5,"")</f>
        <v/>
      </c>
      <c r="GO5" s="40" t="str">
        <f>IF(SUM(FV5:FY5)-FZ5&gt;0,SUM(FV5:FY5)-FZ5,"")</f>
        <v/>
      </c>
      <c r="GP5" s="40" t="str">
        <f>IF(GC5&gt;0,GC5,"")</f>
        <v/>
      </c>
      <c r="GQ5" s="40" t="str">
        <f>IF(GD5&gt;0,GD5,"")</f>
        <v/>
      </c>
      <c r="GR5" s="40" t="str">
        <f>IF(SUM(GA5:GD5)-GE5&gt;0,SUM(GA5:GD5)-GE5,"")</f>
        <v/>
      </c>
      <c r="GS5" s="40">
        <f>IF(SUM(GL5,GO5,GR5)&gt;0,SUM(GL5,GO5,GR5),"")</f>
        <v>47.28</v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>IF(GV5&gt;0,GV5,"")</f>
        <v/>
      </c>
      <c r="HO5" s="11" t="str">
        <f>IF(GW5&gt;0,GW5,"")</f>
        <v/>
      </c>
      <c r="HP5" s="11" t="str">
        <f>IF(SUM(GT5:GW5)-GX5&gt;0,SUM(GT5:GW5)-GX5,"")</f>
        <v/>
      </c>
      <c r="HQ5" s="11" t="str">
        <f>IF(HA5&gt;0,HA5,"")</f>
        <v/>
      </c>
      <c r="HR5" s="11" t="str">
        <f>IF(HB5&gt;0,HB5,"")</f>
        <v/>
      </c>
      <c r="HS5" s="11" t="str">
        <f>IF(SUM(GY5:HB5)-HC5&gt;0,SUM(GY5:HB5)-HC5,"")</f>
        <v/>
      </c>
      <c r="HT5" s="11" t="str">
        <f>IF(MAX(HP5,HS5)&gt;0,MAX(HP5,HS5),"")</f>
        <v/>
      </c>
      <c r="HU5" s="11" t="str">
        <f>IF(HF5&gt;0,HF5,"")</f>
        <v/>
      </c>
      <c r="HV5" s="11" t="str">
        <f>IF(HG5&gt;0,HG5,"")</f>
        <v/>
      </c>
      <c r="HW5" s="11" t="str">
        <f>IF(SUM(HD5:HG5)-HH5&gt;0,SUM(HD5:HG5)-HH5,"")</f>
        <v/>
      </c>
      <c r="HX5" s="11" t="str">
        <f>IF(HK5&gt;0,HK5,"")</f>
        <v/>
      </c>
      <c r="HY5" s="11" t="str">
        <f>IF(HL5&gt;0,HL5,"")</f>
        <v/>
      </c>
      <c r="HZ5" s="11" t="str">
        <f>IF(SUM(HI5:HL5)-HM5&gt;0,SUM(HI5:HL5)-HM5,"")</f>
        <v/>
      </c>
      <c r="IA5" s="11" t="str">
        <f>IF(SUM(HT5,HW5,HZ5)&gt;0,SUM(HT5,HW5,HZ5),"")</f>
        <v/>
      </c>
      <c r="IB5" s="17">
        <v>2.75</v>
      </c>
      <c r="IC5" s="17">
        <v>3.65</v>
      </c>
      <c r="ID5" s="17">
        <v>5.4</v>
      </c>
      <c r="IE5" s="17">
        <v>7.64</v>
      </c>
      <c r="IF5" s="17">
        <v>0</v>
      </c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>
        <v>7.27</v>
      </c>
      <c r="IR5" s="17">
        <v>9.4499999999999993</v>
      </c>
      <c r="IS5" s="17">
        <v>11.8</v>
      </c>
      <c r="IT5" s="17">
        <v>19.079999999999998</v>
      </c>
      <c r="IU5" s="17">
        <v>0</v>
      </c>
      <c r="IV5" s="40">
        <f>IF(ID5&gt;0,ID5,"")</f>
        <v>5.4</v>
      </c>
      <c r="IW5" s="40">
        <f>IF(IE5&gt;0,IE5,"")</f>
        <v>7.64</v>
      </c>
      <c r="IX5" s="40">
        <f>IF(SUM(IB5:IE5)-IF5&gt;0,SUM(IB5:IE5)-IF5,"")</f>
        <v>19.440000000000001</v>
      </c>
      <c r="IY5" s="40" t="str">
        <f>IF(II5&gt;0,II5,"")</f>
        <v/>
      </c>
      <c r="IZ5" s="40" t="str">
        <f>IF(IJ5&gt;0,IJ5,"")</f>
        <v/>
      </c>
      <c r="JA5" s="40" t="str">
        <f>IF(SUM(IG5:IJ5)-IK5&gt;0,SUM(IG5:IJ5)-IK5,"")</f>
        <v/>
      </c>
      <c r="JB5" s="40">
        <f>IF(MAX(IX5,JA5)&gt;0,MAX(IX5,JA5),"")</f>
        <v>19.440000000000001</v>
      </c>
      <c r="JC5" s="40" t="str">
        <f>IF(IN5&gt;0,IN5,"")</f>
        <v/>
      </c>
      <c r="JD5" s="40" t="str">
        <f>IF(IO5&gt;0,IO5,"")</f>
        <v/>
      </c>
      <c r="JE5" s="40" t="str">
        <f>IF(SUM(IL5:IO5)-IP5&gt;0,SUM(IL5:IO5)-IP5,"")</f>
        <v/>
      </c>
      <c r="JF5" s="40">
        <f>IF(IS5&gt;0,IS5,"")</f>
        <v>11.8</v>
      </c>
      <c r="JG5" s="40">
        <f>IF(IT5&gt;0,IT5,"")</f>
        <v>19.079999999999998</v>
      </c>
      <c r="JH5" s="40">
        <f>IF(SUM(IQ5:IT5)-IU5&gt;0,SUM(IQ5:IT5)-IU5,"")</f>
        <v>47.599999999999994</v>
      </c>
      <c r="JI5" s="40">
        <f>IF(SUM(JB5,JE5,JH5)&gt;0,SUM(JB5,JE5,JH5),"")</f>
        <v>67.039999999999992</v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>IF(JL5&gt;0,JL5,"")</f>
        <v/>
      </c>
      <c r="KE5" s="11" t="str">
        <f>IF(JM5&gt;0,JM5,"")</f>
        <v/>
      </c>
      <c r="KF5" s="11" t="str">
        <f>IF(SUM(JJ5:JM5)-JN5&gt;0,SUM(JJ5:JM5)-JN5,"")</f>
        <v/>
      </c>
      <c r="KG5" s="11" t="str">
        <f>IF(JQ5&gt;0,JQ5,"")</f>
        <v/>
      </c>
      <c r="KH5" s="11" t="str">
        <f>IF(JR5&gt;0,JR5,"")</f>
        <v/>
      </c>
      <c r="KI5" s="11" t="str">
        <f>IF(SUM(JO5:JR5)-JS5&gt;0,SUM(JO5:JR5)-JS5,"")</f>
        <v/>
      </c>
      <c r="KJ5" s="11" t="str">
        <f>IF(MAX(KF5,KI5)&gt;0,MAX(KF5,KI5),"")</f>
        <v/>
      </c>
      <c r="KK5" s="11" t="str">
        <f>IF(JV5&gt;0,JV5,"")</f>
        <v/>
      </c>
      <c r="KL5" s="11" t="str">
        <f>IF(JW5&gt;0,JW5,"")</f>
        <v/>
      </c>
      <c r="KM5" s="11" t="str">
        <f>IF(SUM(JT5:JW5)-JX5&gt;0,SUM(JT5:JW5)-JX5,"")</f>
        <v/>
      </c>
      <c r="KN5" s="11" t="str">
        <f>IF(KA5&gt;0,KA5,"")</f>
        <v/>
      </c>
      <c r="KO5" s="11" t="str">
        <f>IF(KB5&gt;0,KB5,"")</f>
        <v/>
      </c>
      <c r="KP5" s="11" t="str">
        <f>IF(SUM(JY5:KB5)-KC5&gt;0,SUM(JY5:KB5)-KC5,"")</f>
        <v/>
      </c>
      <c r="KQ5" s="11" t="str">
        <f>IF(SUM(KJ5,KM5,KP5)&gt;0,SUM(KJ5,KM5,KP5),"")</f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0" t="str">
        <f>IF(KT5&gt;0,KT5,"")</f>
        <v/>
      </c>
      <c r="LM5" s="40" t="str">
        <f>IF(KU5&gt;0,KU5,"")</f>
        <v/>
      </c>
      <c r="LN5" s="40" t="str">
        <f>IF(SUM(KR5:KU5)-KV5&gt;0,SUM(KR5:KU5)-KV5,"")</f>
        <v/>
      </c>
      <c r="LO5" s="40" t="str">
        <f>IF(KY5&gt;0,KY5,"")</f>
        <v/>
      </c>
      <c r="LP5" s="40" t="str">
        <f>IF(KZ5&gt;0,KZ5,"")</f>
        <v/>
      </c>
      <c r="LQ5" s="40" t="str">
        <f>IF(SUM(KW5:KZ5)-LA5&gt;0,SUM(KW5:KZ5)-LA5,"")</f>
        <v/>
      </c>
      <c r="LR5" s="40" t="str">
        <f>IF(MAX(LN5,LQ5)&gt;0,MAX(LN5,LQ5),"")</f>
        <v/>
      </c>
      <c r="LS5" s="40" t="str">
        <f>IF(LD5&gt;0,LD5,"")</f>
        <v/>
      </c>
      <c r="LT5" s="40" t="str">
        <f>IF(LE5&gt;0,LE5,"")</f>
        <v/>
      </c>
      <c r="LU5" s="40" t="str">
        <f>IF(SUM(LB5:LE5)-LF5&gt;0,SUM(LB5:LE5)-LF5,"")</f>
        <v/>
      </c>
      <c r="LV5" s="40" t="str">
        <f>IF(LI5&gt;0,LI5,"")</f>
        <v/>
      </c>
      <c r="LW5" s="40" t="str">
        <f>IF(LJ5&gt;0,LJ5,"")</f>
        <v/>
      </c>
      <c r="LX5" s="40" t="str">
        <f>IF(SUM(LG5:LJ5)-LK5&gt;0,SUM(LG5:LJ5)-LK5,"")</f>
        <v/>
      </c>
      <c r="LY5" s="40" t="str">
        <f>IF(SUM(LR5,LU5,LX5)&gt;0,SUM(LR5,LU5,LX5),"")</f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>IF(MB5&gt;0,MB5,"")</f>
        <v/>
      </c>
      <c r="MU5" s="11" t="str">
        <f>IF(MC5&gt;0,MC5,"")</f>
        <v/>
      </c>
      <c r="MV5" s="11" t="str">
        <f>IF(SUM(LZ5:MC5)-MD5&gt;0,SUM(LZ5:MC5)-MD5,"")</f>
        <v/>
      </c>
      <c r="MW5" s="11" t="str">
        <f>IF(MG5&gt;0,MG5,"")</f>
        <v/>
      </c>
      <c r="MX5" s="11" t="str">
        <f>IF(MH5&gt;0,MH5,"")</f>
        <v/>
      </c>
      <c r="MY5" s="11" t="str">
        <f>IF(SUM(ME5:MH5)-MI5&gt;0,SUM(ME5:MH5)-MI5,"")</f>
        <v/>
      </c>
      <c r="MZ5" s="11" t="str">
        <f>IF(MAX(MV5,MY5)&gt;0,MAX(MV5,MY5),"")</f>
        <v/>
      </c>
      <c r="NA5" s="11" t="str">
        <f>IF(ML5&gt;0,ML5,"")</f>
        <v/>
      </c>
      <c r="NB5" s="11" t="str">
        <f>IF(MM5&gt;0,MM5,"")</f>
        <v/>
      </c>
      <c r="NC5" s="11" t="str">
        <f>IF(SUM(MJ5:MM5)-MN5&gt;0,SUM(MJ5:MM5)-MN5,"")</f>
        <v/>
      </c>
      <c r="ND5" s="11" t="str">
        <f>IF(MQ5&gt;0,MQ5,"")</f>
        <v/>
      </c>
      <c r="NE5" s="11" t="str">
        <f>IF(MR5&gt;0,MR5,"")</f>
        <v/>
      </c>
      <c r="NF5" s="11" t="str">
        <f>IF(SUM(MO5:MR5)-MS5&gt;0,SUM(MO5:MR5)-MS5,"")</f>
        <v/>
      </c>
      <c r="NG5" s="11" t="str">
        <f>IF(SUM(MZ5,NC5,NF5)&gt;0,SUM(MZ5,NC5,NF5),"")</f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0" t="str">
        <f>IF(NJ5&gt;0,NJ5,"")</f>
        <v/>
      </c>
      <c r="OC5" s="40" t="str">
        <f>IF(NK5&gt;0,NK5,"")</f>
        <v/>
      </c>
      <c r="OD5" s="40" t="str">
        <f>IF(SUM(NH5:NK5)-NL5&gt;0,SUM(NH5:NK5)-NL5,"")</f>
        <v/>
      </c>
      <c r="OE5" s="40" t="str">
        <f>IF(NO5&gt;0,NO5,"")</f>
        <v/>
      </c>
      <c r="OF5" s="40" t="str">
        <f>IF(NP5&gt;0,NP5,"")</f>
        <v/>
      </c>
      <c r="OG5" s="40" t="str">
        <f>IF(SUM(NM5:NP5)-NQ5&gt;0,SUM(NM5:NP5)-NQ5,"")</f>
        <v/>
      </c>
      <c r="OH5" s="40" t="str">
        <f>IF(MAX(OD5,OG5)&gt;0,MAX(OD5,OG5),"")</f>
        <v/>
      </c>
      <c r="OI5" s="40" t="str">
        <f>IF(NT5&gt;0,NT5,"")</f>
        <v/>
      </c>
      <c r="OJ5" s="40" t="str">
        <f>IF(NU5&gt;0,NU5,"")</f>
        <v/>
      </c>
      <c r="OK5" s="40" t="str">
        <f>IF(SUM(NR5:NU5)-NV5&gt;0,SUM(NR5:NU5)-NV5,"")</f>
        <v/>
      </c>
      <c r="OL5" s="40" t="str">
        <f>IF(NY5&gt;0,NY5,"")</f>
        <v/>
      </c>
      <c r="OM5" s="40" t="str">
        <f>IF(NZ5&gt;0,NZ5,"")</f>
        <v/>
      </c>
      <c r="ON5" s="40" t="str">
        <f>IF(SUM(NW5:NZ5)-OA5&gt;0,SUM(NW5:NZ5)-OA5,"")</f>
        <v/>
      </c>
      <c r="OO5" s="40" t="str">
        <f>IF(SUM(OH5,OK5,ON5)&gt;0,SUM(OH5,OK5,ON5),"")</f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>IF(OR5&gt;0,OR5,"")</f>
        <v/>
      </c>
      <c r="PK5" s="11" t="str">
        <f>IF(OS5&gt;0,OS5,"")</f>
        <v/>
      </c>
      <c r="PL5" s="11" t="str">
        <f>IF(SUM(OP5:OS5)-OT5&gt;0,SUM(OP5:OS5)-OT5,"")</f>
        <v/>
      </c>
      <c r="PM5" s="11" t="str">
        <f>IF(OW5&gt;0,OW5,"")</f>
        <v/>
      </c>
      <c r="PN5" s="11" t="str">
        <f>IF(OX5&gt;0,OX5,"")</f>
        <v/>
      </c>
      <c r="PO5" s="11" t="str">
        <f>IF(SUM(OU5:OX5)-OY5&gt;0,SUM(OU5:OX5)-OY5,"")</f>
        <v/>
      </c>
      <c r="PP5" s="11" t="str">
        <f>IF(MAX(PL5,PO5)&gt;0,MAX(PL5,PO5),"")</f>
        <v/>
      </c>
      <c r="PQ5" s="11" t="str">
        <f>IF(PB5&gt;0,PB5,"")</f>
        <v/>
      </c>
      <c r="PR5" s="11" t="str">
        <f>IF(PC5&gt;0,PC5,"")</f>
        <v/>
      </c>
      <c r="PS5" s="11" t="str">
        <f>IF(SUM(OZ5:PC5)-PD5&gt;0,SUM(OZ5:PC5)-PD5,"")</f>
        <v/>
      </c>
      <c r="PT5" s="11" t="str">
        <f>IF(PG5&gt;0,PG5,"")</f>
        <v/>
      </c>
      <c r="PU5" s="11" t="str">
        <f>IF(PH5&gt;0,PH5,"")</f>
        <v/>
      </c>
      <c r="PV5" s="11" t="str">
        <f>IF(SUM(PE5:PH5)-PI5&gt;0,SUM(PE5:PH5)-PI5,"")</f>
        <v/>
      </c>
      <c r="PW5" s="11" t="str">
        <f>IF(SUM(PP5,PS5,PV5)&gt;0,SUM(PP5,PS5,PV5),"")</f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0" t="str">
        <f>IF(PZ5&gt;0,PZ5,"")</f>
        <v/>
      </c>
      <c r="QS5" s="40" t="str">
        <f>IF(QA5&gt;0,QA5,"")</f>
        <v/>
      </c>
      <c r="QT5" s="40" t="str">
        <f>IF(SUM(PX5:QA5)-QB5&gt;0,SUM(PX5:QA5)-QB5,"")</f>
        <v/>
      </c>
      <c r="QU5" s="40" t="str">
        <f>IF(QE5&gt;0,QE5,"")</f>
        <v/>
      </c>
      <c r="QV5" s="40" t="str">
        <f>IF(QF5&gt;0,QF5,"")</f>
        <v/>
      </c>
      <c r="QW5" s="40" t="str">
        <f>IF(SUM(QC5:QF5)-QG5&gt;0,SUM(QC5:QF5)-QG5,"")</f>
        <v/>
      </c>
      <c r="QX5" s="40" t="str">
        <f>IF(MAX(QT5,QW5)&gt;0,MAX(QT5,QW5),"")</f>
        <v/>
      </c>
      <c r="QY5" s="40" t="str">
        <f>IF(QJ5&gt;0,QJ5,"")</f>
        <v/>
      </c>
      <c r="QZ5" s="40" t="str">
        <f>IF(QK5&gt;0,QK5,"")</f>
        <v/>
      </c>
      <c r="RA5" s="40" t="str">
        <f>IF(SUM(QH5:QK5)-QL5&gt;0,SUM(QH5:QK5)-QL5,"")</f>
        <v/>
      </c>
      <c r="RB5" s="40" t="str">
        <f>IF(QO5&gt;0,QO5,"")</f>
        <v/>
      </c>
      <c r="RC5" s="40" t="str">
        <f>IF(QP5&gt;0,QP5,"")</f>
        <v/>
      </c>
      <c r="RD5" s="40" t="str">
        <f>IF(SUM(QM5:QP5)-QQ5&gt;0,SUM(QM5:QP5)-QQ5,"")</f>
        <v/>
      </c>
      <c r="RE5" s="40" t="str">
        <f>IF(SUM(QX5,RA5,RD5)&gt;0,SUM(QX5,RA5,RD5),"")</f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>IF(RH5&gt;0,RH5,"")</f>
        <v/>
      </c>
      <c r="SA5" s="11" t="str">
        <f>IF(RI5&gt;0,RI5,"")</f>
        <v/>
      </c>
      <c r="SB5" s="11" t="str">
        <f>IF(SUM(RF5:RI5)-RJ5&gt;0,SUM(RF5:RI5)-RJ5,"")</f>
        <v/>
      </c>
      <c r="SC5" s="11" t="str">
        <f>IF(RM5&gt;0,RM5,"")</f>
        <v/>
      </c>
      <c r="SD5" s="11" t="str">
        <f>IF(RN5&gt;0,RN5,"")</f>
        <v/>
      </c>
      <c r="SE5" s="11" t="str">
        <f>IF(SUM(RK5:RN5)-RO5&gt;0,SUM(RK5:RN5)-RO5,"")</f>
        <v/>
      </c>
      <c r="SF5" s="11" t="str">
        <f>IF(MAX(SB5,SE5)&gt;0,MAX(SB5,SE5),"")</f>
        <v/>
      </c>
      <c r="SG5" s="11" t="str">
        <f>IF(RR5&gt;0,RR5,"")</f>
        <v/>
      </c>
      <c r="SH5" s="11" t="str">
        <f>IF(RS5&gt;0,RS5,"")</f>
        <v/>
      </c>
      <c r="SI5" s="11" t="str">
        <f>IF(SUM(RP5:RS5)-RT5&gt;0,SUM(RP5:RS5)-RT5,"")</f>
        <v/>
      </c>
      <c r="SJ5" s="11" t="str">
        <f>IF(RW5&gt;0,RW5,"")</f>
        <v/>
      </c>
      <c r="SK5" s="11" t="str">
        <f>IF(RX5&gt;0,RX5,"")</f>
        <v/>
      </c>
      <c r="SL5" s="11" t="str">
        <f>IF(SUM(RU5:RX5)-RY5&gt;0,SUM(RU5:RX5)-RY5,"")</f>
        <v/>
      </c>
      <c r="SM5" s="11" t="str">
        <f>IF(SUM(SF5,SI5,SL5)&gt;0,SUM(SF5,SI5,SL5),"")</f>
        <v/>
      </c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40" t="str">
        <f>IF(SP5&gt;0,SP5,"")</f>
        <v/>
      </c>
      <c r="TI5" s="40" t="str">
        <f>IF(SQ5&gt;0,SQ5,"")</f>
        <v/>
      </c>
      <c r="TJ5" s="40" t="str">
        <f>IF(SUM(SN5:SQ5)-SR5&gt;0,SUM(SN5:SQ5)-SR5,"")</f>
        <v/>
      </c>
      <c r="TK5" s="40" t="str">
        <f>IF(SU5&gt;0,SU5,"")</f>
        <v/>
      </c>
      <c r="TL5" s="40" t="str">
        <f>IF(SV5&gt;0,SV5,"")</f>
        <v/>
      </c>
      <c r="TM5" s="40" t="str">
        <f>IF(SUM(SS5:SV5)-SW5&gt;0,SUM(SS5:SV5)-SW5,"")</f>
        <v/>
      </c>
      <c r="TN5" s="40" t="str">
        <f>IF(MAX(TJ5,TM5)&gt;0,MAX(TJ5,TM5),"")</f>
        <v/>
      </c>
      <c r="TO5" s="40" t="str">
        <f>IF(SZ5&gt;0,SZ5,"")</f>
        <v/>
      </c>
      <c r="TP5" s="40" t="str">
        <f>IF(TA5&gt;0,TA5,"")</f>
        <v/>
      </c>
      <c r="TQ5" s="40" t="str">
        <f>IF(SUM(SX5:TA5)-TB5&gt;0,SUM(SX5:TA5)-TB5,"")</f>
        <v/>
      </c>
      <c r="TR5" s="40" t="str">
        <f>IF(TE5&gt;0,TE5,"")</f>
        <v/>
      </c>
      <c r="TS5" s="40" t="str">
        <f>IF(TF5&gt;0,TF5,"")</f>
        <v/>
      </c>
      <c r="TT5" s="40" t="str">
        <f>IF(SUM(TC5:TF5)-TG5&gt;0,SUM(TC5:TF5)-TG5,"")</f>
        <v/>
      </c>
      <c r="TU5" s="40" t="str">
        <f>IF(SUM(TN5,TQ5,TT5)&gt;0,SUM(TN5,TQ5,TT5),"")</f>
        <v/>
      </c>
      <c r="TV5" s="18"/>
      <c r="TW5" s="18"/>
      <c r="TX5" s="18"/>
      <c r="TY5" s="18"/>
      <c r="TZ5" s="18"/>
      <c r="UA5" s="18"/>
      <c r="UB5" s="18"/>
      <c r="UC5" s="18"/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1" t="str">
        <f>IF(TX5&gt;0,TX5,"")</f>
        <v/>
      </c>
      <c r="UQ5" s="11" t="str">
        <f>IF(TY5&gt;0,TY5,"")</f>
        <v/>
      </c>
      <c r="UR5" s="11" t="str">
        <f>IF(SUM(TV5:TY5)-TZ5&gt;0,SUM(TV5:TY5)-TZ5,"")</f>
        <v/>
      </c>
      <c r="US5" s="11" t="str">
        <f>IF(UC5&gt;0,UC5,"")</f>
        <v/>
      </c>
      <c r="UT5" s="11" t="str">
        <f>IF(UD5&gt;0,UD5,"")</f>
        <v/>
      </c>
      <c r="UU5" s="11" t="str">
        <f>IF(SUM(UA5:UD5)-UE5&gt;0,SUM(UA5:UD5)-UE5,"")</f>
        <v/>
      </c>
      <c r="UV5" s="11" t="str">
        <f>IF(MAX(UR5,UU5)&gt;0,MAX(UR5,UU5),"")</f>
        <v/>
      </c>
      <c r="UW5" s="11" t="str">
        <f>IF(UH5&gt;0,UH5,"")</f>
        <v/>
      </c>
      <c r="UX5" s="11" t="str">
        <f>IF(UI5&gt;0,UI5,"")</f>
        <v/>
      </c>
      <c r="UY5" s="11" t="str">
        <f>IF(SUM(UF5:UI5)-UJ5&gt;0,SUM(UF5:UI5)-UJ5,"")</f>
        <v/>
      </c>
      <c r="UZ5" s="11" t="str">
        <f>IF(UM5&gt;0,UM5,"")</f>
        <v/>
      </c>
      <c r="VA5" s="11" t="str">
        <f>IF(UN5&gt;0,UN5,"")</f>
        <v/>
      </c>
      <c r="VB5" s="11" t="str">
        <f>IF(SUM(UK5:UN5)-UO5&gt;0,SUM(UK5:UN5)-UO5,"")</f>
        <v/>
      </c>
      <c r="VC5" s="11" t="str">
        <f>IF(SUM(UV5,UY5,VB5)&gt;0,SUM(UV5,UY5,VB5),"")</f>
        <v/>
      </c>
      <c r="VD5" s="17"/>
      <c r="VE5" s="17"/>
      <c r="VF5" s="17"/>
      <c r="VG5" s="17"/>
      <c r="VH5" s="17"/>
      <c r="VI5" s="17"/>
      <c r="VJ5" s="17"/>
      <c r="VK5" s="17"/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40" t="str">
        <f>IF(VF5&gt;0,VF5,"")</f>
        <v/>
      </c>
      <c r="VY5" s="40" t="str">
        <f>IF(VG5&gt;0,VG5,"")</f>
        <v/>
      </c>
      <c r="VZ5" s="40" t="str">
        <f>IF(SUM(VD5:VG5)-VH5&gt;0,SUM(VD5:VG5)-VH5,"")</f>
        <v/>
      </c>
      <c r="WA5" s="40" t="str">
        <f>IF(VK5&gt;0,VK5,"")</f>
        <v/>
      </c>
      <c r="WB5" s="40" t="str">
        <f>IF(VL5&gt;0,VL5,"")</f>
        <v/>
      </c>
      <c r="WC5" s="40" t="str">
        <f>IF(SUM(VI5:VL5)-VM5&gt;0,SUM(VI5:VL5)-VM5,"")</f>
        <v/>
      </c>
      <c r="WD5" s="40" t="str">
        <f>IF(MAX(VZ5,WC5)&gt;0,MAX(VZ5,WC5),"")</f>
        <v/>
      </c>
      <c r="WE5" s="40" t="str">
        <f>IF(VP5&gt;0,VP5,"")</f>
        <v/>
      </c>
      <c r="WF5" s="40" t="str">
        <f>IF(VQ5&gt;0,VQ5,"")</f>
        <v/>
      </c>
      <c r="WG5" s="40" t="str">
        <f>IF(SUM(VN5:VQ5)-VR5&gt;0,SUM(VN5:VQ5)-VR5,"")</f>
        <v/>
      </c>
      <c r="WH5" s="40" t="str">
        <f>IF(VU5&gt;0,VU5,"")</f>
        <v/>
      </c>
      <c r="WI5" s="40" t="str">
        <f>IF(VV5&gt;0,VV5,"")</f>
        <v/>
      </c>
      <c r="WJ5" s="40" t="str">
        <f>IF(SUM(VS5:VV5)-VW5&gt;0,SUM(VS5:VV5)-VW5,"")</f>
        <v/>
      </c>
      <c r="WK5" s="40" t="str">
        <f>IF(SUM(WD5,WG5,WJ5)&gt;0,SUM(WD5,WG5,WJ5),"")</f>
        <v/>
      </c>
      <c r="WL5" s="26">
        <f>IF($CH5="P",BS5,(BS5+AR5)/2)</f>
        <v>3.7</v>
      </c>
      <c r="WM5" s="26">
        <f>IF($CH5="P",BT5,(BT5+AS5)/2)</f>
        <v>4.7750000000000004</v>
      </c>
      <c r="WN5" s="26">
        <f>IF($CH5="P",BU5,(BU5+AT5)/2)</f>
        <v>5.9</v>
      </c>
      <c r="WO5" s="26">
        <f>IF($CH5="P",BV5,(BV5+AU5)/2)</f>
        <v>9.02</v>
      </c>
      <c r="WP5" s="26">
        <f>IF($CH5="P",BW5,(BW5+AV5)/2)</f>
        <v>0</v>
      </c>
      <c r="WQ5" s="26">
        <f>IF($CH5="P",BX5,(BX5+AW5)/2)</f>
        <v>0.995</v>
      </c>
      <c r="WR5" s="26">
        <f>IF($CH5="P",BY5,(BY5+AX5)/2)</f>
        <v>1.35</v>
      </c>
      <c r="WS5" s="26">
        <f>IF($CH5="P",BZ5,(BZ5+AY5)/2)</f>
        <v>2.0499999999999998</v>
      </c>
      <c r="WT5" s="26">
        <f>IF($CH5="P",CA5,(CA5+AZ5)/2)</f>
        <v>2.88</v>
      </c>
      <c r="WU5" s="26">
        <f>IF($CH5="P",CB5,(CB5+BA5)/2)</f>
        <v>0</v>
      </c>
      <c r="WV5" s="26">
        <f>IF($CH5="P",CC5,(CC5+BB5)/2)</f>
        <v>3.7749999999999999</v>
      </c>
      <c r="WW5" s="26">
        <f>IF($CH5="P",CD5,(CD5+BC5)/2)</f>
        <v>4.7</v>
      </c>
      <c r="WX5" s="26">
        <f>IF($CH5="P",CE5,(CE5+BD5)/2)</f>
        <v>5.9</v>
      </c>
      <c r="WY5" s="26">
        <f>IF($CH5="P",CF5,(CF5+BE5)/2)</f>
        <v>8.98</v>
      </c>
      <c r="WZ5" s="26">
        <f>IF($CH5="P",CG5,(CG5+BF5)/2)</f>
        <v>0</v>
      </c>
      <c r="XA5" s="28" t="s">
        <v>53</v>
      </c>
      <c r="XB5" s="11">
        <f>IF(WN5&gt;0,WN5,"")</f>
        <v>5.9</v>
      </c>
      <c r="XC5" s="11">
        <f>IF(WO5&gt;0,WO5,"")</f>
        <v>9.02</v>
      </c>
      <c r="XD5" s="11">
        <f>IF(SUM(WL5:WO5)-WP5&gt;0,SUM(WL5:WO5)-WP5,"")</f>
        <v>23.395000000000003</v>
      </c>
      <c r="XE5" s="11">
        <f>IF(WS5&gt;0,WS5,"")</f>
        <v>2.0499999999999998</v>
      </c>
      <c r="XF5" s="11">
        <f>IF(WT5&gt;0,WT5,"")</f>
        <v>2.88</v>
      </c>
      <c r="XG5" s="11">
        <f>IF(SUM(WQ5:WT5)-WU5&gt;0,SUM(WQ5:WT5)-WU5,"")</f>
        <v>7.2749999999999995</v>
      </c>
      <c r="XH5" s="11">
        <f>IF(MAX(XD5,XG5)&gt;0,MAX(XD5,XG5),"")</f>
        <v>23.395000000000003</v>
      </c>
      <c r="XI5" s="11">
        <f>IF(WX5&gt;0,WX5,"")</f>
        <v>5.9</v>
      </c>
      <c r="XJ5" s="11">
        <f>IF(WY5&gt;0,WY5,"")</f>
        <v>8.98</v>
      </c>
      <c r="XK5" s="11">
        <f>IF(SUM(WV5:WY5)-WZ5&gt;0,SUM(WV5:WY5)-WZ5,"")</f>
        <v>23.355</v>
      </c>
      <c r="XL5" s="11">
        <f>IF(SUM(XH5,XK5)&gt;0,SUM(XH5,XK5),"")</f>
        <v>46.75</v>
      </c>
    </row>
    <row r="6" spans="1:636" x14ac:dyDescent="0.2">
      <c r="A6" s="4" cm="1">
        <f t="array" ref="A6">IF(AND(H6&lt;&gt;"",H6&lt;&gt;"No DD"),SUMPRODUCT((H$4:H$15&lt;&gt;"")*(H$4:H$15&lt;&gt;"No DD")*(E$4:E$15&gt;E6))+1,IF(H6="No DD",SUMPRODUCT((H$4:H$15="No DD")*(E$4:E$15&gt;E6))+1+SUMPRODUCT((H$4:H$15&lt;&gt;"")*(H$4:H$15&lt;&gt;"No DD")),""))</f>
        <v>3</v>
      </c>
      <c r="B6" s="5" t="s">
        <v>125</v>
      </c>
      <c r="C6" s="4" t="s">
        <v>6</v>
      </c>
      <c r="D6" s="4" t="s">
        <v>124</v>
      </c>
      <c r="E6" s="9">
        <f>SUM(J6,L6,N6)</f>
        <v>95.14</v>
      </c>
      <c r="F6" s="3" t="str">
        <f>IF(OR(AND(AG6&gt;=AQ$17,AG6&lt;&gt;"",AI6&gt;=AQ$21,AI6&lt;&gt;"",AF6=""),AND(AJ6&gt;=AQ$17,AJ6&lt;&gt;"",AL6&gt;=AQ$21,AL6&lt;&gt;"",AF6=""),AND(AN6&gt;=AQ$17,AN6&lt;&gt;"",AP6&gt;=AQ$21,AP6&lt;&gt;"",AF6=""),AND(BH6&gt;=BR$17,BH6&lt;&gt;"",BJ6&gt;=BR$21,BJ6&lt;&gt;"",BG6=""),AND(BK6&gt;=BR$17,BK6&lt;&gt;"",BM6&gt;=BR$21,BM6&lt;&gt;"",BG6=""),AND(BO6&gt;=BR$17,BO6&lt;&gt;"",BQ6&gt;=BR$21,BQ6&lt;&gt;"",BG6=""),AND(CI6&gt;=CS$17,CI6&lt;&gt;"",CK6&gt;=CS$21,CK6&lt;&gt;"",CH6=""),AND(CL6&gt;=CS$17,CL6&lt;&gt;"",CN6&gt;=CS$21,CN6&lt;&gt;"",CH6=""),AND(CP6&gt;=CS$17,CP6&lt;&gt;"",CR6&gt;=CS$21,CR6&lt;&gt;"",CH6=""),AND(DP6&gt;=EC$17,DP6&lt;&gt;"",DR6&gt;=EC$21,DR6&lt;&gt;""),AND(DS6&gt;=EC$17,DS6&lt;&gt;"",DU6&gt;=EC$21,DU6&lt;&gt;""),AND(DW6&gt;=EC$17,DW6&lt;&gt;"",DY6&gt;=EC$21,DY6&lt;&gt;""),AND(DZ6&gt;=EC$17,DZ6&lt;&gt;"",EB6&gt;=EC$21,EB6&lt;&gt;""),AND(EX6&gt;=FK$17,EX6&lt;&gt;"",EZ6&gt;=FK$21,EZ6&lt;&gt;""),AND(FA6&gt;=FK$17,FA6&lt;&gt;"",FC6&gt;=FK$21,FC6&lt;&gt;""),AND(FE6&gt;=FK$17,FE6&lt;&gt;"",FG6&gt;=FK$21,FG6&lt;&gt;""),AND(FH6&gt;=FK$17,FH6&lt;&gt;"",FJ6&gt;=FK$21,FJ6&lt;&gt;""),AND(GF6&gt;=GS$17,GF6&lt;&gt;"",GH6&gt;=GS$21,GH6&lt;&gt;""),AND(GI6&gt;=GS$17,GI6&lt;&gt;"",GK6&gt;=GS$21,GK6&lt;&gt;""),AND(GM6&gt;=GS$17,GM6&lt;&gt;"",GO6&gt;=GS$21,GO6&lt;&gt;""),AND(GP6&gt;=GS$17,GP6&lt;&gt;"",GR6&gt;=GS$21,GR6&lt;&gt;""),AND(HN6&gt;=IA$17,HN6&lt;&gt;"",HP6&gt;=IA$21,HP6&lt;&gt;""),AND(HQ6&gt;=IA$17,HQ6&lt;&gt;"",HS6&gt;=IA$21,HS6&lt;&gt;""),AND(HU6&gt;=IA$17,HU6&lt;&gt;"",HW6&gt;=IA$21,HW6&lt;&gt;""),AND(HX6&gt;=IA$17,HX6&lt;&gt;"",HZ6&gt;=IA$21,HZ6&lt;&gt;""),AND(IV6&gt;=JI$17,IV6&lt;&gt;"",IX6&gt;=JI$21,IX6&lt;&gt;""),AND(IY6&gt;=JI$17,IY6&lt;&gt;"",JA6&gt;=JI$21,JA6&lt;&gt;""),AND(JC6&gt;=JI$17,JC6&lt;&gt;"",JE6&gt;=JI$21,JE6&lt;&gt;""),AND(JF6&gt;=JI$17,JF6&lt;&gt;"",JH6&gt;=JI$21,JH6&lt;&gt;""),AND(KD6&gt;=KQ$17,KD6&lt;&gt;"",KF6&gt;=KQ$21,KF6&lt;&gt;""),AND(KG6&gt;=KQ$17,KG6&lt;&gt;"",KI6&gt;=KQ$21,KI6&lt;&gt;""),AND(KK6&gt;=KQ$17,KK6&lt;&gt;"",KM6&gt;=KQ$21,KM6&lt;&gt;""),AND(KN6&gt;=KQ$17,KN6&lt;&gt;"",KP6&gt;=KQ$21,KP6&lt;&gt;""),AND(LL6&gt;=LY$17,LL6&lt;&gt;"",LN6&gt;=LY$21,LN6&lt;&gt;""),AND(LO6&gt;=LY$17,LO6&lt;&gt;"",LQ6&gt;=LY$21,LQ6&lt;&gt;""),AND(LS6&gt;=LY$17,LS6&lt;&gt;"",LU6&gt;=LY$21,LU6&lt;&gt;""),AND(LV6&gt;=LY$17,LV6&lt;&gt;"",LX6&gt;=LY$21,LX6&lt;&gt;""),AND(MT6&gt;=NG$17,MT6&lt;&gt;"",MV6&gt;=NG$21,MV6&lt;&gt;""),AND(MW6&gt;=NG$17,MW6&lt;&gt;"",MY6&gt;=NG$21,MY6&lt;&gt;""),AND(NA6&gt;=NG$17,NA6&lt;&gt;"",NC6&gt;=NG$21,NC6&lt;&gt;""),AND(ND6&gt;=NG$17,ND6&lt;&gt;"",NF6&gt;=NG$21,NF6&lt;&gt;""),AND(OB6&gt;=OO$17,OB6&lt;&gt;"",OD6&gt;=OO$21,OD6&lt;&gt;""),AND(OE6&gt;=OO$17,OE6&lt;&gt;"",OG6&gt;=OO$21,OG6&lt;&gt;""),AND(OI6&gt;=OO$17,OI6&lt;&gt;"",OK6&gt;=OO$21,OK6&lt;&gt;""),AND(OL6&gt;=OO$17,OL6&lt;&gt;"",ON6&gt;=OO$21,ON6&lt;&gt;""),AND(PJ6&gt;=PW$17,PJ6&lt;&gt;"",PL6&gt;=PW$21,PL6&lt;&gt;""),AND(PM6&gt;=PW$17,PM6&lt;&gt;"",PO6&gt;=PW$21,PO6&lt;&gt;""),AND(PQ6&gt;=PW$17,PQ6&lt;&gt;"",PS6&gt;=PW$21,PS6&lt;&gt;""),AND(PT6&gt;=PW$17,PT6&lt;&gt;"",PV6&gt;=PW$21,PV6&lt;&gt;""),AND(QR6&gt;=RE$17,QR6&lt;&gt;"",QT6&gt;=RE$21,QT6&lt;&gt;""),AND(QU6&gt;=RE$17,QU6&lt;&gt;"",QW6&gt;=RE$21,QW6&lt;&gt;""),AND(QY6&gt;=RE$17,QY6&lt;&gt;"",RA6&gt;=RE$21,RA6&lt;&gt;""),AND(RB6&gt;=RE$17,RB6&lt;&gt;"",RD6&gt;=RE$21,RD6&lt;&gt;""),AND(RZ6&gt;=SM$17,RZ6&lt;&gt;"",SB6&gt;=SM$21,SB6&lt;&gt;""),AND(SC6&gt;=SM$17,SC6&lt;&gt;"",SE6&gt;=SM$21,SE6&lt;&gt;""),AND(SG6&gt;=SM$17,SG6&lt;&gt;"",SI6&gt;=SM$21,SI6&lt;&gt;""),AND(SJ6&gt;=SM$17,SJ6&lt;&gt;"",SL6&gt;=SM$21,SL6&lt;&gt;""),AND(TH6&gt;=TU$17,TH6&lt;&gt;"",TJ6&gt;=TU$21,TJ6&lt;&gt;""),AND(TK6&gt;=TU$17,TK6&lt;&gt;"",TM6&gt;=TU$21,TM6&lt;&gt;""),AND(TO6&gt;=TU$17,TO6&lt;&gt;"",TQ6&gt;=TU$21,TQ6&lt;&gt;""),AND(TR6&gt;=TU$17,TR6&lt;&gt;"",TT6&gt;=TU$21,TT6&lt;&gt;""),AND(UP6&gt;=VC$17,UP6&lt;&gt;"",UR6&gt;=VC$21,UR6&lt;&gt;""),AND(US6&gt;=VC$17,US6&lt;&gt;"",UU6&gt;=VC$21,UU6&lt;&gt;""),AND(UW6&gt;=VC$17,UW6&lt;&gt;"",UY6&gt;=VC$21,UY6&lt;&gt;""),AND(UZ6&gt;=VC$17,UZ6&lt;&gt;"",VB6&gt;=VC$21,VB6&lt;&gt;""),AND(VX6&gt;=WK$17,VX6&lt;&gt;"",VZ6&gt;=WK$21,VZ6&lt;&gt;""),AND(WA6&gt;=WK$17,WA6&lt;&gt;"",WC6&gt;=WK$21,WC6&lt;&gt;""),AND(WE6&gt;=WK$17,WE6&lt;&gt;"",WG6&gt;=WK$21,WG6&lt;&gt;""),AND(WH6&gt;=WK$17,WH6&lt;&gt;"",WJ6&gt;=WK$21,WJ6&lt;&gt;"")),"P","")</f>
        <v>P</v>
      </c>
      <c r="G6" s="3" t="str">
        <f>IF(OR(AND(AI6&gt;=AQ$21,AI6&lt;&gt;"",AF6=""),AND(AL6&gt;=AQ$21,AL6&lt;&gt;"",AF6=""),AND(AP6&gt;=AQ$21,AP6&lt;&gt;"",AF6=""),AND(BJ6&gt;=BR$21,BJ6&lt;&gt;"",BG6=""),AND(BM6&gt;=BR$21,BM6&lt;&gt;"",BG6=""),AND(BQ6&gt;=BR$21,BQ6&lt;&gt;"",BG6=""),AND(CK6&gt;=CS$21,CK6&lt;&gt;"",CH6=""),AND(CN6&gt;=CS$21,CN6&lt;&gt;"",CH6=""),AND(CR6&gt;=CS$21,CR6&lt;&gt;"",CH6=""),AND(DR6&gt;=EC$21,DR6&lt;&gt;""),AND(DU6&gt;=EC$21,DU6&lt;&gt;""),AND(DY6&gt;=EC$21,DY6&lt;&gt;""),AND(EB6&gt;=EC$21,EB6&lt;&gt;""),AND(EZ6&gt;=FK$21,EZ6&lt;&gt;""),AND(FC6&gt;=FK$21,FC6&lt;&gt;""),AND(FG6&gt;=FK$21,FG6&lt;&gt;""),AND(FJ6&gt;=FK$21,FJ6&lt;&gt;""),AND(GH6&gt;=GS$21,GH6&lt;&gt;""),AND(GK6&gt;=GS$21,GK6&lt;&gt;""),AND(GO6&gt;=GS$21,GO6&lt;&gt;""),AND(GR6&gt;=GS$21,GR6&lt;&gt;""),AND(HP6&gt;=IA$21,HP6&lt;&gt;""),AND(HS6&gt;=IA$21,HS6&lt;&gt;""),AND(HW6&gt;=IA$21,HW6&lt;&gt;""),AND(HZ6&gt;=IA$21,HZ6&lt;&gt;""),AND(IX6&gt;=JI$21,IX6&lt;&gt;""),AND(JA6&gt;=JI$21,JA6&lt;&gt;""),AND(JE6&gt;=JI$21,JE6&lt;&gt;""),AND(JH6&gt;=JI$21,JH6&lt;&gt;""),AND(KF6&gt;=KQ$21,KF6&lt;&gt;""),AND(KI6&gt;=KQ$21,KI6&lt;&gt;""),AND(KM6&gt;=KQ$21,KM6&lt;&gt;""),AND(KP6&gt;=KQ$21,KP6&lt;&gt;""),AND(LN6&gt;=LY$21,LN6&lt;&gt;""),AND(LQ6&gt;=LY$21,LQ6&lt;&gt;""),AND(LU6&gt;=LY$21,LU6&lt;&gt;""),AND(LX6&gt;=LY$21,LX6&lt;&gt;""),AND(MV6&gt;=NG$21,MV6&lt;&gt;""),AND(MY6&gt;=NG$21,MY6&lt;&gt;""),AND(NC6&gt;=NG$21,NC6&lt;&gt;""),AND(NF6&gt;=NG$21,NF6&lt;&gt;""),AND(OD6&gt;=OO$21,OD6&lt;&gt;""),AND(OG6&gt;=OO$21,OG6&lt;&gt;""),AND(OK6&gt;=OO$21,OK6&lt;&gt;""),AND(ON6&gt;=OO$21,ON6&lt;&gt;""),AND(PL6&gt;=PW$21,PL6&lt;&gt;""),AND(PO6&gt;=PW$21,PO6&lt;&gt;""),AND(PS6&gt;=PW$21,PS6&lt;&gt;""),AND(PV6&gt;=PW$21,PV6&lt;&gt;""),AND(QT6&gt;=RE$21,QT6&lt;&gt;""),AND(QW6&gt;=RE$21,QW6&lt;&gt;""),AND(RA6&gt;=RE$21,RA6&lt;&gt;""),AND(RD6&gt;=RE$21,RD6&lt;&gt;""),AND(SB6&gt;=SM$21,SB6&lt;&gt;""),AND(SE6&gt;=SM$21,SE6&lt;&gt;""),AND(SI6&gt;=SM$21,SI6&lt;&gt;""),AND(SL6&gt;=SM$21,SL6&lt;&gt;""),AND(TJ6&gt;=TU$21,TJ6&lt;&gt;""),AND(TM6&gt;=TU$21,TM6&lt;&gt;""),AND(TQ6&gt;=TU$21,TQ6&lt;&gt;""),AND(TT6&gt;=TU$21,TT6&lt;&gt;""),AND(UR6&gt;=VC$21,UR6&lt;&gt;""),AND(UU6&gt;=VC$21,UU6&lt;&gt;""),AND(UY6&gt;=VC$21,UY6&lt;&gt;""),AND(VB6&gt;=VC$21,VB6&lt;&gt;""),AND(VZ6&gt;=WK$21,VZ6&lt;&gt;""),AND(WC6&gt;=WK$21,WC6&lt;&gt;""),AND(WG6&gt;=WK$21,WG6&lt;&gt;""),AND(WJ6&gt;=WK$21,WJ6&lt;&gt;"")),"P","")</f>
        <v>P</v>
      </c>
      <c r="H6" s="36" t="str">
        <f>IF(AND(G6="P",F6=""),"No DD",IF(OR(AND(AG6&gt;=AQ$20,AG6&lt;&gt;"",AI6&gt;=AQ$24,AI6&lt;&gt;"",AF6=""),AND(AJ6&gt;=AQ$20,AJ6&lt;&gt;"",AL6&gt;=AQ$24,AL6&lt;&gt;"",AF6=""),AND(AN6&gt;=AQ$20,AN6&lt;&gt;"",AP6&gt;=AQ$24,AP6&lt;&gt;"",AF6=""),AND(BH6&gt;=BR$20,BH6&lt;&gt;"",BJ6&gt;=BR$24,BJ6&lt;&gt;"",BG6=""),AND(BK6&gt;=BR$20,BK6&lt;&gt;"",BM6&gt;=BR$24,BM6&lt;&gt;"",BG6=""),AND(BO6&gt;=BR$20,BO6&lt;&gt;"",BQ6&gt;=BR$24,BQ6&lt;&gt;"",BG6=""),AND(CI6&gt;=CS$20,CI6&lt;&gt;"",CK6&gt;=CS$24,CK6&lt;&gt;"",CH6=""),AND(CL6&gt;=CS$20,CL6&lt;&gt;"",CN6&gt;=CS$24,CN6&lt;&gt;"",CH6=""),AND(CP6&gt;=CS$20,CP6&lt;&gt;"",CR6&gt;=CS$24,CR6&lt;&gt;"",CH6=""),AND(DP6&gt;=EC$20,DP6&lt;&gt;"",DR6&gt;=EC$24,DR6&lt;&gt;""),AND(DS6&gt;=EC$20,DS6&lt;&gt;"",DU6&gt;=EC$24,DU6&lt;&gt;""),AND(DW6&gt;=EC$20,DW6&lt;&gt;"",DY6&gt;=EC$24,DY6&lt;&gt;""),AND(DZ6&gt;=EC$20,DZ6&lt;&gt;"",EB6&gt;=EC$24,EB6&lt;&gt;""),AND(EX6&gt;=FK$20,EX6&lt;&gt;"",EZ6&gt;=FK$24,EZ6&lt;&gt;""),AND(FA6&gt;=FK$20,FA6&lt;&gt;"",FC6&gt;=FK$24,FC6&lt;&gt;""),AND(FE6&gt;=FK$20,FE6&lt;&gt;"",FG6&gt;=FK$24,FG6&lt;&gt;""),AND(FH6&gt;=FK$20,FH6&lt;&gt;"",FJ6&gt;=FK$24,FJ6&lt;&gt;""),AND(GF6&gt;=GS$20,GF6&lt;&gt;"",GH6&gt;=GS$24,GH6&lt;&gt;""),AND(GI6&gt;=GS$20,GI6&lt;&gt;"",GK6&gt;=GS$24,GK6&lt;&gt;""),AND(GM6&gt;=GS$20,GM6&lt;&gt;"",GO6&gt;=GS$24,GO6&lt;&gt;""),AND(GP6&gt;=GS$20,GP6&lt;&gt;"",GR6&gt;=GS$24,GR6&lt;&gt;""),AND(HN6&gt;=IA$20,HN6&lt;&gt;"",HP6&gt;=IA$24,HP6&lt;&gt;""),AND(HQ6&gt;=IA$20,HQ6&lt;&gt;"",HS6&gt;=IA$24,HS6&lt;&gt;""),AND(HU6&gt;=IA$20,HU6&lt;&gt;"",HW6&gt;=IA$24,HW6&lt;&gt;""),AND(HX6&gt;=IA$20,HX6&lt;&gt;"",HZ6&gt;=IA$24,HZ6&lt;&gt;""),AND(IV6&gt;=JI$20,IV6&lt;&gt;"",IX6&gt;=JI$24,IX6&lt;&gt;""),AND(IY6&gt;=JI$20,IY6&lt;&gt;"",JA6&gt;=JI$24,JA6&lt;&gt;""),AND(JC6&gt;=JI$20,JC6&lt;&gt;"",JE6&gt;=JI$24,JE6&lt;&gt;""),AND(JF6&gt;=JI$20,JF6&lt;&gt;"",JH6&gt;=JI$24,JH6&lt;&gt;""),AND(KD6&gt;=KQ$20,KD6&lt;&gt;"",KF6&gt;=KQ$24,KF6&lt;&gt;""),AND(KG6&gt;=KQ$20,KG6&lt;&gt;"",KI6&gt;=KQ$24,KI6&lt;&gt;""),AND(KK6&gt;=KQ$20,KK6&lt;&gt;"",KM6&gt;=KQ$24,KM6&lt;&gt;""),AND(KN6&gt;=KQ$20,KN6&lt;&gt;"",KP6&gt;=KQ$24,KP6&lt;&gt;""),AND(LL6&gt;=LY$20,LL6&lt;&gt;"",LN6&gt;=LY$24,LN6&lt;&gt;""),AND(LO6&gt;=LY$20,LO6&lt;&gt;"",LQ6&gt;=LY$24,LQ6&lt;&gt;""),AND(LS6&gt;=LY$20,LS6&lt;&gt;"",LU6&gt;=LY$24,LU6&lt;&gt;""),AND(LV6&gt;=LY$20,LV6&lt;&gt;"",LX6&gt;=LY$24,LX6&lt;&gt;""),AND(MT6&gt;=NG$20,MT6&lt;&gt;"",MV6&gt;=NG$24,MV6&lt;&gt;""),AND(MW6&gt;=NG$20,MW6&lt;&gt;"",MY6&gt;=NG$24,MY6&lt;&gt;""),AND(NA6&gt;=NG$20,NA6&lt;&gt;"",NC6&gt;=NG$24,NC6&lt;&gt;""),AND(ND6&gt;=NG$20,ND6&lt;&gt;"",NF6&gt;=NG$24,NF6&lt;&gt;""),AND(OB6&gt;=OO$20,OB6&lt;&gt;"",OD6&gt;=OO$24,OD6&lt;&gt;""),AND(OE6&gt;=OO$20,OE6&lt;&gt;"",OG6&gt;=OO$24,OG6&lt;&gt;""),AND(OI6&gt;=OO$20,OI6&lt;&gt;"",OK6&gt;=OO$24,OK6&lt;&gt;""),AND(OL6&gt;=OO$20,OL6&lt;&gt;"",ON6&gt;=OO$24,ON6&lt;&gt;""),AND(PJ6&gt;=PW$20,PJ6&lt;&gt;"",PL6&gt;=PW$24,PL6&lt;&gt;""),AND(PM6&gt;=PW$20,PM6&lt;&gt;"",PO6&gt;=PW$24,PO6&lt;&gt;""),AND(PQ6&gt;=PW$20,PQ6&lt;&gt;"",PS6&gt;=PW$24,PS6&lt;&gt;""),AND(PT6&gt;=PW$20,PT6&lt;&gt;"",PV6&gt;=PW$24,PV6&lt;&gt;""),AND(QR6&gt;=RE$20,QR6&lt;&gt;"",QT6&gt;=RE$24,QT6&lt;&gt;""),AND(QU6&gt;=RE$20,QU6&lt;&gt;"",QW6&gt;=RE$24,QW6&lt;&gt;""),AND(QY6&gt;=RE$20,QY6&lt;&gt;"",RA6&gt;=RE$24,RA6&lt;&gt;""),AND(RB6&gt;=RE$20,RB6&lt;&gt;"",RD6&gt;=RE$24,RD6&lt;&gt;""),AND(RZ6&gt;=SM$20,RZ6&lt;&gt;"",SB6&gt;=SM$24,SB6&lt;&gt;""),AND(SC6&gt;=SM$20,SC6&lt;&gt;"",SE6&gt;=SM$24,SE6&lt;&gt;""),AND(SG6&gt;=SM$20,SG6&lt;&gt;"",SI6&gt;=SM$24,SI6&lt;&gt;""),AND(SJ6&gt;=SM$20,SJ6&lt;&gt;"",SL6&gt;=SM$24,SL6&lt;&gt;""),AND(TH6&gt;=TU$20,TH6&lt;&gt;"",TJ6&gt;=TU$24,TJ6&lt;&gt;""),AND(TK6&gt;=TU$20,TK6&lt;&gt;"",TM6&gt;=TU$24,TM6&lt;&gt;""),AND(TO6&gt;=TU$20,TO6&lt;&gt;"",TQ6&gt;=TU$24,TQ6&lt;&gt;""),AND(TR6&gt;=TU$20,TR6&lt;&gt;"",TT6&gt;=TU$24,TT6&lt;&gt;""),AND(UP6&gt;=VC$20,UP6&lt;&gt;"",UR6&gt;=VC$24,UR6&lt;&gt;""),AND(US6&gt;=VC$20,US6&lt;&gt;"",UU6&gt;=VC$24,UU6&lt;&gt;""),AND(UW6&gt;=VC$20,UW6&lt;&gt;"",UY6&gt;=VC$24,UY6&lt;&gt;""),AND(UZ6&gt;=VC$20,UZ6&lt;&gt;"",VB6&gt;=VC$24,VB6&lt;&gt;""),AND(VX6&gt;=WK$20,VX6&lt;&gt;"",VZ6&gt;=WK$24,VZ6&lt;&gt;""),AND(WA6&gt;=WK$20,WA6&lt;&gt;"",WC6&gt;=WK$24,WC6&lt;&gt;""),AND(WE6&gt;=WK$20,WE6&lt;&gt;"",WG6&gt;=WK$24,WG6&lt;&gt;""),AND(WH6&gt;=WK$20,WH6&lt;&gt;"",WJ6&gt;=WK$24,WJ6&lt;&gt;"")),"Merit",IF(OR(AND(AG6&gt;=AQ$19,AG6&lt;&gt;"",AI6&gt;=AQ$23,AI6&lt;&gt;"",AF6=""),AND(AJ6&gt;=AQ$19,AJ6&lt;&gt;"",AL6&gt;=AQ$23,AL6&lt;&gt;"",AF6=""),AND(AN6&gt;=AQ$19,AN6&lt;&gt;"",AP6&gt;=AQ$23,AP6&lt;&gt;"",AF6=""),AND(BH6&gt;=BR$19,BH6&lt;&gt;"",BJ6&gt;=BR$23,BJ6&lt;&gt;"",BG6=""),AND(BK6&gt;=BR$19,BK6&lt;&gt;"",BM6&gt;=BR$23,BM6&lt;&gt;"",BG6=""),AND(BO6&gt;=BR$19,BO6&lt;&gt;"",BQ6&gt;=BR$23,BQ6&lt;&gt;"",BG6=""),AND(CI6&gt;=CS$19,CI6&lt;&gt;"",CK6&gt;=CS$23,CK6&lt;&gt;"",CH6=""),AND(CL6&gt;=CS$19,CL6&lt;&gt;"",CN6&gt;=CS$23,CN6&lt;&gt;"",CH6=""),AND(CP6&gt;=CS$19,CP6&lt;&gt;"",CR6&gt;=CS$23,CR6&lt;&gt;"",CH6=""),AND(DP6&gt;=EC$19,DP6&lt;&gt;"",DR6&gt;=EC$23,DR6&lt;&gt;""),AND(DS6&gt;=EC$19,DS6&lt;&gt;"",DU6&gt;=EC$23,DU6&lt;&gt;""),AND(DW6&gt;=EC$19,DW6&lt;&gt;"",DY6&gt;=EC$23,DY6&lt;&gt;""),AND(DZ6&gt;=EC$19,DZ6&lt;&gt;"",EB6&gt;=EC$23,EB6&lt;&gt;""),AND(EX6&gt;=FK$19,EX6&lt;&gt;"",EZ6&gt;=FK$23,EZ6&lt;&gt;""),AND(FA6&gt;=FK$19,FA6&lt;&gt;"",FC6&gt;=FK$23,FC6&lt;&gt;""),AND(FE6&gt;=FK$19,FE6&lt;&gt;"",FG6&gt;=FK$23,FG6&lt;&gt;""),AND(FH6&gt;=FK$19,FH6&lt;&gt;"",FJ6&gt;=FK$23,FJ6&lt;&gt;""),AND(GF6&gt;=GS$19,GF6&lt;&gt;"",GH6&gt;=GS$23,GH6&lt;&gt;""),AND(GI6&gt;=GS$19,GI6&lt;&gt;"",GK6&gt;=GS$23,GK6&lt;&gt;""),AND(GM6&gt;=GS$19,GM6&lt;&gt;"",GO6&gt;=GS$23,GO6&lt;&gt;""),AND(GP6&gt;=GS$19,GP6&lt;&gt;"",GR6&gt;=GS$23,GR6&lt;&gt;""),AND(HN6&gt;=IA$19,HN6&lt;&gt;"",HP6&gt;=IA$23,HP6&lt;&gt;""),AND(HQ6&gt;=IA$19,HQ6&lt;&gt;"",HS6&gt;=IA$23,HS6&lt;&gt;""),AND(HU6&gt;=IA$19,HU6&lt;&gt;"",HW6&gt;=IA$23,HW6&lt;&gt;""),AND(HX6&gt;=IA$19,HX6&lt;&gt;"",HZ6&gt;=IA$23,HZ6&lt;&gt;""),AND(IV6&gt;=JI$19,IV6&lt;&gt;"",IX6&gt;=JI$23,IX6&lt;&gt;""),AND(IY6&gt;=JI$19,IY6&lt;&gt;"",JA6&gt;=JI$23,JA6&lt;&gt;""),AND(JC6&gt;=JI$19,JC6&lt;&gt;"",JE6&gt;=JI$23,JE6&lt;&gt;""),AND(JF6&gt;=JI$19,JF6&lt;&gt;"",JH6&gt;=JI$23,JH6&lt;&gt;""),AND(KD6&gt;=KQ$19,KD6&lt;&gt;"",KF6&gt;=KQ$23,KF6&lt;&gt;""),AND(KG6&gt;=KQ$19,KG6&lt;&gt;"",KI6&gt;=KQ$23,KI6&lt;&gt;""),AND(KK6&gt;=KQ$19,KK6&lt;&gt;"",KM6&gt;=KQ$23,KM6&lt;&gt;""),AND(KN6&gt;=KQ$19,KN6&lt;&gt;"",KP6&gt;=KQ$23,KP6&lt;&gt;""),AND(LL6&gt;=LY$19,LL6&lt;&gt;"",LN6&gt;=LY$23,LN6&lt;&gt;""),AND(LO6&gt;=LY$19,LO6&lt;&gt;"",LQ6&gt;=LY$23,LQ6&lt;&gt;""),AND(LS6&gt;=LY$19,LS6&lt;&gt;"",LU6&gt;=LY$23,LU6&lt;&gt;""),AND(LV6&gt;=LY$19,LV6&lt;&gt;"",LX6&gt;=LY$23,LX6&lt;&gt;""),AND(MT6&gt;=NG$19,MT6&lt;&gt;"",MV6&gt;=NG$23,MV6&lt;&gt;""),AND(MW6&gt;=NG$19,MW6&lt;&gt;"",MY6&gt;=NG$23,MY6&lt;&gt;""),AND(NA6&gt;=NG$19,NA6&lt;&gt;"",NC6&gt;=NG$23,NC6&lt;&gt;""),AND(ND6&gt;=NG$19,ND6&lt;&gt;"",NF6&gt;=NG$23,NF6&lt;&gt;""),AND(OB6&gt;=OO$19,OB6&lt;&gt;"",OD6&gt;=OO$23,OD6&lt;&gt;""),AND(OE6&gt;=OO$19,OE6&lt;&gt;"",OG6&gt;=OO$23,OG6&lt;&gt;""),AND(OI6&gt;=OO$19,OI6&lt;&gt;"",OK6&gt;=OO$23,OK6&lt;&gt;""),AND(OL6&gt;=OO$19,OL6&lt;&gt;"",ON6&gt;=OO$23,ON6&lt;&gt;""),AND(PJ6&gt;=PW$19,PJ6&lt;&gt;"",PL6&gt;=PW$23,PL6&lt;&gt;""),AND(PM6&gt;=PW$19,PM6&lt;&gt;"",PO6&gt;=PW$23,PO6&lt;&gt;""),AND(PQ6&gt;=PW$19,PQ6&lt;&gt;"",PS6&gt;=PW$23,PS6&lt;&gt;""),AND(PT6&gt;=PW$19,PT6&lt;&gt;"",PV6&gt;=PW$23,PV6&lt;&gt;""),AND(QR6&gt;=RE$19,QR6&lt;&gt;"",QT6&gt;=RE$23,QT6&lt;&gt;""),AND(QU6&gt;=RE$19,QU6&lt;&gt;"",QW6&gt;=RE$23,QW6&lt;&gt;""),AND(QY6&gt;=RE$19,QY6&lt;&gt;"",RA6&gt;=RE$23,RA6&lt;&gt;""),AND(RB6&gt;=RE$19,RB6&lt;&gt;"",RD6&gt;=RE$23,RD6&lt;&gt;""),AND(RZ6&gt;=SM$19,RZ6&lt;&gt;"",SB6&gt;=SM$23,SB6&lt;&gt;""),AND(SC6&gt;=SM$19,SC6&lt;&gt;"",SE6&gt;=SM$23,SE6&lt;&gt;""),AND(SG6&gt;=SM$19,SG6&lt;&gt;"",SI6&gt;=SM$23,SI6&lt;&gt;""),AND(SJ6&gt;=SM$19,SJ6&lt;&gt;"",SL6&gt;=SM$23,SL6&lt;&gt;""),AND(TH6&gt;=TU$19,TH6&lt;&gt;"",TJ6&gt;=TU$23,TJ6&lt;&gt;""),AND(TK6&gt;=TU$19,TK6&lt;&gt;"",TM6&gt;=TU$23,TM6&lt;&gt;""),AND(TO6&gt;=TU$19,TO6&lt;&gt;"",TQ6&gt;=TU$23,TQ6&lt;&gt;""),AND(TR6&gt;=TU$19,TR6&lt;&gt;"",TT6&gt;=TU$23,TT6&lt;&gt;""),AND(UP6&gt;=VC$19,UP6&lt;&gt;"",UR6&gt;=VC$23,UR6&lt;&gt;""),AND(US6&gt;=VC$19,US6&lt;&gt;"",UU6&gt;=VC$23,UU6&lt;&gt;""),AND(UW6&gt;=VC$19,UW6&lt;&gt;"",UY6&gt;=VC$23,UY6&lt;&gt;""),AND(UZ6&gt;=VC$19,UZ6&lt;&gt;"",VB6&gt;=VC$23,VB6&lt;&gt;""),AND(VX6&gt;=WK$19,VX6&lt;&gt;"",VZ6&gt;=WK$23,VZ6&lt;&gt;""),AND(WA6&gt;=WK$19,WA6&lt;&gt;"",WC6&gt;=WK$23,WC6&lt;&gt;""),AND(WE6&gt;=WK$19,WE6&lt;&gt;"",WG6&gt;=WK$23,WG6&lt;&gt;""),AND(WH6&gt;=WK$19,WH6&lt;&gt;"",WJ6&gt;=WK$23,WJ6&lt;&gt;"")),"Excellence",IF(I6="P","Worlds Team",IF(F6="P","National Team","")))))</f>
        <v>Worlds Team</v>
      </c>
      <c r="I6" s="3" t="str">
        <f>IF(OR(AND(AG6&gt;=AQ$18,AG6&lt;&gt;"",AI6&gt;=AQ$22,AI6&lt;&gt;"",AF6=""),AND(AJ6&gt;=AQ$18,AJ6&lt;&gt;"",AL6&gt;=AQ$22,AL6&lt;&gt;"",AF6=""),AND(AN6&gt;=AQ$18,AN6&lt;&gt;"",AP6&gt;=AQ$22,AP6&lt;&gt;"",AF6=""),AND(BH6&gt;=BR$18,BH6&lt;&gt;"",BJ6&gt;=BR$22,BJ6&lt;&gt;"",BG6=""),AND(BK6&gt;=BR$18,BK6&lt;&gt;"",BM6&gt;=BR$22,BM6&lt;&gt;"",BG6=""),AND(BO6&gt;=BR$18,BO6&lt;&gt;"",BQ6&gt;=BR$22,BQ6&lt;&gt;"",BG6=""),AND(CI6&gt;=CS$18,CI6&lt;&gt;"",CK6&gt;=CS$22,CK6&lt;&gt;"",CH6=""),AND(CL6&gt;=CS$18,CL6&lt;&gt;"",CN6&gt;=CS$22,CN6&lt;&gt;"",CH6=""),AND(CP6&gt;=CS$18,CP6&lt;&gt;"",CR6&gt;=CS$22,CR6&lt;&gt;"",CH6=""),AND(DP6&gt;=EC$18,DP6&lt;&gt;"",DR6&gt;=EC$22,DR6&lt;&gt;""),AND(DS6&gt;=EC$18,DS6&lt;&gt;"",DU6&gt;=EC$22,DU6&lt;&gt;""),AND(DW6&gt;=EC$18,DW6&lt;&gt;"",DY6&gt;=EC$22,DY6&lt;&gt;""),AND(DZ6&gt;=EC$18,DZ6&lt;&gt;"",EB6&gt;=EC$22,EB6&lt;&gt;""),AND(EX6&gt;=FK$18,EX6&lt;&gt;"",EZ6&gt;=FK$22,EZ6&lt;&gt;""),AND(FA6&gt;=FK$18,FA6&lt;&gt;"",FC6&gt;=FK$22,FC6&lt;&gt;""),AND(FE6&gt;=FK$18,FE6&lt;&gt;"",FG6&gt;=FK$22,FG6&lt;&gt;""),AND(FH6&gt;=FK$18,FH6&lt;&gt;"",FJ6&gt;=FK$22,FJ6&lt;&gt;""),AND(GF6&gt;=GS$18,GF6&lt;&gt;"",GH6&gt;=GS$22,GH6&lt;&gt;""),AND(GI6&gt;=GS$18,GI6&lt;&gt;"",GK6&gt;=GS$22,GK6&lt;&gt;""),AND(GM6&gt;=GS$18,GM6&lt;&gt;"",GO6&gt;=GS$22,GO6&lt;&gt;""),AND(GP6&gt;=GS$18,GP6&lt;&gt;"",GR6&gt;=GS$22,GR6&lt;&gt;""),AND(HN6&gt;=IA$18,HN6&lt;&gt;"",HP6&gt;=IA$22,HP6&lt;&gt;""),AND(HQ6&gt;=IA$18,HQ6&lt;&gt;"",HS6&gt;=IA$22,HS6&lt;&gt;""),AND(HU6&gt;=IA$18,HU6&lt;&gt;"",HW6&gt;=IA$22,HW6&lt;&gt;""),AND(HX6&gt;=IA$18,HX6&lt;&gt;"",HZ6&gt;=IA$22,HZ6&lt;&gt;""),AND(IV6&gt;=JI$18,IV6&lt;&gt;"",IX6&gt;=JI$22,IX6&lt;&gt;""),AND(IY6&gt;=JI$18,IY6&lt;&gt;"",JA6&gt;=JI$22,JA6&lt;&gt;""),AND(JC6&gt;=JI$18,JC6&lt;&gt;"",JE6&gt;=JI$22,JE6&lt;&gt;""),AND(JF6&gt;=JI$18,JF6&lt;&gt;"",JH6&gt;=JI$22,JH6&lt;&gt;""),AND(KD6&gt;=KQ$18,KD6&lt;&gt;"",KF6&gt;=KQ$22,KF6&lt;&gt;""),AND(KG6&gt;=KQ$18,KG6&lt;&gt;"",KI6&gt;=KQ$22,KI6&lt;&gt;""),AND(KK6&gt;=KQ$18,KK6&lt;&gt;"",KM6&gt;=KQ$22,KM6&lt;&gt;""),AND(KN6&gt;=KQ$18,KN6&lt;&gt;"",KP6&gt;=KQ$22,KP6&lt;&gt;""),AND(LL6&gt;=LY$18,LL6&lt;&gt;"",LN6&gt;=LY$22,LN6&lt;&gt;""),AND(LO6&gt;=LY$18,LO6&lt;&gt;"",LQ6&gt;=LY$22,LQ6&lt;&gt;""),AND(LS6&gt;=LY$18,LS6&lt;&gt;"",LU6&gt;=LY$22,LU6&lt;&gt;""),AND(LV6&gt;=LY$18,LV6&lt;&gt;"",LX6&gt;=LY$22,LX6&lt;&gt;""),AND(MT6&gt;=NG$18,MT6&lt;&gt;"",MV6&gt;=NG$22,MV6&lt;&gt;""),AND(MW6&gt;=NG$18,MW6&lt;&gt;"",MY6&gt;=NG$22,MY6&lt;&gt;""),AND(NA6&gt;=NG$18,NA6&lt;&gt;"",NC6&gt;=NG$22,NC6&lt;&gt;""),AND(ND6&gt;=NG$18,ND6&lt;&gt;"",NF6&gt;=NG$22,NF6&lt;&gt;""),AND(OB6&gt;=OO$18,OB6&lt;&gt;"",OD6&gt;=OO$22,OD6&lt;&gt;""),AND(OE6&gt;=OO$18,OE6&lt;&gt;"",OG6&gt;=OO$22,OG6&lt;&gt;""),AND(OI6&gt;=OO$18,OI6&lt;&gt;"",OK6&gt;=OO$22,OK6&lt;&gt;""),AND(OL6&gt;=OO$18,OL6&lt;&gt;"",ON6&gt;=OO$22,ON6&lt;&gt;""),AND(PJ6&gt;=PW$18,PJ6&lt;&gt;"",PL6&gt;=PW$22,PL6&lt;&gt;""),AND(PM6&gt;=PW$18,PM6&lt;&gt;"",PO6&gt;=PW$22,PO6&lt;&gt;""),AND(PQ6&gt;=PW$18,PQ6&lt;&gt;"",PS6&gt;=PW$22,PS6&lt;&gt;""),AND(PT6&gt;=PW$18,PT6&lt;&gt;"",PV6&gt;=PW$22,PV6&lt;&gt;""),AND(QR6&gt;=RE$18,QR6&lt;&gt;"",QT6&gt;=RE$22,QT6&lt;&gt;""),AND(QU6&gt;=RE$18,QU6&lt;&gt;"",QW6&gt;=RE$22,QW6&lt;&gt;""),AND(QY6&gt;=RE$18,QY6&lt;&gt;"",RA6&gt;=RE$22,RA6&lt;&gt;""),AND(RB6&gt;=RE$18,RB6&lt;&gt;"",RD6&gt;=RE$22,RD6&lt;&gt;""),AND(RZ6&gt;=SM$18,RZ6&lt;&gt;"",SB6&gt;=SM$22,SB6&lt;&gt;""),AND(SC6&gt;=SM$18,SC6&lt;&gt;"",SE6&gt;=SM$22,SE6&lt;&gt;""),AND(SG6&gt;=SM$18,SG6&lt;&gt;"",SI6&gt;=SM$22,SI6&lt;&gt;""),AND(SJ6&gt;=SM$18,SJ6&lt;&gt;"",SL6&gt;=SM$22,SL6&lt;&gt;""),AND(TH6&gt;=TU$18,TH6&lt;&gt;"",TJ6&gt;=TU$22,TJ6&lt;&gt;""),AND(TK6&gt;=TU$18,TK6&lt;&gt;"",TM6&gt;=TU$22,TM6&lt;&gt;""),AND(TO6&gt;=TU$18,TO6&lt;&gt;"",TQ6&gt;=TU$22,TQ6&lt;&gt;""),AND(TR6&gt;=TU$18,TR6&lt;&gt;"",TT6&gt;=TU$22,TT6&lt;&gt;""),AND(UP6&gt;=VC$18,UP6&lt;&gt;"",UR6&gt;=VC$22,UR6&lt;&gt;""),AND(US6&gt;=VC$18,US6&lt;&gt;"",UU6&gt;=VC$22,UU6&lt;&gt;""),AND(UW6&gt;=VC$18,UW6&lt;&gt;"",UY6&gt;=VC$22,UY6&lt;&gt;""),AND(UZ6&gt;=VC$18,UZ6&lt;&gt;"",VB6&gt;=VC$22,VB6&lt;&gt;""),AND(VX6&gt;=WK$18,VX6&lt;&gt;"",VZ6&gt;=WK$22,VZ6&lt;&gt;""),AND(WA6&gt;=WK$18,WA6&lt;&gt;"",WC6&gt;=WK$22,WC6&lt;&gt;""),AND(WE6&gt;=WK$18,WE6&lt;&gt;"",WG6&gt;=WK$22,WG6&lt;&gt;""),AND(WH6&gt;=WK$18,WH6&lt;&gt;"",WJ6&gt;=WK$22,WJ6&lt;&gt;"")),"P","")</f>
        <v>P</v>
      </c>
      <c r="J6" s="8">
        <f>IF(COUNT(AI6,AL6,AP6,BJ6,BM6,BQ6,CK6,CN6,CR6)&gt;0,LARGE((AI6,AL6,AP6,BJ6,BM6,BQ6,CK6,CN6,CR6),1),0)</f>
        <v>47.78</v>
      </c>
      <c r="K6" s="8" t="str">
        <f>IF(J6="","",IF(OR(J6=CK6,J6=CN6,J6=CR6),$BS$1,IF(OR(J6=BJ6,J6=BM6,J6=BQ6),$AR$1,IF(OR(J6=AI6,J6=AL6,J6=AP6),$Q$1,""))))</f>
        <v>2025 Nationals</v>
      </c>
      <c r="L6" s="8">
        <f>IF(COUNT(AI6,AL6,AP6,BJ6,BM6,BQ6,CK6,CN6,CR6)&gt;1,LARGE((AI6,AL6,AP6,BJ6,BM6,BQ6,CK6,CN6,CR6),2),0)</f>
        <v>47.36</v>
      </c>
      <c r="M6" s="8" t="str">
        <f>IF(L6="","",IF(OR(L6=CK6,L6=CN6,L6=CR6),$BS$1,IF(OR(L6=BJ6,L6=BM6,L6=BQ6),$AR$1,IF(OR(L6=AI6,L6=AL6,L6=AP6),$Q$1,""))))</f>
        <v>2025 Elite Canada</v>
      </c>
      <c r="N6" s="8" t="str">
        <f>IF(MAX(CT6,CU6)&gt;0,MAX(CT6,CU6),"")</f>
        <v/>
      </c>
      <c r="O6" s="11" t="str">
        <f>IF(N6="","",IF(N6=CT6,"("&amp;CT$2&amp;")",IF(N6=CU6,"("&amp;CU$2&amp;")")))</f>
        <v/>
      </c>
      <c r="P6" s="8" t="str">
        <f>IF(N6="","",IF(N6=CT6,IF(N6+IF(L6="",0,L6)=WD6,$VD$1,IF(N6+IF(L6="",0,L6)=UV6,$TV$1,IF(N6+IF(L6="",0,L6)=TN6,$SN$1,IF(N6+IF(L6="",0,L6)=SF6,$RF$1,IF(N6+IF(L6="",0,L6)=QX6,$PX$1,IF(N6+IF(L6="",0,L6)=PP6,$OP$1,IF(N6+IF(L6="",0,L6)=OH6,$NH$1,IF(N6+IF(L6="",0,L6)=MZ6,$LZ$1,IF(N6+IF(L6="",0,L6)=LR6,$KR$1,IF(N6+IF(L6="",0,L6)=KJ6,$JJ$1,IF(N6+IF(L6="",0,L6)=JB6,$IB$1,IF(N6+IF(L6="",0,L6)=HT6,$GT$1,IF(N6+IF(L6="",0,L6)=GL6,$FL$1,IF(N6+IF(L6="",0,L6)=FD6,$ED$1,IF(N6+IF(L6="",0,L6)=DV6,$CV$1))))))))))))))),IF(N6=CU6,IF(N6+IF(L6="",0,L6)=WG6,$VD$1,IF(N6+IF(L6="",0,L6)=UY6,$TV$1,IF(N6+IF(L6="",0,L6)=TQ6,$SN$1,IF(N6+IF(L6="",0,L6)=SL6,$RF$1,IF(N6+IF(L6="",0,L6)=RD6,$PX$1,IF(N6+IF(L6="",0,L6)=PV6,$OP$1,IF(N6+IF(L6="",0,L6)=ON6,$NH$1,IF(N6+IF(L6="",0,L6)=NF6,$LZ$1,IF(N6+IF(L6="",0,L6)=LX6,$KR$1,IF(N6+IF(L6="",0,L6)=KP6,$JJ$1,IF(N6+IF(L6="",0,L6)=JH6,$IB$1,IF(N6+IF(L6="",0,L6)=HZ6,$GT$1,IF(N6+IF(L6="",0,L6)=GR6,$FL$1,IF(N6+IF(L6="",0,L6)=FJ6,$ED$1,IF(N6+IF(L6="",0,L6)=EB6,$CV$1,IF(N6+IF(L6="",0,L6)=WJ6,$VD$1,IF(N6+IF(L6="",0,L6)=VB6,$TV$1,IF(N6+IF(L6="",0,L6)=TT6,$SN$1,IF(N6+IF(L6="",0,L6)=SI6,$RF$1,IF(N6+IF(L6="",0,L6)=RA6,$PX$1,IF(N6+IF(L6="",0,L6)=PS6,$OP$1,IF(N6+IF(L6="",0,L6)=OK6,$NH$1,IF(N6+IF(L6="",0,L6)=NC6,$LZ$1,IF(N6+IF(L6="",0,L6)=LU6,$KR$1,IF(N6+IF(L6="",0,L6)=KM6,$JJ$1,IF(N6+IF(L6="",0,L6)=JE6,$IB$1,IF(N6+IF(L6="",0,L6)=HW6,$GT$1,IF(N6+IF(L6="",0,L6)=GO6,$FL$1,IF(N6+IF(L6="",0,L6)=FG6,$ED$1,IF(N6+IF(L6="",0,L6)=DY6,$CV$1)))))))))))))))))))))))))))))))))</f>
        <v/>
      </c>
      <c r="Q6" s="22">
        <v>7.2</v>
      </c>
      <c r="R6" s="22">
        <v>9.0500000000000007</v>
      </c>
      <c r="S6" s="22">
        <v>11.8</v>
      </c>
      <c r="T6" s="22">
        <v>14.28</v>
      </c>
      <c r="U6" s="22">
        <v>0.4</v>
      </c>
      <c r="V6" s="22">
        <v>7.55</v>
      </c>
      <c r="W6" s="22">
        <v>9.15</v>
      </c>
      <c r="X6" s="22">
        <v>11.8</v>
      </c>
      <c r="Y6" s="22">
        <v>17.48</v>
      </c>
      <c r="Z6" s="22">
        <v>0</v>
      </c>
      <c r="AA6" s="22">
        <v>7.5</v>
      </c>
      <c r="AB6" s="22">
        <v>9.1999999999999993</v>
      </c>
      <c r="AC6" s="22">
        <v>11.8</v>
      </c>
      <c r="AD6" s="22">
        <v>18.86</v>
      </c>
      <c r="AE6" s="22">
        <v>0</v>
      </c>
      <c r="AF6" s="27"/>
      <c r="AG6" s="38">
        <f>IF(S6&gt;0,S6,"")</f>
        <v>11.8</v>
      </c>
      <c r="AH6" s="38">
        <f>IF(T6&gt;0,T6,"")</f>
        <v>14.28</v>
      </c>
      <c r="AI6" s="40">
        <f>IF(SUM(Q6:T6)-U6&gt;0,SUM(Q6:T6)-U6,"")</f>
        <v>41.93</v>
      </c>
      <c r="AJ6" s="40">
        <f>IF(X6&gt;0,X6,"")</f>
        <v>11.8</v>
      </c>
      <c r="AK6" s="40">
        <f>IF(Y6&gt;0,Y6,"")</f>
        <v>17.48</v>
      </c>
      <c r="AL6" s="40">
        <f>IF(SUM(V6:Y6)-Z6&gt;0,SUM(V6:Y6)-Z6,"")</f>
        <v>45.980000000000004</v>
      </c>
      <c r="AM6" s="40">
        <f>IF(AI6="","",MAX(AI6,AL6))</f>
        <v>45.980000000000004</v>
      </c>
      <c r="AN6" s="40">
        <f>IF(AC6&gt;0,AC6,"")</f>
        <v>11.8</v>
      </c>
      <c r="AO6" s="40">
        <f>IF(AD6&gt;0,AD6,"")</f>
        <v>18.86</v>
      </c>
      <c r="AP6" s="40">
        <f>IF(SUM(AA6:AD6)-AE6&gt;0,SUM(AA6:AD6)-AE6,"")</f>
        <v>47.36</v>
      </c>
      <c r="AQ6" s="40">
        <f>IF(SUM(AM6,AP6)&gt;0,SUM(AM6,AP6),"")</f>
        <v>93.34</v>
      </c>
      <c r="AR6" s="26">
        <v>7.83</v>
      </c>
      <c r="AS6" s="26">
        <v>9.35</v>
      </c>
      <c r="AT6" s="26">
        <v>11.8</v>
      </c>
      <c r="AU6" s="26">
        <v>17.96</v>
      </c>
      <c r="AV6" s="26">
        <v>0</v>
      </c>
      <c r="AW6" s="26">
        <v>7.45</v>
      </c>
      <c r="AX6" s="26">
        <v>9.25</v>
      </c>
      <c r="AY6" s="26">
        <v>11.8</v>
      </c>
      <c r="AZ6" s="26">
        <v>15.94</v>
      </c>
      <c r="BA6" s="26">
        <v>0</v>
      </c>
      <c r="BB6" s="26">
        <v>8.15</v>
      </c>
      <c r="BC6" s="26">
        <v>9.35</v>
      </c>
      <c r="BD6" s="26">
        <v>11.8</v>
      </c>
      <c r="BE6" s="26">
        <v>18.48</v>
      </c>
      <c r="BF6" s="26">
        <v>0</v>
      </c>
      <c r="BG6" s="28"/>
      <c r="BH6" s="39">
        <f>IF(AT6&gt;0,AT6,"")</f>
        <v>11.8</v>
      </c>
      <c r="BI6" s="39">
        <f>IF(AU6&gt;0,AU6,"")</f>
        <v>17.96</v>
      </c>
      <c r="BJ6" s="11">
        <f>IF(SUM(AR6:AU6)-AV6&gt;0,SUM(AR6:AU6)-AV6,"")</f>
        <v>46.94</v>
      </c>
      <c r="BK6" s="11">
        <f>IF(AY6&gt;0,AY6,"")</f>
        <v>11.8</v>
      </c>
      <c r="BL6" s="11">
        <f>IF(AZ6&gt;0,AZ6,"")</f>
        <v>15.94</v>
      </c>
      <c r="BM6" s="11">
        <f>IF(SUM(AW6:AZ6)-BA6&gt;0,SUM(AW6:AZ6)-BA6,"")</f>
        <v>44.44</v>
      </c>
      <c r="BN6" s="11">
        <f>IF(BJ6="","",MAX(BJ6,BM6))</f>
        <v>46.94</v>
      </c>
      <c r="BO6" s="11">
        <f>IF(BD6&gt;0,BD6,"")</f>
        <v>11.8</v>
      </c>
      <c r="BP6" s="11">
        <f>IF(BE6&gt;0,BE6,"")</f>
        <v>18.48</v>
      </c>
      <c r="BQ6" s="11">
        <f>IF(SUM(BB6:BE6)-BF6&gt;0,SUM(BB6:BE6)-BF6,"")</f>
        <v>47.78</v>
      </c>
      <c r="BR6" s="11">
        <f>IF(SUM(BN6,BQ6)&gt;0,SUM(BN6,BQ6),"")</f>
        <v>94.72</v>
      </c>
      <c r="BS6" s="22"/>
      <c r="BT6" s="22"/>
      <c r="BU6" s="22"/>
      <c r="BV6" s="22"/>
      <c r="BW6" s="22"/>
      <c r="BX6" s="22"/>
      <c r="BY6" s="22"/>
      <c r="BZ6" s="22"/>
      <c r="CA6" s="22"/>
      <c r="CB6" s="22"/>
      <c r="CC6" s="22"/>
      <c r="CD6" s="22"/>
      <c r="CE6" s="22"/>
      <c r="CF6" s="22"/>
      <c r="CG6" s="22"/>
      <c r="CH6" s="27"/>
      <c r="CI6" s="38" t="str">
        <f>IF(BU6&gt;0,BU6,"")</f>
        <v/>
      </c>
      <c r="CJ6" s="38" t="str">
        <f>IF(BV6&gt;0,BV6,"")</f>
        <v/>
      </c>
      <c r="CK6" s="40" t="str">
        <f>IF(SUM(BS6:BV6)-BW6&gt;0,SUM(BS6:BV6)-BW6,"")</f>
        <v/>
      </c>
      <c r="CL6" s="40" t="str">
        <f>IF(BZ6&gt;0,BZ6,"")</f>
        <v/>
      </c>
      <c r="CM6" s="40" t="str">
        <f>IF(CA6&gt;0,CA6,"")</f>
        <v/>
      </c>
      <c r="CN6" s="40" t="str">
        <f>IF(SUM(BX6:CA6)-CB6&gt;0,SUM(BX6:CA6)-CB6,"")</f>
        <v/>
      </c>
      <c r="CO6" s="40" t="str">
        <f>IF(CK6="","",MAX(CK6,CN6))</f>
        <v/>
      </c>
      <c r="CP6" s="40" t="str">
        <f>IF(CE6&gt;0,CE6,"")</f>
        <v/>
      </c>
      <c r="CQ6" s="40" t="str">
        <f>IF(CF6&gt;0,CF6,"")</f>
        <v/>
      </c>
      <c r="CR6" s="40" t="str">
        <f>IF(SUM(CC6:CF6)-CG6&gt;0,SUM(CC6:CF6)-CG6,"")</f>
        <v/>
      </c>
      <c r="CS6" s="40" t="str">
        <f>IF(SUM(CO6,CR6)&gt;0,SUM(CO6,CR6),"")</f>
        <v/>
      </c>
      <c r="CT6" s="51" t="str">
        <f>IF(MAX(DV6,FD6,GL6,HT6,JB6,KJ6,LR6,MZ6,OH6,PP6,QX6,SF6,TN6,UV6,WD6)-IF(L6="",0,L6)&gt;0.001,MAX(DV6,FD6,GL6,HT6,JB6,KJ6,LR6,MZ6,OH6,PP6,QX6,SF6,TN6,UV6,WD6)-IF(L6="",0,L6),"")</f>
        <v/>
      </c>
      <c r="CU6" s="51" t="str">
        <f>IF(MAX(DY6,EB6,FG6,FJ6,GO6,GR6,HW6,HZ6,JE6,JH6,KM6,KP6,LU6,LX6,NC6,NF6,OK6,ON6,PS6,PV6,RA6,RD6,SI6,SL6,TQ6,TT6,UY6,VB6,WG6,WJ6)-IF(L6="",0,L6)&gt;0.001,MAX(DY6,EB6,FG6,FJ6,GO6,GR6,HW6,HZ6,JE6,JH6,KM6,KP6,LU6,LX6,NC6,NF6,OK6,ON6,PS6,PV6,RA6,RD6,SI6,SL6,TQ6,TT6,UY6,VB6,WG6,WJ6)-IF(L6="",0,L6),"")</f>
        <v/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0" t="str">
        <f>IF(CX6&gt;0,CX6,"")</f>
        <v/>
      </c>
      <c r="DQ6" s="40" t="str">
        <f>IF(CY6&gt;0,CY6,"")</f>
        <v/>
      </c>
      <c r="DR6" s="40" t="str">
        <f>IF(SUM(CV6:CY6)-CZ6&gt;0,SUM(CV6:CY6)-CZ6,"")</f>
        <v/>
      </c>
      <c r="DS6" s="40" t="str">
        <f>IF(DC6&gt;0,DC6,"")</f>
        <v/>
      </c>
      <c r="DT6" s="40" t="str">
        <f>IF(DD6&gt;0,DD6,"")</f>
        <v/>
      </c>
      <c r="DU6" s="40" t="str">
        <f>IF(SUM(DA6:DD6)-DE6&gt;0,SUM(DA6:DD6)-DE6,"")</f>
        <v/>
      </c>
      <c r="DV6" s="40" t="str">
        <f>IF(MAX(DR6,DU6)&gt;0,MAX(DR6,DU6),"")</f>
        <v/>
      </c>
      <c r="DW6" s="40" t="str">
        <f>IF(DH6&gt;0,DH6,"")</f>
        <v/>
      </c>
      <c r="DX6" s="40" t="str">
        <f>IF(DI6&gt;0,DI6,"")</f>
        <v/>
      </c>
      <c r="DY6" s="40" t="str">
        <f>IF(SUM(DF6:DI6)-DJ6&gt;0,SUM(DF6:DI6)-DJ6,"")</f>
        <v/>
      </c>
      <c r="DZ6" s="40" t="str">
        <f>IF(DM6&gt;0,DM6,"")</f>
        <v/>
      </c>
      <c r="EA6" s="40" t="str">
        <f>IF(DN6&gt;0,DN6,"")</f>
        <v/>
      </c>
      <c r="EB6" s="40" t="str">
        <f>IF(SUM(DK6:DN6)-DO6&gt;0,SUM(DK6:DN6)-DO6,"")</f>
        <v/>
      </c>
      <c r="EC6" s="40" t="str">
        <f>IF(SUM(DV6,DY6,EB6)&gt;0,SUM(DV6,DY6,EB6),"")</f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>IF(EF6&gt;0,EF6,"")</f>
        <v/>
      </c>
      <c r="EY6" s="11" t="str">
        <f>IF(EG6&gt;0,EG6,"")</f>
        <v/>
      </c>
      <c r="EZ6" s="11" t="str">
        <f>IF(SUM(ED6:EG6)-EH6&gt;0,SUM(ED6:EG6)-EH6,"")</f>
        <v/>
      </c>
      <c r="FA6" s="11" t="str">
        <f>IF(EK6&gt;0,EK6,"")</f>
        <v/>
      </c>
      <c r="FB6" s="11" t="str">
        <f>IF(EL6&gt;0,EL6,"")</f>
        <v/>
      </c>
      <c r="FC6" s="11" t="str">
        <f>IF(SUM(EI6:EL6)-EM6&gt;0,SUM(EI6:EL6)-EM6,"")</f>
        <v/>
      </c>
      <c r="FD6" s="11" t="str">
        <f>IF(MAX(EZ6,FC6)&gt;0,MAX(EZ6,FC6),"")</f>
        <v/>
      </c>
      <c r="FE6" s="11" t="str">
        <f>IF(EP6&gt;0,EP6,"")</f>
        <v/>
      </c>
      <c r="FF6" s="11" t="str">
        <f>IF(EQ6&gt;0,EQ6,"")</f>
        <v/>
      </c>
      <c r="FG6" s="11" t="str">
        <f>IF(SUM(EN6:EQ6)-ER6&gt;0,SUM(EN6:EQ6)-ER6,"")</f>
        <v/>
      </c>
      <c r="FH6" s="11" t="str">
        <f>IF(EU6&gt;0,EU6,"")</f>
        <v/>
      </c>
      <c r="FI6" s="11" t="str">
        <f>IF(EV6&gt;0,EV6,"")</f>
        <v/>
      </c>
      <c r="FJ6" s="11" t="str">
        <f>IF(SUM(ES6:EV6)-EW6&gt;0,SUM(ES6:EV6)-EW6,"")</f>
        <v/>
      </c>
      <c r="FK6" s="11" t="str">
        <f>IF(SUM(FD6,FG6,FJ6)&gt;0,SUM(FD6,FG6,FJ6),"")</f>
        <v/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0" t="str">
        <f>IF(FN6&gt;0,FN6,"")</f>
        <v/>
      </c>
      <c r="GG6" s="40" t="str">
        <f>IF(FO6&gt;0,FO6,"")</f>
        <v/>
      </c>
      <c r="GH6" s="40" t="str">
        <f>IF(SUM(FL6:FO6)-FP6&gt;0,SUM(FL6:FO6)-FP6,"")</f>
        <v/>
      </c>
      <c r="GI6" s="40" t="str">
        <f>IF(FS6&gt;0,FS6,"")</f>
        <v/>
      </c>
      <c r="GJ6" s="40" t="str">
        <f>IF(FT6&gt;0,FT6,"")</f>
        <v/>
      </c>
      <c r="GK6" s="40" t="str">
        <f>IF(SUM(FQ6:FT6)-FU6&gt;0,SUM(FQ6:FT6)-FU6,"")</f>
        <v/>
      </c>
      <c r="GL6" s="40" t="str">
        <f>IF(MAX(GH6,GK6)&gt;0,MAX(GH6,GK6),"")</f>
        <v/>
      </c>
      <c r="GM6" s="40" t="str">
        <f>IF(FX6&gt;0,FX6,"")</f>
        <v/>
      </c>
      <c r="GN6" s="40" t="str">
        <f>IF(FY6&gt;0,FY6,"")</f>
        <v/>
      </c>
      <c r="GO6" s="40" t="str">
        <f>IF(SUM(FV6:FY6)-FZ6&gt;0,SUM(FV6:FY6)-FZ6,"")</f>
        <v/>
      </c>
      <c r="GP6" s="40" t="str">
        <f>IF(GC6&gt;0,GC6,"")</f>
        <v/>
      </c>
      <c r="GQ6" s="40" t="str">
        <f>IF(GD6&gt;0,GD6,"")</f>
        <v/>
      </c>
      <c r="GR6" s="40" t="str">
        <f>IF(SUM(GA6:GD6)-GE6&gt;0,SUM(GA6:GD6)-GE6,"")</f>
        <v/>
      </c>
      <c r="GS6" s="40" t="str">
        <f>IF(SUM(GL6,GO6,GR6)&gt;0,SUM(GL6,GO6,GR6),"")</f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>IF(GV6&gt;0,GV6,"")</f>
        <v/>
      </c>
      <c r="HO6" s="11" t="str">
        <f>IF(GW6&gt;0,GW6,"")</f>
        <v/>
      </c>
      <c r="HP6" s="11" t="str">
        <f>IF(SUM(GT6:GW6)-GX6&gt;0,SUM(GT6:GW6)-GX6,"")</f>
        <v/>
      </c>
      <c r="HQ6" s="11" t="str">
        <f>IF(HA6&gt;0,HA6,"")</f>
        <v/>
      </c>
      <c r="HR6" s="11" t="str">
        <f>IF(HB6&gt;0,HB6,"")</f>
        <v/>
      </c>
      <c r="HS6" s="11" t="str">
        <f>IF(SUM(GY6:HB6)-HC6&gt;0,SUM(GY6:HB6)-HC6,"")</f>
        <v/>
      </c>
      <c r="HT6" s="11" t="str">
        <f>IF(MAX(HP6,HS6)&gt;0,MAX(HP6,HS6),"")</f>
        <v/>
      </c>
      <c r="HU6" s="11" t="str">
        <f>IF(HF6&gt;0,HF6,"")</f>
        <v/>
      </c>
      <c r="HV6" s="11" t="str">
        <f>IF(HG6&gt;0,HG6,"")</f>
        <v/>
      </c>
      <c r="HW6" s="11" t="str">
        <f>IF(SUM(HD6:HG6)-HH6&gt;0,SUM(HD6:HG6)-HH6,"")</f>
        <v/>
      </c>
      <c r="HX6" s="11" t="str">
        <f>IF(HK6&gt;0,HK6,"")</f>
        <v/>
      </c>
      <c r="HY6" s="11" t="str">
        <f>IF(HL6&gt;0,HL6,"")</f>
        <v/>
      </c>
      <c r="HZ6" s="11" t="str">
        <f>IF(SUM(HI6:HL6)-HM6&gt;0,SUM(HI6:HL6)-HM6,"")</f>
        <v/>
      </c>
      <c r="IA6" s="11" t="str">
        <f>IF(SUM(HT6,HW6,HZ6)&gt;0,SUM(HT6,HW6,HZ6),"")</f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0" t="str">
        <f>IF(ID6&gt;0,ID6,"")</f>
        <v/>
      </c>
      <c r="IW6" s="40" t="str">
        <f>IF(IE6&gt;0,IE6,"")</f>
        <v/>
      </c>
      <c r="IX6" s="40" t="str">
        <f>IF(SUM(IB6:IE6)-IF6&gt;0,SUM(IB6:IE6)-IF6,"")</f>
        <v/>
      </c>
      <c r="IY6" s="40" t="str">
        <f>IF(II6&gt;0,II6,"")</f>
        <v/>
      </c>
      <c r="IZ6" s="40" t="str">
        <f>IF(IJ6&gt;0,IJ6,"")</f>
        <v/>
      </c>
      <c r="JA6" s="40" t="str">
        <f>IF(SUM(IG6:IJ6)-IK6&gt;0,SUM(IG6:IJ6)-IK6,"")</f>
        <v/>
      </c>
      <c r="JB6" s="40" t="str">
        <f>IF(MAX(IX6,JA6)&gt;0,MAX(IX6,JA6),"")</f>
        <v/>
      </c>
      <c r="JC6" s="40" t="str">
        <f>IF(IN6&gt;0,IN6,"")</f>
        <v/>
      </c>
      <c r="JD6" s="40" t="str">
        <f>IF(IO6&gt;0,IO6,"")</f>
        <v/>
      </c>
      <c r="JE6" s="40" t="str">
        <f>IF(SUM(IL6:IO6)-IP6&gt;0,SUM(IL6:IO6)-IP6,"")</f>
        <v/>
      </c>
      <c r="JF6" s="40" t="str">
        <f>IF(IS6&gt;0,IS6,"")</f>
        <v/>
      </c>
      <c r="JG6" s="40" t="str">
        <f>IF(IT6&gt;0,IT6,"")</f>
        <v/>
      </c>
      <c r="JH6" s="40" t="str">
        <f>IF(SUM(IQ6:IT6)-IU6&gt;0,SUM(IQ6:IT6)-IU6,"")</f>
        <v/>
      </c>
      <c r="JI6" s="40" t="str">
        <f>IF(SUM(JB6,JE6,JH6)&gt;0,SUM(JB6,JE6,JH6),"")</f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>IF(JL6&gt;0,JL6,"")</f>
        <v/>
      </c>
      <c r="KE6" s="11" t="str">
        <f>IF(JM6&gt;0,JM6,"")</f>
        <v/>
      </c>
      <c r="KF6" s="11" t="str">
        <f>IF(SUM(JJ6:JM6)-JN6&gt;0,SUM(JJ6:JM6)-JN6,"")</f>
        <v/>
      </c>
      <c r="KG6" s="11" t="str">
        <f>IF(JQ6&gt;0,JQ6,"")</f>
        <v/>
      </c>
      <c r="KH6" s="11" t="str">
        <f>IF(JR6&gt;0,JR6,"")</f>
        <v/>
      </c>
      <c r="KI6" s="11" t="str">
        <f>IF(SUM(JO6:JR6)-JS6&gt;0,SUM(JO6:JR6)-JS6,"")</f>
        <v/>
      </c>
      <c r="KJ6" s="11" t="str">
        <f>IF(MAX(KF6,KI6)&gt;0,MAX(KF6,KI6),"")</f>
        <v/>
      </c>
      <c r="KK6" s="11" t="str">
        <f>IF(JV6&gt;0,JV6,"")</f>
        <v/>
      </c>
      <c r="KL6" s="11" t="str">
        <f>IF(JW6&gt;0,JW6,"")</f>
        <v/>
      </c>
      <c r="KM6" s="11" t="str">
        <f>IF(SUM(JT6:JW6)-JX6&gt;0,SUM(JT6:JW6)-JX6,"")</f>
        <v/>
      </c>
      <c r="KN6" s="11" t="str">
        <f>IF(KA6&gt;0,KA6,"")</f>
        <v/>
      </c>
      <c r="KO6" s="11" t="str">
        <f>IF(KB6&gt;0,KB6,"")</f>
        <v/>
      </c>
      <c r="KP6" s="11" t="str">
        <f>IF(SUM(JY6:KB6)-KC6&gt;0,SUM(JY6:KB6)-KC6,"")</f>
        <v/>
      </c>
      <c r="KQ6" s="11" t="str">
        <f>IF(SUM(KJ6,KM6,KP6)&gt;0,SUM(KJ6,KM6,KP6),"")</f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0" t="str">
        <f>IF(KT6&gt;0,KT6,"")</f>
        <v/>
      </c>
      <c r="LM6" s="40" t="str">
        <f>IF(KU6&gt;0,KU6,"")</f>
        <v/>
      </c>
      <c r="LN6" s="40" t="str">
        <f>IF(SUM(KR6:KU6)-KV6&gt;0,SUM(KR6:KU6)-KV6,"")</f>
        <v/>
      </c>
      <c r="LO6" s="40" t="str">
        <f>IF(KY6&gt;0,KY6,"")</f>
        <v/>
      </c>
      <c r="LP6" s="40" t="str">
        <f>IF(KZ6&gt;0,KZ6,"")</f>
        <v/>
      </c>
      <c r="LQ6" s="40" t="str">
        <f>IF(SUM(KW6:KZ6)-LA6&gt;0,SUM(KW6:KZ6)-LA6,"")</f>
        <v/>
      </c>
      <c r="LR6" s="40" t="str">
        <f>IF(MAX(LN6,LQ6)&gt;0,MAX(LN6,LQ6),"")</f>
        <v/>
      </c>
      <c r="LS6" s="40" t="str">
        <f>IF(LD6&gt;0,LD6,"")</f>
        <v/>
      </c>
      <c r="LT6" s="40" t="str">
        <f>IF(LE6&gt;0,LE6,"")</f>
        <v/>
      </c>
      <c r="LU6" s="40" t="str">
        <f>IF(SUM(LB6:LE6)-LF6&gt;0,SUM(LB6:LE6)-LF6,"")</f>
        <v/>
      </c>
      <c r="LV6" s="40" t="str">
        <f>IF(LI6&gt;0,LI6,"")</f>
        <v/>
      </c>
      <c r="LW6" s="40" t="str">
        <f>IF(LJ6&gt;0,LJ6,"")</f>
        <v/>
      </c>
      <c r="LX6" s="40" t="str">
        <f>IF(SUM(LG6:LJ6)-LK6&gt;0,SUM(LG6:LJ6)-LK6,"")</f>
        <v/>
      </c>
      <c r="LY6" s="40" t="str">
        <f>IF(SUM(LR6,LU6,LX6)&gt;0,SUM(LR6,LU6,LX6),"")</f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>IF(MB6&gt;0,MB6,"")</f>
        <v/>
      </c>
      <c r="MU6" s="11" t="str">
        <f>IF(MC6&gt;0,MC6,"")</f>
        <v/>
      </c>
      <c r="MV6" s="11" t="str">
        <f>IF(SUM(LZ6:MC6)-MD6&gt;0,SUM(LZ6:MC6)-MD6,"")</f>
        <v/>
      </c>
      <c r="MW6" s="11" t="str">
        <f>IF(MG6&gt;0,MG6,"")</f>
        <v/>
      </c>
      <c r="MX6" s="11" t="str">
        <f>IF(MH6&gt;0,MH6,"")</f>
        <v/>
      </c>
      <c r="MY6" s="11" t="str">
        <f>IF(SUM(ME6:MH6)-MI6&gt;0,SUM(ME6:MH6)-MI6,"")</f>
        <v/>
      </c>
      <c r="MZ6" s="11" t="str">
        <f>IF(MAX(MV6,MY6)&gt;0,MAX(MV6,MY6),"")</f>
        <v/>
      </c>
      <c r="NA6" s="11" t="str">
        <f>IF(ML6&gt;0,ML6,"")</f>
        <v/>
      </c>
      <c r="NB6" s="11" t="str">
        <f>IF(MM6&gt;0,MM6,"")</f>
        <v/>
      </c>
      <c r="NC6" s="11" t="str">
        <f>IF(SUM(MJ6:MM6)-MN6&gt;0,SUM(MJ6:MM6)-MN6,"")</f>
        <v/>
      </c>
      <c r="ND6" s="11" t="str">
        <f>IF(MQ6&gt;0,MQ6,"")</f>
        <v/>
      </c>
      <c r="NE6" s="11" t="str">
        <f>IF(MR6&gt;0,MR6,"")</f>
        <v/>
      </c>
      <c r="NF6" s="11" t="str">
        <f>IF(SUM(MO6:MR6)-MS6&gt;0,SUM(MO6:MR6)-MS6,"")</f>
        <v/>
      </c>
      <c r="NG6" s="11" t="str">
        <f>IF(SUM(MZ6,NC6,NF6)&gt;0,SUM(MZ6,NC6,NF6),"")</f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0" t="str">
        <f>IF(NJ6&gt;0,NJ6,"")</f>
        <v/>
      </c>
      <c r="OC6" s="40" t="str">
        <f>IF(NK6&gt;0,NK6,"")</f>
        <v/>
      </c>
      <c r="OD6" s="40" t="str">
        <f>IF(SUM(NH6:NK6)-NL6&gt;0,SUM(NH6:NK6)-NL6,"")</f>
        <v/>
      </c>
      <c r="OE6" s="40" t="str">
        <f>IF(NO6&gt;0,NO6,"")</f>
        <v/>
      </c>
      <c r="OF6" s="40" t="str">
        <f>IF(NP6&gt;0,NP6,"")</f>
        <v/>
      </c>
      <c r="OG6" s="40" t="str">
        <f>IF(SUM(NM6:NP6)-NQ6&gt;0,SUM(NM6:NP6)-NQ6,"")</f>
        <v/>
      </c>
      <c r="OH6" s="40" t="str">
        <f>IF(MAX(OD6,OG6)&gt;0,MAX(OD6,OG6),"")</f>
        <v/>
      </c>
      <c r="OI6" s="40" t="str">
        <f>IF(NT6&gt;0,NT6,"")</f>
        <v/>
      </c>
      <c r="OJ6" s="40" t="str">
        <f>IF(NU6&gt;0,NU6,"")</f>
        <v/>
      </c>
      <c r="OK6" s="40" t="str">
        <f>IF(SUM(NR6:NU6)-NV6&gt;0,SUM(NR6:NU6)-NV6,"")</f>
        <v/>
      </c>
      <c r="OL6" s="40" t="str">
        <f>IF(NY6&gt;0,NY6,"")</f>
        <v/>
      </c>
      <c r="OM6" s="40" t="str">
        <f>IF(NZ6&gt;0,NZ6,"")</f>
        <v/>
      </c>
      <c r="ON6" s="40" t="str">
        <f>IF(SUM(NW6:NZ6)-OA6&gt;0,SUM(NW6:NZ6)-OA6,"")</f>
        <v/>
      </c>
      <c r="OO6" s="40" t="str">
        <f>IF(SUM(OH6,OK6,ON6)&gt;0,SUM(OH6,OK6,ON6),"")</f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>IF(OR6&gt;0,OR6,"")</f>
        <v/>
      </c>
      <c r="PK6" s="11" t="str">
        <f>IF(OS6&gt;0,OS6,"")</f>
        <v/>
      </c>
      <c r="PL6" s="11" t="str">
        <f>IF(SUM(OP6:OS6)-OT6&gt;0,SUM(OP6:OS6)-OT6,"")</f>
        <v/>
      </c>
      <c r="PM6" s="11" t="str">
        <f>IF(OW6&gt;0,OW6,"")</f>
        <v/>
      </c>
      <c r="PN6" s="11" t="str">
        <f>IF(OX6&gt;0,OX6,"")</f>
        <v/>
      </c>
      <c r="PO6" s="11" t="str">
        <f>IF(SUM(OU6:OX6)-OY6&gt;0,SUM(OU6:OX6)-OY6,"")</f>
        <v/>
      </c>
      <c r="PP6" s="11" t="str">
        <f>IF(MAX(PL6,PO6)&gt;0,MAX(PL6,PO6),"")</f>
        <v/>
      </c>
      <c r="PQ6" s="11" t="str">
        <f>IF(PB6&gt;0,PB6,"")</f>
        <v/>
      </c>
      <c r="PR6" s="11" t="str">
        <f>IF(PC6&gt;0,PC6,"")</f>
        <v/>
      </c>
      <c r="PS6" s="11" t="str">
        <f>IF(SUM(OZ6:PC6)-PD6&gt;0,SUM(OZ6:PC6)-PD6,"")</f>
        <v/>
      </c>
      <c r="PT6" s="11" t="str">
        <f>IF(PG6&gt;0,PG6,"")</f>
        <v/>
      </c>
      <c r="PU6" s="11" t="str">
        <f>IF(PH6&gt;0,PH6,"")</f>
        <v/>
      </c>
      <c r="PV6" s="11" t="str">
        <f>IF(SUM(PE6:PH6)-PI6&gt;0,SUM(PE6:PH6)-PI6,"")</f>
        <v/>
      </c>
      <c r="PW6" s="11" t="str">
        <f>IF(SUM(PP6,PS6,PV6)&gt;0,SUM(PP6,PS6,PV6),"")</f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0" t="str">
        <f>IF(PZ6&gt;0,PZ6,"")</f>
        <v/>
      </c>
      <c r="QS6" s="40" t="str">
        <f>IF(QA6&gt;0,QA6,"")</f>
        <v/>
      </c>
      <c r="QT6" s="40" t="str">
        <f>IF(SUM(PX6:QA6)-QB6&gt;0,SUM(PX6:QA6)-QB6,"")</f>
        <v/>
      </c>
      <c r="QU6" s="40" t="str">
        <f>IF(QE6&gt;0,QE6,"")</f>
        <v/>
      </c>
      <c r="QV6" s="40" t="str">
        <f>IF(QF6&gt;0,QF6,"")</f>
        <v/>
      </c>
      <c r="QW6" s="40" t="str">
        <f>IF(SUM(QC6:QF6)-QG6&gt;0,SUM(QC6:QF6)-QG6,"")</f>
        <v/>
      </c>
      <c r="QX6" s="40" t="str">
        <f>IF(MAX(QT6,QW6)&gt;0,MAX(QT6,QW6),"")</f>
        <v/>
      </c>
      <c r="QY6" s="40" t="str">
        <f>IF(QJ6&gt;0,QJ6,"")</f>
        <v/>
      </c>
      <c r="QZ6" s="40" t="str">
        <f>IF(QK6&gt;0,QK6,"")</f>
        <v/>
      </c>
      <c r="RA6" s="40" t="str">
        <f>IF(SUM(QH6:QK6)-QL6&gt;0,SUM(QH6:QK6)-QL6,"")</f>
        <v/>
      </c>
      <c r="RB6" s="40" t="str">
        <f>IF(QO6&gt;0,QO6,"")</f>
        <v/>
      </c>
      <c r="RC6" s="40" t="str">
        <f>IF(QP6&gt;0,QP6,"")</f>
        <v/>
      </c>
      <c r="RD6" s="40" t="str">
        <f>IF(SUM(QM6:QP6)-QQ6&gt;0,SUM(QM6:QP6)-QQ6,"")</f>
        <v/>
      </c>
      <c r="RE6" s="40" t="str">
        <f>IF(SUM(QX6,RA6,RD6)&gt;0,SUM(QX6,RA6,RD6),"")</f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>IF(RH6&gt;0,RH6,"")</f>
        <v/>
      </c>
      <c r="SA6" s="11" t="str">
        <f>IF(RI6&gt;0,RI6,"")</f>
        <v/>
      </c>
      <c r="SB6" s="11" t="str">
        <f>IF(SUM(RF6:RI6)-RJ6&gt;0,SUM(RF6:RI6)-RJ6,"")</f>
        <v/>
      </c>
      <c r="SC6" s="11" t="str">
        <f>IF(RM6&gt;0,RM6,"")</f>
        <v/>
      </c>
      <c r="SD6" s="11" t="str">
        <f>IF(RN6&gt;0,RN6,"")</f>
        <v/>
      </c>
      <c r="SE6" s="11" t="str">
        <f>IF(SUM(RK6:RN6)-RO6&gt;0,SUM(RK6:RN6)-RO6,"")</f>
        <v/>
      </c>
      <c r="SF6" s="11" t="str">
        <f>IF(MAX(SB6,SE6)&gt;0,MAX(SB6,SE6),"")</f>
        <v/>
      </c>
      <c r="SG6" s="11" t="str">
        <f>IF(RR6&gt;0,RR6,"")</f>
        <v/>
      </c>
      <c r="SH6" s="11" t="str">
        <f>IF(RS6&gt;0,RS6,"")</f>
        <v/>
      </c>
      <c r="SI6" s="11" t="str">
        <f>IF(SUM(RP6:RS6)-RT6&gt;0,SUM(RP6:RS6)-RT6,"")</f>
        <v/>
      </c>
      <c r="SJ6" s="11" t="str">
        <f>IF(RW6&gt;0,RW6,"")</f>
        <v/>
      </c>
      <c r="SK6" s="11" t="str">
        <f>IF(RX6&gt;0,RX6,"")</f>
        <v/>
      </c>
      <c r="SL6" s="11" t="str">
        <f>IF(SUM(RU6:RX6)-RY6&gt;0,SUM(RU6:RX6)-RY6,"")</f>
        <v/>
      </c>
      <c r="SM6" s="11" t="str">
        <f>IF(SUM(SF6,SI6,SL6)&gt;0,SUM(SF6,SI6,SL6),"")</f>
        <v/>
      </c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40" t="str">
        <f>IF(SP6&gt;0,SP6,"")</f>
        <v/>
      </c>
      <c r="TI6" s="40" t="str">
        <f>IF(SQ6&gt;0,SQ6,"")</f>
        <v/>
      </c>
      <c r="TJ6" s="40" t="str">
        <f>IF(SUM(SN6:SQ6)-SR6&gt;0,SUM(SN6:SQ6)-SR6,"")</f>
        <v/>
      </c>
      <c r="TK6" s="40" t="str">
        <f>IF(SU6&gt;0,SU6,"")</f>
        <v/>
      </c>
      <c r="TL6" s="40" t="str">
        <f>IF(SV6&gt;0,SV6,"")</f>
        <v/>
      </c>
      <c r="TM6" s="40" t="str">
        <f>IF(SUM(SS6:SV6)-SW6&gt;0,SUM(SS6:SV6)-SW6,"")</f>
        <v/>
      </c>
      <c r="TN6" s="40" t="str">
        <f>IF(MAX(TJ6,TM6)&gt;0,MAX(TJ6,TM6),"")</f>
        <v/>
      </c>
      <c r="TO6" s="40" t="str">
        <f>IF(SZ6&gt;0,SZ6,"")</f>
        <v/>
      </c>
      <c r="TP6" s="40" t="str">
        <f>IF(TA6&gt;0,TA6,"")</f>
        <v/>
      </c>
      <c r="TQ6" s="40" t="str">
        <f>IF(SUM(SX6:TA6)-TB6&gt;0,SUM(SX6:TA6)-TB6,"")</f>
        <v/>
      </c>
      <c r="TR6" s="40" t="str">
        <f>IF(TE6&gt;0,TE6,"")</f>
        <v/>
      </c>
      <c r="TS6" s="40" t="str">
        <f>IF(TF6&gt;0,TF6,"")</f>
        <v/>
      </c>
      <c r="TT6" s="40" t="str">
        <f>IF(SUM(TC6:TF6)-TG6&gt;0,SUM(TC6:TF6)-TG6,"")</f>
        <v/>
      </c>
      <c r="TU6" s="40" t="str">
        <f>IF(SUM(TN6,TQ6,TT6)&gt;0,SUM(TN6,TQ6,TT6),"")</f>
        <v/>
      </c>
      <c r="TV6" s="18"/>
      <c r="TW6" s="18"/>
      <c r="TX6" s="18"/>
      <c r="TY6" s="18"/>
      <c r="TZ6" s="18"/>
      <c r="UA6" s="18"/>
      <c r="UB6" s="18"/>
      <c r="UC6" s="18"/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1" t="str">
        <f>IF(TX6&gt;0,TX6,"")</f>
        <v/>
      </c>
      <c r="UQ6" s="11" t="str">
        <f>IF(TY6&gt;0,TY6,"")</f>
        <v/>
      </c>
      <c r="UR6" s="11" t="str">
        <f>IF(SUM(TV6:TY6)-TZ6&gt;0,SUM(TV6:TY6)-TZ6,"")</f>
        <v/>
      </c>
      <c r="US6" s="11" t="str">
        <f>IF(UC6&gt;0,UC6,"")</f>
        <v/>
      </c>
      <c r="UT6" s="11" t="str">
        <f>IF(UD6&gt;0,UD6,"")</f>
        <v/>
      </c>
      <c r="UU6" s="11" t="str">
        <f>IF(SUM(UA6:UD6)-UE6&gt;0,SUM(UA6:UD6)-UE6,"")</f>
        <v/>
      </c>
      <c r="UV6" s="11" t="str">
        <f>IF(MAX(UR6,UU6)&gt;0,MAX(UR6,UU6),"")</f>
        <v/>
      </c>
      <c r="UW6" s="11" t="str">
        <f>IF(UH6&gt;0,UH6,"")</f>
        <v/>
      </c>
      <c r="UX6" s="11" t="str">
        <f>IF(UI6&gt;0,UI6,"")</f>
        <v/>
      </c>
      <c r="UY6" s="11" t="str">
        <f>IF(SUM(UF6:UI6)-UJ6&gt;0,SUM(UF6:UI6)-UJ6,"")</f>
        <v/>
      </c>
      <c r="UZ6" s="11" t="str">
        <f>IF(UM6&gt;0,UM6,"")</f>
        <v/>
      </c>
      <c r="VA6" s="11" t="str">
        <f>IF(UN6&gt;0,UN6,"")</f>
        <v/>
      </c>
      <c r="VB6" s="11" t="str">
        <f>IF(SUM(UK6:UN6)-UO6&gt;0,SUM(UK6:UN6)-UO6,"")</f>
        <v/>
      </c>
      <c r="VC6" s="11" t="str">
        <f>IF(SUM(UV6,UY6,VB6)&gt;0,SUM(UV6,UY6,VB6),"")</f>
        <v/>
      </c>
      <c r="VD6" s="17"/>
      <c r="VE6" s="17"/>
      <c r="VF6" s="17"/>
      <c r="VG6" s="17"/>
      <c r="VH6" s="17"/>
      <c r="VI6" s="17"/>
      <c r="VJ6" s="17"/>
      <c r="VK6" s="17"/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40" t="str">
        <f>IF(VF6&gt;0,VF6,"")</f>
        <v/>
      </c>
      <c r="VY6" s="40" t="str">
        <f>IF(VG6&gt;0,VG6,"")</f>
        <v/>
      </c>
      <c r="VZ6" s="40" t="str">
        <f>IF(SUM(VD6:VG6)-VH6&gt;0,SUM(VD6:VG6)-VH6,"")</f>
        <v/>
      </c>
      <c r="WA6" s="40" t="str">
        <f>IF(VK6&gt;0,VK6,"")</f>
        <v/>
      </c>
      <c r="WB6" s="40" t="str">
        <f>IF(VL6&gt;0,VL6,"")</f>
        <v/>
      </c>
      <c r="WC6" s="40" t="str">
        <f>IF(SUM(VI6:VL6)-VM6&gt;0,SUM(VI6:VL6)-VM6,"")</f>
        <v/>
      </c>
      <c r="WD6" s="40" t="str">
        <f>IF(MAX(VZ6,WC6)&gt;0,MAX(VZ6,WC6),"")</f>
        <v/>
      </c>
      <c r="WE6" s="40" t="str">
        <f>IF(VP6&gt;0,VP6,"")</f>
        <v/>
      </c>
      <c r="WF6" s="40" t="str">
        <f>IF(VQ6&gt;0,VQ6,"")</f>
        <v/>
      </c>
      <c r="WG6" s="40" t="str">
        <f>IF(SUM(VN6:VQ6)-VR6&gt;0,SUM(VN6:VQ6)-VR6,"")</f>
        <v/>
      </c>
      <c r="WH6" s="40" t="str">
        <f>IF(VU6&gt;0,VU6,"")</f>
        <v/>
      </c>
      <c r="WI6" s="40" t="str">
        <f>IF(VV6&gt;0,VV6,"")</f>
        <v/>
      </c>
      <c r="WJ6" s="40" t="str">
        <f>IF(SUM(VS6:VV6)-VW6&gt;0,SUM(VS6:VV6)-VW6,"")</f>
        <v/>
      </c>
      <c r="WK6" s="40" t="str">
        <f>IF(SUM(WD6,WG6,WJ6)&gt;0,SUM(WD6,WG6,WJ6),"")</f>
        <v/>
      </c>
      <c r="WL6" s="26">
        <f>IF($CH6="P",BS6,(BS6+AR6)/2)</f>
        <v>3.915</v>
      </c>
      <c r="WM6" s="26">
        <f>IF($CH6="P",BT6,(BT6+AS6)/2)</f>
        <v>4.6749999999999998</v>
      </c>
      <c r="WN6" s="26">
        <f>IF($CH6="P",BU6,(BU6+AT6)/2)</f>
        <v>5.9</v>
      </c>
      <c r="WO6" s="26">
        <f>IF($CH6="P",BV6,(BV6+AU6)/2)</f>
        <v>8.98</v>
      </c>
      <c r="WP6" s="26">
        <f>IF($CH6="P",BW6,(BW6+AV6)/2)</f>
        <v>0</v>
      </c>
      <c r="WQ6" s="26">
        <f>IF($CH6="P",BX6,(BX6+AW6)/2)</f>
        <v>3.7250000000000001</v>
      </c>
      <c r="WR6" s="26">
        <f>IF($CH6="P",BY6,(BY6+AX6)/2)</f>
        <v>4.625</v>
      </c>
      <c r="WS6" s="26">
        <f>IF($CH6="P",BZ6,(BZ6+AY6)/2)</f>
        <v>5.9</v>
      </c>
      <c r="WT6" s="26">
        <f>IF($CH6="P",CA6,(CA6+AZ6)/2)</f>
        <v>7.97</v>
      </c>
      <c r="WU6" s="26">
        <f>IF($CH6="P",CB6,(CB6+BA6)/2)</f>
        <v>0</v>
      </c>
      <c r="WV6" s="26">
        <f>IF($CH6="P",CC6,(CC6+BB6)/2)</f>
        <v>4.0750000000000002</v>
      </c>
      <c r="WW6" s="26">
        <f>IF($CH6="P",CD6,(CD6+BC6)/2)</f>
        <v>4.6749999999999998</v>
      </c>
      <c r="WX6" s="26">
        <f>IF($CH6="P",CE6,(CE6+BD6)/2)</f>
        <v>5.9</v>
      </c>
      <c r="WY6" s="26">
        <f>IF($CH6="P",CF6,(CF6+BE6)/2)</f>
        <v>9.24</v>
      </c>
      <c r="WZ6" s="26">
        <f>IF($CH6="P",CG6,(CG6+BF6)/2)</f>
        <v>0</v>
      </c>
      <c r="XA6" s="28" t="s">
        <v>53</v>
      </c>
      <c r="XB6" s="11">
        <f>IF(WN6&gt;0,WN6,"")</f>
        <v>5.9</v>
      </c>
      <c r="XC6" s="11">
        <f>IF(WO6&gt;0,WO6,"")</f>
        <v>8.98</v>
      </c>
      <c r="XD6" s="11">
        <f>IF(SUM(WL6:WO6)-WP6&gt;0,SUM(WL6:WO6)-WP6,"")</f>
        <v>23.47</v>
      </c>
      <c r="XE6" s="11">
        <f>IF(WS6&gt;0,WS6,"")</f>
        <v>5.9</v>
      </c>
      <c r="XF6" s="11">
        <f>IF(WT6&gt;0,WT6,"")</f>
        <v>7.97</v>
      </c>
      <c r="XG6" s="11">
        <f>IF(SUM(WQ6:WT6)-WU6&gt;0,SUM(WQ6:WT6)-WU6,"")</f>
        <v>22.22</v>
      </c>
      <c r="XH6" s="11">
        <f>IF(MAX(XD6,XG6)&gt;0,MAX(XD6,XG6),"")</f>
        <v>23.47</v>
      </c>
      <c r="XI6" s="11">
        <f>IF(WX6&gt;0,WX6,"")</f>
        <v>5.9</v>
      </c>
      <c r="XJ6" s="11">
        <f>IF(WY6&gt;0,WY6,"")</f>
        <v>9.24</v>
      </c>
      <c r="XK6" s="11">
        <f>IF(SUM(WV6:WY6)-WZ6&gt;0,SUM(WV6:WY6)-WZ6,"")</f>
        <v>23.89</v>
      </c>
      <c r="XL6" s="11">
        <f>IF(SUM(XH6,XK6)&gt;0,SUM(XH6,XK6),"")</f>
        <v>47.36</v>
      </c>
    </row>
    <row r="7" spans="1:636" x14ac:dyDescent="0.2">
      <c r="A7" s="4" cm="1">
        <f t="array" ref="A7">IF(AND(H7&lt;&gt;"",H7&lt;&gt;"No DD"),SUMPRODUCT((H$4:H$15&lt;&gt;"")*(H$4:H$15&lt;&gt;"No DD")*(E$4:E$15&gt;E7))+1,IF(H7="No DD",SUMPRODUCT((H$4:H$15="No DD")*(E$4:E$15&gt;E7))+1+SUMPRODUCT((H$4:H$15&lt;&gt;"")*(H$4:H$15&lt;&gt;"No DD")),""))</f>
        <v>4</v>
      </c>
      <c r="B7" s="5" t="s">
        <v>183</v>
      </c>
      <c r="C7" s="4" t="s">
        <v>3</v>
      </c>
      <c r="D7" s="4" t="s">
        <v>145</v>
      </c>
      <c r="E7" s="9">
        <f>SUM(J7,L7,N7)</f>
        <v>65.88</v>
      </c>
      <c r="F7" s="3" t="str">
        <f>IF(OR(AND(AG7&gt;=AQ$17,AG7&lt;&gt;"",AI7&gt;=AQ$21,AI7&lt;&gt;"",AF7=""),AND(AJ7&gt;=AQ$17,AJ7&lt;&gt;"",AL7&gt;=AQ$21,AL7&lt;&gt;"",AF7=""),AND(AN7&gt;=AQ$17,AN7&lt;&gt;"",AP7&gt;=AQ$21,AP7&lt;&gt;"",AF7=""),AND(BH7&gt;=BR$17,BH7&lt;&gt;"",BJ7&gt;=BR$21,BJ7&lt;&gt;"",BG7=""),AND(BK7&gt;=BR$17,BK7&lt;&gt;"",BM7&gt;=BR$21,BM7&lt;&gt;"",BG7=""),AND(BO7&gt;=BR$17,BO7&lt;&gt;"",BQ7&gt;=BR$21,BQ7&lt;&gt;"",BG7=""),AND(CI7&gt;=CS$17,CI7&lt;&gt;"",CK7&gt;=CS$21,CK7&lt;&gt;"",CH7=""),AND(CL7&gt;=CS$17,CL7&lt;&gt;"",CN7&gt;=CS$21,CN7&lt;&gt;"",CH7=""),AND(CP7&gt;=CS$17,CP7&lt;&gt;"",CR7&gt;=CS$21,CR7&lt;&gt;"",CH7=""),AND(DP7&gt;=EC$17,DP7&lt;&gt;"",DR7&gt;=EC$21,DR7&lt;&gt;""),AND(DS7&gt;=EC$17,DS7&lt;&gt;"",DU7&gt;=EC$21,DU7&lt;&gt;""),AND(DW7&gt;=EC$17,DW7&lt;&gt;"",DY7&gt;=EC$21,DY7&lt;&gt;""),AND(DZ7&gt;=EC$17,DZ7&lt;&gt;"",EB7&gt;=EC$21,EB7&lt;&gt;""),AND(EX7&gt;=FK$17,EX7&lt;&gt;"",EZ7&gt;=FK$21,EZ7&lt;&gt;""),AND(FA7&gt;=FK$17,FA7&lt;&gt;"",FC7&gt;=FK$21,FC7&lt;&gt;""),AND(FE7&gt;=FK$17,FE7&lt;&gt;"",FG7&gt;=FK$21,FG7&lt;&gt;""),AND(FH7&gt;=FK$17,FH7&lt;&gt;"",FJ7&gt;=FK$21,FJ7&lt;&gt;""),AND(GF7&gt;=GS$17,GF7&lt;&gt;"",GH7&gt;=GS$21,GH7&lt;&gt;""),AND(GI7&gt;=GS$17,GI7&lt;&gt;"",GK7&gt;=GS$21,GK7&lt;&gt;""),AND(GM7&gt;=GS$17,GM7&lt;&gt;"",GO7&gt;=GS$21,GO7&lt;&gt;""),AND(GP7&gt;=GS$17,GP7&lt;&gt;"",GR7&gt;=GS$21,GR7&lt;&gt;""),AND(HN7&gt;=IA$17,HN7&lt;&gt;"",HP7&gt;=IA$21,HP7&lt;&gt;""),AND(HQ7&gt;=IA$17,HQ7&lt;&gt;"",HS7&gt;=IA$21,HS7&lt;&gt;""),AND(HU7&gt;=IA$17,HU7&lt;&gt;"",HW7&gt;=IA$21,HW7&lt;&gt;""),AND(HX7&gt;=IA$17,HX7&lt;&gt;"",HZ7&gt;=IA$21,HZ7&lt;&gt;""),AND(IV7&gt;=JI$17,IV7&lt;&gt;"",IX7&gt;=JI$21,IX7&lt;&gt;""),AND(IY7&gt;=JI$17,IY7&lt;&gt;"",JA7&gt;=JI$21,JA7&lt;&gt;""),AND(JC7&gt;=JI$17,JC7&lt;&gt;"",JE7&gt;=JI$21,JE7&lt;&gt;""),AND(JF7&gt;=JI$17,JF7&lt;&gt;"",JH7&gt;=JI$21,JH7&lt;&gt;""),AND(KD7&gt;=KQ$17,KD7&lt;&gt;"",KF7&gt;=KQ$21,KF7&lt;&gt;""),AND(KG7&gt;=KQ$17,KG7&lt;&gt;"",KI7&gt;=KQ$21,KI7&lt;&gt;""),AND(KK7&gt;=KQ$17,KK7&lt;&gt;"",KM7&gt;=KQ$21,KM7&lt;&gt;""),AND(KN7&gt;=KQ$17,KN7&lt;&gt;"",KP7&gt;=KQ$21,KP7&lt;&gt;""),AND(LL7&gt;=LY$17,LL7&lt;&gt;"",LN7&gt;=LY$21,LN7&lt;&gt;""),AND(LO7&gt;=LY$17,LO7&lt;&gt;"",LQ7&gt;=LY$21,LQ7&lt;&gt;""),AND(LS7&gt;=LY$17,LS7&lt;&gt;"",LU7&gt;=LY$21,LU7&lt;&gt;""),AND(LV7&gt;=LY$17,LV7&lt;&gt;"",LX7&gt;=LY$21,LX7&lt;&gt;""),AND(MT7&gt;=NG$17,MT7&lt;&gt;"",MV7&gt;=NG$21,MV7&lt;&gt;""),AND(MW7&gt;=NG$17,MW7&lt;&gt;"",MY7&gt;=NG$21,MY7&lt;&gt;""),AND(NA7&gt;=NG$17,NA7&lt;&gt;"",NC7&gt;=NG$21,NC7&lt;&gt;""),AND(ND7&gt;=NG$17,ND7&lt;&gt;"",NF7&gt;=NG$21,NF7&lt;&gt;""),AND(OB7&gt;=OO$17,OB7&lt;&gt;"",OD7&gt;=OO$21,OD7&lt;&gt;""),AND(OE7&gt;=OO$17,OE7&lt;&gt;"",OG7&gt;=OO$21,OG7&lt;&gt;""),AND(OI7&gt;=OO$17,OI7&lt;&gt;"",OK7&gt;=OO$21,OK7&lt;&gt;""),AND(OL7&gt;=OO$17,OL7&lt;&gt;"",ON7&gt;=OO$21,ON7&lt;&gt;""),AND(PJ7&gt;=PW$17,PJ7&lt;&gt;"",PL7&gt;=PW$21,PL7&lt;&gt;""),AND(PM7&gt;=PW$17,PM7&lt;&gt;"",PO7&gt;=PW$21,PO7&lt;&gt;""),AND(PQ7&gt;=PW$17,PQ7&lt;&gt;"",PS7&gt;=PW$21,PS7&lt;&gt;""),AND(PT7&gt;=PW$17,PT7&lt;&gt;"",PV7&gt;=PW$21,PV7&lt;&gt;""),AND(QR7&gt;=RE$17,QR7&lt;&gt;"",QT7&gt;=RE$21,QT7&lt;&gt;""),AND(QU7&gt;=RE$17,QU7&lt;&gt;"",QW7&gt;=RE$21,QW7&lt;&gt;""),AND(QY7&gt;=RE$17,QY7&lt;&gt;"",RA7&gt;=RE$21,RA7&lt;&gt;""),AND(RB7&gt;=RE$17,RB7&lt;&gt;"",RD7&gt;=RE$21,RD7&lt;&gt;""),AND(RZ7&gt;=SM$17,RZ7&lt;&gt;"",SB7&gt;=SM$21,SB7&lt;&gt;""),AND(SC7&gt;=SM$17,SC7&lt;&gt;"",SE7&gt;=SM$21,SE7&lt;&gt;""),AND(SG7&gt;=SM$17,SG7&lt;&gt;"",SI7&gt;=SM$21,SI7&lt;&gt;""),AND(SJ7&gt;=SM$17,SJ7&lt;&gt;"",SL7&gt;=SM$21,SL7&lt;&gt;""),AND(TH7&gt;=TU$17,TH7&lt;&gt;"",TJ7&gt;=TU$21,TJ7&lt;&gt;""),AND(TK7&gt;=TU$17,TK7&lt;&gt;"",TM7&gt;=TU$21,TM7&lt;&gt;""),AND(TO7&gt;=TU$17,TO7&lt;&gt;"",TQ7&gt;=TU$21,TQ7&lt;&gt;""),AND(TR7&gt;=TU$17,TR7&lt;&gt;"",TT7&gt;=TU$21,TT7&lt;&gt;""),AND(UP7&gt;=VC$17,UP7&lt;&gt;"",UR7&gt;=VC$21,UR7&lt;&gt;""),AND(US7&gt;=VC$17,US7&lt;&gt;"",UU7&gt;=VC$21,UU7&lt;&gt;""),AND(UW7&gt;=VC$17,UW7&lt;&gt;"",UY7&gt;=VC$21,UY7&lt;&gt;""),AND(UZ7&gt;=VC$17,UZ7&lt;&gt;"",VB7&gt;=VC$21,VB7&lt;&gt;""),AND(VX7&gt;=WK$17,VX7&lt;&gt;"",VZ7&gt;=WK$21,VZ7&lt;&gt;""),AND(WA7&gt;=WK$17,WA7&lt;&gt;"",WC7&gt;=WK$21,WC7&lt;&gt;""),AND(WE7&gt;=WK$17,WE7&lt;&gt;"",WG7&gt;=WK$21,WG7&lt;&gt;""),AND(WH7&gt;=WK$17,WH7&lt;&gt;"",WJ7&gt;=WK$21,WJ7&lt;&gt;"")),"P","")</f>
        <v>P</v>
      </c>
      <c r="G7" s="3" t="str">
        <f>IF(OR(AND(AI7&gt;=AQ$21,AI7&lt;&gt;"",AF7=""),AND(AL7&gt;=AQ$21,AL7&lt;&gt;"",AF7=""),AND(AP7&gt;=AQ$21,AP7&lt;&gt;"",AF7=""),AND(BJ7&gt;=BR$21,BJ7&lt;&gt;"",BG7=""),AND(BM7&gt;=BR$21,BM7&lt;&gt;"",BG7=""),AND(BQ7&gt;=BR$21,BQ7&lt;&gt;"",BG7=""),AND(CK7&gt;=CS$21,CK7&lt;&gt;"",CH7=""),AND(CN7&gt;=CS$21,CN7&lt;&gt;"",CH7=""),AND(CR7&gt;=CS$21,CR7&lt;&gt;"",CH7=""),AND(DR7&gt;=EC$21,DR7&lt;&gt;""),AND(DU7&gt;=EC$21,DU7&lt;&gt;""),AND(DY7&gt;=EC$21,DY7&lt;&gt;""),AND(EB7&gt;=EC$21,EB7&lt;&gt;""),AND(EZ7&gt;=FK$21,EZ7&lt;&gt;""),AND(FC7&gt;=FK$21,FC7&lt;&gt;""),AND(FG7&gt;=FK$21,FG7&lt;&gt;""),AND(FJ7&gt;=FK$21,FJ7&lt;&gt;""),AND(GH7&gt;=GS$21,GH7&lt;&gt;""),AND(GK7&gt;=GS$21,GK7&lt;&gt;""),AND(GO7&gt;=GS$21,GO7&lt;&gt;""),AND(GR7&gt;=GS$21,GR7&lt;&gt;""),AND(HP7&gt;=IA$21,HP7&lt;&gt;""),AND(HS7&gt;=IA$21,HS7&lt;&gt;""),AND(HW7&gt;=IA$21,HW7&lt;&gt;""),AND(HZ7&gt;=IA$21,HZ7&lt;&gt;""),AND(IX7&gt;=JI$21,IX7&lt;&gt;""),AND(JA7&gt;=JI$21,JA7&lt;&gt;""),AND(JE7&gt;=JI$21,JE7&lt;&gt;""),AND(JH7&gt;=JI$21,JH7&lt;&gt;""),AND(KF7&gt;=KQ$21,KF7&lt;&gt;""),AND(KI7&gt;=KQ$21,KI7&lt;&gt;""),AND(KM7&gt;=KQ$21,KM7&lt;&gt;""),AND(KP7&gt;=KQ$21,KP7&lt;&gt;""),AND(LN7&gt;=LY$21,LN7&lt;&gt;""),AND(LQ7&gt;=LY$21,LQ7&lt;&gt;""),AND(LU7&gt;=LY$21,LU7&lt;&gt;""),AND(LX7&gt;=LY$21,LX7&lt;&gt;""),AND(MV7&gt;=NG$21,MV7&lt;&gt;""),AND(MY7&gt;=NG$21,MY7&lt;&gt;""),AND(NC7&gt;=NG$21,NC7&lt;&gt;""),AND(NF7&gt;=NG$21,NF7&lt;&gt;""),AND(OD7&gt;=OO$21,OD7&lt;&gt;""),AND(OG7&gt;=OO$21,OG7&lt;&gt;""),AND(OK7&gt;=OO$21,OK7&lt;&gt;""),AND(ON7&gt;=OO$21,ON7&lt;&gt;""),AND(PL7&gt;=PW$21,PL7&lt;&gt;""),AND(PO7&gt;=PW$21,PO7&lt;&gt;""),AND(PS7&gt;=PW$21,PS7&lt;&gt;""),AND(PV7&gt;=PW$21,PV7&lt;&gt;""),AND(QT7&gt;=RE$21,QT7&lt;&gt;""),AND(QW7&gt;=RE$21,QW7&lt;&gt;""),AND(RA7&gt;=RE$21,RA7&lt;&gt;""),AND(RD7&gt;=RE$21,RD7&lt;&gt;""),AND(SB7&gt;=SM$21,SB7&lt;&gt;""),AND(SE7&gt;=SM$21,SE7&lt;&gt;""),AND(SI7&gt;=SM$21,SI7&lt;&gt;""),AND(SL7&gt;=SM$21,SL7&lt;&gt;""),AND(TJ7&gt;=TU$21,TJ7&lt;&gt;""),AND(TM7&gt;=TU$21,TM7&lt;&gt;""),AND(TQ7&gt;=TU$21,TQ7&lt;&gt;""),AND(TT7&gt;=TU$21,TT7&lt;&gt;""),AND(UR7&gt;=VC$21,UR7&lt;&gt;""),AND(UU7&gt;=VC$21,UU7&lt;&gt;""),AND(UY7&gt;=VC$21,UY7&lt;&gt;""),AND(VB7&gt;=VC$21,VB7&lt;&gt;""),AND(VZ7&gt;=WK$21,VZ7&lt;&gt;""),AND(WC7&gt;=WK$21,WC7&lt;&gt;""),AND(WG7&gt;=WK$21,WG7&lt;&gt;""),AND(WJ7&gt;=WK$21,WJ7&lt;&gt;"")),"P","")</f>
        <v>P</v>
      </c>
      <c r="H7" s="36" t="str">
        <f>IF(AND(G7="P",F7=""),"No DD",IF(OR(AND(AG7&gt;=AQ$20,AG7&lt;&gt;"",AI7&gt;=AQ$24,AI7&lt;&gt;"",AF7=""),AND(AJ7&gt;=AQ$20,AJ7&lt;&gt;"",AL7&gt;=AQ$24,AL7&lt;&gt;"",AF7=""),AND(AN7&gt;=AQ$20,AN7&lt;&gt;"",AP7&gt;=AQ$24,AP7&lt;&gt;"",AF7=""),AND(BH7&gt;=BR$20,BH7&lt;&gt;"",BJ7&gt;=BR$24,BJ7&lt;&gt;"",BG7=""),AND(BK7&gt;=BR$20,BK7&lt;&gt;"",BM7&gt;=BR$24,BM7&lt;&gt;"",BG7=""),AND(BO7&gt;=BR$20,BO7&lt;&gt;"",BQ7&gt;=BR$24,BQ7&lt;&gt;"",BG7=""),AND(CI7&gt;=CS$20,CI7&lt;&gt;"",CK7&gt;=CS$24,CK7&lt;&gt;"",CH7=""),AND(CL7&gt;=CS$20,CL7&lt;&gt;"",CN7&gt;=CS$24,CN7&lt;&gt;"",CH7=""),AND(CP7&gt;=CS$20,CP7&lt;&gt;"",CR7&gt;=CS$24,CR7&lt;&gt;"",CH7=""),AND(DP7&gt;=EC$20,DP7&lt;&gt;"",DR7&gt;=EC$24,DR7&lt;&gt;""),AND(DS7&gt;=EC$20,DS7&lt;&gt;"",DU7&gt;=EC$24,DU7&lt;&gt;""),AND(DW7&gt;=EC$20,DW7&lt;&gt;"",DY7&gt;=EC$24,DY7&lt;&gt;""),AND(DZ7&gt;=EC$20,DZ7&lt;&gt;"",EB7&gt;=EC$24,EB7&lt;&gt;""),AND(EX7&gt;=FK$20,EX7&lt;&gt;"",EZ7&gt;=FK$24,EZ7&lt;&gt;""),AND(FA7&gt;=FK$20,FA7&lt;&gt;"",FC7&gt;=FK$24,FC7&lt;&gt;""),AND(FE7&gt;=FK$20,FE7&lt;&gt;"",FG7&gt;=FK$24,FG7&lt;&gt;""),AND(FH7&gt;=FK$20,FH7&lt;&gt;"",FJ7&gt;=FK$24,FJ7&lt;&gt;""),AND(GF7&gt;=GS$20,GF7&lt;&gt;"",GH7&gt;=GS$24,GH7&lt;&gt;""),AND(GI7&gt;=GS$20,GI7&lt;&gt;"",GK7&gt;=GS$24,GK7&lt;&gt;""),AND(GM7&gt;=GS$20,GM7&lt;&gt;"",GO7&gt;=GS$24,GO7&lt;&gt;""),AND(GP7&gt;=GS$20,GP7&lt;&gt;"",GR7&gt;=GS$24,GR7&lt;&gt;""),AND(HN7&gt;=IA$20,HN7&lt;&gt;"",HP7&gt;=IA$24,HP7&lt;&gt;""),AND(HQ7&gt;=IA$20,HQ7&lt;&gt;"",HS7&gt;=IA$24,HS7&lt;&gt;""),AND(HU7&gt;=IA$20,HU7&lt;&gt;"",HW7&gt;=IA$24,HW7&lt;&gt;""),AND(HX7&gt;=IA$20,HX7&lt;&gt;"",HZ7&gt;=IA$24,HZ7&lt;&gt;""),AND(IV7&gt;=JI$20,IV7&lt;&gt;"",IX7&gt;=JI$24,IX7&lt;&gt;""),AND(IY7&gt;=JI$20,IY7&lt;&gt;"",JA7&gt;=JI$24,JA7&lt;&gt;""),AND(JC7&gt;=JI$20,JC7&lt;&gt;"",JE7&gt;=JI$24,JE7&lt;&gt;""),AND(JF7&gt;=JI$20,JF7&lt;&gt;"",JH7&gt;=JI$24,JH7&lt;&gt;""),AND(KD7&gt;=KQ$20,KD7&lt;&gt;"",KF7&gt;=KQ$24,KF7&lt;&gt;""),AND(KG7&gt;=KQ$20,KG7&lt;&gt;"",KI7&gt;=KQ$24,KI7&lt;&gt;""),AND(KK7&gt;=KQ$20,KK7&lt;&gt;"",KM7&gt;=KQ$24,KM7&lt;&gt;""),AND(KN7&gt;=KQ$20,KN7&lt;&gt;"",KP7&gt;=KQ$24,KP7&lt;&gt;""),AND(LL7&gt;=LY$20,LL7&lt;&gt;"",LN7&gt;=LY$24,LN7&lt;&gt;""),AND(LO7&gt;=LY$20,LO7&lt;&gt;"",LQ7&gt;=LY$24,LQ7&lt;&gt;""),AND(LS7&gt;=LY$20,LS7&lt;&gt;"",LU7&gt;=LY$24,LU7&lt;&gt;""),AND(LV7&gt;=LY$20,LV7&lt;&gt;"",LX7&gt;=LY$24,LX7&lt;&gt;""),AND(MT7&gt;=NG$20,MT7&lt;&gt;"",MV7&gt;=NG$24,MV7&lt;&gt;""),AND(MW7&gt;=NG$20,MW7&lt;&gt;"",MY7&gt;=NG$24,MY7&lt;&gt;""),AND(NA7&gt;=NG$20,NA7&lt;&gt;"",NC7&gt;=NG$24,NC7&lt;&gt;""),AND(ND7&gt;=NG$20,ND7&lt;&gt;"",NF7&gt;=NG$24,NF7&lt;&gt;""),AND(OB7&gt;=OO$20,OB7&lt;&gt;"",OD7&gt;=OO$24,OD7&lt;&gt;""),AND(OE7&gt;=OO$20,OE7&lt;&gt;"",OG7&gt;=OO$24,OG7&lt;&gt;""),AND(OI7&gt;=OO$20,OI7&lt;&gt;"",OK7&gt;=OO$24,OK7&lt;&gt;""),AND(OL7&gt;=OO$20,OL7&lt;&gt;"",ON7&gt;=OO$24,ON7&lt;&gt;""),AND(PJ7&gt;=PW$20,PJ7&lt;&gt;"",PL7&gt;=PW$24,PL7&lt;&gt;""),AND(PM7&gt;=PW$20,PM7&lt;&gt;"",PO7&gt;=PW$24,PO7&lt;&gt;""),AND(PQ7&gt;=PW$20,PQ7&lt;&gt;"",PS7&gt;=PW$24,PS7&lt;&gt;""),AND(PT7&gt;=PW$20,PT7&lt;&gt;"",PV7&gt;=PW$24,PV7&lt;&gt;""),AND(QR7&gt;=RE$20,QR7&lt;&gt;"",QT7&gt;=RE$24,QT7&lt;&gt;""),AND(QU7&gt;=RE$20,QU7&lt;&gt;"",QW7&gt;=RE$24,QW7&lt;&gt;""),AND(QY7&gt;=RE$20,QY7&lt;&gt;"",RA7&gt;=RE$24,RA7&lt;&gt;""),AND(RB7&gt;=RE$20,RB7&lt;&gt;"",RD7&gt;=RE$24,RD7&lt;&gt;""),AND(RZ7&gt;=SM$20,RZ7&lt;&gt;"",SB7&gt;=SM$24,SB7&lt;&gt;""),AND(SC7&gt;=SM$20,SC7&lt;&gt;"",SE7&gt;=SM$24,SE7&lt;&gt;""),AND(SG7&gt;=SM$20,SG7&lt;&gt;"",SI7&gt;=SM$24,SI7&lt;&gt;""),AND(SJ7&gt;=SM$20,SJ7&lt;&gt;"",SL7&gt;=SM$24,SL7&lt;&gt;""),AND(TH7&gt;=TU$20,TH7&lt;&gt;"",TJ7&gt;=TU$24,TJ7&lt;&gt;""),AND(TK7&gt;=TU$20,TK7&lt;&gt;"",TM7&gt;=TU$24,TM7&lt;&gt;""),AND(TO7&gt;=TU$20,TO7&lt;&gt;"",TQ7&gt;=TU$24,TQ7&lt;&gt;""),AND(TR7&gt;=TU$20,TR7&lt;&gt;"",TT7&gt;=TU$24,TT7&lt;&gt;""),AND(UP7&gt;=VC$20,UP7&lt;&gt;"",UR7&gt;=VC$24,UR7&lt;&gt;""),AND(US7&gt;=VC$20,US7&lt;&gt;"",UU7&gt;=VC$24,UU7&lt;&gt;""),AND(UW7&gt;=VC$20,UW7&lt;&gt;"",UY7&gt;=VC$24,UY7&lt;&gt;""),AND(UZ7&gt;=VC$20,UZ7&lt;&gt;"",VB7&gt;=VC$24,VB7&lt;&gt;""),AND(VX7&gt;=WK$20,VX7&lt;&gt;"",VZ7&gt;=WK$24,VZ7&lt;&gt;""),AND(WA7&gt;=WK$20,WA7&lt;&gt;"",WC7&gt;=WK$24,WC7&lt;&gt;""),AND(WE7&gt;=WK$20,WE7&lt;&gt;"",WG7&gt;=WK$24,WG7&lt;&gt;""),AND(WH7&gt;=WK$20,WH7&lt;&gt;"",WJ7&gt;=WK$24,WJ7&lt;&gt;"")),"Merit",IF(OR(AND(AG7&gt;=AQ$19,AG7&lt;&gt;"",AI7&gt;=AQ$23,AI7&lt;&gt;"",AF7=""),AND(AJ7&gt;=AQ$19,AJ7&lt;&gt;"",AL7&gt;=AQ$23,AL7&lt;&gt;"",AF7=""),AND(AN7&gt;=AQ$19,AN7&lt;&gt;"",AP7&gt;=AQ$23,AP7&lt;&gt;"",AF7=""),AND(BH7&gt;=BR$19,BH7&lt;&gt;"",BJ7&gt;=BR$23,BJ7&lt;&gt;"",BG7=""),AND(BK7&gt;=BR$19,BK7&lt;&gt;"",BM7&gt;=BR$23,BM7&lt;&gt;"",BG7=""),AND(BO7&gt;=BR$19,BO7&lt;&gt;"",BQ7&gt;=BR$23,BQ7&lt;&gt;"",BG7=""),AND(CI7&gt;=CS$19,CI7&lt;&gt;"",CK7&gt;=CS$23,CK7&lt;&gt;"",CH7=""),AND(CL7&gt;=CS$19,CL7&lt;&gt;"",CN7&gt;=CS$23,CN7&lt;&gt;"",CH7=""),AND(CP7&gt;=CS$19,CP7&lt;&gt;"",CR7&gt;=CS$23,CR7&lt;&gt;"",CH7=""),AND(DP7&gt;=EC$19,DP7&lt;&gt;"",DR7&gt;=EC$23,DR7&lt;&gt;""),AND(DS7&gt;=EC$19,DS7&lt;&gt;"",DU7&gt;=EC$23,DU7&lt;&gt;""),AND(DW7&gt;=EC$19,DW7&lt;&gt;"",DY7&gt;=EC$23,DY7&lt;&gt;""),AND(DZ7&gt;=EC$19,DZ7&lt;&gt;"",EB7&gt;=EC$23,EB7&lt;&gt;""),AND(EX7&gt;=FK$19,EX7&lt;&gt;"",EZ7&gt;=FK$23,EZ7&lt;&gt;""),AND(FA7&gt;=FK$19,FA7&lt;&gt;"",FC7&gt;=FK$23,FC7&lt;&gt;""),AND(FE7&gt;=FK$19,FE7&lt;&gt;"",FG7&gt;=FK$23,FG7&lt;&gt;""),AND(FH7&gt;=FK$19,FH7&lt;&gt;"",FJ7&gt;=FK$23,FJ7&lt;&gt;""),AND(GF7&gt;=GS$19,GF7&lt;&gt;"",GH7&gt;=GS$23,GH7&lt;&gt;""),AND(GI7&gt;=GS$19,GI7&lt;&gt;"",GK7&gt;=GS$23,GK7&lt;&gt;""),AND(GM7&gt;=GS$19,GM7&lt;&gt;"",GO7&gt;=GS$23,GO7&lt;&gt;""),AND(GP7&gt;=GS$19,GP7&lt;&gt;"",GR7&gt;=GS$23,GR7&lt;&gt;""),AND(HN7&gt;=IA$19,HN7&lt;&gt;"",HP7&gt;=IA$23,HP7&lt;&gt;""),AND(HQ7&gt;=IA$19,HQ7&lt;&gt;"",HS7&gt;=IA$23,HS7&lt;&gt;""),AND(HU7&gt;=IA$19,HU7&lt;&gt;"",HW7&gt;=IA$23,HW7&lt;&gt;""),AND(HX7&gt;=IA$19,HX7&lt;&gt;"",HZ7&gt;=IA$23,HZ7&lt;&gt;""),AND(IV7&gt;=JI$19,IV7&lt;&gt;"",IX7&gt;=JI$23,IX7&lt;&gt;""),AND(IY7&gt;=JI$19,IY7&lt;&gt;"",JA7&gt;=JI$23,JA7&lt;&gt;""),AND(JC7&gt;=JI$19,JC7&lt;&gt;"",JE7&gt;=JI$23,JE7&lt;&gt;""),AND(JF7&gt;=JI$19,JF7&lt;&gt;"",JH7&gt;=JI$23,JH7&lt;&gt;""),AND(KD7&gt;=KQ$19,KD7&lt;&gt;"",KF7&gt;=KQ$23,KF7&lt;&gt;""),AND(KG7&gt;=KQ$19,KG7&lt;&gt;"",KI7&gt;=KQ$23,KI7&lt;&gt;""),AND(KK7&gt;=KQ$19,KK7&lt;&gt;"",KM7&gt;=KQ$23,KM7&lt;&gt;""),AND(KN7&gt;=KQ$19,KN7&lt;&gt;"",KP7&gt;=KQ$23,KP7&lt;&gt;""),AND(LL7&gt;=LY$19,LL7&lt;&gt;"",LN7&gt;=LY$23,LN7&lt;&gt;""),AND(LO7&gt;=LY$19,LO7&lt;&gt;"",LQ7&gt;=LY$23,LQ7&lt;&gt;""),AND(LS7&gt;=LY$19,LS7&lt;&gt;"",LU7&gt;=LY$23,LU7&lt;&gt;""),AND(LV7&gt;=LY$19,LV7&lt;&gt;"",LX7&gt;=LY$23,LX7&lt;&gt;""),AND(MT7&gt;=NG$19,MT7&lt;&gt;"",MV7&gt;=NG$23,MV7&lt;&gt;""),AND(MW7&gt;=NG$19,MW7&lt;&gt;"",MY7&gt;=NG$23,MY7&lt;&gt;""),AND(NA7&gt;=NG$19,NA7&lt;&gt;"",NC7&gt;=NG$23,NC7&lt;&gt;""),AND(ND7&gt;=NG$19,ND7&lt;&gt;"",NF7&gt;=NG$23,NF7&lt;&gt;""),AND(OB7&gt;=OO$19,OB7&lt;&gt;"",OD7&gt;=OO$23,OD7&lt;&gt;""),AND(OE7&gt;=OO$19,OE7&lt;&gt;"",OG7&gt;=OO$23,OG7&lt;&gt;""),AND(OI7&gt;=OO$19,OI7&lt;&gt;"",OK7&gt;=OO$23,OK7&lt;&gt;""),AND(OL7&gt;=OO$19,OL7&lt;&gt;"",ON7&gt;=OO$23,ON7&lt;&gt;""),AND(PJ7&gt;=PW$19,PJ7&lt;&gt;"",PL7&gt;=PW$23,PL7&lt;&gt;""),AND(PM7&gt;=PW$19,PM7&lt;&gt;"",PO7&gt;=PW$23,PO7&lt;&gt;""),AND(PQ7&gt;=PW$19,PQ7&lt;&gt;"",PS7&gt;=PW$23,PS7&lt;&gt;""),AND(PT7&gt;=PW$19,PT7&lt;&gt;"",PV7&gt;=PW$23,PV7&lt;&gt;""),AND(QR7&gt;=RE$19,QR7&lt;&gt;"",QT7&gt;=RE$23,QT7&lt;&gt;""),AND(QU7&gt;=RE$19,QU7&lt;&gt;"",QW7&gt;=RE$23,QW7&lt;&gt;""),AND(QY7&gt;=RE$19,QY7&lt;&gt;"",RA7&gt;=RE$23,RA7&lt;&gt;""),AND(RB7&gt;=RE$19,RB7&lt;&gt;"",RD7&gt;=RE$23,RD7&lt;&gt;""),AND(RZ7&gt;=SM$19,RZ7&lt;&gt;"",SB7&gt;=SM$23,SB7&lt;&gt;""),AND(SC7&gt;=SM$19,SC7&lt;&gt;"",SE7&gt;=SM$23,SE7&lt;&gt;""),AND(SG7&gt;=SM$19,SG7&lt;&gt;"",SI7&gt;=SM$23,SI7&lt;&gt;""),AND(SJ7&gt;=SM$19,SJ7&lt;&gt;"",SL7&gt;=SM$23,SL7&lt;&gt;""),AND(TH7&gt;=TU$19,TH7&lt;&gt;"",TJ7&gt;=TU$23,TJ7&lt;&gt;""),AND(TK7&gt;=TU$19,TK7&lt;&gt;"",TM7&gt;=TU$23,TM7&lt;&gt;""),AND(TO7&gt;=TU$19,TO7&lt;&gt;"",TQ7&gt;=TU$23,TQ7&lt;&gt;""),AND(TR7&gt;=TU$19,TR7&lt;&gt;"",TT7&gt;=TU$23,TT7&lt;&gt;""),AND(UP7&gt;=VC$19,UP7&lt;&gt;"",UR7&gt;=VC$23,UR7&lt;&gt;""),AND(US7&gt;=VC$19,US7&lt;&gt;"",UU7&gt;=VC$23,UU7&lt;&gt;""),AND(UW7&gt;=VC$19,UW7&lt;&gt;"",UY7&gt;=VC$23,UY7&lt;&gt;""),AND(UZ7&gt;=VC$19,UZ7&lt;&gt;"",VB7&gt;=VC$23,VB7&lt;&gt;""),AND(VX7&gt;=WK$19,VX7&lt;&gt;"",VZ7&gt;=WK$23,VZ7&lt;&gt;""),AND(WA7&gt;=WK$19,WA7&lt;&gt;"",WC7&gt;=WK$23,WC7&lt;&gt;""),AND(WE7&gt;=WK$19,WE7&lt;&gt;"",WG7&gt;=WK$23,WG7&lt;&gt;""),AND(WH7&gt;=WK$19,WH7&lt;&gt;"",WJ7&gt;=WK$23,WJ7&lt;&gt;"")),"Excellence",IF(I7="P","Worlds Team",IF(F7="P","National Team","")))))</f>
        <v>Merit</v>
      </c>
      <c r="I7" s="3" t="str">
        <f>IF(OR(AND(AG7&gt;=AQ$18,AG7&lt;&gt;"",AI7&gt;=AQ$22,AI7&lt;&gt;"",AF7=""),AND(AJ7&gt;=AQ$18,AJ7&lt;&gt;"",AL7&gt;=AQ$22,AL7&lt;&gt;"",AF7=""),AND(AN7&gt;=AQ$18,AN7&lt;&gt;"",AP7&gt;=AQ$22,AP7&lt;&gt;"",AF7=""),AND(BH7&gt;=BR$18,BH7&lt;&gt;"",BJ7&gt;=BR$22,BJ7&lt;&gt;"",BG7=""),AND(BK7&gt;=BR$18,BK7&lt;&gt;"",BM7&gt;=BR$22,BM7&lt;&gt;"",BG7=""),AND(BO7&gt;=BR$18,BO7&lt;&gt;"",BQ7&gt;=BR$22,BQ7&lt;&gt;"",BG7=""),AND(CI7&gt;=CS$18,CI7&lt;&gt;"",CK7&gt;=CS$22,CK7&lt;&gt;"",CH7=""),AND(CL7&gt;=CS$18,CL7&lt;&gt;"",CN7&gt;=CS$22,CN7&lt;&gt;"",CH7=""),AND(CP7&gt;=CS$18,CP7&lt;&gt;"",CR7&gt;=CS$22,CR7&lt;&gt;"",CH7=""),AND(DP7&gt;=EC$18,DP7&lt;&gt;"",DR7&gt;=EC$22,DR7&lt;&gt;""),AND(DS7&gt;=EC$18,DS7&lt;&gt;"",DU7&gt;=EC$22,DU7&lt;&gt;""),AND(DW7&gt;=EC$18,DW7&lt;&gt;"",DY7&gt;=EC$22,DY7&lt;&gt;""),AND(DZ7&gt;=EC$18,DZ7&lt;&gt;"",EB7&gt;=EC$22,EB7&lt;&gt;""),AND(EX7&gt;=FK$18,EX7&lt;&gt;"",EZ7&gt;=FK$22,EZ7&lt;&gt;""),AND(FA7&gt;=FK$18,FA7&lt;&gt;"",FC7&gt;=FK$22,FC7&lt;&gt;""),AND(FE7&gt;=FK$18,FE7&lt;&gt;"",FG7&gt;=FK$22,FG7&lt;&gt;""),AND(FH7&gt;=FK$18,FH7&lt;&gt;"",FJ7&gt;=FK$22,FJ7&lt;&gt;""),AND(GF7&gt;=GS$18,GF7&lt;&gt;"",GH7&gt;=GS$22,GH7&lt;&gt;""),AND(GI7&gt;=GS$18,GI7&lt;&gt;"",GK7&gt;=GS$22,GK7&lt;&gt;""),AND(GM7&gt;=GS$18,GM7&lt;&gt;"",GO7&gt;=GS$22,GO7&lt;&gt;""),AND(GP7&gt;=GS$18,GP7&lt;&gt;"",GR7&gt;=GS$22,GR7&lt;&gt;""),AND(HN7&gt;=IA$18,HN7&lt;&gt;"",HP7&gt;=IA$22,HP7&lt;&gt;""),AND(HQ7&gt;=IA$18,HQ7&lt;&gt;"",HS7&gt;=IA$22,HS7&lt;&gt;""),AND(HU7&gt;=IA$18,HU7&lt;&gt;"",HW7&gt;=IA$22,HW7&lt;&gt;""),AND(HX7&gt;=IA$18,HX7&lt;&gt;"",HZ7&gt;=IA$22,HZ7&lt;&gt;""),AND(IV7&gt;=JI$18,IV7&lt;&gt;"",IX7&gt;=JI$22,IX7&lt;&gt;""),AND(IY7&gt;=JI$18,IY7&lt;&gt;"",JA7&gt;=JI$22,JA7&lt;&gt;""),AND(JC7&gt;=JI$18,JC7&lt;&gt;"",JE7&gt;=JI$22,JE7&lt;&gt;""),AND(JF7&gt;=JI$18,JF7&lt;&gt;"",JH7&gt;=JI$22,JH7&lt;&gt;""),AND(KD7&gt;=KQ$18,KD7&lt;&gt;"",KF7&gt;=KQ$22,KF7&lt;&gt;""),AND(KG7&gt;=KQ$18,KG7&lt;&gt;"",KI7&gt;=KQ$22,KI7&lt;&gt;""),AND(KK7&gt;=KQ$18,KK7&lt;&gt;"",KM7&gt;=KQ$22,KM7&lt;&gt;""),AND(KN7&gt;=KQ$18,KN7&lt;&gt;"",KP7&gt;=KQ$22,KP7&lt;&gt;""),AND(LL7&gt;=LY$18,LL7&lt;&gt;"",LN7&gt;=LY$22,LN7&lt;&gt;""),AND(LO7&gt;=LY$18,LO7&lt;&gt;"",LQ7&gt;=LY$22,LQ7&lt;&gt;""),AND(LS7&gt;=LY$18,LS7&lt;&gt;"",LU7&gt;=LY$22,LU7&lt;&gt;""),AND(LV7&gt;=LY$18,LV7&lt;&gt;"",LX7&gt;=LY$22,LX7&lt;&gt;""),AND(MT7&gt;=NG$18,MT7&lt;&gt;"",MV7&gt;=NG$22,MV7&lt;&gt;""),AND(MW7&gt;=NG$18,MW7&lt;&gt;"",MY7&gt;=NG$22,MY7&lt;&gt;""),AND(NA7&gt;=NG$18,NA7&lt;&gt;"",NC7&gt;=NG$22,NC7&lt;&gt;""),AND(ND7&gt;=NG$18,ND7&lt;&gt;"",NF7&gt;=NG$22,NF7&lt;&gt;""),AND(OB7&gt;=OO$18,OB7&lt;&gt;"",OD7&gt;=OO$22,OD7&lt;&gt;""),AND(OE7&gt;=OO$18,OE7&lt;&gt;"",OG7&gt;=OO$22,OG7&lt;&gt;""),AND(OI7&gt;=OO$18,OI7&lt;&gt;"",OK7&gt;=OO$22,OK7&lt;&gt;""),AND(OL7&gt;=OO$18,OL7&lt;&gt;"",ON7&gt;=OO$22,ON7&lt;&gt;""),AND(PJ7&gt;=PW$18,PJ7&lt;&gt;"",PL7&gt;=PW$22,PL7&lt;&gt;""),AND(PM7&gt;=PW$18,PM7&lt;&gt;"",PO7&gt;=PW$22,PO7&lt;&gt;""),AND(PQ7&gt;=PW$18,PQ7&lt;&gt;"",PS7&gt;=PW$22,PS7&lt;&gt;""),AND(PT7&gt;=PW$18,PT7&lt;&gt;"",PV7&gt;=PW$22,PV7&lt;&gt;""),AND(QR7&gt;=RE$18,QR7&lt;&gt;"",QT7&gt;=RE$22,QT7&lt;&gt;""),AND(QU7&gt;=RE$18,QU7&lt;&gt;"",QW7&gt;=RE$22,QW7&lt;&gt;""),AND(QY7&gt;=RE$18,QY7&lt;&gt;"",RA7&gt;=RE$22,RA7&lt;&gt;""),AND(RB7&gt;=RE$18,RB7&lt;&gt;"",RD7&gt;=RE$22,RD7&lt;&gt;""),AND(RZ7&gt;=SM$18,RZ7&lt;&gt;"",SB7&gt;=SM$22,SB7&lt;&gt;""),AND(SC7&gt;=SM$18,SC7&lt;&gt;"",SE7&gt;=SM$22,SE7&lt;&gt;""),AND(SG7&gt;=SM$18,SG7&lt;&gt;"",SI7&gt;=SM$22,SI7&lt;&gt;""),AND(SJ7&gt;=SM$18,SJ7&lt;&gt;"",SL7&gt;=SM$22,SL7&lt;&gt;""),AND(TH7&gt;=TU$18,TH7&lt;&gt;"",TJ7&gt;=TU$22,TJ7&lt;&gt;""),AND(TK7&gt;=TU$18,TK7&lt;&gt;"",TM7&gt;=TU$22,TM7&lt;&gt;""),AND(TO7&gt;=TU$18,TO7&lt;&gt;"",TQ7&gt;=TU$22,TQ7&lt;&gt;""),AND(TR7&gt;=TU$18,TR7&lt;&gt;"",TT7&gt;=TU$22,TT7&lt;&gt;""),AND(UP7&gt;=VC$18,UP7&lt;&gt;"",UR7&gt;=VC$22,UR7&lt;&gt;""),AND(US7&gt;=VC$18,US7&lt;&gt;"",UU7&gt;=VC$22,UU7&lt;&gt;""),AND(UW7&gt;=VC$18,UW7&lt;&gt;"",UY7&gt;=VC$22,UY7&lt;&gt;""),AND(UZ7&gt;=VC$18,UZ7&lt;&gt;"",VB7&gt;=VC$22,VB7&lt;&gt;""),AND(VX7&gt;=WK$18,VX7&lt;&gt;"",VZ7&gt;=WK$22,VZ7&lt;&gt;""),AND(WA7&gt;=WK$18,WA7&lt;&gt;"",WC7&gt;=WK$22,WC7&lt;&gt;""),AND(WE7&gt;=WK$18,WE7&lt;&gt;"",WG7&gt;=WK$22,WG7&lt;&gt;""),AND(WH7&gt;=WK$18,WH7&lt;&gt;"",WJ7&gt;=WK$22,WJ7&lt;&gt;"")),"P","")</f>
        <v>P</v>
      </c>
      <c r="J7" s="8">
        <f>IF(COUNT(AI7,AL7,AP7,BJ7,BM7,BQ7,CK7,CN7,CR7)&gt;0,LARGE((AI7,AL7,AP7,BJ7,BM7,BQ7,CK7,CN7,CR7),1),0)</f>
        <v>47.099999999999994</v>
      </c>
      <c r="K7" s="8" t="str">
        <f>IF(J7="","",IF(OR(J7=CK7,J7=CN7,J7=CR7),$BS$1,IF(OR(J7=BJ7,J7=BM7,J7=BQ7),$AR$1,IF(OR(J7=AI7,J7=AL7,J7=AP7),$Q$1,""))))</f>
        <v>2025 Nationals</v>
      </c>
      <c r="L7" s="8">
        <f>IF(COUNT(AI7,AL7,AP7,BJ7,BM7,BQ7,CK7,CN7,CR7)&gt;1,LARGE((AI7,AL7,AP7,BJ7,BM7,BQ7,CK7,CN7,CR7),2),0)</f>
        <v>18.78</v>
      </c>
      <c r="M7" s="8" t="str">
        <f>IF(L7="","",IF(OR(L7=CK7,L7=CN7,L7=CR7),$BS$1,IF(OR(L7=BJ7,L7=BM7,L7=BQ7),$AR$1,IF(OR(L7=AI7,L7=AL7,L7=AP7),$Q$1,""))))</f>
        <v>2025 Nationals</v>
      </c>
      <c r="N7" s="8" t="str">
        <f>IF(MAX(CT7,CU7)&gt;0,MAX(CT7,CU7),"")</f>
        <v/>
      </c>
      <c r="O7" s="11" t="str">
        <f>IF(N7="","",IF(N7=CT7,"("&amp;CT$2&amp;")",IF(N7=CU7,"("&amp;CU$2&amp;")")))</f>
        <v/>
      </c>
      <c r="P7" s="8" t="str">
        <f>IF(N7="","",IF(N7=CT7,IF(N7+IF(L7="",0,L7)=WD7,$VD$1,IF(N7+IF(L7="",0,L7)=UV7,$TV$1,IF(N7+IF(L7="",0,L7)=TN7,$SN$1,IF(N7+IF(L7="",0,L7)=SF7,$RF$1,IF(N7+IF(L7="",0,L7)=QX7,$PX$1,IF(N7+IF(L7="",0,L7)=PP7,$OP$1,IF(N7+IF(L7="",0,L7)=OH7,$NH$1,IF(N7+IF(L7="",0,L7)=MZ7,$LZ$1,IF(N7+IF(L7="",0,L7)=LR7,$KR$1,IF(N7+IF(L7="",0,L7)=KJ7,$JJ$1,IF(N7+IF(L7="",0,L7)=JB7,$IB$1,IF(N7+IF(L7="",0,L7)=HT7,$GT$1,IF(N7+IF(L7="",0,L7)=GL7,$FL$1,IF(N7+IF(L7="",0,L7)=FD7,$ED$1,IF(N7+IF(L7="",0,L7)=DV7,$CV$1))))))))))))))),IF(N7=CU7,IF(N7+IF(L7="",0,L7)=WG7,$VD$1,IF(N7+IF(L7="",0,L7)=UY7,$TV$1,IF(N7+IF(L7="",0,L7)=TQ7,$SN$1,IF(N7+IF(L7="",0,L7)=SL7,$RF$1,IF(N7+IF(L7="",0,L7)=RD7,$PX$1,IF(N7+IF(L7="",0,L7)=PV7,$OP$1,IF(N7+IF(L7="",0,L7)=ON7,$NH$1,IF(N7+IF(L7="",0,L7)=NF7,$LZ$1,IF(N7+IF(L7="",0,L7)=LX7,$KR$1,IF(N7+IF(L7="",0,L7)=KP7,$JJ$1,IF(N7+IF(L7="",0,L7)=JH7,$IB$1,IF(N7+IF(L7="",0,L7)=HZ7,$GT$1,IF(N7+IF(L7="",0,L7)=GR7,$FL$1,IF(N7+IF(L7="",0,L7)=FJ7,$ED$1,IF(N7+IF(L7="",0,L7)=EB7,$CV$1,IF(N7+IF(L7="",0,L7)=WJ7,$VD$1,IF(N7+IF(L7="",0,L7)=VB7,$TV$1,IF(N7+IF(L7="",0,L7)=TT7,$SN$1,IF(N7+IF(L7="",0,L7)=SI7,$RF$1,IF(N7+IF(L7="",0,L7)=RA7,$PX$1,IF(N7+IF(L7="",0,L7)=PS7,$OP$1,IF(N7+IF(L7="",0,L7)=OK7,$NH$1,IF(N7+IF(L7="",0,L7)=NC7,$LZ$1,IF(N7+IF(L7="",0,L7)=LU7,$KR$1,IF(N7+IF(L7="",0,L7)=KM7,$JJ$1,IF(N7+IF(L7="",0,L7)=JE7,$IB$1,IF(N7+IF(L7="",0,L7)=HW7,$GT$1,IF(N7+IF(L7="",0,L7)=GO7,$FL$1,IF(N7+IF(L7="",0,L7)=FG7,$ED$1,IF(N7+IF(L7="",0,L7)=DY7,$CV$1)))))))))))))))))))))))))))))))))</f>
        <v/>
      </c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7"/>
      <c r="AG7" s="38" t="str">
        <f>IF(S7&gt;0,S7,"")</f>
        <v/>
      </c>
      <c r="AH7" s="38" t="str">
        <f>IF(T7&gt;0,T7,"")</f>
        <v/>
      </c>
      <c r="AI7" s="40" t="str">
        <f>IF(SUM(Q7:T7)-U7&gt;0,SUM(Q7:T7)-U7,"")</f>
        <v/>
      </c>
      <c r="AJ7" s="40" t="str">
        <f>IF(X7&gt;0,X7,"")</f>
        <v/>
      </c>
      <c r="AK7" s="40" t="str">
        <f>IF(Y7&gt;0,Y7,"")</f>
        <v/>
      </c>
      <c r="AL7" s="40" t="str">
        <f>IF(SUM(V7:Y7)-Z7&gt;0,SUM(V7:Y7)-Z7,"")</f>
        <v/>
      </c>
      <c r="AM7" s="40" t="str">
        <f>IF(AI7="","",MAX(AI7,AL7))</f>
        <v/>
      </c>
      <c r="AN7" s="40" t="str">
        <f>IF(AC7&gt;0,AC7,"")</f>
        <v/>
      </c>
      <c r="AO7" s="40" t="str">
        <f>IF(AD7&gt;0,AD7,"")</f>
        <v/>
      </c>
      <c r="AP7" s="40" t="str">
        <f>IF(SUM(AA7:AD7)-AE7&gt;0,SUM(AA7:AD7)-AE7,"")</f>
        <v/>
      </c>
      <c r="AQ7" s="40" t="str">
        <f>IF(SUM(AM7,AP7)&gt;0,SUM(AM7,AP7),"")</f>
        <v/>
      </c>
      <c r="AR7" s="26">
        <v>2.85</v>
      </c>
      <c r="AS7" s="26">
        <v>3.55</v>
      </c>
      <c r="AT7" s="26">
        <v>5.6</v>
      </c>
      <c r="AU7" s="26">
        <v>6.78</v>
      </c>
      <c r="AV7" s="26">
        <v>0</v>
      </c>
      <c r="AW7" s="26">
        <v>0.7</v>
      </c>
      <c r="AX7" s="26">
        <v>0.9</v>
      </c>
      <c r="AY7" s="26">
        <v>1.5</v>
      </c>
      <c r="AZ7" s="26">
        <v>1.7</v>
      </c>
      <c r="BA7" s="26">
        <v>0</v>
      </c>
      <c r="BB7" s="26">
        <v>7.88</v>
      </c>
      <c r="BC7" s="26">
        <v>9.1</v>
      </c>
      <c r="BD7" s="26">
        <v>13.6</v>
      </c>
      <c r="BE7" s="26">
        <v>16.52</v>
      </c>
      <c r="BF7" s="26">
        <v>0</v>
      </c>
      <c r="BG7" s="28"/>
      <c r="BH7" s="39">
        <f>IF(AT7&gt;0,AT7,"")</f>
        <v>5.6</v>
      </c>
      <c r="BI7" s="39">
        <f>IF(AU7&gt;0,AU7,"")</f>
        <v>6.78</v>
      </c>
      <c r="BJ7" s="11">
        <f>IF(SUM(AR7:AU7)-AV7&gt;0,SUM(AR7:AU7)-AV7,"")</f>
        <v>18.78</v>
      </c>
      <c r="BK7" s="11">
        <f>IF(AY7&gt;0,AY7,"")</f>
        <v>1.5</v>
      </c>
      <c r="BL7" s="11">
        <f>IF(AZ7&gt;0,AZ7,"")</f>
        <v>1.7</v>
      </c>
      <c r="BM7" s="11">
        <f>IF(SUM(AW7:AZ7)-BA7&gt;0,SUM(AW7:AZ7)-BA7,"")</f>
        <v>4.8</v>
      </c>
      <c r="BN7" s="11">
        <f>IF(BJ7="","",MAX(BJ7,BM7))</f>
        <v>18.78</v>
      </c>
      <c r="BO7" s="11">
        <f>IF(BD7&gt;0,BD7,"")</f>
        <v>13.6</v>
      </c>
      <c r="BP7" s="11">
        <f>IF(BE7&gt;0,BE7,"")</f>
        <v>16.52</v>
      </c>
      <c r="BQ7" s="11">
        <f>IF(SUM(BB7:BE7)-BF7&gt;0,SUM(BB7:BE7)-BF7,"")</f>
        <v>47.099999999999994</v>
      </c>
      <c r="BR7" s="11">
        <f>IF(SUM(BN7,BQ7)&gt;0,SUM(BN7,BQ7),"")</f>
        <v>65.88</v>
      </c>
      <c r="BS7" s="22"/>
      <c r="BT7" s="22"/>
      <c r="BU7" s="22"/>
      <c r="BV7" s="22"/>
      <c r="BW7" s="22"/>
      <c r="BX7" s="22"/>
      <c r="BY7" s="22"/>
      <c r="BZ7" s="22"/>
      <c r="CA7" s="22"/>
      <c r="CB7" s="22"/>
      <c r="CC7" s="22"/>
      <c r="CD7" s="22"/>
      <c r="CE7" s="22"/>
      <c r="CF7" s="22"/>
      <c r="CG7" s="22"/>
      <c r="CH7" s="27"/>
      <c r="CI7" s="38" t="str">
        <f>IF(BU7&gt;0,BU7,"")</f>
        <v/>
      </c>
      <c r="CJ7" s="38" t="str">
        <f>IF(BV7&gt;0,BV7,"")</f>
        <v/>
      </c>
      <c r="CK7" s="40" t="str">
        <f>IF(SUM(BS7:BV7)-BW7&gt;0,SUM(BS7:BV7)-BW7,"")</f>
        <v/>
      </c>
      <c r="CL7" s="40" t="str">
        <f>IF(BZ7&gt;0,BZ7,"")</f>
        <v/>
      </c>
      <c r="CM7" s="40" t="str">
        <f>IF(CA7&gt;0,CA7,"")</f>
        <v/>
      </c>
      <c r="CN7" s="40" t="str">
        <f>IF(SUM(BX7:CA7)-CB7&gt;0,SUM(BX7:CA7)-CB7,"")</f>
        <v/>
      </c>
      <c r="CO7" s="40" t="str">
        <f>IF(CK7="","",MAX(CK7,CN7))</f>
        <v/>
      </c>
      <c r="CP7" s="40" t="str">
        <f>IF(CE7&gt;0,CE7,"")</f>
        <v/>
      </c>
      <c r="CQ7" s="40" t="str">
        <f>IF(CF7&gt;0,CF7,"")</f>
        <v/>
      </c>
      <c r="CR7" s="40" t="str">
        <f>IF(SUM(CC7:CF7)-CG7&gt;0,SUM(CC7:CF7)-CG7,"")</f>
        <v/>
      </c>
      <c r="CS7" s="40" t="str">
        <f>IF(SUM(CO7,CR7)&gt;0,SUM(CO7,CR7),"")</f>
        <v/>
      </c>
      <c r="CT7" s="51" t="str">
        <f>IF(MAX(DV7,FD7,GL7,HT7,JB7,KJ7,LR7,MZ7,OH7,PP7,QX7,SF7,TN7,UV7,WD7)-IF(L7="",0,L7)&gt;0.001,MAX(DV7,FD7,GL7,HT7,JB7,KJ7,LR7,MZ7,OH7,PP7,QX7,SF7,TN7,UV7,WD7)-IF(L7="",0,L7),"")</f>
        <v/>
      </c>
      <c r="CU7" s="51" t="str">
        <f>IF(MAX(DY7,EB7,FG7,FJ7,GO7,GR7,HW7,HZ7,JE7,JH7,KM7,KP7,LU7,LX7,NC7,NF7,OK7,ON7,PS7,PV7,RA7,RD7,SI7,SL7,TQ7,TT7,UY7,VB7,WG7,WJ7)-IF(L7="",0,L7)&gt;0.001,MAX(DY7,EB7,FG7,FJ7,GO7,GR7,HW7,HZ7,JE7,JH7,KM7,KP7,LU7,LX7,NC7,NF7,OK7,ON7,PS7,PV7,RA7,RD7,SI7,SL7,TQ7,TT7,UY7,VB7,WG7,WJ7)-IF(L7="",0,L7),"")</f>
        <v/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0" t="str">
        <f>IF(CX7&gt;0,CX7,"")</f>
        <v/>
      </c>
      <c r="DQ7" s="40" t="str">
        <f>IF(CY7&gt;0,CY7,"")</f>
        <v/>
      </c>
      <c r="DR7" s="40" t="str">
        <f>IF(SUM(CV7:CY7)-CZ7&gt;0,SUM(CV7:CY7)-CZ7,"")</f>
        <v/>
      </c>
      <c r="DS7" s="40" t="str">
        <f>IF(DC7&gt;0,DC7,"")</f>
        <v/>
      </c>
      <c r="DT7" s="40" t="str">
        <f>IF(DD7&gt;0,DD7,"")</f>
        <v/>
      </c>
      <c r="DU7" s="40" t="str">
        <f>IF(SUM(DA7:DD7)-DE7&gt;0,SUM(DA7:DD7)-DE7,"")</f>
        <v/>
      </c>
      <c r="DV7" s="40" t="str">
        <f>IF(MAX(DR7,DU7)&gt;0,MAX(DR7,DU7),"")</f>
        <v/>
      </c>
      <c r="DW7" s="40" t="str">
        <f>IF(DH7&gt;0,DH7,"")</f>
        <v/>
      </c>
      <c r="DX7" s="40" t="str">
        <f>IF(DI7&gt;0,DI7,"")</f>
        <v/>
      </c>
      <c r="DY7" s="40" t="str">
        <f>IF(SUM(DF7:DI7)-DJ7&gt;0,SUM(DF7:DI7)-DJ7,"")</f>
        <v/>
      </c>
      <c r="DZ7" s="40" t="str">
        <f>IF(DM7&gt;0,DM7,"")</f>
        <v/>
      </c>
      <c r="EA7" s="40" t="str">
        <f>IF(DN7&gt;0,DN7,"")</f>
        <v/>
      </c>
      <c r="EB7" s="40" t="str">
        <f>IF(SUM(DK7:DN7)-DO7&gt;0,SUM(DK7:DN7)-DO7,"")</f>
        <v/>
      </c>
      <c r="EC7" s="40" t="str">
        <f>IF(SUM(DV7,DY7,EB7)&gt;0,SUM(DV7,DY7,EB7),"")</f>
        <v/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>IF(EF7&gt;0,EF7,"")</f>
        <v/>
      </c>
      <c r="EY7" s="11" t="str">
        <f>IF(EG7&gt;0,EG7,"")</f>
        <v/>
      </c>
      <c r="EZ7" s="11" t="str">
        <f>IF(SUM(ED7:EG7)-EH7&gt;0,SUM(ED7:EG7)-EH7,"")</f>
        <v/>
      </c>
      <c r="FA7" s="11" t="str">
        <f>IF(EK7&gt;0,EK7,"")</f>
        <v/>
      </c>
      <c r="FB7" s="11" t="str">
        <f>IF(EL7&gt;0,EL7,"")</f>
        <v/>
      </c>
      <c r="FC7" s="11" t="str">
        <f>IF(SUM(EI7:EL7)-EM7&gt;0,SUM(EI7:EL7)-EM7,"")</f>
        <v/>
      </c>
      <c r="FD7" s="11" t="str">
        <f>IF(MAX(EZ7,FC7)&gt;0,MAX(EZ7,FC7),"")</f>
        <v/>
      </c>
      <c r="FE7" s="11" t="str">
        <f>IF(EP7&gt;0,EP7,"")</f>
        <v/>
      </c>
      <c r="FF7" s="11" t="str">
        <f>IF(EQ7&gt;0,EQ7,"")</f>
        <v/>
      </c>
      <c r="FG7" s="11" t="str">
        <f>IF(SUM(EN7:EQ7)-ER7&gt;0,SUM(EN7:EQ7)-ER7,"")</f>
        <v/>
      </c>
      <c r="FH7" s="11" t="str">
        <f>IF(EU7&gt;0,EU7,"")</f>
        <v/>
      </c>
      <c r="FI7" s="11" t="str">
        <f>IF(EV7&gt;0,EV7,"")</f>
        <v/>
      </c>
      <c r="FJ7" s="11" t="str">
        <f>IF(SUM(ES7:EV7)-EW7&gt;0,SUM(ES7:EV7)-EW7,"")</f>
        <v/>
      </c>
      <c r="FK7" s="11" t="str">
        <f>IF(SUM(FD7,FG7,FJ7)&gt;0,SUM(FD7,FG7,FJ7),"")</f>
        <v/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0" t="str">
        <f>IF(FN7&gt;0,FN7,"")</f>
        <v/>
      </c>
      <c r="GG7" s="40" t="str">
        <f>IF(FO7&gt;0,FO7,"")</f>
        <v/>
      </c>
      <c r="GH7" s="40" t="str">
        <f>IF(SUM(FL7:FO7)-FP7&gt;0,SUM(FL7:FO7)-FP7,"")</f>
        <v/>
      </c>
      <c r="GI7" s="40" t="str">
        <f>IF(FS7&gt;0,FS7,"")</f>
        <v/>
      </c>
      <c r="GJ7" s="40" t="str">
        <f>IF(FT7&gt;0,FT7,"")</f>
        <v/>
      </c>
      <c r="GK7" s="40" t="str">
        <f>IF(SUM(FQ7:FT7)-FU7&gt;0,SUM(FQ7:FT7)-FU7,"")</f>
        <v/>
      </c>
      <c r="GL7" s="40" t="str">
        <f>IF(MAX(GH7,GK7)&gt;0,MAX(GH7,GK7),"")</f>
        <v/>
      </c>
      <c r="GM7" s="40" t="str">
        <f>IF(FX7&gt;0,FX7,"")</f>
        <v/>
      </c>
      <c r="GN7" s="40" t="str">
        <f>IF(FY7&gt;0,FY7,"")</f>
        <v/>
      </c>
      <c r="GO7" s="40" t="str">
        <f>IF(SUM(FV7:FY7)-FZ7&gt;0,SUM(FV7:FY7)-FZ7,"")</f>
        <v/>
      </c>
      <c r="GP7" s="40" t="str">
        <f>IF(GC7&gt;0,GC7,"")</f>
        <v/>
      </c>
      <c r="GQ7" s="40" t="str">
        <f>IF(GD7&gt;0,GD7,"")</f>
        <v/>
      </c>
      <c r="GR7" s="40" t="str">
        <f>IF(SUM(GA7:GD7)-GE7&gt;0,SUM(GA7:GD7)-GE7,"")</f>
        <v/>
      </c>
      <c r="GS7" s="40" t="str">
        <f>IF(SUM(GL7,GO7,GR7)&gt;0,SUM(GL7,GO7,GR7),"")</f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>IF(GV7&gt;0,GV7,"")</f>
        <v/>
      </c>
      <c r="HO7" s="11" t="str">
        <f>IF(GW7&gt;0,GW7,"")</f>
        <v/>
      </c>
      <c r="HP7" s="11" t="str">
        <f>IF(SUM(GT7:GW7)-GX7&gt;0,SUM(GT7:GW7)-GX7,"")</f>
        <v/>
      </c>
      <c r="HQ7" s="11" t="str">
        <f>IF(HA7&gt;0,HA7,"")</f>
        <v/>
      </c>
      <c r="HR7" s="11" t="str">
        <f>IF(HB7&gt;0,HB7,"")</f>
        <v/>
      </c>
      <c r="HS7" s="11" t="str">
        <f>IF(SUM(GY7:HB7)-HC7&gt;0,SUM(GY7:HB7)-HC7,"")</f>
        <v/>
      </c>
      <c r="HT7" s="11" t="str">
        <f>IF(MAX(HP7,HS7)&gt;0,MAX(HP7,HS7),"")</f>
        <v/>
      </c>
      <c r="HU7" s="11" t="str">
        <f>IF(HF7&gt;0,HF7,"")</f>
        <v/>
      </c>
      <c r="HV7" s="11" t="str">
        <f>IF(HG7&gt;0,HG7,"")</f>
        <v/>
      </c>
      <c r="HW7" s="11" t="str">
        <f>IF(SUM(HD7:HG7)-HH7&gt;0,SUM(HD7:HG7)-HH7,"")</f>
        <v/>
      </c>
      <c r="HX7" s="11" t="str">
        <f>IF(HK7&gt;0,HK7,"")</f>
        <v/>
      </c>
      <c r="HY7" s="11" t="str">
        <f>IF(HL7&gt;0,HL7,"")</f>
        <v/>
      </c>
      <c r="HZ7" s="11" t="str">
        <f>IF(SUM(HI7:HL7)-HM7&gt;0,SUM(HI7:HL7)-HM7,"")</f>
        <v/>
      </c>
      <c r="IA7" s="11" t="str">
        <f>IF(SUM(HT7,HW7,HZ7)&gt;0,SUM(HT7,HW7,HZ7),"")</f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0" t="str">
        <f>IF(ID7&gt;0,ID7,"")</f>
        <v/>
      </c>
      <c r="IW7" s="40" t="str">
        <f>IF(IE7&gt;0,IE7,"")</f>
        <v/>
      </c>
      <c r="IX7" s="40" t="str">
        <f>IF(SUM(IB7:IE7)-IF7&gt;0,SUM(IB7:IE7)-IF7,"")</f>
        <v/>
      </c>
      <c r="IY7" s="40" t="str">
        <f>IF(II7&gt;0,II7,"")</f>
        <v/>
      </c>
      <c r="IZ7" s="40" t="str">
        <f>IF(IJ7&gt;0,IJ7,"")</f>
        <v/>
      </c>
      <c r="JA7" s="40" t="str">
        <f>IF(SUM(IG7:IJ7)-IK7&gt;0,SUM(IG7:IJ7)-IK7,"")</f>
        <v/>
      </c>
      <c r="JB7" s="40" t="str">
        <f>IF(MAX(IX7,JA7)&gt;0,MAX(IX7,JA7),"")</f>
        <v/>
      </c>
      <c r="JC7" s="40" t="str">
        <f>IF(IN7&gt;0,IN7,"")</f>
        <v/>
      </c>
      <c r="JD7" s="40" t="str">
        <f>IF(IO7&gt;0,IO7,"")</f>
        <v/>
      </c>
      <c r="JE7" s="40" t="str">
        <f>IF(SUM(IL7:IO7)-IP7&gt;0,SUM(IL7:IO7)-IP7,"")</f>
        <v/>
      </c>
      <c r="JF7" s="40" t="str">
        <f>IF(IS7&gt;0,IS7,"")</f>
        <v/>
      </c>
      <c r="JG7" s="40" t="str">
        <f>IF(IT7&gt;0,IT7,"")</f>
        <v/>
      </c>
      <c r="JH7" s="40" t="str">
        <f>IF(SUM(IQ7:IT7)-IU7&gt;0,SUM(IQ7:IT7)-IU7,"")</f>
        <v/>
      </c>
      <c r="JI7" s="40" t="str">
        <f>IF(SUM(JB7,JE7,JH7)&gt;0,SUM(JB7,JE7,JH7),"")</f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>IF(JL7&gt;0,JL7,"")</f>
        <v/>
      </c>
      <c r="KE7" s="11" t="str">
        <f>IF(JM7&gt;0,JM7,"")</f>
        <v/>
      </c>
      <c r="KF7" s="11" t="str">
        <f>IF(SUM(JJ7:JM7)-JN7&gt;0,SUM(JJ7:JM7)-JN7,"")</f>
        <v/>
      </c>
      <c r="KG7" s="11" t="str">
        <f>IF(JQ7&gt;0,JQ7,"")</f>
        <v/>
      </c>
      <c r="KH7" s="11" t="str">
        <f>IF(JR7&gt;0,JR7,"")</f>
        <v/>
      </c>
      <c r="KI7" s="11" t="str">
        <f>IF(SUM(JO7:JR7)-JS7&gt;0,SUM(JO7:JR7)-JS7,"")</f>
        <v/>
      </c>
      <c r="KJ7" s="11" t="str">
        <f>IF(MAX(KF7,KI7)&gt;0,MAX(KF7,KI7),"")</f>
        <v/>
      </c>
      <c r="KK7" s="11" t="str">
        <f>IF(JV7&gt;0,JV7,"")</f>
        <v/>
      </c>
      <c r="KL7" s="11" t="str">
        <f>IF(JW7&gt;0,JW7,"")</f>
        <v/>
      </c>
      <c r="KM7" s="11" t="str">
        <f>IF(SUM(JT7:JW7)-JX7&gt;0,SUM(JT7:JW7)-JX7,"")</f>
        <v/>
      </c>
      <c r="KN7" s="11" t="str">
        <f>IF(KA7&gt;0,KA7,"")</f>
        <v/>
      </c>
      <c r="KO7" s="11" t="str">
        <f>IF(KB7&gt;0,KB7,"")</f>
        <v/>
      </c>
      <c r="KP7" s="11" t="str">
        <f>IF(SUM(JY7:KB7)-KC7&gt;0,SUM(JY7:KB7)-KC7,"")</f>
        <v/>
      </c>
      <c r="KQ7" s="11" t="str">
        <f>IF(SUM(KJ7,KM7,KP7)&gt;0,SUM(KJ7,KM7,KP7),"")</f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0" t="str">
        <f>IF(KT7&gt;0,KT7,"")</f>
        <v/>
      </c>
      <c r="LM7" s="40" t="str">
        <f>IF(KU7&gt;0,KU7,"")</f>
        <v/>
      </c>
      <c r="LN7" s="40" t="str">
        <f>IF(SUM(KR7:KU7)-KV7&gt;0,SUM(KR7:KU7)-KV7,"")</f>
        <v/>
      </c>
      <c r="LO7" s="40" t="str">
        <f>IF(KY7&gt;0,KY7,"")</f>
        <v/>
      </c>
      <c r="LP7" s="40" t="str">
        <f>IF(KZ7&gt;0,KZ7,"")</f>
        <v/>
      </c>
      <c r="LQ7" s="40" t="str">
        <f>IF(SUM(KW7:KZ7)-LA7&gt;0,SUM(KW7:KZ7)-LA7,"")</f>
        <v/>
      </c>
      <c r="LR7" s="40" t="str">
        <f>IF(MAX(LN7,LQ7)&gt;0,MAX(LN7,LQ7),"")</f>
        <v/>
      </c>
      <c r="LS7" s="40" t="str">
        <f>IF(LD7&gt;0,LD7,"")</f>
        <v/>
      </c>
      <c r="LT7" s="40" t="str">
        <f>IF(LE7&gt;0,LE7,"")</f>
        <v/>
      </c>
      <c r="LU7" s="40" t="str">
        <f>IF(SUM(LB7:LE7)-LF7&gt;0,SUM(LB7:LE7)-LF7,"")</f>
        <v/>
      </c>
      <c r="LV7" s="40" t="str">
        <f>IF(LI7&gt;0,LI7,"")</f>
        <v/>
      </c>
      <c r="LW7" s="40" t="str">
        <f>IF(LJ7&gt;0,LJ7,"")</f>
        <v/>
      </c>
      <c r="LX7" s="40" t="str">
        <f>IF(SUM(LG7:LJ7)-LK7&gt;0,SUM(LG7:LJ7)-LK7,"")</f>
        <v/>
      </c>
      <c r="LY7" s="40" t="str">
        <f>IF(SUM(LR7,LU7,LX7)&gt;0,SUM(LR7,LU7,LX7),"")</f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>IF(MB7&gt;0,MB7,"")</f>
        <v/>
      </c>
      <c r="MU7" s="11" t="str">
        <f>IF(MC7&gt;0,MC7,"")</f>
        <v/>
      </c>
      <c r="MV7" s="11" t="str">
        <f>IF(SUM(LZ7:MC7)-MD7&gt;0,SUM(LZ7:MC7)-MD7,"")</f>
        <v/>
      </c>
      <c r="MW7" s="11" t="str">
        <f>IF(MG7&gt;0,MG7,"")</f>
        <v/>
      </c>
      <c r="MX7" s="11" t="str">
        <f>IF(MH7&gt;0,MH7,"")</f>
        <v/>
      </c>
      <c r="MY7" s="11" t="str">
        <f>IF(SUM(ME7:MH7)-MI7&gt;0,SUM(ME7:MH7)-MI7,"")</f>
        <v/>
      </c>
      <c r="MZ7" s="11" t="str">
        <f>IF(MAX(MV7,MY7)&gt;0,MAX(MV7,MY7),"")</f>
        <v/>
      </c>
      <c r="NA7" s="11" t="str">
        <f>IF(ML7&gt;0,ML7,"")</f>
        <v/>
      </c>
      <c r="NB7" s="11" t="str">
        <f>IF(MM7&gt;0,MM7,"")</f>
        <v/>
      </c>
      <c r="NC7" s="11" t="str">
        <f>IF(SUM(MJ7:MM7)-MN7&gt;0,SUM(MJ7:MM7)-MN7,"")</f>
        <v/>
      </c>
      <c r="ND7" s="11" t="str">
        <f>IF(MQ7&gt;0,MQ7,"")</f>
        <v/>
      </c>
      <c r="NE7" s="11" t="str">
        <f>IF(MR7&gt;0,MR7,"")</f>
        <v/>
      </c>
      <c r="NF7" s="11" t="str">
        <f>IF(SUM(MO7:MR7)-MS7&gt;0,SUM(MO7:MR7)-MS7,"")</f>
        <v/>
      </c>
      <c r="NG7" s="11" t="str">
        <f>IF(SUM(MZ7,NC7,NF7)&gt;0,SUM(MZ7,NC7,NF7),"")</f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0" t="str">
        <f>IF(NJ7&gt;0,NJ7,"")</f>
        <v/>
      </c>
      <c r="OC7" s="40" t="str">
        <f>IF(NK7&gt;0,NK7,"")</f>
        <v/>
      </c>
      <c r="OD7" s="40" t="str">
        <f>IF(SUM(NH7:NK7)-NL7&gt;0,SUM(NH7:NK7)-NL7,"")</f>
        <v/>
      </c>
      <c r="OE7" s="40" t="str">
        <f>IF(NO7&gt;0,NO7,"")</f>
        <v/>
      </c>
      <c r="OF7" s="40" t="str">
        <f>IF(NP7&gt;0,NP7,"")</f>
        <v/>
      </c>
      <c r="OG7" s="40" t="str">
        <f>IF(SUM(NM7:NP7)-NQ7&gt;0,SUM(NM7:NP7)-NQ7,"")</f>
        <v/>
      </c>
      <c r="OH7" s="40" t="str">
        <f>IF(MAX(OD7,OG7)&gt;0,MAX(OD7,OG7),"")</f>
        <v/>
      </c>
      <c r="OI7" s="40" t="str">
        <f>IF(NT7&gt;0,NT7,"")</f>
        <v/>
      </c>
      <c r="OJ7" s="40" t="str">
        <f>IF(NU7&gt;0,NU7,"")</f>
        <v/>
      </c>
      <c r="OK7" s="40" t="str">
        <f>IF(SUM(NR7:NU7)-NV7&gt;0,SUM(NR7:NU7)-NV7,"")</f>
        <v/>
      </c>
      <c r="OL7" s="40" t="str">
        <f>IF(NY7&gt;0,NY7,"")</f>
        <v/>
      </c>
      <c r="OM7" s="40" t="str">
        <f>IF(NZ7&gt;0,NZ7,"")</f>
        <v/>
      </c>
      <c r="ON7" s="40" t="str">
        <f>IF(SUM(NW7:NZ7)-OA7&gt;0,SUM(NW7:NZ7)-OA7,"")</f>
        <v/>
      </c>
      <c r="OO7" s="40" t="str">
        <f>IF(SUM(OH7,OK7,ON7)&gt;0,SUM(OH7,OK7,ON7),"")</f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>IF(OR7&gt;0,OR7,"")</f>
        <v/>
      </c>
      <c r="PK7" s="11" t="str">
        <f>IF(OS7&gt;0,OS7,"")</f>
        <v/>
      </c>
      <c r="PL7" s="11" t="str">
        <f>IF(SUM(OP7:OS7)-OT7&gt;0,SUM(OP7:OS7)-OT7,"")</f>
        <v/>
      </c>
      <c r="PM7" s="11" t="str">
        <f>IF(OW7&gt;0,OW7,"")</f>
        <v/>
      </c>
      <c r="PN7" s="11" t="str">
        <f>IF(OX7&gt;0,OX7,"")</f>
        <v/>
      </c>
      <c r="PO7" s="11" t="str">
        <f>IF(SUM(OU7:OX7)-OY7&gt;0,SUM(OU7:OX7)-OY7,"")</f>
        <v/>
      </c>
      <c r="PP7" s="11" t="str">
        <f>IF(MAX(PL7,PO7)&gt;0,MAX(PL7,PO7),"")</f>
        <v/>
      </c>
      <c r="PQ7" s="11" t="str">
        <f>IF(PB7&gt;0,PB7,"")</f>
        <v/>
      </c>
      <c r="PR7" s="11" t="str">
        <f>IF(PC7&gt;0,PC7,"")</f>
        <v/>
      </c>
      <c r="PS7" s="11" t="str">
        <f>IF(SUM(OZ7:PC7)-PD7&gt;0,SUM(OZ7:PC7)-PD7,"")</f>
        <v/>
      </c>
      <c r="PT7" s="11" t="str">
        <f>IF(PG7&gt;0,PG7,"")</f>
        <v/>
      </c>
      <c r="PU7" s="11" t="str">
        <f>IF(PH7&gt;0,PH7,"")</f>
        <v/>
      </c>
      <c r="PV7" s="11" t="str">
        <f>IF(SUM(PE7:PH7)-PI7&gt;0,SUM(PE7:PH7)-PI7,"")</f>
        <v/>
      </c>
      <c r="PW7" s="11" t="str">
        <f>IF(SUM(PP7,PS7,PV7)&gt;0,SUM(PP7,PS7,PV7),"")</f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0" t="str">
        <f>IF(PZ7&gt;0,PZ7,"")</f>
        <v/>
      </c>
      <c r="QS7" s="40" t="str">
        <f>IF(QA7&gt;0,QA7,"")</f>
        <v/>
      </c>
      <c r="QT7" s="40" t="str">
        <f>IF(SUM(PX7:QA7)-QB7&gt;0,SUM(PX7:QA7)-QB7,"")</f>
        <v/>
      </c>
      <c r="QU7" s="40" t="str">
        <f>IF(QE7&gt;0,QE7,"")</f>
        <v/>
      </c>
      <c r="QV7" s="40" t="str">
        <f>IF(QF7&gt;0,QF7,"")</f>
        <v/>
      </c>
      <c r="QW7" s="40" t="str">
        <f>IF(SUM(QC7:QF7)-QG7&gt;0,SUM(QC7:QF7)-QG7,"")</f>
        <v/>
      </c>
      <c r="QX7" s="40" t="str">
        <f>IF(MAX(QT7,QW7)&gt;0,MAX(QT7,QW7),"")</f>
        <v/>
      </c>
      <c r="QY7" s="40" t="str">
        <f>IF(QJ7&gt;0,QJ7,"")</f>
        <v/>
      </c>
      <c r="QZ7" s="40" t="str">
        <f>IF(QK7&gt;0,QK7,"")</f>
        <v/>
      </c>
      <c r="RA7" s="40" t="str">
        <f>IF(SUM(QH7:QK7)-QL7&gt;0,SUM(QH7:QK7)-QL7,"")</f>
        <v/>
      </c>
      <c r="RB7" s="40" t="str">
        <f>IF(QO7&gt;0,QO7,"")</f>
        <v/>
      </c>
      <c r="RC7" s="40" t="str">
        <f>IF(QP7&gt;0,QP7,"")</f>
        <v/>
      </c>
      <c r="RD7" s="40" t="str">
        <f>IF(SUM(QM7:QP7)-QQ7&gt;0,SUM(QM7:QP7)-QQ7,"")</f>
        <v/>
      </c>
      <c r="RE7" s="40" t="str">
        <f>IF(SUM(QX7,RA7,RD7)&gt;0,SUM(QX7,RA7,RD7),"")</f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>IF(RH7&gt;0,RH7,"")</f>
        <v/>
      </c>
      <c r="SA7" s="11" t="str">
        <f>IF(RI7&gt;0,RI7,"")</f>
        <v/>
      </c>
      <c r="SB7" s="11" t="str">
        <f>IF(SUM(RF7:RI7)-RJ7&gt;0,SUM(RF7:RI7)-RJ7,"")</f>
        <v/>
      </c>
      <c r="SC7" s="11" t="str">
        <f>IF(RM7&gt;0,RM7,"")</f>
        <v/>
      </c>
      <c r="SD7" s="11" t="str">
        <f>IF(RN7&gt;0,RN7,"")</f>
        <v/>
      </c>
      <c r="SE7" s="11" t="str">
        <f>IF(SUM(RK7:RN7)-RO7&gt;0,SUM(RK7:RN7)-RO7,"")</f>
        <v/>
      </c>
      <c r="SF7" s="11" t="str">
        <f>IF(MAX(SB7,SE7)&gt;0,MAX(SB7,SE7),"")</f>
        <v/>
      </c>
      <c r="SG7" s="11" t="str">
        <f>IF(RR7&gt;0,RR7,"")</f>
        <v/>
      </c>
      <c r="SH7" s="11" t="str">
        <f>IF(RS7&gt;0,RS7,"")</f>
        <v/>
      </c>
      <c r="SI7" s="11" t="str">
        <f>IF(SUM(RP7:RS7)-RT7&gt;0,SUM(RP7:RS7)-RT7,"")</f>
        <v/>
      </c>
      <c r="SJ7" s="11" t="str">
        <f>IF(RW7&gt;0,RW7,"")</f>
        <v/>
      </c>
      <c r="SK7" s="11" t="str">
        <f>IF(RX7&gt;0,RX7,"")</f>
        <v/>
      </c>
      <c r="SL7" s="11" t="str">
        <f>IF(SUM(RU7:RX7)-RY7&gt;0,SUM(RU7:RX7)-RY7,"")</f>
        <v/>
      </c>
      <c r="SM7" s="11" t="str">
        <f>IF(SUM(SF7,SI7,SL7)&gt;0,SUM(SF7,SI7,SL7),"")</f>
        <v/>
      </c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40" t="str">
        <f>IF(SP7&gt;0,SP7,"")</f>
        <v/>
      </c>
      <c r="TI7" s="40" t="str">
        <f>IF(SQ7&gt;0,SQ7,"")</f>
        <v/>
      </c>
      <c r="TJ7" s="40" t="str">
        <f>IF(SUM(SN7:SQ7)-SR7&gt;0,SUM(SN7:SQ7)-SR7,"")</f>
        <v/>
      </c>
      <c r="TK7" s="40" t="str">
        <f>IF(SU7&gt;0,SU7,"")</f>
        <v/>
      </c>
      <c r="TL7" s="40" t="str">
        <f>IF(SV7&gt;0,SV7,"")</f>
        <v/>
      </c>
      <c r="TM7" s="40" t="str">
        <f>IF(SUM(SS7:SV7)-SW7&gt;0,SUM(SS7:SV7)-SW7,"")</f>
        <v/>
      </c>
      <c r="TN7" s="40" t="str">
        <f>IF(MAX(TJ7,TM7)&gt;0,MAX(TJ7,TM7),"")</f>
        <v/>
      </c>
      <c r="TO7" s="40" t="str">
        <f>IF(SZ7&gt;0,SZ7,"")</f>
        <v/>
      </c>
      <c r="TP7" s="40" t="str">
        <f>IF(TA7&gt;0,TA7,"")</f>
        <v/>
      </c>
      <c r="TQ7" s="40" t="str">
        <f>IF(SUM(SX7:TA7)-TB7&gt;0,SUM(SX7:TA7)-TB7,"")</f>
        <v/>
      </c>
      <c r="TR7" s="40" t="str">
        <f>IF(TE7&gt;0,TE7,"")</f>
        <v/>
      </c>
      <c r="TS7" s="40" t="str">
        <f>IF(TF7&gt;0,TF7,"")</f>
        <v/>
      </c>
      <c r="TT7" s="40" t="str">
        <f>IF(SUM(TC7:TF7)-TG7&gt;0,SUM(TC7:TF7)-TG7,"")</f>
        <v/>
      </c>
      <c r="TU7" s="40" t="str">
        <f>IF(SUM(TN7,TQ7,TT7)&gt;0,SUM(TN7,TQ7,TT7),"")</f>
        <v/>
      </c>
      <c r="TV7" s="18"/>
      <c r="TW7" s="18"/>
      <c r="TX7" s="18"/>
      <c r="TY7" s="18"/>
      <c r="TZ7" s="18"/>
      <c r="UA7" s="18"/>
      <c r="UB7" s="18"/>
      <c r="UC7" s="18"/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1" t="str">
        <f>IF(TX7&gt;0,TX7,"")</f>
        <v/>
      </c>
      <c r="UQ7" s="11" t="str">
        <f>IF(TY7&gt;0,TY7,"")</f>
        <v/>
      </c>
      <c r="UR7" s="11" t="str">
        <f>IF(SUM(TV7:TY7)-TZ7&gt;0,SUM(TV7:TY7)-TZ7,"")</f>
        <v/>
      </c>
      <c r="US7" s="11" t="str">
        <f>IF(UC7&gt;0,UC7,"")</f>
        <v/>
      </c>
      <c r="UT7" s="11" t="str">
        <f>IF(UD7&gt;0,UD7,"")</f>
        <v/>
      </c>
      <c r="UU7" s="11" t="str">
        <f>IF(SUM(UA7:UD7)-UE7&gt;0,SUM(UA7:UD7)-UE7,"")</f>
        <v/>
      </c>
      <c r="UV7" s="11" t="str">
        <f>IF(MAX(UR7,UU7)&gt;0,MAX(UR7,UU7),"")</f>
        <v/>
      </c>
      <c r="UW7" s="11" t="str">
        <f>IF(UH7&gt;0,UH7,"")</f>
        <v/>
      </c>
      <c r="UX7" s="11" t="str">
        <f>IF(UI7&gt;0,UI7,"")</f>
        <v/>
      </c>
      <c r="UY7" s="11" t="str">
        <f>IF(SUM(UF7:UI7)-UJ7&gt;0,SUM(UF7:UI7)-UJ7,"")</f>
        <v/>
      </c>
      <c r="UZ7" s="11" t="str">
        <f>IF(UM7&gt;0,UM7,"")</f>
        <v/>
      </c>
      <c r="VA7" s="11" t="str">
        <f>IF(UN7&gt;0,UN7,"")</f>
        <v/>
      </c>
      <c r="VB7" s="11" t="str">
        <f>IF(SUM(UK7:UN7)-UO7&gt;0,SUM(UK7:UN7)-UO7,"")</f>
        <v/>
      </c>
      <c r="VC7" s="11" t="str">
        <f>IF(SUM(UV7,UY7,VB7)&gt;0,SUM(UV7,UY7,VB7),"")</f>
        <v/>
      </c>
      <c r="VD7" s="17"/>
      <c r="VE7" s="17"/>
      <c r="VF7" s="17"/>
      <c r="VG7" s="17"/>
      <c r="VH7" s="17"/>
      <c r="VI7" s="17"/>
      <c r="VJ7" s="17"/>
      <c r="VK7" s="17"/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40" t="str">
        <f>IF(VF7&gt;0,VF7,"")</f>
        <v/>
      </c>
      <c r="VY7" s="40" t="str">
        <f>IF(VG7&gt;0,VG7,"")</f>
        <v/>
      </c>
      <c r="VZ7" s="40" t="str">
        <f>IF(SUM(VD7:VG7)-VH7&gt;0,SUM(VD7:VG7)-VH7,"")</f>
        <v/>
      </c>
      <c r="WA7" s="40" t="str">
        <f>IF(VK7&gt;0,VK7,"")</f>
        <v/>
      </c>
      <c r="WB7" s="40" t="str">
        <f>IF(VL7&gt;0,VL7,"")</f>
        <v/>
      </c>
      <c r="WC7" s="40" t="str">
        <f>IF(SUM(VI7:VL7)-VM7&gt;0,SUM(VI7:VL7)-VM7,"")</f>
        <v/>
      </c>
      <c r="WD7" s="40" t="str">
        <f>IF(MAX(VZ7,WC7)&gt;0,MAX(VZ7,WC7),"")</f>
        <v/>
      </c>
      <c r="WE7" s="40" t="str">
        <f>IF(VP7&gt;0,VP7,"")</f>
        <v/>
      </c>
      <c r="WF7" s="40" t="str">
        <f>IF(VQ7&gt;0,VQ7,"")</f>
        <v/>
      </c>
      <c r="WG7" s="40" t="str">
        <f>IF(SUM(VN7:VQ7)-VR7&gt;0,SUM(VN7:VQ7)-VR7,"")</f>
        <v/>
      </c>
      <c r="WH7" s="40" t="str">
        <f>IF(VU7&gt;0,VU7,"")</f>
        <v/>
      </c>
      <c r="WI7" s="40" t="str">
        <f>IF(VV7&gt;0,VV7,"")</f>
        <v/>
      </c>
      <c r="WJ7" s="40" t="str">
        <f>IF(SUM(VS7:VV7)-VW7&gt;0,SUM(VS7:VV7)-VW7,"")</f>
        <v/>
      </c>
      <c r="WK7" s="40" t="str">
        <f>IF(SUM(WD7,WG7,WJ7)&gt;0,SUM(WD7,WG7,WJ7),"")</f>
        <v/>
      </c>
      <c r="WL7" s="26">
        <f>IF($CH7="P",BS7,(BS7+AR7)/2)</f>
        <v>1.425</v>
      </c>
      <c r="WM7" s="26">
        <f>IF($CH7="P",BT7,(BT7+AS7)/2)</f>
        <v>1.7749999999999999</v>
      </c>
      <c r="WN7" s="26">
        <f>IF($CH7="P",BU7,(BU7+AT7)/2)</f>
        <v>2.8</v>
      </c>
      <c r="WO7" s="26">
        <f>IF($CH7="P",BV7,(BV7+AU7)/2)</f>
        <v>3.39</v>
      </c>
      <c r="WP7" s="26">
        <f>IF($CH7="P",BW7,(BW7+AV7)/2)</f>
        <v>0</v>
      </c>
      <c r="WQ7" s="26">
        <f>IF($CH7="P",BX7,(BX7+AW7)/2)</f>
        <v>0.35</v>
      </c>
      <c r="WR7" s="26">
        <f>IF($CH7="P",BY7,(BY7+AX7)/2)</f>
        <v>0.45</v>
      </c>
      <c r="WS7" s="26">
        <f>IF($CH7="P",BZ7,(BZ7+AY7)/2)</f>
        <v>0.75</v>
      </c>
      <c r="WT7" s="26">
        <f>IF($CH7="P",CA7,(CA7+AZ7)/2)</f>
        <v>0.85</v>
      </c>
      <c r="WU7" s="26">
        <f>IF($CH7="P",CB7,(CB7+BA7)/2)</f>
        <v>0</v>
      </c>
      <c r="WV7" s="26">
        <f>IF($CH7="P",CC7,(CC7+BB7)/2)</f>
        <v>3.94</v>
      </c>
      <c r="WW7" s="26">
        <f>IF($CH7="P",CD7,(CD7+BC7)/2)</f>
        <v>4.55</v>
      </c>
      <c r="WX7" s="26">
        <f>IF($CH7="P",CE7,(CE7+BD7)/2)</f>
        <v>6.8</v>
      </c>
      <c r="WY7" s="26">
        <f>IF($CH7="P",CF7,(CF7+BE7)/2)</f>
        <v>8.26</v>
      </c>
      <c r="WZ7" s="26">
        <f>IF($CH7="P",CG7,(CG7+BF7)/2)</f>
        <v>0</v>
      </c>
      <c r="XA7" s="28" t="s">
        <v>53</v>
      </c>
      <c r="XB7" s="11">
        <f>IF(WN7&gt;0,WN7,"")</f>
        <v>2.8</v>
      </c>
      <c r="XC7" s="11">
        <f>IF(WO7&gt;0,WO7,"")</f>
        <v>3.39</v>
      </c>
      <c r="XD7" s="11">
        <f>IF(SUM(WL7:WO7)-WP7&gt;0,SUM(WL7:WO7)-WP7,"")</f>
        <v>9.39</v>
      </c>
      <c r="XE7" s="11">
        <f>IF(WS7&gt;0,WS7,"")</f>
        <v>0.75</v>
      </c>
      <c r="XF7" s="11">
        <f>IF(WT7&gt;0,WT7,"")</f>
        <v>0.85</v>
      </c>
      <c r="XG7" s="11">
        <f>IF(SUM(WQ7:WT7)-WU7&gt;0,SUM(WQ7:WT7)-WU7,"")</f>
        <v>2.4</v>
      </c>
      <c r="XH7" s="11">
        <f>IF(MAX(XD7,XG7)&gt;0,MAX(XD7,XG7),"")</f>
        <v>9.39</v>
      </c>
      <c r="XI7" s="11">
        <f>IF(WX7&gt;0,WX7,"")</f>
        <v>6.8</v>
      </c>
      <c r="XJ7" s="11">
        <f>IF(WY7&gt;0,WY7,"")</f>
        <v>8.26</v>
      </c>
      <c r="XK7" s="11">
        <f>IF(SUM(WV7:WY7)-WZ7&gt;0,SUM(WV7:WY7)-WZ7,"")</f>
        <v>23.549999999999997</v>
      </c>
      <c r="XL7" s="11">
        <f>IF(SUM(XH7,XK7)&gt;0,SUM(XH7,XK7),"")</f>
        <v>32.94</v>
      </c>
    </row>
    <row r="8" spans="1:636" x14ac:dyDescent="0.2">
      <c r="A8" s="4" cm="1">
        <f t="array" ref="A8">IF(AND(H8&lt;&gt;"",H8&lt;&gt;"No DD"),SUMPRODUCT((H$4:H$15&lt;&gt;"")*(H$4:H$15&lt;&gt;"No DD")*(E$4:E$15&gt;E8))+1,IF(H8="No DD",SUMPRODUCT((H$4:H$15="No DD")*(E$4:E$15&gt;E8))+1+SUMPRODUCT((H$4:H$15&lt;&gt;"")*(H$4:H$15&lt;&gt;"No DD")),""))</f>
        <v>5</v>
      </c>
      <c r="B8" s="5" t="s">
        <v>271</v>
      </c>
      <c r="C8" s="4" t="s">
        <v>3</v>
      </c>
      <c r="D8" s="4" t="s">
        <v>272</v>
      </c>
      <c r="E8" s="9">
        <f>SUM(J8,L8,N8)</f>
        <v>47.67</v>
      </c>
      <c r="F8" s="3" t="str">
        <f>IF(OR(AND(AG8&gt;=AQ$17,AG8&lt;&gt;"",AI8&gt;=AQ$21,AI8&lt;&gt;"",AF8=""),AND(AJ8&gt;=AQ$17,AJ8&lt;&gt;"",AL8&gt;=AQ$21,AL8&lt;&gt;"",AF8=""),AND(AN8&gt;=AQ$17,AN8&lt;&gt;"",AP8&gt;=AQ$21,AP8&lt;&gt;"",AF8=""),AND(BH8&gt;=BR$17,BH8&lt;&gt;"",BJ8&gt;=BR$21,BJ8&lt;&gt;"",BG8=""),AND(BK8&gt;=BR$17,BK8&lt;&gt;"",BM8&gt;=BR$21,BM8&lt;&gt;"",BG8=""),AND(BO8&gt;=BR$17,BO8&lt;&gt;"",BQ8&gt;=BR$21,BQ8&lt;&gt;"",BG8=""),AND(CI8&gt;=CS$17,CI8&lt;&gt;"",CK8&gt;=CS$21,CK8&lt;&gt;"",CH8=""),AND(CL8&gt;=CS$17,CL8&lt;&gt;"",CN8&gt;=CS$21,CN8&lt;&gt;"",CH8=""),AND(CP8&gt;=CS$17,CP8&lt;&gt;"",CR8&gt;=CS$21,CR8&lt;&gt;"",CH8=""),AND(DP8&gt;=EC$17,DP8&lt;&gt;"",DR8&gt;=EC$21,DR8&lt;&gt;""),AND(DS8&gt;=EC$17,DS8&lt;&gt;"",DU8&gt;=EC$21,DU8&lt;&gt;""),AND(DW8&gt;=EC$17,DW8&lt;&gt;"",DY8&gt;=EC$21,DY8&lt;&gt;""),AND(DZ8&gt;=EC$17,DZ8&lt;&gt;"",EB8&gt;=EC$21,EB8&lt;&gt;""),AND(EX8&gt;=FK$17,EX8&lt;&gt;"",EZ8&gt;=FK$21,EZ8&lt;&gt;""),AND(FA8&gt;=FK$17,FA8&lt;&gt;"",FC8&gt;=FK$21,FC8&lt;&gt;""),AND(FE8&gt;=FK$17,FE8&lt;&gt;"",FG8&gt;=FK$21,FG8&lt;&gt;""),AND(FH8&gt;=FK$17,FH8&lt;&gt;"",FJ8&gt;=FK$21,FJ8&lt;&gt;""),AND(GF8&gt;=GS$17,GF8&lt;&gt;"",GH8&gt;=GS$21,GH8&lt;&gt;""),AND(GI8&gt;=GS$17,GI8&lt;&gt;"",GK8&gt;=GS$21,GK8&lt;&gt;""),AND(GM8&gt;=GS$17,GM8&lt;&gt;"",GO8&gt;=GS$21,GO8&lt;&gt;""),AND(GP8&gt;=GS$17,GP8&lt;&gt;"",GR8&gt;=GS$21,GR8&lt;&gt;""),AND(HN8&gt;=IA$17,HN8&lt;&gt;"",HP8&gt;=IA$21,HP8&lt;&gt;""),AND(HQ8&gt;=IA$17,HQ8&lt;&gt;"",HS8&gt;=IA$21,HS8&lt;&gt;""),AND(HU8&gt;=IA$17,HU8&lt;&gt;"",HW8&gt;=IA$21,HW8&lt;&gt;""),AND(HX8&gt;=IA$17,HX8&lt;&gt;"",HZ8&gt;=IA$21,HZ8&lt;&gt;""),AND(IV8&gt;=JI$17,IV8&lt;&gt;"",IX8&gt;=JI$21,IX8&lt;&gt;""),AND(IY8&gt;=JI$17,IY8&lt;&gt;"",JA8&gt;=JI$21,JA8&lt;&gt;""),AND(JC8&gt;=JI$17,JC8&lt;&gt;"",JE8&gt;=JI$21,JE8&lt;&gt;""),AND(JF8&gt;=JI$17,JF8&lt;&gt;"",JH8&gt;=JI$21,JH8&lt;&gt;""),AND(KD8&gt;=KQ$17,KD8&lt;&gt;"",KF8&gt;=KQ$21,KF8&lt;&gt;""),AND(KG8&gt;=KQ$17,KG8&lt;&gt;"",KI8&gt;=KQ$21,KI8&lt;&gt;""),AND(KK8&gt;=KQ$17,KK8&lt;&gt;"",KM8&gt;=KQ$21,KM8&lt;&gt;""),AND(KN8&gt;=KQ$17,KN8&lt;&gt;"",KP8&gt;=KQ$21,KP8&lt;&gt;""),AND(LL8&gt;=LY$17,LL8&lt;&gt;"",LN8&gt;=LY$21,LN8&lt;&gt;""),AND(LO8&gt;=LY$17,LO8&lt;&gt;"",LQ8&gt;=LY$21,LQ8&lt;&gt;""),AND(LS8&gt;=LY$17,LS8&lt;&gt;"",LU8&gt;=LY$21,LU8&lt;&gt;""),AND(LV8&gt;=LY$17,LV8&lt;&gt;"",LX8&gt;=LY$21,LX8&lt;&gt;""),AND(MT8&gt;=NG$17,MT8&lt;&gt;"",MV8&gt;=NG$21,MV8&lt;&gt;""),AND(MW8&gt;=NG$17,MW8&lt;&gt;"",MY8&gt;=NG$21,MY8&lt;&gt;""),AND(NA8&gt;=NG$17,NA8&lt;&gt;"",NC8&gt;=NG$21,NC8&lt;&gt;""),AND(ND8&gt;=NG$17,ND8&lt;&gt;"",NF8&gt;=NG$21,NF8&lt;&gt;""),AND(OB8&gt;=OO$17,OB8&lt;&gt;"",OD8&gt;=OO$21,OD8&lt;&gt;""),AND(OE8&gt;=OO$17,OE8&lt;&gt;"",OG8&gt;=OO$21,OG8&lt;&gt;""),AND(OI8&gt;=OO$17,OI8&lt;&gt;"",OK8&gt;=OO$21,OK8&lt;&gt;""),AND(OL8&gt;=OO$17,OL8&lt;&gt;"",ON8&gt;=OO$21,ON8&lt;&gt;""),AND(PJ8&gt;=PW$17,PJ8&lt;&gt;"",PL8&gt;=PW$21,PL8&lt;&gt;""),AND(PM8&gt;=PW$17,PM8&lt;&gt;"",PO8&gt;=PW$21,PO8&lt;&gt;""),AND(PQ8&gt;=PW$17,PQ8&lt;&gt;"",PS8&gt;=PW$21,PS8&lt;&gt;""),AND(PT8&gt;=PW$17,PT8&lt;&gt;"",PV8&gt;=PW$21,PV8&lt;&gt;""),AND(QR8&gt;=RE$17,QR8&lt;&gt;"",QT8&gt;=RE$21,QT8&lt;&gt;""),AND(QU8&gt;=RE$17,QU8&lt;&gt;"",QW8&gt;=RE$21,QW8&lt;&gt;""),AND(QY8&gt;=RE$17,QY8&lt;&gt;"",RA8&gt;=RE$21,RA8&lt;&gt;""),AND(RB8&gt;=RE$17,RB8&lt;&gt;"",RD8&gt;=RE$21,RD8&lt;&gt;""),AND(RZ8&gt;=SM$17,RZ8&lt;&gt;"",SB8&gt;=SM$21,SB8&lt;&gt;""),AND(SC8&gt;=SM$17,SC8&lt;&gt;"",SE8&gt;=SM$21,SE8&lt;&gt;""),AND(SG8&gt;=SM$17,SG8&lt;&gt;"",SI8&gt;=SM$21,SI8&lt;&gt;""),AND(SJ8&gt;=SM$17,SJ8&lt;&gt;"",SL8&gt;=SM$21,SL8&lt;&gt;""),AND(TH8&gt;=TU$17,TH8&lt;&gt;"",TJ8&gt;=TU$21,TJ8&lt;&gt;""),AND(TK8&gt;=TU$17,TK8&lt;&gt;"",TM8&gt;=TU$21,TM8&lt;&gt;""),AND(TO8&gt;=TU$17,TO8&lt;&gt;"",TQ8&gt;=TU$21,TQ8&lt;&gt;""),AND(TR8&gt;=TU$17,TR8&lt;&gt;"",TT8&gt;=TU$21,TT8&lt;&gt;""),AND(UP8&gt;=VC$17,UP8&lt;&gt;"",UR8&gt;=VC$21,UR8&lt;&gt;""),AND(US8&gt;=VC$17,US8&lt;&gt;"",UU8&gt;=VC$21,UU8&lt;&gt;""),AND(UW8&gt;=VC$17,UW8&lt;&gt;"",UY8&gt;=VC$21,UY8&lt;&gt;""),AND(UZ8&gt;=VC$17,UZ8&lt;&gt;"",VB8&gt;=VC$21,VB8&lt;&gt;""),AND(VX8&gt;=WK$17,VX8&lt;&gt;"",VZ8&gt;=WK$21,VZ8&lt;&gt;""),AND(WA8&gt;=WK$17,WA8&lt;&gt;"",WC8&gt;=WK$21,WC8&lt;&gt;""),AND(WE8&gt;=WK$17,WE8&lt;&gt;"",WG8&gt;=WK$21,WG8&lt;&gt;""),AND(WH8&gt;=WK$17,WH8&lt;&gt;"",WJ8&gt;=WK$21,WJ8&lt;&gt;"")),"P","")</f>
        <v>P</v>
      </c>
      <c r="G8" s="3" t="str">
        <f>IF(OR(AND(AI8&gt;=AQ$21,AI8&lt;&gt;"",AF8=""),AND(AL8&gt;=AQ$21,AL8&lt;&gt;"",AF8=""),AND(AP8&gt;=AQ$21,AP8&lt;&gt;"",AF8=""),AND(BJ8&gt;=BR$21,BJ8&lt;&gt;"",BG8=""),AND(BM8&gt;=BR$21,BM8&lt;&gt;"",BG8=""),AND(BQ8&gt;=BR$21,BQ8&lt;&gt;"",BG8=""),AND(CK8&gt;=CS$21,CK8&lt;&gt;"",CH8=""),AND(CN8&gt;=CS$21,CN8&lt;&gt;"",CH8=""),AND(CR8&gt;=CS$21,CR8&lt;&gt;"",CH8=""),AND(DR8&gt;=EC$21,DR8&lt;&gt;""),AND(DU8&gt;=EC$21,DU8&lt;&gt;""),AND(DY8&gt;=EC$21,DY8&lt;&gt;""),AND(EB8&gt;=EC$21,EB8&lt;&gt;""),AND(EZ8&gt;=FK$21,EZ8&lt;&gt;""),AND(FC8&gt;=FK$21,FC8&lt;&gt;""),AND(FG8&gt;=FK$21,FG8&lt;&gt;""),AND(FJ8&gt;=FK$21,FJ8&lt;&gt;""),AND(GH8&gt;=GS$21,GH8&lt;&gt;""),AND(GK8&gt;=GS$21,GK8&lt;&gt;""),AND(GO8&gt;=GS$21,GO8&lt;&gt;""),AND(GR8&gt;=GS$21,GR8&lt;&gt;""),AND(HP8&gt;=IA$21,HP8&lt;&gt;""),AND(HS8&gt;=IA$21,HS8&lt;&gt;""),AND(HW8&gt;=IA$21,HW8&lt;&gt;""),AND(HZ8&gt;=IA$21,HZ8&lt;&gt;""),AND(IX8&gt;=JI$21,IX8&lt;&gt;""),AND(JA8&gt;=JI$21,JA8&lt;&gt;""),AND(JE8&gt;=JI$21,JE8&lt;&gt;""),AND(JH8&gt;=JI$21,JH8&lt;&gt;""),AND(KF8&gt;=KQ$21,KF8&lt;&gt;""),AND(KI8&gt;=KQ$21,KI8&lt;&gt;""),AND(KM8&gt;=KQ$21,KM8&lt;&gt;""),AND(KP8&gt;=KQ$21,KP8&lt;&gt;""),AND(LN8&gt;=LY$21,LN8&lt;&gt;""),AND(LQ8&gt;=LY$21,LQ8&lt;&gt;""),AND(LU8&gt;=LY$21,LU8&lt;&gt;""),AND(LX8&gt;=LY$21,LX8&lt;&gt;""),AND(MV8&gt;=NG$21,MV8&lt;&gt;""),AND(MY8&gt;=NG$21,MY8&lt;&gt;""),AND(NC8&gt;=NG$21,NC8&lt;&gt;""),AND(NF8&gt;=NG$21,NF8&lt;&gt;""),AND(OD8&gt;=OO$21,OD8&lt;&gt;""),AND(OG8&gt;=OO$21,OG8&lt;&gt;""),AND(OK8&gt;=OO$21,OK8&lt;&gt;""),AND(ON8&gt;=OO$21,ON8&lt;&gt;""),AND(PL8&gt;=PW$21,PL8&lt;&gt;""),AND(PO8&gt;=PW$21,PO8&lt;&gt;""),AND(PS8&gt;=PW$21,PS8&lt;&gt;""),AND(PV8&gt;=PW$21,PV8&lt;&gt;""),AND(QT8&gt;=RE$21,QT8&lt;&gt;""),AND(QW8&gt;=RE$21,QW8&lt;&gt;""),AND(RA8&gt;=RE$21,RA8&lt;&gt;""),AND(RD8&gt;=RE$21,RD8&lt;&gt;""),AND(SB8&gt;=SM$21,SB8&lt;&gt;""),AND(SE8&gt;=SM$21,SE8&lt;&gt;""),AND(SI8&gt;=SM$21,SI8&lt;&gt;""),AND(SL8&gt;=SM$21,SL8&lt;&gt;""),AND(TJ8&gt;=TU$21,TJ8&lt;&gt;""),AND(TM8&gt;=TU$21,TM8&lt;&gt;""),AND(TQ8&gt;=TU$21,TQ8&lt;&gt;""),AND(TT8&gt;=TU$21,TT8&lt;&gt;""),AND(UR8&gt;=VC$21,UR8&lt;&gt;""),AND(UU8&gt;=VC$21,UU8&lt;&gt;""),AND(UY8&gt;=VC$21,UY8&lt;&gt;""),AND(VB8&gt;=VC$21,VB8&lt;&gt;""),AND(VZ8&gt;=WK$21,VZ8&lt;&gt;""),AND(WC8&gt;=WK$21,WC8&lt;&gt;""),AND(WG8&gt;=WK$21,WG8&lt;&gt;""),AND(WJ8&gt;=WK$21,WJ8&lt;&gt;"")),"P","")</f>
        <v>P</v>
      </c>
      <c r="H8" s="36" t="str">
        <f>IF(AND(G8="P",F8=""),"No DD",IF(OR(AND(AG8&gt;=AQ$20,AG8&lt;&gt;"",AI8&gt;=AQ$24,AI8&lt;&gt;"",AF8=""),AND(AJ8&gt;=AQ$20,AJ8&lt;&gt;"",AL8&gt;=AQ$24,AL8&lt;&gt;"",AF8=""),AND(AN8&gt;=AQ$20,AN8&lt;&gt;"",AP8&gt;=AQ$24,AP8&lt;&gt;"",AF8=""),AND(BH8&gt;=BR$20,BH8&lt;&gt;"",BJ8&gt;=BR$24,BJ8&lt;&gt;"",BG8=""),AND(BK8&gt;=BR$20,BK8&lt;&gt;"",BM8&gt;=BR$24,BM8&lt;&gt;"",BG8=""),AND(BO8&gt;=BR$20,BO8&lt;&gt;"",BQ8&gt;=BR$24,BQ8&lt;&gt;"",BG8=""),AND(CI8&gt;=CS$20,CI8&lt;&gt;"",CK8&gt;=CS$24,CK8&lt;&gt;"",CH8=""),AND(CL8&gt;=CS$20,CL8&lt;&gt;"",CN8&gt;=CS$24,CN8&lt;&gt;"",CH8=""),AND(CP8&gt;=CS$20,CP8&lt;&gt;"",CR8&gt;=CS$24,CR8&lt;&gt;"",CH8=""),AND(DP8&gt;=EC$20,DP8&lt;&gt;"",DR8&gt;=EC$24,DR8&lt;&gt;""),AND(DS8&gt;=EC$20,DS8&lt;&gt;"",DU8&gt;=EC$24,DU8&lt;&gt;""),AND(DW8&gt;=EC$20,DW8&lt;&gt;"",DY8&gt;=EC$24,DY8&lt;&gt;""),AND(DZ8&gt;=EC$20,DZ8&lt;&gt;"",EB8&gt;=EC$24,EB8&lt;&gt;""),AND(EX8&gt;=FK$20,EX8&lt;&gt;"",EZ8&gt;=FK$24,EZ8&lt;&gt;""),AND(FA8&gt;=FK$20,FA8&lt;&gt;"",FC8&gt;=FK$24,FC8&lt;&gt;""),AND(FE8&gt;=FK$20,FE8&lt;&gt;"",FG8&gt;=FK$24,FG8&lt;&gt;""),AND(FH8&gt;=FK$20,FH8&lt;&gt;"",FJ8&gt;=FK$24,FJ8&lt;&gt;""),AND(GF8&gt;=GS$20,GF8&lt;&gt;"",GH8&gt;=GS$24,GH8&lt;&gt;""),AND(GI8&gt;=GS$20,GI8&lt;&gt;"",GK8&gt;=GS$24,GK8&lt;&gt;""),AND(GM8&gt;=GS$20,GM8&lt;&gt;"",GO8&gt;=GS$24,GO8&lt;&gt;""),AND(GP8&gt;=GS$20,GP8&lt;&gt;"",GR8&gt;=GS$24,GR8&lt;&gt;""),AND(HN8&gt;=IA$20,HN8&lt;&gt;"",HP8&gt;=IA$24,HP8&lt;&gt;""),AND(HQ8&gt;=IA$20,HQ8&lt;&gt;"",HS8&gt;=IA$24,HS8&lt;&gt;""),AND(HU8&gt;=IA$20,HU8&lt;&gt;"",HW8&gt;=IA$24,HW8&lt;&gt;""),AND(HX8&gt;=IA$20,HX8&lt;&gt;"",HZ8&gt;=IA$24,HZ8&lt;&gt;""),AND(IV8&gt;=JI$20,IV8&lt;&gt;"",IX8&gt;=JI$24,IX8&lt;&gt;""),AND(IY8&gt;=JI$20,IY8&lt;&gt;"",JA8&gt;=JI$24,JA8&lt;&gt;""),AND(JC8&gt;=JI$20,JC8&lt;&gt;"",JE8&gt;=JI$24,JE8&lt;&gt;""),AND(JF8&gt;=JI$20,JF8&lt;&gt;"",JH8&gt;=JI$24,JH8&lt;&gt;""),AND(KD8&gt;=KQ$20,KD8&lt;&gt;"",KF8&gt;=KQ$24,KF8&lt;&gt;""),AND(KG8&gt;=KQ$20,KG8&lt;&gt;"",KI8&gt;=KQ$24,KI8&lt;&gt;""),AND(KK8&gt;=KQ$20,KK8&lt;&gt;"",KM8&gt;=KQ$24,KM8&lt;&gt;""),AND(KN8&gt;=KQ$20,KN8&lt;&gt;"",KP8&gt;=KQ$24,KP8&lt;&gt;""),AND(LL8&gt;=LY$20,LL8&lt;&gt;"",LN8&gt;=LY$24,LN8&lt;&gt;""),AND(LO8&gt;=LY$20,LO8&lt;&gt;"",LQ8&gt;=LY$24,LQ8&lt;&gt;""),AND(LS8&gt;=LY$20,LS8&lt;&gt;"",LU8&gt;=LY$24,LU8&lt;&gt;""),AND(LV8&gt;=LY$20,LV8&lt;&gt;"",LX8&gt;=LY$24,LX8&lt;&gt;""),AND(MT8&gt;=NG$20,MT8&lt;&gt;"",MV8&gt;=NG$24,MV8&lt;&gt;""),AND(MW8&gt;=NG$20,MW8&lt;&gt;"",MY8&gt;=NG$24,MY8&lt;&gt;""),AND(NA8&gt;=NG$20,NA8&lt;&gt;"",NC8&gt;=NG$24,NC8&lt;&gt;""),AND(ND8&gt;=NG$20,ND8&lt;&gt;"",NF8&gt;=NG$24,NF8&lt;&gt;""),AND(OB8&gt;=OO$20,OB8&lt;&gt;"",OD8&gt;=OO$24,OD8&lt;&gt;""),AND(OE8&gt;=OO$20,OE8&lt;&gt;"",OG8&gt;=OO$24,OG8&lt;&gt;""),AND(OI8&gt;=OO$20,OI8&lt;&gt;"",OK8&gt;=OO$24,OK8&lt;&gt;""),AND(OL8&gt;=OO$20,OL8&lt;&gt;"",ON8&gt;=OO$24,ON8&lt;&gt;""),AND(PJ8&gt;=PW$20,PJ8&lt;&gt;"",PL8&gt;=PW$24,PL8&lt;&gt;""),AND(PM8&gt;=PW$20,PM8&lt;&gt;"",PO8&gt;=PW$24,PO8&lt;&gt;""),AND(PQ8&gt;=PW$20,PQ8&lt;&gt;"",PS8&gt;=PW$24,PS8&lt;&gt;""),AND(PT8&gt;=PW$20,PT8&lt;&gt;"",PV8&gt;=PW$24,PV8&lt;&gt;""),AND(QR8&gt;=RE$20,QR8&lt;&gt;"",QT8&gt;=RE$24,QT8&lt;&gt;""),AND(QU8&gt;=RE$20,QU8&lt;&gt;"",QW8&gt;=RE$24,QW8&lt;&gt;""),AND(QY8&gt;=RE$20,QY8&lt;&gt;"",RA8&gt;=RE$24,RA8&lt;&gt;""),AND(RB8&gt;=RE$20,RB8&lt;&gt;"",RD8&gt;=RE$24,RD8&lt;&gt;""),AND(RZ8&gt;=SM$20,RZ8&lt;&gt;"",SB8&gt;=SM$24,SB8&lt;&gt;""),AND(SC8&gt;=SM$20,SC8&lt;&gt;"",SE8&gt;=SM$24,SE8&lt;&gt;""),AND(SG8&gt;=SM$20,SG8&lt;&gt;"",SI8&gt;=SM$24,SI8&lt;&gt;""),AND(SJ8&gt;=SM$20,SJ8&lt;&gt;"",SL8&gt;=SM$24,SL8&lt;&gt;""),AND(TH8&gt;=TU$20,TH8&lt;&gt;"",TJ8&gt;=TU$24,TJ8&lt;&gt;""),AND(TK8&gt;=TU$20,TK8&lt;&gt;"",TM8&gt;=TU$24,TM8&lt;&gt;""),AND(TO8&gt;=TU$20,TO8&lt;&gt;"",TQ8&gt;=TU$24,TQ8&lt;&gt;""),AND(TR8&gt;=TU$20,TR8&lt;&gt;"",TT8&gt;=TU$24,TT8&lt;&gt;""),AND(UP8&gt;=VC$20,UP8&lt;&gt;"",UR8&gt;=VC$24,UR8&lt;&gt;""),AND(US8&gt;=VC$20,US8&lt;&gt;"",UU8&gt;=VC$24,UU8&lt;&gt;""),AND(UW8&gt;=VC$20,UW8&lt;&gt;"",UY8&gt;=VC$24,UY8&lt;&gt;""),AND(UZ8&gt;=VC$20,UZ8&lt;&gt;"",VB8&gt;=VC$24,VB8&lt;&gt;""),AND(VX8&gt;=WK$20,VX8&lt;&gt;"",VZ8&gt;=WK$24,VZ8&lt;&gt;""),AND(WA8&gt;=WK$20,WA8&lt;&gt;"",WC8&gt;=WK$24,WC8&lt;&gt;""),AND(WE8&gt;=WK$20,WE8&lt;&gt;"",WG8&gt;=WK$24,WG8&lt;&gt;""),AND(WH8&gt;=WK$20,WH8&lt;&gt;"",WJ8&gt;=WK$24,WJ8&lt;&gt;"")),"Merit",IF(OR(AND(AG8&gt;=AQ$19,AG8&lt;&gt;"",AI8&gt;=AQ$23,AI8&lt;&gt;"",AF8=""),AND(AJ8&gt;=AQ$19,AJ8&lt;&gt;"",AL8&gt;=AQ$23,AL8&lt;&gt;"",AF8=""),AND(AN8&gt;=AQ$19,AN8&lt;&gt;"",AP8&gt;=AQ$23,AP8&lt;&gt;"",AF8=""),AND(BH8&gt;=BR$19,BH8&lt;&gt;"",BJ8&gt;=BR$23,BJ8&lt;&gt;"",BG8=""),AND(BK8&gt;=BR$19,BK8&lt;&gt;"",BM8&gt;=BR$23,BM8&lt;&gt;"",BG8=""),AND(BO8&gt;=BR$19,BO8&lt;&gt;"",BQ8&gt;=BR$23,BQ8&lt;&gt;"",BG8=""),AND(CI8&gt;=CS$19,CI8&lt;&gt;"",CK8&gt;=CS$23,CK8&lt;&gt;"",CH8=""),AND(CL8&gt;=CS$19,CL8&lt;&gt;"",CN8&gt;=CS$23,CN8&lt;&gt;"",CH8=""),AND(CP8&gt;=CS$19,CP8&lt;&gt;"",CR8&gt;=CS$23,CR8&lt;&gt;"",CH8=""),AND(DP8&gt;=EC$19,DP8&lt;&gt;"",DR8&gt;=EC$23,DR8&lt;&gt;""),AND(DS8&gt;=EC$19,DS8&lt;&gt;"",DU8&gt;=EC$23,DU8&lt;&gt;""),AND(DW8&gt;=EC$19,DW8&lt;&gt;"",DY8&gt;=EC$23,DY8&lt;&gt;""),AND(DZ8&gt;=EC$19,DZ8&lt;&gt;"",EB8&gt;=EC$23,EB8&lt;&gt;""),AND(EX8&gt;=FK$19,EX8&lt;&gt;"",EZ8&gt;=FK$23,EZ8&lt;&gt;""),AND(FA8&gt;=FK$19,FA8&lt;&gt;"",FC8&gt;=FK$23,FC8&lt;&gt;""),AND(FE8&gt;=FK$19,FE8&lt;&gt;"",FG8&gt;=FK$23,FG8&lt;&gt;""),AND(FH8&gt;=FK$19,FH8&lt;&gt;"",FJ8&gt;=FK$23,FJ8&lt;&gt;""),AND(GF8&gt;=GS$19,GF8&lt;&gt;"",GH8&gt;=GS$23,GH8&lt;&gt;""),AND(GI8&gt;=GS$19,GI8&lt;&gt;"",GK8&gt;=GS$23,GK8&lt;&gt;""),AND(GM8&gt;=GS$19,GM8&lt;&gt;"",GO8&gt;=GS$23,GO8&lt;&gt;""),AND(GP8&gt;=GS$19,GP8&lt;&gt;"",GR8&gt;=GS$23,GR8&lt;&gt;""),AND(HN8&gt;=IA$19,HN8&lt;&gt;"",HP8&gt;=IA$23,HP8&lt;&gt;""),AND(HQ8&gt;=IA$19,HQ8&lt;&gt;"",HS8&gt;=IA$23,HS8&lt;&gt;""),AND(HU8&gt;=IA$19,HU8&lt;&gt;"",HW8&gt;=IA$23,HW8&lt;&gt;""),AND(HX8&gt;=IA$19,HX8&lt;&gt;"",HZ8&gt;=IA$23,HZ8&lt;&gt;""),AND(IV8&gt;=JI$19,IV8&lt;&gt;"",IX8&gt;=JI$23,IX8&lt;&gt;""),AND(IY8&gt;=JI$19,IY8&lt;&gt;"",JA8&gt;=JI$23,JA8&lt;&gt;""),AND(JC8&gt;=JI$19,JC8&lt;&gt;"",JE8&gt;=JI$23,JE8&lt;&gt;""),AND(JF8&gt;=JI$19,JF8&lt;&gt;"",JH8&gt;=JI$23,JH8&lt;&gt;""),AND(KD8&gt;=KQ$19,KD8&lt;&gt;"",KF8&gt;=KQ$23,KF8&lt;&gt;""),AND(KG8&gt;=KQ$19,KG8&lt;&gt;"",KI8&gt;=KQ$23,KI8&lt;&gt;""),AND(KK8&gt;=KQ$19,KK8&lt;&gt;"",KM8&gt;=KQ$23,KM8&lt;&gt;""),AND(KN8&gt;=KQ$19,KN8&lt;&gt;"",KP8&gt;=KQ$23,KP8&lt;&gt;""),AND(LL8&gt;=LY$19,LL8&lt;&gt;"",LN8&gt;=LY$23,LN8&lt;&gt;""),AND(LO8&gt;=LY$19,LO8&lt;&gt;"",LQ8&gt;=LY$23,LQ8&lt;&gt;""),AND(LS8&gt;=LY$19,LS8&lt;&gt;"",LU8&gt;=LY$23,LU8&lt;&gt;""),AND(LV8&gt;=LY$19,LV8&lt;&gt;"",LX8&gt;=LY$23,LX8&lt;&gt;""),AND(MT8&gt;=NG$19,MT8&lt;&gt;"",MV8&gt;=NG$23,MV8&lt;&gt;""),AND(MW8&gt;=NG$19,MW8&lt;&gt;"",MY8&gt;=NG$23,MY8&lt;&gt;""),AND(NA8&gt;=NG$19,NA8&lt;&gt;"",NC8&gt;=NG$23,NC8&lt;&gt;""),AND(ND8&gt;=NG$19,ND8&lt;&gt;"",NF8&gt;=NG$23,NF8&lt;&gt;""),AND(OB8&gt;=OO$19,OB8&lt;&gt;"",OD8&gt;=OO$23,OD8&lt;&gt;""),AND(OE8&gt;=OO$19,OE8&lt;&gt;"",OG8&gt;=OO$23,OG8&lt;&gt;""),AND(OI8&gt;=OO$19,OI8&lt;&gt;"",OK8&gt;=OO$23,OK8&lt;&gt;""),AND(OL8&gt;=OO$19,OL8&lt;&gt;"",ON8&gt;=OO$23,ON8&lt;&gt;""),AND(PJ8&gt;=PW$19,PJ8&lt;&gt;"",PL8&gt;=PW$23,PL8&lt;&gt;""),AND(PM8&gt;=PW$19,PM8&lt;&gt;"",PO8&gt;=PW$23,PO8&lt;&gt;""),AND(PQ8&gt;=PW$19,PQ8&lt;&gt;"",PS8&gt;=PW$23,PS8&lt;&gt;""),AND(PT8&gt;=PW$19,PT8&lt;&gt;"",PV8&gt;=PW$23,PV8&lt;&gt;""),AND(QR8&gt;=RE$19,QR8&lt;&gt;"",QT8&gt;=RE$23,QT8&lt;&gt;""),AND(QU8&gt;=RE$19,QU8&lt;&gt;"",QW8&gt;=RE$23,QW8&lt;&gt;""),AND(QY8&gt;=RE$19,QY8&lt;&gt;"",RA8&gt;=RE$23,RA8&lt;&gt;""),AND(RB8&gt;=RE$19,RB8&lt;&gt;"",RD8&gt;=RE$23,RD8&lt;&gt;""),AND(RZ8&gt;=SM$19,RZ8&lt;&gt;"",SB8&gt;=SM$23,SB8&lt;&gt;""),AND(SC8&gt;=SM$19,SC8&lt;&gt;"",SE8&gt;=SM$23,SE8&lt;&gt;""),AND(SG8&gt;=SM$19,SG8&lt;&gt;"",SI8&gt;=SM$23,SI8&lt;&gt;""),AND(SJ8&gt;=SM$19,SJ8&lt;&gt;"",SL8&gt;=SM$23,SL8&lt;&gt;""),AND(TH8&gt;=TU$19,TH8&lt;&gt;"",TJ8&gt;=TU$23,TJ8&lt;&gt;""),AND(TK8&gt;=TU$19,TK8&lt;&gt;"",TM8&gt;=TU$23,TM8&lt;&gt;""),AND(TO8&gt;=TU$19,TO8&lt;&gt;"",TQ8&gt;=TU$23,TQ8&lt;&gt;""),AND(TR8&gt;=TU$19,TR8&lt;&gt;"",TT8&gt;=TU$23,TT8&lt;&gt;""),AND(UP8&gt;=VC$19,UP8&lt;&gt;"",UR8&gt;=VC$23,UR8&lt;&gt;""),AND(US8&gt;=VC$19,US8&lt;&gt;"",UU8&gt;=VC$23,UU8&lt;&gt;""),AND(UW8&gt;=VC$19,UW8&lt;&gt;"",UY8&gt;=VC$23,UY8&lt;&gt;""),AND(UZ8&gt;=VC$19,UZ8&lt;&gt;"",VB8&gt;=VC$23,VB8&lt;&gt;""),AND(VX8&gt;=WK$19,VX8&lt;&gt;"",VZ8&gt;=WK$23,VZ8&lt;&gt;""),AND(WA8&gt;=WK$19,WA8&lt;&gt;"",WC8&gt;=WK$23,WC8&lt;&gt;""),AND(WE8&gt;=WK$19,WE8&lt;&gt;"",WG8&gt;=WK$23,WG8&lt;&gt;""),AND(WH8&gt;=WK$19,WH8&lt;&gt;"",WJ8&gt;=WK$23,WJ8&lt;&gt;"")),"Excellence",IF(I8="P","Worlds Team",IF(F8="P","National Team","")))))</f>
        <v>Merit</v>
      </c>
      <c r="I8" s="3" t="str">
        <f>IF(OR(AND(AG8&gt;=AQ$18,AG8&lt;&gt;"",AI8&gt;=AQ$22,AI8&lt;&gt;"",AF8=""),AND(AJ8&gt;=AQ$18,AJ8&lt;&gt;"",AL8&gt;=AQ$22,AL8&lt;&gt;"",AF8=""),AND(AN8&gt;=AQ$18,AN8&lt;&gt;"",AP8&gt;=AQ$22,AP8&lt;&gt;"",AF8=""),AND(BH8&gt;=BR$18,BH8&lt;&gt;"",BJ8&gt;=BR$22,BJ8&lt;&gt;"",BG8=""),AND(BK8&gt;=BR$18,BK8&lt;&gt;"",BM8&gt;=BR$22,BM8&lt;&gt;"",BG8=""),AND(BO8&gt;=BR$18,BO8&lt;&gt;"",BQ8&gt;=BR$22,BQ8&lt;&gt;"",BG8=""),AND(CI8&gt;=CS$18,CI8&lt;&gt;"",CK8&gt;=CS$22,CK8&lt;&gt;"",CH8=""),AND(CL8&gt;=CS$18,CL8&lt;&gt;"",CN8&gt;=CS$22,CN8&lt;&gt;"",CH8=""),AND(CP8&gt;=CS$18,CP8&lt;&gt;"",CR8&gt;=CS$22,CR8&lt;&gt;"",CH8=""),AND(DP8&gt;=EC$18,DP8&lt;&gt;"",DR8&gt;=EC$22,DR8&lt;&gt;""),AND(DS8&gt;=EC$18,DS8&lt;&gt;"",DU8&gt;=EC$22,DU8&lt;&gt;""),AND(DW8&gt;=EC$18,DW8&lt;&gt;"",DY8&gt;=EC$22,DY8&lt;&gt;""),AND(DZ8&gt;=EC$18,DZ8&lt;&gt;"",EB8&gt;=EC$22,EB8&lt;&gt;""),AND(EX8&gt;=FK$18,EX8&lt;&gt;"",EZ8&gt;=FK$22,EZ8&lt;&gt;""),AND(FA8&gt;=FK$18,FA8&lt;&gt;"",FC8&gt;=FK$22,FC8&lt;&gt;""),AND(FE8&gt;=FK$18,FE8&lt;&gt;"",FG8&gt;=FK$22,FG8&lt;&gt;""),AND(FH8&gt;=FK$18,FH8&lt;&gt;"",FJ8&gt;=FK$22,FJ8&lt;&gt;""),AND(GF8&gt;=GS$18,GF8&lt;&gt;"",GH8&gt;=GS$22,GH8&lt;&gt;""),AND(GI8&gt;=GS$18,GI8&lt;&gt;"",GK8&gt;=GS$22,GK8&lt;&gt;""),AND(GM8&gt;=GS$18,GM8&lt;&gt;"",GO8&gt;=GS$22,GO8&lt;&gt;""),AND(GP8&gt;=GS$18,GP8&lt;&gt;"",GR8&gt;=GS$22,GR8&lt;&gt;""),AND(HN8&gt;=IA$18,HN8&lt;&gt;"",HP8&gt;=IA$22,HP8&lt;&gt;""),AND(HQ8&gt;=IA$18,HQ8&lt;&gt;"",HS8&gt;=IA$22,HS8&lt;&gt;""),AND(HU8&gt;=IA$18,HU8&lt;&gt;"",HW8&gt;=IA$22,HW8&lt;&gt;""),AND(HX8&gt;=IA$18,HX8&lt;&gt;"",HZ8&gt;=IA$22,HZ8&lt;&gt;""),AND(IV8&gt;=JI$18,IV8&lt;&gt;"",IX8&gt;=JI$22,IX8&lt;&gt;""),AND(IY8&gt;=JI$18,IY8&lt;&gt;"",JA8&gt;=JI$22,JA8&lt;&gt;""),AND(JC8&gt;=JI$18,JC8&lt;&gt;"",JE8&gt;=JI$22,JE8&lt;&gt;""),AND(JF8&gt;=JI$18,JF8&lt;&gt;"",JH8&gt;=JI$22,JH8&lt;&gt;""),AND(KD8&gt;=KQ$18,KD8&lt;&gt;"",KF8&gt;=KQ$22,KF8&lt;&gt;""),AND(KG8&gt;=KQ$18,KG8&lt;&gt;"",KI8&gt;=KQ$22,KI8&lt;&gt;""),AND(KK8&gt;=KQ$18,KK8&lt;&gt;"",KM8&gt;=KQ$22,KM8&lt;&gt;""),AND(KN8&gt;=KQ$18,KN8&lt;&gt;"",KP8&gt;=KQ$22,KP8&lt;&gt;""),AND(LL8&gt;=LY$18,LL8&lt;&gt;"",LN8&gt;=LY$22,LN8&lt;&gt;""),AND(LO8&gt;=LY$18,LO8&lt;&gt;"",LQ8&gt;=LY$22,LQ8&lt;&gt;""),AND(LS8&gt;=LY$18,LS8&lt;&gt;"",LU8&gt;=LY$22,LU8&lt;&gt;""),AND(LV8&gt;=LY$18,LV8&lt;&gt;"",LX8&gt;=LY$22,LX8&lt;&gt;""),AND(MT8&gt;=NG$18,MT8&lt;&gt;"",MV8&gt;=NG$22,MV8&lt;&gt;""),AND(MW8&gt;=NG$18,MW8&lt;&gt;"",MY8&gt;=NG$22,MY8&lt;&gt;""),AND(NA8&gt;=NG$18,NA8&lt;&gt;"",NC8&gt;=NG$22,NC8&lt;&gt;""),AND(ND8&gt;=NG$18,ND8&lt;&gt;"",NF8&gt;=NG$22,NF8&lt;&gt;""),AND(OB8&gt;=OO$18,OB8&lt;&gt;"",OD8&gt;=OO$22,OD8&lt;&gt;""),AND(OE8&gt;=OO$18,OE8&lt;&gt;"",OG8&gt;=OO$22,OG8&lt;&gt;""),AND(OI8&gt;=OO$18,OI8&lt;&gt;"",OK8&gt;=OO$22,OK8&lt;&gt;""),AND(OL8&gt;=OO$18,OL8&lt;&gt;"",ON8&gt;=OO$22,ON8&lt;&gt;""),AND(PJ8&gt;=PW$18,PJ8&lt;&gt;"",PL8&gt;=PW$22,PL8&lt;&gt;""),AND(PM8&gt;=PW$18,PM8&lt;&gt;"",PO8&gt;=PW$22,PO8&lt;&gt;""),AND(PQ8&gt;=PW$18,PQ8&lt;&gt;"",PS8&gt;=PW$22,PS8&lt;&gt;""),AND(PT8&gt;=PW$18,PT8&lt;&gt;"",PV8&gt;=PW$22,PV8&lt;&gt;""),AND(QR8&gt;=RE$18,QR8&lt;&gt;"",QT8&gt;=RE$22,QT8&lt;&gt;""),AND(QU8&gt;=RE$18,QU8&lt;&gt;"",QW8&gt;=RE$22,QW8&lt;&gt;""),AND(QY8&gt;=RE$18,QY8&lt;&gt;"",RA8&gt;=RE$22,RA8&lt;&gt;""),AND(RB8&gt;=RE$18,RB8&lt;&gt;"",RD8&gt;=RE$22,RD8&lt;&gt;""),AND(RZ8&gt;=SM$18,RZ8&lt;&gt;"",SB8&gt;=SM$22,SB8&lt;&gt;""),AND(SC8&gt;=SM$18,SC8&lt;&gt;"",SE8&gt;=SM$22,SE8&lt;&gt;""),AND(SG8&gt;=SM$18,SG8&lt;&gt;"",SI8&gt;=SM$22,SI8&lt;&gt;""),AND(SJ8&gt;=SM$18,SJ8&lt;&gt;"",SL8&gt;=SM$22,SL8&lt;&gt;""),AND(TH8&gt;=TU$18,TH8&lt;&gt;"",TJ8&gt;=TU$22,TJ8&lt;&gt;""),AND(TK8&gt;=TU$18,TK8&lt;&gt;"",TM8&gt;=TU$22,TM8&lt;&gt;""),AND(TO8&gt;=TU$18,TO8&lt;&gt;"",TQ8&gt;=TU$22,TQ8&lt;&gt;""),AND(TR8&gt;=TU$18,TR8&lt;&gt;"",TT8&gt;=TU$22,TT8&lt;&gt;""),AND(UP8&gt;=VC$18,UP8&lt;&gt;"",UR8&gt;=VC$22,UR8&lt;&gt;""),AND(US8&gt;=VC$18,US8&lt;&gt;"",UU8&gt;=VC$22,UU8&lt;&gt;""),AND(UW8&gt;=VC$18,UW8&lt;&gt;"",UY8&gt;=VC$22,UY8&lt;&gt;""),AND(UZ8&gt;=VC$18,UZ8&lt;&gt;"",VB8&gt;=VC$22,VB8&lt;&gt;""),AND(VX8&gt;=WK$18,VX8&lt;&gt;"",VZ8&gt;=WK$22,VZ8&lt;&gt;""),AND(WA8&gt;=WK$18,WA8&lt;&gt;"",WC8&gt;=WK$22,WC8&lt;&gt;""),AND(WE8&gt;=WK$18,WE8&lt;&gt;"",WG8&gt;=WK$22,WG8&lt;&gt;""),AND(WH8&gt;=WK$18,WH8&lt;&gt;"",WJ8&gt;=WK$22,WJ8&lt;&gt;"")),"P","")</f>
        <v>P</v>
      </c>
      <c r="J8" s="8">
        <f>IF(COUNT(AI8,AL8,AP8,BJ8,BM8,BQ8,CK8,CN8,CR8)&gt;0,LARGE((AI8,AL8,AP8,BJ8,BM8,BQ8,CK8,CN8,CR8),1),0)</f>
        <v>0</v>
      </c>
      <c r="K8" s="8" t="str">
        <f>IF(J8="","",IF(OR(J8=CK8,J8=CN8,J8=CR8),$BS$1,IF(OR(J8=BJ8,J8=BM8,J8=BQ8),$AR$1,IF(OR(J8=AI8,J8=AL8,J8=AP8),$Q$1,""))))</f>
        <v/>
      </c>
      <c r="L8" s="8">
        <f>IF(COUNT(AI8,AL8,AP8,BJ8,BM8,BQ8,CK8,CN8,CR8)&gt;1,LARGE((AI8,AL8,AP8,BJ8,BM8,BQ8,CK8,CN8,CR8),2),0)</f>
        <v>0</v>
      </c>
      <c r="M8" s="8" t="str">
        <f>IF(L8="","",IF(OR(L8=CK8,L8=CN8,L8=CR8),$BS$1,IF(OR(L8=BJ8,L8=BM8,L8=BQ8),$AR$1,IF(OR(L8=AI8,L8=AL8,L8=AP8),$Q$1,""))))</f>
        <v/>
      </c>
      <c r="N8" s="8">
        <f>IF(MAX(CT8,CU8)&gt;0,MAX(CT8,CU8),"")</f>
        <v>47.67</v>
      </c>
      <c r="O8" s="11" t="str">
        <f>IF(N8="","",IF(N8=CT8,"("&amp;CT$2&amp;")",IF(N8=CU8,"("&amp;CU$2&amp;")")))</f>
        <v>(Prelim)</v>
      </c>
      <c r="P8" s="8" t="str">
        <f>IF(N8="","",IF(N8=CT8,IF(N8+IF(L8="",0,L8)=WD8,$VD$1,IF(N8+IF(L8="",0,L8)=UV8,$TV$1,IF(N8+IF(L8="",0,L8)=TN8,$SN$1,IF(N8+IF(L8="",0,L8)=SF8,$RF$1,IF(N8+IF(L8="",0,L8)=QX8,$PX$1,IF(N8+IF(L8="",0,L8)=PP8,$OP$1,IF(N8+IF(L8="",0,L8)=OH8,$NH$1,IF(N8+IF(L8="",0,L8)=MZ8,$LZ$1,IF(N8+IF(L8="",0,L8)=LR8,$KR$1,IF(N8+IF(L8="",0,L8)=KJ8,$JJ$1,IF(N8+IF(L8="",0,L8)=JB8,$IB$1,IF(N8+IF(L8="",0,L8)=HT8,$GT$1,IF(N8+IF(L8="",0,L8)=GL8,$FL$1,IF(N8+IF(L8="",0,L8)=FD8,$ED$1,IF(N8+IF(L8="",0,L8)=DV8,$CV$1))))))))))))))),IF(N8=CU8,IF(N8+IF(L8="",0,L8)=WG8,$VD$1,IF(N8+IF(L8="",0,L8)=UY8,$TV$1,IF(N8+IF(L8="",0,L8)=TQ8,$SN$1,IF(N8+IF(L8="",0,L8)=SL8,$RF$1,IF(N8+IF(L8="",0,L8)=RD8,$PX$1,IF(N8+IF(L8="",0,L8)=PV8,$OP$1,IF(N8+IF(L8="",0,L8)=ON8,$NH$1,IF(N8+IF(L8="",0,L8)=NF8,$LZ$1,IF(N8+IF(L8="",0,L8)=LX8,$KR$1,IF(N8+IF(L8="",0,L8)=KP8,$JJ$1,IF(N8+IF(L8="",0,L8)=JH8,$IB$1,IF(N8+IF(L8="",0,L8)=HZ8,$GT$1,IF(N8+IF(L8="",0,L8)=GR8,$FL$1,IF(N8+IF(L8="",0,L8)=FJ8,$ED$1,IF(N8+IF(L8="",0,L8)=EB8,$CV$1,IF(N8+IF(L8="",0,L8)=WJ8,$VD$1,IF(N8+IF(L8="",0,L8)=VB8,$TV$1,IF(N8+IF(L8="",0,L8)=TT8,$SN$1,IF(N8+IF(L8="",0,L8)=SI8,$RF$1,IF(N8+IF(L8="",0,L8)=RA8,$PX$1,IF(N8+IF(L8="",0,L8)=PS8,$OP$1,IF(N8+IF(L8="",0,L8)=OK8,$NH$1,IF(N8+IF(L8="",0,L8)=NC8,$LZ$1,IF(N8+IF(L8="",0,L8)=LU8,$KR$1,IF(N8+IF(L8="",0,L8)=KM8,$JJ$1,IF(N8+IF(L8="",0,L8)=JE8,$IB$1,IF(N8+IF(L8="",0,L8)=HW8,$GT$1,IF(N8+IF(L8="",0,L8)=GO8,$FL$1,IF(N8+IF(L8="",0,L8)=FG8,$ED$1,IF(N8+IF(L8="",0,L8)=DY8,$CV$1)))))))))))))))))))))))))))))))))</f>
        <v>2025 Worlds (Nov 9)</v>
      </c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7"/>
      <c r="AG8" s="38" t="str">
        <f>IF(S8&gt;0,S8,"")</f>
        <v/>
      </c>
      <c r="AH8" s="38" t="str">
        <f>IF(T8&gt;0,T8,"")</f>
        <v/>
      </c>
      <c r="AI8" s="40" t="str">
        <f>IF(SUM(Q8:T8)-U8&gt;0,SUM(Q8:T8)-U8,"")</f>
        <v/>
      </c>
      <c r="AJ8" s="40" t="str">
        <f>IF(X8&gt;0,X8,"")</f>
        <v/>
      </c>
      <c r="AK8" s="40" t="str">
        <f>IF(Y8&gt;0,Y8,"")</f>
        <v/>
      </c>
      <c r="AL8" s="40" t="str">
        <f>IF(SUM(V8:Y8)-Z8&gt;0,SUM(V8:Y8)-Z8,"")</f>
        <v/>
      </c>
      <c r="AM8" s="40" t="str">
        <f>IF(AI8="","",MAX(AI8,AL8))</f>
        <v/>
      </c>
      <c r="AN8" s="40" t="str">
        <f>IF(AC8&gt;0,AC8,"")</f>
        <v/>
      </c>
      <c r="AO8" s="40" t="str">
        <f>IF(AD8&gt;0,AD8,"")</f>
        <v/>
      </c>
      <c r="AP8" s="40" t="str">
        <f>IF(SUM(AA8:AD8)-AE8&gt;0,SUM(AA8:AD8)-AE8,"")</f>
        <v/>
      </c>
      <c r="AQ8" s="40" t="str">
        <f>IF(SUM(AM8,AP8)&gt;0,SUM(AM8,AP8),"")</f>
        <v/>
      </c>
      <c r="AR8" s="26"/>
      <c r="AS8" s="26"/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8"/>
      <c r="BH8" s="39" t="str">
        <f>IF(AT8&gt;0,AT8,"")</f>
        <v/>
      </c>
      <c r="BI8" s="39" t="str">
        <f>IF(AU8&gt;0,AU8,"")</f>
        <v/>
      </c>
      <c r="BJ8" s="11" t="str">
        <f>IF(SUM(AR8:AU8)-AV8&gt;0,SUM(AR8:AU8)-AV8,"")</f>
        <v/>
      </c>
      <c r="BK8" s="11" t="str">
        <f>IF(AY8&gt;0,AY8,"")</f>
        <v/>
      </c>
      <c r="BL8" s="11" t="str">
        <f>IF(AZ8&gt;0,AZ8,"")</f>
        <v/>
      </c>
      <c r="BM8" s="11" t="str">
        <f>IF(SUM(AW8:AZ8)-BA8&gt;0,SUM(AW8:AZ8)-BA8,"")</f>
        <v/>
      </c>
      <c r="BN8" s="11" t="str">
        <f>IF(BJ8="","",MAX(BJ8,BM8))</f>
        <v/>
      </c>
      <c r="BO8" s="11" t="str">
        <f>IF(BD8&gt;0,BD8,"")</f>
        <v/>
      </c>
      <c r="BP8" s="11" t="str">
        <f>IF(BE8&gt;0,BE8,"")</f>
        <v/>
      </c>
      <c r="BQ8" s="11" t="str">
        <f>IF(SUM(BB8:BE8)-BF8&gt;0,SUM(BB8:BE8)-BF8,"")</f>
        <v/>
      </c>
      <c r="BR8" s="11" t="str">
        <f>IF(SUM(BN8,BQ8)&gt;0,SUM(BN8,BQ8),"")</f>
        <v/>
      </c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7"/>
      <c r="CI8" s="38" t="str">
        <f>IF(BU8&gt;0,BU8,"")</f>
        <v/>
      </c>
      <c r="CJ8" s="38" t="str">
        <f>IF(BV8&gt;0,BV8,"")</f>
        <v/>
      </c>
      <c r="CK8" s="40" t="str">
        <f>IF(SUM(BS8:BV8)-BW8&gt;0,SUM(BS8:BV8)-BW8,"")</f>
        <v/>
      </c>
      <c r="CL8" s="40" t="str">
        <f>IF(BZ8&gt;0,BZ8,"")</f>
        <v/>
      </c>
      <c r="CM8" s="40" t="str">
        <f>IF(CA8&gt;0,CA8,"")</f>
        <v/>
      </c>
      <c r="CN8" s="40" t="str">
        <f>IF(SUM(BX8:CA8)-CB8&gt;0,SUM(BX8:CA8)-CB8,"")</f>
        <v/>
      </c>
      <c r="CO8" s="40" t="str">
        <f>IF(CK8="","",MAX(CK8,CN8))</f>
        <v/>
      </c>
      <c r="CP8" s="40" t="str">
        <f>IF(CE8&gt;0,CE8,"")</f>
        <v/>
      </c>
      <c r="CQ8" s="40" t="str">
        <f>IF(CF8&gt;0,CF8,"")</f>
        <v/>
      </c>
      <c r="CR8" s="40" t="str">
        <f>IF(SUM(CC8:CF8)-CG8&gt;0,SUM(CC8:CF8)-CG8,"")</f>
        <v/>
      </c>
      <c r="CS8" s="40" t="str">
        <f>IF(SUM(CO8,CR8)&gt;0,SUM(CO8,CR8),"")</f>
        <v/>
      </c>
      <c r="CT8" s="51">
        <f>IF(MAX(DV8,FD8,GL8,HT8,JB8,KJ8,LR8,MZ8,OH8,PP8,QX8,SF8,TN8,UV8,WD8)-IF(L8="",0,L8)&gt;0.001,MAX(DV8,FD8,GL8,HT8,JB8,KJ8,LR8,MZ8,OH8,PP8,QX8,SF8,TN8,UV8,WD8)-IF(L8="",0,L8),"")</f>
        <v>47.67</v>
      </c>
      <c r="CU8" s="51">
        <f>IF(MAX(DY8,EB8,FG8,FJ8,GO8,GR8,HW8,HZ8,JE8,JH8,KM8,KP8,LU8,LX8,NC8,NF8,OK8,ON8,PS8,PV8,RA8,RD8,SI8,SL8,TQ8,TT8,UY8,VB8,WG8,WJ8)-IF(L8="",0,L8)&gt;0.001,MAX(DY8,EB8,FG8,FJ8,GO8,GR8,HW8,HZ8,JE8,JH8,KM8,KP8,LU8,LX8,NC8,NF8,OK8,ON8,PS8,PV8,RA8,RD8,SI8,SL8,TQ8,TT8,UY8,VB8,WG8,WJ8)-IF(L8="",0,L8),"")</f>
        <v>47.42</v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0" t="str">
        <f>IF(CX8&gt;0,CX8,"")</f>
        <v/>
      </c>
      <c r="DQ8" s="40" t="str">
        <f>IF(CY8&gt;0,CY8,"")</f>
        <v/>
      </c>
      <c r="DR8" s="40" t="str">
        <f>IF(SUM(CV8:CY8)-CZ8&gt;0,SUM(CV8:CY8)-CZ8,"")</f>
        <v/>
      </c>
      <c r="DS8" s="40" t="str">
        <f>IF(DC8&gt;0,DC8,"")</f>
        <v/>
      </c>
      <c r="DT8" s="40" t="str">
        <f>IF(DD8&gt;0,DD8,"")</f>
        <v/>
      </c>
      <c r="DU8" s="40" t="str">
        <f>IF(SUM(DA8:DD8)-DE8&gt;0,SUM(DA8:DD8)-DE8,"")</f>
        <v/>
      </c>
      <c r="DV8" s="40" t="str">
        <f>IF(MAX(DR8,DU8)&gt;0,MAX(DR8,DU8),"")</f>
        <v/>
      </c>
      <c r="DW8" s="40" t="str">
        <f>IF(DH8&gt;0,DH8,"")</f>
        <v/>
      </c>
      <c r="DX8" s="40" t="str">
        <f>IF(DI8&gt;0,DI8,"")</f>
        <v/>
      </c>
      <c r="DY8" s="40" t="str">
        <f>IF(SUM(DF8:DI8)-DJ8&gt;0,SUM(DF8:DI8)-DJ8,"")</f>
        <v/>
      </c>
      <c r="DZ8" s="40" t="str">
        <f>IF(DM8&gt;0,DM8,"")</f>
        <v/>
      </c>
      <c r="EA8" s="40" t="str">
        <f>IF(DN8&gt;0,DN8,"")</f>
        <v/>
      </c>
      <c r="EB8" s="40" t="str">
        <f>IF(SUM(DK8:DN8)-DO8&gt;0,SUM(DK8:DN8)-DO8,"")</f>
        <v/>
      </c>
      <c r="EC8" s="40" t="str">
        <f>IF(SUM(DV8,DY8,EB8)&gt;0,SUM(DV8,DY8,EB8),"")</f>
        <v/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>IF(EF8&gt;0,EF8,"")</f>
        <v/>
      </c>
      <c r="EY8" s="11" t="str">
        <f>IF(EG8&gt;0,EG8,"")</f>
        <v/>
      </c>
      <c r="EZ8" s="11" t="str">
        <f>IF(SUM(ED8:EG8)-EH8&gt;0,SUM(ED8:EG8)-EH8,"")</f>
        <v/>
      </c>
      <c r="FA8" s="11" t="str">
        <f>IF(EK8&gt;0,EK8,"")</f>
        <v/>
      </c>
      <c r="FB8" s="11" t="str">
        <f>IF(EL8&gt;0,EL8,"")</f>
        <v/>
      </c>
      <c r="FC8" s="11" t="str">
        <f>IF(SUM(EI8:EL8)-EM8&gt;0,SUM(EI8:EL8)-EM8,"")</f>
        <v/>
      </c>
      <c r="FD8" s="11" t="str">
        <f>IF(MAX(EZ8,FC8)&gt;0,MAX(EZ8,FC8),"")</f>
        <v/>
      </c>
      <c r="FE8" s="11" t="str">
        <f>IF(EP8&gt;0,EP8,"")</f>
        <v/>
      </c>
      <c r="FF8" s="11" t="str">
        <f>IF(EQ8&gt;0,EQ8,"")</f>
        <v/>
      </c>
      <c r="FG8" s="11" t="str">
        <f>IF(SUM(EN8:EQ8)-ER8&gt;0,SUM(EN8:EQ8)-ER8,"")</f>
        <v/>
      </c>
      <c r="FH8" s="11" t="str">
        <f>IF(EU8&gt;0,EU8,"")</f>
        <v/>
      </c>
      <c r="FI8" s="11" t="str">
        <f>IF(EV8&gt;0,EV8,"")</f>
        <v/>
      </c>
      <c r="FJ8" s="11" t="str">
        <f>IF(SUM(ES8:EV8)-EW8&gt;0,SUM(ES8:EV8)-EW8,"")</f>
        <v/>
      </c>
      <c r="FK8" s="11" t="str">
        <f>IF(SUM(FD8,FG8,FJ8)&gt;0,SUM(FD8,FG8,FJ8),"")</f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0" t="str">
        <f>IF(FN8&gt;0,FN8,"")</f>
        <v/>
      </c>
      <c r="GG8" s="40" t="str">
        <f>IF(FO8&gt;0,FO8,"")</f>
        <v/>
      </c>
      <c r="GH8" s="40" t="str">
        <f>IF(SUM(FL8:FO8)-FP8&gt;0,SUM(FL8:FO8)-FP8,"")</f>
        <v/>
      </c>
      <c r="GI8" s="40" t="str">
        <f>IF(FS8&gt;0,FS8,"")</f>
        <v/>
      </c>
      <c r="GJ8" s="40" t="str">
        <f>IF(FT8&gt;0,FT8,"")</f>
        <v/>
      </c>
      <c r="GK8" s="40" t="str">
        <f>IF(SUM(FQ8:FT8)-FU8&gt;0,SUM(FQ8:FT8)-FU8,"")</f>
        <v/>
      </c>
      <c r="GL8" s="40" t="str">
        <f>IF(MAX(GH8,GK8)&gt;0,MAX(GH8,GK8),"")</f>
        <v/>
      </c>
      <c r="GM8" s="40" t="str">
        <f>IF(FX8&gt;0,FX8,"")</f>
        <v/>
      </c>
      <c r="GN8" s="40" t="str">
        <f>IF(FY8&gt;0,FY8,"")</f>
        <v/>
      </c>
      <c r="GO8" s="40" t="str">
        <f>IF(SUM(FV8:FY8)-FZ8&gt;0,SUM(FV8:FY8)-FZ8,"")</f>
        <v/>
      </c>
      <c r="GP8" s="40" t="str">
        <f>IF(GC8&gt;0,GC8,"")</f>
        <v/>
      </c>
      <c r="GQ8" s="40" t="str">
        <f>IF(GD8&gt;0,GD8,"")</f>
        <v/>
      </c>
      <c r="GR8" s="40" t="str">
        <f>IF(SUM(GA8:GD8)-GE8&gt;0,SUM(GA8:GD8)-GE8,"")</f>
        <v/>
      </c>
      <c r="GS8" s="40" t="str">
        <f>IF(SUM(GL8,GO8,GR8)&gt;0,SUM(GL8,GO8,GR8),"")</f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>IF(GV8&gt;0,GV8,"")</f>
        <v/>
      </c>
      <c r="HO8" s="11" t="str">
        <f>IF(GW8&gt;0,GW8,"")</f>
        <v/>
      </c>
      <c r="HP8" s="11" t="str">
        <f>IF(SUM(GT8:GW8)-GX8&gt;0,SUM(GT8:GW8)-GX8,"")</f>
        <v/>
      </c>
      <c r="HQ8" s="11" t="str">
        <f>IF(HA8&gt;0,HA8,"")</f>
        <v/>
      </c>
      <c r="HR8" s="11" t="str">
        <f>IF(HB8&gt;0,HB8,"")</f>
        <v/>
      </c>
      <c r="HS8" s="11" t="str">
        <f>IF(SUM(GY8:HB8)-HC8&gt;0,SUM(GY8:HB8)-HC8,"")</f>
        <v/>
      </c>
      <c r="HT8" s="11" t="str">
        <f>IF(MAX(HP8,HS8)&gt;0,MAX(HP8,HS8),"")</f>
        <v/>
      </c>
      <c r="HU8" s="11" t="str">
        <f>IF(HF8&gt;0,HF8,"")</f>
        <v/>
      </c>
      <c r="HV8" s="11" t="str">
        <f>IF(HG8&gt;0,HG8,"")</f>
        <v/>
      </c>
      <c r="HW8" s="11" t="str">
        <f>IF(SUM(HD8:HG8)-HH8&gt;0,SUM(HD8:HG8)-HH8,"")</f>
        <v/>
      </c>
      <c r="HX8" s="11" t="str">
        <f>IF(HK8&gt;0,HK8,"")</f>
        <v/>
      </c>
      <c r="HY8" s="11" t="str">
        <f>IF(HL8&gt;0,HL8,"")</f>
        <v/>
      </c>
      <c r="HZ8" s="11" t="str">
        <f>IF(SUM(HI8:HL8)-HM8&gt;0,SUM(HI8:HL8)-HM8,"")</f>
        <v/>
      </c>
      <c r="IA8" s="11" t="str">
        <f>IF(SUM(HT8,HW8,HZ8)&gt;0,SUM(HT8,HW8,HZ8),"")</f>
        <v/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0" t="str">
        <f>IF(ID8&gt;0,ID8,"")</f>
        <v/>
      </c>
      <c r="IW8" s="40" t="str">
        <f>IF(IE8&gt;0,IE8,"")</f>
        <v/>
      </c>
      <c r="IX8" s="40" t="str">
        <f>IF(SUM(IB8:IE8)-IF8&gt;0,SUM(IB8:IE8)-IF8,"")</f>
        <v/>
      </c>
      <c r="IY8" s="40" t="str">
        <f>IF(II8&gt;0,II8,"")</f>
        <v/>
      </c>
      <c r="IZ8" s="40" t="str">
        <f>IF(IJ8&gt;0,IJ8,"")</f>
        <v/>
      </c>
      <c r="JA8" s="40" t="str">
        <f>IF(SUM(IG8:IJ8)-IK8&gt;0,SUM(IG8:IJ8)-IK8,"")</f>
        <v/>
      </c>
      <c r="JB8" s="40" t="str">
        <f>IF(MAX(IX8,JA8)&gt;0,MAX(IX8,JA8),"")</f>
        <v/>
      </c>
      <c r="JC8" s="40" t="str">
        <f>IF(IN8&gt;0,IN8,"")</f>
        <v/>
      </c>
      <c r="JD8" s="40" t="str">
        <f>IF(IO8&gt;0,IO8,"")</f>
        <v/>
      </c>
      <c r="JE8" s="40" t="str">
        <f>IF(SUM(IL8:IO8)-IP8&gt;0,SUM(IL8:IO8)-IP8,"")</f>
        <v/>
      </c>
      <c r="JF8" s="40" t="str">
        <f>IF(IS8&gt;0,IS8,"")</f>
        <v/>
      </c>
      <c r="JG8" s="40" t="str">
        <f>IF(IT8&gt;0,IT8,"")</f>
        <v/>
      </c>
      <c r="JH8" s="40" t="str">
        <f>IF(SUM(IQ8:IT8)-IU8&gt;0,SUM(IQ8:IT8)-IU8,"")</f>
        <v/>
      </c>
      <c r="JI8" s="40" t="str">
        <f>IF(SUM(JB8,JE8,JH8)&gt;0,SUM(JB8,JE8,JH8),"")</f>
        <v/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>IF(JL8&gt;0,JL8,"")</f>
        <v/>
      </c>
      <c r="KE8" s="11" t="str">
        <f>IF(JM8&gt;0,JM8,"")</f>
        <v/>
      </c>
      <c r="KF8" s="11" t="str">
        <f>IF(SUM(JJ8:JM8)-JN8&gt;0,SUM(JJ8:JM8)-JN8,"")</f>
        <v/>
      </c>
      <c r="KG8" s="11" t="str">
        <f>IF(JQ8&gt;0,JQ8,"")</f>
        <v/>
      </c>
      <c r="KH8" s="11" t="str">
        <f>IF(JR8&gt;0,JR8,"")</f>
        <v/>
      </c>
      <c r="KI8" s="11" t="str">
        <f>IF(SUM(JO8:JR8)-JS8&gt;0,SUM(JO8:JR8)-JS8,"")</f>
        <v/>
      </c>
      <c r="KJ8" s="11" t="str">
        <f>IF(MAX(KF8,KI8)&gt;0,MAX(KF8,KI8),"")</f>
        <v/>
      </c>
      <c r="KK8" s="11" t="str">
        <f>IF(JV8&gt;0,JV8,"")</f>
        <v/>
      </c>
      <c r="KL8" s="11" t="str">
        <f>IF(JW8&gt;0,JW8,"")</f>
        <v/>
      </c>
      <c r="KM8" s="11" t="str">
        <f>IF(SUM(JT8:JW8)-JX8&gt;0,SUM(JT8:JW8)-JX8,"")</f>
        <v/>
      </c>
      <c r="KN8" s="11" t="str">
        <f>IF(KA8&gt;0,KA8,"")</f>
        <v/>
      </c>
      <c r="KO8" s="11" t="str">
        <f>IF(KB8&gt;0,KB8,"")</f>
        <v/>
      </c>
      <c r="KP8" s="11" t="str">
        <f>IF(SUM(JY8:KB8)-KC8&gt;0,SUM(JY8:KB8)-KC8,"")</f>
        <v/>
      </c>
      <c r="KQ8" s="11" t="str">
        <f>IF(SUM(KJ8,KM8,KP8)&gt;0,SUM(KJ8,KM8,KP8),"")</f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0" t="str">
        <f>IF(KT8&gt;0,KT8,"")</f>
        <v/>
      </c>
      <c r="LM8" s="40" t="str">
        <f>IF(KU8&gt;0,KU8,"")</f>
        <v/>
      </c>
      <c r="LN8" s="40" t="str">
        <f>IF(SUM(KR8:KU8)-KV8&gt;0,SUM(KR8:KU8)-KV8,"")</f>
        <v/>
      </c>
      <c r="LO8" s="40" t="str">
        <f>IF(KY8&gt;0,KY8,"")</f>
        <v/>
      </c>
      <c r="LP8" s="40" t="str">
        <f>IF(KZ8&gt;0,KZ8,"")</f>
        <v/>
      </c>
      <c r="LQ8" s="40" t="str">
        <f>IF(SUM(KW8:KZ8)-LA8&gt;0,SUM(KW8:KZ8)-LA8,"")</f>
        <v/>
      </c>
      <c r="LR8" s="40" t="str">
        <f>IF(MAX(LN8,LQ8)&gt;0,MAX(LN8,LQ8),"")</f>
        <v/>
      </c>
      <c r="LS8" s="40" t="str">
        <f>IF(LD8&gt;0,LD8,"")</f>
        <v/>
      </c>
      <c r="LT8" s="40" t="str">
        <f>IF(LE8&gt;0,LE8,"")</f>
        <v/>
      </c>
      <c r="LU8" s="40" t="str">
        <f>IF(SUM(LB8:LE8)-LF8&gt;0,SUM(LB8:LE8)-LF8,"")</f>
        <v/>
      </c>
      <c r="LV8" s="40" t="str">
        <f>IF(LI8&gt;0,LI8,"")</f>
        <v/>
      </c>
      <c r="LW8" s="40" t="str">
        <f>IF(LJ8&gt;0,LJ8,"")</f>
        <v/>
      </c>
      <c r="LX8" s="40" t="str">
        <f>IF(SUM(LG8:LJ8)-LK8&gt;0,SUM(LG8:LJ8)-LK8,"")</f>
        <v/>
      </c>
      <c r="LY8" s="40" t="str">
        <f>IF(SUM(LR8,LU8,LX8)&gt;0,SUM(LR8,LU8,LX8),"")</f>
        <v/>
      </c>
      <c r="LZ8" s="18">
        <v>6.95</v>
      </c>
      <c r="MA8" s="18">
        <v>8.9499999999999993</v>
      </c>
      <c r="MB8" s="18">
        <v>12.7</v>
      </c>
      <c r="MC8" s="18">
        <v>16.36</v>
      </c>
      <c r="MD8" s="18">
        <v>0</v>
      </c>
      <c r="ME8" s="18">
        <v>7.35</v>
      </c>
      <c r="MF8" s="18">
        <v>9.1999999999999993</v>
      </c>
      <c r="MG8" s="18">
        <v>12.7</v>
      </c>
      <c r="MH8" s="18">
        <v>18.420000000000002</v>
      </c>
      <c r="MI8" s="18">
        <v>0</v>
      </c>
      <c r="MJ8" s="18">
        <v>7.25</v>
      </c>
      <c r="MK8" s="18">
        <v>9.35</v>
      </c>
      <c r="ML8" s="18">
        <v>12.7</v>
      </c>
      <c r="MM8" s="18">
        <v>18.12</v>
      </c>
      <c r="MN8" s="18">
        <v>0</v>
      </c>
      <c r="MO8" s="18">
        <v>6.8</v>
      </c>
      <c r="MP8" s="18">
        <v>9.5</v>
      </c>
      <c r="MQ8" s="18">
        <v>13.8</v>
      </c>
      <c r="MR8" s="18">
        <v>17.28</v>
      </c>
      <c r="MS8" s="18">
        <v>0</v>
      </c>
      <c r="MT8" s="11">
        <f>IF(MB8&gt;0,MB8,"")</f>
        <v>12.7</v>
      </c>
      <c r="MU8" s="11">
        <f>IF(MC8&gt;0,MC8,"")</f>
        <v>16.36</v>
      </c>
      <c r="MV8" s="11">
        <f>IF(SUM(LZ8:MC8)-MD8&gt;0,SUM(LZ8:MC8)-MD8,"")</f>
        <v>44.959999999999994</v>
      </c>
      <c r="MW8" s="11">
        <f>IF(MG8&gt;0,MG8,"")</f>
        <v>12.7</v>
      </c>
      <c r="MX8" s="11">
        <f>IF(MH8&gt;0,MH8,"")</f>
        <v>18.420000000000002</v>
      </c>
      <c r="MY8" s="11">
        <f>IF(SUM(ME8:MH8)-MI8&gt;0,SUM(ME8:MH8)-MI8,"")</f>
        <v>47.67</v>
      </c>
      <c r="MZ8" s="11">
        <f>IF(MAX(MV8,MY8)&gt;0,MAX(MV8,MY8),"")</f>
        <v>47.67</v>
      </c>
      <c r="NA8" s="11">
        <f>IF(ML8&gt;0,ML8,"")</f>
        <v>12.7</v>
      </c>
      <c r="NB8" s="11">
        <f>IF(MM8&gt;0,MM8,"")</f>
        <v>18.12</v>
      </c>
      <c r="NC8" s="11">
        <f>IF(SUM(MJ8:MM8)-MN8&gt;0,SUM(MJ8:MM8)-MN8,"")</f>
        <v>47.42</v>
      </c>
      <c r="ND8" s="11">
        <f>IF(MQ8&gt;0,MQ8,"")</f>
        <v>13.8</v>
      </c>
      <c r="NE8" s="11">
        <f>IF(MR8&gt;0,MR8,"")</f>
        <v>17.28</v>
      </c>
      <c r="NF8" s="11">
        <f>IF(SUM(MO8:MR8)-MS8&gt;0,SUM(MO8:MR8)-MS8,"")</f>
        <v>47.38</v>
      </c>
      <c r="NG8" s="11">
        <f>IF(SUM(MZ8,NC8,NF8)&gt;0,SUM(MZ8,NC8,NF8),"")</f>
        <v>142.47</v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0" t="str">
        <f>IF(NJ8&gt;0,NJ8,"")</f>
        <v/>
      </c>
      <c r="OC8" s="40" t="str">
        <f>IF(NK8&gt;0,NK8,"")</f>
        <v/>
      </c>
      <c r="OD8" s="40" t="str">
        <f>IF(SUM(NH8:NK8)-NL8&gt;0,SUM(NH8:NK8)-NL8,"")</f>
        <v/>
      </c>
      <c r="OE8" s="40" t="str">
        <f>IF(NO8&gt;0,NO8,"")</f>
        <v/>
      </c>
      <c r="OF8" s="40" t="str">
        <f>IF(NP8&gt;0,NP8,"")</f>
        <v/>
      </c>
      <c r="OG8" s="40" t="str">
        <f>IF(SUM(NM8:NP8)-NQ8&gt;0,SUM(NM8:NP8)-NQ8,"")</f>
        <v/>
      </c>
      <c r="OH8" s="40" t="str">
        <f>IF(MAX(OD8,OG8)&gt;0,MAX(OD8,OG8),"")</f>
        <v/>
      </c>
      <c r="OI8" s="40" t="str">
        <f>IF(NT8&gt;0,NT8,"")</f>
        <v/>
      </c>
      <c r="OJ8" s="40" t="str">
        <f>IF(NU8&gt;0,NU8,"")</f>
        <v/>
      </c>
      <c r="OK8" s="40" t="str">
        <f>IF(SUM(NR8:NU8)-NV8&gt;0,SUM(NR8:NU8)-NV8,"")</f>
        <v/>
      </c>
      <c r="OL8" s="40" t="str">
        <f>IF(NY8&gt;0,NY8,"")</f>
        <v/>
      </c>
      <c r="OM8" s="40" t="str">
        <f>IF(NZ8&gt;0,NZ8,"")</f>
        <v/>
      </c>
      <c r="ON8" s="40" t="str">
        <f>IF(SUM(NW8:NZ8)-OA8&gt;0,SUM(NW8:NZ8)-OA8,"")</f>
        <v/>
      </c>
      <c r="OO8" s="40" t="str">
        <f>IF(SUM(OH8,OK8,ON8)&gt;0,SUM(OH8,OK8,ON8),"")</f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>IF(OR8&gt;0,OR8,"")</f>
        <v/>
      </c>
      <c r="PK8" s="11" t="str">
        <f>IF(OS8&gt;0,OS8,"")</f>
        <v/>
      </c>
      <c r="PL8" s="11" t="str">
        <f>IF(SUM(OP8:OS8)-OT8&gt;0,SUM(OP8:OS8)-OT8,"")</f>
        <v/>
      </c>
      <c r="PM8" s="11" t="str">
        <f>IF(OW8&gt;0,OW8,"")</f>
        <v/>
      </c>
      <c r="PN8" s="11" t="str">
        <f>IF(OX8&gt;0,OX8,"")</f>
        <v/>
      </c>
      <c r="PO8" s="11" t="str">
        <f>IF(SUM(OU8:OX8)-OY8&gt;0,SUM(OU8:OX8)-OY8,"")</f>
        <v/>
      </c>
      <c r="PP8" s="11" t="str">
        <f>IF(MAX(PL8,PO8)&gt;0,MAX(PL8,PO8),"")</f>
        <v/>
      </c>
      <c r="PQ8" s="11" t="str">
        <f>IF(PB8&gt;0,PB8,"")</f>
        <v/>
      </c>
      <c r="PR8" s="11" t="str">
        <f>IF(PC8&gt;0,PC8,"")</f>
        <v/>
      </c>
      <c r="PS8" s="11" t="str">
        <f>IF(SUM(OZ8:PC8)-PD8&gt;0,SUM(OZ8:PC8)-PD8,"")</f>
        <v/>
      </c>
      <c r="PT8" s="11" t="str">
        <f>IF(PG8&gt;0,PG8,"")</f>
        <v/>
      </c>
      <c r="PU8" s="11" t="str">
        <f>IF(PH8&gt;0,PH8,"")</f>
        <v/>
      </c>
      <c r="PV8" s="11" t="str">
        <f>IF(SUM(PE8:PH8)-PI8&gt;0,SUM(PE8:PH8)-PI8,"")</f>
        <v/>
      </c>
      <c r="PW8" s="11" t="str">
        <f>IF(SUM(PP8,PS8,PV8)&gt;0,SUM(PP8,PS8,PV8),"")</f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0" t="str">
        <f>IF(PZ8&gt;0,PZ8,"")</f>
        <v/>
      </c>
      <c r="QS8" s="40" t="str">
        <f>IF(QA8&gt;0,QA8,"")</f>
        <v/>
      </c>
      <c r="QT8" s="40" t="str">
        <f>IF(SUM(PX8:QA8)-QB8&gt;0,SUM(PX8:QA8)-QB8,"")</f>
        <v/>
      </c>
      <c r="QU8" s="40" t="str">
        <f>IF(QE8&gt;0,QE8,"")</f>
        <v/>
      </c>
      <c r="QV8" s="40" t="str">
        <f>IF(QF8&gt;0,QF8,"")</f>
        <v/>
      </c>
      <c r="QW8" s="40" t="str">
        <f>IF(SUM(QC8:QF8)-QG8&gt;0,SUM(QC8:QF8)-QG8,"")</f>
        <v/>
      </c>
      <c r="QX8" s="40" t="str">
        <f>IF(MAX(QT8,QW8)&gt;0,MAX(QT8,QW8),"")</f>
        <v/>
      </c>
      <c r="QY8" s="40" t="str">
        <f>IF(QJ8&gt;0,QJ8,"")</f>
        <v/>
      </c>
      <c r="QZ8" s="40" t="str">
        <f>IF(QK8&gt;0,QK8,"")</f>
        <v/>
      </c>
      <c r="RA8" s="40" t="str">
        <f>IF(SUM(QH8:QK8)-QL8&gt;0,SUM(QH8:QK8)-QL8,"")</f>
        <v/>
      </c>
      <c r="RB8" s="40" t="str">
        <f>IF(QO8&gt;0,QO8,"")</f>
        <v/>
      </c>
      <c r="RC8" s="40" t="str">
        <f>IF(QP8&gt;0,QP8,"")</f>
        <v/>
      </c>
      <c r="RD8" s="40" t="str">
        <f>IF(SUM(QM8:QP8)-QQ8&gt;0,SUM(QM8:QP8)-QQ8,"")</f>
        <v/>
      </c>
      <c r="RE8" s="40" t="str">
        <f>IF(SUM(QX8,RA8,RD8)&gt;0,SUM(QX8,RA8,RD8),"")</f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>IF(RH8&gt;0,RH8,"")</f>
        <v/>
      </c>
      <c r="SA8" s="11" t="str">
        <f>IF(RI8&gt;0,RI8,"")</f>
        <v/>
      </c>
      <c r="SB8" s="11" t="str">
        <f>IF(SUM(RF8:RI8)-RJ8&gt;0,SUM(RF8:RI8)-RJ8,"")</f>
        <v/>
      </c>
      <c r="SC8" s="11" t="str">
        <f>IF(RM8&gt;0,RM8,"")</f>
        <v/>
      </c>
      <c r="SD8" s="11" t="str">
        <f>IF(RN8&gt;0,RN8,"")</f>
        <v/>
      </c>
      <c r="SE8" s="11" t="str">
        <f>IF(SUM(RK8:RN8)-RO8&gt;0,SUM(RK8:RN8)-RO8,"")</f>
        <v/>
      </c>
      <c r="SF8" s="11" t="str">
        <f>IF(MAX(SB8,SE8)&gt;0,MAX(SB8,SE8),"")</f>
        <v/>
      </c>
      <c r="SG8" s="11" t="str">
        <f>IF(RR8&gt;0,RR8,"")</f>
        <v/>
      </c>
      <c r="SH8" s="11" t="str">
        <f>IF(RS8&gt;0,RS8,"")</f>
        <v/>
      </c>
      <c r="SI8" s="11" t="str">
        <f>IF(SUM(RP8:RS8)-RT8&gt;0,SUM(RP8:RS8)-RT8,"")</f>
        <v/>
      </c>
      <c r="SJ8" s="11" t="str">
        <f>IF(RW8&gt;0,RW8,"")</f>
        <v/>
      </c>
      <c r="SK8" s="11" t="str">
        <f>IF(RX8&gt;0,RX8,"")</f>
        <v/>
      </c>
      <c r="SL8" s="11" t="str">
        <f>IF(SUM(RU8:RX8)-RY8&gt;0,SUM(RU8:RX8)-RY8,"")</f>
        <v/>
      </c>
      <c r="SM8" s="11" t="str">
        <f>IF(SUM(SF8,SI8,SL8)&gt;0,SUM(SF8,SI8,SL8),"")</f>
        <v/>
      </c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40" t="str">
        <f>IF(SP8&gt;0,SP8,"")</f>
        <v/>
      </c>
      <c r="TI8" s="40" t="str">
        <f>IF(SQ8&gt;0,SQ8,"")</f>
        <v/>
      </c>
      <c r="TJ8" s="40" t="str">
        <f>IF(SUM(SN8:SQ8)-SR8&gt;0,SUM(SN8:SQ8)-SR8,"")</f>
        <v/>
      </c>
      <c r="TK8" s="40" t="str">
        <f>IF(SU8&gt;0,SU8,"")</f>
        <v/>
      </c>
      <c r="TL8" s="40" t="str">
        <f>IF(SV8&gt;0,SV8,"")</f>
        <v/>
      </c>
      <c r="TM8" s="40" t="str">
        <f>IF(SUM(SS8:SV8)-SW8&gt;0,SUM(SS8:SV8)-SW8,"")</f>
        <v/>
      </c>
      <c r="TN8" s="40" t="str">
        <f>IF(MAX(TJ8,TM8)&gt;0,MAX(TJ8,TM8),"")</f>
        <v/>
      </c>
      <c r="TO8" s="40" t="str">
        <f>IF(SZ8&gt;0,SZ8,"")</f>
        <v/>
      </c>
      <c r="TP8" s="40" t="str">
        <f>IF(TA8&gt;0,TA8,"")</f>
        <v/>
      </c>
      <c r="TQ8" s="40" t="str">
        <f>IF(SUM(SX8:TA8)-TB8&gt;0,SUM(SX8:TA8)-TB8,"")</f>
        <v/>
      </c>
      <c r="TR8" s="40" t="str">
        <f>IF(TE8&gt;0,TE8,"")</f>
        <v/>
      </c>
      <c r="TS8" s="40" t="str">
        <f>IF(TF8&gt;0,TF8,"")</f>
        <v/>
      </c>
      <c r="TT8" s="40" t="str">
        <f>IF(SUM(TC8:TF8)-TG8&gt;0,SUM(TC8:TF8)-TG8,"")</f>
        <v/>
      </c>
      <c r="TU8" s="40" t="str">
        <f>IF(SUM(TN8,TQ8,TT8)&gt;0,SUM(TN8,TQ8,TT8),"")</f>
        <v/>
      </c>
      <c r="TV8" s="18"/>
      <c r="TW8" s="18"/>
      <c r="TX8" s="18"/>
      <c r="TY8" s="18"/>
      <c r="TZ8" s="18"/>
      <c r="UA8" s="18"/>
      <c r="UB8" s="18"/>
      <c r="UC8" s="18"/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1" t="str">
        <f>IF(TX8&gt;0,TX8,"")</f>
        <v/>
      </c>
      <c r="UQ8" s="11" t="str">
        <f>IF(TY8&gt;0,TY8,"")</f>
        <v/>
      </c>
      <c r="UR8" s="11" t="str">
        <f>IF(SUM(TV8:TY8)-TZ8&gt;0,SUM(TV8:TY8)-TZ8,"")</f>
        <v/>
      </c>
      <c r="US8" s="11" t="str">
        <f>IF(UC8&gt;0,UC8,"")</f>
        <v/>
      </c>
      <c r="UT8" s="11" t="str">
        <f>IF(UD8&gt;0,UD8,"")</f>
        <v/>
      </c>
      <c r="UU8" s="11" t="str">
        <f>IF(SUM(UA8:UD8)-UE8&gt;0,SUM(UA8:UD8)-UE8,"")</f>
        <v/>
      </c>
      <c r="UV8" s="11" t="str">
        <f>IF(MAX(UR8,UU8)&gt;0,MAX(UR8,UU8),"")</f>
        <v/>
      </c>
      <c r="UW8" s="11" t="str">
        <f>IF(UH8&gt;0,UH8,"")</f>
        <v/>
      </c>
      <c r="UX8" s="11" t="str">
        <f>IF(UI8&gt;0,UI8,"")</f>
        <v/>
      </c>
      <c r="UY8" s="11" t="str">
        <f>IF(SUM(UF8:UI8)-UJ8&gt;0,SUM(UF8:UI8)-UJ8,"")</f>
        <v/>
      </c>
      <c r="UZ8" s="11" t="str">
        <f>IF(UM8&gt;0,UM8,"")</f>
        <v/>
      </c>
      <c r="VA8" s="11" t="str">
        <f>IF(UN8&gt;0,UN8,"")</f>
        <v/>
      </c>
      <c r="VB8" s="11" t="str">
        <f>IF(SUM(UK8:UN8)-UO8&gt;0,SUM(UK8:UN8)-UO8,"")</f>
        <v/>
      </c>
      <c r="VC8" s="11" t="str">
        <f>IF(SUM(UV8,UY8,VB8)&gt;0,SUM(UV8,UY8,VB8),"")</f>
        <v/>
      </c>
      <c r="VD8" s="17"/>
      <c r="VE8" s="17"/>
      <c r="VF8" s="17"/>
      <c r="VG8" s="17"/>
      <c r="VH8" s="17"/>
      <c r="VI8" s="17"/>
      <c r="VJ8" s="17"/>
      <c r="VK8" s="17"/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40" t="str">
        <f>IF(VF8&gt;0,VF8,"")</f>
        <v/>
      </c>
      <c r="VY8" s="40" t="str">
        <f>IF(VG8&gt;0,VG8,"")</f>
        <v/>
      </c>
      <c r="VZ8" s="40" t="str">
        <f>IF(SUM(VD8:VG8)-VH8&gt;0,SUM(VD8:VG8)-VH8,"")</f>
        <v/>
      </c>
      <c r="WA8" s="40" t="str">
        <f>IF(VK8&gt;0,VK8,"")</f>
        <v/>
      </c>
      <c r="WB8" s="40" t="str">
        <f>IF(VL8&gt;0,VL8,"")</f>
        <v/>
      </c>
      <c r="WC8" s="40" t="str">
        <f>IF(SUM(VI8:VL8)-VM8&gt;0,SUM(VI8:VL8)-VM8,"")</f>
        <v/>
      </c>
      <c r="WD8" s="40" t="str">
        <f>IF(MAX(VZ8,WC8)&gt;0,MAX(VZ8,WC8),"")</f>
        <v/>
      </c>
      <c r="WE8" s="40" t="str">
        <f>IF(VP8&gt;0,VP8,"")</f>
        <v/>
      </c>
      <c r="WF8" s="40" t="str">
        <f>IF(VQ8&gt;0,VQ8,"")</f>
        <v/>
      </c>
      <c r="WG8" s="40" t="str">
        <f>IF(SUM(VN8:VQ8)-VR8&gt;0,SUM(VN8:VQ8)-VR8,"")</f>
        <v/>
      </c>
      <c r="WH8" s="40" t="str">
        <f>IF(VU8&gt;0,VU8,"")</f>
        <v/>
      </c>
      <c r="WI8" s="40" t="str">
        <f>IF(VV8&gt;0,VV8,"")</f>
        <v/>
      </c>
      <c r="WJ8" s="40" t="str">
        <f>IF(SUM(VS8:VV8)-VW8&gt;0,SUM(VS8:VV8)-VW8,"")</f>
        <v/>
      </c>
      <c r="WK8" s="40" t="str">
        <f>IF(SUM(WD8,WG8,WJ8)&gt;0,SUM(WD8,WG8,WJ8),"")</f>
        <v/>
      </c>
      <c r="WL8" s="26">
        <f>IF($CH8="P",BS8,(BS8+AR8)/2)</f>
        <v>0</v>
      </c>
      <c r="WM8" s="26">
        <f>IF($CH8="P",BT8,(BT8+AS8)/2)</f>
        <v>0</v>
      </c>
      <c r="WN8" s="26">
        <f>IF($CH8="P",BU8,(BU8+AT8)/2)</f>
        <v>0</v>
      </c>
      <c r="WO8" s="26">
        <f>IF($CH8="P",BV8,(BV8+AU8)/2)</f>
        <v>0</v>
      </c>
      <c r="WP8" s="26">
        <f>IF($CH8="P",BW8,(BW8+AV8)/2)</f>
        <v>0</v>
      </c>
      <c r="WQ8" s="26">
        <f>IF($CH8="P",BX8,(BX8+AW8)/2)</f>
        <v>0</v>
      </c>
      <c r="WR8" s="26">
        <f>IF($CH8="P",BY8,(BY8+AX8)/2)</f>
        <v>0</v>
      </c>
      <c r="WS8" s="26">
        <f>IF($CH8="P",BZ8,(BZ8+AY8)/2)</f>
        <v>0</v>
      </c>
      <c r="WT8" s="26">
        <f>IF($CH8="P",CA8,(CA8+AZ8)/2)</f>
        <v>0</v>
      </c>
      <c r="WU8" s="26">
        <f>IF($CH8="P",CB8,(CB8+BA8)/2)</f>
        <v>0</v>
      </c>
      <c r="WV8" s="26">
        <f>IF($CH8="P",CC8,(CC8+BB8)/2)</f>
        <v>0</v>
      </c>
      <c r="WW8" s="26">
        <f>IF($CH8="P",CD8,(CD8+BC8)/2)</f>
        <v>0</v>
      </c>
      <c r="WX8" s="26">
        <f>IF($CH8="P",CE8,(CE8+BD8)/2)</f>
        <v>0</v>
      </c>
      <c r="WY8" s="26">
        <f>IF($CH8="P",CF8,(CF8+BE8)/2)</f>
        <v>0</v>
      </c>
      <c r="WZ8" s="26">
        <f>IF($CH8="P",CG8,(CG8+BF8)/2)</f>
        <v>0</v>
      </c>
      <c r="XA8" s="28" t="s">
        <v>53</v>
      </c>
      <c r="XB8" s="11" t="str">
        <f>IF(WN8&gt;0,WN8,"")</f>
        <v/>
      </c>
      <c r="XC8" s="11" t="str">
        <f>IF(WO8&gt;0,WO8,"")</f>
        <v/>
      </c>
      <c r="XD8" s="11" t="str">
        <f>IF(SUM(WL8:WO8)-WP8&gt;0,SUM(WL8:WO8)-WP8,"")</f>
        <v/>
      </c>
      <c r="XE8" s="11" t="str">
        <f>IF(WS8&gt;0,WS8,"")</f>
        <v/>
      </c>
      <c r="XF8" s="11" t="str">
        <f>IF(WT8&gt;0,WT8,"")</f>
        <v/>
      </c>
      <c r="XG8" s="11" t="str">
        <f>IF(SUM(WQ8:WT8)-WU8&gt;0,SUM(WQ8:WT8)-WU8,"")</f>
        <v/>
      </c>
      <c r="XH8" s="11" t="str">
        <f>IF(MAX(XD8,XG8)&gt;0,MAX(XD8,XG8),"")</f>
        <v/>
      </c>
      <c r="XI8" s="11" t="str">
        <f>IF(WX8&gt;0,WX8,"")</f>
        <v/>
      </c>
      <c r="XJ8" s="11" t="str">
        <f>IF(WY8&gt;0,WY8,"")</f>
        <v/>
      </c>
      <c r="XK8" s="11" t="str">
        <f>IF(SUM(WV8:WY8)-WZ8&gt;0,SUM(WV8:WY8)-WZ8,"")</f>
        <v/>
      </c>
      <c r="XL8" s="11" t="str">
        <f>IF(SUM(XH8,XK8)&gt;0,SUM(XH8,XK8),"")</f>
        <v/>
      </c>
    </row>
    <row r="9" spans="1:636" x14ac:dyDescent="0.2">
      <c r="A9" s="4" cm="1">
        <f t="array" ref="A9">IF(AND(H9&lt;&gt;"",H9&lt;&gt;"No DD"),SUMPRODUCT((H$4:H$15&lt;&gt;"")*(H$4:H$15&lt;&gt;"No DD")*(E$4:E$15&gt;E9))+1,IF(H9="No DD",SUMPRODUCT((H$4:H$15="No DD")*(E$4:E$15&gt;E9))+1+SUMPRODUCT((H$4:H$15&lt;&gt;"")*(H$4:H$15&lt;&gt;"No DD")),""))</f>
        <v>6</v>
      </c>
      <c r="B9" s="5" t="s">
        <v>259</v>
      </c>
      <c r="C9" s="4" t="s">
        <v>257</v>
      </c>
      <c r="D9" s="4">
        <v>2001</v>
      </c>
      <c r="E9" s="9">
        <f>SUM(J9,L9,N9)</f>
        <v>47.180000000000007</v>
      </c>
      <c r="F9" s="3" t="str">
        <f>IF(OR(AND(AG9&gt;=AQ$17,AG9&lt;&gt;"",AI9&gt;=AQ$21,AI9&lt;&gt;"",AF9=""),AND(AJ9&gt;=AQ$17,AJ9&lt;&gt;"",AL9&gt;=AQ$21,AL9&lt;&gt;"",AF9=""),AND(AN9&gt;=AQ$17,AN9&lt;&gt;"",AP9&gt;=AQ$21,AP9&lt;&gt;"",AF9=""),AND(BH9&gt;=BR$17,BH9&lt;&gt;"",BJ9&gt;=BR$21,BJ9&lt;&gt;"",BG9=""),AND(BK9&gt;=BR$17,BK9&lt;&gt;"",BM9&gt;=BR$21,BM9&lt;&gt;"",BG9=""),AND(BO9&gt;=BR$17,BO9&lt;&gt;"",BQ9&gt;=BR$21,BQ9&lt;&gt;"",BG9=""),AND(CI9&gt;=CS$17,CI9&lt;&gt;"",CK9&gt;=CS$21,CK9&lt;&gt;"",CH9=""),AND(CL9&gt;=CS$17,CL9&lt;&gt;"",CN9&gt;=CS$21,CN9&lt;&gt;"",CH9=""),AND(CP9&gt;=CS$17,CP9&lt;&gt;"",CR9&gt;=CS$21,CR9&lt;&gt;"",CH9=""),AND(DP9&gt;=EC$17,DP9&lt;&gt;"",DR9&gt;=EC$21,DR9&lt;&gt;""),AND(DS9&gt;=EC$17,DS9&lt;&gt;"",DU9&gt;=EC$21,DU9&lt;&gt;""),AND(DW9&gt;=EC$17,DW9&lt;&gt;"",DY9&gt;=EC$21,DY9&lt;&gt;""),AND(DZ9&gt;=EC$17,DZ9&lt;&gt;"",EB9&gt;=EC$21,EB9&lt;&gt;""),AND(EX9&gt;=FK$17,EX9&lt;&gt;"",EZ9&gt;=FK$21,EZ9&lt;&gt;""),AND(FA9&gt;=FK$17,FA9&lt;&gt;"",FC9&gt;=FK$21,FC9&lt;&gt;""),AND(FE9&gt;=FK$17,FE9&lt;&gt;"",FG9&gt;=FK$21,FG9&lt;&gt;""),AND(FH9&gt;=FK$17,FH9&lt;&gt;"",FJ9&gt;=FK$21,FJ9&lt;&gt;""),AND(GF9&gt;=GS$17,GF9&lt;&gt;"",GH9&gt;=GS$21,GH9&lt;&gt;""),AND(GI9&gt;=GS$17,GI9&lt;&gt;"",GK9&gt;=GS$21,GK9&lt;&gt;""),AND(GM9&gt;=GS$17,GM9&lt;&gt;"",GO9&gt;=GS$21,GO9&lt;&gt;""),AND(GP9&gt;=GS$17,GP9&lt;&gt;"",GR9&gt;=GS$21,GR9&lt;&gt;""),AND(HN9&gt;=IA$17,HN9&lt;&gt;"",HP9&gt;=IA$21,HP9&lt;&gt;""),AND(HQ9&gt;=IA$17,HQ9&lt;&gt;"",HS9&gt;=IA$21,HS9&lt;&gt;""),AND(HU9&gt;=IA$17,HU9&lt;&gt;"",HW9&gt;=IA$21,HW9&lt;&gt;""),AND(HX9&gt;=IA$17,HX9&lt;&gt;"",HZ9&gt;=IA$21,HZ9&lt;&gt;""),AND(IV9&gt;=JI$17,IV9&lt;&gt;"",IX9&gt;=JI$21,IX9&lt;&gt;""),AND(IY9&gt;=JI$17,IY9&lt;&gt;"",JA9&gt;=JI$21,JA9&lt;&gt;""),AND(JC9&gt;=JI$17,JC9&lt;&gt;"",JE9&gt;=JI$21,JE9&lt;&gt;""),AND(JF9&gt;=JI$17,JF9&lt;&gt;"",JH9&gt;=JI$21,JH9&lt;&gt;""),AND(KD9&gt;=KQ$17,KD9&lt;&gt;"",KF9&gt;=KQ$21,KF9&lt;&gt;""),AND(KG9&gt;=KQ$17,KG9&lt;&gt;"",KI9&gt;=KQ$21,KI9&lt;&gt;""),AND(KK9&gt;=KQ$17,KK9&lt;&gt;"",KM9&gt;=KQ$21,KM9&lt;&gt;""),AND(KN9&gt;=KQ$17,KN9&lt;&gt;"",KP9&gt;=KQ$21,KP9&lt;&gt;""),AND(LL9&gt;=LY$17,LL9&lt;&gt;"",LN9&gt;=LY$21,LN9&lt;&gt;""),AND(LO9&gt;=LY$17,LO9&lt;&gt;"",LQ9&gt;=LY$21,LQ9&lt;&gt;""),AND(LS9&gt;=LY$17,LS9&lt;&gt;"",LU9&gt;=LY$21,LU9&lt;&gt;""),AND(LV9&gt;=LY$17,LV9&lt;&gt;"",LX9&gt;=LY$21,LX9&lt;&gt;""),AND(MT9&gt;=NG$17,MT9&lt;&gt;"",MV9&gt;=NG$21,MV9&lt;&gt;""),AND(MW9&gt;=NG$17,MW9&lt;&gt;"",MY9&gt;=NG$21,MY9&lt;&gt;""),AND(NA9&gt;=NG$17,NA9&lt;&gt;"",NC9&gt;=NG$21,NC9&lt;&gt;""),AND(ND9&gt;=NG$17,ND9&lt;&gt;"",NF9&gt;=NG$21,NF9&lt;&gt;""),AND(OB9&gt;=OO$17,OB9&lt;&gt;"",OD9&gt;=OO$21,OD9&lt;&gt;""),AND(OE9&gt;=OO$17,OE9&lt;&gt;"",OG9&gt;=OO$21,OG9&lt;&gt;""),AND(OI9&gt;=OO$17,OI9&lt;&gt;"",OK9&gt;=OO$21,OK9&lt;&gt;""),AND(OL9&gt;=OO$17,OL9&lt;&gt;"",ON9&gt;=OO$21,ON9&lt;&gt;""),AND(PJ9&gt;=PW$17,PJ9&lt;&gt;"",PL9&gt;=PW$21,PL9&lt;&gt;""),AND(PM9&gt;=PW$17,PM9&lt;&gt;"",PO9&gt;=PW$21,PO9&lt;&gt;""),AND(PQ9&gt;=PW$17,PQ9&lt;&gt;"",PS9&gt;=PW$21,PS9&lt;&gt;""),AND(PT9&gt;=PW$17,PT9&lt;&gt;"",PV9&gt;=PW$21,PV9&lt;&gt;""),AND(QR9&gt;=RE$17,QR9&lt;&gt;"",QT9&gt;=RE$21,QT9&lt;&gt;""),AND(QU9&gt;=RE$17,QU9&lt;&gt;"",QW9&gt;=RE$21,QW9&lt;&gt;""),AND(QY9&gt;=RE$17,QY9&lt;&gt;"",RA9&gt;=RE$21,RA9&lt;&gt;""),AND(RB9&gt;=RE$17,RB9&lt;&gt;"",RD9&gt;=RE$21,RD9&lt;&gt;""),AND(RZ9&gt;=SM$17,RZ9&lt;&gt;"",SB9&gt;=SM$21,SB9&lt;&gt;""),AND(SC9&gt;=SM$17,SC9&lt;&gt;"",SE9&gt;=SM$21,SE9&lt;&gt;""),AND(SG9&gt;=SM$17,SG9&lt;&gt;"",SI9&gt;=SM$21,SI9&lt;&gt;""),AND(SJ9&gt;=SM$17,SJ9&lt;&gt;"",SL9&gt;=SM$21,SL9&lt;&gt;""),AND(TH9&gt;=TU$17,TH9&lt;&gt;"",TJ9&gt;=TU$21,TJ9&lt;&gt;""),AND(TK9&gt;=TU$17,TK9&lt;&gt;"",TM9&gt;=TU$21,TM9&lt;&gt;""),AND(TO9&gt;=TU$17,TO9&lt;&gt;"",TQ9&gt;=TU$21,TQ9&lt;&gt;""),AND(TR9&gt;=TU$17,TR9&lt;&gt;"",TT9&gt;=TU$21,TT9&lt;&gt;""),AND(UP9&gt;=VC$17,UP9&lt;&gt;"",UR9&gt;=VC$21,UR9&lt;&gt;""),AND(US9&gt;=VC$17,US9&lt;&gt;"",UU9&gt;=VC$21,UU9&lt;&gt;""),AND(UW9&gt;=VC$17,UW9&lt;&gt;"",UY9&gt;=VC$21,UY9&lt;&gt;""),AND(UZ9&gt;=VC$17,UZ9&lt;&gt;"",VB9&gt;=VC$21,VB9&lt;&gt;""),AND(VX9&gt;=WK$17,VX9&lt;&gt;"",VZ9&gt;=WK$21,VZ9&lt;&gt;""),AND(WA9&gt;=WK$17,WA9&lt;&gt;"",WC9&gt;=WK$21,WC9&lt;&gt;""),AND(WE9&gt;=WK$17,WE9&lt;&gt;"",WG9&gt;=WK$21,WG9&lt;&gt;""),AND(WH9&gt;=WK$17,WH9&lt;&gt;"",WJ9&gt;=WK$21,WJ9&lt;&gt;"")),"P","")</f>
        <v>P</v>
      </c>
      <c r="G9" s="3" t="str">
        <f>IF(OR(AND(AI9&gt;=AQ$21,AI9&lt;&gt;"",AF9=""),AND(AL9&gt;=AQ$21,AL9&lt;&gt;"",AF9=""),AND(AP9&gt;=AQ$21,AP9&lt;&gt;"",AF9=""),AND(BJ9&gt;=BR$21,BJ9&lt;&gt;"",BG9=""),AND(BM9&gt;=BR$21,BM9&lt;&gt;"",BG9=""),AND(BQ9&gt;=BR$21,BQ9&lt;&gt;"",BG9=""),AND(CK9&gt;=CS$21,CK9&lt;&gt;"",CH9=""),AND(CN9&gt;=CS$21,CN9&lt;&gt;"",CH9=""),AND(CR9&gt;=CS$21,CR9&lt;&gt;"",CH9=""),AND(DR9&gt;=EC$21,DR9&lt;&gt;""),AND(DU9&gt;=EC$21,DU9&lt;&gt;""),AND(DY9&gt;=EC$21,DY9&lt;&gt;""),AND(EB9&gt;=EC$21,EB9&lt;&gt;""),AND(EZ9&gt;=FK$21,EZ9&lt;&gt;""),AND(FC9&gt;=FK$21,FC9&lt;&gt;""),AND(FG9&gt;=FK$21,FG9&lt;&gt;""),AND(FJ9&gt;=FK$21,FJ9&lt;&gt;""),AND(GH9&gt;=GS$21,GH9&lt;&gt;""),AND(GK9&gt;=GS$21,GK9&lt;&gt;""),AND(GO9&gt;=GS$21,GO9&lt;&gt;""),AND(GR9&gt;=GS$21,GR9&lt;&gt;""),AND(HP9&gt;=IA$21,HP9&lt;&gt;""),AND(HS9&gt;=IA$21,HS9&lt;&gt;""),AND(HW9&gt;=IA$21,HW9&lt;&gt;""),AND(HZ9&gt;=IA$21,HZ9&lt;&gt;""),AND(IX9&gt;=JI$21,IX9&lt;&gt;""),AND(JA9&gt;=JI$21,JA9&lt;&gt;""),AND(JE9&gt;=JI$21,JE9&lt;&gt;""),AND(JH9&gt;=JI$21,JH9&lt;&gt;""),AND(KF9&gt;=KQ$21,KF9&lt;&gt;""),AND(KI9&gt;=KQ$21,KI9&lt;&gt;""),AND(KM9&gt;=KQ$21,KM9&lt;&gt;""),AND(KP9&gt;=KQ$21,KP9&lt;&gt;""),AND(LN9&gt;=LY$21,LN9&lt;&gt;""),AND(LQ9&gt;=LY$21,LQ9&lt;&gt;""),AND(LU9&gt;=LY$21,LU9&lt;&gt;""),AND(LX9&gt;=LY$21,LX9&lt;&gt;""),AND(MV9&gt;=NG$21,MV9&lt;&gt;""),AND(MY9&gt;=NG$21,MY9&lt;&gt;""),AND(NC9&gt;=NG$21,NC9&lt;&gt;""),AND(NF9&gt;=NG$21,NF9&lt;&gt;""),AND(OD9&gt;=OO$21,OD9&lt;&gt;""),AND(OG9&gt;=OO$21,OG9&lt;&gt;""),AND(OK9&gt;=OO$21,OK9&lt;&gt;""),AND(ON9&gt;=OO$21,ON9&lt;&gt;""),AND(PL9&gt;=PW$21,PL9&lt;&gt;""),AND(PO9&gt;=PW$21,PO9&lt;&gt;""),AND(PS9&gt;=PW$21,PS9&lt;&gt;""),AND(PV9&gt;=PW$21,PV9&lt;&gt;""),AND(QT9&gt;=RE$21,QT9&lt;&gt;""),AND(QW9&gt;=RE$21,QW9&lt;&gt;""),AND(RA9&gt;=RE$21,RA9&lt;&gt;""),AND(RD9&gt;=RE$21,RD9&lt;&gt;""),AND(SB9&gt;=SM$21,SB9&lt;&gt;""),AND(SE9&gt;=SM$21,SE9&lt;&gt;""),AND(SI9&gt;=SM$21,SI9&lt;&gt;""),AND(SL9&gt;=SM$21,SL9&lt;&gt;""),AND(TJ9&gt;=TU$21,TJ9&lt;&gt;""),AND(TM9&gt;=TU$21,TM9&lt;&gt;""),AND(TQ9&gt;=TU$21,TQ9&lt;&gt;""),AND(TT9&gt;=TU$21,TT9&lt;&gt;""),AND(UR9&gt;=VC$21,UR9&lt;&gt;""),AND(UU9&gt;=VC$21,UU9&lt;&gt;""),AND(UY9&gt;=VC$21,UY9&lt;&gt;""),AND(VB9&gt;=VC$21,VB9&lt;&gt;""),AND(VZ9&gt;=WK$21,VZ9&lt;&gt;""),AND(WC9&gt;=WK$21,WC9&lt;&gt;""),AND(WG9&gt;=WK$21,WG9&lt;&gt;""),AND(WJ9&gt;=WK$21,WJ9&lt;&gt;"")),"P","")</f>
        <v>P</v>
      </c>
      <c r="H9" s="36" t="str">
        <f>IF(AND(G9="P",F9=""),"No DD",IF(OR(AND(AG9&gt;=AQ$20,AG9&lt;&gt;"",AI9&gt;=AQ$24,AI9&lt;&gt;"",AF9=""),AND(AJ9&gt;=AQ$20,AJ9&lt;&gt;"",AL9&gt;=AQ$24,AL9&lt;&gt;"",AF9=""),AND(AN9&gt;=AQ$20,AN9&lt;&gt;"",AP9&gt;=AQ$24,AP9&lt;&gt;"",AF9=""),AND(BH9&gt;=BR$20,BH9&lt;&gt;"",BJ9&gt;=BR$24,BJ9&lt;&gt;"",BG9=""),AND(BK9&gt;=BR$20,BK9&lt;&gt;"",BM9&gt;=BR$24,BM9&lt;&gt;"",BG9=""),AND(BO9&gt;=BR$20,BO9&lt;&gt;"",BQ9&gt;=BR$24,BQ9&lt;&gt;"",BG9=""),AND(CI9&gt;=CS$20,CI9&lt;&gt;"",CK9&gt;=CS$24,CK9&lt;&gt;"",CH9=""),AND(CL9&gt;=CS$20,CL9&lt;&gt;"",CN9&gt;=CS$24,CN9&lt;&gt;"",CH9=""),AND(CP9&gt;=CS$20,CP9&lt;&gt;"",CR9&gt;=CS$24,CR9&lt;&gt;"",CH9=""),AND(DP9&gt;=EC$20,DP9&lt;&gt;"",DR9&gt;=EC$24,DR9&lt;&gt;""),AND(DS9&gt;=EC$20,DS9&lt;&gt;"",DU9&gt;=EC$24,DU9&lt;&gt;""),AND(DW9&gt;=EC$20,DW9&lt;&gt;"",DY9&gt;=EC$24,DY9&lt;&gt;""),AND(DZ9&gt;=EC$20,DZ9&lt;&gt;"",EB9&gt;=EC$24,EB9&lt;&gt;""),AND(EX9&gt;=FK$20,EX9&lt;&gt;"",EZ9&gt;=FK$24,EZ9&lt;&gt;""),AND(FA9&gt;=FK$20,FA9&lt;&gt;"",FC9&gt;=FK$24,FC9&lt;&gt;""),AND(FE9&gt;=FK$20,FE9&lt;&gt;"",FG9&gt;=FK$24,FG9&lt;&gt;""),AND(FH9&gt;=FK$20,FH9&lt;&gt;"",FJ9&gt;=FK$24,FJ9&lt;&gt;""),AND(GF9&gt;=GS$20,GF9&lt;&gt;"",GH9&gt;=GS$24,GH9&lt;&gt;""),AND(GI9&gt;=GS$20,GI9&lt;&gt;"",GK9&gt;=GS$24,GK9&lt;&gt;""),AND(GM9&gt;=GS$20,GM9&lt;&gt;"",GO9&gt;=GS$24,GO9&lt;&gt;""),AND(GP9&gt;=GS$20,GP9&lt;&gt;"",GR9&gt;=GS$24,GR9&lt;&gt;""),AND(HN9&gt;=IA$20,HN9&lt;&gt;"",HP9&gt;=IA$24,HP9&lt;&gt;""),AND(HQ9&gt;=IA$20,HQ9&lt;&gt;"",HS9&gt;=IA$24,HS9&lt;&gt;""),AND(HU9&gt;=IA$20,HU9&lt;&gt;"",HW9&gt;=IA$24,HW9&lt;&gt;""),AND(HX9&gt;=IA$20,HX9&lt;&gt;"",HZ9&gt;=IA$24,HZ9&lt;&gt;""),AND(IV9&gt;=JI$20,IV9&lt;&gt;"",IX9&gt;=JI$24,IX9&lt;&gt;""),AND(IY9&gt;=JI$20,IY9&lt;&gt;"",JA9&gt;=JI$24,JA9&lt;&gt;""),AND(JC9&gt;=JI$20,JC9&lt;&gt;"",JE9&gt;=JI$24,JE9&lt;&gt;""),AND(JF9&gt;=JI$20,JF9&lt;&gt;"",JH9&gt;=JI$24,JH9&lt;&gt;""),AND(KD9&gt;=KQ$20,KD9&lt;&gt;"",KF9&gt;=KQ$24,KF9&lt;&gt;""),AND(KG9&gt;=KQ$20,KG9&lt;&gt;"",KI9&gt;=KQ$24,KI9&lt;&gt;""),AND(KK9&gt;=KQ$20,KK9&lt;&gt;"",KM9&gt;=KQ$24,KM9&lt;&gt;""),AND(KN9&gt;=KQ$20,KN9&lt;&gt;"",KP9&gt;=KQ$24,KP9&lt;&gt;""),AND(LL9&gt;=LY$20,LL9&lt;&gt;"",LN9&gt;=LY$24,LN9&lt;&gt;""),AND(LO9&gt;=LY$20,LO9&lt;&gt;"",LQ9&gt;=LY$24,LQ9&lt;&gt;""),AND(LS9&gt;=LY$20,LS9&lt;&gt;"",LU9&gt;=LY$24,LU9&lt;&gt;""),AND(LV9&gt;=LY$20,LV9&lt;&gt;"",LX9&gt;=LY$24,LX9&lt;&gt;""),AND(MT9&gt;=NG$20,MT9&lt;&gt;"",MV9&gt;=NG$24,MV9&lt;&gt;""),AND(MW9&gt;=NG$20,MW9&lt;&gt;"",MY9&gt;=NG$24,MY9&lt;&gt;""),AND(NA9&gt;=NG$20,NA9&lt;&gt;"",NC9&gt;=NG$24,NC9&lt;&gt;""),AND(ND9&gt;=NG$20,ND9&lt;&gt;"",NF9&gt;=NG$24,NF9&lt;&gt;""),AND(OB9&gt;=OO$20,OB9&lt;&gt;"",OD9&gt;=OO$24,OD9&lt;&gt;""),AND(OE9&gt;=OO$20,OE9&lt;&gt;"",OG9&gt;=OO$24,OG9&lt;&gt;""),AND(OI9&gt;=OO$20,OI9&lt;&gt;"",OK9&gt;=OO$24,OK9&lt;&gt;""),AND(OL9&gt;=OO$20,OL9&lt;&gt;"",ON9&gt;=OO$24,ON9&lt;&gt;""),AND(PJ9&gt;=PW$20,PJ9&lt;&gt;"",PL9&gt;=PW$24,PL9&lt;&gt;""),AND(PM9&gt;=PW$20,PM9&lt;&gt;"",PO9&gt;=PW$24,PO9&lt;&gt;""),AND(PQ9&gt;=PW$20,PQ9&lt;&gt;"",PS9&gt;=PW$24,PS9&lt;&gt;""),AND(PT9&gt;=PW$20,PT9&lt;&gt;"",PV9&gt;=PW$24,PV9&lt;&gt;""),AND(QR9&gt;=RE$20,QR9&lt;&gt;"",QT9&gt;=RE$24,QT9&lt;&gt;""),AND(QU9&gt;=RE$20,QU9&lt;&gt;"",QW9&gt;=RE$24,QW9&lt;&gt;""),AND(QY9&gt;=RE$20,QY9&lt;&gt;"",RA9&gt;=RE$24,RA9&lt;&gt;""),AND(RB9&gt;=RE$20,RB9&lt;&gt;"",RD9&gt;=RE$24,RD9&lt;&gt;""),AND(RZ9&gt;=SM$20,RZ9&lt;&gt;"",SB9&gt;=SM$24,SB9&lt;&gt;""),AND(SC9&gt;=SM$20,SC9&lt;&gt;"",SE9&gt;=SM$24,SE9&lt;&gt;""),AND(SG9&gt;=SM$20,SG9&lt;&gt;"",SI9&gt;=SM$24,SI9&lt;&gt;""),AND(SJ9&gt;=SM$20,SJ9&lt;&gt;"",SL9&gt;=SM$24,SL9&lt;&gt;""),AND(TH9&gt;=TU$20,TH9&lt;&gt;"",TJ9&gt;=TU$24,TJ9&lt;&gt;""),AND(TK9&gt;=TU$20,TK9&lt;&gt;"",TM9&gt;=TU$24,TM9&lt;&gt;""),AND(TO9&gt;=TU$20,TO9&lt;&gt;"",TQ9&gt;=TU$24,TQ9&lt;&gt;""),AND(TR9&gt;=TU$20,TR9&lt;&gt;"",TT9&gt;=TU$24,TT9&lt;&gt;""),AND(UP9&gt;=VC$20,UP9&lt;&gt;"",UR9&gt;=VC$24,UR9&lt;&gt;""),AND(US9&gt;=VC$20,US9&lt;&gt;"",UU9&gt;=VC$24,UU9&lt;&gt;""),AND(UW9&gt;=VC$20,UW9&lt;&gt;"",UY9&gt;=VC$24,UY9&lt;&gt;""),AND(UZ9&gt;=VC$20,UZ9&lt;&gt;"",VB9&gt;=VC$24,VB9&lt;&gt;""),AND(VX9&gt;=WK$20,VX9&lt;&gt;"",VZ9&gt;=WK$24,VZ9&lt;&gt;""),AND(WA9&gt;=WK$20,WA9&lt;&gt;"",WC9&gt;=WK$24,WC9&lt;&gt;""),AND(WE9&gt;=WK$20,WE9&lt;&gt;"",WG9&gt;=WK$24,WG9&lt;&gt;""),AND(WH9&gt;=WK$20,WH9&lt;&gt;"",WJ9&gt;=WK$24,WJ9&lt;&gt;"")),"Merit",IF(OR(AND(AG9&gt;=AQ$19,AG9&lt;&gt;"",AI9&gt;=AQ$23,AI9&lt;&gt;"",AF9=""),AND(AJ9&gt;=AQ$19,AJ9&lt;&gt;"",AL9&gt;=AQ$23,AL9&lt;&gt;"",AF9=""),AND(AN9&gt;=AQ$19,AN9&lt;&gt;"",AP9&gt;=AQ$23,AP9&lt;&gt;"",AF9=""),AND(BH9&gt;=BR$19,BH9&lt;&gt;"",BJ9&gt;=BR$23,BJ9&lt;&gt;"",BG9=""),AND(BK9&gt;=BR$19,BK9&lt;&gt;"",BM9&gt;=BR$23,BM9&lt;&gt;"",BG9=""),AND(BO9&gt;=BR$19,BO9&lt;&gt;"",BQ9&gt;=BR$23,BQ9&lt;&gt;"",BG9=""),AND(CI9&gt;=CS$19,CI9&lt;&gt;"",CK9&gt;=CS$23,CK9&lt;&gt;"",CH9=""),AND(CL9&gt;=CS$19,CL9&lt;&gt;"",CN9&gt;=CS$23,CN9&lt;&gt;"",CH9=""),AND(CP9&gt;=CS$19,CP9&lt;&gt;"",CR9&gt;=CS$23,CR9&lt;&gt;"",CH9=""),AND(DP9&gt;=EC$19,DP9&lt;&gt;"",DR9&gt;=EC$23,DR9&lt;&gt;""),AND(DS9&gt;=EC$19,DS9&lt;&gt;"",DU9&gt;=EC$23,DU9&lt;&gt;""),AND(DW9&gt;=EC$19,DW9&lt;&gt;"",DY9&gt;=EC$23,DY9&lt;&gt;""),AND(DZ9&gt;=EC$19,DZ9&lt;&gt;"",EB9&gt;=EC$23,EB9&lt;&gt;""),AND(EX9&gt;=FK$19,EX9&lt;&gt;"",EZ9&gt;=FK$23,EZ9&lt;&gt;""),AND(FA9&gt;=FK$19,FA9&lt;&gt;"",FC9&gt;=FK$23,FC9&lt;&gt;""),AND(FE9&gt;=FK$19,FE9&lt;&gt;"",FG9&gt;=FK$23,FG9&lt;&gt;""),AND(FH9&gt;=FK$19,FH9&lt;&gt;"",FJ9&gt;=FK$23,FJ9&lt;&gt;""),AND(GF9&gt;=GS$19,GF9&lt;&gt;"",GH9&gt;=GS$23,GH9&lt;&gt;""),AND(GI9&gt;=GS$19,GI9&lt;&gt;"",GK9&gt;=GS$23,GK9&lt;&gt;""),AND(GM9&gt;=GS$19,GM9&lt;&gt;"",GO9&gt;=GS$23,GO9&lt;&gt;""),AND(GP9&gt;=GS$19,GP9&lt;&gt;"",GR9&gt;=GS$23,GR9&lt;&gt;""),AND(HN9&gt;=IA$19,HN9&lt;&gt;"",HP9&gt;=IA$23,HP9&lt;&gt;""),AND(HQ9&gt;=IA$19,HQ9&lt;&gt;"",HS9&gt;=IA$23,HS9&lt;&gt;""),AND(HU9&gt;=IA$19,HU9&lt;&gt;"",HW9&gt;=IA$23,HW9&lt;&gt;""),AND(HX9&gt;=IA$19,HX9&lt;&gt;"",HZ9&gt;=IA$23,HZ9&lt;&gt;""),AND(IV9&gt;=JI$19,IV9&lt;&gt;"",IX9&gt;=JI$23,IX9&lt;&gt;""),AND(IY9&gt;=JI$19,IY9&lt;&gt;"",JA9&gt;=JI$23,JA9&lt;&gt;""),AND(JC9&gt;=JI$19,JC9&lt;&gt;"",JE9&gt;=JI$23,JE9&lt;&gt;""),AND(JF9&gt;=JI$19,JF9&lt;&gt;"",JH9&gt;=JI$23,JH9&lt;&gt;""),AND(KD9&gt;=KQ$19,KD9&lt;&gt;"",KF9&gt;=KQ$23,KF9&lt;&gt;""),AND(KG9&gt;=KQ$19,KG9&lt;&gt;"",KI9&gt;=KQ$23,KI9&lt;&gt;""),AND(KK9&gt;=KQ$19,KK9&lt;&gt;"",KM9&gt;=KQ$23,KM9&lt;&gt;""),AND(KN9&gt;=KQ$19,KN9&lt;&gt;"",KP9&gt;=KQ$23,KP9&lt;&gt;""),AND(LL9&gt;=LY$19,LL9&lt;&gt;"",LN9&gt;=LY$23,LN9&lt;&gt;""),AND(LO9&gt;=LY$19,LO9&lt;&gt;"",LQ9&gt;=LY$23,LQ9&lt;&gt;""),AND(LS9&gt;=LY$19,LS9&lt;&gt;"",LU9&gt;=LY$23,LU9&lt;&gt;""),AND(LV9&gt;=LY$19,LV9&lt;&gt;"",LX9&gt;=LY$23,LX9&lt;&gt;""),AND(MT9&gt;=NG$19,MT9&lt;&gt;"",MV9&gt;=NG$23,MV9&lt;&gt;""),AND(MW9&gt;=NG$19,MW9&lt;&gt;"",MY9&gt;=NG$23,MY9&lt;&gt;""),AND(NA9&gt;=NG$19,NA9&lt;&gt;"",NC9&gt;=NG$23,NC9&lt;&gt;""),AND(ND9&gt;=NG$19,ND9&lt;&gt;"",NF9&gt;=NG$23,NF9&lt;&gt;""),AND(OB9&gt;=OO$19,OB9&lt;&gt;"",OD9&gt;=OO$23,OD9&lt;&gt;""),AND(OE9&gt;=OO$19,OE9&lt;&gt;"",OG9&gt;=OO$23,OG9&lt;&gt;""),AND(OI9&gt;=OO$19,OI9&lt;&gt;"",OK9&gt;=OO$23,OK9&lt;&gt;""),AND(OL9&gt;=OO$19,OL9&lt;&gt;"",ON9&gt;=OO$23,ON9&lt;&gt;""),AND(PJ9&gt;=PW$19,PJ9&lt;&gt;"",PL9&gt;=PW$23,PL9&lt;&gt;""),AND(PM9&gt;=PW$19,PM9&lt;&gt;"",PO9&gt;=PW$23,PO9&lt;&gt;""),AND(PQ9&gt;=PW$19,PQ9&lt;&gt;"",PS9&gt;=PW$23,PS9&lt;&gt;""),AND(PT9&gt;=PW$19,PT9&lt;&gt;"",PV9&gt;=PW$23,PV9&lt;&gt;""),AND(QR9&gt;=RE$19,QR9&lt;&gt;"",QT9&gt;=RE$23,QT9&lt;&gt;""),AND(QU9&gt;=RE$19,QU9&lt;&gt;"",QW9&gt;=RE$23,QW9&lt;&gt;""),AND(QY9&gt;=RE$19,QY9&lt;&gt;"",RA9&gt;=RE$23,RA9&lt;&gt;""),AND(RB9&gt;=RE$19,RB9&lt;&gt;"",RD9&gt;=RE$23,RD9&lt;&gt;""),AND(RZ9&gt;=SM$19,RZ9&lt;&gt;"",SB9&gt;=SM$23,SB9&lt;&gt;""),AND(SC9&gt;=SM$19,SC9&lt;&gt;"",SE9&gt;=SM$23,SE9&lt;&gt;""),AND(SG9&gt;=SM$19,SG9&lt;&gt;"",SI9&gt;=SM$23,SI9&lt;&gt;""),AND(SJ9&gt;=SM$19,SJ9&lt;&gt;"",SL9&gt;=SM$23,SL9&lt;&gt;""),AND(TH9&gt;=TU$19,TH9&lt;&gt;"",TJ9&gt;=TU$23,TJ9&lt;&gt;""),AND(TK9&gt;=TU$19,TK9&lt;&gt;"",TM9&gt;=TU$23,TM9&lt;&gt;""),AND(TO9&gt;=TU$19,TO9&lt;&gt;"",TQ9&gt;=TU$23,TQ9&lt;&gt;""),AND(TR9&gt;=TU$19,TR9&lt;&gt;"",TT9&gt;=TU$23,TT9&lt;&gt;""),AND(UP9&gt;=VC$19,UP9&lt;&gt;"",UR9&gt;=VC$23,UR9&lt;&gt;""),AND(US9&gt;=VC$19,US9&lt;&gt;"",UU9&gt;=VC$23,UU9&lt;&gt;""),AND(UW9&gt;=VC$19,UW9&lt;&gt;"",UY9&gt;=VC$23,UY9&lt;&gt;""),AND(UZ9&gt;=VC$19,UZ9&lt;&gt;"",VB9&gt;=VC$23,VB9&lt;&gt;""),AND(VX9&gt;=WK$19,VX9&lt;&gt;"",VZ9&gt;=WK$23,VZ9&lt;&gt;""),AND(WA9&gt;=WK$19,WA9&lt;&gt;"",WC9&gt;=WK$23,WC9&lt;&gt;""),AND(WE9&gt;=WK$19,WE9&lt;&gt;"",WG9&gt;=WK$23,WG9&lt;&gt;""),AND(WH9&gt;=WK$19,WH9&lt;&gt;"",WJ9&gt;=WK$23,WJ9&lt;&gt;"")),"Excellence",IF(I9="P","Worlds Team",IF(F9="P","National Team","")))))</f>
        <v>Merit</v>
      </c>
      <c r="I9" s="3" t="str">
        <f>IF(OR(AND(AG9&gt;=AQ$18,AG9&lt;&gt;"",AI9&gt;=AQ$22,AI9&lt;&gt;"",AF9=""),AND(AJ9&gt;=AQ$18,AJ9&lt;&gt;"",AL9&gt;=AQ$22,AL9&lt;&gt;"",AF9=""),AND(AN9&gt;=AQ$18,AN9&lt;&gt;"",AP9&gt;=AQ$22,AP9&lt;&gt;"",AF9=""),AND(BH9&gt;=BR$18,BH9&lt;&gt;"",BJ9&gt;=BR$22,BJ9&lt;&gt;"",BG9=""),AND(BK9&gt;=BR$18,BK9&lt;&gt;"",BM9&gt;=BR$22,BM9&lt;&gt;"",BG9=""),AND(BO9&gt;=BR$18,BO9&lt;&gt;"",BQ9&gt;=BR$22,BQ9&lt;&gt;"",BG9=""),AND(CI9&gt;=CS$18,CI9&lt;&gt;"",CK9&gt;=CS$22,CK9&lt;&gt;"",CH9=""),AND(CL9&gt;=CS$18,CL9&lt;&gt;"",CN9&gt;=CS$22,CN9&lt;&gt;"",CH9=""),AND(CP9&gt;=CS$18,CP9&lt;&gt;"",CR9&gt;=CS$22,CR9&lt;&gt;"",CH9=""),AND(DP9&gt;=EC$18,DP9&lt;&gt;"",DR9&gt;=EC$22,DR9&lt;&gt;""),AND(DS9&gt;=EC$18,DS9&lt;&gt;"",DU9&gt;=EC$22,DU9&lt;&gt;""),AND(DW9&gt;=EC$18,DW9&lt;&gt;"",DY9&gt;=EC$22,DY9&lt;&gt;""),AND(DZ9&gt;=EC$18,DZ9&lt;&gt;"",EB9&gt;=EC$22,EB9&lt;&gt;""),AND(EX9&gt;=FK$18,EX9&lt;&gt;"",EZ9&gt;=FK$22,EZ9&lt;&gt;""),AND(FA9&gt;=FK$18,FA9&lt;&gt;"",FC9&gt;=FK$22,FC9&lt;&gt;""),AND(FE9&gt;=FK$18,FE9&lt;&gt;"",FG9&gt;=FK$22,FG9&lt;&gt;""),AND(FH9&gt;=FK$18,FH9&lt;&gt;"",FJ9&gt;=FK$22,FJ9&lt;&gt;""),AND(GF9&gt;=GS$18,GF9&lt;&gt;"",GH9&gt;=GS$22,GH9&lt;&gt;""),AND(GI9&gt;=GS$18,GI9&lt;&gt;"",GK9&gt;=GS$22,GK9&lt;&gt;""),AND(GM9&gt;=GS$18,GM9&lt;&gt;"",GO9&gt;=GS$22,GO9&lt;&gt;""),AND(GP9&gt;=GS$18,GP9&lt;&gt;"",GR9&gt;=GS$22,GR9&lt;&gt;""),AND(HN9&gt;=IA$18,HN9&lt;&gt;"",HP9&gt;=IA$22,HP9&lt;&gt;""),AND(HQ9&gt;=IA$18,HQ9&lt;&gt;"",HS9&gt;=IA$22,HS9&lt;&gt;""),AND(HU9&gt;=IA$18,HU9&lt;&gt;"",HW9&gt;=IA$22,HW9&lt;&gt;""),AND(HX9&gt;=IA$18,HX9&lt;&gt;"",HZ9&gt;=IA$22,HZ9&lt;&gt;""),AND(IV9&gt;=JI$18,IV9&lt;&gt;"",IX9&gt;=JI$22,IX9&lt;&gt;""),AND(IY9&gt;=JI$18,IY9&lt;&gt;"",JA9&gt;=JI$22,JA9&lt;&gt;""),AND(JC9&gt;=JI$18,JC9&lt;&gt;"",JE9&gt;=JI$22,JE9&lt;&gt;""),AND(JF9&gt;=JI$18,JF9&lt;&gt;"",JH9&gt;=JI$22,JH9&lt;&gt;""),AND(KD9&gt;=KQ$18,KD9&lt;&gt;"",KF9&gt;=KQ$22,KF9&lt;&gt;""),AND(KG9&gt;=KQ$18,KG9&lt;&gt;"",KI9&gt;=KQ$22,KI9&lt;&gt;""),AND(KK9&gt;=KQ$18,KK9&lt;&gt;"",KM9&gt;=KQ$22,KM9&lt;&gt;""),AND(KN9&gt;=KQ$18,KN9&lt;&gt;"",KP9&gt;=KQ$22,KP9&lt;&gt;""),AND(LL9&gt;=LY$18,LL9&lt;&gt;"",LN9&gt;=LY$22,LN9&lt;&gt;""),AND(LO9&gt;=LY$18,LO9&lt;&gt;"",LQ9&gt;=LY$22,LQ9&lt;&gt;""),AND(LS9&gt;=LY$18,LS9&lt;&gt;"",LU9&gt;=LY$22,LU9&lt;&gt;""),AND(LV9&gt;=LY$18,LV9&lt;&gt;"",LX9&gt;=LY$22,LX9&lt;&gt;""),AND(MT9&gt;=NG$18,MT9&lt;&gt;"",MV9&gt;=NG$22,MV9&lt;&gt;""),AND(MW9&gt;=NG$18,MW9&lt;&gt;"",MY9&gt;=NG$22,MY9&lt;&gt;""),AND(NA9&gt;=NG$18,NA9&lt;&gt;"",NC9&gt;=NG$22,NC9&lt;&gt;""),AND(ND9&gt;=NG$18,ND9&lt;&gt;"",NF9&gt;=NG$22,NF9&lt;&gt;""),AND(OB9&gt;=OO$18,OB9&lt;&gt;"",OD9&gt;=OO$22,OD9&lt;&gt;""),AND(OE9&gt;=OO$18,OE9&lt;&gt;"",OG9&gt;=OO$22,OG9&lt;&gt;""),AND(OI9&gt;=OO$18,OI9&lt;&gt;"",OK9&gt;=OO$22,OK9&lt;&gt;""),AND(OL9&gt;=OO$18,OL9&lt;&gt;"",ON9&gt;=OO$22,ON9&lt;&gt;""),AND(PJ9&gt;=PW$18,PJ9&lt;&gt;"",PL9&gt;=PW$22,PL9&lt;&gt;""),AND(PM9&gt;=PW$18,PM9&lt;&gt;"",PO9&gt;=PW$22,PO9&lt;&gt;""),AND(PQ9&gt;=PW$18,PQ9&lt;&gt;"",PS9&gt;=PW$22,PS9&lt;&gt;""),AND(PT9&gt;=PW$18,PT9&lt;&gt;"",PV9&gt;=PW$22,PV9&lt;&gt;""),AND(QR9&gt;=RE$18,QR9&lt;&gt;"",QT9&gt;=RE$22,QT9&lt;&gt;""),AND(QU9&gt;=RE$18,QU9&lt;&gt;"",QW9&gt;=RE$22,QW9&lt;&gt;""),AND(QY9&gt;=RE$18,QY9&lt;&gt;"",RA9&gt;=RE$22,RA9&lt;&gt;""),AND(RB9&gt;=RE$18,RB9&lt;&gt;"",RD9&gt;=RE$22,RD9&lt;&gt;""),AND(RZ9&gt;=SM$18,RZ9&lt;&gt;"",SB9&gt;=SM$22,SB9&lt;&gt;""),AND(SC9&gt;=SM$18,SC9&lt;&gt;"",SE9&gt;=SM$22,SE9&lt;&gt;""),AND(SG9&gt;=SM$18,SG9&lt;&gt;"",SI9&gt;=SM$22,SI9&lt;&gt;""),AND(SJ9&gt;=SM$18,SJ9&lt;&gt;"",SL9&gt;=SM$22,SL9&lt;&gt;""),AND(TH9&gt;=TU$18,TH9&lt;&gt;"",TJ9&gt;=TU$22,TJ9&lt;&gt;""),AND(TK9&gt;=TU$18,TK9&lt;&gt;"",TM9&gt;=TU$22,TM9&lt;&gt;""),AND(TO9&gt;=TU$18,TO9&lt;&gt;"",TQ9&gt;=TU$22,TQ9&lt;&gt;""),AND(TR9&gt;=TU$18,TR9&lt;&gt;"",TT9&gt;=TU$22,TT9&lt;&gt;""),AND(UP9&gt;=VC$18,UP9&lt;&gt;"",UR9&gt;=VC$22,UR9&lt;&gt;""),AND(US9&gt;=VC$18,US9&lt;&gt;"",UU9&gt;=VC$22,UU9&lt;&gt;""),AND(UW9&gt;=VC$18,UW9&lt;&gt;"",UY9&gt;=VC$22,UY9&lt;&gt;""),AND(UZ9&gt;=VC$18,UZ9&lt;&gt;"",VB9&gt;=VC$22,VB9&lt;&gt;""),AND(VX9&gt;=WK$18,VX9&lt;&gt;"",VZ9&gt;=WK$22,VZ9&lt;&gt;""),AND(WA9&gt;=WK$18,WA9&lt;&gt;"",WC9&gt;=WK$22,WC9&lt;&gt;""),AND(WE9&gt;=WK$18,WE9&lt;&gt;"",WG9&gt;=WK$22,WG9&lt;&gt;""),AND(WH9&gt;=WK$18,WH9&lt;&gt;"",WJ9&gt;=WK$22,WJ9&lt;&gt;"")),"P","")</f>
        <v>P</v>
      </c>
      <c r="J9" s="8">
        <f>IF(COUNT(AI9,AL9,AP9,BJ9,BM9,BQ9,CK9,CN9,CR9)&gt;0,LARGE((AI9,AL9,AP9,BJ9,BM9,BQ9,CK9,CN9,CR9),1),0)</f>
        <v>0</v>
      </c>
      <c r="K9" s="8" t="str">
        <f>IF(J9="","",IF(OR(J9=CK9,J9=CN9,J9=CR9),$BS$1,IF(OR(J9=BJ9,J9=BM9,J9=BQ9),$AR$1,IF(OR(J9=AI9,J9=AL9,J9=AP9),$Q$1,""))))</f>
        <v/>
      </c>
      <c r="L9" s="8">
        <f>IF(COUNT(AI9,AL9,AP9,BJ9,BM9,BQ9,CK9,CN9,CR9)&gt;1,LARGE((AI9,AL9,AP9,BJ9,BM9,BQ9,CK9,CN9,CR9),2),0)</f>
        <v>0</v>
      </c>
      <c r="M9" s="8" t="str">
        <f>IF(L9="","",IF(OR(L9=CK9,L9=CN9,L9=CR9),$BS$1,IF(OR(L9=BJ9,L9=BM9,L9=BQ9),$AR$1,IF(OR(L9=AI9,L9=AL9,L9=AP9),$Q$1,""))))</f>
        <v/>
      </c>
      <c r="N9" s="8">
        <f>IF(MAX(CT9,CU9)&gt;0,MAX(CT9,CU9),"")</f>
        <v>47.180000000000007</v>
      </c>
      <c r="O9" s="11" t="str">
        <f>IF(N9="","",IF(N9=CT9,"("&amp;CT$2&amp;")",IF(N9=CU9,"("&amp;CU$2&amp;")")))</f>
        <v>(Prelim)</v>
      </c>
      <c r="P9" s="8" t="str">
        <f>IF(N9="","",IF(N9=CT9,IF(N9+IF(L9="",0,L9)=WD9,$VD$1,IF(N9+IF(L9="",0,L9)=UV9,$TV$1,IF(N9+IF(L9="",0,L9)=TN9,$SN$1,IF(N9+IF(L9="",0,L9)=SF9,$RF$1,IF(N9+IF(L9="",0,L9)=QX9,$PX$1,IF(N9+IF(L9="",0,L9)=PP9,$OP$1,IF(N9+IF(L9="",0,L9)=OH9,$NH$1,IF(N9+IF(L9="",0,L9)=MZ9,$LZ$1,IF(N9+IF(L9="",0,L9)=LR9,$KR$1,IF(N9+IF(L9="",0,L9)=KJ9,$JJ$1,IF(N9+IF(L9="",0,L9)=JB9,$IB$1,IF(N9+IF(L9="",0,L9)=HT9,$GT$1,IF(N9+IF(L9="",0,L9)=GL9,$FL$1,IF(N9+IF(L9="",0,L9)=FD9,$ED$1,IF(N9+IF(L9="",0,L9)=DV9,$CV$1))))))))))))))),IF(N9=CU9,IF(N9+IF(L9="",0,L9)=WG9,$VD$1,IF(N9+IF(L9="",0,L9)=UY9,$TV$1,IF(N9+IF(L9="",0,L9)=TQ9,$SN$1,IF(N9+IF(L9="",0,L9)=SL9,$RF$1,IF(N9+IF(L9="",0,L9)=RD9,$PX$1,IF(N9+IF(L9="",0,L9)=PV9,$OP$1,IF(N9+IF(L9="",0,L9)=ON9,$NH$1,IF(N9+IF(L9="",0,L9)=NF9,$LZ$1,IF(N9+IF(L9="",0,L9)=LX9,$KR$1,IF(N9+IF(L9="",0,L9)=KP9,$JJ$1,IF(N9+IF(L9="",0,L9)=JH9,$IB$1,IF(N9+IF(L9="",0,L9)=HZ9,$GT$1,IF(N9+IF(L9="",0,L9)=GR9,$FL$1,IF(N9+IF(L9="",0,L9)=FJ9,$ED$1,IF(N9+IF(L9="",0,L9)=EB9,$CV$1,IF(N9+IF(L9="",0,L9)=WJ9,$VD$1,IF(N9+IF(L9="",0,L9)=VB9,$TV$1,IF(N9+IF(L9="",0,L9)=TT9,$SN$1,IF(N9+IF(L9="",0,L9)=SI9,$RF$1,IF(N9+IF(L9="",0,L9)=RA9,$PX$1,IF(N9+IF(L9="",0,L9)=PS9,$OP$1,IF(N9+IF(L9="",0,L9)=OK9,$NH$1,IF(N9+IF(L9="",0,L9)=NC9,$LZ$1,IF(N9+IF(L9="",0,L9)=LU9,$KR$1,IF(N9+IF(L9="",0,L9)=KM9,$JJ$1,IF(N9+IF(L9="",0,L9)=JE9,$IB$1,IF(N9+IF(L9="",0,L9)=HW9,$GT$1,IF(N9+IF(L9="",0,L9)=GO9,$FL$1,IF(N9+IF(L9="",0,L9)=FG9,$ED$1,IF(N9+IF(L9="",0,L9)=DY9,$CV$1)))))))))))))))))))))))))))))))))</f>
        <v>2025 World Cup FRA (Oct 5)</v>
      </c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7"/>
      <c r="AG9" s="38" t="str">
        <f>IF(S9&gt;0,S9,"")</f>
        <v/>
      </c>
      <c r="AH9" s="38" t="str">
        <f>IF(T9&gt;0,T9,"")</f>
        <v/>
      </c>
      <c r="AI9" s="40" t="str">
        <f>IF(SUM(Q9:T9)-U9&gt;0,SUM(Q9:T9)-U9,"")</f>
        <v/>
      </c>
      <c r="AJ9" s="40" t="str">
        <f>IF(X9&gt;0,X9,"")</f>
        <v/>
      </c>
      <c r="AK9" s="40" t="str">
        <f>IF(Y9&gt;0,Y9,"")</f>
        <v/>
      </c>
      <c r="AL9" s="40" t="str">
        <f>IF(SUM(V9:Y9)-Z9&gt;0,SUM(V9:Y9)-Z9,"")</f>
        <v/>
      </c>
      <c r="AM9" s="40" t="str">
        <f>IF(AI9="","",MAX(AI9,AL9))</f>
        <v/>
      </c>
      <c r="AN9" s="40" t="str">
        <f>IF(AC9&gt;0,AC9,"")</f>
        <v/>
      </c>
      <c r="AO9" s="40" t="str">
        <f>IF(AD9&gt;0,AD9,"")</f>
        <v/>
      </c>
      <c r="AP9" s="40" t="str">
        <f>IF(SUM(AA9:AD9)-AE9&gt;0,SUM(AA9:AD9)-AE9,"")</f>
        <v/>
      </c>
      <c r="AQ9" s="40" t="str">
        <f>IF(SUM(AM9,AP9)&gt;0,SUM(AM9,AP9),"")</f>
        <v/>
      </c>
      <c r="AR9" s="26"/>
      <c r="AS9" s="26"/>
      <c r="AT9" s="26"/>
      <c r="AU9" s="26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8"/>
      <c r="BH9" s="39" t="str">
        <f>IF(AT9&gt;0,AT9,"")</f>
        <v/>
      </c>
      <c r="BI9" s="39" t="str">
        <f>IF(AU9&gt;0,AU9,"")</f>
        <v/>
      </c>
      <c r="BJ9" s="11" t="str">
        <f>IF(SUM(AR9:AU9)-AV9&gt;0,SUM(AR9:AU9)-AV9,"")</f>
        <v/>
      </c>
      <c r="BK9" s="11" t="str">
        <f>IF(AY9&gt;0,AY9,"")</f>
        <v/>
      </c>
      <c r="BL9" s="11" t="str">
        <f>IF(AZ9&gt;0,AZ9,"")</f>
        <v/>
      </c>
      <c r="BM9" s="11" t="str">
        <f>IF(SUM(AW9:AZ9)-BA9&gt;0,SUM(AW9:AZ9)-BA9,"")</f>
        <v/>
      </c>
      <c r="BN9" s="11" t="str">
        <f>IF(BJ9="","",MAX(BJ9,BM9))</f>
        <v/>
      </c>
      <c r="BO9" s="11" t="str">
        <f>IF(BD9&gt;0,BD9,"")</f>
        <v/>
      </c>
      <c r="BP9" s="11" t="str">
        <f>IF(BE9&gt;0,BE9,"")</f>
        <v/>
      </c>
      <c r="BQ9" s="11" t="str">
        <f>IF(SUM(BB9:BE9)-BF9&gt;0,SUM(BB9:BE9)-BF9,"")</f>
        <v/>
      </c>
      <c r="BR9" s="11" t="str">
        <f>IF(SUM(BN9,BQ9)&gt;0,SUM(BN9,BQ9),"")</f>
        <v/>
      </c>
      <c r="BS9" s="22"/>
      <c r="BT9" s="22"/>
      <c r="BU9" s="22"/>
      <c r="BV9" s="22"/>
      <c r="BW9" s="22"/>
      <c r="BX9" s="22"/>
      <c r="BY9" s="22"/>
      <c r="BZ9" s="22"/>
      <c r="CA9" s="22"/>
      <c r="CB9" s="22"/>
      <c r="CC9" s="22"/>
      <c r="CD9" s="22"/>
      <c r="CE9" s="22"/>
      <c r="CF9" s="22"/>
      <c r="CG9" s="22"/>
      <c r="CH9" s="27"/>
      <c r="CI9" s="38" t="str">
        <f>IF(BU9&gt;0,BU9,"")</f>
        <v/>
      </c>
      <c r="CJ9" s="38" t="str">
        <f>IF(BV9&gt;0,BV9,"")</f>
        <v/>
      </c>
      <c r="CK9" s="40" t="str">
        <f>IF(SUM(BS9:BV9)-BW9&gt;0,SUM(BS9:BV9)-BW9,"")</f>
        <v/>
      </c>
      <c r="CL9" s="40" t="str">
        <f>IF(BZ9&gt;0,BZ9,"")</f>
        <v/>
      </c>
      <c r="CM9" s="40" t="str">
        <f>IF(CA9&gt;0,CA9,"")</f>
        <v/>
      </c>
      <c r="CN9" s="40" t="str">
        <f>IF(SUM(BX9:CA9)-CB9&gt;0,SUM(BX9:CA9)-CB9,"")</f>
        <v/>
      </c>
      <c r="CO9" s="40" t="str">
        <f>IF(CK9="","",MAX(CK9,CN9))</f>
        <v/>
      </c>
      <c r="CP9" s="40" t="str">
        <f>IF(CE9&gt;0,CE9,"")</f>
        <v/>
      </c>
      <c r="CQ9" s="40" t="str">
        <f>IF(CF9&gt;0,CF9,"")</f>
        <v/>
      </c>
      <c r="CR9" s="40" t="str">
        <f>IF(SUM(CC9:CF9)-CG9&gt;0,SUM(CC9:CF9)-CG9,"")</f>
        <v/>
      </c>
      <c r="CS9" s="40" t="str">
        <f>IF(SUM(CO9,CR9)&gt;0,SUM(CO9,CR9),"")</f>
        <v/>
      </c>
      <c r="CT9" s="51">
        <f>IF(MAX(DV9,FD9,GL9,HT9,JB9,KJ9,LR9,MZ9,OH9,PP9,QX9,SF9,TN9,UV9,WD9)-IF(L9="",0,L9)&gt;0.001,MAX(DV9,FD9,GL9,HT9,JB9,KJ9,LR9,MZ9,OH9,PP9,QX9,SF9,TN9,UV9,WD9)-IF(L9="",0,L9),"")</f>
        <v>47.180000000000007</v>
      </c>
      <c r="CU9" s="51" t="str">
        <f>IF(MAX(DY9,EB9,FG9,FJ9,GO9,GR9,HW9,HZ9,JE9,JH9,KM9,KP9,LU9,LX9,NC9,NF9,OK9,ON9,PS9,PV9,RA9,RD9,SI9,SL9,TQ9,TT9,UY9,VB9,WG9,WJ9)-IF(L9="",0,L9)&gt;0.001,MAX(DY9,EB9,FG9,FJ9,GO9,GR9,HW9,HZ9,JE9,JH9,KM9,KP9,LU9,LX9,NC9,NF9,OK9,ON9,PS9,PV9,RA9,RD9,SI9,SL9,TQ9,TT9,UY9,VB9,WG9,WJ9)-IF(L9="",0,L9),"")</f>
        <v/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0" t="str">
        <f>IF(CX9&gt;0,CX9,"")</f>
        <v/>
      </c>
      <c r="DQ9" s="40" t="str">
        <f>IF(CY9&gt;0,CY9,"")</f>
        <v/>
      </c>
      <c r="DR9" s="40" t="str">
        <f>IF(SUM(CV9:CY9)-CZ9&gt;0,SUM(CV9:CY9)-CZ9,"")</f>
        <v/>
      </c>
      <c r="DS9" s="40" t="str">
        <f>IF(DC9&gt;0,DC9,"")</f>
        <v/>
      </c>
      <c r="DT9" s="40" t="str">
        <f>IF(DD9&gt;0,DD9,"")</f>
        <v/>
      </c>
      <c r="DU9" s="40" t="str">
        <f>IF(SUM(DA9:DD9)-DE9&gt;0,SUM(DA9:DD9)-DE9,"")</f>
        <v/>
      </c>
      <c r="DV9" s="40" t="str">
        <f>IF(MAX(DR9,DU9)&gt;0,MAX(DR9,DU9),"")</f>
        <v/>
      </c>
      <c r="DW9" s="40" t="str">
        <f>IF(DH9&gt;0,DH9,"")</f>
        <v/>
      </c>
      <c r="DX9" s="40" t="str">
        <f>IF(DI9&gt;0,DI9,"")</f>
        <v/>
      </c>
      <c r="DY9" s="40" t="str">
        <f>IF(SUM(DF9:DI9)-DJ9&gt;0,SUM(DF9:DI9)-DJ9,"")</f>
        <v/>
      </c>
      <c r="DZ9" s="40" t="str">
        <f>IF(DM9&gt;0,DM9,"")</f>
        <v/>
      </c>
      <c r="EA9" s="40" t="str">
        <f>IF(DN9&gt;0,DN9,"")</f>
        <v/>
      </c>
      <c r="EB9" s="40" t="str">
        <f>IF(SUM(DK9:DN9)-DO9&gt;0,SUM(DK9:DN9)-DO9,"")</f>
        <v/>
      </c>
      <c r="EC9" s="40" t="str">
        <f>IF(SUM(DV9,DY9,EB9)&gt;0,SUM(DV9,DY9,EB9),"")</f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>IF(EF9&gt;0,EF9,"")</f>
        <v/>
      </c>
      <c r="EY9" s="11" t="str">
        <f>IF(EG9&gt;0,EG9,"")</f>
        <v/>
      </c>
      <c r="EZ9" s="11" t="str">
        <f>IF(SUM(ED9:EG9)-EH9&gt;0,SUM(ED9:EG9)-EH9,"")</f>
        <v/>
      </c>
      <c r="FA9" s="11" t="str">
        <f>IF(EK9&gt;0,EK9,"")</f>
        <v/>
      </c>
      <c r="FB9" s="11" t="str">
        <f>IF(EL9&gt;0,EL9,"")</f>
        <v/>
      </c>
      <c r="FC9" s="11" t="str">
        <f>IF(SUM(EI9:EL9)-EM9&gt;0,SUM(EI9:EL9)-EM9,"")</f>
        <v/>
      </c>
      <c r="FD9" s="11" t="str">
        <f>IF(MAX(EZ9,FC9)&gt;0,MAX(EZ9,FC9),"")</f>
        <v/>
      </c>
      <c r="FE9" s="11" t="str">
        <f>IF(EP9&gt;0,EP9,"")</f>
        <v/>
      </c>
      <c r="FF9" s="11" t="str">
        <f>IF(EQ9&gt;0,EQ9,"")</f>
        <v/>
      </c>
      <c r="FG9" s="11" t="str">
        <f>IF(SUM(EN9:EQ9)-ER9&gt;0,SUM(EN9:EQ9)-ER9,"")</f>
        <v/>
      </c>
      <c r="FH9" s="11" t="str">
        <f>IF(EU9&gt;0,EU9,"")</f>
        <v/>
      </c>
      <c r="FI9" s="11" t="str">
        <f>IF(EV9&gt;0,EV9,"")</f>
        <v/>
      </c>
      <c r="FJ9" s="11" t="str">
        <f>IF(SUM(ES9:EV9)-EW9&gt;0,SUM(ES9:EV9)-EW9,"")</f>
        <v/>
      </c>
      <c r="FK9" s="11" t="str">
        <f>IF(SUM(FD9,FG9,FJ9)&gt;0,SUM(FD9,FG9,FJ9),"")</f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0" t="str">
        <f>IF(FN9&gt;0,FN9,"")</f>
        <v/>
      </c>
      <c r="GG9" s="40" t="str">
        <f>IF(FO9&gt;0,FO9,"")</f>
        <v/>
      </c>
      <c r="GH9" s="40" t="str">
        <f>IF(SUM(FL9:FO9)-FP9&gt;0,SUM(FL9:FO9)-FP9,"")</f>
        <v/>
      </c>
      <c r="GI9" s="40" t="str">
        <f>IF(FS9&gt;0,FS9,"")</f>
        <v/>
      </c>
      <c r="GJ9" s="40" t="str">
        <f>IF(FT9&gt;0,FT9,"")</f>
        <v/>
      </c>
      <c r="GK9" s="40" t="str">
        <f>IF(SUM(FQ9:FT9)-FU9&gt;0,SUM(FQ9:FT9)-FU9,"")</f>
        <v/>
      </c>
      <c r="GL9" s="40" t="str">
        <f>IF(MAX(GH9,GK9)&gt;0,MAX(GH9,GK9),"")</f>
        <v/>
      </c>
      <c r="GM9" s="40" t="str">
        <f>IF(FX9&gt;0,FX9,"")</f>
        <v/>
      </c>
      <c r="GN9" s="40" t="str">
        <f>IF(FY9&gt;0,FY9,"")</f>
        <v/>
      </c>
      <c r="GO9" s="40" t="str">
        <f>IF(SUM(FV9:FY9)-FZ9&gt;0,SUM(FV9:FY9)-FZ9,"")</f>
        <v/>
      </c>
      <c r="GP9" s="40" t="str">
        <f>IF(GC9&gt;0,GC9,"")</f>
        <v/>
      </c>
      <c r="GQ9" s="40" t="str">
        <f>IF(GD9&gt;0,GD9,"")</f>
        <v/>
      </c>
      <c r="GR9" s="40" t="str">
        <f>IF(SUM(GA9:GD9)-GE9&gt;0,SUM(GA9:GD9)-GE9,"")</f>
        <v/>
      </c>
      <c r="GS9" s="40" t="str">
        <f>IF(SUM(GL9,GO9,GR9)&gt;0,SUM(GL9,GO9,GR9),"")</f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>IF(GV9&gt;0,GV9,"")</f>
        <v/>
      </c>
      <c r="HO9" s="11" t="str">
        <f>IF(GW9&gt;0,GW9,"")</f>
        <v/>
      </c>
      <c r="HP9" s="11" t="str">
        <f>IF(SUM(GT9:GW9)-GX9&gt;0,SUM(GT9:GW9)-GX9,"")</f>
        <v/>
      </c>
      <c r="HQ9" s="11" t="str">
        <f>IF(HA9&gt;0,HA9,"")</f>
        <v/>
      </c>
      <c r="HR9" s="11" t="str">
        <f>IF(HB9&gt;0,HB9,"")</f>
        <v/>
      </c>
      <c r="HS9" s="11" t="str">
        <f>IF(SUM(GY9:HB9)-HC9&gt;0,SUM(GY9:HB9)-HC9,"")</f>
        <v/>
      </c>
      <c r="HT9" s="11" t="str">
        <f>IF(MAX(HP9,HS9)&gt;0,MAX(HP9,HS9),"")</f>
        <v/>
      </c>
      <c r="HU9" s="11" t="str">
        <f>IF(HF9&gt;0,HF9,"")</f>
        <v/>
      </c>
      <c r="HV9" s="11" t="str">
        <f>IF(HG9&gt;0,HG9,"")</f>
        <v/>
      </c>
      <c r="HW9" s="11" t="str">
        <f>IF(SUM(HD9:HG9)-HH9&gt;0,SUM(HD9:HG9)-HH9,"")</f>
        <v/>
      </c>
      <c r="HX9" s="11" t="str">
        <f>IF(HK9&gt;0,HK9,"")</f>
        <v/>
      </c>
      <c r="HY9" s="11" t="str">
        <f>IF(HL9&gt;0,HL9,"")</f>
        <v/>
      </c>
      <c r="HZ9" s="11" t="str">
        <f>IF(SUM(HI9:HL9)-HM9&gt;0,SUM(HI9:HL9)-HM9,"")</f>
        <v/>
      </c>
      <c r="IA9" s="11" t="str">
        <f>IF(SUM(HT9,HW9,HZ9)&gt;0,SUM(HT9,HW9,HZ9),"")</f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0" t="str">
        <f>IF(ID9&gt;0,ID9,"")</f>
        <v/>
      </c>
      <c r="IW9" s="40" t="str">
        <f>IF(IE9&gt;0,IE9,"")</f>
        <v/>
      </c>
      <c r="IX9" s="40" t="str">
        <f>IF(SUM(IB9:IE9)-IF9&gt;0,SUM(IB9:IE9)-IF9,"")</f>
        <v/>
      </c>
      <c r="IY9" s="40" t="str">
        <f>IF(II9&gt;0,II9,"")</f>
        <v/>
      </c>
      <c r="IZ9" s="40" t="str">
        <f>IF(IJ9&gt;0,IJ9,"")</f>
        <v/>
      </c>
      <c r="JA9" s="40" t="str">
        <f>IF(SUM(IG9:IJ9)-IK9&gt;0,SUM(IG9:IJ9)-IK9,"")</f>
        <v/>
      </c>
      <c r="JB9" s="40" t="str">
        <f>IF(MAX(IX9,JA9)&gt;0,MAX(IX9,JA9),"")</f>
        <v/>
      </c>
      <c r="JC9" s="40" t="str">
        <f>IF(IN9&gt;0,IN9,"")</f>
        <v/>
      </c>
      <c r="JD9" s="40" t="str">
        <f>IF(IO9&gt;0,IO9,"")</f>
        <v/>
      </c>
      <c r="JE9" s="40" t="str">
        <f>IF(SUM(IL9:IO9)-IP9&gt;0,SUM(IL9:IO9)-IP9,"")</f>
        <v/>
      </c>
      <c r="JF9" s="40" t="str">
        <f>IF(IS9&gt;0,IS9,"")</f>
        <v/>
      </c>
      <c r="JG9" s="40" t="str">
        <f>IF(IT9&gt;0,IT9,"")</f>
        <v/>
      </c>
      <c r="JH9" s="40" t="str">
        <f>IF(SUM(IQ9:IT9)-IU9&gt;0,SUM(IQ9:IT9)-IU9,"")</f>
        <v/>
      </c>
      <c r="JI9" s="40" t="str">
        <f>IF(SUM(JB9,JE9,JH9)&gt;0,SUM(JB9,JE9,JH9),"")</f>
        <v/>
      </c>
      <c r="JJ9" s="18">
        <v>3.05</v>
      </c>
      <c r="JK9" s="18">
        <v>3.5</v>
      </c>
      <c r="JL9" s="18">
        <v>4.8</v>
      </c>
      <c r="JM9" s="18">
        <v>6.36</v>
      </c>
      <c r="JN9" s="18">
        <v>0</v>
      </c>
      <c r="JO9" s="18">
        <v>5.9</v>
      </c>
      <c r="JP9" s="18">
        <v>7.7</v>
      </c>
      <c r="JQ9" s="18">
        <v>9.8000000000000007</v>
      </c>
      <c r="JR9" s="18">
        <v>12.64</v>
      </c>
      <c r="JS9" s="18">
        <v>0</v>
      </c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>
        <f>IF(JL9&gt;0,JL9,"")</f>
        <v>4.8</v>
      </c>
      <c r="KE9" s="11">
        <f>IF(JM9&gt;0,JM9,"")</f>
        <v>6.36</v>
      </c>
      <c r="KF9" s="11">
        <f>IF(SUM(JJ9:JM9)-JN9&gt;0,SUM(JJ9:JM9)-JN9,"")</f>
        <v>17.71</v>
      </c>
      <c r="KG9" s="11">
        <f>IF(JQ9&gt;0,JQ9,"")</f>
        <v>9.8000000000000007</v>
      </c>
      <c r="KH9" s="11">
        <f>IF(JR9&gt;0,JR9,"")</f>
        <v>12.64</v>
      </c>
      <c r="KI9" s="11">
        <f>IF(SUM(JO9:JR9)-JS9&gt;0,SUM(JO9:JR9)-JS9,"")</f>
        <v>36.040000000000006</v>
      </c>
      <c r="KJ9" s="11">
        <f>IF(MAX(KF9,KI9)&gt;0,MAX(KF9,KI9),"")</f>
        <v>36.040000000000006</v>
      </c>
      <c r="KK9" s="11" t="str">
        <f>IF(JV9&gt;0,JV9,"")</f>
        <v/>
      </c>
      <c r="KL9" s="11" t="str">
        <f>IF(JW9&gt;0,JW9,"")</f>
        <v/>
      </c>
      <c r="KM9" s="11" t="str">
        <f>IF(SUM(JT9:JW9)-JX9&gt;0,SUM(JT9:JW9)-JX9,"")</f>
        <v/>
      </c>
      <c r="KN9" s="11" t="str">
        <f>IF(KA9&gt;0,KA9,"")</f>
        <v/>
      </c>
      <c r="KO9" s="11" t="str">
        <f>IF(KB9&gt;0,KB9,"")</f>
        <v/>
      </c>
      <c r="KP9" s="11" t="str">
        <f>IF(SUM(JY9:KB9)-KC9&gt;0,SUM(JY9:KB9)-KC9,"")</f>
        <v/>
      </c>
      <c r="KQ9" s="11">
        <f>IF(SUM(KJ9,KM9,KP9)&gt;0,SUM(KJ9,KM9,KP9),"")</f>
        <v>36.040000000000006</v>
      </c>
      <c r="KR9" s="17">
        <v>7.15</v>
      </c>
      <c r="KS9" s="17">
        <v>9.4499999999999993</v>
      </c>
      <c r="KT9" s="17">
        <v>12.6</v>
      </c>
      <c r="KU9" s="17">
        <v>17.98</v>
      </c>
      <c r="KV9" s="17">
        <v>0</v>
      </c>
      <c r="KW9" s="17">
        <v>2.8</v>
      </c>
      <c r="KX9" s="17">
        <v>3.7</v>
      </c>
      <c r="KY9" s="17">
        <v>6.3</v>
      </c>
      <c r="KZ9" s="17">
        <v>6.32</v>
      </c>
      <c r="LA9" s="17">
        <v>0</v>
      </c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0">
        <f>IF(KT9&gt;0,KT9,"")</f>
        <v>12.6</v>
      </c>
      <c r="LM9" s="40">
        <f>IF(KU9&gt;0,KU9,"")</f>
        <v>17.98</v>
      </c>
      <c r="LN9" s="40">
        <f>IF(SUM(KR9:KU9)-KV9&gt;0,SUM(KR9:KU9)-KV9,"")</f>
        <v>47.180000000000007</v>
      </c>
      <c r="LO9" s="40">
        <f>IF(KY9&gt;0,KY9,"")</f>
        <v>6.3</v>
      </c>
      <c r="LP9" s="40">
        <f>IF(KZ9&gt;0,KZ9,"")</f>
        <v>6.32</v>
      </c>
      <c r="LQ9" s="40">
        <f>IF(SUM(KW9:KZ9)-LA9&gt;0,SUM(KW9:KZ9)-LA9,"")</f>
        <v>19.12</v>
      </c>
      <c r="LR9" s="40">
        <f>IF(MAX(LN9,LQ9)&gt;0,MAX(LN9,LQ9),"")</f>
        <v>47.180000000000007</v>
      </c>
      <c r="LS9" s="40" t="str">
        <f>IF(LD9&gt;0,LD9,"")</f>
        <v/>
      </c>
      <c r="LT9" s="40" t="str">
        <f>IF(LE9&gt;0,LE9,"")</f>
        <v/>
      </c>
      <c r="LU9" s="40" t="str">
        <f>IF(SUM(LB9:LE9)-LF9&gt;0,SUM(LB9:LE9)-LF9,"")</f>
        <v/>
      </c>
      <c r="LV9" s="40" t="str">
        <f>IF(LI9&gt;0,LI9,"")</f>
        <v/>
      </c>
      <c r="LW9" s="40" t="str">
        <f>IF(LJ9&gt;0,LJ9,"")</f>
        <v/>
      </c>
      <c r="LX9" s="40" t="str">
        <f>IF(SUM(LG9:LJ9)-LK9&gt;0,SUM(LG9:LJ9)-LK9,"")</f>
        <v/>
      </c>
      <c r="LY9" s="40">
        <f>IF(SUM(LR9,LU9,LX9)&gt;0,SUM(LR9,LU9,LX9),"")</f>
        <v>47.180000000000007</v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>IF(MB9&gt;0,MB9,"")</f>
        <v/>
      </c>
      <c r="MU9" s="11" t="str">
        <f>IF(MC9&gt;0,MC9,"")</f>
        <v/>
      </c>
      <c r="MV9" s="11" t="str">
        <f>IF(SUM(LZ9:MC9)-MD9&gt;0,SUM(LZ9:MC9)-MD9,"")</f>
        <v/>
      </c>
      <c r="MW9" s="11" t="str">
        <f>IF(MG9&gt;0,MG9,"")</f>
        <v/>
      </c>
      <c r="MX9" s="11" t="str">
        <f>IF(MH9&gt;0,MH9,"")</f>
        <v/>
      </c>
      <c r="MY9" s="11" t="str">
        <f>IF(SUM(ME9:MH9)-MI9&gt;0,SUM(ME9:MH9)-MI9,"")</f>
        <v/>
      </c>
      <c r="MZ9" s="11" t="str">
        <f>IF(MAX(MV9,MY9)&gt;0,MAX(MV9,MY9),"")</f>
        <v/>
      </c>
      <c r="NA9" s="11" t="str">
        <f>IF(ML9&gt;0,ML9,"")</f>
        <v/>
      </c>
      <c r="NB9" s="11" t="str">
        <f>IF(MM9&gt;0,MM9,"")</f>
        <v/>
      </c>
      <c r="NC9" s="11" t="str">
        <f>IF(SUM(MJ9:MM9)-MN9&gt;0,SUM(MJ9:MM9)-MN9,"")</f>
        <v/>
      </c>
      <c r="ND9" s="11" t="str">
        <f>IF(MQ9&gt;0,MQ9,"")</f>
        <v/>
      </c>
      <c r="NE9" s="11" t="str">
        <f>IF(MR9&gt;0,MR9,"")</f>
        <v/>
      </c>
      <c r="NF9" s="11" t="str">
        <f>IF(SUM(MO9:MR9)-MS9&gt;0,SUM(MO9:MR9)-MS9,"")</f>
        <v/>
      </c>
      <c r="NG9" s="11" t="str">
        <f>IF(SUM(MZ9,NC9,NF9)&gt;0,SUM(MZ9,NC9,NF9),"")</f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0" t="str">
        <f>IF(NJ9&gt;0,NJ9,"")</f>
        <v/>
      </c>
      <c r="OC9" s="40" t="str">
        <f>IF(NK9&gt;0,NK9,"")</f>
        <v/>
      </c>
      <c r="OD9" s="40" t="str">
        <f>IF(SUM(NH9:NK9)-NL9&gt;0,SUM(NH9:NK9)-NL9,"")</f>
        <v/>
      </c>
      <c r="OE9" s="40" t="str">
        <f>IF(NO9&gt;0,NO9,"")</f>
        <v/>
      </c>
      <c r="OF9" s="40" t="str">
        <f>IF(NP9&gt;0,NP9,"")</f>
        <v/>
      </c>
      <c r="OG9" s="40" t="str">
        <f>IF(SUM(NM9:NP9)-NQ9&gt;0,SUM(NM9:NP9)-NQ9,"")</f>
        <v/>
      </c>
      <c r="OH9" s="40" t="str">
        <f>IF(MAX(OD9,OG9)&gt;0,MAX(OD9,OG9),"")</f>
        <v/>
      </c>
      <c r="OI9" s="40" t="str">
        <f>IF(NT9&gt;0,NT9,"")</f>
        <v/>
      </c>
      <c r="OJ9" s="40" t="str">
        <f>IF(NU9&gt;0,NU9,"")</f>
        <v/>
      </c>
      <c r="OK9" s="40" t="str">
        <f>IF(SUM(NR9:NU9)-NV9&gt;0,SUM(NR9:NU9)-NV9,"")</f>
        <v/>
      </c>
      <c r="OL9" s="40" t="str">
        <f>IF(NY9&gt;0,NY9,"")</f>
        <v/>
      </c>
      <c r="OM9" s="40" t="str">
        <f>IF(NZ9&gt;0,NZ9,"")</f>
        <v/>
      </c>
      <c r="ON9" s="40" t="str">
        <f>IF(SUM(NW9:NZ9)-OA9&gt;0,SUM(NW9:NZ9)-OA9,"")</f>
        <v/>
      </c>
      <c r="OO9" s="40" t="str">
        <f>IF(SUM(OH9,OK9,ON9)&gt;0,SUM(OH9,OK9,ON9),"")</f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>IF(OR9&gt;0,OR9,"")</f>
        <v/>
      </c>
      <c r="PK9" s="11" t="str">
        <f>IF(OS9&gt;0,OS9,"")</f>
        <v/>
      </c>
      <c r="PL9" s="11" t="str">
        <f>IF(SUM(OP9:OS9)-OT9&gt;0,SUM(OP9:OS9)-OT9,"")</f>
        <v/>
      </c>
      <c r="PM9" s="11" t="str">
        <f>IF(OW9&gt;0,OW9,"")</f>
        <v/>
      </c>
      <c r="PN9" s="11" t="str">
        <f>IF(OX9&gt;0,OX9,"")</f>
        <v/>
      </c>
      <c r="PO9" s="11" t="str">
        <f>IF(SUM(OU9:OX9)-OY9&gt;0,SUM(OU9:OX9)-OY9,"")</f>
        <v/>
      </c>
      <c r="PP9" s="11" t="str">
        <f>IF(MAX(PL9,PO9)&gt;0,MAX(PL9,PO9),"")</f>
        <v/>
      </c>
      <c r="PQ9" s="11" t="str">
        <f>IF(PB9&gt;0,PB9,"")</f>
        <v/>
      </c>
      <c r="PR9" s="11" t="str">
        <f>IF(PC9&gt;0,PC9,"")</f>
        <v/>
      </c>
      <c r="PS9" s="11" t="str">
        <f>IF(SUM(OZ9:PC9)-PD9&gt;0,SUM(OZ9:PC9)-PD9,"")</f>
        <v/>
      </c>
      <c r="PT9" s="11" t="str">
        <f>IF(PG9&gt;0,PG9,"")</f>
        <v/>
      </c>
      <c r="PU9" s="11" t="str">
        <f>IF(PH9&gt;0,PH9,"")</f>
        <v/>
      </c>
      <c r="PV9" s="11" t="str">
        <f>IF(SUM(PE9:PH9)-PI9&gt;0,SUM(PE9:PH9)-PI9,"")</f>
        <v/>
      </c>
      <c r="PW9" s="11" t="str">
        <f>IF(SUM(PP9,PS9,PV9)&gt;0,SUM(PP9,PS9,PV9),"")</f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0" t="str">
        <f>IF(PZ9&gt;0,PZ9,"")</f>
        <v/>
      </c>
      <c r="QS9" s="40" t="str">
        <f>IF(QA9&gt;0,QA9,"")</f>
        <v/>
      </c>
      <c r="QT9" s="40" t="str">
        <f>IF(SUM(PX9:QA9)-QB9&gt;0,SUM(PX9:QA9)-QB9,"")</f>
        <v/>
      </c>
      <c r="QU9" s="40" t="str">
        <f>IF(QE9&gt;0,QE9,"")</f>
        <v/>
      </c>
      <c r="QV9" s="40" t="str">
        <f>IF(QF9&gt;0,QF9,"")</f>
        <v/>
      </c>
      <c r="QW9" s="40" t="str">
        <f>IF(SUM(QC9:QF9)-QG9&gt;0,SUM(QC9:QF9)-QG9,"")</f>
        <v/>
      </c>
      <c r="QX9" s="40" t="str">
        <f>IF(MAX(QT9,QW9)&gt;0,MAX(QT9,QW9),"")</f>
        <v/>
      </c>
      <c r="QY9" s="40" t="str">
        <f>IF(QJ9&gt;0,QJ9,"")</f>
        <v/>
      </c>
      <c r="QZ9" s="40" t="str">
        <f>IF(QK9&gt;0,QK9,"")</f>
        <v/>
      </c>
      <c r="RA9" s="40" t="str">
        <f>IF(SUM(QH9:QK9)-QL9&gt;0,SUM(QH9:QK9)-QL9,"")</f>
        <v/>
      </c>
      <c r="RB9" s="40" t="str">
        <f>IF(QO9&gt;0,QO9,"")</f>
        <v/>
      </c>
      <c r="RC9" s="40" t="str">
        <f>IF(QP9&gt;0,QP9,"")</f>
        <v/>
      </c>
      <c r="RD9" s="40" t="str">
        <f>IF(SUM(QM9:QP9)-QQ9&gt;0,SUM(QM9:QP9)-QQ9,"")</f>
        <v/>
      </c>
      <c r="RE9" s="40" t="str">
        <f>IF(SUM(QX9,RA9,RD9)&gt;0,SUM(QX9,RA9,RD9),"")</f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>IF(RH9&gt;0,RH9,"")</f>
        <v/>
      </c>
      <c r="SA9" s="11" t="str">
        <f>IF(RI9&gt;0,RI9,"")</f>
        <v/>
      </c>
      <c r="SB9" s="11" t="str">
        <f>IF(SUM(RF9:RI9)-RJ9&gt;0,SUM(RF9:RI9)-RJ9,"")</f>
        <v/>
      </c>
      <c r="SC9" s="11" t="str">
        <f>IF(RM9&gt;0,RM9,"")</f>
        <v/>
      </c>
      <c r="SD9" s="11" t="str">
        <f>IF(RN9&gt;0,RN9,"")</f>
        <v/>
      </c>
      <c r="SE9" s="11" t="str">
        <f>IF(SUM(RK9:RN9)-RO9&gt;0,SUM(RK9:RN9)-RO9,"")</f>
        <v/>
      </c>
      <c r="SF9" s="11" t="str">
        <f>IF(MAX(SB9,SE9)&gt;0,MAX(SB9,SE9),"")</f>
        <v/>
      </c>
      <c r="SG9" s="11" t="str">
        <f>IF(RR9&gt;0,RR9,"")</f>
        <v/>
      </c>
      <c r="SH9" s="11" t="str">
        <f>IF(RS9&gt;0,RS9,"")</f>
        <v/>
      </c>
      <c r="SI9" s="11" t="str">
        <f>IF(SUM(RP9:RS9)-RT9&gt;0,SUM(RP9:RS9)-RT9,"")</f>
        <v/>
      </c>
      <c r="SJ9" s="11" t="str">
        <f>IF(RW9&gt;0,RW9,"")</f>
        <v/>
      </c>
      <c r="SK9" s="11" t="str">
        <f>IF(RX9&gt;0,RX9,"")</f>
        <v/>
      </c>
      <c r="SL9" s="11" t="str">
        <f>IF(SUM(RU9:RX9)-RY9&gt;0,SUM(RU9:RX9)-RY9,"")</f>
        <v/>
      </c>
      <c r="SM9" s="11" t="str">
        <f>IF(SUM(SF9,SI9,SL9)&gt;0,SUM(SF9,SI9,SL9),"")</f>
        <v/>
      </c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40" t="str">
        <f>IF(SP9&gt;0,SP9,"")</f>
        <v/>
      </c>
      <c r="TI9" s="40" t="str">
        <f>IF(SQ9&gt;0,SQ9,"")</f>
        <v/>
      </c>
      <c r="TJ9" s="40" t="str">
        <f>IF(SUM(SN9:SQ9)-SR9&gt;0,SUM(SN9:SQ9)-SR9,"")</f>
        <v/>
      </c>
      <c r="TK9" s="40" t="str">
        <f>IF(SU9&gt;0,SU9,"")</f>
        <v/>
      </c>
      <c r="TL9" s="40" t="str">
        <f>IF(SV9&gt;0,SV9,"")</f>
        <v/>
      </c>
      <c r="TM9" s="40" t="str">
        <f>IF(SUM(SS9:SV9)-SW9&gt;0,SUM(SS9:SV9)-SW9,"")</f>
        <v/>
      </c>
      <c r="TN9" s="40" t="str">
        <f>IF(MAX(TJ9,TM9)&gt;0,MAX(TJ9,TM9),"")</f>
        <v/>
      </c>
      <c r="TO9" s="40" t="str">
        <f>IF(SZ9&gt;0,SZ9,"")</f>
        <v/>
      </c>
      <c r="TP9" s="40" t="str">
        <f>IF(TA9&gt;0,TA9,"")</f>
        <v/>
      </c>
      <c r="TQ9" s="40" t="str">
        <f>IF(SUM(SX9:TA9)-TB9&gt;0,SUM(SX9:TA9)-TB9,"")</f>
        <v/>
      </c>
      <c r="TR9" s="40" t="str">
        <f>IF(TE9&gt;0,TE9,"")</f>
        <v/>
      </c>
      <c r="TS9" s="40" t="str">
        <f>IF(TF9&gt;0,TF9,"")</f>
        <v/>
      </c>
      <c r="TT9" s="40" t="str">
        <f>IF(SUM(TC9:TF9)-TG9&gt;0,SUM(TC9:TF9)-TG9,"")</f>
        <v/>
      </c>
      <c r="TU9" s="40" t="str">
        <f>IF(SUM(TN9,TQ9,TT9)&gt;0,SUM(TN9,TQ9,TT9),"")</f>
        <v/>
      </c>
      <c r="TV9" s="18"/>
      <c r="TW9" s="18"/>
      <c r="TX9" s="18"/>
      <c r="TY9" s="18"/>
      <c r="TZ9" s="18"/>
      <c r="UA9" s="18"/>
      <c r="UB9" s="18"/>
      <c r="UC9" s="18"/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1" t="str">
        <f>IF(TX9&gt;0,TX9,"")</f>
        <v/>
      </c>
      <c r="UQ9" s="11" t="str">
        <f>IF(TY9&gt;0,TY9,"")</f>
        <v/>
      </c>
      <c r="UR9" s="11" t="str">
        <f>IF(SUM(TV9:TY9)-TZ9&gt;0,SUM(TV9:TY9)-TZ9,"")</f>
        <v/>
      </c>
      <c r="US9" s="11" t="str">
        <f>IF(UC9&gt;0,UC9,"")</f>
        <v/>
      </c>
      <c r="UT9" s="11" t="str">
        <f>IF(UD9&gt;0,UD9,"")</f>
        <v/>
      </c>
      <c r="UU9" s="11" t="str">
        <f>IF(SUM(UA9:UD9)-UE9&gt;0,SUM(UA9:UD9)-UE9,"")</f>
        <v/>
      </c>
      <c r="UV9" s="11" t="str">
        <f>IF(MAX(UR9,UU9)&gt;0,MAX(UR9,UU9),"")</f>
        <v/>
      </c>
      <c r="UW9" s="11" t="str">
        <f>IF(UH9&gt;0,UH9,"")</f>
        <v/>
      </c>
      <c r="UX9" s="11" t="str">
        <f>IF(UI9&gt;0,UI9,"")</f>
        <v/>
      </c>
      <c r="UY9" s="11" t="str">
        <f>IF(SUM(UF9:UI9)-UJ9&gt;0,SUM(UF9:UI9)-UJ9,"")</f>
        <v/>
      </c>
      <c r="UZ9" s="11" t="str">
        <f>IF(UM9&gt;0,UM9,"")</f>
        <v/>
      </c>
      <c r="VA9" s="11" t="str">
        <f>IF(UN9&gt;0,UN9,"")</f>
        <v/>
      </c>
      <c r="VB9" s="11" t="str">
        <f>IF(SUM(UK9:UN9)-UO9&gt;0,SUM(UK9:UN9)-UO9,"")</f>
        <v/>
      </c>
      <c r="VC9" s="11" t="str">
        <f>IF(SUM(UV9,UY9,VB9)&gt;0,SUM(UV9,UY9,VB9),"")</f>
        <v/>
      </c>
      <c r="VD9" s="17"/>
      <c r="VE9" s="17"/>
      <c r="VF9" s="17"/>
      <c r="VG9" s="17"/>
      <c r="VH9" s="17"/>
      <c r="VI9" s="17"/>
      <c r="VJ9" s="17"/>
      <c r="VK9" s="17"/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40" t="str">
        <f>IF(VF9&gt;0,VF9,"")</f>
        <v/>
      </c>
      <c r="VY9" s="40" t="str">
        <f>IF(VG9&gt;0,VG9,"")</f>
        <v/>
      </c>
      <c r="VZ9" s="40" t="str">
        <f>IF(SUM(VD9:VG9)-VH9&gt;0,SUM(VD9:VG9)-VH9,"")</f>
        <v/>
      </c>
      <c r="WA9" s="40" t="str">
        <f>IF(VK9&gt;0,VK9,"")</f>
        <v/>
      </c>
      <c r="WB9" s="40" t="str">
        <f>IF(VL9&gt;0,VL9,"")</f>
        <v/>
      </c>
      <c r="WC9" s="40" t="str">
        <f>IF(SUM(VI9:VL9)-VM9&gt;0,SUM(VI9:VL9)-VM9,"")</f>
        <v/>
      </c>
      <c r="WD9" s="40" t="str">
        <f>IF(MAX(VZ9,WC9)&gt;0,MAX(VZ9,WC9),"")</f>
        <v/>
      </c>
      <c r="WE9" s="40" t="str">
        <f>IF(VP9&gt;0,VP9,"")</f>
        <v/>
      </c>
      <c r="WF9" s="40" t="str">
        <f>IF(VQ9&gt;0,VQ9,"")</f>
        <v/>
      </c>
      <c r="WG9" s="40" t="str">
        <f>IF(SUM(VN9:VQ9)-VR9&gt;0,SUM(VN9:VQ9)-VR9,"")</f>
        <v/>
      </c>
      <c r="WH9" s="40" t="str">
        <f>IF(VU9&gt;0,VU9,"")</f>
        <v/>
      </c>
      <c r="WI9" s="40" t="str">
        <f>IF(VV9&gt;0,VV9,"")</f>
        <v/>
      </c>
      <c r="WJ9" s="40" t="str">
        <f>IF(SUM(VS9:VV9)-VW9&gt;0,SUM(VS9:VV9)-VW9,"")</f>
        <v/>
      </c>
      <c r="WK9" s="40" t="str">
        <f>IF(SUM(WD9,WG9,WJ9)&gt;0,SUM(WD9,WG9,WJ9),"")</f>
        <v/>
      </c>
      <c r="WL9" s="26">
        <f>IF($CH9="P",BS9,(BS9+AR9)/2)</f>
        <v>0</v>
      </c>
      <c r="WM9" s="26">
        <f>IF($CH9="P",BT9,(BT9+AS9)/2)</f>
        <v>0</v>
      </c>
      <c r="WN9" s="26">
        <f>IF($CH9="P",BU9,(BU9+AT9)/2)</f>
        <v>0</v>
      </c>
      <c r="WO9" s="26">
        <f>IF($CH9="P",BV9,(BV9+AU9)/2)</f>
        <v>0</v>
      </c>
      <c r="WP9" s="26">
        <f>IF($CH9="P",BW9,(BW9+AV9)/2)</f>
        <v>0</v>
      </c>
      <c r="WQ9" s="26">
        <f>IF($CH9="P",BX9,(BX9+AW9)/2)</f>
        <v>0</v>
      </c>
      <c r="WR9" s="26">
        <f>IF($CH9="P",BY9,(BY9+AX9)/2)</f>
        <v>0</v>
      </c>
      <c r="WS9" s="26">
        <f>IF($CH9="P",BZ9,(BZ9+AY9)/2)</f>
        <v>0</v>
      </c>
      <c r="WT9" s="26">
        <f>IF($CH9="P",CA9,(CA9+AZ9)/2)</f>
        <v>0</v>
      </c>
      <c r="WU9" s="26">
        <f>IF($CH9="P",CB9,(CB9+BA9)/2)</f>
        <v>0</v>
      </c>
      <c r="WV9" s="26">
        <f>IF($CH9="P",CC9,(CC9+BB9)/2)</f>
        <v>0</v>
      </c>
      <c r="WW9" s="26">
        <f>IF($CH9="P",CD9,(CD9+BC9)/2)</f>
        <v>0</v>
      </c>
      <c r="WX9" s="26">
        <f>IF($CH9="P",CE9,(CE9+BD9)/2)</f>
        <v>0</v>
      </c>
      <c r="WY9" s="26">
        <f>IF($CH9="P",CF9,(CF9+BE9)/2)</f>
        <v>0</v>
      </c>
      <c r="WZ9" s="26">
        <f>IF($CH9="P",CG9,(CG9+BF9)/2)</f>
        <v>0</v>
      </c>
      <c r="XA9" s="28" t="s">
        <v>53</v>
      </c>
      <c r="XB9" s="11" t="str">
        <f>IF(WN9&gt;0,WN9,"")</f>
        <v/>
      </c>
      <c r="XC9" s="11" t="str">
        <f>IF(WO9&gt;0,WO9,"")</f>
        <v/>
      </c>
      <c r="XD9" s="11" t="str">
        <f>IF(SUM(WL9:WO9)-WP9&gt;0,SUM(WL9:WO9)-WP9,"")</f>
        <v/>
      </c>
      <c r="XE9" s="11" t="str">
        <f>IF(WS9&gt;0,WS9,"")</f>
        <v/>
      </c>
      <c r="XF9" s="11" t="str">
        <f>IF(WT9&gt;0,WT9,"")</f>
        <v/>
      </c>
      <c r="XG9" s="11" t="str">
        <f>IF(SUM(WQ9:WT9)-WU9&gt;0,SUM(WQ9:WT9)-WU9,"")</f>
        <v/>
      </c>
      <c r="XH9" s="11" t="str">
        <f>IF(MAX(XD9,XG9)&gt;0,MAX(XD9,XG9),"")</f>
        <v/>
      </c>
      <c r="XI9" s="11" t="str">
        <f>IF(WX9&gt;0,WX9,"")</f>
        <v/>
      </c>
      <c r="XJ9" s="11" t="str">
        <f>IF(WY9&gt;0,WY9,"")</f>
        <v/>
      </c>
      <c r="XK9" s="11" t="str">
        <f>IF(SUM(WV9:WY9)-WZ9&gt;0,SUM(WV9:WY9)-WZ9,"")</f>
        <v/>
      </c>
      <c r="XL9" s="11" t="str">
        <f>IF(SUM(XH9,XK9)&gt;0,SUM(XH9,XK9),"")</f>
        <v/>
      </c>
    </row>
    <row r="10" spans="1:636" x14ac:dyDescent="0.2">
      <c r="A10" s="4" cm="1">
        <f t="array" ref="A10">IF(AND(H10&lt;&gt;"",H10&lt;&gt;"No DD"),SUMPRODUCT((H$4:H$15&lt;&gt;"")*(H$4:H$15&lt;&gt;"No DD")*(E$4:E$15&gt;E10))+1,IF(H10="No DD",SUMPRODUCT((H$4:H$15="No DD")*(E$4:E$15&gt;E10))+1+SUMPRODUCT((H$4:H$15&lt;&gt;"")*(H$4:H$15&lt;&gt;"No DD")),""))</f>
        <v>7</v>
      </c>
      <c r="B10" s="5" t="s">
        <v>179</v>
      </c>
      <c r="C10" s="4" t="s">
        <v>116</v>
      </c>
      <c r="D10" s="4" t="s">
        <v>128</v>
      </c>
      <c r="E10" s="9">
        <f>SUM(J10,L10,N10)</f>
        <v>46.21</v>
      </c>
      <c r="F10" s="3" t="str">
        <f>IF(OR(AND(AG10&gt;=AQ$17,AG10&lt;&gt;"",AI10&gt;=AQ$21,AI10&lt;&gt;"",AF10=""),AND(AJ10&gt;=AQ$17,AJ10&lt;&gt;"",AL10&gt;=AQ$21,AL10&lt;&gt;"",AF10=""),AND(AN10&gt;=AQ$17,AN10&lt;&gt;"",AP10&gt;=AQ$21,AP10&lt;&gt;"",AF10=""),AND(BH10&gt;=BR$17,BH10&lt;&gt;"",BJ10&gt;=BR$21,BJ10&lt;&gt;"",BG10=""),AND(BK10&gt;=BR$17,BK10&lt;&gt;"",BM10&gt;=BR$21,BM10&lt;&gt;"",BG10=""),AND(BO10&gt;=BR$17,BO10&lt;&gt;"",BQ10&gt;=BR$21,BQ10&lt;&gt;"",BG10=""),AND(CI10&gt;=CS$17,CI10&lt;&gt;"",CK10&gt;=CS$21,CK10&lt;&gt;"",CH10=""),AND(CL10&gt;=CS$17,CL10&lt;&gt;"",CN10&gt;=CS$21,CN10&lt;&gt;"",CH10=""),AND(CP10&gt;=CS$17,CP10&lt;&gt;"",CR10&gt;=CS$21,CR10&lt;&gt;"",CH10=""),AND(DP10&gt;=EC$17,DP10&lt;&gt;"",DR10&gt;=EC$21,DR10&lt;&gt;""),AND(DS10&gt;=EC$17,DS10&lt;&gt;"",DU10&gt;=EC$21,DU10&lt;&gt;""),AND(DW10&gt;=EC$17,DW10&lt;&gt;"",DY10&gt;=EC$21,DY10&lt;&gt;""),AND(DZ10&gt;=EC$17,DZ10&lt;&gt;"",EB10&gt;=EC$21,EB10&lt;&gt;""),AND(EX10&gt;=FK$17,EX10&lt;&gt;"",EZ10&gt;=FK$21,EZ10&lt;&gt;""),AND(FA10&gt;=FK$17,FA10&lt;&gt;"",FC10&gt;=FK$21,FC10&lt;&gt;""),AND(FE10&gt;=FK$17,FE10&lt;&gt;"",FG10&gt;=FK$21,FG10&lt;&gt;""),AND(FH10&gt;=FK$17,FH10&lt;&gt;"",FJ10&gt;=FK$21,FJ10&lt;&gt;""),AND(GF10&gt;=GS$17,GF10&lt;&gt;"",GH10&gt;=GS$21,GH10&lt;&gt;""),AND(GI10&gt;=GS$17,GI10&lt;&gt;"",GK10&gt;=GS$21,GK10&lt;&gt;""),AND(GM10&gt;=GS$17,GM10&lt;&gt;"",GO10&gt;=GS$21,GO10&lt;&gt;""),AND(GP10&gt;=GS$17,GP10&lt;&gt;"",GR10&gt;=GS$21,GR10&lt;&gt;""),AND(HN10&gt;=IA$17,HN10&lt;&gt;"",HP10&gt;=IA$21,HP10&lt;&gt;""),AND(HQ10&gt;=IA$17,HQ10&lt;&gt;"",HS10&gt;=IA$21,HS10&lt;&gt;""),AND(HU10&gt;=IA$17,HU10&lt;&gt;"",HW10&gt;=IA$21,HW10&lt;&gt;""),AND(HX10&gt;=IA$17,HX10&lt;&gt;"",HZ10&gt;=IA$21,HZ10&lt;&gt;""),AND(IV10&gt;=JI$17,IV10&lt;&gt;"",IX10&gt;=JI$21,IX10&lt;&gt;""),AND(IY10&gt;=JI$17,IY10&lt;&gt;"",JA10&gt;=JI$21,JA10&lt;&gt;""),AND(JC10&gt;=JI$17,JC10&lt;&gt;"",JE10&gt;=JI$21,JE10&lt;&gt;""),AND(JF10&gt;=JI$17,JF10&lt;&gt;"",JH10&gt;=JI$21,JH10&lt;&gt;""),AND(KD10&gt;=KQ$17,KD10&lt;&gt;"",KF10&gt;=KQ$21,KF10&lt;&gt;""),AND(KG10&gt;=KQ$17,KG10&lt;&gt;"",KI10&gt;=KQ$21,KI10&lt;&gt;""),AND(KK10&gt;=KQ$17,KK10&lt;&gt;"",KM10&gt;=KQ$21,KM10&lt;&gt;""),AND(KN10&gt;=KQ$17,KN10&lt;&gt;"",KP10&gt;=KQ$21,KP10&lt;&gt;""),AND(LL10&gt;=LY$17,LL10&lt;&gt;"",LN10&gt;=LY$21,LN10&lt;&gt;""),AND(LO10&gt;=LY$17,LO10&lt;&gt;"",LQ10&gt;=LY$21,LQ10&lt;&gt;""),AND(LS10&gt;=LY$17,LS10&lt;&gt;"",LU10&gt;=LY$21,LU10&lt;&gt;""),AND(LV10&gt;=LY$17,LV10&lt;&gt;"",LX10&gt;=LY$21,LX10&lt;&gt;""),AND(MT10&gt;=NG$17,MT10&lt;&gt;"",MV10&gt;=NG$21,MV10&lt;&gt;""),AND(MW10&gt;=NG$17,MW10&lt;&gt;"",MY10&gt;=NG$21,MY10&lt;&gt;""),AND(NA10&gt;=NG$17,NA10&lt;&gt;"",NC10&gt;=NG$21,NC10&lt;&gt;""),AND(ND10&gt;=NG$17,ND10&lt;&gt;"",NF10&gt;=NG$21,NF10&lt;&gt;""),AND(OB10&gt;=OO$17,OB10&lt;&gt;"",OD10&gt;=OO$21,OD10&lt;&gt;""),AND(OE10&gt;=OO$17,OE10&lt;&gt;"",OG10&gt;=OO$21,OG10&lt;&gt;""),AND(OI10&gt;=OO$17,OI10&lt;&gt;"",OK10&gt;=OO$21,OK10&lt;&gt;""),AND(OL10&gt;=OO$17,OL10&lt;&gt;"",ON10&gt;=OO$21,ON10&lt;&gt;""),AND(PJ10&gt;=PW$17,PJ10&lt;&gt;"",PL10&gt;=PW$21,PL10&lt;&gt;""),AND(PM10&gt;=PW$17,PM10&lt;&gt;"",PO10&gt;=PW$21,PO10&lt;&gt;""),AND(PQ10&gt;=PW$17,PQ10&lt;&gt;"",PS10&gt;=PW$21,PS10&lt;&gt;""),AND(PT10&gt;=PW$17,PT10&lt;&gt;"",PV10&gt;=PW$21,PV10&lt;&gt;""),AND(QR10&gt;=RE$17,QR10&lt;&gt;"",QT10&gt;=RE$21,QT10&lt;&gt;""),AND(QU10&gt;=RE$17,QU10&lt;&gt;"",QW10&gt;=RE$21,QW10&lt;&gt;""),AND(QY10&gt;=RE$17,QY10&lt;&gt;"",RA10&gt;=RE$21,RA10&lt;&gt;""),AND(RB10&gt;=RE$17,RB10&lt;&gt;"",RD10&gt;=RE$21,RD10&lt;&gt;""),AND(RZ10&gt;=SM$17,RZ10&lt;&gt;"",SB10&gt;=SM$21,SB10&lt;&gt;""),AND(SC10&gt;=SM$17,SC10&lt;&gt;"",SE10&gt;=SM$21,SE10&lt;&gt;""),AND(SG10&gt;=SM$17,SG10&lt;&gt;"",SI10&gt;=SM$21,SI10&lt;&gt;""),AND(SJ10&gt;=SM$17,SJ10&lt;&gt;"",SL10&gt;=SM$21,SL10&lt;&gt;""),AND(TH10&gt;=TU$17,TH10&lt;&gt;"",TJ10&gt;=TU$21,TJ10&lt;&gt;""),AND(TK10&gt;=TU$17,TK10&lt;&gt;"",TM10&gt;=TU$21,TM10&lt;&gt;""),AND(TO10&gt;=TU$17,TO10&lt;&gt;"",TQ10&gt;=TU$21,TQ10&lt;&gt;""),AND(TR10&gt;=TU$17,TR10&lt;&gt;"",TT10&gt;=TU$21,TT10&lt;&gt;""),AND(UP10&gt;=VC$17,UP10&lt;&gt;"",UR10&gt;=VC$21,UR10&lt;&gt;""),AND(US10&gt;=VC$17,US10&lt;&gt;"",UU10&gt;=VC$21,UU10&lt;&gt;""),AND(UW10&gt;=VC$17,UW10&lt;&gt;"",UY10&gt;=VC$21,UY10&lt;&gt;""),AND(UZ10&gt;=VC$17,UZ10&lt;&gt;"",VB10&gt;=VC$21,VB10&lt;&gt;""),AND(VX10&gt;=WK$17,VX10&lt;&gt;"",VZ10&gt;=WK$21,VZ10&lt;&gt;""),AND(WA10&gt;=WK$17,WA10&lt;&gt;"",WC10&gt;=WK$21,WC10&lt;&gt;""),AND(WE10&gt;=WK$17,WE10&lt;&gt;"",WG10&gt;=WK$21,WG10&lt;&gt;""),AND(WH10&gt;=WK$17,WH10&lt;&gt;"",WJ10&gt;=WK$21,WJ10&lt;&gt;"")),"P","")</f>
        <v>P</v>
      </c>
      <c r="G10" s="3" t="str">
        <f>IF(OR(AND(AI10&gt;=AQ$21,AI10&lt;&gt;"",AF10=""),AND(AL10&gt;=AQ$21,AL10&lt;&gt;"",AF10=""),AND(AP10&gt;=AQ$21,AP10&lt;&gt;"",AF10=""),AND(BJ10&gt;=BR$21,BJ10&lt;&gt;"",BG10=""),AND(BM10&gt;=BR$21,BM10&lt;&gt;"",BG10=""),AND(BQ10&gt;=BR$21,BQ10&lt;&gt;"",BG10=""),AND(CK10&gt;=CS$21,CK10&lt;&gt;"",CH10=""),AND(CN10&gt;=CS$21,CN10&lt;&gt;"",CH10=""),AND(CR10&gt;=CS$21,CR10&lt;&gt;"",CH10=""),AND(DR10&gt;=EC$21,DR10&lt;&gt;""),AND(DU10&gt;=EC$21,DU10&lt;&gt;""),AND(DY10&gt;=EC$21,DY10&lt;&gt;""),AND(EB10&gt;=EC$21,EB10&lt;&gt;""),AND(EZ10&gt;=FK$21,EZ10&lt;&gt;""),AND(FC10&gt;=FK$21,FC10&lt;&gt;""),AND(FG10&gt;=FK$21,FG10&lt;&gt;""),AND(FJ10&gt;=FK$21,FJ10&lt;&gt;""),AND(GH10&gt;=GS$21,GH10&lt;&gt;""),AND(GK10&gt;=GS$21,GK10&lt;&gt;""),AND(GO10&gt;=GS$21,GO10&lt;&gt;""),AND(GR10&gt;=GS$21,GR10&lt;&gt;""),AND(HP10&gt;=IA$21,HP10&lt;&gt;""),AND(HS10&gt;=IA$21,HS10&lt;&gt;""),AND(HW10&gt;=IA$21,HW10&lt;&gt;""),AND(HZ10&gt;=IA$21,HZ10&lt;&gt;""),AND(IX10&gt;=JI$21,IX10&lt;&gt;""),AND(JA10&gt;=JI$21,JA10&lt;&gt;""),AND(JE10&gt;=JI$21,JE10&lt;&gt;""),AND(JH10&gt;=JI$21,JH10&lt;&gt;""),AND(KF10&gt;=KQ$21,KF10&lt;&gt;""),AND(KI10&gt;=KQ$21,KI10&lt;&gt;""),AND(KM10&gt;=KQ$21,KM10&lt;&gt;""),AND(KP10&gt;=KQ$21,KP10&lt;&gt;""),AND(LN10&gt;=LY$21,LN10&lt;&gt;""),AND(LQ10&gt;=LY$21,LQ10&lt;&gt;""),AND(LU10&gt;=LY$21,LU10&lt;&gt;""),AND(LX10&gt;=LY$21,LX10&lt;&gt;""),AND(MV10&gt;=NG$21,MV10&lt;&gt;""),AND(MY10&gt;=NG$21,MY10&lt;&gt;""),AND(NC10&gt;=NG$21,NC10&lt;&gt;""),AND(NF10&gt;=NG$21,NF10&lt;&gt;""),AND(OD10&gt;=OO$21,OD10&lt;&gt;""),AND(OG10&gt;=OO$21,OG10&lt;&gt;""),AND(OK10&gt;=OO$21,OK10&lt;&gt;""),AND(ON10&gt;=OO$21,ON10&lt;&gt;""),AND(PL10&gt;=PW$21,PL10&lt;&gt;""),AND(PO10&gt;=PW$21,PO10&lt;&gt;""),AND(PS10&gt;=PW$21,PS10&lt;&gt;""),AND(PV10&gt;=PW$21,PV10&lt;&gt;""),AND(QT10&gt;=RE$21,QT10&lt;&gt;""),AND(QW10&gt;=RE$21,QW10&lt;&gt;""),AND(RA10&gt;=RE$21,RA10&lt;&gt;""),AND(RD10&gt;=RE$21,RD10&lt;&gt;""),AND(SB10&gt;=SM$21,SB10&lt;&gt;""),AND(SE10&gt;=SM$21,SE10&lt;&gt;""),AND(SI10&gt;=SM$21,SI10&lt;&gt;""),AND(SL10&gt;=SM$21,SL10&lt;&gt;""),AND(TJ10&gt;=TU$21,TJ10&lt;&gt;""),AND(TM10&gt;=TU$21,TM10&lt;&gt;""),AND(TQ10&gt;=TU$21,TQ10&lt;&gt;""),AND(TT10&gt;=TU$21,TT10&lt;&gt;""),AND(UR10&gt;=VC$21,UR10&lt;&gt;""),AND(UU10&gt;=VC$21,UU10&lt;&gt;""),AND(UY10&gt;=VC$21,UY10&lt;&gt;""),AND(VB10&gt;=VC$21,VB10&lt;&gt;""),AND(VZ10&gt;=WK$21,VZ10&lt;&gt;""),AND(WC10&gt;=WK$21,WC10&lt;&gt;""),AND(WG10&gt;=WK$21,WG10&lt;&gt;""),AND(WJ10&gt;=WK$21,WJ10&lt;&gt;"")),"P","")</f>
        <v>P</v>
      </c>
      <c r="H10" s="36" t="str">
        <f>IF(AND(G10="P",F10=""),"No DD",IF(OR(AND(AG10&gt;=AQ$20,AG10&lt;&gt;"",AI10&gt;=AQ$24,AI10&lt;&gt;"",AF10=""),AND(AJ10&gt;=AQ$20,AJ10&lt;&gt;"",AL10&gt;=AQ$24,AL10&lt;&gt;"",AF10=""),AND(AN10&gt;=AQ$20,AN10&lt;&gt;"",AP10&gt;=AQ$24,AP10&lt;&gt;"",AF10=""),AND(BH10&gt;=BR$20,BH10&lt;&gt;"",BJ10&gt;=BR$24,BJ10&lt;&gt;"",BG10=""),AND(BK10&gt;=BR$20,BK10&lt;&gt;"",BM10&gt;=BR$24,BM10&lt;&gt;"",BG10=""),AND(BO10&gt;=BR$20,BO10&lt;&gt;"",BQ10&gt;=BR$24,BQ10&lt;&gt;"",BG10=""),AND(CI10&gt;=CS$20,CI10&lt;&gt;"",CK10&gt;=CS$24,CK10&lt;&gt;"",CH10=""),AND(CL10&gt;=CS$20,CL10&lt;&gt;"",CN10&gt;=CS$24,CN10&lt;&gt;"",CH10=""),AND(CP10&gt;=CS$20,CP10&lt;&gt;"",CR10&gt;=CS$24,CR10&lt;&gt;"",CH10=""),AND(DP10&gt;=EC$20,DP10&lt;&gt;"",DR10&gt;=EC$24,DR10&lt;&gt;""),AND(DS10&gt;=EC$20,DS10&lt;&gt;"",DU10&gt;=EC$24,DU10&lt;&gt;""),AND(DW10&gt;=EC$20,DW10&lt;&gt;"",DY10&gt;=EC$24,DY10&lt;&gt;""),AND(DZ10&gt;=EC$20,DZ10&lt;&gt;"",EB10&gt;=EC$24,EB10&lt;&gt;""),AND(EX10&gt;=FK$20,EX10&lt;&gt;"",EZ10&gt;=FK$24,EZ10&lt;&gt;""),AND(FA10&gt;=FK$20,FA10&lt;&gt;"",FC10&gt;=FK$24,FC10&lt;&gt;""),AND(FE10&gt;=FK$20,FE10&lt;&gt;"",FG10&gt;=FK$24,FG10&lt;&gt;""),AND(FH10&gt;=FK$20,FH10&lt;&gt;"",FJ10&gt;=FK$24,FJ10&lt;&gt;""),AND(GF10&gt;=GS$20,GF10&lt;&gt;"",GH10&gt;=GS$24,GH10&lt;&gt;""),AND(GI10&gt;=GS$20,GI10&lt;&gt;"",GK10&gt;=GS$24,GK10&lt;&gt;""),AND(GM10&gt;=GS$20,GM10&lt;&gt;"",GO10&gt;=GS$24,GO10&lt;&gt;""),AND(GP10&gt;=GS$20,GP10&lt;&gt;"",GR10&gt;=GS$24,GR10&lt;&gt;""),AND(HN10&gt;=IA$20,HN10&lt;&gt;"",HP10&gt;=IA$24,HP10&lt;&gt;""),AND(HQ10&gt;=IA$20,HQ10&lt;&gt;"",HS10&gt;=IA$24,HS10&lt;&gt;""),AND(HU10&gt;=IA$20,HU10&lt;&gt;"",HW10&gt;=IA$24,HW10&lt;&gt;""),AND(HX10&gt;=IA$20,HX10&lt;&gt;"",HZ10&gt;=IA$24,HZ10&lt;&gt;""),AND(IV10&gt;=JI$20,IV10&lt;&gt;"",IX10&gt;=JI$24,IX10&lt;&gt;""),AND(IY10&gt;=JI$20,IY10&lt;&gt;"",JA10&gt;=JI$24,JA10&lt;&gt;""),AND(JC10&gt;=JI$20,JC10&lt;&gt;"",JE10&gt;=JI$24,JE10&lt;&gt;""),AND(JF10&gt;=JI$20,JF10&lt;&gt;"",JH10&gt;=JI$24,JH10&lt;&gt;""),AND(KD10&gt;=KQ$20,KD10&lt;&gt;"",KF10&gt;=KQ$24,KF10&lt;&gt;""),AND(KG10&gt;=KQ$20,KG10&lt;&gt;"",KI10&gt;=KQ$24,KI10&lt;&gt;""),AND(KK10&gt;=KQ$20,KK10&lt;&gt;"",KM10&gt;=KQ$24,KM10&lt;&gt;""),AND(KN10&gt;=KQ$20,KN10&lt;&gt;"",KP10&gt;=KQ$24,KP10&lt;&gt;""),AND(LL10&gt;=LY$20,LL10&lt;&gt;"",LN10&gt;=LY$24,LN10&lt;&gt;""),AND(LO10&gt;=LY$20,LO10&lt;&gt;"",LQ10&gt;=LY$24,LQ10&lt;&gt;""),AND(LS10&gt;=LY$20,LS10&lt;&gt;"",LU10&gt;=LY$24,LU10&lt;&gt;""),AND(LV10&gt;=LY$20,LV10&lt;&gt;"",LX10&gt;=LY$24,LX10&lt;&gt;""),AND(MT10&gt;=NG$20,MT10&lt;&gt;"",MV10&gt;=NG$24,MV10&lt;&gt;""),AND(MW10&gt;=NG$20,MW10&lt;&gt;"",MY10&gt;=NG$24,MY10&lt;&gt;""),AND(NA10&gt;=NG$20,NA10&lt;&gt;"",NC10&gt;=NG$24,NC10&lt;&gt;""),AND(ND10&gt;=NG$20,ND10&lt;&gt;"",NF10&gt;=NG$24,NF10&lt;&gt;""),AND(OB10&gt;=OO$20,OB10&lt;&gt;"",OD10&gt;=OO$24,OD10&lt;&gt;""),AND(OE10&gt;=OO$20,OE10&lt;&gt;"",OG10&gt;=OO$24,OG10&lt;&gt;""),AND(OI10&gt;=OO$20,OI10&lt;&gt;"",OK10&gt;=OO$24,OK10&lt;&gt;""),AND(OL10&gt;=OO$20,OL10&lt;&gt;"",ON10&gt;=OO$24,ON10&lt;&gt;""),AND(PJ10&gt;=PW$20,PJ10&lt;&gt;"",PL10&gt;=PW$24,PL10&lt;&gt;""),AND(PM10&gt;=PW$20,PM10&lt;&gt;"",PO10&gt;=PW$24,PO10&lt;&gt;""),AND(PQ10&gt;=PW$20,PQ10&lt;&gt;"",PS10&gt;=PW$24,PS10&lt;&gt;""),AND(PT10&gt;=PW$20,PT10&lt;&gt;"",PV10&gt;=PW$24,PV10&lt;&gt;""),AND(QR10&gt;=RE$20,QR10&lt;&gt;"",QT10&gt;=RE$24,QT10&lt;&gt;""),AND(QU10&gt;=RE$20,QU10&lt;&gt;"",QW10&gt;=RE$24,QW10&lt;&gt;""),AND(QY10&gt;=RE$20,QY10&lt;&gt;"",RA10&gt;=RE$24,RA10&lt;&gt;""),AND(RB10&gt;=RE$20,RB10&lt;&gt;"",RD10&gt;=RE$24,RD10&lt;&gt;""),AND(RZ10&gt;=SM$20,RZ10&lt;&gt;"",SB10&gt;=SM$24,SB10&lt;&gt;""),AND(SC10&gt;=SM$20,SC10&lt;&gt;"",SE10&gt;=SM$24,SE10&lt;&gt;""),AND(SG10&gt;=SM$20,SG10&lt;&gt;"",SI10&gt;=SM$24,SI10&lt;&gt;""),AND(SJ10&gt;=SM$20,SJ10&lt;&gt;"",SL10&gt;=SM$24,SL10&lt;&gt;""),AND(TH10&gt;=TU$20,TH10&lt;&gt;"",TJ10&gt;=TU$24,TJ10&lt;&gt;""),AND(TK10&gt;=TU$20,TK10&lt;&gt;"",TM10&gt;=TU$24,TM10&lt;&gt;""),AND(TO10&gt;=TU$20,TO10&lt;&gt;"",TQ10&gt;=TU$24,TQ10&lt;&gt;""),AND(TR10&gt;=TU$20,TR10&lt;&gt;"",TT10&gt;=TU$24,TT10&lt;&gt;""),AND(UP10&gt;=VC$20,UP10&lt;&gt;"",UR10&gt;=VC$24,UR10&lt;&gt;""),AND(US10&gt;=VC$20,US10&lt;&gt;"",UU10&gt;=VC$24,UU10&lt;&gt;""),AND(UW10&gt;=VC$20,UW10&lt;&gt;"",UY10&gt;=VC$24,UY10&lt;&gt;""),AND(UZ10&gt;=VC$20,UZ10&lt;&gt;"",VB10&gt;=VC$24,VB10&lt;&gt;""),AND(VX10&gt;=WK$20,VX10&lt;&gt;"",VZ10&gt;=WK$24,VZ10&lt;&gt;""),AND(WA10&gt;=WK$20,WA10&lt;&gt;"",WC10&gt;=WK$24,WC10&lt;&gt;""),AND(WE10&gt;=WK$20,WE10&lt;&gt;"",WG10&gt;=WK$24,WG10&lt;&gt;""),AND(WH10&gt;=WK$20,WH10&lt;&gt;"",WJ10&gt;=WK$24,WJ10&lt;&gt;"")),"Merit",IF(OR(AND(AG10&gt;=AQ$19,AG10&lt;&gt;"",AI10&gt;=AQ$23,AI10&lt;&gt;"",AF10=""),AND(AJ10&gt;=AQ$19,AJ10&lt;&gt;"",AL10&gt;=AQ$23,AL10&lt;&gt;"",AF10=""),AND(AN10&gt;=AQ$19,AN10&lt;&gt;"",AP10&gt;=AQ$23,AP10&lt;&gt;"",AF10=""),AND(BH10&gt;=BR$19,BH10&lt;&gt;"",BJ10&gt;=BR$23,BJ10&lt;&gt;"",BG10=""),AND(BK10&gt;=BR$19,BK10&lt;&gt;"",BM10&gt;=BR$23,BM10&lt;&gt;"",BG10=""),AND(BO10&gt;=BR$19,BO10&lt;&gt;"",BQ10&gt;=BR$23,BQ10&lt;&gt;"",BG10=""),AND(CI10&gt;=CS$19,CI10&lt;&gt;"",CK10&gt;=CS$23,CK10&lt;&gt;"",CH10=""),AND(CL10&gt;=CS$19,CL10&lt;&gt;"",CN10&gt;=CS$23,CN10&lt;&gt;"",CH10=""),AND(CP10&gt;=CS$19,CP10&lt;&gt;"",CR10&gt;=CS$23,CR10&lt;&gt;"",CH10=""),AND(DP10&gt;=EC$19,DP10&lt;&gt;"",DR10&gt;=EC$23,DR10&lt;&gt;""),AND(DS10&gt;=EC$19,DS10&lt;&gt;"",DU10&gt;=EC$23,DU10&lt;&gt;""),AND(DW10&gt;=EC$19,DW10&lt;&gt;"",DY10&gt;=EC$23,DY10&lt;&gt;""),AND(DZ10&gt;=EC$19,DZ10&lt;&gt;"",EB10&gt;=EC$23,EB10&lt;&gt;""),AND(EX10&gt;=FK$19,EX10&lt;&gt;"",EZ10&gt;=FK$23,EZ10&lt;&gt;""),AND(FA10&gt;=FK$19,FA10&lt;&gt;"",FC10&gt;=FK$23,FC10&lt;&gt;""),AND(FE10&gt;=FK$19,FE10&lt;&gt;"",FG10&gt;=FK$23,FG10&lt;&gt;""),AND(FH10&gt;=FK$19,FH10&lt;&gt;"",FJ10&gt;=FK$23,FJ10&lt;&gt;""),AND(GF10&gt;=GS$19,GF10&lt;&gt;"",GH10&gt;=GS$23,GH10&lt;&gt;""),AND(GI10&gt;=GS$19,GI10&lt;&gt;"",GK10&gt;=GS$23,GK10&lt;&gt;""),AND(GM10&gt;=GS$19,GM10&lt;&gt;"",GO10&gt;=GS$23,GO10&lt;&gt;""),AND(GP10&gt;=GS$19,GP10&lt;&gt;"",GR10&gt;=GS$23,GR10&lt;&gt;""),AND(HN10&gt;=IA$19,HN10&lt;&gt;"",HP10&gt;=IA$23,HP10&lt;&gt;""),AND(HQ10&gt;=IA$19,HQ10&lt;&gt;"",HS10&gt;=IA$23,HS10&lt;&gt;""),AND(HU10&gt;=IA$19,HU10&lt;&gt;"",HW10&gt;=IA$23,HW10&lt;&gt;""),AND(HX10&gt;=IA$19,HX10&lt;&gt;"",HZ10&gt;=IA$23,HZ10&lt;&gt;""),AND(IV10&gt;=JI$19,IV10&lt;&gt;"",IX10&gt;=JI$23,IX10&lt;&gt;""),AND(IY10&gt;=JI$19,IY10&lt;&gt;"",JA10&gt;=JI$23,JA10&lt;&gt;""),AND(JC10&gt;=JI$19,JC10&lt;&gt;"",JE10&gt;=JI$23,JE10&lt;&gt;""),AND(JF10&gt;=JI$19,JF10&lt;&gt;"",JH10&gt;=JI$23,JH10&lt;&gt;""),AND(KD10&gt;=KQ$19,KD10&lt;&gt;"",KF10&gt;=KQ$23,KF10&lt;&gt;""),AND(KG10&gt;=KQ$19,KG10&lt;&gt;"",KI10&gt;=KQ$23,KI10&lt;&gt;""),AND(KK10&gt;=KQ$19,KK10&lt;&gt;"",KM10&gt;=KQ$23,KM10&lt;&gt;""),AND(KN10&gt;=KQ$19,KN10&lt;&gt;"",KP10&gt;=KQ$23,KP10&lt;&gt;""),AND(LL10&gt;=LY$19,LL10&lt;&gt;"",LN10&gt;=LY$23,LN10&lt;&gt;""),AND(LO10&gt;=LY$19,LO10&lt;&gt;"",LQ10&gt;=LY$23,LQ10&lt;&gt;""),AND(LS10&gt;=LY$19,LS10&lt;&gt;"",LU10&gt;=LY$23,LU10&lt;&gt;""),AND(LV10&gt;=LY$19,LV10&lt;&gt;"",LX10&gt;=LY$23,LX10&lt;&gt;""),AND(MT10&gt;=NG$19,MT10&lt;&gt;"",MV10&gt;=NG$23,MV10&lt;&gt;""),AND(MW10&gt;=NG$19,MW10&lt;&gt;"",MY10&gt;=NG$23,MY10&lt;&gt;""),AND(NA10&gt;=NG$19,NA10&lt;&gt;"",NC10&gt;=NG$23,NC10&lt;&gt;""),AND(ND10&gt;=NG$19,ND10&lt;&gt;"",NF10&gt;=NG$23,NF10&lt;&gt;""),AND(OB10&gt;=OO$19,OB10&lt;&gt;"",OD10&gt;=OO$23,OD10&lt;&gt;""),AND(OE10&gt;=OO$19,OE10&lt;&gt;"",OG10&gt;=OO$23,OG10&lt;&gt;""),AND(OI10&gt;=OO$19,OI10&lt;&gt;"",OK10&gt;=OO$23,OK10&lt;&gt;""),AND(OL10&gt;=OO$19,OL10&lt;&gt;"",ON10&gt;=OO$23,ON10&lt;&gt;""),AND(PJ10&gt;=PW$19,PJ10&lt;&gt;"",PL10&gt;=PW$23,PL10&lt;&gt;""),AND(PM10&gt;=PW$19,PM10&lt;&gt;"",PO10&gt;=PW$23,PO10&lt;&gt;""),AND(PQ10&gt;=PW$19,PQ10&lt;&gt;"",PS10&gt;=PW$23,PS10&lt;&gt;""),AND(PT10&gt;=PW$19,PT10&lt;&gt;"",PV10&gt;=PW$23,PV10&lt;&gt;""),AND(QR10&gt;=RE$19,QR10&lt;&gt;"",QT10&gt;=RE$23,QT10&lt;&gt;""),AND(QU10&gt;=RE$19,QU10&lt;&gt;"",QW10&gt;=RE$23,QW10&lt;&gt;""),AND(QY10&gt;=RE$19,QY10&lt;&gt;"",RA10&gt;=RE$23,RA10&lt;&gt;""),AND(RB10&gt;=RE$19,RB10&lt;&gt;"",RD10&gt;=RE$23,RD10&lt;&gt;""),AND(RZ10&gt;=SM$19,RZ10&lt;&gt;"",SB10&gt;=SM$23,SB10&lt;&gt;""),AND(SC10&gt;=SM$19,SC10&lt;&gt;"",SE10&gt;=SM$23,SE10&lt;&gt;""),AND(SG10&gt;=SM$19,SG10&lt;&gt;"",SI10&gt;=SM$23,SI10&lt;&gt;""),AND(SJ10&gt;=SM$19,SJ10&lt;&gt;"",SL10&gt;=SM$23,SL10&lt;&gt;""),AND(TH10&gt;=TU$19,TH10&lt;&gt;"",TJ10&gt;=TU$23,TJ10&lt;&gt;""),AND(TK10&gt;=TU$19,TK10&lt;&gt;"",TM10&gt;=TU$23,TM10&lt;&gt;""),AND(TO10&gt;=TU$19,TO10&lt;&gt;"",TQ10&gt;=TU$23,TQ10&lt;&gt;""),AND(TR10&gt;=TU$19,TR10&lt;&gt;"",TT10&gt;=TU$23,TT10&lt;&gt;""),AND(UP10&gt;=VC$19,UP10&lt;&gt;"",UR10&gt;=VC$23,UR10&lt;&gt;""),AND(US10&gt;=VC$19,US10&lt;&gt;"",UU10&gt;=VC$23,UU10&lt;&gt;""),AND(UW10&gt;=VC$19,UW10&lt;&gt;"",UY10&gt;=VC$23,UY10&lt;&gt;""),AND(UZ10&gt;=VC$19,UZ10&lt;&gt;"",VB10&gt;=VC$23,VB10&lt;&gt;""),AND(VX10&gt;=WK$19,VX10&lt;&gt;"",VZ10&gt;=WK$23,VZ10&lt;&gt;""),AND(WA10&gt;=WK$19,WA10&lt;&gt;"",WC10&gt;=WK$23,WC10&lt;&gt;""),AND(WE10&gt;=WK$19,WE10&lt;&gt;"",WG10&gt;=WK$23,WG10&lt;&gt;""),AND(WH10&gt;=WK$19,WH10&lt;&gt;"",WJ10&gt;=WK$23,WJ10&lt;&gt;"")),"Excellence",IF(I10="P","Worlds Team",IF(F10="P","National Team","")))))</f>
        <v>Excellence</v>
      </c>
      <c r="I10" s="3" t="str">
        <f>IF(OR(AND(AG10&gt;=AQ$18,AG10&lt;&gt;"",AI10&gt;=AQ$22,AI10&lt;&gt;"",AF10=""),AND(AJ10&gt;=AQ$18,AJ10&lt;&gt;"",AL10&gt;=AQ$22,AL10&lt;&gt;"",AF10=""),AND(AN10&gt;=AQ$18,AN10&lt;&gt;"",AP10&gt;=AQ$22,AP10&lt;&gt;"",AF10=""),AND(BH10&gt;=BR$18,BH10&lt;&gt;"",BJ10&gt;=BR$22,BJ10&lt;&gt;"",BG10=""),AND(BK10&gt;=BR$18,BK10&lt;&gt;"",BM10&gt;=BR$22,BM10&lt;&gt;"",BG10=""),AND(BO10&gt;=BR$18,BO10&lt;&gt;"",BQ10&gt;=BR$22,BQ10&lt;&gt;"",BG10=""),AND(CI10&gt;=CS$18,CI10&lt;&gt;"",CK10&gt;=CS$22,CK10&lt;&gt;"",CH10=""),AND(CL10&gt;=CS$18,CL10&lt;&gt;"",CN10&gt;=CS$22,CN10&lt;&gt;"",CH10=""),AND(CP10&gt;=CS$18,CP10&lt;&gt;"",CR10&gt;=CS$22,CR10&lt;&gt;"",CH10=""),AND(DP10&gt;=EC$18,DP10&lt;&gt;"",DR10&gt;=EC$22,DR10&lt;&gt;""),AND(DS10&gt;=EC$18,DS10&lt;&gt;"",DU10&gt;=EC$22,DU10&lt;&gt;""),AND(DW10&gt;=EC$18,DW10&lt;&gt;"",DY10&gt;=EC$22,DY10&lt;&gt;""),AND(DZ10&gt;=EC$18,DZ10&lt;&gt;"",EB10&gt;=EC$22,EB10&lt;&gt;""),AND(EX10&gt;=FK$18,EX10&lt;&gt;"",EZ10&gt;=FK$22,EZ10&lt;&gt;""),AND(FA10&gt;=FK$18,FA10&lt;&gt;"",FC10&gt;=FK$22,FC10&lt;&gt;""),AND(FE10&gt;=FK$18,FE10&lt;&gt;"",FG10&gt;=FK$22,FG10&lt;&gt;""),AND(FH10&gt;=FK$18,FH10&lt;&gt;"",FJ10&gt;=FK$22,FJ10&lt;&gt;""),AND(GF10&gt;=GS$18,GF10&lt;&gt;"",GH10&gt;=GS$22,GH10&lt;&gt;""),AND(GI10&gt;=GS$18,GI10&lt;&gt;"",GK10&gt;=GS$22,GK10&lt;&gt;""),AND(GM10&gt;=GS$18,GM10&lt;&gt;"",GO10&gt;=GS$22,GO10&lt;&gt;""),AND(GP10&gt;=GS$18,GP10&lt;&gt;"",GR10&gt;=GS$22,GR10&lt;&gt;""),AND(HN10&gt;=IA$18,HN10&lt;&gt;"",HP10&gt;=IA$22,HP10&lt;&gt;""),AND(HQ10&gt;=IA$18,HQ10&lt;&gt;"",HS10&gt;=IA$22,HS10&lt;&gt;""),AND(HU10&gt;=IA$18,HU10&lt;&gt;"",HW10&gt;=IA$22,HW10&lt;&gt;""),AND(HX10&gt;=IA$18,HX10&lt;&gt;"",HZ10&gt;=IA$22,HZ10&lt;&gt;""),AND(IV10&gt;=JI$18,IV10&lt;&gt;"",IX10&gt;=JI$22,IX10&lt;&gt;""),AND(IY10&gt;=JI$18,IY10&lt;&gt;"",JA10&gt;=JI$22,JA10&lt;&gt;""),AND(JC10&gt;=JI$18,JC10&lt;&gt;"",JE10&gt;=JI$22,JE10&lt;&gt;""),AND(JF10&gt;=JI$18,JF10&lt;&gt;"",JH10&gt;=JI$22,JH10&lt;&gt;""),AND(KD10&gt;=KQ$18,KD10&lt;&gt;"",KF10&gt;=KQ$22,KF10&lt;&gt;""),AND(KG10&gt;=KQ$18,KG10&lt;&gt;"",KI10&gt;=KQ$22,KI10&lt;&gt;""),AND(KK10&gt;=KQ$18,KK10&lt;&gt;"",KM10&gt;=KQ$22,KM10&lt;&gt;""),AND(KN10&gt;=KQ$18,KN10&lt;&gt;"",KP10&gt;=KQ$22,KP10&lt;&gt;""),AND(LL10&gt;=LY$18,LL10&lt;&gt;"",LN10&gt;=LY$22,LN10&lt;&gt;""),AND(LO10&gt;=LY$18,LO10&lt;&gt;"",LQ10&gt;=LY$22,LQ10&lt;&gt;""),AND(LS10&gt;=LY$18,LS10&lt;&gt;"",LU10&gt;=LY$22,LU10&lt;&gt;""),AND(LV10&gt;=LY$18,LV10&lt;&gt;"",LX10&gt;=LY$22,LX10&lt;&gt;""),AND(MT10&gt;=NG$18,MT10&lt;&gt;"",MV10&gt;=NG$22,MV10&lt;&gt;""),AND(MW10&gt;=NG$18,MW10&lt;&gt;"",MY10&gt;=NG$22,MY10&lt;&gt;""),AND(NA10&gt;=NG$18,NA10&lt;&gt;"",NC10&gt;=NG$22,NC10&lt;&gt;""),AND(ND10&gt;=NG$18,ND10&lt;&gt;"",NF10&gt;=NG$22,NF10&lt;&gt;""),AND(OB10&gt;=OO$18,OB10&lt;&gt;"",OD10&gt;=OO$22,OD10&lt;&gt;""),AND(OE10&gt;=OO$18,OE10&lt;&gt;"",OG10&gt;=OO$22,OG10&lt;&gt;""),AND(OI10&gt;=OO$18,OI10&lt;&gt;"",OK10&gt;=OO$22,OK10&lt;&gt;""),AND(OL10&gt;=OO$18,OL10&lt;&gt;"",ON10&gt;=OO$22,ON10&lt;&gt;""),AND(PJ10&gt;=PW$18,PJ10&lt;&gt;"",PL10&gt;=PW$22,PL10&lt;&gt;""),AND(PM10&gt;=PW$18,PM10&lt;&gt;"",PO10&gt;=PW$22,PO10&lt;&gt;""),AND(PQ10&gt;=PW$18,PQ10&lt;&gt;"",PS10&gt;=PW$22,PS10&lt;&gt;""),AND(PT10&gt;=PW$18,PT10&lt;&gt;"",PV10&gt;=PW$22,PV10&lt;&gt;""),AND(QR10&gt;=RE$18,QR10&lt;&gt;"",QT10&gt;=RE$22,QT10&lt;&gt;""),AND(QU10&gt;=RE$18,QU10&lt;&gt;"",QW10&gt;=RE$22,QW10&lt;&gt;""),AND(QY10&gt;=RE$18,QY10&lt;&gt;"",RA10&gt;=RE$22,RA10&lt;&gt;""),AND(RB10&gt;=RE$18,RB10&lt;&gt;"",RD10&gt;=RE$22,RD10&lt;&gt;""),AND(RZ10&gt;=SM$18,RZ10&lt;&gt;"",SB10&gt;=SM$22,SB10&lt;&gt;""),AND(SC10&gt;=SM$18,SC10&lt;&gt;"",SE10&gt;=SM$22,SE10&lt;&gt;""),AND(SG10&gt;=SM$18,SG10&lt;&gt;"",SI10&gt;=SM$22,SI10&lt;&gt;""),AND(SJ10&gt;=SM$18,SJ10&lt;&gt;"",SL10&gt;=SM$22,SL10&lt;&gt;""),AND(TH10&gt;=TU$18,TH10&lt;&gt;"",TJ10&gt;=TU$22,TJ10&lt;&gt;""),AND(TK10&gt;=TU$18,TK10&lt;&gt;"",TM10&gt;=TU$22,TM10&lt;&gt;""),AND(TO10&gt;=TU$18,TO10&lt;&gt;"",TQ10&gt;=TU$22,TQ10&lt;&gt;""),AND(TR10&gt;=TU$18,TR10&lt;&gt;"",TT10&gt;=TU$22,TT10&lt;&gt;""),AND(UP10&gt;=VC$18,UP10&lt;&gt;"",UR10&gt;=VC$22,UR10&lt;&gt;""),AND(US10&gt;=VC$18,US10&lt;&gt;"",UU10&gt;=VC$22,UU10&lt;&gt;""),AND(UW10&gt;=VC$18,UW10&lt;&gt;"",UY10&gt;=VC$22,UY10&lt;&gt;""),AND(UZ10&gt;=VC$18,UZ10&lt;&gt;"",VB10&gt;=VC$22,VB10&lt;&gt;""),AND(VX10&gt;=WK$18,VX10&lt;&gt;"",VZ10&gt;=WK$22,VZ10&lt;&gt;""),AND(WA10&gt;=WK$18,WA10&lt;&gt;"",WC10&gt;=WK$22,WC10&lt;&gt;""),AND(WE10&gt;=WK$18,WE10&lt;&gt;"",WG10&gt;=WK$22,WG10&lt;&gt;""),AND(WH10&gt;=WK$18,WH10&lt;&gt;"",WJ10&gt;=WK$22,WJ10&lt;&gt;"")),"P","")</f>
        <v>P</v>
      </c>
      <c r="J10" s="8">
        <f>IF(COUNT(AI10,AL10,AP10,BJ10,BM10,BQ10,CK10,CN10,CR10)&gt;0,LARGE((AI10,AL10,AP10,BJ10,BM10,BQ10,CK10,CN10,CR10),1),0)</f>
        <v>0</v>
      </c>
      <c r="K10" s="8" t="str">
        <f>IF(J10="","",IF(OR(J10=CK10,J10=CN10,J10=CR10),$BS$1,IF(OR(J10=BJ10,J10=BM10,J10=BQ10),$AR$1,IF(OR(J10=AI10,J10=AL10,J10=AP10),$Q$1,""))))</f>
        <v/>
      </c>
      <c r="L10" s="8">
        <f>IF(COUNT(AI10,AL10,AP10,BJ10,BM10,BQ10,CK10,CN10,CR10)&gt;1,LARGE((AI10,AL10,AP10,BJ10,BM10,BQ10,CK10,CN10,CR10),2),0)</f>
        <v>0</v>
      </c>
      <c r="M10" s="8" t="str">
        <f>IF(L10="","",IF(OR(L10=CK10,L10=CN10,L10=CR10),$BS$1,IF(OR(L10=BJ10,L10=BM10,L10=BQ10),$AR$1,IF(OR(L10=AI10,L10=AL10,L10=AP10),$Q$1,""))))</f>
        <v/>
      </c>
      <c r="N10" s="8">
        <f>IF(MAX(CT10,CU10)&gt;0,MAX(CT10,CU10),"")</f>
        <v>46.21</v>
      </c>
      <c r="O10" s="11" t="str">
        <f>IF(N10="","",IF(N10=CT10,"("&amp;CT$2&amp;")",IF(N10=CU10,"("&amp;CU$2&amp;")")))</f>
        <v>(Prelim)</v>
      </c>
      <c r="P10" s="8" t="str">
        <f>IF(N10="","",IF(N10=CT10,IF(N10+IF(L10="",0,L10)=WD10,$VD$1,IF(N10+IF(L10="",0,L10)=UV10,$TV$1,IF(N10+IF(L10="",0,L10)=TN10,$SN$1,IF(N10+IF(L10="",0,L10)=SF10,$RF$1,IF(N10+IF(L10="",0,L10)=QX10,$PX$1,IF(N10+IF(L10="",0,L10)=PP10,$OP$1,IF(N10+IF(L10="",0,L10)=OH10,$NH$1,IF(N10+IF(L10="",0,L10)=MZ10,$LZ$1,IF(N10+IF(L10="",0,L10)=LR10,$KR$1,IF(N10+IF(L10="",0,L10)=KJ10,$JJ$1,IF(N10+IF(L10="",0,L10)=JB10,$IB$1,IF(N10+IF(L10="",0,L10)=HT10,$GT$1,IF(N10+IF(L10="",0,L10)=GL10,$FL$1,IF(N10+IF(L10="",0,L10)=FD10,$ED$1,IF(N10+IF(L10="",0,L10)=DV10,$CV$1))))))))))))))),IF(N10=CU10,IF(N10+IF(L10="",0,L10)=WG10,$VD$1,IF(N10+IF(L10="",0,L10)=UY10,$TV$1,IF(N10+IF(L10="",0,L10)=TQ10,$SN$1,IF(N10+IF(L10="",0,L10)=SL10,$RF$1,IF(N10+IF(L10="",0,L10)=RD10,$PX$1,IF(N10+IF(L10="",0,L10)=PV10,$OP$1,IF(N10+IF(L10="",0,L10)=ON10,$NH$1,IF(N10+IF(L10="",0,L10)=NF10,$LZ$1,IF(N10+IF(L10="",0,L10)=LX10,$KR$1,IF(N10+IF(L10="",0,L10)=KP10,$JJ$1,IF(N10+IF(L10="",0,L10)=JH10,$IB$1,IF(N10+IF(L10="",0,L10)=HZ10,$GT$1,IF(N10+IF(L10="",0,L10)=GR10,$FL$1,IF(N10+IF(L10="",0,L10)=FJ10,$ED$1,IF(N10+IF(L10="",0,L10)=EB10,$CV$1,IF(N10+IF(L10="",0,L10)=WJ10,$VD$1,IF(N10+IF(L10="",0,L10)=VB10,$TV$1,IF(N10+IF(L10="",0,L10)=TT10,$SN$1,IF(N10+IF(L10="",0,L10)=SI10,$RF$1,IF(N10+IF(L10="",0,L10)=RA10,$PX$1,IF(N10+IF(L10="",0,L10)=PS10,$OP$1,IF(N10+IF(L10="",0,L10)=OK10,$NH$1,IF(N10+IF(L10="",0,L10)=NC10,$LZ$1,IF(N10+IF(L10="",0,L10)=LU10,$KR$1,IF(N10+IF(L10="",0,L10)=KM10,$JJ$1,IF(N10+IF(L10="",0,L10)=JE10,$IB$1,IF(N10+IF(L10="",0,L10)=HW10,$GT$1,IF(N10+IF(L10="",0,L10)=GO10,$FL$1,IF(N10+IF(L10="",0,L10)=FG10,$ED$1,IF(N10+IF(L10="",0,L10)=DY10,$CV$1)))))))))))))))))))))))))))))))))</f>
        <v>2025 World Cup ITA (April 6)</v>
      </c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7"/>
      <c r="AG10" s="38" t="str">
        <f>IF(S10&gt;0,S10,"")</f>
        <v/>
      </c>
      <c r="AH10" s="38" t="str">
        <f>IF(T10&gt;0,T10,"")</f>
        <v/>
      </c>
      <c r="AI10" s="40" t="str">
        <f>IF(SUM(Q10:T10)-U10&gt;0,SUM(Q10:T10)-U10,"")</f>
        <v/>
      </c>
      <c r="AJ10" s="40" t="str">
        <f>IF(X10&gt;0,X10,"")</f>
        <v/>
      </c>
      <c r="AK10" s="40" t="str">
        <f>IF(Y10&gt;0,Y10,"")</f>
        <v/>
      </c>
      <c r="AL10" s="40" t="str">
        <f>IF(SUM(V10:Y10)-Z10&gt;0,SUM(V10:Y10)-Z10,"")</f>
        <v/>
      </c>
      <c r="AM10" s="40" t="str">
        <f>IF(AI10="","",MAX(AI10,AL10))</f>
        <v/>
      </c>
      <c r="AN10" s="40" t="str">
        <f>IF(AC10&gt;0,AC10,"")</f>
        <v/>
      </c>
      <c r="AO10" s="40" t="str">
        <f>IF(AD10&gt;0,AD10,"")</f>
        <v/>
      </c>
      <c r="AP10" s="40" t="str">
        <f>IF(SUM(AA10:AD10)-AE10&gt;0,SUM(AA10:AD10)-AE10,"")</f>
        <v/>
      </c>
      <c r="AQ10" s="40" t="str">
        <f>IF(SUM(AM10,AP10)&gt;0,SUM(AM10,AP10),"")</f>
        <v/>
      </c>
      <c r="AR10" s="26"/>
      <c r="AS10" s="26"/>
      <c r="AT10" s="26"/>
      <c r="AU10" s="26"/>
      <c r="AV10" s="26"/>
      <c r="AW10" s="26"/>
      <c r="AX10" s="26"/>
      <c r="AY10" s="26"/>
      <c r="AZ10" s="26"/>
      <c r="BA10" s="26"/>
      <c r="BB10" s="26"/>
      <c r="BC10" s="26"/>
      <c r="BD10" s="26"/>
      <c r="BE10" s="26"/>
      <c r="BF10" s="26"/>
      <c r="BG10" s="28"/>
      <c r="BH10" s="39" t="str">
        <f>IF(AT10&gt;0,AT10,"")</f>
        <v/>
      </c>
      <c r="BI10" s="39" t="str">
        <f>IF(AU10&gt;0,AU10,"")</f>
        <v/>
      </c>
      <c r="BJ10" s="11" t="str">
        <f>IF(SUM(AR10:AU10)-AV10&gt;0,SUM(AR10:AU10)-AV10,"")</f>
        <v/>
      </c>
      <c r="BK10" s="11" t="str">
        <f>IF(AY10&gt;0,AY10,"")</f>
        <v/>
      </c>
      <c r="BL10" s="11" t="str">
        <f>IF(AZ10&gt;0,AZ10,"")</f>
        <v/>
      </c>
      <c r="BM10" s="11" t="str">
        <f>IF(SUM(AW10:AZ10)-BA10&gt;0,SUM(AW10:AZ10)-BA10,"")</f>
        <v/>
      </c>
      <c r="BN10" s="11" t="str">
        <f>IF(BJ10="","",MAX(BJ10,BM10))</f>
        <v/>
      </c>
      <c r="BO10" s="11" t="str">
        <f>IF(BD10&gt;0,BD10,"")</f>
        <v/>
      </c>
      <c r="BP10" s="11" t="str">
        <f>IF(BE10&gt;0,BE10,"")</f>
        <v/>
      </c>
      <c r="BQ10" s="11" t="str">
        <f>IF(SUM(BB10:BE10)-BF10&gt;0,SUM(BB10:BE10)-BF10,"")</f>
        <v/>
      </c>
      <c r="BR10" s="11" t="str">
        <f>IF(SUM(BN10,BQ10)&gt;0,SUM(BN10,BQ10),"")</f>
        <v/>
      </c>
      <c r="BS10" s="22"/>
      <c r="BT10" s="22"/>
      <c r="BU10" s="22"/>
      <c r="BV10" s="22"/>
      <c r="BW10" s="22"/>
      <c r="BX10" s="22"/>
      <c r="BY10" s="22"/>
      <c r="BZ10" s="22"/>
      <c r="CA10" s="22"/>
      <c r="CB10" s="22"/>
      <c r="CC10" s="22"/>
      <c r="CD10" s="22"/>
      <c r="CE10" s="22"/>
      <c r="CF10" s="22"/>
      <c r="CG10" s="22"/>
      <c r="CH10" s="27"/>
      <c r="CI10" s="38" t="str">
        <f>IF(BU10&gt;0,BU10,"")</f>
        <v/>
      </c>
      <c r="CJ10" s="38" t="str">
        <f>IF(BV10&gt;0,BV10,"")</f>
        <v/>
      </c>
      <c r="CK10" s="40" t="str">
        <f>IF(SUM(BS10:BV10)-BW10&gt;0,SUM(BS10:BV10)-BW10,"")</f>
        <v/>
      </c>
      <c r="CL10" s="40" t="str">
        <f>IF(BZ10&gt;0,BZ10,"")</f>
        <v/>
      </c>
      <c r="CM10" s="40" t="str">
        <f>IF(CA10&gt;0,CA10,"")</f>
        <v/>
      </c>
      <c r="CN10" s="40" t="str">
        <f>IF(SUM(BX10:CA10)-CB10&gt;0,SUM(BX10:CA10)-CB10,"")</f>
        <v/>
      </c>
      <c r="CO10" s="40" t="str">
        <f>IF(CK10="","",MAX(CK10,CN10))</f>
        <v/>
      </c>
      <c r="CP10" s="40" t="str">
        <f>IF(CE10&gt;0,CE10,"")</f>
        <v/>
      </c>
      <c r="CQ10" s="40" t="str">
        <f>IF(CF10&gt;0,CF10,"")</f>
        <v/>
      </c>
      <c r="CR10" s="40" t="str">
        <f>IF(SUM(CC10:CF10)-CG10&gt;0,SUM(CC10:CF10)-CG10,"")</f>
        <v/>
      </c>
      <c r="CS10" s="40" t="str">
        <f>IF(SUM(CO10,CR10)&gt;0,SUM(CO10,CR10),"")</f>
        <v/>
      </c>
      <c r="CT10" s="51">
        <f>IF(MAX(DV10,FD10,GL10,HT10,JB10,KJ10,LR10,MZ10,OH10,PP10,QX10,SF10,TN10,UV10,WD10)-IF(L10="",0,L10)&gt;0.001,MAX(DV10,FD10,GL10,HT10,JB10,KJ10,LR10,MZ10,OH10,PP10,QX10,SF10,TN10,UV10,WD10)-IF(L10="",0,L10),"")</f>
        <v>46.21</v>
      </c>
      <c r="CU10" s="51" t="str">
        <f>IF(MAX(DY10,EB10,FG10,FJ10,GO10,GR10,HW10,HZ10,JE10,JH10,KM10,KP10,LU10,LX10,NC10,NF10,OK10,ON10,PS10,PV10,RA10,RD10,SI10,SL10,TQ10,TT10,UY10,VB10,WG10,WJ10)-IF(L10="",0,L10)&gt;0.001,MAX(DY10,EB10,FG10,FJ10,GO10,GR10,HW10,HZ10,JE10,JH10,KM10,KP10,LU10,LX10,NC10,NF10,OK10,ON10,PS10,PV10,RA10,RD10,SI10,SL10,TQ10,TT10,UY10,VB10,WG10,WJ10)-IF(L10="",0,L10),"")</f>
        <v/>
      </c>
      <c r="CV10" s="17">
        <v>7.45</v>
      </c>
      <c r="CW10" s="17">
        <v>9.1</v>
      </c>
      <c r="CX10" s="17">
        <v>11.8</v>
      </c>
      <c r="CY10" s="17">
        <v>17.86</v>
      </c>
      <c r="CZ10" s="17">
        <v>0</v>
      </c>
      <c r="DA10" s="17">
        <v>0.7</v>
      </c>
      <c r="DB10" s="17">
        <v>1</v>
      </c>
      <c r="DC10" s="17">
        <v>1.5</v>
      </c>
      <c r="DD10" s="17">
        <v>1.7</v>
      </c>
      <c r="DE10" s="17">
        <v>0</v>
      </c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0">
        <f>IF(CX10&gt;0,CX10,"")</f>
        <v>11.8</v>
      </c>
      <c r="DQ10" s="40">
        <f>IF(CY10&gt;0,CY10,"")</f>
        <v>17.86</v>
      </c>
      <c r="DR10" s="40">
        <f>IF(SUM(CV10:CY10)-CZ10&gt;0,SUM(CV10:CY10)-CZ10,"")</f>
        <v>46.21</v>
      </c>
      <c r="DS10" s="40">
        <f>IF(DC10&gt;0,DC10,"")</f>
        <v>1.5</v>
      </c>
      <c r="DT10" s="40">
        <f>IF(DD10&gt;0,DD10,"")</f>
        <v>1.7</v>
      </c>
      <c r="DU10" s="40">
        <f>IF(SUM(DA10:DD10)-DE10&gt;0,SUM(DA10:DD10)-DE10,"")</f>
        <v>4.9000000000000004</v>
      </c>
      <c r="DV10" s="40">
        <f>IF(MAX(DR10,DU10)&gt;0,MAX(DR10,DU10),"")</f>
        <v>46.21</v>
      </c>
      <c r="DW10" s="40" t="str">
        <f>IF(DH10&gt;0,DH10,"")</f>
        <v/>
      </c>
      <c r="DX10" s="40" t="str">
        <f>IF(DI10&gt;0,DI10,"")</f>
        <v/>
      </c>
      <c r="DY10" s="40" t="str">
        <f>IF(SUM(DF10:DI10)-DJ10&gt;0,SUM(DF10:DI10)-DJ10,"")</f>
        <v/>
      </c>
      <c r="DZ10" s="40" t="str">
        <f>IF(DM10&gt;0,DM10,"")</f>
        <v/>
      </c>
      <c r="EA10" s="40" t="str">
        <f>IF(DN10&gt;0,DN10,"")</f>
        <v/>
      </c>
      <c r="EB10" s="40" t="str">
        <f>IF(SUM(DK10:DN10)-DO10&gt;0,SUM(DK10:DN10)-DO10,"")</f>
        <v/>
      </c>
      <c r="EC10" s="40">
        <f>IF(SUM(DV10,DY10,EB10)&gt;0,SUM(DV10,DY10,EB10),"")</f>
        <v>46.21</v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>IF(EF10&gt;0,EF10,"")</f>
        <v/>
      </c>
      <c r="EY10" s="11" t="str">
        <f>IF(EG10&gt;0,EG10,"")</f>
        <v/>
      </c>
      <c r="EZ10" s="11" t="str">
        <f>IF(SUM(ED10:EG10)-EH10&gt;0,SUM(ED10:EG10)-EH10,"")</f>
        <v/>
      </c>
      <c r="FA10" s="11" t="str">
        <f>IF(EK10&gt;0,EK10,"")</f>
        <v/>
      </c>
      <c r="FB10" s="11" t="str">
        <f>IF(EL10&gt;0,EL10,"")</f>
        <v/>
      </c>
      <c r="FC10" s="11" t="str">
        <f>IF(SUM(EI10:EL10)-EM10&gt;0,SUM(EI10:EL10)-EM10,"")</f>
        <v/>
      </c>
      <c r="FD10" s="11" t="str">
        <f>IF(MAX(EZ10,FC10)&gt;0,MAX(EZ10,FC10),"")</f>
        <v/>
      </c>
      <c r="FE10" s="11" t="str">
        <f>IF(EP10&gt;0,EP10,"")</f>
        <v/>
      </c>
      <c r="FF10" s="11" t="str">
        <f>IF(EQ10&gt;0,EQ10,"")</f>
        <v/>
      </c>
      <c r="FG10" s="11" t="str">
        <f>IF(SUM(EN10:EQ10)-ER10&gt;0,SUM(EN10:EQ10)-ER10,"")</f>
        <v/>
      </c>
      <c r="FH10" s="11" t="str">
        <f>IF(EU10&gt;0,EU10,"")</f>
        <v/>
      </c>
      <c r="FI10" s="11" t="str">
        <f>IF(EV10&gt;0,EV10,"")</f>
        <v/>
      </c>
      <c r="FJ10" s="11" t="str">
        <f>IF(SUM(ES10:EV10)-EW10&gt;0,SUM(ES10:EV10)-EW10,"")</f>
        <v/>
      </c>
      <c r="FK10" s="11" t="str">
        <f>IF(SUM(FD10,FG10,FJ10)&gt;0,SUM(FD10,FG10,FJ10),"")</f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0" t="str">
        <f>IF(FN10&gt;0,FN10,"")</f>
        <v/>
      </c>
      <c r="GG10" s="40" t="str">
        <f>IF(FO10&gt;0,FO10,"")</f>
        <v/>
      </c>
      <c r="GH10" s="40" t="str">
        <f>IF(SUM(FL10:FO10)-FP10&gt;0,SUM(FL10:FO10)-FP10,"")</f>
        <v/>
      </c>
      <c r="GI10" s="40" t="str">
        <f>IF(FS10&gt;0,FS10,"")</f>
        <v/>
      </c>
      <c r="GJ10" s="40" t="str">
        <f>IF(FT10&gt;0,FT10,"")</f>
        <v/>
      </c>
      <c r="GK10" s="40" t="str">
        <f>IF(SUM(FQ10:FT10)-FU10&gt;0,SUM(FQ10:FT10)-FU10,"")</f>
        <v/>
      </c>
      <c r="GL10" s="40" t="str">
        <f>IF(MAX(GH10,GK10)&gt;0,MAX(GH10,GK10),"")</f>
        <v/>
      </c>
      <c r="GM10" s="40" t="str">
        <f>IF(FX10&gt;0,FX10,"")</f>
        <v/>
      </c>
      <c r="GN10" s="40" t="str">
        <f>IF(FY10&gt;0,FY10,"")</f>
        <v/>
      </c>
      <c r="GO10" s="40" t="str">
        <f>IF(SUM(FV10:FY10)-FZ10&gt;0,SUM(FV10:FY10)-FZ10,"")</f>
        <v/>
      </c>
      <c r="GP10" s="40" t="str">
        <f>IF(GC10&gt;0,GC10,"")</f>
        <v/>
      </c>
      <c r="GQ10" s="40" t="str">
        <f>IF(GD10&gt;0,GD10,"")</f>
        <v/>
      </c>
      <c r="GR10" s="40" t="str">
        <f>IF(SUM(GA10:GD10)-GE10&gt;0,SUM(GA10:GD10)-GE10,"")</f>
        <v/>
      </c>
      <c r="GS10" s="40" t="str">
        <f>IF(SUM(GL10,GO10,GR10)&gt;0,SUM(GL10,GO10,GR10),"")</f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 t="str">
        <f>IF(GV10&gt;0,GV10,"")</f>
        <v/>
      </c>
      <c r="HO10" s="11" t="str">
        <f>IF(GW10&gt;0,GW10,"")</f>
        <v/>
      </c>
      <c r="HP10" s="11" t="str">
        <f>IF(SUM(GT10:GW10)-GX10&gt;0,SUM(GT10:GW10)-GX10,"")</f>
        <v/>
      </c>
      <c r="HQ10" s="11" t="str">
        <f>IF(HA10&gt;0,HA10,"")</f>
        <v/>
      </c>
      <c r="HR10" s="11" t="str">
        <f>IF(HB10&gt;0,HB10,"")</f>
        <v/>
      </c>
      <c r="HS10" s="11" t="str">
        <f>IF(SUM(GY10:HB10)-HC10&gt;0,SUM(GY10:HB10)-HC10,"")</f>
        <v/>
      </c>
      <c r="HT10" s="11" t="str">
        <f>IF(MAX(HP10,HS10)&gt;0,MAX(HP10,HS10),"")</f>
        <v/>
      </c>
      <c r="HU10" s="11" t="str">
        <f>IF(HF10&gt;0,HF10,"")</f>
        <v/>
      </c>
      <c r="HV10" s="11" t="str">
        <f>IF(HG10&gt;0,HG10,"")</f>
        <v/>
      </c>
      <c r="HW10" s="11" t="str">
        <f>IF(SUM(HD10:HG10)-HH10&gt;0,SUM(HD10:HG10)-HH10,"")</f>
        <v/>
      </c>
      <c r="HX10" s="11" t="str">
        <f>IF(HK10&gt;0,HK10,"")</f>
        <v/>
      </c>
      <c r="HY10" s="11" t="str">
        <f>IF(HL10&gt;0,HL10,"")</f>
        <v/>
      </c>
      <c r="HZ10" s="11" t="str">
        <f>IF(SUM(HI10:HL10)-HM10&gt;0,SUM(HI10:HL10)-HM10,"")</f>
        <v/>
      </c>
      <c r="IA10" s="11" t="str">
        <f>IF(SUM(HT10,HW10,HZ10)&gt;0,SUM(HT10,HW10,HZ10),"")</f>
        <v/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0" t="str">
        <f>IF(ID10&gt;0,ID10,"")</f>
        <v/>
      </c>
      <c r="IW10" s="40" t="str">
        <f>IF(IE10&gt;0,IE10,"")</f>
        <v/>
      </c>
      <c r="IX10" s="40" t="str">
        <f>IF(SUM(IB10:IE10)-IF10&gt;0,SUM(IB10:IE10)-IF10,"")</f>
        <v/>
      </c>
      <c r="IY10" s="40" t="str">
        <f>IF(II10&gt;0,II10,"")</f>
        <v/>
      </c>
      <c r="IZ10" s="40" t="str">
        <f>IF(IJ10&gt;0,IJ10,"")</f>
        <v/>
      </c>
      <c r="JA10" s="40" t="str">
        <f>IF(SUM(IG10:IJ10)-IK10&gt;0,SUM(IG10:IJ10)-IK10,"")</f>
        <v/>
      </c>
      <c r="JB10" s="40" t="str">
        <f>IF(MAX(IX10,JA10)&gt;0,MAX(IX10,JA10),"")</f>
        <v/>
      </c>
      <c r="JC10" s="40" t="str">
        <f>IF(IN10&gt;0,IN10,"")</f>
        <v/>
      </c>
      <c r="JD10" s="40" t="str">
        <f>IF(IO10&gt;0,IO10,"")</f>
        <v/>
      </c>
      <c r="JE10" s="40" t="str">
        <f>IF(SUM(IL10:IO10)-IP10&gt;0,SUM(IL10:IO10)-IP10,"")</f>
        <v/>
      </c>
      <c r="JF10" s="40" t="str">
        <f>IF(IS10&gt;0,IS10,"")</f>
        <v/>
      </c>
      <c r="JG10" s="40" t="str">
        <f>IF(IT10&gt;0,IT10,"")</f>
        <v/>
      </c>
      <c r="JH10" s="40" t="str">
        <f>IF(SUM(IQ10:IT10)-IU10&gt;0,SUM(IQ10:IT10)-IU10,"")</f>
        <v/>
      </c>
      <c r="JI10" s="40" t="str">
        <f>IF(SUM(JB10,JE10,JH10)&gt;0,SUM(JB10,JE10,JH10),"")</f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>IF(JL10&gt;0,JL10,"")</f>
        <v/>
      </c>
      <c r="KE10" s="11" t="str">
        <f>IF(JM10&gt;0,JM10,"")</f>
        <v/>
      </c>
      <c r="KF10" s="11" t="str">
        <f>IF(SUM(JJ10:JM10)-JN10&gt;0,SUM(JJ10:JM10)-JN10,"")</f>
        <v/>
      </c>
      <c r="KG10" s="11" t="str">
        <f>IF(JQ10&gt;0,JQ10,"")</f>
        <v/>
      </c>
      <c r="KH10" s="11" t="str">
        <f>IF(JR10&gt;0,JR10,"")</f>
        <v/>
      </c>
      <c r="KI10" s="11" t="str">
        <f>IF(SUM(JO10:JR10)-JS10&gt;0,SUM(JO10:JR10)-JS10,"")</f>
        <v/>
      </c>
      <c r="KJ10" s="11" t="str">
        <f>IF(MAX(KF10,KI10)&gt;0,MAX(KF10,KI10),"")</f>
        <v/>
      </c>
      <c r="KK10" s="11" t="str">
        <f>IF(JV10&gt;0,JV10,"")</f>
        <v/>
      </c>
      <c r="KL10" s="11" t="str">
        <f>IF(JW10&gt;0,JW10,"")</f>
        <v/>
      </c>
      <c r="KM10" s="11" t="str">
        <f>IF(SUM(JT10:JW10)-JX10&gt;0,SUM(JT10:JW10)-JX10,"")</f>
        <v/>
      </c>
      <c r="KN10" s="11" t="str">
        <f>IF(KA10&gt;0,KA10,"")</f>
        <v/>
      </c>
      <c r="KO10" s="11" t="str">
        <f>IF(KB10&gt;0,KB10,"")</f>
        <v/>
      </c>
      <c r="KP10" s="11" t="str">
        <f>IF(SUM(JY10:KB10)-KC10&gt;0,SUM(JY10:KB10)-KC10,"")</f>
        <v/>
      </c>
      <c r="KQ10" s="11" t="str">
        <f>IF(SUM(KJ10,KM10,KP10)&gt;0,SUM(KJ10,KM10,KP10),"")</f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0" t="str">
        <f>IF(KT10&gt;0,KT10,"")</f>
        <v/>
      </c>
      <c r="LM10" s="40" t="str">
        <f>IF(KU10&gt;0,KU10,"")</f>
        <v/>
      </c>
      <c r="LN10" s="40" t="str">
        <f>IF(SUM(KR10:KU10)-KV10&gt;0,SUM(KR10:KU10)-KV10,"")</f>
        <v/>
      </c>
      <c r="LO10" s="40" t="str">
        <f>IF(KY10&gt;0,KY10,"")</f>
        <v/>
      </c>
      <c r="LP10" s="40" t="str">
        <f>IF(KZ10&gt;0,KZ10,"")</f>
        <v/>
      </c>
      <c r="LQ10" s="40" t="str">
        <f>IF(SUM(KW10:KZ10)-LA10&gt;0,SUM(KW10:KZ10)-LA10,"")</f>
        <v/>
      </c>
      <c r="LR10" s="40" t="str">
        <f>IF(MAX(LN10,LQ10)&gt;0,MAX(LN10,LQ10),"")</f>
        <v/>
      </c>
      <c r="LS10" s="40" t="str">
        <f>IF(LD10&gt;0,LD10,"")</f>
        <v/>
      </c>
      <c r="LT10" s="40" t="str">
        <f>IF(LE10&gt;0,LE10,"")</f>
        <v/>
      </c>
      <c r="LU10" s="40" t="str">
        <f>IF(SUM(LB10:LE10)-LF10&gt;0,SUM(LB10:LE10)-LF10,"")</f>
        <v/>
      </c>
      <c r="LV10" s="40" t="str">
        <f>IF(LI10&gt;0,LI10,"")</f>
        <v/>
      </c>
      <c r="LW10" s="40" t="str">
        <f>IF(LJ10&gt;0,LJ10,"")</f>
        <v/>
      </c>
      <c r="LX10" s="40" t="str">
        <f>IF(SUM(LG10:LJ10)-LK10&gt;0,SUM(LG10:LJ10)-LK10,"")</f>
        <v/>
      </c>
      <c r="LY10" s="40" t="str">
        <f>IF(SUM(LR10,LU10,LX10)&gt;0,SUM(LR10,LU10,LX10),"")</f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>IF(MB10&gt;0,MB10,"")</f>
        <v/>
      </c>
      <c r="MU10" s="11" t="str">
        <f>IF(MC10&gt;0,MC10,"")</f>
        <v/>
      </c>
      <c r="MV10" s="11" t="str">
        <f>IF(SUM(LZ10:MC10)-MD10&gt;0,SUM(LZ10:MC10)-MD10,"")</f>
        <v/>
      </c>
      <c r="MW10" s="11" t="str">
        <f>IF(MG10&gt;0,MG10,"")</f>
        <v/>
      </c>
      <c r="MX10" s="11" t="str">
        <f>IF(MH10&gt;0,MH10,"")</f>
        <v/>
      </c>
      <c r="MY10" s="11" t="str">
        <f>IF(SUM(ME10:MH10)-MI10&gt;0,SUM(ME10:MH10)-MI10,"")</f>
        <v/>
      </c>
      <c r="MZ10" s="11" t="str">
        <f>IF(MAX(MV10,MY10)&gt;0,MAX(MV10,MY10),"")</f>
        <v/>
      </c>
      <c r="NA10" s="11" t="str">
        <f>IF(ML10&gt;0,ML10,"")</f>
        <v/>
      </c>
      <c r="NB10" s="11" t="str">
        <f>IF(MM10&gt;0,MM10,"")</f>
        <v/>
      </c>
      <c r="NC10" s="11" t="str">
        <f>IF(SUM(MJ10:MM10)-MN10&gt;0,SUM(MJ10:MM10)-MN10,"")</f>
        <v/>
      </c>
      <c r="ND10" s="11" t="str">
        <f>IF(MQ10&gt;0,MQ10,"")</f>
        <v/>
      </c>
      <c r="NE10" s="11" t="str">
        <f>IF(MR10&gt;0,MR10,"")</f>
        <v/>
      </c>
      <c r="NF10" s="11" t="str">
        <f>IF(SUM(MO10:MR10)-MS10&gt;0,SUM(MO10:MR10)-MS10,"")</f>
        <v/>
      </c>
      <c r="NG10" s="11" t="str">
        <f>IF(SUM(MZ10,NC10,NF10)&gt;0,SUM(MZ10,NC10,NF10),"")</f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0" t="str">
        <f>IF(NJ10&gt;0,NJ10,"")</f>
        <v/>
      </c>
      <c r="OC10" s="40" t="str">
        <f>IF(NK10&gt;0,NK10,"")</f>
        <v/>
      </c>
      <c r="OD10" s="40" t="str">
        <f>IF(SUM(NH10:NK10)-NL10&gt;0,SUM(NH10:NK10)-NL10,"")</f>
        <v/>
      </c>
      <c r="OE10" s="40" t="str">
        <f>IF(NO10&gt;0,NO10,"")</f>
        <v/>
      </c>
      <c r="OF10" s="40" t="str">
        <f>IF(NP10&gt;0,NP10,"")</f>
        <v/>
      </c>
      <c r="OG10" s="40" t="str">
        <f>IF(SUM(NM10:NP10)-NQ10&gt;0,SUM(NM10:NP10)-NQ10,"")</f>
        <v/>
      </c>
      <c r="OH10" s="40" t="str">
        <f>IF(MAX(OD10,OG10)&gt;0,MAX(OD10,OG10),"")</f>
        <v/>
      </c>
      <c r="OI10" s="40" t="str">
        <f>IF(NT10&gt;0,NT10,"")</f>
        <v/>
      </c>
      <c r="OJ10" s="40" t="str">
        <f>IF(NU10&gt;0,NU10,"")</f>
        <v/>
      </c>
      <c r="OK10" s="40" t="str">
        <f>IF(SUM(NR10:NU10)-NV10&gt;0,SUM(NR10:NU10)-NV10,"")</f>
        <v/>
      </c>
      <c r="OL10" s="40" t="str">
        <f>IF(NY10&gt;0,NY10,"")</f>
        <v/>
      </c>
      <c r="OM10" s="40" t="str">
        <f>IF(NZ10&gt;0,NZ10,"")</f>
        <v/>
      </c>
      <c r="ON10" s="40" t="str">
        <f>IF(SUM(NW10:NZ10)-OA10&gt;0,SUM(NW10:NZ10)-OA10,"")</f>
        <v/>
      </c>
      <c r="OO10" s="40" t="str">
        <f>IF(SUM(OH10,OK10,ON10)&gt;0,SUM(OH10,OK10,ON10),"")</f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>IF(OR10&gt;0,OR10,"")</f>
        <v/>
      </c>
      <c r="PK10" s="11" t="str">
        <f>IF(OS10&gt;0,OS10,"")</f>
        <v/>
      </c>
      <c r="PL10" s="11" t="str">
        <f>IF(SUM(OP10:OS10)-OT10&gt;0,SUM(OP10:OS10)-OT10,"")</f>
        <v/>
      </c>
      <c r="PM10" s="11" t="str">
        <f>IF(OW10&gt;0,OW10,"")</f>
        <v/>
      </c>
      <c r="PN10" s="11" t="str">
        <f>IF(OX10&gt;0,OX10,"")</f>
        <v/>
      </c>
      <c r="PO10" s="11" t="str">
        <f>IF(SUM(OU10:OX10)-OY10&gt;0,SUM(OU10:OX10)-OY10,"")</f>
        <v/>
      </c>
      <c r="PP10" s="11" t="str">
        <f>IF(MAX(PL10,PO10)&gt;0,MAX(PL10,PO10),"")</f>
        <v/>
      </c>
      <c r="PQ10" s="11" t="str">
        <f>IF(PB10&gt;0,PB10,"")</f>
        <v/>
      </c>
      <c r="PR10" s="11" t="str">
        <f>IF(PC10&gt;0,PC10,"")</f>
        <v/>
      </c>
      <c r="PS10" s="11" t="str">
        <f>IF(SUM(OZ10:PC10)-PD10&gt;0,SUM(OZ10:PC10)-PD10,"")</f>
        <v/>
      </c>
      <c r="PT10" s="11" t="str">
        <f>IF(PG10&gt;0,PG10,"")</f>
        <v/>
      </c>
      <c r="PU10" s="11" t="str">
        <f>IF(PH10&gt;0,PH10,"")</f>
        <v/>
      </c>
      <c r="PV10" s="11" t="str">
        <f>IF(SUM(PE10:PH10)-PI10&gt;0,SUM(PE10:PH10)-PI10,"")</f>
        <v/>
      </c>
      <c r="PW10" s="11" t="str">
        <f>IF(SUM(PP10,PS10,PV10)&gt;0,SUM(PP10,PS10,PV10),"")</f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0" t="str">
        <f>IF(PZ10&gt;0,PZ10,"")</f>
        <v/>
      </c>
      <c r="QS10" s="40" t="str">
        <f>IF(QA10&gt;0,QA10,"")</f>
        <v/>
      </c>
      <c r="QT10" s="40" t="str">
        <f>IF(SUM(PX10:QA10)-QB10&gt;0,SUM(PX10:QA10)-QB10,"")</f>
        <v/>
      </c>
      <c r="QU10" s="40" t="str">
        <f>IF(QE10&gt;0,QE10,"")</f>
        <v/>
      </c>
      <c r="QV10" s="40" t="str">
        <f>IF(QF10&gt;0,QF10,"")</f>
        <v/>
      </c>
      <c r="QW10" s="40" t="str">
        <f>IF(SUM(QC10:QF10)-QG10&gt;0,SUM(QC10:QF10)-QG10,"")</f>
        <v/>
      </c>
      <c r="QX10" s="40" t="str">
        <f>IF(MAX(QT10,QW10)&gt;0,MAX(QT10,QW10),"")</f>
        <v/>
      </c>
      <c r="QY10" s="40" t="str">
        <f>IF(QJ10&gt;0,QJ10,"")</f>
        <v/>
      </c>
      <c r="QZ10" s="40" t="str">
        <f>IF(QK10&gt;0,QK10,"")</f>
        <v/>
      </c>
      <c r="RA10" s="40" t="str">
        <f>IF(SUM(QH10:QK10)-QL10&gt;0,SUM(QH10:QK10)-QL10,"")</f>
        <v/>
      </c>
      <c r="RB10" s="40" t="str">
        <f>IF(QO10&gt;0,QO10,"")</f>
        <v/>
      </c>
      <c r="RC10" s="40" t="str">
        <f>IF(QP10&gt;0,QP10,"")</f>
        <v/>
      </c>
      <c r="RD10" s="40" t="str">
        <f>IF(SUM(QM10:QP10)-QQ10&gt;0,SUM(QM10:QP10)-QQ10,"")</f>
        <v/>
      </c>
      <c r="RE10" s="40" t="str">
        <f>IF(SUM(QX10,RA10,RD10)&gt;0,SUM(QX10,RA10,RD10),"")</f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>IF(RH10&gt;0,RH10,"")</f>
        <v/>
      </c>
      <c r="SA10" s="11" t="str">
        <f>IF(RI10&gt;0,RI10,"")</f>
        <v/>
      </c>
      <c r="SB10" s="11" t="str">
        <f>IF(SUM(RF10:RI10)-RJ10&gt;0,SUM(RF10:RI10)-RJ10,"")</f>
        <v/>
      </c>
      <c r="SC10" s="11" t="str">
        <f>IF(RM10&gt;0,RM10,"")</f>
        <v/>
      </c>
      <c r="SD10" s="11" t="str">
        <f>IF(RN10&gt;0,RN10,"")</f>
        <v/>
      </c>
      <c r="SE10" s="11" t="str">
        <f>IF(SUM(RK10:RN10)-RO10&gt;0,SUM(RK10:RN10)-RO10,"")</f>
        <v/>
      </c>
      <c r="SF10" s="11" t="str">
        <f>IF(MAX(SB10,SE10)&gt;0,MAX(SB10,SE10),"")</f>
        <v/>
      </c>
      <c r="SG10" s="11" t="str">
        <f>IF(RR10&gt;0,RR10,"")</f>
        <v/>
      </c>
      <c r="SH10" s="11" t="str">
        <f>IF(RS10&gt;0,RS10,"")</f>
        <v/>
      </c>
      <c r="SI10" s="11" t="str">
        <f>IF(SUM(RP10:RS10)-RT10&gt;0,SUM(RP10:RS10)-RT10,"")</f>
        <v/>
      </c>
      <c r="SJ10" s="11" t="str">
        <f>IF(RW10&gt;0,RW10,"")</f>
        <v/>
      </c>
      <c r="SK10" s="11" t="str">
        <f>IF(RX10&gt;0,RX10,"")</f>
        <v/>
      </c>
      <c r="SL10" s="11" t="str">
        <f>IF(SUM(RU10:RX10)-RY10&gt;0,SUM(RU10:RX10)-RY10,"")</f>
        <v/>
      </c>
      <c r="SM10" s="11" t="str">
        <f>IF(SUM(SF10,SI10,SL10)&gt;0,SUM(SF10,SI10,SL10),"")</f>
        <v/>
      </c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40" t="str">
        <f>IF(SP10&gt;0,SP10,"")</f>
        <v/>
      </c>
      <c r="TI10" s="40" t="str">
        <f>IF(SQ10&gt;0,SQ10,"")</f>
        <v/>
      </c>
      <c r="TJ10" s="40" t="str">
        <f>IF(SUM(SN10:SQ10)-SR10&gt;0,SUM(SN10:SQ10)-SR10,"")</f>
        <v/>
      </c>
      <c r="TK10" s="40" t="str">
        <f>IF(SU10&gt;0,SU10,"")</f>
        <v/>
      </c>
      <c r="TL10" s="40" t="str">
        <f>IF(SV10&gt;0,SV10,"")</f>
        <v/>
      </c>
      <c r="TM10" s="40" t="str">
        <f>IF(SUM(SS10:SV10)-SW10&gt;0,SUM(SS10:SV10)-SW10,"")</f>
        <v/>
      </c>
      <c r="TN10" s="40" t="str">
        <f>IF(MAX(TJ10,TM10)&gt;0,MAX(TJ10,TM10),"")</f>
        <v/>
      </c>
      <c r="TO10" s="40" t="str">
        <f>IF(SZ10&gt;0,SZ10,"")</f>
        <v/>
      </c>
      <c r="TP10" s="40" t="str">
        <f>IF(TA10&gt;0,TA10,"")</f>
        <v/>
      </c>
      <c r="TQ10" s="40" t="str">
        <f>IF(SUM(SX10:TA10)-TB10&gt;0,SUM(SX10:TA10)-TB10,"")</f>
        <v/>
      </c>
      <c r="TR10" s="40" t="str">
        <f>IF(TE10&gt;0,TE10,"")</f>
        <v/>
      </c>
      <c r="TS10" s="40" t="str">
        <f>IF(TF10&gt;0,TF10,"")</f>
        <v/>
      </c>
      <c r="TT10" s="40" t="str">
        <f>IF(SUM(TC10:TF10)-TG10&gt;0,SUM(TC10:TF10)-TG10,"")</f>
        <v/>
      </c>
      <c r="TU10" s="40" t="str">
        <f>IF(SUM(TN10,TQ10,TT10)&gt;0,SUM(TN10,TQ10,TT10),"")</f>
        <v/>
      </c>
      <c r="TV10" s="18"/>
      <c r="TW10" s="18"/>
      <c r="TX10" s="18"/>
      <c r="TY10" s="18"/>
      <c r="TZ10" s="18"/>
      <c r="UA10" s="18"/>
      <c r="UB10" s="18"/>
      <c r="UC10" s="18"/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1" t="str">
        <f>IF(TX10&gt;0,TX10,"")</f>
        <v/>
      </c>
      <c r="UQ10" s="11" t="str">
        <f>IF(TY10&gt;0,TY10,"")</f>
        <v/>
      </c>
      <c r="UR10" s="11" t="str">
        <f>IF(SUM(TV10:TY10)-TZ10&gt;0,SUM(TV10:TY10)-TZ10,"")</f>
        <v/>
      </c>
      <c r="US10" s="11" t="str">
        <f>IF(UC10&gt;0,UC10,"")</f>
        <v/>
      </c>
      <c r="UT10" s="11" t="str">
        <f>IF(UD10&gt;0,UD10,"")</f>
        <v/>
      </c>
      <c r="UU10" s="11" t="str">
        <f>IF(SUM(UA10:UD10)-UE10&gt;0,SUM(UA10:UD10)-UE10,"")</f>
        <v/>
      </c>
      <c r="UV10" s="11" t="str">
        <f>IF(MAX(UR10,UU10)&gt;0,MAX(UR10,UU10),"")</f>
        <v/>
      </c>
      <c r="UW10" s="11" t="str">
        <f>IF(UH10&gt;0,UH10,"")</f>
        <v/>
      </c>
      <c r="UX10" s="11" t="str">
        <f>IF(UI10&gt;0,UI10,"")</f>
        <v/>
      </c>
      <c r="UY10" s="11" t="str">
        <f>IF(SUM(UF10:UI10)-UJ10&gt;0,SUM(UF10:UI10)-UJ10,"")</f>
        <v/>
      </c>
      <c r="UZ10" s="11" t="str">
        <f>IF(UM10&gt;0,UM10,"")</f>
        <v/>
      </c>
      <c r="VA10" s="11" t="str">
        <f>IF(UN10&gt;0,UN10,"")</f>
        <v/>
      </c>
      <c r="VB10" s="11" t="str">
        <f>IF(SUM(UK10:UN10)-UO10&gt;0,SUM(UK10:UN10)-UO10,"")</f>
        <v/>
      </c>
      <c r="VC10" s="11" t="str">
        <f>IF(SUM(UV10,UY10,VB10)&gt;0,SUM(UV10,UY10,VB10),"")</f>
        <v/>
      </c>
      <c r="VD10" s="17"/>
      <c r="VE10" s="17"/>
      <c r="VF10" s="17"/>
      <c r="VG10" s="17"/>
      <c r="VH10" s="17"/>
      <c r="VI10" s="17"/>
      <c r="VJ10" s="17"/>
      <c r="VK10" s="17"/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40" t="str">
        <f>IF(VF10&gt;0,VF10,"")</f>
        <v/>
      </c>
      <c r="VY10" s="40" t="str">
        <f>IF(VG10&gt;0,VG10,"")</f>
        <v/>
      </c>
      <c r="VZ10" s="40" t="str">
        <f>IF(SUM(VD10:VG10)-VH10&gt;0,SUM(VD10:VG10)-VH10,"")</f>
        <v/>
      </c>
      <c r="WA10" s="40" t="str">
        <f>IF(VK10&gt;0,VK10,"")</f>
        <v/>
      </c>
      <c r="WB10" s="40" t="str">
        <f>IF(VL10&gt;0,VL10,"")</f>
        <v/>
      </c>
      <c r="WC10" s="40" t="str">
        <f>IF(SUM(VI10:VL10)-VM10&gt;0,SUM(VI10:VL10)-VM10,"")</f>
        <v/>
      </c>
      <c r="WD10" s="40" t="str">
        <f>IF(MAX(VZ10,WC10)&gt;0,MAX(VZ10,WC10),"")</f>
        <v/>
      </c>
      <c r="WE10" s="40" t="str">
        <f>IF(VP10&gt;0,VP10,"")</f>
        <v/>
      </c>
      <c r="WF10" s="40" t="str">
        <f>IF(VQ10&gt;0,VQ10,"")</f>
        <v/>
      </c>
      <c r="WG10" s="40" t="str">
        <f>IF(SUM(VN10:VQ10)-VR10&gt;0,SUM(VN10:VQ10)-VR10,"")</f>
        <v/>
      </c>
      <c r="WH10" s="40" t="str">
        <f>IF(VU10&gt;0,VU10,"")</f>
        <v/>
      </c>
      <c r="WI10" s="40" t="str">
        <f>IF(VV10&gt;0,VV10,"")</f>
        <v/>
      </c>
      <c r="WJ10" s="40" t="str">
        <f>IF(SUM(VS10:VV10)-VW10&gt;0,SUM(VS10:VV10)-VW10,"")</f>
        <v/>
      </c>
      <c r="WK10" s="40" t="str">
        <f>IF(SUM(WD10,WG10,WJ10)&gt;0,SUM(WD10,WG10,WJ10),"")</f>
        <v/>
      </c>
      <c r="WL10" s="26">
        <f>IF($CH10="P",BS10,(BS10+AR10)/2)</f>
        <v>0</v>
      </c>
      <c r="WM10" s="26">
        <f>IF($CH10="P",BT10,(BT10+AS10)/2)</f>
        <v>0</v>
      </c>
      <c r="WN10" s="26">
        <f>IF($CH10="P",BU10,(BU10+AT10)/2)</f>
        <v>0</v>
      </c>
      <c r="WO10" s="26">
        <f>IF($CH10="P",BV10,(BV10+AU10)/2)</f>
        <v>0</v>
      </c>
      <c r="WP10" s="26">
        <f>IF($CH10="P",BW10,(BW10+AV10)/2)</f>
        <v>0</v>
      </c>
      <c r="WQ10" s="26">
        <f>IF($CH10="P",BX10,(BX10+AW10)/2)</f>
        <v>0</v>
      </c>
      <c r="WR10" s="26">
        <f>IF($CH10="P",BY10,(BY10+AX10)/2)</f>
        <v>0</v>
      </c>
      <c r="WS10" s="26">
        <f>IF($CH10="P",BZ10,(BZ10+AY10)/2)</f>
        <v>0</v>
      </c>
      <c r="WT10" s="26">
        <f>IF($CH10="P",CA10,(CA10+AZ10)/2)</f>
        <v>0</v>
      </c>
      <c r="WU10" s="26">
        <f>IF($CH10="P",CB10,(CB10+BA10)/2)</f>
        <v>0</v>
      </c>
      <c r="WV10" s="26">
        <f>IF($CH10="P",CC10,(CC10+BB10)/2)</f>
        <v>0</v>
      </c>
      <c r="WW10" s="26">
        <f>IF($CH10="P",CD10,(CD10+BC10)/2)</f>
        <v>0</v>
      </c>
      <c r="WX10" s="26">
        <f>IF($CH10="P",CE10,(CE10+BD10)/2)</f>
        <v>0</v>
      </c>
      <c r="WY10" s="26">
        <f>IF($CH10="P",CF10,(CF10+BE10)/2)</f>
        <v>0</v>
      </c>
      <c r="WZ10" s="26">
        <f>IF($CH10="P",CG10,(CG10+BF10)/2)</f>
        <v>0</v>
      </c>
      <c r="XA10" s="28" t="s">
        <v>53</v>
      </c>
      <c r="XB10" s="11" t="str">
        <f>IF(WN10&gt;0,WN10,"")</f>
        <v/>
      </c>
      <c r="XC10" s="11" t="str">
        <f>IF(WO10&gt;0,WO10,"")</f>
        <v/>
      </c>
      <c r="XD10" s="11" t="str">
        <f>IF(SUM(WL10:WO10)-WP10&gt;0,SUM(WL10:WO10)-WP10,"")</f>
        <v/>
      </c>
      <c r="XE10" s="11" t="str">
        <f>IF(WS10&gt;0,WS10,"")</f>
        <v/>
      </c>
      <c r="XF10" s="11" t="str">
        <f>IF(WT10&gt;0,WT10,"")</f>
        <v/>
      </c>
      <c r="XG10" s="11" t="str">
        <f>IF(SUM(WQ10:WT10)-WU10&gt;0,SUM(WQ10:WT10)-WU10,"")</f>
        <v/>
      </c>
      <c r="XH10" s="11" t="str">
        <f>IF(MAX(XD10,XG10)&gt;0,MAX(XD10,XG10),"")</f>
        <v/>
      </c>
      <c r="XI10" s="11" t="str">
        <f>IF(WX10&gt;0,WX10,"")</f>
        <v/>
      </c>
      <c r="XJ10" s="11" t="str">
        <f>IF(WY10&gt;0,WY10,"")</f>
        <v/>
      </c>
      <c r="XK10" s="11" t="str">
        <f>IF(SUM(WV10:WY10)-WZ10&gt;0,SUM(WV10:WY10)-WZ10,"")</f>
        <v/>
      </c>
      <c r="XL10" s="11" t="str">
        <f>IF(SUM(XH10,XK10)&gt;0,SUM(XH10,XK10),"")</f>
        <v/>
      </c>
    </row>
    <row r="11" spans="1:636" x14ac:dyDescent="0.2">
      <c r="A11" s="4" cm="1">
        <f t="array" ref="A11">IF(AND(H11&lt;&gt;"",H11&lt;&gt;"No DD"),SUMPRODUCT((H$4:H$15&lt;&gt;"")*(H$4:H$15&lt;&gt;"No DD")*(E$4:E$15&gt;E11))+1,IF(H11="No DD",SUMPRODUCT((H$4:H$15="No DD")*(E$4:E$15&gt;E11))+1+SUMPRODUCT((H$4:H$15&lt;&gt;"")*(H$4:H$15&lt;&gt;"No DD")),""))</f>
        <v>8</v>
      </c>
      <c r="B11" s="5" t="s">
        <v>167</v>
      </c>
      <c r="C11" s="4" t="s">
        <v>6</v>
      </c>
      <c r="D11" s="4" t="s">
        <v>168</v>
      </c>
      <c r="E11" s="9">
        <f>SUM(J11,L11,N11)</f>
        <v>84.06</v>
      </c>
      <c r="F11" s="3" t="str">
        <f>IF(OR(AND(AG11&gt;=AQ$17,AG11&lt;&gt;"",AI11&gt;=AQ$21,AI11&lt;&gt;"",AF11=""),AND(AJ11&gt;=AQ$17,AJ11&lt;&gt;"",AL11&gt;=AQ$21,AL11&lt;&gt;"",AF11=""),AND(AN11&gt;=AQ$17,AN11&lt;&gt;"",AP11&gt;=AQ$21,AP11&lt;&gt;"",AF11=""),AND(BH11&gt;=BR$17,BH11&lt;&gt;"",BJ11&gt;=BR$21,BJ11&lt;&gt;"",BG11=""),AND(BK11&gt;=BR$17,BK11&lt;&gt;"",BM11&gt;=BR$21,BM11&lt;&gt;"",BG11=""),AND(BO11&gt;=BR$17,BO11&lt;&gt;"",BQ11&gt;=BR$21,BQ11&lt;&gt;"",BG11=""),AND(CI11&gt;=CS$17,CI11&lt;&gt;"",CK11&gt;=CS$21,CK11&lt;&gt;"",CH11=""),AND(CL11&gt;=CS$17,CL11&lt;&gt;"",CN11&gt;=CS$21,CN11&lt;&gt;"",CH11=""),AND(CP11&gt;=CS$17,CP11&lt;&gt;"",CR11&gt;=CS$21,CR11&lt;&gt;"",CH11=""),AND(DP11&gt;=EC$17,DP11&lt;&gt;"",DR11&gt;=EC$21,DR11&lt;&gt;""),AND(DS11&gt;=EC$17,DS11&lt;&gt;"",DU11&gt;=EC$21,DU11&lt;&gt;""),AND(DW11&gt;=EC$17,DW11&lt;&gt;"",DY11&gt;=EC$21,DY11&lt;&gt;""),AND(DZ11&gt;=EC$17,DZ11&lt;&gt;"",EB11&gt;=EC$21,EB11&lt;&gt;""),AND(EX11&gt;=FK$17,EX11&lt;&gt;"",EZ11&gt;=FK$21,EZ11&lt;&gt;""),AND(FA11&gt;=FK$17,FA11&lt;&gt;"",FC11&gt;=FK$21,FC11&lt;&gt;""),AND(FE11&gt;=FK$17,FE11&lt;&gt;"",FG11&gt;=FK$21,FG11&lt;&gt;""),AND(FH11&gt;=FK$17,FH11&lt;&gt;"",FJ11&gt;=FK$21,FJ11&lt;&gt;""),AND(GF11&gt;=GS$17,GF11&lt;&gt;"",GH11&gt;=GS$21,GH11&lt;&gt;""),AND(GI11&gt;=GS$17,GI11&lt;&gt;"",GK11&gt;=GS$21,GK11&lt;&gt;""),AND(GM11&gt;=GS$17,GM11&lt;&gt;"",GO11&gt;=GS$21,GO11&lt;&gt;""),AND(GP11&gt;=GS$17,GP11&lt;&gt;"",GR11&gt;=GS$21,GR11&lt;&gt;""),AND(HN11&gt;=IA$17,HN11&lt;&gt;"",HP11&gt;=IA$21,HP11&lt;&gt;""),AND(HQ11&gt;=IA$17,HQ11&lt;&gt;"",HS11&gt;=IA$21,HS11&lt;&gt;""),AND(HU11&gt;=IA$17,HU11&lt;&gt;"",HW11&gt;=IA$21,HW11&lt;&gt;""),AND(HX11&gt;=IA$17,HX11&lt;&gt;"",HZ11&gt;=IA$21,HZ11&lt;&gt;""),AND(IV11&gt;=JI$17,IV11&lt;&gt;"",IX11&gt;=JI$21,IX11&lt;&gt;""),AND(IY11&gt;=JI$17,IY11&lt;&gt;"",JA11&gt;=JI$21,JA11&lt;&gt;""),AND(JC11&gt;=JI$17,JC11&lt;&gt;"",JE11&gt;=JI$21,JE11&lt;&gt;""),AND(JF11&gt;=JI$17,JF11&lt;&gt;"",JH11&gt;=JI$21,JH11&lt;&gt;""),AND(KD11&gt;=KQ$17,KD11&lt;&gt;"",KF11&gt;=KQ$21,KF11&lt;&gt;""),AND(KG11&gt;=KQ$17,KG11&lt;&gt;"",KI11&gt;=KQ$21,KI11&lt;&gt;""),AND(KK11&gt;=KQ$17,KK11&lt;&gt;"",KM11&gt;=KQ$21,KM11&lt;&gt;""),AND(KN11&gt;=KQ$17,KN11&lt;&gt;"",KP11&gt;=KQ$21,KP11&lt;&gt;""),AND(LL11&gt;=LY$17,LL11&lt;&gt;"",LN11&gt;=LY$21,LN11&lt;&gt;""),AND(LO11&gt;=LY$17,LO11&lt;&gt;"",LQ11&gt;=LY$21,LQ11&lt;&gt;""),AND(LS11&gt;=LY$17,LS11&lt;&gt;"",LU11&gt;=LY$21,LU11&lt;&gt;""),AND(LV11&gt;=LY$17,LV11&lt;&gt;"",LX11&gt;=LY$21,LX11&lt;&gt;""),AND(MT11&gt;=NG$17,MT11&lt;&gt;"",MV11&gt;=NG$21,MV11&lt;&gt;""),AND(MW11&gt;=NG$17,MW11&lt;&gt;"",MY11&gt;=NG$21,MY11&lt;&gt;""),AND(NA11&gt;=NG$17,NA11&lt;&gt;"",NC11&gt;=NG$21,NC11&lt;&gt;""),AND(ND11&gt;=NG$17,ND11&lt;&gt;"",NF11&gt;=NG$21,NF11&lt;&gt;""),AND(OB11&gt;=OO$17,OB11&lt;&gt;"",OD11&gt;=OO$21,OD11&lt;&gt;""),AND(OE11&gt;=OO$17,OE11&lt;&gt;"",OG11&gt;=OO$21,OG11&lt;&gt;""),AND(OI11&gt;=OO$17,OI11&lt;&gt;"",OK11&gt;=OO$21,OK11&lt;&gt;""),AND(OL11&gt;=OO$17,OL11&lt;&gt;"",ON11&gt;=OO$21,ON11&lt;&gt;""),AND(PJ11&gt;=PW$17,PJ11&lt;&gt;"",PL11&gt;=PW$21,PL11&lt;&gt;""),AND(PM11&gt;=PW$17,PM11&lt;&gt;"",PO11&gt;=PW$21,PO11&lt;&gt;""),AND(PQ11&gt;=PW$17,PQ11&lt;&gt;"",PS11&gt;=PW$21,PS11&lt;&gt;""),AND(PT11&gt;=PW$17,PT11&lt;&gt;"",PV11&gt;=PW$21,PV11&lt;&gt;""),AND(QR11&gt;=RE$17,QR11&lt;&gt;"",QT11&gt;=RE$21,QT11&lt;&gt;""),AND(QU11&gt;=RE$17,QU11&lt;&gt;"",QW11&gt;=RE$21,QW11&lt;&gt;""),AND(QY11&gt;=RE$17,QY11&lt;&gt;"",RA11&gt;=RE$21,RA11&lt;&gt;""),AND(RB11&gt;=RE$17,RB11&lt;&gt;"",RD11&gt;=RE$21,RD11&lt;&gt;""),AND(RZ11&gt;=SM$17,RZ11&lt;&gt;"",SB11&gt;=SM$21,SB11&lt;&gt;""),AND(SC11&gt;=SM$17,SC11&lt;&gt;"",SE11&gt;=SM$21,SE11&lt;&gt;""),AND(SG11&gt;=SM$17,SG11&lt;&gt;"",SI11&gt;=SM$21,SI11&lt;&gt;""),AND(SJ11&gt;=SM$17,SJ11&lt;&gt;"",SL11&gt;=SM$21,SL11&lt;&gt;""),AND(TH11&gt;=TU$17,TH11&lt;&gt;"",TJ11&gt;=TU$21,TJ11&lt;&gt;""),AND(TK11&gt;=TU$17,TK11&lt;&gt;"",TM11&gt;=TU$21,TM11&lt;&gt;""),AND(TO11&gt;=TU$17,TO11&lt;&gt;"",TQ11&gt;=TU$21,TQ11&lt;&gt;""),AND(TR11&gt;=TU$17,TR11&lt;&gt;"",TT11&gt;=TU$21,TT11&lt;&gt;""),AND(UP11&gt;=VC$17,UP11&lt;&gt;"",UR11&gt;=VC$21,UR11&lt;&gt;""),AND(US11&gt;=VC$17,US11&lt;&gt;"",UU11&gt;=VC$21,UU11&lt;&gt;""),AND(UW11&gt;=VC$17,UW11&lt;&gt;"",UY11&gt;=VC$21,UY11&lt;&gt;""),AND(UZ11&gt;=VC$17,UZ11&lt;&gt;"",VB11&gt;=VC$21,VB11&lt;&gt;""),AND(VX11&gt;=WK$17,VX11&lt;&gt;"",VZ11&gt;=WK$21,VZ11&lt;&gt;""),AND(WA11&gt;=WK$17,WA11&lt;&gt;"",WC11&gt;=WK$21,WC11&lt;&gt;""),AND(WE11&gt;=WK$17,WE11&lt;&gt;"",WG11&gt;=WK$21,WG11&lt;&gt;""),AND(WH11&gt;=WK$17,WH11&lt;&gt;"",WJ11&gt;=WK$21,WJ11&lt;&gt;"")),"P","")</f>
        <v/>
      </c>
      <c r="G11" s="3" t="str">
        <f>IF(OR(AND(AI11&gt;=AQ$21,AI11&lt;&gt;"",AF11=""),AND(AL11&gt;=AQ$21,AL11&lt;&gt;"",AF11=""),AND(AP11&gt;=AQ$21,AP11&lt;&gt;"",AF11=""),AND(BJ11&gt;=BR$21,BJ11&lt;&gt;"",BG11=""),AND(BM11&gt;=BR$21,BM11&lt;&gt;"",BG11=""),AND(BQ11&gt;=BR$21,BQ11&lt;&gt;"",BG11=""),AND(CK11&gt;=CS$21,CK11&lt;&gt;"",CH11=""),AND(CN11&gt;=CS$21,CN11&lt;&gt;"",CH11=""),AND(CR11&gt;=CS$21,CR11&lt;&gt;"",CH11=""),AND(DR11&gt;=EC$21,DR11&lt;&gt;""),AND(DU11&gt;=EC$21,DU11&lt;&gt;""),AND(DY11&gt;=EC$21,DY11&lt;&gt;""),AND(EB11&gt;=EC$21,EB11&lt;&gt;""),AND(EZ11&gt;=FK$21,EZ11&lt;&gt;""),AND(FC11&gt;=FK$21,FC11&lt;&gt;""),AND(FG11&gt;=FK$21,FG11&lt;&gt;""),AND(FJ11&gt;=FK$21,FJ11&lt;&gt;""),AND(GH11&gt;=GS$21,GH11&lt;&gt;""),AND(GK11&gt;=GS$21,GK11&lt;&gt;""),AND(GO11&gt;=GS$21,GO11&lt;&gt;""),AND(GR11&gt;=GS$21,GR11&lt;&gt;""),AND(HP11&gt;=IA$21,HP11&lt;&gt;""),AND(HS11&gt;=IA$21,HS11&lt;&gt;""),AND(HW11&gt;=IA$21,HW11&lt;&gt;""),AND(HZ11&gt;=IA$21,HZ11&lt;&gt;""),AND(IX11&gt;=JI$21,IX11&lt;&gt;""),AND(JA11&gt;=JI$21,JA11&lt;&gt;""),AND(JE11&gt;=JI$21,JE11&lt;&gt;""),AND(JH11&gt;=JI$21,JH11&lt;&gt;""),AND(KF11&gt;=KQ$21,KF11&lt;&gt;""),AND(KI11&gt;=KQ$21,KI11&lt;&gt;""),AND(KM11&gt;=KQ$21,KM11&lt;&gt;""),AND(KP11&gt;=KQ$21,KP11&lt;&gt;""),AND(LN11&gt;=LY$21,LN11&lt;&gt;""),AND(LQ11&gt;=LY$21,LQ11&lt;&gt;""),AND(LU11&gt;=LY$21,LU11&lt;&gt;""),AND(LX11&gt;=LY$21,LX11&lt;&gt;""),AND(MV11&gt;=NG$21,MV11&lt;&gt;""),AND(MY11&gt;=NG$21,MY11&lt;&gt;""),AND(NC11&gt;=NG$21,NC11&lt;&gt;""),AND(NF11&gt;=NG$21,NF11&lt;&gt;""),AND(OD11&gt;=OO$21,OD11&lt;&gt;""),AND(OG11&gt;=OO$21,OG11&lt;&gt;""),AND(OK11&gt;=OO$21,OK11&lt;&gt;""),AND(ON11&gt;=OO$21,ON11&lt;&gt;""),AND(PL11&gt;=PW$21,PL11&lt;&gt;""),AND(PO11&gt;=PW$21,PO11&lt;&gt;""),AND(PS11&gt;=PW$21,PS11&lt;&gt;""),AND(PV11&gt;=PW$21,PV11&lt;&gt;""),AND(QT11&gt;=RE$21,QT11&lt;&gt;""),AND(QW11&gt;=RE$21,QW11&lt;&gt;""),AND(RA11&gt;=RE$21,RA11&lt;&gt;""),AND(RD11&gt;=RE$21,RD11&lt;&gt;""),AND(SB11&gt;=SM$21,SB11&lt;&gt;""),AND(SE11&gt;=SM$21,SE11&lt;&gt;""),AND(SI11&gt;=SM$21,SI11&lt;&gt;""),AND(SL11&gt;=SM$21,SL11&lt;&gt;""),AND(TJ11&gt;=TU$21,TJ11&lt;&gt;""),AND(TM11&gt;=TU$21,TM11&lt;&gt;""),AND(TQ11&gt;=TU$21,TQ11&lt;&gt;""),AND(TT11&gt;=TU$21,TT11&lt;&gt;""),AND(UR11&gt;=VC$21,UR11&lt;&gt;""),AND(UU11&gt;=VC$21,UU11&lt;&gt;""),AND(UY11&gt;=VC$21,UY11&lt;&gt;""),AND(VB11&gt;=VC$21,VB11&lt;&gt;""),AND(VZ11&gt;=WK$21,VZ11&lt;&gt;""),AND(WC11&gt;=WK$21,WC11&lt;&gt;""),AND(WG11&gt;=WK$21,WG11&lt;&gt;""),AND(WJ11&gt;=WK$21,WJ11&lt;&gt;"")),"P","")</f>
        <v>P</v>
      </c>
      <c r="H11" s="36" t="str">
        <f>IF(AND(G11="P",F11=""),"No DD",IF(OR(AND(AG11&gt;=AQ$20,AG11&lt;&gt;"",AI11&gt;=AQ$24,AI11&lt;&gt;"",AF11=""),AND(AJ11&gt;=AQ$20,AJ11&lt;&gt;"",AL11&gt;=AQ$24,AL11&lt;&gt;"",AF11=""),AND(AN11&gt;=AQ$20,AN11&lt;&gt;"",AP11&gt;=AQ$24,AP11&lt;&gt;"",AF11=""),AND(BH11&gt;=BR$20,BH11&lt;&gt;"",BJ11&gt;=BR$24,BJ11&lt;&gt;"",BG11=""),AND(BK11&gt;=BR$20,BK11&lt;&gt;"",BM11&gt;=BR$24,BM11&lt;&gt;"",BG11=""),AND(BO11&gt;=BR$20,BO11&lt;&gt;"",BQ11&gt;=BR$24,BQ11&lt;&gt;"",BG11=""),AND(CI11&gt;=CS$20,CI11&lt;&gt;"",CK11&gt;=CS$24,CK11&lt;&gt;"",CH11=""),AND(CL11&gt;=CS$20,CL11&lt;&gt;"",CN11&gt;=CS$24,CN11&lt;&gt;"",CH11=""),AND(CP11&gt;=CS$20,CP11&lt;&gt;"",CR11&gt;=CS$24,CR11&lt;&gt;"",CH11=""),AND(DP11&gt;=EC$20,DP11&lt;&gt;"",DR11&gt;=EC$24,DR11&lt;&gt;""),AND(DS11&gt;=EC$20,DS11&lt;&gt;"",DU11&gt;=EC$24,DU11&lt;&gt;""),AND(DW11&gt;=EC$20,DW11&lt;&gt;"",DY11&gt;=EC$24,DY11&lt;&gt;""),AND(DZ11&gt;=EC$20,DZ11&lt;&gt;"",EB11&gt;=EC$24,EB11&lt;&gt;""),AND(EX11&gt;=FK$20,EX11&lt;&gt;"",EZ11&gt;=FK$24,EZ11&lt;&gt;""),AND(FA11&gt;=FK$20,FA11&lt;&gt;"",FC11&gt;=FK$24,FC11&lt;&gt;""),AND(FE11&gt;=FK$20,FE11&lt;&gt;"",FG11&gt;=FK$24,FG11&lt;&gt;""),AND(FH11&gt;=FK$20,FH11&lt;&gt;"",FJ11&gt;=FK$24,FJ11&lt;&gt;""),AND(GF11&gt;=GS$20,GF11&lt;&gt;"",GH11&gt;=GS$24,GH11&lt;&gt;""),AND(GI11&gt;=GS$20,GI11&lt;&gt;"",GK11&gt;=GS$24,GK11&lt;&gt;""),AND(GM11&gt;=GS$20,GM11&lt;&gt;"",GO11&gt;=GS$24,GO11&lt;&gt;""),AND(GP11&gt;=GS$20,GP11&lt;&gt;"",GR11&gt;=GS$24,GR11&lt;&gt;""),AND(HN11&gt;=IA$20,HN11&lt;&gt;"",HP11&gt;=IA$24,HP11&lt;&gt;""),AND(HQ11&gt;=IA$20,HQ11&lt;&gt;"",HS11&gt;=IA$24,HS11&lt;&gt;""),AND(HU11&gt;=IA$20,HU11&lt;&gt;"",HW11&gt;=IA$24,HW11&lt;&gt;""),AND(HX11&gt;=IA$20,HX11&lt;&gt;"",HZ11&gt;=IA$24,HZ11&lt;&gt;""),AND(IV11&gt;=JI$20,IV11&lt;&gt;"",IX11&gt;=JI$24,IX11&lt;&gt;""),AND(IY11&gt;=JI$20,IY11&lt;&gt;"",JA11&gt;=JI$24,JA11&lt;&gt;""),AND(JC11&gt;=JI$20,JC11&lt;&gt;"",JE11&gt;=JI$24,JE11&lt;&gt;""),AND(JF11&gt;=JI$20,JF11&lt;&gt;"",JH11&gt;=JI$24,JH11&lt;&gt;""),AND(KD11&gt;=KQ$20,KD11&lt;&gt;"",KF11&gt;=KQ$24,KF11&lt;&gt;""),AND(KG11&gt;=KQ$20,KG11&lt;&gt;"",KI11&gt;=KQ$24,KI11&lt;&gt;""),AND(KK11&gt;=KQ$20,KK11&lt;&gt;"",KM11&gt;=KQ$24,KM11&lt;&gt;""),AND(KN11&gt;=KQ$20,KN11&lt;&gt;"",KP11&gt;=KQ$24,KP11&lt;&gt;""),AND(LL11&gt;=LY$20,LL11&lt;&gt;"",LN11&gt;=LY$24,LN11&lt;&gt;""),AND(LO11&gt;=LY$20,LO11&lt;&gt;"",LQ11&gt;=LY$24,LQ11&lt;&gt;""),AND(LS11&gt;=LY$20,LS11&lt;&gt;"",LU11&gt;=LY$24,LU11&lt;&gt;""),AND(LV11&gt;=LY$20,LV11&lt;&gt;"",LX11&gt;=LY$24,LX11&lt;&gt;""),AND(MT11&gt;=NG$20,MT11&lt;&gt;"",MV11&gt;=NG$24,MV11&lt;&gt;""),AND(MW11&gt;=NG$20,MW11&lt;&gt;"",MY11&gt;=NG$24,MY11&lt;&gt;""),AND(NA11&gt;=NG$20,NA11&lt;&gt;"",NC11&gt;=NG$24,NC11&lt;&gt;""),AND(ND11&gt;=NG$20,ND11&lt;&gt;"",NF11&gt;=NG$24,NF11&lt;&gt;""),AND(OB11&gt;=OO$20,OB11&lt;&gt;"",OD11&gt;=OO$24,OD11&lt;&gt;""),AND(OE11&gt;=OO$20,OE11&lt;&gt;"",OG11&gt;=OO$24,OG11&lt;&gt;""),AND(OI11&gt;=OO$20,OI11&lt;&gt;"",OK11&gt;=OO$24,OK11&lt;&gt;""),AND(OL11&gt;=OO$20,OL11&lt;&gt;"",ON11&gt;=OO$24,ON11&lt;&gt;""),AND(PJ11&gt;=PW$20,PJ11&lt;&gt;"",PL11&gt;=PW$24,PL11&lt;&gt;""),AND(PM11&gt;=PW$20,PM11&lt;&gt;"",PO11&gt;=PW$24,PO11&lt;&gt;""),AND(PQ11&gt;=PW$20,PQ11&lt;&gt;"",PS11&gt;=PW$24,PS11&lt;&gt;""),AND(PT11&gt;=PW$20,PT11&lt;&gt;"",PV11&gt;=PW$24,PV11&lt;&gt;""),AND(QR11&gt;=RE$20,QR11&lt;&gt;"",QT11&gt;=RE$24,QT11&lt;&gt;""),AND(QU11&gt;=RE$20,QU11&lt;&gt;"",QW11&gt;=RE$24,QW11&lt;&gt;""),AND(QY11&gt;=RE$20,QY11&lt;&gt;"",RA11&gt;=RE$24,RA11&lt;&gt;""),AND(RB11&gt;=RE$20,RB11&lt;&gt;"",RD11&gt;=RE$24,RD11&lt;&gt;""),AND(RZ11&gt;=SM$20,RZ11&lt;&gt;"",SB11&gt;=SM$24,SB11&lt;&gt;""),AND(SC11&gt;=SM$20,SC11&lt;&gt;"",SE11&gt;=SM$24,SE11&lt;&gt;""),AND(SG11&gt;=SM$20,SG11&lt;&gt;"",SI11&gt;=SM$24,SI11&lt;&gt;""),AND(SJ11&gt;=SM$20,SJ11&lt;&gt;"",SL11&gt;=SM$24,SL11&lt;&gt;""),AND(TH11&gt;=TU$20,TH11&lt;&gt;"",TJ11&gt;=TU$24,TJ11&lt;&gt;""),AND(TK11&gt;=TU$20,TK11&lt;&gt;"",TM11&gt;=TU$24,TM11&lt;&gt;""),AND(TO11&gt;=TU$20,TO11&lt;&gt;"",TQ11&gt;=TU$24,TQ11&lt;&gt;""),AND(TR11&gt;=TU$20,TR11&lt;&gt;"",TT11&gt;=TU$24,TT11&lt;&gt;""),AND(UP11&gt;=VC$20,UP11&lt;&gt;"",UR11&gt;=VC$24,UR11&lt;&gt;""),AND(US11&gt;=VC$20,US11&lt;&gt;"",UU11&gt;=VC$24,UU11&lt;&gt;""),AND(UW11&gt;=VC$20,UW11&lt;&gt;"",UY11&gt;=VC$24,UY11&lt;&gt;""),AND(UZ11&gt;=VC$20,UZ11&lt;&gt;"",VB11&gt;=VC$24,VB11&lt;&gt;""),AND(VX11&gt;=WK$20,VX11&lt;&gt;"",VZ11&gt;=WK$24,VZ11&lt;&gt;""),AND(WA11&gt;=WK$20,WA11&lt;&gt;"",WC11&gt;=WK$24,WC11&lt;&gt;""),AND(WE11&gt;=WK$20,WE11&lt;&gt;"",WG11&gt;=WK$24,WG11&lt;&gt;""),AND(WH11&gt;=WK$20,WH11&lt;&gt;"",WJ11&gt;=WK$24,WJ11&lt;&gt;"")),"Merit",IF(OR(AND(AG11&gt;=AQ$19,AG11&lt;&gt;"",AI11&gt;=AQ$23,AI11&lt;&gt;"",AF11=""),AND(AJ11&gt;=AQ$19,AJ11&lt;&gt;"",AL11&gt;=AQ$23,AL11&lt;&gt;"",AF11=""),AND(AN11&gt;=AQ$19,AN11&lt;&gt;"",AP11&gt;=AQ$23,AP11&lt;&gt;"",AF11=""),AND(BH11&gt;=BR$19,BH11&lt;&gt;"",BJ11&gt;=BR$23,BJ11&lt;&gt;"",BG11=""),AND(BK11&gt;=BR$19,BK11&lt;&gt;"",BM11&gt;=BR$23,BM11&lt;&gt;"",BG11=""),AND(BO11&gt;=BR$19,BO11&lt;&gt;"",BQ11&gt;=BR$23,BQ11&lt;&gt;"",BG11=""),AND(CI11&gt;=CS$19,CI11&lt;&gt;"",CK11&gt;=CS$23,CK11&lt;&gt;"",CH11=""),AND(CL11&gt;=CS$19,CL11&lt;&gt;"",CN11&gt;=CS$23,CN11&lt;&gt;"",CH11=""),AND(CP11&gt;=CS$19,CP11&lt;&gt;"",CR11&gt;=CS$23,CR11&lt;&gt;"",CH11=""),AND(DP11&gt;=EC$19,DP11&lt;&gt;"",DR11&gt;=EC$23,DR11&lt;&gt;""),AND(DS11&gt;=EC$19,DS11&lt;&gt;"",DU11&gt;=EC$23,DU11&lt;&gt;""),AND(DW11&gt;=EC$19,DW11&lt;&gt;"",DY11&gt;=EC$23,DY11&lt;&gt;""),AND(DZ11&gt;=EC$19,DZ11&lt;&gt;"",EB11&gt;=EC$23,EB11&lt;&gt;""),AND(EX11&gt;=FK$19,EX11&lt;&gt;"",EZ11&gt;=FK$23,EZ11&lt;&gt;""),AND(FA11&gt;=FK$19,FA11&lt;&gt;"",FC11&gt;=FK$23,FC11&lt;&gt;""),AND(FE11&gt;=FK$19,FE11&lt;&gt;"",FG11&gt;=FK$23,FG11&lt;&gt;""),AND(FH11&gt;=FK$19,FH11&lt;&gt;"",FJ11&gt;=FK$23,FJ11&lt;&gt;""),AND(GF11&gt;=GS$19,GF11&lt;&gt;"",GH11&gt;=GS$23,GH11&lt;&gt;""),AND(GI11&gt;=GS$19,GI11&lt;&gt;"",GK11&gt;=GS$23,GK11&lt;&gt;""),AND(GM11&gt;=GS$19,GM11&lt;&gt;"",GO11&gt;=GS$23,GO11&lt;&gt;""),AND(GP11&gt;=GS$19,GP11&lt;&gt;"",GR11&gt;=GS$23,GR11&lt;&gt;""),AND(HN11&gt;=IA$19,HN11&lt;&gt;"",HP11&gt;=IA$23,HP11&lt;&gt;""),AND(HQ11&gt;=IA$19,HQ11&lt;&gt;"",HS11&gt;=IA$23,HS11&lt;&gt;""),AND(HU11&gt;=IA$19,HU11&lt;&gt;"",HW11&gt;=IA$23,HW11&lt;&gt;""),AND(HX11&gt;=IA$19,HX11&lt;&gt;"",HZ11&gt;=IA$23,HZ11&lt;&gt;""),AND(IV11&gt;=JI$19,IV11&lt;&gt;"",IX11&gt;=JI$23,IX11&lt;&gt;""),AND(IY11&gt;=JI$19,IY11&lt;&gt;"",JA11&gt;=JI$23,JA11&lt;&gt;""),AND(JC11&gt;=JI$19,JC11&lt;&gt;"",JE11&gt;=JI$23,JE11&lt;&gt;""),AND(JF11&gt;=JI$19,JF11&lt;&gt;"",JH11&gt;=JI$23,JH11&lt;&gt;""),AND(KD11&gt;=KQ$19,KD11&lt;&gt;"",KF11&gt;=KQ$23,KF11&lt;&gt;""),AND(KG11&gt;=KQ$19,KG11&lt;&gt;"",KI11&gt;=KQ$23,KI11&lt;&gt;""),AND(KK11&gt;=KQ$19,KK11&lt;&gt;"",KM11&gt;=KQ$23,KM11&lt;&gt;""),AND(KN11&gt;=KQ$19,KN11&lt;&gt;"",KP11&gt;=KQ$23,KP11&lt;&gt;""),AND(LL11&gt;=LY$19,LL11&lt;&gt;"",LN11&gt;=LY$23,LN11&lt;&gt;""),AND(LO11&gt;=LY$19,LO11&lt;&gt;"",LQ11&gt;=LY$23,LQ11&lt;&gt;""),AND(LS11&gt;=LY$19,LS11&lt;&gt;"",LU11&gt;=LY$23,LU11&lt;&gt;""),AND(LV11&gt;=LY$19,LV11&lt;&gt;"",LX11&gt;=LY$23,LX11&lt;&gt;""),AND(MT11&gt;=NG$19,MT11&lt;&gt;"",MV11&gt;=NG$23,MV11&lt;&gt;""),AND(MW11&gt;=NG$19,MW11&lt;&gt;"",MY11&gt;=NG$23,MY11&lt;&gt;""),AND(NA11&gt;=NG$19,NA11&lt;&gt;"",NC11&gt;=NG$23,NC11&lt;&gt;""),AND(ND11&gt;=NG$19,ND11&lt;&gt;"",NF11&gt;=NG$23,NF11&lt;&gt;""),AND(OB11&gt;=OO$19,OB11&lt;&gt;"",OD11&gt;=OO$23,OD11&lt;&gt;""),AND(OE11&gt;=OO$19,OE11&lt;&gt;"",OG11&gt;=OO$23,OG11&lt;&gt;""),AND(OI11&gt;=OO$19,OI11&lt;&gt;"",OK11&gt;=OO$23,OK11&lt;&gt;""),AND(OL11&gt;=OO$19,OL11&lt;&gt;"",ON11&gt;=OO$23,ON11&lt;&gt;""),AND(PJ11&gt;=PW$19,PJ11&lt;&gt;"",PL11&gt;=PW$23,PL11&lt;&gt;""),AND(PM11&gt;=PW$19,PM11&lt;&gt;"",PO11&gt;=PW$23,PO11&lt;&gt;""),AND(PQ11&gt;=PW$19,PQ11&lt;&gt;"",PS11&gt;=PW$23,PS11&lt;&gt;""),AND(PT11&gt;=PW$19,PT11&lt;&gt;"",PV11&gt;=PW$23,PV11&lt;&gt;""),AND(QR11&gt;=RE$19,QR11&lt;&gt;"",QT11&gt;=RE$23,QT11&lt;&gt;""),AND(QU11&gt;=RE$19,QU11&lt;&gt;"",QW11&gt;=RE$23,QW11&lt;&gt;""),AND(QY11&gt;=RE$19,QY11&lt;&gt;"",RA11&gt;=RE$23,RA11&lt;&gt;""),AND(RB11&gt;=RE$19,RB11&lt;&gt;"",RD11&gt;=RE$23,RD11&lt;&gt;""),AND(RZ11&gt;=SM$19,RZ11&lt;&gt;"",SB11&gt;=SM$23,SB11&lt;&gt;""),AND(SC11&gt;=SM$19,SC11&lt;&gt;"",SE11&gt;=SM$23,SE11&lt;&gt;""),AND(SG11&gt;=SM$19,SG11&lt;&gt;"",SI11&gt;=SM$23,SI11&lt;&gt;""),AND(SJ11&gt;=SM$19,SJ11&lt;&gt;"",SL11&gt;=SM$23,SL11&lt;&gt;""),AND(TH11&gt;=TU$19,TH11&lt;&gt;"",TJ11&gt;=TU$23,TJ11&lt;&gt;""),AND(TK11&gt;=TU$19,TK11&lt;&gt;"",TM11&gt;=TU$23,TM11&lt;&gt;""),AND(TO11&gt;=TU$19,TO11&lt;&gt;"",TQ11&gt;=TU$23,TQ11&lt;&gt;""),AND(TR11&gt;=TU$19,TR11&lt;&gt;"",TT11&gt;=TU$23,TT11&lt;&gt;""),AND(UP11&gt;=VC$19,UP11&lt;&gt;"",UR11&gt;=VC$23,UR11&lt;&gt;""),AND(US11&gt;=VC$19,US11&lt;&gt;"",UU11&gt;=VC$23,UU11&lt;&gt;""),AND(UW11&gt;=VC$19,UW11&lt;&gt;"",UY11&gt;=VC$23,UY11&lt;&gt;""),AND(UZ11&gt;=VC$19,UZ11&lt;&gt;"",VB11&gt;=VC$23,VB11&lt;&gt;""),AND(VX11&gt;=WK$19,VX11&lt;&gt;"",VZ11&gt;=WK$23,VZ11&lt;&gt;""),AND(WA11&gt;=WK$19,WA11&lt;&gt;"",WC11&gt;=WK$23,WC11&lt;&gt;""),AND(WE11&gt;=WK$19,WE11&lt;&gt;"",WG11&gt;=WK$23,WG11&lt;&gt;""),AND(WH11&gt;=WK$19,WH11&lt;&gt;"",WJ11&gt;=WK$23,WJ11&lt;&gt;"")),"Excellence",IF(I11="P","Worlds Team",IF(F11="P","National Team","")))))</f>
        <v>No DD</v>
      </c>
      <c r="I11" s="3" t="str">
        <f>IF(OR(AND(AG11&gt;=AQ$18,AG11&lt;&gt;"",AI11&gt;=AQ$22,AI11&lt;&gt;"",AF11=""),AND(AJ11&gt;=AQ$18,AJ11&lt;&gt;"",AL11&gt;=AQ$22,AL11&lt;&gt;"",AF11=""),AND(AN11&gt;=AQ$18,AN11&lt;&gt;"",AP11&gt;=AQ$22,AP11&lt;&gt;"",AF11=""),AND(BH11&gt;=BR$18,BH11&lt;&gt;"",BJ11&gt;=BR$22,BJ11&lt;&gt;"",BG11=""),AND(BK11&gt;=BR$18,BK11&lt;&gt;"",BM11&gt;=BR$22,BM11&lt;&gt;"",BG11=""),AND(BO11&gt;=BR$18,BO11&lt;&gt;"",BQ11&gt;=BR$22,BQ11&lt;&gt;"",BG11=""),AND(CI11&gt;=CS$18,CI11&lt;&gt;"",CK11&gt;=CS$22,CK11&lt;&gt;"",CH11=""),AND(CL11&gt;=CS$18,CL11&lt;&gt;"",CN11&gt;=CS$22,CN11&lt;&gt;"",CH11=""),AND(CP11&gt;=CS$18,CP11&lt;&gt;"",CR11&gt;=CS$22,CR11&lt;&gt;"",CH11=""),AND(DP11&gt;=EC$18,DP11&lt;&gt;"",DR11&gt;=EC$22,DR11&lt;&gt;""),AND(DS11&gt;=EC$18,DS11&lt;&gt;"",DU11&gt;=EC$22,DU11&lt;&gt;""),AND(DW11&gt;=EC$18,DW11&lt;&gt;"",DY11&gt;=EC$22,DY11&lt;&gt;""),AND(DZ11&gt;=EC$18,DZ11&lt;&gt;"",EB11&gt;=EC$22,EB11&lt;&gt;""),AND(EX11&gt;=FK$18,EX11&lt;&gt;"",EZ11&gt;=FK$22,EZ11&lt;&gt;""),AND(FA11&gt;=FK$18,FA11&lt;&gt;"",FC11&gt;=FK$22,FC11&lt;&gt;""),AND(FE11&gt;=FK$18,FE11&lt;&gt;"",FG11&gt;=FK$22,FG11&lt;&gt;""),AND(FH11&gt;=FK$18,FH11&lt;&gt;"",FJ11&gt;=FK$22,FJ11&lt;&gt;""),AND(GF11&gt;=GS$18,GF11&lt;&gt;"",GH11&gt;=GS$22,GH11&lt;&gt;""),AND(GI11&gt;=GS$18,GI11&lt;&gt;"",GK11&gt;=GS$22,GK11&lt;&gt;""),AND(GM11&gt;=GS$18,GM11&lt;&gt;"",GO11&gt;=GS$22,GO11&lt;&gt;""),AND(GP11&gt;=GS$18,GP11&lt;&gt;"",GR11&gt;=GS$22,GR11&lt;&gt;""),AND(HN11&gt;=IA$18,HN11&lt;&gt;"",HP11&gt;=IA$22,HP11&lt;&gt;""),AND(HQ11&gt;=IA$18,HQ11&lt;&gt;"",HS11&gt;=IA$22,HS11&lt;&gt;""),AND(HU11&gt;=IA$18,HU11&lt;&gt;"",HW11&gt;=IA$22,HW11&lt;&gt;""),AND(HX11&gt;=IA$18,HX11&lt;&gt;"",HZ11&gt;=IA$22,HZ11&lt;&gt;""),AND(IV11&gt;=JI$18,IV11&lt;&gt;"",IX11&gt;=JI$22,IX11&lt;&gt;""),AND(IY11&gt;=JI$18,IY11&lt;&gt;"",JA11&gt;=JI$22,JA11&lt;&gt;""),AND(JC11&gt;=JI$18,JC11&lt;&gt;"",JE11&gt;=JI$22,JE11&lt;&gt;""),AND(JF11&gt;=JI$18,JF11&lt;&gt;"",JH11&gt;=JI$22,JH11&lt;&gt;""),AND(KD11&gt;=KQ$18,KD11&lt;&gt;"",KF11&gt;=KQ$22,KF11&lt;&gt;""),AND(KG11&gt;=KQ$18,KG11&lt;&gt;"",KI11&gt;=KQ$22,KI11&lt;&gt;""),AND(KK11&gt;=KQ$18,KK11&lt;&gt;"",KM11&gt;=KQ$22,KM11&lt;&gt;""),AND(KN11&gt;=KQ$18,KN11&lt;&gt;"",KP11&gt;=KQ$22,KP11&lt;&gt;""),AND(LL11&gt;=LY$18,LL11&lt;&gt;"",LN11&gt;=LY$22,LN11&lt;&gt;""),AND(LO11&gt;=LY$18,LO11&lt;&gt;"",LQ11&gt;=LY$22,LQ11&lt;&gt;""),AND(LS11&gt;=LY$18,LS11&lt;&gt;"",LU11&gt;=LY$22,LU11&lt;&gt;""),AND(LV11&gt;=LY$18,LV11&lt;&gt;"",LX11&gt;=LY$22,LX11&lt;&gt;""),AND(MT11&gt;=NG$18,MT11&lt;&gt;"",MV11&gt;=NG$22,MV11&lt;&gt;""),AND(MW11&gt;=NG$18,MW11&lt;&gt;"",MY11&gt;=NG$22,MY11&lt;&gt;""),AND(NA11&gt;=NG$18,NA11&lt;&gt;"",NC11&gt;=NG$22,NC11&lt;&gt;""),AND(ND11&gt;=NG$18,ND11&lt;&gt;"",NF11&gt;=NG$22,NF11&lt;&gt;""),AND(OB11&gt;=OO$18,OB11&lt;&gt;"",OD11&gt;=OO$22,OD11&lt;&gt;""),AND(OE11&gt;=OO$18,OE11&lt;&gt;"",OG11&gt;=OO$22,OG11&lt;&gt;""),AND(OI11&gt;=OO$18,OI11&lt;&gt;"",OK11&gt;=OO$22,OK11&lt;&gt;""),AND(OL11&gt;=OO$18,OL11&lt;&gt;"",ON11&gt;=OO$22,ON11&lt;&gt;""),AND(PJ11&gt;=PW$18,PJ11&lt;&gt;"",PL11&gt;=PW$22,PL11&lt;&gt;""),AND(PM11&gt;=PW$18,PM11&lt;&gt;"",PO11&gt;=PW$22,PO11&lt;&gt;""),AND(PQ11&gt;=PW$18,PQ11&lt;&gt;"",PS11&gt;=PW$22,PS11&lt;&gt;""),AND(PT11&gt;=PW$18,PT11&lt;&gt;"",PV11&gt;=PW$22,PV11&lt;&gt;""),AND(QR11&gt;=RE$18,QR11&lt;&gt;"",QT11&gt;=RE$22,QT11&lt;&gt;""),AND(QU11&gt;=RE$18,QU11&lt;&gt;"",QW11&gt;=RE$22,QW11&lt;&gt;""),AND(QY11&gt;=RE$18,QY11&lt;&gt;"",RA11&gt;=RE$22,RA11&lt;&gt;""),AND(RB11&gt;=RE$18,RB11&lt;&gt;"",RD11&gt;=RE$22,RD11&lt;&gt;""),AND(RZ11&gt;=SM$18,RZ11&lt;&gt;"",SB11&gt;=SM$22,SB11&lt;&gt;""),AND(SC11&gt;=SM$18,SC11&lt;&gt;"",SE11&gt;=SM$22,SE11&lt;&gt;""),AND(SG11&gt;=SM$18,SG11&lt;&gt;"",SI11&gt;=SM$22,SI11&lt;&gt;""),AND(SJ11&gt;=SM$18,SJ11&lt;&gt;"",SL11&gt;=SM$22,SL11&lt;&gt;""),AND(TH11&gt;=TU$18,TH11&lt;&gt;"",TJ11&gt;=TU$22,TJ11&lt;&gt;""),AND(TK11&gt;=TU$18,TK11&lt;&gt;"",TM11&gt;=TU$22,TM11&lt;&gt;""),AND(TO11&gt;=TU$18,TO11&lt;&gt;"",TQ11&gt;=TU$22,TQ11&lt;&gt;""),AND(TR11&gt;=TU$18,TR11&lt;&gt;"",TT11&gt;=TU$22,TT11&lt;&gt;""),AND(UP11&gt;=VC$18,UP11&lt;&gt;"",UR11&gt;=VC$22,UR11&lt;&gt;""),AND(US11&gt;=VC$18,US11&lt;&gt;"",UU11&gt;=VC$22,UU11&lt;&gt;""),AND(UW11&gt;=VC$18,UW11&lt;&gt;"",UY11&gt;=VC$22,UY11&lt;&gt;""),AND(UZ11&gt;=VC$18,UZ11&lt;&gt;"",VB11&gt;=VC$22,VB11&lt;&gt;""),AND(VX11&gt;=WK$18,VX11&lt;&gt;"",VZ11&gt;=WK$22,VZ11&lt;&gt;""),AND(WA11&gt;=WK$18,WA11&lt;&gt;"",WC11&gt;=WK$22,WC11&lt;&gt;""),AND(WE11&gt;=WK$18,WE11&lt;&gt;"",WG11&gt;=WK$22,WG11&lt;&gt;""),AND(WH11&gt;=WK$18,WH11&lt;&gt;"",WJ11&gt;=WK$22,WJ11&lt;&gt;"")),"P","")</f>
        <v/>
      </c>
      <c r="J11" s="8">
        <f>IF(COUNT(AI11,AL11,AP11,BJ11,BM11,BQ11,CK11,CN11,CR11)&gt;0,LARGE((AI11,AL11,AP11,BJ11,BM11,BQ11,CK11,CN11,CR11),1),0)</f>
        <v>44.2</v>
      </c>
      <c r="K11" s="8" t="str">
        <f>IF(J11="","",IF(OR(J11=CK11,J11=CN11,J11=CR11),$BS$1,IF(OR(J11=BJ11,J11=BM11,J11=BQ11),$AR$1,IF(OR(J11=AI11,J11=AL11,J11=AP11),$Q$1,""))))</f>
        <v>2025 Elite Canada</v>
      </c>
      <c r="L11" s="8">
        <f>IF(COUNT(AI11,AL11,AP11,BJ11,BM11,BQ11,CK11,CN11,CR11)&gt;1,LARGE((AI11,AL11,AP11,BJ11,BM11,BQ11,CK11,CN11,CR11),2),0)</f>
        <v>39.86</v>
      </c>
      <c r="M11" s="8" t="str">
        <f>IF(L11="","",IF(OR(L11=CK11,L11=CN11,L11=CR11),$BS$1,IF(OR(L11=BJ11,L11=BM11,L11=BQ11),$AR$1,IF(OR(L11=AI11,L11=AL11,L11=AP11),$Q$1,""))))</f>
        <v>2025 Nationals</v>
      </c>
      <c r="N11" s="8" t="str">
        <f>IF(MAX(CT11,CU11)&gt;0,MAX(CT11,CU11),"")</f>
        <v/>
      </c>
      <c r="O11" s="11" t="str">
        <f>IF(N11="","",IF(N11=CT11,"("&amp;CT$2&amp;")",IF(N11=CU11,"("&amp;CU$2&amp;")")))</f>
        <v/>
      </c>
      <c r="P11" s="8" t="str">
        <f>IF(N11="","",IF(N11=CT11,IF(N11+IF(L11="",0,L11)=WD11,$VD$1,IF(N11+IF(L11="",0,L11)=UV11,$TV$1,IF(N11+IF(L11="",0,L11)=TN11,$SN$1,IF(N11+IF(L11="",0,L11)=SF11,$RF$1,IF(N11+IF(L11="",0,L11)=QX11,$PX$1,IF(N11+IF(L11="",0,L11)=PP11,$OP$1,IF(N11+IF(L11="",0,L11)=OH11,$NH$1,IF(N11+IF(L11="",0,L11)=MZ11,$LZ$1,IF(N11+IF(L11="",0,L11)=LR11,$KR$1,IF(N11+IF(L11="",0,L11)=KJ11,$JJ$1,IF(N11+IF(L11="",0,L11)=JB11,$IB$1,IF(N11+IF(L11="",0,L11)=HT11,$GT$1,IF(N11+IF(L11="",0,L11)=GL11,$FL$1,IF(N11+IF(L11="",0,L11)=FD11,$ED$1,IF(N11+IF(L11="",0,L11)=DV11,$CV$1))))))))))))))),IF(N11=CU11,IF(N11+IF(L11="",0,L11)=WG11,$VD$1,IF(N11+IF(L11="",0,L11)=UY11,$TV$1,IF(N11+IF(L11="",0,L11)=TQ11,$SN$1,IF(N11+IF(L11="",0,L11)=SL11,$RF$1,IF(N11+IF(L11="",0,L11)=RD11,$PX$1,IF(N11+IF(L11="",0,L11)=PV11,$OP$1,IF(N11+IF(L11="",0,L11)=ON11,$NH$1,IF(N11+IF(L11="",0,L11)=NF11,$LZ$1,IF(N11+IF(L11="",0,L11)=LX11,$KR$1,IF(N11+IF(L11="",0,L11)=KP11,$JJ$1,IF(N11+IF(L11="",0,L11)=JH11,$IB$1,IF(N11+IF(L11="",0,L11)=HZ11,$GT$1,IF(N11+IF(L11="",0,L11)=GR11,$FL$1,IF(N11+IF(L11="",0,L11)=FJ11,$ED$1,IF(N11+IF(L11="",0,L11)=EB11,$CV$1,IF(N11+IF(L11="",0,L11)=WJ11,$VD$1,IF(N11+IF(L11="",0,L11)=VB11,$TV$1,IF(N11+IF(L11="",0,L11)=TT11,$SN$1,IF(N11+IF(L11="",0,L11)=SI11,$RF$1,IF(N11+IF(L11="",0,L11)=RA11,$PX$1,IF(N11+IF(L11="",0,L11)=PS11,$OP$1,IF(N11+IF(L11="",0,L11)=OK11,$NH$1,IF(N11+IF(L11="",0,L11)=NC11,$LZ$1,IF(N11+IF(L11="",0,L11)=LU11,$KR$1,IF(N11+IF(L11="",0,L11)=KM11,$JJ$1,IF(N11+IF(L11="",0,L11)=JE11,$IB$1,IF(N11+IF(L11="",0,L11)=HW11,$GT$1,IF(N11+IF(L11="",0,L11)=GO11,$FL$1,IF(N11+IF(L11="",0,L11)=FG11,$ED$1,IF(N11+IF(L11="",0,L11)=DY11,$CV$1)))))))))))))))))))))))))))))))))</f>
        <v/>
      </c>
      <c r="Q11" s="22">
        <v>6.75</v>
      </c>
      <c r="R11" s="22">
        <v>9.25</v>
      </c>
      <c r="S11" s="22">
        <v>10.7</v>
      </c>
      <c r="T11" s="22">
        <v>17.5</v>
      </c>
      <c r="U11" s="22">
        <v>0</v>
      </c>
      <c r="V11" s="22">
        <v>4.2</v>
      </c>
      <c r="W11" s="22">
        <v>5.65</v>
      </c>
      <c r="X11" s="22">
        <v>6.4</v>
      </c>
      <c r="Y11" s="22">
        <v>10.199999999999999</v>
      </c>
      <c r="Z11" s="22">
        <v>0</v>
      </c>
      <c r="AA11" s="22">
        <v>3.75</v>
      </c>
      <c r="AB11" s="22">
        <v>4.55</v>
      </c>
      <c r="AC11" s="22">
        <v>4.9000000000000004</v>
      </c>
      <c r="AD11" s="22">
        <v>9.9</v>
      </c>
      <c r="AE11" s="22">
        <v>0</v>
      </c>
      <c r="AF11" s="27"/>
      <c r="AG11" s="38">
        <f>IF(S11&gt;0,S11,"")</f>
        <v>10.7</v>
      </c>
      <c r="AH11" s="38">
        <f>IF(T11&gt;0,T11,"")</f>
        <v>17.5</v>
      </c>
      <c r="AI11" s="40">
        <f>IF(SUM(Q11:T11)-U11&gt;0,SUM(Q11:T11)-U11,"")</f>
        <v>44.2</v>
      </c>
      <c r="AJ11" s="40">
        <f>IF(X11&gt;0,X11,"")</f>
        <v>6.4</v>
      </c>
      <c r="AK11" s="40">
        <f>IF(Y11&gt;0,Y11,"")</f>
        <v>10.199999999999999</v>
      </c>
      <c r="AL11" s="40">
        <f>IF(SUM(V11:Y11)-Z11&gt;0,SUM(V11:Y11)-Z11,"")</f>
        <v>26.45</v>
      </c>
      <c r="AM11" s="40">
        <f>IF(AI11="","",MAX(AI11,AL11))</f>
        <v>44.2</v>
      </c>
      <c r="AN11" s="40">
        <f>IF(AC11&gt;0,AC11,"")</f>
        <v>4.9000000000000004</v>
      </c>
      <c r="AO11" s="40">
        <f>IF(AD11&gt;0,AD11,"")</f>
        <v>9.9</v>
      </c>
      <c r="AP11" s="40">
        <f>IF(SUM(AA11:AD11)-AE11&gt;0,SUM(AA11:AD11)-AE11,"")</f>
        <v>23.1</v>
      </c>
      <c r="AQ11" s="40">
        <f>IF(SUM(AM11,AP11)&gt;0,SUM(AM11,AP11),"")</f>
        <v>67.300000000000011</v>
      </c>
      <c r="AR11" s="26">
        <v>6.35</v>
      </c>
      <c r="AS11" s="26">
        <v>8.25</v>
      </c>
      <c r="AT11" s="26">
        <v>9.4</v>
      </c>
      <c r="AU11" s="26">
        <v>15.86</v>
      </c>
      <c r="AV11" s="26">
        <v>0</v>
      </c>
      <c r="AW11" s="26">
        <v>3.83</v>
      </c>
      <c r="AX11" s="26">
        <v>0</v>
      </c>
      <c r="AY11" s="26">
        <v>4.9000000000000004</v>
      </c>
      <c r="AZ11" s="26">
        <v>0</v>
      </c>
      <c r="BA11" s="26">
        <v>0</v>
      </c>
      <c r="BB11" s="26">
        <v>4.04</v>
      </c>
      <c r="BC11" s="26">
        <v>4.55</v>
      </c>
      <c r="BD11" s="26">
        <v>4.9000000000000004</v>
      </c>
      <c r="BE11" s="26">
        <v>8.6</v>
      </c>
      <c r="BF11" s="26">
        <v>0</v>
      </c>
      <c r="BG11" s="28"/>
      <c r="BH11" s="39">
        <f>IF(AT11&gt;0,AT11,"")</f>
        <v>9.4</v>
      </c>
      <c r="BI11" s="39">
        <f>IF(AU11&gt;0,AU11,"")</f>
        <v>15.86</v>
      </c>
      <c r="BJ11" s="11">
        <f>IF(SUM(AR11:AU11)-AV11&gt;0,SUM(AR11:AU11)-AV11,"")</f>
        <v>39.86</v>
      </c>
      <c r="BK11" s="11">
        <f>IF(AY11&gt;0,AY11,"")</f>
        <v>4.9000000000000004</v>
      </c>
      <c r="BL11" s="11" t="str">
        <f>IF(AZ11&gt;0,AZ11,"")</f>
        <v/>
      </c>
      <c r="BM11" s="11">
        <f>IF(SUM(AW11:AZ11)-BA11&gt;0,SUM(AW11:AZ11)-BA11,"")</f>
        <v>8.73</v>
      </c>
      <c r="BN11" s="11">
        <f>IF(BJ11="","",MAX(BJ11,BM11))</f>
        <v>39.86</v>
      </c>
      <c r="BO11" s="11">
        <f>IF(BD11&gt;0,BD11,"")</f>
        <v>4.9000000000000004</v>
      </c>
      <c r="BP11" s="11">
        <f>IF(BE11&gt;0,BE11,"")</f>
        <v>8.6</v>
      </c>
      <c r="BQ11" s="11">
        <f>IF(SUM(BB11:BE11)-BF11&gt;0,SUM(BB11:BE11)-BF11,"")</f>
        <v>22.09</v>
      </c>
      <c r="BR11" s="11">
        <f>IF(SUM(BN11,BQ11)&gt;0,SUM(BN11,BQ11),"")</f>
        <v>61.95</v>
      </c>
      <c r="BS11" s="22"/>
      <c r="BT11" s="22"/>
      <c r="BU11" s="22"/>
      <c r="BV11" s="22"/>
      <c r="BW11" s="22"/>
      <c r="BX11" s="22"/>
      <c r="BY11" s="22"/>
      <c r="BZ11" s="22"/>
      <c r="CA11" s="22"/>
      <c r="CB11" s="22"/>
      <c r="CC11" s="22"/>
      <c r="CD11" s="22"/>
      <c r="CE11" s="22"/>
      <c r="CF11" s="22"/>
      <c r="CG11" s="22"/>
      <c r="CH11" s="27"/>
      <c r="CI11" s="38" t="str">
        <f>IF(BU11&gt;0,BU11,"")</f>
        <v/>
      </c>
      <c r="CJ11" s="38" t="str">
        <f>IF(BV11&gt;0,BV11,"")</f>
        <v/>
      </c>
      <c r="CK11" s="40" t="str">
        <f>IF(SUM(BS11:BV11)-BW11&gt;0,SUM(BS11:BV11)-BW11,"")</f>
        <v/>
      </c>
      <c r="CL11" s="40" t="str">
        <f>IF(BZ11&gt;0,BZ11,"")</f>
        <v/>
      </c>
      <c r="CM11" s="40" t="str">
        <f>IF(CA11&gt;0,CA11,"")</f>
        <v/>
      </c>
      <c r="CN11" s="40" t="str">
        <f>IF(SUM(BX11:CA11)-CB11&gt;0,SUM(BX11:CA11)-CB11,"")</f>
        <v/>
      </c>
      <c r="CO11" s="40" t="str">
        <f>IF(CK11="","",MAX(CK11,CN11))</f>
        <v/>
      </c>
      <c r="CP11" s="40" t="str">
        <f>IF(CE11&gt;0,CE11,"")</f>
        <v/>
      </c>
      <c r="CQ11" s="40" t="str">
        <f>IF(CF11&gt;0,CF11,"")</f>
        <v/>
      </c>
      <c r="CR11" s="40" t="str">
        <f>IF(SUM(CC11:CF11)-CG11&gt;0,SUM(CC11:CF11)-CG11,"")</f>
        <v/>
      </c>
      <c r="CS11" s="40" t="str">
        <f>IF(SUM(CO11,CR11)&gt;0,SUM(CO11,CR11),"")</f>
        <v/>
      </c>
      <c r="CT11" s="51" t="str">
        <f>IF(MAX(DV11,FD11,GL11,HT11,JB11,KJ11,LR11,MZ11,OH11,PP11,QX11,SF11,TN11,UV11,WD11)-IF(L11="",0,L11)&gt;0.001,MAX(DV11,FD11,GL11,HT11,JB11,KJ11,LR11,MZ11,OH11,PP11,QX11,SF11,TN11,UV11,WD11)-IF(L11="",0,L11),"")</f>
        <v/>
      </c>
      <c r="CU11" s="51" t="str">
        <f>IF(MAX(DY11,EB11,FG11,FJ11,GO11,GR11,HW11,HZ11,JE11,JH11,KM11,KP11,LU11,LX11,NC11,NF11,OK11,ON11,PS11,PV11,RA11,RD11,SI11,SL11,TQ11,TT11,UY11,VB11,WG11,WJ11)-IF(L11="",0,L11)&gt;0.001,MAX(DY11,EB11,FG11,FJ11,GO11,GR11,HW11,HZ11,JE11,JH11,KM11,KP11,LU11,LX11,NC11,NF11,OK11,ON11,PS11,PV11,RA11,RD11,SI11,SL11,TQ11,TT11,UY11,VB11,WG11,WJ11)-IF(L11="",0,L11),"")</f>
        <v/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0" t="str">
        <f>IF(CX11&gt;0,CX11,"")</f>
        <v/>
      </c>
      <c r="DQ11" s="40" t="str">
        <f>IF(CY11&gt;0,CY11,"")</f>
        <v/>
      </c>
      <c r="DR11" s="40" t="str">
        <f>IF(SUM(CV11:CY11)-CZ11&gt;0,SUM(CV11:CY11)-CZ11,"")</f>
        <v/>
      </c>
      <c r="DS11" s="40" t="str">
        <f>IF(DC11&gt;0,DC11,"")</f>
        <v/>
      </c>
      <c r="DT11" s="40" t="str">
        <f>IF(DD11&gt;0,DD11,"")</f>
        <v/>
      </c>
      <c r="DU11" s="40" t="str">
        <f>IF(SUM(DA11:DD11)-DE11&gt;0,SUM(DA11:DD11)-DE11,"")</f>
        <v/>
      </c>
      <c r="DV11" s="40" t="str">
        <f>IF(MAX(DR11,DU11)&gt;0,MAX(DR11,DU11),"")</f>
        <v/>
      </c>
      <c r="DW11" s="40" t="str">
        <f>IF(DH11&gt;0,DH11,"")</f>
        <v/>
      </c>
      <c r="DX11" s="40" t="str">
        <f>IF(DI11&gt;0,DI11,"")</f>
        <v/>
      </c>
      <c r="DY11" s="40" t="str">
        <f>IF(SUM(DF11:DI11)-DJ11&gt;0,SUM(DF11:DI11)-DJ11,"")</f>
        <v/>
      </c>
      <c r="DZ11" s="40" t="str">
        <f>IF(DM11&gt;0,DM11,"")</f>
        <v/>
      </c>
      <c r="EA11" s="40" t="str">
        <f>IF(DN11&gt;0,DN11,"")</f>
        <v/>
      </c>
      <c r="EB11" s="40" t="str">
        <f>IF(SUM(DK11:DN11)-DO11&gt;0,SUM(DK11:DN11)-DO11,"")</f>
        <v/>
      </c>
      <c r="EC11" s="40" t="str">
        <f>IF(SUM(DV11,DY11,EB11)&gt;0,SUM(DV11,DY11,EB11),"")</f>
        <v/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>IF(EF11&gt;0,EF11,"")</f>
        <v/>
      </c>
      <c r="EY11" s="11" t="str">
        <f>IF(EG11&gt;0,EG11,"")</f>
        <v/>
      </c>
      <c r="EZ11" s="11" t="str">
        <f>IF(SUM(ED11:EG11)-EH11&gt;0,SUM(ED11:EG11)-EH11,"")</f>
        <v/>
      </c>
      <c r="FA11" s="11" t="str">
        <f>IF(EK11&gt;0,EK11,"")</f>
        <v/>
      </c>
      <c r="FB11" s="11" t="str">
        <f>IF(EL11&gt;0,EL11,"")</f>
        <v/>
      </c>
      <c r="FC11" s="11" t="str">
        <f>IF(SUM(EI11:EL11)-EM11&gt;0,SUM(EI11:EL11)-EM11,"")</f>
        <v/>
      </c>
      <c r="FD11" s="11" t="str">
        <f>IF(MAX(EZ11,FC11)&gt;0,MAX(EZ11,FC11),"")</f>
        <v/>
      </c>
      <c r="FE11" s="11" t="str">
        <f>IF(EP11&gt;0,EP11,"")</f>
        <v/>
      </c>
      <c r="FF11" s="11" t="str">
        <f>IF(EQ11&gt;0,EQ11,"")</f>
        <v/>
      </c>
      <c r="FG11" s="11" t="str">
        <f>IF(SUM(EN11:EQ11)-ER11&gt;0,SUM(EN11:EQ11)-ER11,"")</f>
        <v/>
      </c>
      <c r="FH11" s="11" t="str">
        <f>IF(EU11&gt;0,EU11,"")</f>
        <v/>
      </c>
      <c r="FI11" s="11" t="str">
        <f>IF(EV11&gt;0,EV11,"")</f>
        <v/>
      </c>
      <c r="FJ11" s="11" t="str">
        <f>IF(SUM(ES11:EV11)-EW11&gt;0,SUM(ES11:EV11)-EW11,"")</f>
        <v/>
      </c>
      <c r="FK11" s="11" t="str">
        <f>IF(SUM(FD11,FG11,FJ11)&gt;0,SUM(FD11,FG11,FJ11),"")</f>
        <v/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0" t="str">
        <f>IF(FN11&gt;0,FN11,"")</f>
        <v/>
      </c>
      <c r="GG11" s="40" t="str">
        <f>IF(FO11&gt;0,FO11,"")</f>
        <v/>
      </c>
      <c r="GH11" s="40" t="str">
        <f>IF(SUM(FL11:FO11)-FP11&gt;0,SUM(FL11:FO11)-FP11,"")</f>
        <v/>
      </c>
      <c r="GI11" s="40" t="str">
        <f>IF(FS11&gt;0,FS11,"")</f>
        <v/>
      </c>
      <c r="GJ11" s="40" t="str">
        <f>IF(FT11&gt;0,FT11,"")</f>
        <v/>
      </c>
      <c r="GK11" s="40" t="str">
        <f>IF(SUM(FQ11:FT11)-FU11&gt;0,SUM(FQ11:FT11)-FU11,"")</f>
        <v/>
      </c>
      <c r="GL11" s="40" t="str">
        <f>IF(MAX(GH11,GK11)&gt;0,MAX(GH11,GK11),"")</f>
        <v/>
      </c>
      <c r="GM11" s="40" t="str">
        <f>IF(FX11&gt;0,FX11,"")</f>
        <v/>
      </c>
      <c r="GN11" s="40" t="str">
        <f>IF(FY11&gt;0,FY11,"")</f>
        <v/>
      </c>
      <c r="GO11" s="40" t="str">
        <f>IF(SUM(FV11:FY11)-FZ11&gt;0,SUM(FV11:FY11)-FZ11,"")</f>
        <v/>
      </c>
      <c r="GP11" s="40" t="str">
        <f>IF(GC11&gt;0,GC11,"")</f>
        <v/>
      </c>
      <c r="GQ11" s="40" t="str">
        <f>IF(GD11&gt;0,GD11,"")</f>
        <v/>
      </c>
      <c r="GR11" s="40" t="str">
        <f>IF(SUM(GA11:GD11)-GE11&gt;0,SUM(GA11:GD11)-GE11,"")</f>
        <v/>
      </c>
      <c r="GS11" s="40" t="str">
        <f>IF(SUM(GL11,GO11,GR11)&gt;0,SUM(GL11,GO11,GR11),"")</f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>IF(GV11&gt;0,GV11,"")</f>
        <v/>
      </c>
      <c r="HO11" s="11" t="str">
        <f>IF(GW11&gt;0,GW11,"")</f>
        <v/>
      </c>
      <c r="HP11" s="11" t="str">
        <f>IF(SUM(GT11:GW11)-GX11&gt;0,SUM(GT11:GW11)-GX11,"")</f>
        <v/>
      </c>
      <c r="HQ11" s="11" t="str">
        <f>IF(HA11&gt;0,HA11,"")</f>
        <v/>
      </c>
      <c r="HR11" s="11" t="str">
        <f>IF(HB11&gt;0,HB11,"")</f>
        <v/>
      </c>
      <c r="HS11" s="11" t="str">
        <f>IF(SUM(GY11:HB11)-HC11&gt;0,SUM(GY11:HB11)-HC11,"")</f>
        <v/>
      </c>
      <c r="HT11" s="11" t="str">
        <f>IF(MAX(HP11,HS11)&gt;0,MAX(HP11,HS11),"")</f>
        <v/>
      </c>
      <c r="HU11" s="11" t="str">
        <f>IF(HF11&gt;0,HF11,"")</f>
        <v/>
      </c>
      <c r="HV11" s="11" t="str">
        <f>IF(HG11&gt;0,HG11,"")</f>
        <v/>
      </c>
      <c r="HW11" s="11" t="str">
        <f>IF(SUM(HD11:HG11)-HH11&gt;0,SUM(HD11:HG11)-HH11,"")</f>
        <v/>
      </c>
      <c r="HX11" s="11" t="str">
        <f>IF(HK11&gt;0,HK11,"")</f>
        <v/>
      </c>
      <c r="HY11" s="11" t="str">
        <f>IF(HL11&gt;0,HL11,"")</f>
        <v/>
      </c>
      <c r="HZ11" s="11" t="str">
        <f>IF(SUM(HI11:HL11)-HM11&gt;0,SUM(HI11:HL11)-HM11,"")</f>
        <v/>
      </c>
      <c r="IA11" s="11" t="str">
        <f>IF(SUM(HT11,HW11,HZ11)&gt;0,SUM(HT11,HW11,HZ11),"")</f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0" t="str">
        <f>IF(ID11&gt;0,ID11,"")</f>
        <v/>
      </c>
      <c r="IW11" s="40" t="str">
        <f>IF(IE11&gt;0,IE11,"")</f>
        <v/>
      </c>
      <c r="IX11" s="40" t="str">
        <f>IF(SUM(IB11:IE11)-IF11&gt;0,SUM(IB11:IE11)-IF11,"")</f>
        <v/>
      </c>
      <c r="IY11" s="40" t="str">
        <f>IF(II11&gt;0,II11,"")</f>
        <v/>
      </c>
      <c r="IZ11" s="40" t="str">
        <f>IF(IJ11&gt;0,IJ11,"")</f>
        <v/>
      </c>
      <c r="JA11" s="40" t="str">
        <f>IF(SUM(IG11:IJ11)-IK11&gt;0,SUM(IG11:IJ11)-IK11,"")</f>
        <v/>
      </c>
      <c r="JB11" s="40" t="str">
        <f>IF(MAX(IX11,JA11)&gt;0,MAX(IX11,JA11),"")</f>
        <v/>
      </c>
      <c r="JC11" s="40" t="str">
        <f>IF(IN11&gt;0,IN11,"")</f>
        <v/>
      </c>
      <c r="JD11" s="40" t="str">
        <f>IF(IO11&gt;0,IO11,"")</f>
        <v/>
      </c>
      <c r="JE11" s="40" t="str">
        <f>IF(SUM(IL11:IO11)-IP11&gt;0,SUM(IL11:IO11)-IP11,"")</f>
        <v/>
      </c>
      <c r="JF11" s="40" t="str">
        <f>IF(IS11&gt;0,IS11,"")</f>
        <v/>
      </c>
      <c r="JG11" s="40" t="str">
        <f>IF(IT11&gt;0,IT11,"")</f>
        <v/>
      </c>
      <c r="JH11" s="40" t="str">
        <f>IF(SUM(IQ11:IT11)-IU11&gt;0,SUM(IQ11:IT11)-IU11,"")</f>
        <v/>
      </c>
      <c r="JI11" s="40" t="str">
        <f>IF(SUM(JB11,JE11,JH11)&gt;0,SUM(JB11,JE11,JH11),"")</f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>IF(JL11&gt;0,JL11,"")</f>
        <v/>
      </c>
      <c r="KE11" s="11" t="str">
        <f>IF(JM11&gt;0,JM11,"")</f>
        <v/>
      </c>
      <c r="KF11" s="11" t="str">
        <f>IF(SUM(JJ11:JM11)-JN11&gt;0,SUM(JJ11:JM11)-JN11,"")</f>
        <v/>
      </c>
      <c r="KG11" s="11" t="str">
        <f>IF(JQ11&gt;0,JQ11,"")</f>
        <v/>
      </c>
      <c r="KH11" s="11" t="str">
        <f>IF(JR11&gt;0,JR11,"")</f>
        <v/>
      </c>
      <c r="KI11" s="11" t="str">
        <f>IF(SUM(JO11:JR11)-JS11&gt;0,SUM(JO11:JR11)-JS11,"")</f>
        <v/>
      </c>
      <c r="KJ11" s="11" t="str">
        <f>IF(MAX(KF11,KI11)&gt;0,MAX(KF11,KI11),"")</f>
        <v/>
      </c>
      <c r="KK11" s="11" t="str">
        <f>IF(JV11&gt;0,JV11,"")</f>
        <v/>
      </c>
      <c r="KL11" s="11" t="str">
        <f>IF(JW11&gt;0,JW11,"")</f>
        <v/>
      </c>
      <c r="KM11" s="11" t="str">
        <f>IF(SUM(JT11:JW11)-JX11&gt;0,SUM(JT11:JW11)-JX11,"")</f>
        <v/>
      </c>
      <c r="KN11" s="11" t="str">
        <f>IF(KA11&gt;0,KA11,"")</f>
        <v/>
      </c>
      <c r="KO11" s="11" t="str">
        <f>IF(KB11&gt;0,KB11,"")</f>
        <v/>
      </c>
      <c r="KP11" s="11" t="str">
        <f>IF(SUM(JY11:KB11)-KC11&gt;0,SUM(JY11:KB11)-KC11,"")</f>
        <v/>
      </c>
      <c r="KQ11" s="11" t="str">
        <f>IF(SUM(KJ11,KM11,KP11)&gt;0,SUM(KJ11,KM11,KP11),"")</f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0" t="str">
        <f>IF(KT11&gt;0,KT11,"")</f>
        <v/>
      </c>
      <c r="LM11" s="40" t="str">
        <f>IF(KU11&gt;0,KU11,"")</f>
        <v/>
      </c>
      <c r="LN11" s="40" t="str">
        <f>IF(SUM(KR11:KU11)-KV11&gt;0,SUM(KR11:KU11)-KV11,"")</f>
        <v/>
      </c>
      <c r="LO11" s="40" t="str">
        <f>IF(KY11&gt;0,KY11,"")</f>
        <v/>
      </c>
      <c r="LP11" s="40" t="str">
        <f>IF(KZ11&gt;0,KZ11,"")</f>
        <v/>
      </c>
      <c r="LQ11" s="40" t="str">
        <f>IF(SUM(KW11:KZ11)-LA11&gt;0,SUM(KW11:KZ11)-LA11,"")</f>
        <v/>
      </c>
      <c r="LR11" s="40" t="str">
        <f>IF(MAX(LN11,LQ11)&gt;0,MAX(LN11,LQ11),"")</f>
        <v/>
      </c>
      <c r="LS11" s="40" t="str">
        <f>IF(LD11&gt;0,LD11,"")</f>
        <v/>
      </c>
      <c r="LT11" s="40" t="str">
        <f>IF(LE11&gt;0,LE11,"")</f>
        <v/>
      </c>
      <c r="LU11" s="40" t="str">
        <f>IF(SUM(LB11:LE11)-LF11&gt;0,SUM(LB11:LE11)-LF11,"")</f>
        <v/>
      </c>
      <c r="LV11" s="40" t="str">
        <f>IF(LI11&gt;0,LI11,"")</f>
        <v/>
      </c>
      <c r="LW11" s="40" t="str">
        <f>IF(LJ11&gt;0,LJ11,"")</f>
        <v/>
      </c>
      <c r="LX11" s="40" t="str">
        <f>IF(SUM(LG11:LJ11)-LK11&gt;0,SUM(LG11:LJ11)-LK11,"")</f>
        <v/>
      </c>
      <c r="LY11" s="40" t="str">
        <f>IF(SUM(LR11,LU11,LX11)&gt;0,SUM(LR11,LU11,LX11),"")</f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>IF(MB11&gt;0,MB11,"")</f>
        <v/>
      </c>
      <c r="MU11" s="11" t="str">
        <f>IF(MC11&gt;0,MC11,"")</f>
        <v/>
      </c>
      <c r="MV11" s="11" t="str">
        <f>IF(SUM(LZ11:MC11)-MD11&gt;0,SUM(LZ11:MC11)-MD11,"")</f>
        <v/>
      </c>
      <c r="MW11" s="11" t="str">
        <f>IF(MG11&gt;0,MG11,"")</f>
        <v/>
      </c>
      <c r="MX11" s="11" t="str">
        <f>IF(MH11&gt;0,MH11,"")</f>
        <v/>
      </c>
      <c r="MY11" s="11" t="str">
        <f>IF(SUM(ME11:MH11)-MI11&gt;0,SUM(ME11:MH11)-MI11,"")</f>
        <v/>
      </c>
      <c r="MZ11" s="11" t="str">
        <f>IF(MAX(MV11,MY11)&gt;0,MAX(MV11,MY11),"")</f>
        <v/>
      </c>
      <c r="NA11" s="11" t="str">
        <f>IF(ML11&gt;0,ML11,"")</f>
        <v/>
      </c>
      <c r="NB11" s="11" t="str">
        <f>IF(MM11&gt;0,MM11,"")</f>
        <v/>
      </c>
      <c r="NC11" s="11" t="str">
        <f>IF(SUM(MJ11:MM11)-MN11&gt;0,SUM(MJ11:MM11)-MN11,"")</f>
        <v/>
      </c>
      <c r="ND11" s="11" t="str">
        <f>IF(MQ11&gt;0,MQ11,"")</f>
        <v/>
      </c>
      <c r="NE11" s="11" t="str">
        <f>IF(MR11&gt;0,MR11,"")</f>
        <v/>
      </c>
      <c r="NF11" s="11" t="str">
        <f>IF(SUM(MO11:MR11)-MS11&gt;0,SUM(MO11:MR11)-MS11,"")</f>
        <v/>
      </c>
      <c r="NG11" s="11" t="str">
        <f>IF(SUM(MZ11,NC11,NF11)&gt;0,SUM(MZ11,NC11,NF11),"")</f>
        <v/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0" t="str">
        <f>IF(NJ11&gt;0,NJ11,"")</f>
        <v/>
      </c>
      <c r="OC11" s="40" t="str">
        <f>IF(NK11&gt;0,NK11,"")</f>
        <v/>
      </c>
      <c r="OD11" s="40" t="str">
        <f>IF(SUM(NH11:NK11)-NL11&gt;0,SUM(NH11:NK11)-NL11,"")</f>
        <v/>
      </c>
      <c r="OE11" s="40" t="str">
        <f>IF(NO11&gt;0,NO11,"")</f>
        <v/>
      </c>
      <c r="OF11" s="40" t="str">
        <f>IF(NP11&gt;0,NP11,"")</f>
        <v/>
      </c>
      <c r="OG11" s="40" t="str">
        <f>IF(SUM(NM11:NP11)-NQ11&gt;0,SUM(NM11:NP11)-NQ11,"")</f>
        <v/>
      </c>
      <c r="OH11" s="40" t="str">
        <f>IF(MAX(OD11,OG11)&gt;0,MAX(OD11,OG11),"")</f>
        <v/>
      </c>
      <c r="OI11" s="40" t="str">
        <f>IF(NT11&gt;0,NT11,"")</f>
        <v/>
      </c>
      <c r="OJ11" s="40" t="str">
        <f>IF(NU11&gt;0,NU11,"")</f>
        <v/>
      </c>
      <c r="OK11" s="40" t="str">
        <f>IF(SUM(NR11:NU11)-NV11&gt;0,SUM(NR11:NU11)-NV11,"")</f>
        <v/>
      </c>
      <c r="OL11" s="40" t="str">
        <f>IF(NY11&gt;0,NY11,"")</f>
        <v/>
      </c>
      <c r="OM11" s="40" t="str">
        <f>IF(NZ11&gt;0,NZ11,"")</f>
        <v/>
      </c>
      <c r="ON11" s="40" t="str">
        <f>IF(SUM(NW11:NZ11)-OA11&gt;0,SUM(NW11:NZ11)-OA11,"")</f>
        <v/>
      </c>
      <c r="OO11" s="40" t="str">
        <f>IF(SUM(OH11,OK11,ON11)&gt;0,SUM(OH11,OK11,ON11),"")</f>
        <v/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>IF(OR11&gt;0,OR11,"")</f>
        <v/>
      </c>
      <c r="PK11" s="11" t="str">
        <f>IF(OS11&gt;0,OS11,"")</f>
        <v/>
      </c>
      <c r="PL11" s="11" t="str">
        <f>IF(SUM(OP11:OS11)-OT11&gt;0,SUM(OP11:OS11)-OT11,"")</f>
        <v/>
      </c>
      <c r="PM11" s="11" t="str">
        <f>IF(OW11&gt;0,OW11,"")</f>
        <v/>
      </c>
      <c r="PN11" s="11" t="str">
        <f>IF(OX11&gt;0,OX11,"")</f>
        <v/>
      </c>
      <c r="PO11" s="11" t="str">
        <f>IF(SUM(OU11:OX11)-OY11&gt;0,SUM(OU11:OX11)-OY11,"")</f>
        <v/>
      </c>
      <c r="PP11" s="11" t="str">
        <f>IF(MAX(PL11,PO11)&gt;0,MAX(PL11,PO11),"")</f>
        <v/>
      </c>
      <c r="PQ11" s="11" t="str">
        <f>IF(PB11&gt;0,PB11,"")</f>
        <v/>
      </c>
      <c r="PR11" s="11" t="str">
        <f>IF(PC11&gt;0,PC11,"")</f>
        <v/>
      </c>
      <c r="PS11" s="11" t="str">
        <f>IF(SUM(OZ11:PC11)-PD11&gt;0,SUM(OZ11:PC11)-PD11,"")</f>
        <v/>
      </c>
      <c r="PT11" s="11" t="str">
        <f>IF(PG11&gt;0,PG11,"")</f>
        <v/>
      </c>
      <c r="PU11" s="11" t="str">
        <f>IF(PH11&gt;0,PH11,"")</f>
        <v/>
      </c>
      <c r="PV11" s="11" t="str">
        <f>IF(SUM(PE11:PH11)-PI11&gt;0,SUM(PE11:PH11)-PI11,"")</f>
        <v/>
      </c>
      <c r="PW11" s="11" t="str">
        <f>IF(SUM(PP11,PS11,PV11)&gt;0,SUM(PP11,PS11,PV11),"")</f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0" t="str">
        <f>IF(PZ11&gt;0,PZ11,"")</f>
        <v/>
      </c>
      <c r="QS11" s="40" t="str">
        <f>IF(QA11&gt;0,QA11,"")</f>
        <v/>
      </c>
      <c r="QT11" s="40" t="str">
        <f>IF(SUM(PX11:QA11)-QB11&gt;0,SUM(PX11:QA11)-QB11,"")</f>
        <v/>
      </c>
      <c r="QU11" s="40" t="str">
        <f>IF(QE11&gt;0,QE11,"")</f>
        <v/>
      </c>
      <c r="QV11" s="40" t="str">
        <f>IF(QF11&gt;0,QF11,"")</f>
        <v/>
      </c>
      <c r="QW11" s="40" t="str">
        <f>IF(SUM(QC11:QF11)-QG11&gt;0,SUM(QC11:QF11)-QG11,"")</f>
        <v/>
      </c>
      <c r="QX11" s="40" t="str">
        <f>IF(MAX(QT11,QW11)&gt;0,MAX(QT11,QW11),"")</f>
        <v/>
      </c>
      <c r="QY11" s="40" t="str">
        <f>IF(QJ11&gt;0,QJ11,"")</f>
        <v/>
      </c>
      <c r="QZ11" s="40" t="str">
        <f>IF(QK11&gt;0,QK11,"")</f>
        <v/>
      </c>
      <c r="RA11" s="40" t="str">
        <f>IF(SUM(QH11:QK11)-QL11&gt;0,SUM(QH11:QK11)-QL11,"")</f>
        <v/>
      </c>
      <c r="RB11" s="40" t="str">
        <f>IF(QO11&gt;0,QO11,"")</f>
        <v/>
      </c>
      <c r="RC11" s="40" t="str">
        <f>IF(QP11&gt;0,QP11,"")</f>
        <v/>
      </c>
      <c r="RD11" s="40" t="str">
        <f>IF(SUM(QM11:QP11)-QQ11&gt;0,SUM(QM11:QP11)-QQ11,"")</f>
        <v/>
      </c>
      <c r="RE11" s="40" t="str">
        <f>IF(SUM(QX11,RA11,RD11)&gt;0,SUM(QX11,RA11,RD11),"")</f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>IF(RH11&gt;0,RH11,"")</f>
        <v/>
      </c>
      <c r="SA11" s="11" t="str">
        <f>IF(RI11&gt;0,RI11,"")</f>
        <v/>
      </c>
      <c r="SB11" s="11" t="str">
        <f>IF(SUM(RF11:RI11)-RJ11&gt;0,SUM(RF11:RI11)-RJ11,"")</f>
        <v/>
      </c>
      <c r="SC11" s="11" t="str">
        <f>IF(RM11&gt;0,RM11,"")</f>
        <v/>
      </c>
      <c r="SD11" s="11" t="str">
        <f>IF(RN11&gt;0,RN11,"")</f>
        <v/>
      </c>
      <c r="SE11" s="11" t="str">
        <f>IF(SUM(RK11:RN11)-RO11&gt;0,SUM(RK11:RN11)-RO11,"")</f>
        <v/>
      </c>
      <c r="SF11" s="11" t="str">
        <f>IF(MAX(SB11,SE11)&gt;0,MAX(SB11,SE11),"")</f>
        <v/>
      </c>
      <c r="SG11" s="11" t="str">
        <f>IF(RR11&gt;0,RR11,"")</f>
        <v/>
      </c>
      <c r="SH11" s="11" t="str">
        <f>IF(RS11&gt;0,RS11,"")</f>
        <v/>
      </c>
      <c r="SI11" s="11" t="str">
        <f>IF(SUM(RP11:RS11)-RT11&gt;0,SUM(RP11:RS11)-RT11,"")</f>
        <v/>
      </c>
      <c r="SJ11" s="11" t="str">
        <f>IF(RW11&gt;0,RW11,"")</f>
        <v/>
      </c>
      <c r="SK11" s="11" t="str">
        <f>IF(RX11&gt;0,RX11,"")</f>
        <v/>
      </c>
      <c r="SL11" s="11" t="str">
        <f>IF(SUM(RU11:RX11)-RY11&gt;0,SUM(RU11:RX11)-RY11,"")</f>
        <v/>
      </c>
      <c r="SM11" s="11" t="str">
        <f>IF(SUM(SF11,SI11,SL11)&gt;0,SUM(SF11,SI11,SL11),"")</f>
        <v/>
      </c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40" t="str">
        <f>IF(SP11&gt;0,SP11,"")</f>
        <v/>
      </c>
      <c r="TI11" s="40" t="str">
        <f>IF(SQ11&gt;0,SQ11,"")</f>
        <v/>
      </c>
      <c r="TJ11" s="40" t="str">
        <f>IF(SUM(SN11:SQ11)-SR11&gt;0,SUM(SN11:SQ11)-SR11,"")</f>
        <v/>
      </c>
      <c r="TK11" s="40" t="str">
        <f>IF(SU11&gt;0,SU11,"")</f>
        <v/>
      </c>
      <c r="TL11" s="40" t="str">
        <f>IF(SV11&gt;0,SV11,"")</f>
        <v/>
      </c>
      <c r="TM11" s="40" t="str">
        <f>IF(SUM(SS11:SV11)-SW11&gt;0,SUM(SS11:SV11)-SW11,"")</f>
        <v/>
      </c>
      <c r="TN11" s="40" t="str">
        <f>IF(MAX(TJ11,TM11)&gt;0,MAX(TJ11,TM11),"")</f>
        <v/>
      </c>
      <c r="TO11" s="40" t="str">
        <f>IF(SZ11&gt;0,SZ11,"")</f>
        <v/>
      </c>
      <c r="TP11" s="40" t="str">
        <f>IF(TA11&gt;0,TA11,"")</f>
        <v/>
      </c>
      <c r="TQ11" s="40" t="str">
        <f>IF(SUM(SX11:TA11)-TB11&gt;0,SUM(SX11:TA11)-TB11,"")</f>
        <v/>
      </c>
      <c r="TR11" s="40" t="str">
        <f>IF(TE11&gt;0,TE11,"")</f>
        <v/>
      </c>
      <c r="TS11" s="40" t="str">
        <f>IF(TF11&gt;0,TF11,"")</f>
        <v/>
      </c>
      <c r="TT11" s="40" t="str">
        <f>IF(SUM(TC11:TF11)-TG11&gt;0,SUM(TC11:TF11)-TG11,"")</f>
        <v/>
      </c>
      <c r="TU11" s="40" t="str">
        <f>IF(SUM(TN11,TQ11,TT11)&gt;0,SUM(TN11,TQ11,TT11),"")</f>
        <v/>
      </c>
      <c r="TV11" s="18"/>
      <c r="TW11" s="18"/>
      <c r="TX11" s="18"/>
      <c r="TY11" s="18"/>
      <c r="TZ11" s="18"/>
      <c r="UA11" s="18"/>
      <c r="UB11" s="18"/>
      <c r="UC11" s="18"/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1" t="str">
        <f>IF(TX11&gt;0,TX11,"")</f>
        <v/>
      </c>
      <c r="UQ11" s="11" t="str">
        <f>IF(TY11&gt;0,TY11,"")</f>
        <v/>
      </c>
      <c r="UR11" s="11" t="str">
        <f>IF(SUM(TV11:TY11)-TZ11&gt;0,SUM(TV11:TY11)-TZ11,"")</f>
        <v/>
      </c>
      <c r="US11" s="11" t="str">
        <f>IF(UC11&gt;0,UC11,"")</f>
        <v/>
      </c>
      <c r="UT11" s="11" t="str">
        <f>IF(UD11&gt;0,UD11,"")</f>
        <v/>
      </c>
      <c r="UU11" s="11" t="str">
        <f>IF(SUM(UA11:UD11)-UE11&gt;0,SUM(UA11:UD11)-UE11,"")</f>
        <v/>
      </c>
      <c r="UV11" s="11" t="str">
        <f>IF(MAX(UR11,UU11)&gt;0,MAX(UR11,UU11),"")</f>
        <v/>
      </c>
      <c r="UW11" s="11" t="str">
        <f>IF(UH11&gt;0,UH11,"")</f>
        <v/>
      </c>
      <c r="UX11" s="11" t="str">
        <f>IF(UI11&gt;0,UI11,"")</f>
        <v/>
      </c>
      <c r="UY11" s="11" t="str">
        <f>IF(SUM(UF11:UI11)-UJ11&gt;0,SUM(UF11:UI11)-UJ11,"")</f>
        <v/>
      </c>
      <c r="UZ11" s="11" t="str">
        <f>IF(UM11&gt;0,UM11,"")</f>
        <v/>
      </c>
      <c r="VA11" s="11" t="str">
        <f>IF(UN11&gt;0,UN11,"")</f>
        <v/>
      </c>
      <c r="VB11" s="11" t="str">
        <f>IF(SUM(UK11:UN11)-UO11&gt;0,SUM(UK11:UN11)-UO11,"")</f>
        <v/>
      </c>
      <c r="VC11" s="11" t="str">
        <f>IF(SUM(UV11,UY11,VB11)&gt;0,SUM(UV11,UY11,VB11),"")</f>
        <v/>
      </c>
      <c r="VD11" s="17"/>
      <c r="VE11" s="17"/>
      <c r="VF11" s="17"/>
      <c r="VG11" s="17"/>
      <c r="VH11" s="17"/>
      <c r="VI11" s="17"/>
      <c r="VJ11" s="17"/>
      <c r="VK11" s="17"/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40" t="str">
        <f>IF(VF11&gt;0,VF11,"")</f>
        <v/>
      </c>
      <c r="VY11" s="40" t="str">
        <f>IF(VG11&gt;0,VG11,"")</f>
        <v/>
      </c>
      <c r="VZ11" s="40" t="str">
        <f>IF(SUM(VD11:VG11)-VH11&gt;0,SUM(VD11:VG11)-VH11,"")</f>
        <v/>
      </c>
      <c r="WA11" s="40" t="str">
        <f>IF(VK11&gt;0,VK11,"")</f>
        <v/>
      </c>
      <c r="WB11" s="40" t="str">
        <f>IF(VL11&gt;0,VL11,"")</f>
        <v/>
      </c>
      <c r="WC11" s="40" t="str">
        <f>IF(SUM(VI11:VL11)-VM11&gt;0,SUM(VI11:VL11)-VM11,"")</f>
        <v/>
      </c>
      <c r="WD11" s="40" t="str">
        <f>IF(MAX(VZ11,WC11)&gt;0,MAX(VZ11,WC11),"")</f>
        <v/>
      </c>
      <c r="WE11" s="40" t="str">
        <f>IF(VP11&gt;0,VP11,"")</f>
        <v/>
      </c>
      <c r="WF11" s="40" t="str">
        <f>IF(VQ11&gt;0,VQ11,"")</f>
        <v/>
      </c>
      <c r="WG11" s="40" t="str">
        <f>IF(SUM(VN11:VQ11)-VR11&gt;0,SUM(VN11:VQ11)-VR11,"")</f>
        <v/>
      </c>
      <c r="WH11" s="40" t="str">
        <f>IF(VU11&gt;0,VU11,"")</f>
        <v/>
      </c>
      <c r="WI11" s="40" t="str">
        <f>IF(VV11&gt;0,VV11,"")</f>
        <v/>
      </c>
      <c r="WJ11" s="40" t="str">
        <f>IF(SUM(VS11:VV11)-VW11&gt;0,SUM(VS11:VV11)-VW11,"")</f>
        <v/>
      </c>
      <c r="WK11" s="40" t="str">
        <f>IF(SUM(WD11,WG11,WJ11)&gt;0,SUM(WD11,WG11,WJ11),"")</f>
        <v/>
      </c>
      <c r="WL11" s="26">
        <f>IF($CH11="P",BS11,(BS11+AR11)/2)</f>
        <v>3.1749999999999998</v>
      </c>
      <c r="WM11" s="26">
        <f>IF($CH11="P",BT11,(BT11+AS11)/2)</f>
        <v>4.125</v>
      </c>
      <c r="WN11" s="26">
        <f>IF($CH11="P",BU11,(BU11+AT11)/2)</f>
        <v>4.7</v>
      </c>
      <c r="WO11" s="26">
        <f>IF($CH11="P",BV11,(BV11+AU11)/2)</f>
        <v>7.93</v>
      </c>
      <c r="WP11" s="26">
        <f>IF($CH11="P",BW11,(BW11+AV11)/2)</f>
        <v>0</v>
      </c>
      <c r="WQ11" s="26">
        <f>IF($CH11="P",BX11,(BX11+AW11)/2)</f>
        <v>1.915</v>
      </c>
      <c r="WR11" s="26">
        <f>IF($CH11="P",BY11,(BY11+AX11)/2)</f>
        <v>0</v>
      </c>
      <c r="WS11" s="26">
        <f>IF($CH11="P",BZ11,(BZ11+AY11)/2)</f>
        <v>2.4500000000000002</v>
      </c>
      <c r="WT11" s="26">
        <f>IF($CH11="P",CA11,(CA11+AZ11)/2)</f>
        <v>0</v>
      </c>
      <c r="WU11" s="26">
        <f>IF($CH11="P",CB11,(CB11+BA11)/2)</f>
        <v>0</v>
      </c>
      <c r="WV11" s="26">
        <f>IF($CH11="P",CC11,(CC11+BB11)/2)</f>
        <v>2.02</v>
      </c>
      <c r="WW11" s="26">
        <f>IF($CH11="P",CD11,(CD11+BC11)/2)</f>
        <v>2.2749999999999999</v>
      </c>
      <c r="WX11" s="26">
        <f>IF($CH11="P",CE11,(CE11+BD11)/2)</f>
        <v>2.4500000000000002</v>
      </c>
      <c r="WY11" s="26">
        <f>IF($CH11="P",CF11,(CF11+BE11)/2)</f>
        <v>4.3</v>
      </c>
      <c r="WZ11" s="26">
        <f>IF($CH11="P",CG11,(CG11+BF11)/2)</f>
        <v>0</v>
      </c>
      <c r="XA11" s="28" t="s">
        <v>53</v>
      </c>
      <c r="XB11" s="11">
        <f>IF(WN11&gt;0,WN11,"")</f>
        <v>4.7</v>
      </c>
      <c r="XC11" s="11">
        <f>IF(WO11&gt;0,WO11,"")</f>
        <v>7.93</v>
      </c>
      <c r="XD11" s="11">
        <f>IF(SUM(WL11:WO11)-WP11&gt;0,SUM(WL11:WO11)-WP11,"")</f>
        <v>19.93</v>
      </c>
      <c r="XE11" s="11">
        <f>IF(WS11&gt;0,WS11,"")</f>
        <v>2.4500000000000002</v>
      </c>
      <c r="XF11" s="11" t="str">
        <f>IF(WT11&gt;0,WT11,"")</f>
        <v/>
      </c>
      <c r="XG11" s="11">
        <f>IF(SUM(WQ11:WT11)-WU11&gt;0,SUM(WQ11:WT11)-WU11,"")</f>
        <v>4.3650000000000002</v>
      </c>
      <c r="XH11" s="11">
        <f>IF(MAX(XD11,XG11)&gt;0,MAX(XD11,XG11),"")</f>
        <v>19.93</v>
      </c>
      <c r="XI11" s="11">
        <f>IF(WX11&gt;0,WX11,"")</f>
        <v>2.4500000000000002</v>
      </c>
      <c r="XJ11" s="11">
        <f>IF(WY11&gt;0,WY11,"")</f>
        <v>4.3</v>
      </c>
      <c r="XK11" s="11">
        <f>IF(SUM(WV11:WY11)-WZ11&gt;0,SUM(WV11:WY11)-WZ11,"")</f>
        <v>11.045</v>
      </c>
      <c r="XL11" s="11">
        <f>IF(SUM(XH11,XK11)&gt;0,SUM(XH11,XK11),"")</f>
        <v>30.975000000000001</v>
      </c>
    </row>
    <row r="12" spans="1:636" x14ac:dyDescent="0.2">
      <c r="A12" s="4" t="str" cm="1">
        <f t="array" ref="A12">IF(AND(H12&lt;&gt;"",H12&lt;&gt;"No DD"),SUMPRODUCT((H$4:H$15&lt;&gt;"")*(H$4:H$15&lt;&gt;"No DD")*(E$4:E$15&gt;E12))+1,IF(H12="No DD",SUMPRODUCT((H$4:H$15="No DD")*(E$4:E$15&gt;E12))+1+SUMPRODUCT((H$4:H$15&lt;&gt;"")*(H$4:H$15&lt;&gt;"No DD")),""))</f>
        <v/>
      </c>
      <c r="B12" s="5" t="s">
        <v>129</v>
      </c>
      <c r="C12" s="4" t="s">
        <v>5</v>
      </c>
      <c r="D12" s="4" t="s">
        <v>128</v>
      </c>
      <c r="E12" s="9">
        <f>SUM(J12,L12,N12)</f>
        <v>56.04</v>
      </c>
      <c r="F12" s="3" t="str">
        <f>IF(OR(AND(AG12&gt;=AQ$17,AG12&lt;&gt;"",AI12&gt;=AQ$21,AI12&lt;&gt;"",AF12=""),AND(AJ12&gt;=AQ$17,AJ12&lt;&gt;"",AL12&gt;=AQ$21,AL12&lt;&gt;"",AF12=""),AND(AN12&gt;=AQ$17,AN12&lt;&gt;"",AP12&gt;=AQ$21,AP12&lt;&gt;"",AF12=""),AND(BH12&gt;=BR$17,BH12&lt;&gt;"",BJ12&gt;=BR$21,BJ12&lt;&gt;"",BG12=""),AND(BK12&gt;=BR$17,BK12&lt;&gt;"",BM12&gt;=BR$21,BM12&lt;&gt;"",BG12=""),AND(BO12&gt;=BR$17,BO12&lt;&gt;"",BQ12&gt;=BR$21,BQ12&lt;&gt;"",BG12=""),AND(CI12&gt;=CS$17,CI12&lt;&gt;"",CK12&gt;=CS$21,CK12&lt;&gt;"",CH12=""),AND(CL12&gt;=CS$17,CL12&lt;&gt;"",CN12&gt;=CS$21,CN12&lt;&gt;"",CH12=""),AND(CP12&gt;=CS$17,CP12&lt;&gt;"",CR12&gt;=CS$21,CR12&lt;&gt;"",CH12=""),AND(DP12&gt;=EC$17,DP12&lt;&gt;"",DR12&gt;=EC$21,DR12&lt;&gt;""),AND(DS12&gt;=EC$17,DS12&lt;&gt;"",DU12&gt;=EC$21,DU12&lt;&gt;""),AND(DW12&gt;=EC$17,DW12&lt;&gt;"",DY12&gt;=EC$21,DY12&lt;&gt;""),AND(DZ12&gt;=EC$17,DZ12&lt;&gt;"",EB12&gt;=EC$21,EB12&lt;&gt;""),AND(EX12&gt;=FK$17,EX12&lt;&gt;"",EZ12&gt;=FK$21,EZ12&lt;&gt;""),AND(FA12&gt;=FK$17,FA12&lt;&gt;"",FC12&gt;=FK$21,FC12&lt;&gt;""),AND(FE12&gt;=FK$17,FE12&lt;&gt;"",FG12&gt;=FK$21,FG12&lt;&gt;""),AND(FH12&gt;=FK$17,FH12&lt;&gt;"",FJ12&gt;=FK$21,FJ12&lt;&gt;""),AND(GF12&gt;=GS$17,GF12&lt;&gt;"",GH12&gt;=GS$21,GH12&lt;&gt;""),AND(GI12&gt;=GS$17,GI12&lt;&gt;"",GK12&gt;=GS$21,GK12&lt;&gt;""),AND(GM12&gt;=GS$17,GM12&lt;&gt;"",GO12&gt;=GS$21,GO12&lt;&gt;""),AND(GP12&gt;=GS$17,GP12&lt;&gt;"",GR12&gt;=GS$21,GR12&lt;&gt;""),AND(HN12&gt;=IA$17,HN12&lt;&gt;"",HP12&gt;=IA$21,HP12&lt;&gt;""),AND(HQ12&gt;=IA$17,HQ12&lt;&gt;"",HS12&gt;=IA$21,HS12&lt;&gt;""),AND(HU12&gt;=IA$17,HU12&lt;&gt;"",HW12&gt;=IA$21,HW12&lt;&gt;""),AND(HX12&gt;=IA$17,HX12&lt;&gt;"",HZ12&gt;=IA$21,HZ12&lt;&gt;""),AND(IV12&gt;=JI$17,IV12&lt;&gt;"",IX12&gt;=JI$21,IX12&lt;&gt;""),AND(IY12&gt;=JI$17,IY12&lt;&gt;"",JA12&gt;=JI$21,JA12&lt;&gt;""),AND(JC12&gt;=JI$17,JC12&lt;&gt;"",JE12&gt;=JI$21,JE12&lt;&gt;""),AND(JF12&gt;=JI$17,JF12&lt;&gt;"",JH12&gt;=JI$21,JH12&lt;&gt;""),AND(KD12&gt;=KQ$17,KD12&lt;&gt;"",KF12&gt;=KQ$21,KF12&lt;&gt;""),AND(KG12&gt;=KQ$17,KG12&lt;&gt;"",KI12&gt;=KQ$21,KI12&lt;&gt;""),AND(KK12&gt;=KQ$17,KK12&lt;&gt;"",KM12&gt;=KQ$21,KM12&lt;&gt;""),AND(KN12&gt;=KQ$17,KN12&lt;&gt;"",KP12&gt;=KQ$21,KP12&lt;&gt;""),AND(LL12&gt;=LY$17,LL12&lt;&gt;"",LN12&gt;=LY$21,LN12&lt;&gt;""),AND(LO12&gt;=LY$17,LO12&lt;&gt;"",LQ12&gt;=LY$21,LQ12&lt;&gt;""),AND(LS12&gt;=LY$17,LS12&lt;&gt;"",LU12&gt;=LY$21,LU12&lt;&gt;""),AND(LV12&gt;=LY$17,LV12&lt;&gt;"",LX12&gt;=LY$21,LX12&lt;&gt;""),AND(MT12&gt;=NG$17,MT12&lt;&gt;"",MV12&gt;=NG$21,MV12&lt;&gt;""),AND(MW12&gt;=NG$17,MW12&lt;&gt;"",MY12&gt;=NG$21,MY12&lt;&gt;""),AND(NA12&gt;=NG$17,NA12&lt;&gt;"",NC12&gt;=NG$21,NC12&lt;&gt;""),AND(ND12&gt;=NG$17,ND12&lt;&gt;"",NF12&gt;=NG$21,NF12&lt;&gt;""),AND(OB12&gt;=OO$17,OB12&lt;&gt;"",OD12&gt;=OO$21,OD12&lt;&gt;""),AND(OE12&gt;=OO$17,OE12&lt;&gt;"",OG12&gt;=OO$21,OG12&lt;&gt;""),AND(OI12&gt;=OO$17,OI12&lt;&gt;"",OK12&gt;=OO$21,OK12&lt;&gt;""),AND(OL12&gt;=OO$17,OL12&lt;&gt;"",ON12&gt;=OO$21,ON12&lt;&gt;""),AND(PJ12&gt;=PW$17,PJ12&lt;&gt;"",PL12&gt;=PW$21,PL12&lt;&gt;""),AND(PM12&gt;=PW$17,PM12&lt;&gt;"",PO12&gt;=PW$21,PO12&lt;&gt;""),AND(PQ12&gt;=PW$17,PQ12&lt;&gt;"",PS12&gt;=PW$21,PS12&lt;&gt;""),AND(PT12&gt;=PW$17,PT12&lt;&gt;"",PV12&gt;=PW$21,PV12&lt;&gt;""),AND(QR12&gt;=RE$17,QR12&lt;&gt;"",QT12&gt;=RE$21,QT12&lt;&gt;""),AND(QU12&gt;=RE$17,QU12&lt;&gt;"",QW12&gt;=RE$21,QW12&lt;&gt;""),AND(QY12&gt;=RE$17,QY12&lt;&gt;"",RA12&gt;=RE$21,RA12&lt;&gt;""),AND(RB12&gt;=RE$17,RB12&lt;&gt;"",RD12&gt;=RE$21,RD12&lt;&gt;""),AND(RZ12&gt;=SM$17,RZ12&lt;&gt;"",SB12&gt;=SM$21,SB12&lt;&gt;""),AND(SC12&gt;=SM$17,SC12&lt;&gt;"",SE12&gt;=SM$21,SE12&lt;&gt;""),AND(SG12&gt;=SM$17,SG12&lt;&gt;"",SI12&gt;=SM$21,SI12&lt;&gt;""),AND(SJ12&gt;=SM$17,SJ12&lt;&gt;"",SL12&gt;=SM$21,SL12&lt;&gt;""),AND(TH12&gt;=TU$17,TH12&lt;&gt;"",TJ12&gt;=TU$21,TJ12&lt;&gt;""),AND(TK12&gt;=TU$17,TK12&lt;&gt;"",TM12&gt;=TU$21,TM12&lt;&gt;""),AND(TO12&gt;=TU$17,TO12&lt;&gt;"",TQ12&gt;=TU$21,TQ12&lt;&gt;""),AND(TR12&gt;=TU$17,TR12&lt;&gt;"",TT12&gt;=TU$21,TT12&lt;&gt;""),AND(UP12&gt;=VC$17,UP12&lt;&gt;"",UR12&gt;=VC$21,UR12&lt;&gt;""),AND(US12&gt;=VC$17,US12&lt;&gt;"",UU12&gt;=VC$21,UU12&lt;&gt;""),AND(UW12&gt;=VC$17,UW12&lt;&gt;"",UY12&gt;=VC$21,UY12&lt;&gt;""),AND(UZ12&gt;=VC$17,UZ12&lt;&gt;"",VB12&gt;=VC$21,VB12&lt;&gt;""),AND(VX12&gt;=WK$17,VX12&lt;&gt;"",VZ12&gt;=WK$21,VZ12&lt;&gt;""),AND(WA12&gt;=WK$17,WA12&lt;&gt;"",WC12&gt;=WK$21,WC12&lt;&gt;""),AND(WE12&gt;=WK$17,WE12&lt;&gt;"",WG12&gt;=WK$21,WG12&lt;&gt;""),AND(WH12&gt;=WK$17,WH12&lt;&gt;"",WJ12&gt;=WK$21,WJ12&lt;&gt;"")),"P","")</f>
        <v/>
      </c>
      <c r="G12" s="3" t="str">
        <f>IF(OR(AND(AI12&gt;=AQ$21,AI12&lt;&gt;"",AF12=""),AND(AL12&gt;=AQ$21,AL12&lt;&gt;"",AF12=""),AND(AP12&gt;=AQ$21,AP12&lt;&gt;"",AF12=""),AND(BJ12&gt;=BR$21,BJ12&lt;&gt;"",BG12=""),AND(BM12&gt;=BR$21,BM12&lt;&gt;"",BG12=""),AND(BQ12&gt;=BR$21,BQ12&lt;&gt;"",BG12=""),AND(CK12&gt;=CS$21,CK12&lt;&gt;"",CH12=""),AND(CN12&gt;=CS$21,CN12&lt;&gt;"",CH12=""),AND(CR12&gt;=CS$21,CR12&lt;&gt;"",CH12=""),AND(DR12&gt;=EC$21,DR12&lt;&gt;""),AND(DU12&gt;=EC$21,DU12&lt;&gt;""),AND(DY12&gt;=EC$21,DY12&lt;&gt;""),AND(EB12&gt;=EC$21,EB12&lt;&gt;""),AND(EZ12&gt;=FK$21,EZ12&lt;&gt;""),AND(FC12&gt;=FK$21,FC12&lt;&gt;""),AND(FG12&gt;=FK$21,FG12&lt;&gt;""),AND(FJ12&gt;=FK$21,FJ12&lt;&gt;""),AND(GH12&gt;=GS$21,GH12&lt;&gt;""),AND(GK12&gt;=GS$21,GK12&lt;&gt;""),AND(GO12&gt;=GS$21,GO12&lt;&gt;""),AND(GR12&gt;=GS$21,GR12&lt;&gt;""),AND(HP12&gt;=IA$21,HP12&lt;&gt;""),AND(HS12&gt;=IA$21,HS12&lt;&gt;""),AND(HW12&gt;=IA$21,HW12&lt;&gt;""),AND(HZ12&gt;=IA$21,HZ12&lt;&gt;""),AND(IX12&gt;=JI$21,IX12&lt;&gt;""),AND(JA12&gt;=JI$21,JA12&lt;&gt;""),AND(JE12&gt;=JI$21,JE12&lt;&gt;""),AND(JH12&gt;=JI$21,JH12&lt;&gt;""),AND(KF12&gt;=KQ$21,KF12&lt;&gt;""),AND(KI12&gt;=KQ$21,KI12&lt;&gt;""),AND(KM12&gt;=KQ$21,KM12&lt;&gt;""),AND(KP12&gt;=KQ$21,KP12&lt;&gt;""),AND(LN12&gt;=LY$21,LN12&lt;&gt;""),AND(LQ12&gt;=LY$21,LQ12&lt;&gt;""),AND(LU12&gt;=LY$21,LU12&lt;&gt;""),AND(LX12&gt;=LY$21,LX12&lt;&gt;""),AND(MV12&gt;=NG$21,MV12&lt;&gt;""),AND(MY12&gt;=NG$21,MY12&lt;&gt;""),AND(NC12&gt;=NG$21,NC12&lt;&gt;""),AND(NF12&gt;=NG$21,NF12&lt;&gt;""),AND(OD12&gt;=OO$21,OD12&lt;&gt;""),AND(OG12&gt;=OO$21,OG12&lt;&gt;""),AND(OK12&gt;=OO$21,OK12&lt;&gt;""),AND(ON12&gt;=OO$21,ON12&lt;&gt;""),AND(PL12&gt;=PW$21,PL12&lt;&gt;""),AND(PO12&gt;=PW$21,PO12&lt;&gt;""),AND(PS12&gt;=PW$21,PS12&lt;&gt;""),AND(PV12&gt;=PW$21,PV12&lt;&gt;""),AND(QT12&gt;=RE$21,QT12&lt;&gt;""),AND(QW12&gt;=RE$21,QW12&lt;&gt;""),AND(RA12&gt;=RE$21,RA12&lt;&gt;""),AND(RD12&gt;=RE$21,RD12&lt;&gt;""),AND(SB12&gt;=SM$21,SB12&lt;&gt;""),AND(SE12&gt;=SM$21,SE12&lt;&gt;""),AND(SI12&gt;=SM$21,SI12&lt;&gt;""),AND(SL12&gt;=SM$21,SL12&lt;&gt;""),AND(TJ12&gt;=TU$21,TJ12&lt;&gt;""),AND(TM12&gt;=TU$21,TM12&lt;&gt;""),AND(TQ12&gt;=TU$21,TQ12&lt;&gt;""),AND(TT12&gt;=TU$21,TT12&lt;&gt;""),AND(UR12&gt;=VC$21,UR12&lt;&gt;""),AND(UU12&gt;=VC$21,UU12&lt;&gt;""),AND(UY12&gt;=VC$21,UY12&lt;&gt;""),AND(VB12&gt;=VC$21,VB12&lt;&gt;""),AND(VZ12&gt;=WK$21,VZ12&lt;&gt;""),AND(WC12&gt;=WK$21,WC12&lt;&gt;""),AND(WG12&gt;=WK$21,WG12&lt;&gt;""),AND(WJ12&gt;=WK$21,WJ12&lt;&gt;"")),"P","")</f>
        <v/>
      </c>
      <c r="H12" s="36" t="str">
        <f>IF(AND(G12="P",F12=""),"No DD",IF(OR(AND(AG12&gt;=AQ$20,AG12&lt;&gt;"",AI12&gt;=AQ$24,AI12&lt;&gt;"",AF12=""),AND(AJ12&gt;=AQ$20,AJ12&lt;&gt;"",AL12&gt;=AQ$24,AL12&lt;&gt;"",AF12=""),AND(AN12&gt;=AQ$20,AN12&lt;&gt;"",AP12&gt;=AQ$24,AP12&lt;&gt;"",AF12=""),AND(BH12&gt;=BR$20,BH12&lt;&gt;"",BJ12&gt;=BR$24,BJ12&lt;&gt;"",BG12=""),AND(BK12&gt;=BR$20,BK12&lt;&gt;"",BM12&gt;=BR$24,BM12&lt;&gt;"",BG12=""),AND(BO12&gt;=BR$20,BO12&lt;&gt;"",BQ12&gt;=BR$24,BQ12&lt;&gt;"",BG12=""),AND(CI12&gt;=CS$20,CI12&lt;&gt;"",CK12&gt;=CS$24,CK12&lt;&gt;"",CH12=""),AND(CL12&gt;=CS$20,CL12&lt;&gt;"",CN12&gt;=CS$24,CN12&lt;&gt;"",CH12=""),AND(CP12&gt;=CS$20,CP12&lt;&gt;"",CR12&gt;=CS$24,CR12&lt;&gt;"",CH12=""),AND(DP12&gt;=EC$20,DP12&lt;&gt;"",DR12&gt;=EC$24,DR12&lt;&gt;""),AND(DS12&gt;=EC$20,DS12&lt;&gt;"",DU12&gt;=EC$24,DU12&lt;&gt;""),AND(DW12&gt;=EC$20,DW12&lt;&gt;"",DY12&gt;=EC$24,DY12&lt;&gt;""),AND(DZ12&gt;=EC$20,DZ12&lt;&gt;"",EB12&gt;=EC$24,EB12&lt;&gt;""),AND(EX12&gt;=FK$20,EX12&lt;&gt;"",EZ12&gt;=FK$24,EZ12&lt;&gt;""),AND(FA12&gt;=FK$20,FA12&lt;&gt;"",FC12&gt;=FK$24,FC12&lt;&gt;""),AND(FE12&gt;=FK$20,FE12&lt;&gt;"",FG12&gt;=FK$24,FG12&lt;&gt;""),AND(FH12&gt;=FK$20,FH12&lt;&gt;"",FJ12&gt;=FK$24,FJ12&lt;&gt;""),AND(GF12&gt;=GS$20,GF12&lt;&gt;"",GH12&gt;=GS$24,GH12&lt;&gt;""),AND(GI12&gt;=GS$20,GI12&lt;&gt;"",GK12&gt;=GS$24,GK12&lt;&gt;""),AND(GM12&gt;=GS$20,GM12&lt;&gt;"",GO12&gt;=GS$24,GO12&lt;&gt;""),AND(GP12&gt;=GS$20,GP12&lt;&gt;"",GR12&gt;=GS$24,GR12&lt;&gt;""),AND(HN12&gt;=IA$20,HN12&lt;&gt;"",HP12&gt;=IA$24,HP12&lt;&gt;""),AND(HQ12&gt;=IA$20,HQ12&lt;&gt;"",HS12&gt;=IA$24,HS12&lt;&gt;""),AND(HU12&gt;=IA$20,HU12&lt;&gt;"",HW12&gt;=IA$24,HW12&lt;&gt;""),AND(HX12&gt;=IA$20,HX12&lt;&gt;"",HZ12&gt;=IA$24,HZ12&lt;&gt;""),AND(IV12&gt;=JI$20,IV12&lt;&gt;"",IX12&gt;=JI$24,IX12&lt;&gt;""),AND(IY12&gt;=JI$20,IY12&lt;&gt;"",JA12&gt;=JI$24,JA12&lt;&gt;""),AND(JC12&gt;=JI$20,JC12&lt;&gt;"",JE12&gt;=JI$24,JE12&lt;&gt;""),AND(JF12&gt;=JI$20,JF12&lt;&gt;"",JH12&gt;=JI$24,JH12&lt;&gt;""),AND(KD12&gt;=KQ$20,KD12&lt;&gt;"",KF12&gt;=KQ$24,KF12&lt;&gt;""),AND(KG12&gt;=KQ$20,KG12&lt;&gt;"",KI12&gt;=KQ$24,KI12&lt;&gt;""),AND(KK12&gt;=KQ$20,KK12&lt;&gt;"",KM12&gt;=KQ$24,KM12&lt;&gt;""),AND(KN12&gt;=KQ$20,KN12&lt;&gt;"",KP12&gt;=KQ$24,KP12&lt;&gt;""),AND(LL12&gt;=LY$20,LL12&lt;&gt;"",LN12&gt;=LY$24,LN12&lt;&gt;""),AND(LO12&gt;=LY$20,LO12&lt;&gt;"",LQ12&gt;=LY$24,LQ12&lt;&gt;""),AND(LS12&gt;=LY$20,LS12&lt;&gt;"",LU12&gt;=LY$24,LU12&lt;&gt;""),AND(LV12&gt;=LY$20,LV12&lt;&gt;"",LX12&gt;=LY$24,LX12&lt;&gt;""),AND(MT12&gt;=NG$20,MT12&lt;&gt;"",MV12&gt;=NG$24,MV12&lt;&gt;""),AND(MW12&gt;=NG$20,MW12&lt;&gt;"",MY12&gt;=NG$24,MY12&lt;&gt;""),AND(NA12&gt;=NG$20,NA12&lt;&gt;"",NC12&gt;=NG$24,NC12&lt;&gt;""),AND(ND12&gt;=NG$20,ND12&lt;&gt;"",NF12&gt;=NG$24,NF12&lt;&gt;""),AND(OB12&gt;=OO$20,OB12&lt;&gt;"",OD12&gt;=OO$24,OD12&lt;&gt;""),AND(OE12&gt;=OO$20,OE12&lt;&gt;"",OG12&gt;=OO$24,OG12&lt;&gt;""),AND(OI12&gt;=OO$20,OI12&lt;&gt;"",OK12&gt;=OO$24,OK12&lt;&gt;""),AND(OL12&gt;=OO$20,OL12&lt;&gt;"",ON12&gt;=OO$24,ON12&lt;&gt;""),AND(PJ12&gt;=PW$20,PJ12&lt;&gt;"",PL12&gt;=PW$24,PL12&lt;&gt;""),AND(PM12&gt;=PW$20,PM12&lt;&gt;"",PO12&gt;=PW$24,PO12&lt;&gt;""),AND(PQ12&gt;=PW$20,PQ12&lt;&gt;"",PS12&gt;=PW$24,PS12&lt;&gt;""),AND(PT12&gt;=PW$20,PT12&lt;&gt;"",PV12&gt;=PW$24,PV12&lt;&gt;""),AND(QR12&gt;=RE$20,QR12&lt;&gt;"",QT12&gt;=RE$24,QT12&lt;&gt;""),AND(QU12&gt;=RE$20,QU12&lt;&gt;"",QW12&gt;=RE$24,QW12&lt;&gt;""),AND(QY12&gt;=RE$20,QY12&lt;&gt;"",RA12&gt;=RE$24,RA12&lt;&gt;""),AND(RB12&gt;=RE$20,RB12&lt;&gt;"",RD12&gt;=RE$24,RD12&lt;&gt;""),AND(RZ12&gt;=SM$20,RZ12&lt;&gt;"",SB12&gt;=SM$24,SB12&lt;&gt;""),AND(SC12&gt;=SM$20,SC12&lt;&gt;"",SE12&gt;=SM$24,SE12&lt;&gt;""),AND(SG12&gt;=SM$20,SG12&lt;&gt;"",SI12&gt;=SM$24,SI12&lt;&gt;""),AND(SJ12&gt;=SM$20,SJ12&lt;&gt;"",SL12&gt;=SM$24,SL12&lt;&gt;""),AND(TH12&gt;=TU$20,TH12&lt;&gt;"",TJ12&gt;=TU$24,TJ12&lt;&gt;""),AND(TK12&gt;=TU$20,TK12&lt;&gt;"",TM12&gt;=TU$24,TM12&lt;&gt;""),AND(TO12&gt;=TU$20,TO12&lt;&gt;"",TQ12&gt;=TU$24,TQ12&lt;&gt;""),AND(TR12&gt;=TU$20,TR12&lt;&gt;"",TT12&gt;=TU$24,TT12&lt;&gt;""),AND(UP12&gt;=VC$20,UP12&lt;&gt;"",UR12&gt;=VC$24,UR12&lt;&gt;""),AND(US12&gt;=VC$20,US12&lt;&gt;"",UU12&gt;=VC$24,UU12&lt;&gt;""),AND(UW12&gt;=VC$20,UW12&lt;&gt;"",UY12&gt;=VC$24,UY12&lt;&gt;""),AND(UZ12&gt;=VC$20,UZ12&lt;&gt;"",VB12&gt;=VC$24,VB12&lt;&gt;""),AND(VX12&gt;=WK$20,VX12&lt;&gt;"",VZ12&gt;=WK$24,VZ12&lt;&gt;""),AND(WA12&gt;=WK$20,WA12&lt;&gt;"",WC12&gt;=WK$24,WC12&lt;&gt;""),AND(WE12&gt;=WK$20,WE12&lt;&gt;"",WG12&gt;=WK$24,WG12&lt;&gt;""),AND(WH12&gt;=WK$20,WH12&lt;&gt;"",WJ12&gt;=WK$24,WJ12&lt;&gt;"")),"Merit",IF(OR(AND(AG12&gt;=AQ$19,AG12&lt;&gt;"",AI12&gt;=AQ$23,AI12&lt;&gt;"",AF12=""),AND(AJ12&gt;=AQ$19,AJ12&lt;&gt;"",AL12&gt;=AQ$23,AL12&lt;&gt;"",AF12=""),AND(AN12&gt;=AQ$19,AN12&lt;&gt;"",AP12&gt;=AQ$23,AP12&lt;&gt;"",AF12=""),AND(BH12&gt;=BR$19,BH12&lt;&gt;"",BJ12&gt;=BR$23,BJ12&lt;&gt;"",BG12=""),AND(BK12&gt;=BR$19,BK12&lt;&gt;"",BM12&gt;=BR$23,BM12&lt;&gt;"",BG12=""),AND(BO12&gt;=BR$19,BO12&lt;&gt;"",BQ12&gt;=BR$23,BQ12&lt;&gt;"",BG12=""),AND(CI12&gt;=CS$19,CI12&lt;&gt;"",CK12&gt;=CS$23,CK12&lt;&gt;"",CH12=""),AND(CL12&gt;=CS$19,CL12&lt;&gt;"",CN12&gt;=CS$23,CN12&lt;&gt;"",CH12=""),AND(CP12&gt;=CS$19,CP12&lt;&gt;"",CR12&gt;=CS$23,CR12&lt;&gt;"",CH12=""),AND(DP12&gt;=EC$19,DP12&lt;&gt;"",DR12&gt;=EC$23,DR12&lt;&gt;""),AND(DS12&gt;=EC$19,DS12&lt;&gt;"",DU12&gt;=EC$23,DU12&lt;&gt;""),AND(DW12&gt;=EC$19,DW12&lt;&gt;"",DY12&gt;=EC$23,DY12&lt;&gt;""),AND(DZ12&gt;=EC$19,DZ12&lt;&gt;"",EB12&gt;=EC$23,EB12&lt;&gt;""),AND(EX12&gt;=FK$19,EX12&lt;&gt;"",EZ12&gt;=FK$23,EZ12&lt;&gt;""),AND(FA12&gt;=FK$19,FA12&lt;&gt;"",FC12&gt;=FK$23,FC12&lt;&gt;""),AND(FE12&gt;=FK$19,FE12&lt;&gt;"",FG12&gt;=FK$23,FG12&lt;&gt;""),AND(FH12&gt;=FK$19,FH12&lt;&gt;"",FJ12&gt;=FK$23,FJ12&lt;&gt;""),AND(GF12&gt;=GS$19,GF12&lt;&gt;"",GH12&gt;=GS$23,GH12&lt;&gt;""),AND(GI12&gt;=GS$19,GI12&lt;&gt;"",GK12&gt;=GS$23,GK12&lt;&gt;""),AND(GM12&gt;=GS$19,GM12&lt;&gt;"",GO12&gt;=GS$23,GO12&lt;&gt;""),AND(GP12&gt;=GS$19,GP12&lt;&gt;"",GR12&gt;=GS$23,GR12&lt;&gt;""),AND(HN12&gt;=IA$19,HN12&lt;&gt;"",HP12&gt;=IA$23,HP12&lt;&gt;""),AND(HQ12&gt;=IA$19,HQ12&lt;&gt;"",HS12&gt;=IA$23,HS12&lt;&gt;""),AND(HU12&gt;=IA$19,HU12&lt;&gt;"",HW12&gt;=IA$23,HW12&lt;&gt;""),AND(HX12&gt;=IA$19,HX12&lt;&gt;"",HZ12&gt;=IA$23,HZ12&lt;&gt;""),AND(IV12&gt;=JI$19,IV12&lt;&gt;"",IX12&gt;=JI$23,IX12&lt;&gt;""),AND(IY12&gt;=JI$19,IY12&lt;&gt;"",JA12&gt;=JI$23,JA12&lt;&gt;""),AND(JC12&gt;=JI$19,JC12&lt;&gt;"",JE12&gt;=JI$23,JE12&lt;&gt;""),AND(JF12&gt;=JI$19,JF12&lt;&gt;"",JH12&gt;=JI$23,JH12&lt;&gt;""),AND(KD12&gt;=KQ$19,KD12&lt;&gt;"",KF12&gt;=KQ$23,KF12&lt;&gt;""),AND(KG12&gt;=KQ$19,KG12&lt;&gt;"",KI12&gt;=KQ$23,KI12&lt;&gt;""),AND(KK12&gt;=KQ$19,KK12&lt;&gt;"",KM12&gt;=KQ$23,KM12&lt;&gt;""),AND(KN12&gt;=KQ$19,KN12&lt;&gt;"",KP12&gt;=KQ$23,KP12&lt;&gt;""),AND(LL12&gt;=LY$19,LL12&lt;&gt;"",LN12&gt;=LY$23,LN12&lt;&gt;""),AND(LO12&gt;=LY$19,LO12&lt;&gt;"",LQ12&gt;=LY$23,LQ12&lt;&gt;""),AND(LS12&gt;=LY$19,LS12&lt;&gt;"",LU12&gt;=LY$23,LU12&lt;&gt;""),AND(LV12&gt;=LY$19,LV12&lt;&gt;"",LX12&gt;=LY$23,LX12&lt;&gt;""),AND(MT12&gt;=NG$19,MT12&lt;&gt;"",MV12&gt;=NG$23,MV12&lt;&gt;""),AND(MW12&gt;=NG$19,MW12&lt;&gt;"",MY12&gt;=NG$23,MY12&lt;&gt;""),AND(NA12&gt;=NG$19,NA12&lt;&gt;"",NC12&gt;=NG$23,NC12&lt;&gt;""),AND(ND12&gt;=NG$19,ND12&lt;&gt;"",NF12&gt;=NG$23,NF12&lt;&gt;""),AND(OB12&gt;=OO$19,OB12&lt;&gt;"",OD12&gt;=OO$23,OD12&lt;&gt;""),AND(OE12&gt;=OO$19,OE12&lt;&gt;"",OG12&gt;=OO$23,OG12&lt;&gt;""),AND(OI12&gt;=OO$19,OI12&lt;&gt;"",OK12&gt;=OO$23,OK12&lt;&gt;""),AND(OL12&gt;=OO$19,OL12&lt;&gt;"",ON12&gt;=OO$23,ON12&lt;&gt;""),AND(PJ12&gt;=PW$19,PJ12&lt;&gt;"",PL12&gt;=PW$23,PL12&lt;&gt;""),AND(PM12&gt;=PW$19,PM12&lt;&gt;"",PO12&gt;=PW$23,PO12&lt;&gt;""),AND(PQ12&gt;=PW$19,PQ12&lt;&gt;"",PS12&gt;=PW$23,PS12&lt;&gt;""),AND(PT12&gt;=PW$19,PT12&lt;&gt;"",PV12&gt;=PW$23,PV12&lt;&gt;""),AND(QR12&gt;=RE$19,QR12&lt;&gt;"",QT12&gt;=RE$23,QT12&lt;&gt;""),AND(QU12&gt;=RE$19,QU12&lt;&gt;"",QW12&gt;=RE$23,QW12&lt;&gt;""),AND(QY12&gt;=RE$19,QY12&lt;&gt;"",RA12&gt;=RE$23,RA12&lt;&gt;""),AND(RB12&gt;=RE$19,RB12&lt;&gt;"",RD12&gt;=RE$23,RD12&lt;&gt;""),AND(RZ12&gt;=SM$19,RZ12&lt;&gt;"",SB12&gt;=SM$23,SB12&lt;&gt;""),AND(SC12&gt;=SM$19,SC12&lt;&gt;"",SE12&gt;=SM$23,SE12&lt;&gt;""),AND(SG12&gt;=SM$19,SG12&lt;&gt;"",SI12&gt;=SM$23,SI12&lt;&gt;""),AND(SJ12&gt;=SM$19,SJ12&lt;&gt;"",SL12&gt;=SM$23,SL12&lt;&gt;""),AND(TH12&gt;=TU$19,TH12&lt;&gt;"",TJ12&gt;=TU$23,TJ12&lt;&gt;""),AND(TK12&gt;=TU$19,TK12&lt;&gt;"",TM12&gt;=TU$23,TM12&lt;&gt;""),AND(TO12&gt;=TU$19,TO12&lt;&gt;"",TQ12&gt;=TU$23,TQ12&lt;&gt;""),AND(TR12&gt;=TU$19,TR12&lt;&gt;"",TT12&gt;=TU$23,TT12&lt;&gt;""),AND(UP12&gt;=VC$19,UP12&lt;&gt;"",UR12&gt;=VC$23,UR12&lt;&gt;""),AND(US12&gt;=VC$19,US12&lt;&gt;"",UU12&gt;=VC$23,UU12&lt;&gt;""),AND(UW12&gt;=VC$19,UW12&lt;&gt;"",UY12&gt;=VC$23,UY12&lt;&gt;""),AND(UZ12&gt;=VC$19,UZ12&lt;&gt;"",VB12&gt;=VC$23,VB12&lt;&gt;""),AND(VX12&gt;=WK$19,VX12&lt;&gt;"",VZ12&gt;=WK$23,VZ12&lt;&gt;""),AND(WA12&gt;=WK$19,WA12&lt;&gt;"",WC12&gt;=WK$23,WC12&lt;&gt;""),AND(WE12&gt;=WK$19,WE12&lt;&gt;"",WG12&gt;=WK$23,WG12&lt;&gt;""),AND(WH12&gt;=WK$19,WH12&lt;&gt;"",WJ12&gt;=WK$23,WJ12&lt;&gt;"")),"Excellence",IF(I12="P","Worlds Team",IF(F12="P","National Team","")))))</f>
        <v/>
      </c>
      <c r="I12" s="3" t="str">
        <f>IF(OR(AND(AG12&gt;=AQ$18,AG12&lt;&gt;"",AI12&gt;=AQ$22,AI12&lt;&gt;"",AF12=""),AND(AJ12&gt;=AQ$18,AJ12&lt;&gt;"",AL12&gt;=AQ$22,AL12&lt;&gt;"",AF12=""),AND(AN12&gt;=AQ$18,AN12&lt;&gt;"",AP12&gt;=AQ$22,AP12&lt;&gt;"",AF12=""),AND(BH12&gt;=BR$18,BH12&lt;&gt;"",BJ12&gt;=BR$22,BJ12&lt;&gt;"",BG12=""),AND(BK12&gt;=BR$18,BK12&lt;&gt;"",BM12&gt;=BR$22,BM12&lt;&gt;"",BG12=""),AND(BO12&gt;=BR$18,BO12&lt;&gt;"",BQ12&gt;=BR$22,BQ12&lt;&gt;"",BG12=""),AND(CI12&gt;=CS$18,CI12&lt;&gt;"",CK12&gt;=CS$22,CK12&lt;&gt;"",CH12=""),AND(CL12&gt;=CS$18,CL12&lt;&gt;"",CN12&gt;=CS$22,CN12&lt;&gt;"",CH12=""),AND(CP12&gt;=CS$18,CP12&lt;&gt;"",CR12&gt;=CS$22,CR12&lt;&gt;"",CH12=""),AND(DP12&gt;=EC$18,DP12&lt;&gt;"",DR12&gt;=EC$22,DR12&lt;&gt;""),AND(DS12&gt;=EC$18,DS12&lt;&gt;"",DU12&gt;=EC$22,DU12&lt;&gt;""),AND(DW12&gt;=EC$18,DW12&lt;&gt;"",DY12&gt;=EC$22,DY12&lt;&gt;""),AND(DZ12&gt;=EC$18,DZ12&lt;&gt;"",EB12&gt;=EC$22,EB12&lt;&gt;""),AND(EX12&gt;=FK$18,EX12&lt;&gt;"",EZ12&gt;=FK$22,EZ12&lt;&gt;""),AND(FA12&gt;=FK$18,FA12&lt;&gt;"",FC12&gt;=FK$22,FC12&lt;&gt;""),AND(FE12&gt;=FK$18,FE12&lt;&gt;"",FG12&gt;=FK$22,FG12&lt;&gt;""),AND(FH12&gt;=FK$18,FH12&lt;&gt;"",FJ12&gt;=FK$22,FJ12&lt;&gt;""),AND(GF12&gt;=GS$18,GF12&lt;&gt;"",GH12&gt;=GS$22,GH12&lt;&gt;""),AND(GI12&gt;=GS$18,GI12&lt;&gt;"",GK12&gt;=GS$22,GK12&lt;&gt;""),AND(GM12&gt;=GS$18,GM12&lt;&gt;"",GO12&gt;=GS$22,GO12&lt;&gt;""),AND(GP12&gt;=GS$18,GP12&lt;&gt;"",GR12&gt;=GS$22,GR12&lt;&gt;""),AND(HN12&gt;=IA$18,HN12&lt;&gt;"",HP12&gt;=IA$22,HP12&lt;&gt;""),AND(HQ12&gt;=IA$18,HQ12&lt;&gt;"",HS12&gt;=IA$22,HS12&lt;&gt;""),AND(HU12&gt;=IA$18,HU12&lt;&gt;"",HW12&gt;=IA$22,HW12&lt;&gt;""),AND(HX12&gt;=IA$18,HX12&lt;&gt;"",HZ12&gt;=IA$22,HZ12&lt;&gt;""),AND(IV12&gt;=JI$18,IV12&lt;&gt;"",IX12&gt;=JI$22,IX12&lt;&gt;""),AND(IY12&gt;=JI$18,IY12&lt;&gt;"",JA12&gt;=JI$22,JA12&lt;&gt;""),AND(JC12&gt;=JI$18,JC12&lt;&gt;"",JE12&gt;=JI$22,JE12&lt;&gt;""),AND(JF12&gt;=JI$18,JF12&lt;&gt;"",JH12&gt;=JI$22,JH12&lt;&gt;""),AND(KD12&gt;=KQ$18,KD12&lt;&gt;"",KF12&gt;=KQ$22,KF12&lt;&gt;""),AND(KG12&gt;=KQ$18,KG12&lt;&gt;"",KI12&gt;=KQ$22,KI12&lt;&gt;""),AND(KK12&gt;=KQ$18,KK12&lt;&gt;"",KM12&gt;=KQ$22,KM12&lt;&gt;""),AND(KN12&gt;=KQ$18,KN12&lt;&gt;"",KP12&gt;=KQ$22,KP12&lt;&gt;""),AND(LL12&gt;=LY$18,LL12&lt;&gt;"",LN12&gt;=LY$22,LN12&lt;&gt;""),AND(LO12&gt;=LY$18,LO12&lt;&gt;"",LQ12&gt;=LY$22,LQ12&lt;&gt;""),AND(LS12&gt;=LY$18,LS12&lt;&gt;"",LU12&gt;=LY$22,LU12&lt;&gt;""),AND(LV12&gt;=LY$18,LV12&lt;&gt;"",LX12&gt;=LY$22,LX12&lt;&gt;""),AND(MT12&gt;=NG$18,MT12&lt;&gt;"",MV12&gt;=NG$22,MV12&lt;&gt;""),AND(MW12&gt;=NG$18,MW12&lt;&gt;"",MY12&gt;=NG$22,MY12&lt;&gt;""),AND(NA12&gt;=NG$18,NA12&lt;&gt;"",NC12&gt;=NG$22,NC12&lt;&gt;""),AND(ND12&gt;=NG$18,ND12&lt;&gt;"",NF12&gt;=NG$22,NF12&lt;&gt;""),AND(OB12&gt;=OO$18,OB12&lt;&gt;"",OD12&gt;=OO$22,OD12&lt;&gt;""),AND(OE12&gt;=OO$18,OE12&lt;&gt;"",OG12&gt;=OO$22,OG12&lt;&gt;""),AND(OI12&gt;=OO$18,OI12&lt;&gt;"",OK12&gt;=OO$22,OK12&lt;&gt;""),AND(OL12&gt;=OO$18,OL12&lt;&gt;"",ON12&gt;=OO$22,ON12&lt;&gt;""),AND(PJ12&gt;=PW$18,PJ12&lt;&gt;"",PL12&gt;=PW$22,PL12&lt;&gt;""),AND(PM12&gt;=PW$18,PM12&lt;&gt;"",PO12&gt;=PW$22,PO12&lt;&gt;""),AND(PQ12&gt;=PW$18,PQ12&lt;&gt;"",PS12&gt;=PW$22,PS12&lt;&gt;""),AND(PT12&gt;=PW$18,PT12&lt;&gt;"",PV12&gt;=PW$22,PV12&lt;&gt;""),AND(QR12&gt;=RE$18,QR12&lt;&gt;"",QT12&gt;=RE$22,QT12&lt;&gt;""),AND(QU12&gt;=RE$18,QU12&lt;&gt;"",QW12&gt;=RE$22,QW12&lt;&gt;""),AND(QY12&gt;=RE$18,QY12&lt;&gt;"",RA12&gt;=RE$22,RA12&lt;&gt;""),AND(RB12&gt;=RE$18,RB12&lt;&gt;"",RD12&gt;=RE$22,RD12&lt;&gt;""),AND(RZ12&gt;=SM$18,RZ12&lt;&gt;"",SB12&gt;=SM$22,SB12&lt;&gt;""),AND(SC12&gt;=SM$18,SC12&lt;&gt;"",SE12&gt;=SM$22,SE12&lt;&gt;""),AND(SG12&gt;=SM$18,SG12&lt;&gt;"",SI12&gt;=SM$22,SI12&lt;&gt;""),AND(SJ12&gt;=SM$18,SJ12&lt;&gt;"",SL12&gt;=SM$22,SL12&lt;&gt;""),AND(TH12&gt;=TU$18,TH12&lt;&gt;"",TJ12&gt;=TU$22,TJ12&lt;&gt;""),AND(TK12&gt;=TU$18,TK12&lt;&gt;"",TM12&gt;=TU$22,TM12&lt;&gt;""),AND(TO12&gt;=TU$18,TO12&lt;&gt;"",TQ12&gt;=TU$22,TQ12&lt;&gt;""),AND(TR12&gt;=TU$18,TR12&lt;&gt;"",TT12&gt;=TU$22,TT12&lt;&gt;""),AND(UP12&gt;=VC$18,UP12&lt;&gt;"",UR12&gt;=VC$22,UR12&lt;&gt;""),AND(US12&gt;=VC$18,US12&lt;&gt;"",UU12&gt;=VC$22,UU12&lt;&gt;""),AND(UW12&gt;=VC$18,UW12&lt;&gt;"",UY12&gt;=VC$22,UY12&lt;&gt;""),AND(UZ12&gt;=VC$18,UZ12&lt;&gt;"",VB12&gt;=VC$22,VB12&lt;&gt;""),AND(VX12&gt;=WK$18,VX12&lt;&gt;"",VZ12&gt;=WK$22,VZ12&lt;&gt;""),AND(WA12&gt;=WK$18,WA12&lt;&gt;"",WC12&gt;=WK$22,WC12&lt;&gt;""),AND(WE12&gt;=WK$18,WE12&lt;&gt;"",WG12&gt;=WK$22,WG12&lt;&gt;""),AND(WH12&gt;=WK$18,WH12&lt;&gt;"",WJ12&gt;=WK$22,WJ12&lt;&gt;"")),"P","")</f>
        <v/>
      </c>
      <c r="J12" s="8">
        <f>IF(COUNT(AI12,AL12,AP12,BJ12,BM12,BQ12,CK12,CN12,CR12)&gt;0,LARGE((AI12,AL12,AP12,BJ12,BM12,BQ12,CK12,CN12,CR12),1),0)</f>
        <v>30.29</v>
      </c>
      <c r="K12" s="8" t="str">
        <f>IF(J12="","",IF(OR(J12=CK12,J12=CN12,J12=CR12),$BS$1,IF(OR(J12=BJ12,J12=BM12,J12=BQ12),$AR$1,IF(OR(J12=AI12,J12=AL12,J12=AP12),$Q$1,""))))</f>
        <v>2025 Nationals</v>
      </c>
      <c r="L12" s="8">
        <f>IF(COUNT(AI12,AL12,AP12,BJ12,BM12,BQ12,CK12,CN12,CR12)&gt;1,LARGE((AI12,AL12,AP12,BJ12,BM12,BQ12,CK12,CN12,CR12),2),0)</f>
        <v>25.75</v>
      </c>
      <c r="M12" s="8" t="str">
        <f>IF(L12="","",IF(OR(L12=CK12,L12=CN12,L12=CR12),$BS$1,IF(OR(L12=BJ12,L12=BM12,L12=BQ12),$AR$1,IF(OR(L12=AI12,L12=AL12,L12=AP12),$Q$1,""))))</f>
        <v>2025 Elite Canada</v>
      </c>
      <c r="N12" s="8" t="str">
        <f>IF(MAX(CT12,CU12)&gt;0,MAX(CT12,CU12),"")</f>
        <v/>
      </c>
      <c r="O12" s="11" t="str">
        <f>IF(N12="","",IF(N12=CT12,"("&amp;CT$2&amp;")",IF(N12=CU12,"("&amp;CU$2&amp;")")))</f>
        <v/>
      </c>
      <c r="P12" s="8" t="str">
        <f>IF(N12="","",IF(N12=CT12,IF(N12+IF(L12="",0,L12)=WD12,$VD$1,IF(N12+IF(L12="",0,L12)=UV12,$TV$1,IF(N12+IF(L12="",0,L12)=TN12,$SN$1,IF(N12+IF(L12="",0,L12)=SF12,$RF$1,IF(N12+IF(L12="",0,L12)=QX12,$PX$1,IF(N12+IF(L12="",0,L12)=PP12,$OP$1,IF(N12+IF(L12="",0,L12)=OH12,$NH$1,IF(N12+IF(L12="",0,L12)=MZ12,$LZ$1,IF(N12+IF(L12="",0,L12)=LR12,$KR$1,IF(N12+IF(L12="",0,L12)=KJ12,$JJ$1,IF(N12+IF(L12="",0,L12)=JB12,$IB$1,IF(N12+IF(L12="",0,L12)=HT12,$GT$1,IF(N12+IF(L12="",0,L12)=GL12,$FL$1,IF(N12+IF(L12="",0,L12)=FD12,$ED$1,IF(N12+IF(L12="",0,L12)=DV12,$CV$1))))))))))))))),IF(N12=CU12,IF(N12+IF(L12="",0,L12)=WG12,$VD$1,IF(N12+IF(L12="",0,L12)=UY12,$TV$1,IF(N12+IF(L12="",0,L12)=TQ12,$SN$1,IF(N12+IF(L12="",0,L12)=SL12,$RF$1,IF(N12+IF(L12="",0,L12)=RD12,$PX$1,IF(N12+IF(L12="",0,L12)=PV12,$OP$1,IF(N12+IF(L12="",0,L12)=ON12,$NH$1,IF(N12+IF(L12="",0,L12)=NF12,$LZ$1,IF(N12+IF(L12="",0,L12)=LX12,$KR$1,IF(N12+IF(L12="",0,L12)=KP12,$JJ$1,IF(N12+IF(L12="",0,L12)=JH12,$IB$1,IF(N12+IF(L12="",0,L12)=HZ12,$GT$1,IF(N12+IF(L12="",0,L12)=GR12,$FL$1,IF(N12+IF(L12="",0,L12)=FJ12,$ED$1,IF(N12+IF(L12="",0,L12)=EB12,$CV$1,IF(N12+IF(L12="",0,L12)=WJ12,$VD$1,IF(N12+IF(L12="",0,L12)=VB12,$TV$1,IF(N12+IF(L12="",0,L12)=TT12,$SN$1,IF(N12+IF(L12="",0,L12)=SI12,$RF$1,IF(N12+IF(L12="",0,L12)=RA12,$PX$1,IF(N12+IF(L12="",0,L12)=PS12,$OP$1,IF(N12+IF(L12="",0,L12)=OK12,$NH$1,IF(N12+IF(L12="",0,L12)=NC12,$LZ$1,IF(N12+IF(L12="",0,L12)=LU12,$KR$1,IF(N12+IF(L12="",0,L12)=KM12,$JJ$1,IF(N12+IF(L12="",0,L12)=JE12,$IB$1,IF(N12+IF(L12="",0,L12)=HW12,$GT$1,IF(N12+IF(L12="",0,L12)=GO12,$FL$1,IF(N12+IF(L12="",0,L12)=FG12,$ED$1,IF(N12+IF(L12="",0,L12)=DY12,$CV$1)))))))))))))))))))))))))))))))))</f>
        <v/>
      </c>
      <c r="Q12" s="22">
        <v>0.73</v>
      </c>
      <c r="R12" s="22">
        <v>0.9</v>
      </c>
      <c r="S12" s="22">
        <v>1.5</v>
      </c>
      <c r="T12" s="22">
        <v>1.88</v>
      </c>
      <c r="U12" s="22">
        <v>0</v>
      </c>
      <c r="V12" s="22">
        <v>3.98</v>
      </c>
      <c r="W12" s="22">
        <v>5.45</v>
      </c>
      <c r="X12" s="22">
        <v>6.6</v>
      </c>
      <c r="Y12" s="22">
        <v>9.7200000000000006</v>
      </c>
      <c r="Z12" s="22">
        <v>0</v>
      </c>
      <c r="AA12" s="22"/>
      <c r="AB12" s="22"/>
      <c r="AC12" s="22"/>
      <c r="AD12" s="22"/>
      <c r="AE12" s="22"/>
      <c r="AF12" s="27"/>
      <c r="AG12" s="38">
        <f>IF(S12&gt;0,S12,"")</f>
        <v>1.5</v>
      </c>
      <c r="AH12" s="38">
        <f>IF(T12&gt;0,T12,"")</f>
        <v>1.88</v>
      </c>
      <c r="AI12" s="40">
        <f>IF(SUM(Q12:T12)-U12&gt;0,SUM(Q12:T12)-U12,"")</f>
        <v>5.01</v>
      </c>
      <c r="AJ12" s="40">
        <f>IF(X12&gt;0,X12,"")</f>
        <v>6.6</v>
      </c>
      <c r="AK12" s="40">
        <f>IF(Y12&gt;0,Y12,"")</f>
        <v>9.7200000000000006</v>
      </c>
      <c r="AL12" s="40">
        <f>IF(SUM(V12:Y12)-Z12&gt;0,SUM(V12:Y12)-Z12,"")</f>
        <v>25.75</v>
      </c>
      <c r="AM12" s="40">
        <f>IF(AI12="","",MAX(AI12,AL12))</f>
        <v>25.75</v>
      </c>
      <c r="AN12" s="40" t="str">
        <f>IF(AC12&gt;0,AC12,"")</f>
        <v/>
      </c>
      <c r="AO12" s="40" t="str">
        <f>IF(AD12&gt;0,AD12,"")</f>
        <v/>
      </c>
      <c r="AP12" s="40" t="str">
        <f>IF(SUM(AA12:AD12)-AE12&gt;0,SUM(AA12:AD12)-AE12,"")</f>
        <v/>
      </c>
      <c r="AQ12" s="40">
        <f>IF(SUM(AM12,AP12)&gt;0,SUM(AM12,AP12),"")</f>
        <v>25.75</v>
      </c>
      <c r="AR12" s="26">
        <v>1.49</v>
      </c>
      <c r="AS12" s="26">
        <v>1.9</v>
      </c>
      <c r="AT12" s="26">
        <v>2.1</v>
      </c>
      <c r="AU12" s="26">
        <v>3.66</v>
      </c>
      <c r="AV12" s="26">
        <v>0</v>
      </c>
      <c r="AW12" s="26">
        <v>5.0999999999999996</v>
      </c>
      <c r="AX12" s="26">
        <v>6.55</v>
      </c>
      <c r="AY12" s="26">
        <v>7.8</v>
      </c>
      <c r="AZ12" s="26">
        <v>10.84</v>
      </c>
      <c r="BA12" s="26">
        <v>0</v>
      </c>
      <c r="BB12" s="26">
        <v>0.73</v>
      </c>
      <c r="BC12" s="26">
        <v>1</v>
      </c>
      <c r="BD12" s="26">
        <v>1.5</v>
      </c>
      <c r="BE12" s="26">
        <v>1.7</v>
      </c>
      <c r="BF12" s="26">
        <v>0</v>
      </c>
      <c r="BG12" s="28"/>
      <c r="BH12" s="39">
        <f>IF(AT12&gt;0,AT12,"")</f>
        <v>2.1</v>
      </c>
      <c r="BI12" s="39">
        <f>IF(AU12&gt;0,AU12,"")</f>
        <v>3.66</v>
      </c>
      <c r="BJ12" s="11">
        <f>IF(SUM(AR12:AU12)-AV12&gt;0,SUM(AR12:AU12)-AV12,"")</f>
        <v>9.15</v>
      </c>
      <c r="BK12" s="11">
        <f>IF(AY12&gt;0,AY12,"")</f>
        <v>7.8</v>
      </c>
      <c r="BL12" s="11">
        <f>IF(AZ12&gt;0,AZ12,"")</f>
        <v>10.84</v>
      </c>
      <c r="BM12" s="11">
        <f>IF(SUM(AW12:AZ12)-BA12&gt;0,SUM(AW12:AZ12)-BA12,"")</f>
        <v>30.29</v>
      </c>
      <c r="BN12" s="11">
        <f>IF(BJ12="","",MAX(BJ12,BM12))</f>
        <v>30.29</v>
      </c>
      <c r="BO12" s="11">
        <f>IF(BD12&gt;0,BD12,"")</f>
        <v>1.5</v>
      </c>
      <c r="BP12" s="11">
        <f>IF(BE12&gt;0,BE12,"")</f>
        <v>1.7</v>
      </c>
      <c r="BQ12" s="11">
        <f>IF(SUM(BB12:BE12)-BF12&gt;0,SUM(BB12:BE12)-BF12,"")</f>
        <v>4.93</v>
      </c>
      <c r="BR12" s="11">
        <f>IF(SUM(BN12,BQ12)&gt;0,SUM(BN12,BQ12),"")</f>
        <v>35.22</v>
      </c>
      <c r="BS12" s="22"/>
      <c r="BT12" s="22"/>
      <c r="BU12" s="22"/>
      <c r="BV12" s="22"/>
      <c r="BW12" s="22"/>
      <c r="BX12" s="22"/>
      <c r="BY12" s="22"/>
      <c r="BZ12" s="22"/>
      <c r="CA12" s="22"/>
      <c r="CB12" s="22"/>
      <c r="CC12" s="22"/>
      <c r="CD12" s="22"/>
      <c r="CE12" s="22"/>
      <c r="CF12" s="22"/>
      <c r="CG12" s="22"/>
      <c r="CH12" s="27"/>
      <c r="CI12" s="38" t="str">
        <f>IF(BU12&gt;0,BU12,"")</f>
        <v/>
      </c>
      <c r="CJ12" s="38" t="str">
        <f>IF(BV12&gt;0,BV12,"")</f>
        <v/>
      </c>
      <c r="CK12" s="40" t="str">
        <f>IF(SUM(BS12:BV12)-BW12&gt;0,SUM(BS12:BV12)-BW12,"")</f>
        <v/>
      </c>
      <c r="CL12" s="40" t="str">
        <f>IF(BZ12&gt;0,BZ12,"")</f>
        <v/>
      </c>
      <c r="CM12" s="40" t="str">
        <f>IF(CA12&gt;0,CA12,"")</f>
        <v/>
      </c>
      <c r="CN12" s="40" t="str">
        <f>IF(SUM(BX12:CA12)-CB12&gt;0,SUM(BX12:CA12)-CB12,"")</f>
        <v/>
      </c>
      <c r="CO12" s="40" t="str">
        <f>IF(CK12="","",MAX(CK12,CN12))</f>
        <v/>
      </c>
      <c r="CP12" s="40" t="str">
        <f>IF(CE12&gt;0,CE12,"")</f>
        <v/>
      </c>
      <c r="CQ12" s="40" t="str">
        <f>IF(CF12&gt;0,CF12,"")</f>
        <v/>
      </c>
      <c r="CR12" s="40" t="str">
        <f>IF(SUM(CC12:CF12)-CG12&gt;0,SUM(CC12:CF12)-CG12,"")</f>
        <v/>
      </c>
      <c r="CS12" s="40" t="str">
        <f>IF(SUM(CO12,CR12)&gt;0,SUM(CO12,CR12),"")</f>
        <v/>
      </c>
      <c r="CT12" s="51" t="str">
        <f>IF(MAX(DV12,FD12,GL12,HT12,JB12,KJ12,LR12,MZ12,OH12,PP12,QX12,SF12,TN12,UV12,WD12)-IF(L12="",0,L12)&gt;0.001,MAX(DV12,FD12,GL12,HT12,JB12,KJ12,LR12,MZ12,OH12,PP12,QX12,SF12,TN12,UV12,WD12)-IF(L12="",0,L12),"")</f>
        <v/>
      </c>
      <c r="CU12" s="51" t="str">
        <f>IF(MAX(DY12,EB12,FG12,FJ12,GO12,GR12,HW12,HZ12,JE12,JH12,KM12,KP12,LU12,LX12,NC12,NF12,OK12,ON12,PS12,PV12,RA12,RD12,SI12,SL12,TQ12,TT12,UY12,VB12,WG12,WJ12)-IF(L12="",0,L12)&gt;0.001,MAX(DY12,EB12,FG12,FJ12,GO12,GR12,HW12,HZ12,JE12,JH12,KM12,KP12,LU12,LX12,NC12,NF12,OK12,ON12,PS12,PV12,RA12,RD12,SI12,SL12,TQ12,TT12,UY12,VB12,WG12,WJ12)-IF(L12="",0,L12),"")</f>
        <v/>
      </c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40" t="str">
        <f>IF(CX12&gt;0,CX12,"")</f>
        <v/>
      </c>
      <c r="DQ12" s="40" t="str">
        <f>IF(CY12&gt;0,CY12,"")</f>
        <v/>
      </c>
      <c r="DR12" s="40" t="str">
        <f>IF(SUM(CV12:CY12)-CZ12&gt;0,SUM(CV12:CY12)-CZ12,"")</f>
        <v/>
      </c>
      <c r="DS12" s="40" t="str">
        <f>IF(DC12&gt;0,DC12,"")</f>
        <v/>
      </c>
      <c r="DT12" s="40" t="str">
        <f>IF(DD12&gt;0,DD12,"")</f>
        <v/>
      </c>
      <c r="DU12" s="40" t="str">
        <f>IF(SUM(DA12:DD12)-DE12&gt;0,SUM(DA12:DD12)-DE12,"")</f>
        <v/>
      </c>
      <c r="DV12" s="40" t="str">
        <f>IF(MAX(DR12,DU12)&gt;0,MAX(DR12,DU12),"")</f>
        <v/>
      </c>
      <c r="DW12" s="40" t="str">
        <f>IF(DH12&gt;0,DH12,"")</f>
        <v/>
      </c>
      <c r="DX12" s="40" t="str">
        <f>IF(DI12&gt;0,DI12,"")</f>
        <v/>
      </c>
      <c r="DY12" s="40" t="str">
        <f>IF(SUM(DF12:DI12)-DJ12&gt;0,SUM(DF12:DI12)-DJ12,"")</f>
        <v/>
      </c>
      <c r="DZ12" s="40" t="str">
        <f>IF(DM12&gt;0,DM12,"")</f>
        <v/>
      </c>
      <c r="EA12" s="40" t="str">
        <f>IF(DN12&gt;0,DN12,"")</f>
        <v/>
      </c>
      <c r="EB12" s="40" t="str">
        <f>IF(SUM(DK12:DN12)-DO12&gt;0,SUM(DK12:DN12)-DO12,"")</f>
        <v/>
      </c>
      <c r="EC12" s="40" t="str">
        <f>IF(SUM(DV12,DY12,EB12)&gt;0,SUM(DV12,DY12,EB12),"")</f>
        <v/>
      </c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1" t="str">
        <f>IF(EF12&gt;0,EF12,"")</f>
        <v/>
      </c>
      <c r="EY12" s="11" t="str">
        <f>IF(EG12&gt;0,EG12,"")</f>
        <v/>
      </c>
      <c r="EZ12" s="11" t="str">
        <f>IF(SUM(ED12:EG12)-EH12&gt;0,SUM(ED12:EG12)-EH12,"")</f>
        <v/>
      </c>
      <c r="FA12" s="11" t="str">
        <f>IF(EK12&gt;0,EK12,"")</f>
        <v/>
      </c>
      <c r="FB12" s="11" t="str">
        <f>IF(EL12&gt;0,EL12,"")</f>
        <v/>
      </c>
      <c r="FC12" s="11" t="str">
        <f>IF(SUM(EI12:EL12)-EM12&gt;0,SUM(EI12:EL12)-EM12,"")</f>
        <v/>
      </c>
      <c r="FD12" s="11" t="str">
        <f>IF(MAX(EZ12,FC12)&gt;0,MAX(EZ12,FC12),"")</f>
        <v/>
      </c>
      <c r="FE12" s="11" t="str">
        <f>IF(EP12&gt;0,EP12,"")</f>
        <v/>
      </c>
      <c r="FF12" s="11" t="str">
        <f>IF(EQ12&gt;0,EQ12,"")</f>
        <v/>
      </c>
      <c r="FG12" s="11" t="str">
        <f>IF(SUM(EN12:EQ12)-ER12&gt;0,SUM(EN12:EQ12)-ER12,"")</f>
        <v/>
      </c>
      <c r="FH12" s="11" t="str">
        <f>IF(EU12&gt;0,EU12,"")</f>
        <v/>
      </c>
      <c r="FI12" s="11" t="str">
        <f>IF(EV12&gt;0,EV12,"")</f>
        <v/>
      </c>
      <c r="FJ12" s="11" t="str">
        <f>IF(SUM(ES12:EV12)-EW12&gt;0,SUM(ES12:EV12)-EW12,"")</f>
        <v/>
      </c>
      <c r="FK12" s="11" t="str">
        <f>IF(SUM(FD12,FG12,FJ12)&gt;0,SUM(FD12,FG12,FJ12),"")</f>
        <v/>
      </c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40" t="str">
        <f>IF(FN12&gt;0,FN12,"")</f>
        <v/>
      </c>
      <c r="GG12" s="40" t="str">
        <f>IF(FO12&gt;0,FO12,"")</f>
        <v/>
      </c>
      <c r="GH12" s="40" t="str">
        <f>IF(SUM(FL12:FO12)-FP12&gt;0,SUM(FL12:FO12)-FP12,"")</f>
        <v/>
      </c>
      <c r="GI12" s="40" t="str">
        <f>IF(FS12&gt;0,FS12,"")</f>
        <v/>
      </c>
      <c r="GJ12" s="40" t="str">
        <f>IF(FT12&gt;0,FT12,"")</f>
        <v/>
      </c>
      <c r="GK12" s="40" t="str">
        <f>IF(SUM(FQ12:FT12)-FU12&gt;0,SUM(FQ12:FT12)-FU12,"")</f>
        <v/>
      </c>
      <c r="GL12" s="40" t="str">
        <f>IF(MAX(GH12,GK12)&gt;0,MAX(GH12,GK12),"")</f>
        <v/>
      </c>
      <c r="GM12" s="40" t="str">
        <f>IF(FX12&gt;0,FX12,"")</f>
        <v/>
      </c>
      <c r="GN12" s="40" t="str">
        <f>IF(FY12&gt;0,FY12,"")</f>
        <v/>
      </c>
      <c r="GO12" s="40" t="str">
        <f>IF(SUM(FV12:FY12)-FZ12&gt;0,SUM(FV12:FY12)-FZ12,"")</f>
        <v/>
      </c>
      <c r="GP12" s="40" t="str">
        <f>IF(GC12&gt;0,GC12,"")</f>
        <v/>
      </c>
      <c r="GQ12" s="40" t="str">
        <f>IF(GD12&gt;0,GD12,"")</f>
        <v/>
      </c>
      <c r="GR12" s="40" t="str">
        <f>IF(SUM(GA12:GD12)-GE12&gt;0,SUM(GA12:GD12)-GE12,"")</f>
        <v/>
      </c>
      <c r="GS12" s="40" t="str">
        <f>IF(SUM(GL12,GO12,GR12)&gt;0,SUM(GL12,GO12,GR12),"")</f>
        <v/>
      </c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1" t="str">
        <f>IF(GV12&gt;0,GV12,"")</f>
        <v/>
      </c>
      <c r="HO12" s="11" t="str">
        <f>IF(GW12&gt;0,GW12,"")</f>
        <v/>
      </c>
      <c r="HP12" s="11" t="str">
        <f>IF(SUM(GT12:GW12)-GX12&gt;0,SUM(GT12:GW12)-GX12,"")</f>
        <v/>
      </c>
      <c r="HQ12" s="11" t="str">
        <f>IF(HA12&gt;0,HA12,"")</f>
        <v/>
      </c>
      <c r="HR12" s="11" t="str">
        <f>IF(HB12&gt;0,HB12,"")</f>
        <v/>
      </c>
      <c r="HS12" s="11" t="str">
        <f>IF(SUM(GY12:HB12)-HC12&gt;0,SUM(GY12:HB12)-HC12,"")</f>
        <v/>
      </c>
      <c r="HT12" s="11" t="str">
        <f>IF(MAX(HP12,HS12)&gt;0,MAX(HP12,HS12),"")</f>
        <v/>
      </c>
      <c r="HU12" s="11" t="str">
        <f>IF(HF12&gt;0,HF12,"")</f>
        <v/>
      </c>
      <c r="HV12" s="11" t="str">
        <f>IF(HG12&gt;0,HG12,"")</f>
        <v/>
      </c>
      <c r="HW12" s="11" t="str">
        <f>IF(SUM(HD12:HG12)-HH12&gt;0,SUM(HD12:HG12)-HH12,"")</f>
        <v/>
      </c>
      <c r="HX12" s="11" t="str">
        <f>IF(HK12&gt;0,HK12,"")</f>
        <v/>
      </c>
      <c r="HY12" s="11" t="str">
        <f>IF(HL12&gt;0,HL12,"")</f>
        <v/>
      </c>
      <c r="HZ12" s="11" t="str">
        <f>IF(SUM(HI12:HL12)-HM12&gt;0,SUM(HI12:HL12)-HM12,"")</f>
        <v/>
      </c>
      <c r="IA12" s="11" t="str">
        <f>IF(SUM(HT12,HW12,HZ12)&gt;0,SUM(HT12,HW12,HZ12),"")</f>
        <v/>
      </c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40" t="str">
        <f>IF(ID12&gt;0,ID12,"")</f>
        <v/>
      </c>
      <c r="IW12" s="40" t="str">
        <f>IF(IE12&gt;0,IE12,"")</f>
        <v/>
      </c>
      <c r="IX12" s="40" t="str">
        <f>IF(SUM(IB12:IE12)-IF12&gt;0,SUM(IB12:IE12)-IF12,"")</f>
        <v/>
      </c>
      <c r="IY12" s="40" t="str">
        <f>IF(II12&gt;0,II12,"")</f>
        <v/>
      </c>
      <c r="IZ12" s="40" t="str">
        <f>IF(IJ12&gt;0,IJ12,"")</f>
        <v/>
      </c>
      <c r="JA12" s="40" t="str">
        <f>IF(SUM(IG12:IJ12)-IK12&gt;0,SUM(IG12:IJ12)-IK12,"")</f>
        <v/>
      </c>
      <c r="JB12" s="40" t="str">
        <f>IF(MAX(IX12,JA12)&gt;0,MAX(IX12,JA12),"")</f>
        <v/>
      </c>
      <c r="JC12" s="40" t="str">
        <f>IF(IN12&gt;0,IN12,"")</f>
        <v/>
      </c>
      <c r="JD12" s="40" t="str">
        <f>IF(IO12&gt;0,IO12,"")</f>
        <v/>
      </c>
      <c r="JE12" s="40" t="str">
        <f>IF(SUM(IL12:IO12)-IP12&gt;0,SUM(IL12:IO12)-IP12,"")</f>
        <v/>
      </c>
      <c r="JF12" s="40" t="str">
        <f>IF(IS12&gt;0,IS12,"")</f>
        <v/>
      </c>
      <c r="JG12" s="40" t="str">
        <f>IF(IT12&gt;0,IT12,"")</f>
        <v/>
      </c>
      <c r="JH12" s="40" t="str">
        <f>IF(SUM(IQ12:IT12)-IU12&gt;0,SUM(IQ12:IT12)-IU12,"")</f>
        <v/>
      </c>
      <c r="JI12" s="40" t="str">
        <f>IF(SUM(JB12,JE12,JH12)&gt;0,SUM(JB12,JE12,JH12),"")</f>
        <v/>
      </c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1" t="str">
        <f>IF(JL12&gt;0,JL12,"")</f>
        <v/>
      </c>
      <c r="KE12" s="11" t="str">
        <f>IF(JM12&gt;0,JM12,"")</f>
        <v/>
      </c>
      <c r="KF12" s="11" t="str">
        <f>IF(SUM(JJ12:JM12)-JN12&gt;0,SUM(JJ12:JM12)-JN12,"")</f>
        <v/>
      </c>
      <c r="KG12" s="11" t="str">
        <f>IF(JQ12&gt;0,JQ12,"")</f>
        <v/>
      </c>
      <c r="KH12" s="11" t="str">
        <f>IF(JR12&gt;0,JR12,"")</f>
        <v/>
      </c>
      <c r="KI12" s="11" t="str">
        <f>IF(SUM(JO12:JR12)-JS12&gt;0,SUM(JO12:JR12)-JS12,"")</f>
        <v/>
      </c>
      <c r="KJ12" s="11" t="str">
        <f>IF(MAX(KF12,KI12)&gt;0,MAX(KF12,KI12),"")</f>
        <v/>
      </c>
      <c r="KK12" s="11" t="str">
        <f>IF(JV12&gt;0,JV12,"")</f>
        <v/>
      </c>
      <c r="KL12" s="11" t="str">
        <f>IF(JW12&gt;0,JW12,"")</f>
        <v/>
      </c>
      <c r="KM12" s="11" t="str">
        <f>IF(SUM(JT12:JW12)-JX12&gt;0,SUM(JT12:JW12)-JX12,"")</f>
        <v/>
      </c>
      <c r="KN12" s="11" t="str">
        <f>IF(KA12&gt;0,KA12,"")</f>
        <v/>
      </c>
      <c r="KO12" s="11" t="str">
        <f>IF(KB12&gt;0,KB12,"")</f>
        <v/>
      </c>
      <c r="KP12" s="11" t="str">
        <f>IF(SUM(JY12:KB12)-KC12&gt;0,SUM(JY12:KB12)-KC12,"")</f>
        <v/>
      </c>
      <c r="KQ12" s="11" t="str">
        <f>IF(SUM(KJ12,KM12,KP12)&gt;0,SUM(KJ12,KM12,KP12),"")</f>
        <v/>
      </c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40" t="str">
        <f>IF(KT12&gt;0,KT12,"")</f>
        <v/>
      </c>
      <c r="LM12" s="40" t="str">
        <f>IF(KU12&gt;0,KU12,"")</f>
        <v/>
      </c>
      <c r="LN12" s="40" t="str">
        <f>IF(SUM(KR12:KU12)-KV12&gt;0,SUM(KR12:KU12)-KV12,"")</f>
        <v/>
      </c>
      <c r="LO12" s="40" t="str">
        <f>IF(KY12&gt;0,KY12,"")</f>
        <v/>
      </c>
      <c r="LP12" s="40" t="str">
        <f>IF(KZ12&gt;0,KZ12,"")</f>
        <v/>
      </c>
      <c r="LQ12" s="40" t="str">
        <f>IF(SUM(KW12:KZ12)-LA12&gt;0,SUM(KW12:KZ12)-LA12,"")</f>
        <v/>
      </c>
      <c r="LR12" s="40" t="str">
        <f>IF(MAX(LN12,LQ12)&gt;0,MAX(LN12,LQ12),"")</f>
        <v/>
      </c>
      <c r="LS12" s="40" t="str">
        <f>IF(LD12&gt;0,LD12,"")</f>
        <v/>
      </c>
      <c r="LT12" s="40" t="str">
        <f>IF(LE12&gt;0,LE12,"")</f>
        <v/>
      </c>
      <c r="LU12" s="40" t="str">
        <f>IF(SUM(LB12:LE12)-LF12&gt;0,SUM(LB12:LE12)-LF12,"")</f>
        <v/>
      </c>
      <c r="LV12" s="40" t="str">
        <f>IF(LI12&gt;0,LI12,"")</f>
        <v/>
      </c>
      <c r="LW12" s="40" t="str">
        <f>IF(LJ12&gt;0,LJ12,"")</f>
        <v/>
      </c>
      <c r="LX12" s="40" t="str">
        <f>IF(SUM(LG12:LJ12)-LK12&gt;0,SUM(LG12:LJ12)-LK12,"")</f>
        <v/>
      </c>
      <c r="LY12" s="40" t="str">
        <f>IF(SUM(LR12,LU12,LX12)&gt;0,SUM(LR12,LU12,LX12),"")</f>
        <v/>
      </c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1" t="str">
        <f>IF(MB12&gt;0,MB12,"")</f>
        <v/>
      </c>
      <c r="MU12" s="11" t="str">
        <f>IF(MC12&gt;0,MC12,"")</f>
        <v/>
      </c>
      <c r="MV12" s="11" t="str">
        <f>IF(SUM(LZ12:MC12)-MD12&gt;0,SUM(LZ12:MC12)-MD12,"")</f>
        <v/>
      </c>
      <c r="MW12" s="11" t="str">
        <f>IF(MG12&gt;0,MG12,"")</f>
        <v/>
      </c>
      <c r="MX12" s="11" t="str">
        <f>IF(MH12&gt;0,MH12,"")</f>
        <v/>
      </c>
      <c r="MY12" s="11" t="str">
        <f>IF(SUM(ME12:MH12)-MI12&gt;0,SUM(ME12:MH12)-MI12,"")</f>
        <v/>
      </c>
      <c r="MZ12" s="11" t="str">
        <f>IF(MAX(MV12,MY12)&gt;0,MAX(MV12,MY12),"")</f>
        <v/>
      </c>
      <c r="NA12" s="11" t="str">
        <f>IF(ML12&gt;0,ML12,"")</f>
        <v/>
      </c>
      <c r="NB12" s="11" t="str">
        <f>IF(MM12&gt;0,MM12,"")</f>
        <v/>
      </c>
      <c r="NC12" s="11" t="str">
        <f>IF(SUM(MJ12:MM12)-MN12&gt;0,SUM(MJ12:MM12)-MN12,"")</f>
        <v/>
      </c>
      <c r="ND12" s="11" t="str">
        <f>IF(MQ12&gt;0,MQ12,"")</f>
        <v/>
      </c>
      <c r="NE12" s="11" t="str">
        <f>IF(MR12&gt;0,MR12,"")</f>
        <v/>
      </c>
      <c r="NF12" s="11" t="str">
        <f>IF(SUM(MO12:MR12)-MS12&gt;0,SUM(MO12:MR12)-MS12,"")</f>
        <v/>
      </c>
      <c r="NG12" s="11" t="str">
        <f>IF(SUM(MZ12,NC12,NF12)&gt;0,SUM(MZ12,NC12,NF12),"")</f>
        <v/>
      </c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40" t="str">
        <f>IF(NJ12&gt;0,NJ12,"")</f>
        <v/>
      </c>
      <c r="OC12" s="40" t="str">
        <f>IF(NK12&gt;0,NK12,"")</f>
        <v/>
      </c>
      <c r="OD12" s="40" t="str">
        <f>IF(SUM(NH12:NK12)-NL12&gt;0,SUM(NH12:NK12)-NL12,"")</f>
        <v/>
      </c>
      <c r="OE12" s="40" t="str">
        <f>IF(NO12&gt;0,NO12,"")</f>
        <v/>
      </c>
      <c r="OF12" s="40" t="str">
        <f>IF(NP12&gt;0,NP12,"")</f>
        <v/>
      </c>
      <c r="OG12" s="40" t="str">
        <f>IF(SUM(NM12:NP12)-NQ12&gt;0,SUM(NM12:NP12)-NQ12,"")</f>
        <v/>
      </c>
      <c r="OH12" s="40" t="str">
        <f>IF(MAX(OD12,OG12)&gt;0,MAX(OD12,OG12),"")</f>
        <v/>
      </c>
      <c r="OI12" s="40" t="str">
        <f>IF(NT12&gt;0,NT12,"")</f>
        <v/>
      </c>
      <c r="OJ12" s="40" t="str">
        <f>IF(NU12&gt;0,NU12,"")</f>
        <v/>
      </c>
      <c r="OK12" s="40" t="str">
        <f>IF(SUM(NR12:NU12)-NV12&gt;0,SUM(NR12:NU12)-NV12,"")</f>
        <v/>
      </c>
      <c r="OL12" s="40" t="str">
        <f>IF(NY12&gt;0,NY12,"")</f>
        <v/>
      </c>
      <c r="OM12" s="40" t="str">
        <f>IF(NZ12&gt;0,NZ12,"")</f>
        <v/>
      </c>
      <c r="ON12" s="40" t="str">
        <f>IF(SUM(NW12:NZ12)-OA12&gt;0,SUM(NW12:NZ12)-OA12,"")</f>
        <v/>
      </c>
      <c r="OO12" s="40" t="str">
        <f>IF(SUM(OH12,OK12,ON12)&gt;0,SUM(OH12,OK12,ON12),"")</f>
        <v/>
      </c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1" t="str">
        <f>IF(OR12&gt;0,OR12,"")</f>
        <v/>
      </c>
      <c r="PK12" s="11" t="str">
        <f>IF(OS12&gt;0,OS12,"")</f>
        <v/>
      </c>
      <c r="PL12" s="11" t="str">
        <f>IF(SUM(OP12:OS12)-OT12&gt;0,SUM(OP12:OS12)-OT12,"")</f>
        <v/>
      </c>
      <c r="PM12" s="11" t="str">
        <f>IF(OW12&gt;0,OW12,"")</f>
        <v/>
      </c>
      <c r="PN12" s="11" t="str">
        <f>IF(OX12&gt;0,OX12,"")</f>
        <v/>
      </c>
      <c r="PO12" s="11" t="str">
        <f>IF(SUM(OU12:OX12)-OY12&gt;0,SUM(OU12:OX12)-OY12,"")</f>
        <v/>
      </c>
      <c r="PP12" s="11" t="str">
        <f>IF(MAX(PL12,PO12)&gt;0,MAX(PL12,PO12),"")</f>
        <v/>
      </c>
      <c r="PQ12" s="11" t="str">
        <f>IF(PB12&gt;0,PB12,"")</f>
        <v/>
      </c>
      <c r="PR12" s="11" t="str">
        <f>IF(PC12&gt;0,PC12,"")</f>
        <v/>
      </c>
      <c r="PS12" s="11" t="str">
        <f>IF(SUM(OZ12:PC12)-PD12&gt;0,SUM(OZ12:PC12)-PD12,"")</f>
        <v/>
      </c>
      <c r="PT12" s="11" t="str">
        <f>IF(PG12&gt;0,PG12,"")</f>
        <v/>
      </c>
      <c r="PU12" s="11" t="str">
        <f>IF(PH12&gt;0,PH12,"")</f>
        <v/>
      </c>
      <c r="PV12" s="11" t="str">
        <f>IF(SUM(PE12:PH12)-PI12&gt;0,SUM(PE12:PH12)-PI12,"")</f>
        <v/>
      </c>
      <c r="PW12" s="11" t="str">
        <f>IF(SUM(PP12,PS12,PV12)&gt;0,SUM(PP12,PS12,PV12),"")</f>
        <v/>
      </c>
      <c r="PX12" s="17"/>
      <c r="PY12" s="17"/>
      <c r="PZ12" s="17"/>
      <c r="QA12" s="17"/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40" t="str">
        <f>IF(PZ12&gt;0,PZ12,"")</f>
        <v/>
      </c>
      <c r="QS12" s="40" t="str">
        <f>IF(QA12&gt;0,QA12,"")</f>
        <v/>
      </c>
      <c r="QT12" s="40" t="str">
        <f>IF(SUM(PX12:QA12)-QB12&gt;0,SUM(PX12:QA12)-QB12,"")</f>
        <v/>
      </c>
      <c r="QU12" s="40" t="str">
        <f>IF(QE12&gt;0,QE12,"")</f>
        <v/>
      </c>
      <c r="QV12" s="40" t="str">
        <f>IF(QF12&gt;0,QF12,"")</f>
        <v/>
      </c>
      <c r="QW12" s="40" t="str">
        <f>IF(SUM(QC12:QF12)-QG12&gt;0,SUM(QC12:QF12)-QG12,"")</f>
        <v/>
      </c>
      <c r="QX12" s="40" t="str">
        <f>IF(MAX(QT12,QW12)&gt;0,MAX(QT12,QW12),"")</f>
        <v/>
      </c>
      <c r="QY12" s="40" t="str">
        <f>IF(QJ12&gt;0,QJ12,"")</f>
        <v/>
      </c>
      <c r="QZ12" s="40" t="str">
        <f>IF(QK12&gt;0,QK12,"")</f>
        <v/>
      </c>
      <c r="RA12" s="40" t="str">
        <f>IF(SUM(QH12:QK12)-QL12&gt;0,SUM(QH12:QK12)-QL12,"")</f>
        <v/>
      </c>
      <c r="RB12" s="40" t="str">
        <f>IF(QO12&gt;0,QO12,"")</f>
        <v/>
      </c>
      <c r="RC12" s="40" t="str">
        <f>IF(QP12&gt;0,QP12,"")</f>
        <v/>
      </c>
      <c r="RD12" s="40" t="str">
        <f>IF(SUM(QM12:QP12)-QQ12&gt;0,SUM(QM12:QP12)-QQ12,"")</f>
        <v/>
      </c>
      <c r="RE12" s="40" t="str">
        <f>IF(SUM(QX12,RA12,RD12)&gt;0,SUM(QX12,RA12,RD12),"")</f>
        <v/>
      </c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1" t="str">
        <f>IF(RH12&gt;0,RH12,"")</f>
        <v/>
      </c>
      <c r="SA12" s="11" t="str">
        <f>IF(RI12&gt;0,RI12,"")</f>
        <v/>
      </c>
      <c r="SB12" s="11" t="str">
        <f>IF(SUM(RF12:RI12)-RJ12&gt;0,SUM(RF12:RI12)-RJ12,"")</f>
        <v/>
      </c>
      <c r="SC12" s="11" t="str">
        <f>IF(RM12&gt;0,RM12,"")</f>
        <v/>
      </c>
      <c r="SD12" s="11" t="str">
        <f>IF(RN12&gt;0,RN12,"")</f>
        <v/>
      </c>
      <c r="SE12" s="11" t="str">
        <f>IF(SUM(RK12:RN12)-RO12&gt;0,SUM(RK12:RN12)-RO12,"")</f>
        <v/>
      </c>
      <c r="SF12" s="11" t="str">
        <f>IF(MAX(SB12,SE12)&gt;0,MAX(SB12,SE12),"")</f>
        <v/>
      </c>
      <c r="SG12" s="11" t="str">
        <f>IF(RR12&gt;0,RR12,"")</f>
        <v/>
      </c>
      <c r="SH12" s="11" t="str">
        <f>IF(RS12&gt;0,RS12,"")</f>
        <v/>
      </c>
      <c r="SI12" s="11" t="str">
        <f>IF(SUM(RP12:RS12)-RT12&gt;0,SUM(RP12:RS12)-RT12,"")</f>
        <v/>
      </c>
      <c r="SJ12" s="11" t="str">
        <f>IF(RW12&gt;0,RW12,"")</f>
        <v/>
      </c>
      <c r="SK12" s="11" t="str">
        <f>IF(RX12&gt;0,RX12,"")</f>
        <v/>
      </c>
      <c r="SL12" s="11" t="str">
        <f>IF(SUM(RU12:RX12)-RY12&gt;0,SUM(RU12:RX12)-RY12,"")</f>
        <v/>
      </c>
      <c r="SM12" s="11" t="str">
        <f>IF(SUM(SF12,SI12,SL12)&gt;0,SUM(SF12,SI12,SL12),"")</f>
        <v/>
      </c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40" t="str">
        <f>IF(SP12&gt;0,SP12,"")</f>
        <v/>
      </c>
      <c r="TI12" s="40" t="str">
        <f>IF(SQ12&gt;0,SQ12,"")</f>
        <v/>
      </c>
      <c r="TJ12" s="40" t="str">
        <f>IF(SUM(SN12:SQ12)-SR12&gt;0,SUM(SN12:SQ12)-SR12,"")</f>
        <v/>
      </c>
      <c r="TK12" s="40" t="str">
        <f>IF(SU12&gt;0,SU12,"")</f>
        <v/>
      </c>
      <c r="TL12" s="40" t="str">
        <f>IF(SV12&gt;0,SV12,"")</f>
        <v/>
      </c>
      <c r="TM12" s="40" t="str">
        <f>IF(SUM(SS12:SV12)-SW12&gt;0,SUM(SS12:SV12)-SW12,"")</f>
        <v/>
      </c>
      <c r="TN12" s="40" t="str">
        <f>IF(MAX(TJ12,TM12)&gt;0,MAX(TJ12,TM12),"")</f>
        <v/>
      </c>
      <c r="TO12" s="40" t="str">
        <f>IF(SZ12&gt;0,SZ12,"")</f>
        <v/>
      </c>
      <c r="TP12" s="40" t="str">
        <f>IF(TA12&gt;0,TA12,"")</f>
        <v/>
      </c>
      <c r="TQ12" s="40" t="str">
        <f>IF(SUM(SX12:TA12)-TB12&gt;0,SUM(SX12:TA12)-TB12,"")</f>
        <v/>
      </c>
      <c r="TR12" s="40" t="str">
        <f>IF(TE12&gt;0,TE12,"")</f>
        <v/>
      </c>
      <c r="TS12" s="40" t="str">
        <f>IF(TF12&gt;0,TF12,"")</f>
        <v/>
      </c>
      <c r="TT12" s="40" t="str">
        <f>IF(SUM(TC12:TF12)-TG12&gt;0,SUM(TC12:TF12)-TG12,"")</f>
        <v/>
      </c>
      <c r="TU12" s="40" t="str">
        <f>IF(SUM(TN12,TQ12,TT12)&gt;0,SUM(TN12,TQ12,TT12),"")</f>
        <v/>
      </c>
      <c r="TV12" s="18"/>
      <c r="TW12" s="18"/>
      <c r="TX12" s="18"/>
      <c r="TY12" s="18"/>
      <c r="TZ12" s="18"/>
      <c r="UA12" s="18"/>
      <c r="UB12" s="18"/>
      <c r="UC12" s="18"/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1" t="str">
        <f>IF(TX12&gt;0,TX12,"")</f>
        <v/>
      </c>
      <c r="UQ12" s="11" t="str">
        <f>IF(TY12&gt;0,TY12,"")</f>
        <v/>
      </c>
      <c r="UR12" s="11" t="str">
        <f>IF(SUM(TV12:TY12)-TZ12&gt;0,SUM(TV12:TY12)-TZ12,"")</f>
        <v/>
      </c>
      <c r="US12" s="11" t="str">
        <f>IF(UC12&gt;0,UC12,"")</f>
        <v/>
      </c>
      <c r="UT12" s="11" t="str">
        <f>IF(UD12&gt;0,UD12,"")</f>
        <v/>
      </c>
      <c r="UU12" s="11" t="str">
        <f>IF(SUM(UA12:UD12)-UE12&gt;0,SUM(UA12:UD12)-UE12,"")</f>
        <v/>
      </c>
      <c r="UV12" s="11" t="str">
        <f>IF(MAX(UR12,UU12)&gt;0,MAX(UR12,UU12),"")</f>
        <v/>
      </c>
      <c r="UW12" s="11" t="str">
        <f>IF(UH12&gt;0,UH12,"")</f>
        <v/>
      </c>
      <c r="UX12" s="11" t="str">
        <f>IF(UI12&gt;0,UI12,"")</f>
        <v/>
      </c>
      <c r="UY12" s="11" t="str">
        <f>IF(SUM(UF12:UI12)-UJ12&gt;0,SUM(UF12:UI12)-UJ12,"")</f>
        <v/>
      </c>
      <c r="UZ12" s="11" t="str">
        <f>IF(UM12&gt;0,UM12,"")</f>
        <v/>
      </c>
      <c r="VA12" s="11" t="str">
        <f>IF(UN12&gt;0,UN12,"")</f>
        <v/>
      </c>
      <c r="VB12" s="11" t="str">
        <f>IF(SUM(UK12:UN12)-UO12&gt;0,SUM(UK12:UN12)-UO12,"")</f>
        <v/>
      </c>
      <c r="VC12" s="11" t="str">
        <f>IF(SUM(UV12,UY12,VB12)&gt;0,SUM(UV12,UY12,VB12),"")</f>
        <v/>
      </c>
      <c r="VD12" s="17"/>
      <c r="VE12" s="17"/>
      <c r="VF12" s="17"/>
      <c r="VG12" s="17"/>
      <c r="VH12" s="17"/>
      <c r="VI12" s="17"/>
      <c r="VJ12" s="17"/>
      <c r="VK12" s="17"/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40" t="str">
        <f>IF(VF12&gt;0,VF12,"")</f>
        <v/>
      </c>
      <c r="VY12" s="40" t="str">
        <f>IF(VG12&gt;0,VG12,"")</f>
        <v/>
      </c>
      <c r="VZ12" s="40" t="str">
        <f>IF(SUM(VD12:VG12)-VH12&gt;0,SUM(VD12:VG12)-VH12,"")</f>
        <v/>
      </c>
      <c r="WA12" s="40" t="str">
        <f>IF(VK12&gt;0,VK12,"")</f>
        <v/>
      </c>
      <c r="WB12" s="40" t="str">
        <f>IF(VL12&gt;0,VL12,"")</f>
        <v/>
      </c>
      <c r="WC12" s="40" t="str">
        <f>IF(SUM(VI12:VL12)-VM12&gt;0,SUM(VI12:VL12)-VM12,"")</f>
        <v/>
      </c>
      <c r="WD12" s="40" t="str">
        <f>IF(MAX(VZ12,WC12)&gt;0,MAX(VZ12,WC12),"")</f>
        <v/>
      </c>
      <c r="WE12" s="40" t="str">
        <f>IF(VP12&gt;0,VP12,"")</f>
        <v/>
      </c>
      <c r="WF12" s="40" t="str">
        <f>IF(VQ12&gt;0,VQ12,"")</f>
        <v/>
      </c>
      <c r="WG12" s="40" t="str">
        <f>IF(SUM(VN12:VQ12)-VR12&gt;0,SUM(VN12:VQ12)-VR12,"")</f>
        <v/>
      </c>
      <c r="WH12" s="40" t="str">
        <f>IF(VU12&gt;0,VU12,"")</f>
        <v/>
      </c>
      <c r="WI12" s="40" t="str">
        <f>IF(VV12&gt;0,VV12,"")</f>
        <v/>
      </c>
      <c r="WJ12" s="40" t="str">
        <f>IF(SUM(VS12:VV12)-VW12&gt;0,SUM(VS12:VV12)-VW12,"")</f>
        <v/>
      </c>
      <c r="WK12" s="40" t="str">
        <f>IF(SUM(WD12,WG12,WJ12)&gt;0,SUM(WD12,WG12,WJ12),"")</f>
        <v/>
      </c>
      <c r="WL12" s="26">
        <f>IF($CH12="P",BS12,(BS12+AR12)/2)</f>
        <v>0.745</v>
      </c>
      <c r="WM12" s="26">
        <f>IF($CH12="P",BT12,(BT12+AS12)/2)</f>
        <v>0.95</v>
      </c>
      <c r="WN12" s="26">
        <f>IF($CH12="P",BU12,(BU12+AT12)/2)</f>
        <v>1.05</v>
      </c>
      <c r="WO12" s="26">
        <f>IF($CH12="P",BV12,(BV12+AU12)/2)</f>
        <v>1.83</v>
      </c>
      <c r="WP12" s="26">
        <f>IF($CH12="P",BW12,(BW12+AV12)/2)</f>
        <v>0</v>
      </c>
      <c r="WQ12" s="26">
        <f>IF($CH12="P",BX12,(BX12+AW12)/2)</f>
        <v>2.5499999999999998</v>
      </c>
      <c r="WR12" s="26">
        <f>IF($CH12="P",BY12,(BY12+AX12)/2)</f>
        <v>3.2749999999999999</v>
      </c>
      <c r="WS12" s="26">
        <f>IF($CH12="P",BZ12,(BZ12+AY12)/2)</f>
        <v>3.9</v>
      </c>
      <c r="WT12" s="26">
        <f>IF($CH12="P",CA12,(CA12+AZ12)/2)</f>
        <v>5.42</v>
      </c>
      <c r="WU12" s="26">
        <f>IF($CH12="P",CB12,(CB12+BA12)/2)</f>
        <v>0</v>
      </c>
      <c r="WV12" s="26">
        <f>IF($CH12="P",CC12,(CC12+BB12)/2)</f>
        <v>0.36499999999999999</v>
      </c>
      <c r="WW12" s="26">
        <f>IF($CH12="P",CD12,(CD12+BC12)/2)</f>
        <v>0.5</v>
      </c>
      <c r="WX12" s="26">
        <f>IF($CH12="P",CE12,(CE12+BD12)/2)</f>
        <v>0.75</v>
      </c>
      <c r="WY12" s="26">
        <f>IF($CH12="P",CF12,(CF12+BE12)/2)</f>
        <v>0.85</v>
      </c>
      <c r="WZ12" s="26">
        <f>IF($CH12="P",CG12,(CG12+BF12)/2)</f>
        <v>0</v>
      </c>
      <c r="XA12" s="28" t="s">
        <v>53</v>
      </c>
      <c r="XB12" s="11">
        <f>IF(WN12&gt;0,WN12,"")</f>
        <v>1.05</v>
      </c>
      <c r="XC12" s="11">
        <f>IF(WO12&gt;0,WO12,"")</f>
        <v>1.83</v>
      </c>
      <c r="XD12" s="11">
        <f>IF(SUM(WL12:WO12)-WP12&gt;0,SUM(WL12:WO12)-WP12,"")</f>
        <v>4.5750000000000002</v>
      </c>
      <c r="XE12" s="11">
        <f>IF(WS12&gt;0,WS12,"")</f>
        <v>3.9</v>
      </c>
      <c r="XF12" s="11">
        <f>IF(WT12&gt;0,WT12,"")</f>
        <v>5.42</v>
      </c>
      <c r="XG12" s="11">
        <f>IF(SUM(WQ12:WT12)-WU12&gt;0,SUM(WQ12:WT12)-WU12,"")</f>
        <v>15.145</v>
      </c>
      <c r="XH12" s="11">
        <f>IF(MAX(XD12,XG12)&gt;0,MAX(XD12,XG12),"")</f>
        <v>15.145</v>
      </c>
      <c r="XI12" s="11">
        <f>IF(WX12&gt;0,WX12,"")</f>
        <v>0.75</v>
      </c>
      <c r="XJ12" s="11">
        <f>IF(WY12&gt;0,WY12,"")</f>
        <v>0.85</v>
      </c>
      <c r="XK12" s="11">
        <f>IF(SUM(WV12:WY12)-WZ12&gt;0,SUM(WV12:WY12)-WZ12,"")</f>
        <v>2.4649999999999999</v>
      </c>
      <c r="XL12" s="11">
        <f>IF(SUM(XH12,XK12)&gt;0,SUM(XH12,XK12),"")</f>
        <v>17.61</v>
      </c>
    </row>
    <row r="13" spans="1:636" x14ac:dyDescent="0.2">
      <c r="A13" s="4" cm="1">
        <f t="array" ref="A13">IF(AND(H13&lt;&gt;"",H13&lt;&gt;"No DD"),SUMPRODUCT((H$4:H$15&lt;&gt;"")*(H$4:H$15&lt;&gt;"No DD")*(E$4:E$15&gt;E13))+1,IF(H13="No DD",SUMPRODUCT((H$4:H$15="No DD")*(E$4:E$15&gt;E13))+1+SUMPRODUCT((H$4:H$15&lt;&gt;"")*(H$4:H$15&lt;&gt;"No DD")),""))</f>
        <v>9</v>
      </c>
      <c r="B13" s="5" t="s">
        <v>273</v>
      </c>
      <c r="C13" s="4" t="s">
        <v>215</v>
      </c>
      <c r="D13" s="4" t="s">
        <v>274</v>
      </c>
      <c r="E13" s="9">
        <f>SUM(J13,L13,N13)</f>
        <v>46.01</v>
      </c>
      <c r="F13" s="3" t="str">
        <f>IF(OR(AND(AG13&gt;=AQ$17,AG13&lt;&gt;"",AI13&gt;=AQ$21,AI13&lt;&gt;"",AF13=""),AND(AJ13&gt;=AQ$17,AJ13&lt;&gt;"",AL13&gt;=AQ$21,AL13&lt;&gt;"",AF13=""),AND(AN13&gt;=AQ$17,AN13&lt;&gt;"",AP13&gt;=AQ$21,AP13&lt;&gt;"",AF13=""),AND(BH13&gt;=BR$17,BH13&lt;&gt;"",BJ13&gt;=BR$21,BJ13&lt;&gt;"",BG13=""),AND(BK13&gt;=BR$17,BK13&lt;&gt;"",BM13&gt;=BR$21,BM13&lt;&gt;"",BG13=""),AND(BO13&gt;=BR$17,BO13&lt;&gt;"",BQ13&gt;=BR$21,BQ13&lt;&gt;"",BG13=""),AND(CI13&gt;=CS$17,CI13&lt;&gt;"",CK13&gt;=CS$21,CK13&lt;&gt;"",CH13=""),AND(CL13&gt;=CS$17,CL13&lt;&gt;"",CN13&gt;=CS$21,CN13&lt;&gt;"",CH13=""),AND(CP13&gt;=CS$17,CP13&lt;&gt;"",CR13&gt;=CS$21,CR13&lt;&gt;"",CH13=""),AND(DP13&gt;=EC$17,DP13&lt;&gt;"",DR13&gt;=EC$21,DR13&lt;&gt;""),AND(DS13&gt;=EC$17,DS13&lt;&gt;"",DU13&gt;=EC$21,DU13&lt;&gt;""),AND(DW13&gt;=EC$17,DW13&lt;&gt;"",DY13&gt;=EC$21,DY13&lt;&gt;""),AND(DZ13&gt;=EC$17,DZ13&lt;&gt;"",EB13&gt;=EC$21,EB13&lt;&gt;""),AND(EX13&gt;=FK$17,EX13&lt;&gt;"",EZ13&gt;=FK$21,EZ13&lt;&gt;""),AND(FA13&gt;=FK$17,FA13&lt;&gt;"",FC13&gt;=FK$21,FC13&lt;&gt;""),AND(FE13&gt;=FK$17,FE13&lt;&gt;"",FG13&gt;=FK$21,FG13&lt;&gt;""),AND(FH13&gt;=FK$17,FH13&lt;&gt;"",FJ13&gt;=FK$21,FJ13&lt;&gt;""),AND(GF13&gt;=GS$17,GF13&lt;&gt;"",GH13&gt;=GS$21,GH13&lt;&gt;""),AND(GI13&gt;=GS$17,GI13&lt;&gt;"",GK13&gt;=GS$21,GK13&lt;&gt;""),AND(GM13&gt;=GS$17,GM13&lt;&gt;"",GO13&gt;=GS$21,GO13&lt;&gt;""),AND(GP13&gt;=GS$17,GP13&lt;&gt;"",GR13&gt;=GS$21,GR13&lt;&gt;""),AND(HN13&gt;=IA$17,HN13&lt;&gt;"",HP13&gt;=IA$21,HP13&lt;&gt;""),AND(HQ13&gt;=IA$17,HQ13&lt;&gt;"",HS13&gt;=IA$21,HS13&lt;&gt;""),AND(HU13&gt;=IA$17,HU13&lt;&gt;"",HW13&gt;=IA$21,HW13&lt;&gt;""),AND(HX13&gt;=IA$17,HX13&lt;&gt;"",HZ13&gt;=IA$21,HZ13&lt;&gt;""),AND(IV13&gt;=JI$17,IV13&lt;&gt;"",IX13&gt;=JI$21,IX13&lt;&gt;""),AND(IY13&gt;=JI$17,IY13&lt;&gt;"",JA13&gt;=JI$21,JA13&lt;&gt;""),AND(JC13&gt;=JI$17,JC13&lt;&gt;"",JE13&gt;=JI$21,JE13&lt;&gt;""),AND(JF13&gt;=JI$17,JF13&lt;&gt;"",JH13&gt;=JI$21,JH13&lt;&gt;""),AND(KD13&gt;=KQ$17,KD13&lt;&gt;"",KF13&gt;=KQ$21,KF13&lt;&gt;""),AND(KG13&gt;=KQ$17,KG13&lt;&gt;"",KI13&gt;=KQ$21,KI13&lt;&gt;""),AND(KK13&gt;=KQ$17,KK13&lt;&gt;"",KM13&gt;=KQ$21,KM13&lt;&gt;""),AND(KN13&gt;=KQ$17,KN13&lt;&gt;"",KP13&gt;=KQ$21,KP13&lt;&gt;""),AND(LL13&gt;=LY$17,LL13&lt;&gt;"",LN13&gt;=LY$21,LN13&lt;&gt;""),AND(LO13&gt;=LY$17,LO13&lt;&gt;"",LQ13&gt;=LY$21,LQ13&lt;&gt;""),AND(LS13&gt;=LY$17,LS13&lt;&gt;"",LU13&gt;=LY$21,LU13&lt;&gt;""),AND(LV13&gt;=LY$17,LV13&lt;&gt;"",LX13&gt;=LY$21,LX13&lt;&gt;""),AND(MT13&gt;=NG$17,MT13&lt;&gt;"",MV13&gt;=NG$21,MV13&lt;&gt;""),AND(MW13&gt;=NG$17,MW13&lt;&gt;"",MY13&gt;=NG$21,MY13&lt;&gt;""),AND(NA13&gt;=NG$17,NA13&lt;&gt;"",NC13&gt;=NG$21,NC13&lt;&gt;""),AND(ND13&gt;=NG$17,ND13&lt;&gt;"",NF13&gt;=NG$21,NF13&lt;&gt;""),AND(OB13&gt;=OO$17,OB13&lt;&gt;"",OD13&gt;=OO$21,OD13&lt;&gt;""),AND(OE13&gt;=OO$17,OE13&lt;&gt;"",OG13&gt;=OO$21,OG13&lt;&gt;""),AND(OI13&gt;=OO$17,OI13&lt;&gt;"",OK13&gt;=OO$21,OK13&lt;&gt;""),AND(OL13&gt;=OO$17,OL13&lt;&gt;"",ON13&gt;=OO$21,ON13&lt;&gt;""),AND(PJ13&gt;=PW$17,PJ13&lt;&gt;"",PL13&gt;=PW$21,PL13&lt;&gt;""),AND(PM13&gt;=PW$17,PM13&lt;&gt;"",PO13&gt;=PW$21,PO13&lt;&gt;""),AND(PQ13&gt;=PW$17,PQ13&lt;&gt;"",PS13&gt;=PW$21,PS13&lt;&gt;""),AND(PT13&gt;=PW$17,PT13&lt;&gt;"",PV13&gt;=PW$21,PV13&lt;&gt;""),AND(QR13&gt;=RE$17,QR13&lt;&gt;"",QT13&gt;=RE$21,QT13&lt;&gt;""),AND(QU13&gt;=RE$17,QU13&lt;&gt;"",QW13&gt;=RE$21,QW13&lt;&gt;""),AND(QY13&gt;=RE$17,QY13&lt;&gt;"",RA13&gt;=RE$21,RA13&lt;&gt;""),AND(RB13&gt;=RE$17,RB13&lt;&gt;"",RD13&gt;=RE$21,RD13&lt;&gt;""),AND(RZ13&gt;=SM$17,RZ13&lt;&gt;"",SB13&gt;=SM$21,SB13&lt;&gt;""),AND(SC13&gt;=SM$17,SC13&lt;&gt;"",SE13&gt;=SM$21,SE13&lt;&gt;""),AND(SG13&gt;=SM$17,SG13&lt;&gt;"",SI13&gt;=SM$21,SI13&lt;&gt;""),AND(SJ13&gt;=SM$17,SJ13&lt;&gt;"",SL13&gt;=SM$21,SL13&lt;&gt;""),AND(TH13&gt;=TU$17,TH13&lt;&gt;"",TJ13&gt;=TU$21,TJ13&lt;&gt;""),AND(TK13&gt;=TU$17,TK13&lt;&gt;"",TM13&gt;=TU$21,TM13&lt;&gt;""),AND(TO13&gt;=TU$17,TO13&lt;&gt;"",TQ13&gt;=TU$21,TQ13&lt;&gt;""),AND(TR13&gt;=TU$17,TR13&lt;&gt;"",TT13&gt;=TU$21,TT13&lt;&gt;""),AND(UP13&gt;=VC$17,UP13&lt;&gt;"",UR13&gt;=VC$21,UR13&lt;&gt;""),AND(US13&gt;=VC$17,US13&lt;&gt;"",UU13&gt;=VC$21,UU13&lt;&gt;""),AND(UW13&gt;=VC$17,UW13&lt;&gt;"",UY13&gt;=VC$21,UY13&lt;&gt;""),AND(UZ13&gt;=VC$17,UZ13&lt;&gt;"",VB13&gt;=VC$21,VB13&lt;&gt;""),AND(VX13&gt;=WK$17,VX13&lt;&gt;"",VZ13&gt;=WK$21,VZ13&lt;&gt;""),AND(WA13&gt;=WK$17,WA13&lt;&gt;"",WC13&gt;=WK$21,WC13&lt;&gt;""),AND(WE13&gt;=WK$17,WE13&lt;&gt;"",WG13&gt;=WK$21,WG13&lt;&gt;""),AND(WH13&gt;=WK$17,WH13&lt;&gt;"",WJ13&gt;=WK$21,WJ13&lt;&gt;"")),"P","")</f>
        <v/>
      </c>
      <c r="G13" s="3" t="str">
        <f>IF(OR(AND(AI13&gt;=AQ$21,AI13&lt;&gt;"",AF13=""),AND(AL13&gt;=AQ$21,AL13&lt;&gt;"",AF13=""),AND(AP13&gt;=AQ$21,AP13&lt;&gt;"",AF13=""),AND(BJ13&gt;=BR$21,BJ13&lt;&gt;"",BG13=""),AND(BM13&gt;=BR$21,BM13&lt;&gt;"",BG13=""),AND(BQ13&gt;=BR$21,BQ13&lt;&gt;"",BG13=""),AND(CK13&gt;=CS$21,CK13&lt;&gt;"",CH13=""),AND(CN13&gt;=CS$21,CN13&lt;&gt;"",CH13=""),AND(CR13&gt;=CS$21,CR13&lt;&gt;"",CH13=""),AND(DR13&gt;=EC$21,DR13&lt;&gt;""),AND(DU13&gt;=EC$21,DU13&lt;&gt;""),AND(DY13&gt;=EC$21,DY13&lt;&gt;""),AND(EB13&gt;=EC$21,EB13&lt;&gt;""),AND(EZ13&gt;=FK$21,EZ13&lt;&gt;""),AND(FC13&gt;=FK$21,FC13&lt;&gt;""),AND(FG13&gt;=FK$21,FG13&lt;&gt;""),AND(FJ13&gt;=FK$21,FJ13&lt;&gt;""),AND(GH13&gt;=GS$21,GH13&lt;&gt;""),AND(GK13&gt;=GS$21,GK13&lt;&gt;""),AND(GO13&gt;=GS$21,GO13&lt;&gt;""),AND(GR13&gt;=GS$21,GR13&lt;&gt;""),AND(HP13&gt;=IA$21,HP13&lt;&gt;""),AND(HS13&gt;=IA$21,HS13&lt;&gt;""),AND(HW13&gt;=IA$21,HW13&lt;&gt;""),AND(HZ13&gt;=IA$21,HZ13&lt;&gt;""),AND(IX13&gt;=JI$21,IX13&lt;&gt;""),AND(JA13&gt;=JI$21,JA13&lt;&gt;""),AND(JE13&gt;=JI$21,JE13&lt;&gt;""),AND(JH13&gt;=JI$21,JH13&lt;&gt;""),AND(KF13&gt;=KQ$21,KF13&lt;&gt;""),AND(KI13&gt;=KQ$21,KI13&lt;&gt;""),AND(KM13&gt;=KQ$21,KM13&lt;&gt;""),AND(KP13&gt;=KQ$21,KP13&lt;&gt;""),AND(LN13&gt;=LY$21,LN13&lt;&gt;""),AND(LQ13&gt;=LY$21,LQ13&lt;&gt;""),AND(LU13&gt;=LY$21,LU13&lt;&gt;""),AND(LX13&gt;=LY$21,LX13&lt;&gt;""),AND(MV13&gt;=NG$21,MV13&lt;&gt;""),AND(MY13&gt;=NG$21,MY13&lt;&gt;""),AND(NC13&gt;=NG$21,NC13&lt;&gt;""),AND(NF13&gt;=NG$21,NF13&lt;&gt;""),AND(OD13&gt;=OO$21,OD13&lt;&gt;""),AND(OG13&gt;=OO$21,OG13&lt;&gt;""),AND(OK13&gt;=OO$21,OK13&lt;&gt;""),AND(ON13&gt;=OO$21,ON13&lt;&gt;""),AND(PL13&gt;=PW$21,PL13&lt;&gt;""),AND(PO13&gt;=PW$21,PO13&lt;&gt;""),AND(PS13&gt;=PW$21,PS13&lt;&gt;""),AND(PV13&gt;=PW$21,PV13&lt;&gt;""),AND(QT13&gt;=RE$21,QT13&lt;&gt;""),AND(QW13&gt;=RE$21,QW13&lt;&gt;""),AND(RA13&gt;=RE$21,RA13&lt;&gt;""),AND(RD13&gt;=RE$21,RD13&lt;&gt;""),AND(SB13&gt;=SM$21,SB13&lt;&gt;""),AND(SE13&gt;=SM$21,SE13&lt;&gt;""),AND(SI13&gt;=SM$21,SI13&lt;&gt;""),AND(SL13&gt;=SM$21,SL13&lt;&gt;""),AND(TJ13&gt;=TU$21,TJ13&lt;&gt;""),AND(TM13&gt;=TU$21,TM13&lt;&gt;""),AND(TQ13&gt;=TU$21,TQ13&lt;&gt;""),AND(TT13&gt;=TU$21,TT13&lt;&gt;""),AND(UR13&gt;=VC$21,UR13&lt;&gt;""),AND(UU13&gt;=VC$21,UU13&lt;&gt;""),AND(UY13&gt;=VC$21,UY13&lt;&gt;""),AND(VB13&gt;=VC$21,VB13&lt;&gt;""),AND(VZ13&gt;=WK$21,VZ13&lt;&gt;""),AND(WC13&gt;=WK$21,WC13&lt;&gt;""),AND(WG13&gt;=WK$21,WG13&lt;&gt;""),AND(WJ13&gt;=WK$21,WJ13&lt;&gt;"")),"P","")</f>
        <v>P</v>
      </c>
      <c r="H13" s="36" t="str">
        <f>IF(AND(G13="P",F13=""),"No DD",IF(OR(AND(AG13&gt;=AQ$20,AG13&lt;&gt;"",AI13&gt;=AQ$24,AI13&lt;&gt;"",AF13=""),AND(AJ13&gt;=AQ$20,AJ13&lt;&gt;"",AL13&gt;=AQ$24,AL13&lt;&gt;"",AF13=""),AND(AN13&gt;=AQ$20,AN13&lt;&gt;"",AP13&gt;=AQ$24,AP13&lt;&gt;"",AF13=""),AND(BH13&gt;=BR$20,BH13&lt;&gt;"",BJ13&gt;=BR$24,BJ13&lt;&gt;"",BG13=""),AND(BK13&gt;=BR$20,BK13&lt;&gt;"",BM13&gt;=BR$24,BM13&lt;&gt;"",BG13=""),AND(BO13&gt;=BR$20,BO13&lt;&gt;"",BQ13&gt;=BR$24,BQ13&lt;&gt;"",BG13=""),AND(CI13&gt;=CS$20,CI13&lt;&gt;"",CK13&gt;=CS$24,CK13&lt;&gt;"",CH13=""),AND(CL13&gt;=CS$20,CL13&lt;&gt;"",CN13&gt;=CS$24,CN13&lt;&gt;"",CH13=""),AND(CP13&gt;=CS$20,CP13&lt;&gt;"",CR13&gt;=CS$24,CR13&lt;&gt;"",CH13=""),AND(DP13&gt;=EC$20,DP13&lt;&gt;"",DR13&gt;=EC$24,DR13&lt;&gt;""),AND(DS13&gt;=EC$20,DS13&lt;&gt;"",DU13&gt;=EC$24,DU13&lt;&gt;""),AND(DW13&gt;=EC$20,DW13&lt;&gt;"",DY13&gt;=EC$24,DY13&lt;&gt;""),AND(DZ13&gt;=EC$20,DZ13&lt;&gt;"",EB13&gt;=EC$24,EB13&lt;&gt;""),AND(EX13&gt;=FK$20,EX13&lt;&gt;"",EZ13&gt;=FK$24,EZ13&lt;&gt;""),AND(FA13&gt;=FK$20,FA13&lt;&gt;"",FC13&gt;=FK$24,FC13&lt;&gt;""),AND(FE13&gt;=FK$20,FE13&lt;&gt;"",FG13&gt;=FK$24,FG13&lt;&gt;""),AND(FH13&gt;=FK$20,FH13&lt;&gt;"",FJ13&gt;=FK$24,FJ13&lt;&gt;""),AND(GF13&gt;=GS$20,GF13&lt;&gt;"",GH13&gt;=GS$24,GH13&lt;&gt;""),AND(GI13&gt;=GS$20,GI13&lt;&gt;"",GK13&gt;=GS$24,GK13&lt;&gt;""),AND(GM13&gt;=GS$20,GM13&lt;&gt;"",GO13&gt;=GS$24,GO13&lt;&gt;""),AND(GP13&gt;=GS$20,GP13&lt;&gt;"",GR13&gt;=GS$24,GR13&lt;&gt;""),AND(HN13&gt;=IA$20,HN13&lt;&gt;"",HP13&gt;=IA$24,HP13&lt;&gt;""),AND(HQ13&gt;=IA$20,HQ13&lt;&gt;"",HS13&gt;=IA$24,HS13&lt;&gt;""),AND(HU13&gt;=IA$20,HU13&lt;&gt;"",HW13&gt;=IA$24,HW13&lt;&gt;""),AND(HX13&gt;=IA$20,HX13&lt;&gt;"",HZ13&gt;=IA$24,HZ13&lt;&gt;""),AND(IV13&gt;=JI$20,IV13&lt;&gt;"",IX13&gt;=JI$24,IX13&lt;&gt;""),AND(IY13&gt;=JI$20,IY13&lt;&gt;"",JA13&gt;=JI$24,JA13&lt;&gt;""),AND(JC13&gt;=JI$20,JC13&lt;&gt;"",JE13&gt;=JI$24,JE13&lt;&gt;""),AND(JF13&gt;=JI$20,JF13&lt;&gt;"",JH13&gt;=JI$24,JH13&lt;&gt;""),AND(KD13&gt;=KQ$20,KD13&lt;&gt;"",KF13&gt;=KQ$24,KF13&lt;&gt;""),AND(KG13&gt;=KQ$20,KG13&lt;&gt;"",KI13&gt;=KQ$24,KI13&lt;&gt;""),AND(KK13&gt;=KQ$20,KK13&lt;&gt;"",KM13&gt;=KQ$24,KM13&lt;&gt;""),AND(KN13&gt;=KQ$20,KN13&lt;&gt;"",KP13&gt;=KQ$24,KP13&lt;&gt;""),AND(LL13&gt;=LY$20,LL13&lt;&gt;"",LN13&gt;=LY$24,LN13&lt;&gt;""),AND(LO13&gt;=LY$20,LO13&lt;&gt;"",LQ13&gt;=LY$24,LQ13&lt;&gt;""),AND(LS13&gt;=LY$20,LS13&lt;&gt;"",LU13&gt;=LY$24,LU13&lt;&gt;""),AND(LV13&gt;=LY$20,LV13&lt;&gt;"",LX13&gt;=LY$24,LX13&lt;&gt;""),AND(MT13&gt;=NG$20,MT13&lt;&gt;"",MV13&gt;=NG$24,MV13&lt;&gt;""),AND(MW13&gt;=NG$20,MW13&lt;&gt;"",MY13&gt;=NG$24,MY13&lt;&gt;""),AND(NA13&gt;=NG$20,NA13&lt;&gt;"",NC13&gt;=NG$24,NC13&lt;&gt;""),AND(ND13&gt;=NG$20,ND13&lt;&gt;"",NF13&gt;=NG$24,NF13&lt;&gt;""),AND(OB13&gt;=OO$20,OB13&lt;&gt;"",OD13&gt;=OO$24,OD13&lt;&gt;""),AND(OE13&gt;=OO$20,OE13&lt;&gt;"",OG13&gt;=OO$24,OG13&lt;&gt;""),AND(OI13&gt;=OO$20,OI13&lt;&gt;"",OK13&gt;=OO$24,OK13&lt;&gt;""),AND(OL13&gt;=OO$20,OL13&lt;&gt;"",ON13&gt;=OO$24,ON13&lt;&gt;""),AND(PJ13&gt;=PW$20,PJ13&lt;&gt;"",PL13&gt;=PW$24,PL13&lt;&gt;""),AND(PM13&gt;=PW$20,PM13&lt;&gt;"",PO13&gt;=PW$24,PO13&lt;&gt;""),AND(PQ13&gt;=PW$20,PQ13&lt;&gt;"",PS13&gt;=PW$24,PS13&lt;&gt;""),AND(PT13&gt;=PW$20,PT13&lt;&gt;"",PV13&gt;=PW$24,PV13&lt;&gt;""),AND(QR13&gt;=RE$20,QR13&lt;&gt;"",QT13&gt;=RE$24,QT13&lt;&gt;""),AND(QU13&gt;=RE$20,QU13&lt;&gt;"",QW13&gt;=RE$24,QW13&lt;&gt;""),AND(QY13&gt;=RE$20,QY13&lt;&gt;"",RA13&gt;=RE$24,RA13&lt;&gt;""),AND(RB13&gt;=RE$20,RB13&lt;&gt;"",RD13&gt;=RE$24,RD13&lt;&gt;""),AND(RZ13&gt;=SM$20,RZ13&lt;&gt;"",SB13&gt;=SM$24,SB13&lt;&gt;""),AND(SC13&gt;=SM$20,SC13&lt;&gt;"",SE13&gt;=SM$24,SE13&lt;&gt;""),AND(SG13&gt;=SM$20,SG13&lt;&gt;"",SI13&gt;=SM$24,SI13&lt;&gt;""),AND(SJ13&gt;=SM$20,SJ13&lt;&gt;"",SL13&gt;=SM$24,SL13&lt;&gt;""),AND(TH13&gt;=TU$20,TH13&lt;&gt;"",TJ13&gt;=TU$24,TJ13&lt;&gt;""),AND(TK13&gt;=TU$20,TK13&lt;&gt;"",TM13&gt;=TU$24,TM13&lt;&gt;""),AND(TO13&gt;=TU$20,TO13&lt;&gt;"",TQ13&gt;=TU$24,TQ13&lt;&gt;""),AND(TR13&gt;=TU$20,TR13&lt;&gt;"",TT13&gt;=TU$24,TT13&lt;&gt;""),AND(UP13&gt;=VC$20,UP13&lt;&gt;"",UR13&gt;=VC$24,UR13&lt;&gt;""),AND(US13&gt;=VC$20,US13&lt;&gt;"",UU13&gt;=VC$24,UU13&lt;&gt;""),AND(UW13&gt;=VC$20,UW13&lt;&gt;"",UY13&gt;=VC$24,UY13&lt;&gt;""),AND(UZ13&gt;=VC$20,UZ13&lt;&gt;"",VB13&gt;=VC$24,VB13&lt;&gt;""),AND(VX13&gt;=WK$20,VX13&lt;&gt;"",VZ13&gt;=WK$24,VZ13&lt;&gt;""),AND(WA13&gt;=WK$20,WA13&lt;&gt;"",WC13&gt;=WK$24,WC13&lt;&gt;""),AND(WE13&gt;=WK$20,WE13&lt;&gt;"",WG13&gt;=WK$24,WG13&lt;&gt;""),AND(WH13&gt;=WK$20,WH13&lt;&gt;"",WJ13&gt;=WK$24,WJ13&lt;&gt;"")),"Merit",IF(OR(AND(AG13&gt;=AQ$19,AG13&lt;&gt;"",AI13&gt;=AQ$23,AI13&lt;&gt;"",AF13=""),AND(AJ13&gt;=AQ$19,AJ13&lt;&gt;"",AL13&gt;=AQ$23,AL13&lt;&gt;"",AF13=""),AND(AN13&gt;=AQ$19,AN13&lt;&gt;"",AP13&gt;=AQ$23,AP13&lt;&gt;"",AF13=""),AND(BH13&gt;=BR$19,BH13&lt;&gt;"",BJ13&gt;=BR$23,BJ13&lt;&gt;"",BG13=""),AND(BK13&gt;=BR$19,BK13&lt;&gt;"",BM13&gt;=BR$23,BM13&lt;&gt;"",BG13=""),AND(BO13&gt;=BR$19,BO13&lt;&gt;"",BQ13&gt;=BR$23,BQ13&lt;&gt;"",BG13=""),AND(CI13&gt;=CS$19,CI13&lt;&gt;"",CK13&gt;=CS$23,CK13&lt;&gt;"",CH13=""),AND(CL13&gt;=CS$19,CL13&lt;&gt;"",CN13&gt;=CS$23,CN13&lt;&gt;"",CH13=""),AND(CP13&gt;=CS$19,CP13&lt;&gt;"",CR13&gt;=CS$23,CR13&lt;&gt;"",CH13=""),AND(DP13&gt;=EC$19,DP13&lt;&gt;"",DR13&gt;=EC$23,DR13&lt;&gt;""),AND(DS13&gt;=EC$19,DS13&lt;&gt;"",DU13&gt;=EC$23,DU13&lt;&gt;""),AND(DW13&gt;=EC$19,DW13&lt;&gt;"",DY13&gt;=EC$23,DY13&lt;&gt;""),AND(DZ13&gt;=EC$19,DZ13&lt;&gt;"",EB13&gt;=EC$23,EB13&lt;&gt;""),AND(EX13&gt;=FK$19,EX13&lt;&gt;"",EZ13&gt;=FK$23,EZ13&lt;&gt;""),AND(FA13&gt;=FK$19,FA13&lt;&gt;"",FC13&gt;=FK$23,FC13&lt;&gt;""),AND(FE13&gt;=FK$19,FE13&lt;&gt;"",FG13&gt;=FK$23,FG13&lt;&gt;""),AND(FH13&gt;=FK$19,FH13&lt;&gt;"",FJ13&gt;=FK$23,FJ13&lt;&gt;""),AND(GF13&gt;=GS$19,GF13&lt;&gt;"",GH13&gt;=GS$23,GH13&lt;&gt;""),AND(GI13&gt;=GS$19,GI13&lt;&gt;"",GK13&gt;=GS$23,GK13&lt;&gt;""),AND(GM13&gt;=GS$19,GM13&lt;&gt;"",GO13&gt;=GS$23,GO13&lt;&gt;""),AND(GP13&gt;=GS$19,GP13&lt;&gt;"",GR13&gt;=GS$23,GR13&lt;&gt;""),AND(HN13&gt;=IA$19,HN13&lt;&gt;"",HP13&gt;=IA$23,HP13&lt;&gt;""),AND(HQ13&gt;=IA$19,HQ13&lt;&gt;"",HS13&gt;=IA$23,HS13&lt;&gt;""),AND(HU13&gt;=IA$19,HU13&lt;&gt;"",HW13&gt;=IA$23,HW13&lt;&gt;""),AND(HX13&gt;=IA$19,HX13&lt;&gt;"",HZ13&gt;=IA$23,HZ13&lt;&gt;""),AND(IV13&gt;=JI$19,IV13&lt;&gt;"",IX13&gt;=JI$23,IX13&lt;&gt;""),AND(IY13&gt;=JI$19,IY13&lt;&gt;"",JA13&gt;=JI$23,JA13&lt;&gt;""),AND(JC13&gt;=JI$19,JC13&lt;&gt;"",JE13&gt;=JI$23,JE13&lt;&gt;""),AND(JF13&gt;=JI$19,JF13&lt;&gt;"",JH13&gt;=JI$23,JH13&lt;&gt;""),AND(KD13&gt;=KQ$19,KD13&lt;&gt;"",KF13&gt;=KQ$23,KF13&lt;&gt;""),AND(KG13&gt;=KQ$19,KG13&lt;&gt;"",KI13&gt;=KQ$23,KI13&lt;&gt;""),AND(KK13&gt;=KQ$19,KK13&lt;&gt;"",KM13&gt;=KQ$23,KM13&lt;&gt;""),AND(KN13&gt;=KQ$19,KN13&lt;&gt;"",KP13&gt;=KQ$23,KP13&lt;&gt;""),AND(LL13&gt;=LY$19,LL13&lt;&gt;"",LN13&gt;=LY$23,LN13&lt;&gt;""),AND(LO13&gt;=LY$19,LO13&lt;&gt;"",LQ13&gt;=LY$23,LQ13&lt;&gt;""),AND(LS13&gt;=LY$19,LS13&lt;&gt;"",LU13&gt;=LY$23,LU13&lt;&gt;""),AND(LV13&gt;=LY$19,LV13&lt;&gt;"",LX13&gt;=LY$23,LX13&lt;&gt;""),AND(MT13&gt;=NG$19,MT13&lt;&gt;"",MV13&gt;=NG$23,MV13&lt;&gt;""),AND(MW13&gt;=NG$19,MW13&lt;&gt;"",MY13&gt;=NG$23,MY13&lt;&gt;""),AND(NA13&gt;=NG$19,NA13&lt;&gt;"",NC13&gt;=NG$23,NC13&lt;&gt;""),AND(ND13&gt;=NG$19,ND13&lt;&gt;"",NF13&gt;=NG$23,NF13&lt;&gt;""),AND(OB13&gt;=OO$19,OB13&lt;&gt;"",OD13&gt;=OO$23,OD13&lt;&gt;""),AND(OE13&gt;=OO$19,OE13&lt;&gt;"",OG13&gt;=OO$23,OG13&lt;&gt;""),AND(OI13&gt;=OO$19,OI13&lt;&gt;"",OK13&gt;=OO$23,OK13&lt;&gt;""),AND(OL13&gt;=OO$19,OL13&lt;&gt;"",ON13&gt;=OO$23,ON13&lt;&gt;""),AND(PJ13&gt;=PW$19,PJ13&lt;&gt;"",PL13&gt;=PW$23,PL13&lt;&gt;""),AND(PM13&gt;=PW$19,PM13&lt;&gt;"",PO13&gt;=PW$23,PO13&lt;&gt;""),AND(PQ13&gt;=PW$19,PQ13&lt;&gt;"",PS13&gt;=PW$23,PS13&lt;&gt;""),AND(PT13&gt;=PW$19,PT13&lt;&gt;"",PV13&gt;=PW$23,PV13&lt;&gt;""),AND(QR13&gt;=RE$19,QR13&lt;&gt;"",QT13&gt;=RE$23,QT13&lt;&gt;""),AND(QU13&gt;=RE$19,QU13&lt;&gt;"",QW13&gt;=RE$23,QW13&lt;&gt;""),AND(QY13&gt;=RE$19,QY13&lt;&gt;"",RA13&gt;=RE$23,RA13&lt;&gt;""),AND(RB13&gt;=RE$19,RB13&lt;&gt;"",RD13&gt;=RE$23,RD13&lt;&gt;""),AND(RZ13&gt;=SM$19,RZ13&lt;&gt;"",SB13&gt;=SM$23,SB13&lt;&gt;""),AND(SC13&gt;=SM$19,SC13&lt;&gt;"",SE13&gt;=SM$23,SE13&lt;&gt;""),AND(SG13&gt;=SM$19,SG13&lt;&gt;"",SI13&gt;=SM$23,SI13&lt;&gt;""),AND(SJ13&gt;=SM$19,SJ13&lt;&gt;"",SL13&gt;=SM$23,SL13&lt;&gt;""),AND(TH13&gt;=TU$19,TH13&lt;&gt;"",TJ13&gt;=TU$23,TJ13&lt;&gt;""),AND(TK13&gt;=TU$19,TK13&lt;&gt;"",TM13&gt;=TU$23,TM13&lt;&gt;""),AND(TO13&gt;=TU$19,TO13&lt;&gt;"",TQ13&gt;=TU$23,TQ13&lt;&gt;""),AND(TR13&gt;=TU$19,TR13&lt;&gt;"",TT13&gt;=TU$23,TT13&lt;&gt;""),AND(UP13&gt;=VC$19,UP13&lt;&gt;"",UR13&gt;=VC$23,UR13&lt;&gt;""),AND(US13&gt;=VC$19,US13&lt;&gt;"",UU13&gt;=VC$23,UU13&lt;&gt;""),AND(UW13&gt;=VC$19,UW13&lt;&gt;"",UY13&gt;=VC$23,UY13&lt;&gt;""),AND(UZ13&gt;=VC$19,UZ13&lt;&gt;"",VB13&gt;=VC$23,VB13&lt;&gt;""),AND(VX13&gt;=WK$19,VX13&lt;&gt;"",VZ13&gt;=WK$23,VZ13&lt;&gt;""),AND(WA13&gt;=WK$19,WA13&lt;&gt;"",WC13&gt;=WK$23,WC13&lt;&gt;""),AND(WE13&gt;=WK$19,WE13&lt;&gt;"",WG13&gt;=WK$23,WG13&lt;&gt;""),AND(WH13&gt;=WK$19,WH13&lt;&gt;"",WJ13&gt;=WK$23,WJ13&lt;&gt;"")),"Excellence",IF(I13="P","Worlds Team",IF(F13="P","National Team","")))))</f>
        <v>No DD</v>
      </c>
      <c r="I13" s="3" t="str">
        <f>IF(OR(AND(AG13&gt;=AQ$18,AG13&lt;&gt;"",AI13&gt;=AQ$22,AI13&lt;&gt;"",AF13=""),AND(AJ13&gt;=AQ$18,AJ13&lt;&gt;"",AL13&gt;=AQ$22,AL13&lt;&gt;"",AF13=""),AND(AN13&gt;=AQ$18,AN13&lt;&gt;"",AP13&gt;=AQ$22,AP13&lt;&gt;"",AF13=""),AND(BH13&gt;=BR$18,BH13&lt;&gt;"",BJ13&gt;=BR$22,BJ13&lt;&gt;"",BG13=""),AND(BK13&gt;=BR$18,BK13&lt;&gt;"",BM13&gt;=BR$22,BM13&lt;&gt;"",BG13=""),AND(BO13&gt;=BR$18,BO13&lt;&gt;"",BQ13&gt;=BR$22,BQ13&lt;&gt;"",BG13=""),AND(CI13&gt;=CS$18,CI13&lt;&gt;"",CK13&gt;=CS$22,CK13&lt;&gt;"",CH13=""),AND(CL13&gt;=CS$18,CL13&lt;&gt;"",CN13&gt;=CS$22,CN13&lt;&gt;"",CH13=""),AND(CP13&gt;=CS$18,CP13&lt;&gt;"",CR13&gt;=CS$22,CR13&lt;&gt;"",CH13=""),AND(DP13&gt;=EC$18,DP13&lt;&gt;"",DR13&gt;=EC$22,DR13&lt;&gt;""),AND(DS13&gt;=EC$18,DS13&lt;&gt;"",DU13&gt;=EC$22,DU13&lt;&gt;""),AND(DW13&gt;=EC$18,DW13&lt;&gt;"",DY13&gt;=EC$22,DY13&lt;&gt;""),AND(DZ13&gt;=EC$18,DZ13&lt;&gt;"",EB13&gt;=EC$22,EB13&lt;&gt;""),AND(EX13&gt;=FK$18,EX13&lt;&gt;"",EZ13&gt;=FK$22,EZ13&lt;&gt;""),AND(FA13&gt;=FK$18,FA13&lt;&gt;"",FC13&gt;=FK$22,FC13&lt;&gt;""),AND(FE13&gt;=FK$18,FE13&lt;&gt;"",FG13&gt;=FK$22,FG13&lt;&gt;""),AND(FH13&gt;=FK$18,FH13&lt;&gt;"",FJ13&gt;=FK$22,FJ13&lt;&gt;""),AND(GF13&gt;=GS$18,GF13&lt;&gt;"",GH13&gt;=GS$22,GH13&lt;&gt;""),AND(GI13&gt;=GS$18,GI13&lt;&gt;"",GK13&gt;=GS$22,GK13&lt;&gt;""),AND(GM13&gt;=GS$18,GM13&lt;&gt;"",GO13&gt;=GS$22,GO13&lt;&gt;""),AND(GP13&gt;=GS$18,GP13&lt;&gt;"",GR13&gt;=GS$22,GR13&lt;&gt;""),AND(HN13&gt;=IA$18,HN13&lt;&gt;"",HP13&gt;=IA$22,HP13&lt;&gt;""),AND(HQ13&gt;=IA$18,HQ13&lt;&gt;"",HS13&gt;=IA$22,HS13&lt;&gt;""),AND(HU13&gt;=IA$18,HU13&lt;&gt;"",HW13&gt;=IA$22,HW13&lt;&gt;""),AND(HX13&gt;=IA$18,HX13&lt;&gt;"",HZ13&gt;=IA$22,HZ13&lt;&gt;""),AND(IV13&gt;=JI$18,IV13&lt;&gt;"",IX13&gt;=JI$22,IX13&lt;&gt;""),AND(IY13&gt;=JI$18,IY13&lt;&gt;"",JA13&gt;=JI$22,JA13&lt;&gt;""),AND(JC13&gt;=JI$18,JC13&lt;&gt;"",JE13&gt;=JI$22,JE13&lt;&gt;""),AND(JF13&gt;=JI$18,JF13&lt;&gt;"",JH13&gt;=JI$22,JH13&lt;&gt;""),AND(KD13&gt;=KQ$18,KD13&lt;&gt;"",KF13&gt;=KQ$22,KF13&lt;&gt;""),AND(KG13&gt;=KQ$18,KG13&lt;&gt;"",KI13&gt;=KQ$22,KI13&lt;&gt;""),AND(KK13&gt;=KQ$18,KK13&lt;&gt;"",KM13&gt;=KQ$22,KM13&lt;&gt;""),AND(KN13&gt;=KQ$18,KN13&lt;&gt;"",KP13&gt;=KQ$22,KP13&lt;&gt;""),AND(LL13&gt;=LY$18,LL13&lt;&gt;"",LN13&gt;=LY$22,LN13&lt;&gt;""),AND(LO13&gt;=LY$18,LO13&lt;&gt;"",LQ13&gt;=LY$22,LQ13&lt;&gt;""),AND(LS13&gt;=LY$18,LS13&lt;&gt;"",LU13&gt;=LY$22,LU13&lt;&gt;""),AND(LV13&gt;=LY$18,LV13&lt;&gt;"",LX13&gt;=LY$22,LX13&lt;&gt;""),AND(MT13&gt;=NG$18,MT13&lt;&gt;"",MV13&gt;=NG$22,MV13&lt;&gt;""),AND(MW13&gt;=NG$18,MW13&lt;&gt;"",MY13&gt;=NG$22,MY13&lt;&gt;""),AND(NA13&gt;=NG$18,NA13&lt;&gt;"",NC13&gt;=NG$22,NC13&lt;&gt;""),AND(ND13&gt;=NG$18,ND13&lt;&gt;"",NF13&gt;=NG$22,NF13&lt;&gt;""),AND(OB13&gt;=OO$18,OB13&lt;&gt;"",OD13&gt;=OO$22,OD13&lt;&gt;""),AND(OE13&gt;=OO$18,OE13&lt;&gt;"",OG13&gt;=OO$22,OG13&lt;&gt;""),AND(OI13&gt;=OO$18,OI13&lt;&gt;"",OK13&gt;=OO$22,OK13&lt;&gt;""),AND(OL13&gt;=OO$18,OL13&lt;&gt;"",ON13&gt;=OO$22,ON13&lt;&gt;""),AND(PJ13&gt;=PW$18,PJ13&lt;&gt;"",PL13&gt;=PW$22,PL13&lt;&gt;""),AND(PM13&gt;=PW$18,PM13&lt;&gt;"",PO13&gt;=PW$22,PO13&lt;&gt;""),AND(PQ13&gt;=PW$18,PQ13&lt;&gt;"",PS13&gt;=PW$22,PS13&lt;&gt;""),AND(PT13&gt;=PW$18,PT13&lt;&gt;"",PV13&gt;=PW$22,PV13&lt;&gt;""),AND(QR13&gt;=RE$18,QR13&lt;&gt;"",QT13&gt;=RE$22,QT13&lt;&gt;""),AND(QU13&gt;=RE$18,QU13&lt;&gt;"",QW13&gt;=RE$22,QW13&lt;&gt;""),AND(QY13&gt;=RE$18,QY13&lt;&gt;"",RA13&gt;=RE$22,RA13&lt;&gt;""),AND(RB13&gt;=RE$18,RB13&lt;&gt;"",RD13&gt;=RE$22,RD13&lt;&gt;""),AND(RZ13&gt;=SM$18,RZ13&lt;&gt;"",SB13&gt;=SM$22,SB13&lt;&gt;""),AND(SC13&gt;=SM$18,SC13&lt;&gt;"",SE13&gt;=SM$22,SE13&lt;&gt;""),AND(SG13&gt;=SM$18,SG13&lt;&gt;"",SI13&gt;=SM$22,SI13&lt;&gt;""),AND(SJ13&gt;=SM$18,SJ13&lt;&gt;"",SL13&gt;=SM$22,SL13&lt;&gt;""),AND(TH13&gt;=TU$18,TH13&lt;&gt;"",TJ13&gt;=TU$22,TJ13&lt;&gt;""),AND(TK13&gt;=TU$18,TK13&lt;&gt;"",TM13&gt;=TU$22,TM13&lt;&gt;""),AND(TO13&gt;=TU$18,TO13&lt;&gt;"",TQ13&gt;=TU$22,TQ13&lt;&gt;""),AND(TR13&gt;=TU$18,TR13&lt;&gt;"",TT13&gt;=TU$22,TT13&lt;&gt;""),AND(UP13&gt;=VC$18,UP13&lt;&gt;"",UR13&gt;=VC$22,UR13&lt;&gt;""),AND(US13&gt;=VC$18,US13&lt;&gt;"",UU13&gt;=VC$22,UU13&lt;&gt;""),AND(UW13&gt;=VC$18,UW13&lt;&gt;"",UY13&gt;=VC$22,UY13&lt;&gt;""),AND(UZ13&gt;=VC$18,UZ13&lt;&gt;"",VB13&gt;=VC$22,VB13&lt;&gt;""),AND(VX13&gt;=WK$18,VX13&lt;&gt;"",VZ13&gt;=WK$22,VZ13&lt;&gt;""),AND(WA13&gt;=WK$18,WA13&lt;&gt;"",WC13&gt;=WK$22,WC13&lt;&gt;""),AND(WE13&gt;=WK$18,WE13&lt;&gt;"",WG13&gt;=WK$22,WG13&lt;&gt;""),AND(WH13&gt;=WK$18,WH13&lt;&gt;"",WJ13&gt;=WK$22,WJ13&lt;&gt;"")),"P","")</f>
        <v/>
      </c>
      <c r="J13" s="8">
        <f>IF(COUNT(AI13,AL13,AP13,BJ13,BM13,BQ13,CK13,CN13,CR13)&gt;0,LARGE((AI13,AL13,AP13,BJ13,BM13,BQ13,CK13,CN13,CR13),1),0)</f>
        <v>0</v>
      </c>
      <c r="K13" s="8" t="str">
        <f>IF(J13="","",IF(OR(J13=CK13,J13=CN13,J13=CR13),$BS$1,IF(OR(J13=BJ13,J13=BM13,J13=BQ13),$AR$1,IF(OR(J13=AI13,J13=AL13,J13=AP13),$Q$1,""))))</f>
        <v/>
      </c>
      <c r="L13" s="8">
        <f>IF(COUNT(AI13,AL13,AP13,BJ13,BM13,BQ13,CK13,CN13,CR13)&gt;1,LARGE((AI13,AL13,AP13,BJ13,BM13,BQ13,CK13,CN13,CR13),2),0)</f>
        <v>0</v>
      </c>
      <c r="M13" s="8" t="str">
        <f>IF(L13="","",IF(OR(L13=CK13,L13=CN13,L13=CR13),$BS$1,IF(OR(L13=BJ13,L13=BM13,L13=BQ13),$AR$1,IF(OR(L13=AI13,L13=AL13,L13=AP13),$Q$1,""))))</f>
        <v/>
      </c>
      <c r="N13" s="8">
        <f>IF(MAX(CT13,CU13)&gt;0,MAX(CT13,CU13),"")</f>
        <v>46.01</v>
      </c>
      <c r="O13" s="11" t="str">
        <f>IF(N13="","",IF(N13=CT13,"("&amp;CT$2&amp;")",IF(N13=CU13,"("&amp;CU$2&amp;")")))</f>
        <v>(Prelim)</v>
      </c>
      <c r="P13" s="8" t="str">
        <f>IF(N13="","",IF(N13=CT13,IF(N13+IF(L13="",0,L13)=WD13,$VD$1,IF(N13+IF(L13="",0,L13)=UV13,$TV$1,IF(N13+IF(L13="",0,L13)=TN13,$SN$1,IF(N13+IF(L13="",0,L13)=SF13,$RF$1,IF(N13+IF(L13="",0,L13)=QX13,$PX$1,IF(N13+IF(L13="",0,L13)=PP13,$OP$1,IF(N13+IF(L13="",0,L13)=OH13,$NH$1,IF(N13+IF(L13="",0,L13)=MZ13,$LZ$1,IF(N13+IF(L13="",0,L13)=LR13,$KR$1,IF(N13+IF(L13="",0,L13)=KJ13,$JJ$1,IF(N13+IF(L13="",0,L13)=JB13,$IB$1,IF(N13+IF(L13="",0,L13)=HT13,$GT$1,IF(N13+IF(L13="",0,L13)=GL13,$FL$1,IF(N13+IF(L13="",0,L13)=FD13,$ED$1,IF(N13+IF(L13="",0,L13)=DV13,$CV$1))))))))))))))),IF(N13=CU13,IF(N13+IF(L13="",0,L13)=WG13,$VD$1,IF(N13+IF(L13="",0,L13)=UY13,$TV$1,IF(N13+IF(L13="",0,L13)=TQ13,$SN$1,IF(N13+IF(L13="",0,L13)=SL13,$RF$1,IF(N13+IF(L13="",0,L13)=RD13,$PX$1,IF(N13+IF(L13="",0,L13)=PV13,$OP$1,IF(N13+IF(L13="",0,L13)=ON13,$NH$1,IF(N13+IF(L13="",0,L13)=NF13,$LZ$1,IF(N13+IF(L13="",0,L13)=LX13,$KR$1,IF(N13+IF(L13="",0,L13)=KP13,$JJ$1,IF(N13+IF(L13="",0,L13)=JH13,$IB$1,IF(N13+IF(L13="",0,L13)=HZ13,$GT$1,IF(N13+IF(L13="",0,L13)=GR13,$FL$1,IF(N13+IF(L13="",0,L13)=FJ13,$ED$1,IF(N13+IF(L13="",0,L13)=EB13,$CV$1,IF(N13+IF(L13="",0,L13)=WJ13,$VD$1,IF(N13+IF(L13="",0,L13)=VB13,$TV$1,IF(N13+IF(L13="",0,L13)=TT13,$SN$1,IF(N13+IF(L13="",0,L13)=SI13,$RF$1,IF(N13+IF(L13="",0,L13)=RA13,$PX$1,IF(N13+IF(L13="",0,L13)=PS13,$OP$1,IF(N13+IF(L13="",0,L13)=OK13,$NH$1,IF(N13+IF(L13="",0,L13)=NC13,$LZ$1,IF(N13+IF(L13="",0,L13)=LU13,$KR$1,IF(N13+IF(L13="",0,L13)=KM13,$JJ$1,IF(N13+IF(L13="",0,L13)=JE13,$IB$1,IF(N13+IF(L13="",0,L13)=HW13,$GT$1,IF(N13+IF(L13="",0,L13)=GO13,$FL$1,IF(N13+IF(L13="",0,L13)=FG13,$ED$1,IF(N13+IF(L13="",0,L13)=DY13,$CV$1)))))))))))))))))))))))))))))))))</f>
        <v>2025 WAGC (Nov 16)</v>
      </c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7"/>
      <c r="AG13" s="38" t="str">
        <f>IF(S13&gt;0,S13,"")</f>
        <v/>
      </c>
      <c r="AH13" s="38" t="str">
        <f>IF(T13&gt;0,T13,"")</f>
        <v/>
      </c>
      <c r="AI13" s="40" t="str">
        <f>IF(SUM(Q13:T13)-U13&gt;0,SUM(Q13:T13)-U13,"")</f>
        <v/>
      </c>
      <c r="AJ13" s="40" t="str">
        <f>IF(X13&gt;0,X13,"")</f>
        <v/>
      </c>
      <c r="AK13" s="40" t="str">
        <f>IF(Y13&gt;0,Y13,"")</f>
        <v/>
      </c>
      <c r="AL13" s="40" t="str">
        <f>IF(SUM(V13:Y13)-Z13&gt;0,SUM(V13:Y13)-Z13,"")</f>
        <v/>
      </c>
      <c r="AM13" s="40" t="str">
        <f>IF(AI13="","",MAX(AI13,AL13))</f>
        <v/>
      </c>
      <c r="AN13" s="40" t="str">
        <f>IF(AC13&gt;0,AC13,"")</f>
        <v/>
      </c>
      <c r="AO13" s="40" t="str">
        <f>IF(AD13&gt;0,AD13,"")</f>
        <v/>
      </c>
      <c r="AP13" s="40" t="str">
        <f>IF(SUM(AA13:AD13)-AE13&gt;0,SUM(AA13:AD13)-AE13,"")</f>
        <v/>
      </c>
      <c r="AQ13" s="40" t="str">
        <f>IF(SUM(AM13,AP13)&gt;0,SUM(AM13,AP13),"")</f>
        <v/>
      </c>
      <c r="AR13" s="26"/>
      <c r="AS13" s="26"/>
      <c r="AT13" s="26"/>
      <c r="AU13" s="26"/>
      <c r="AV13" s="26"/>
      <c r="AW13" s="26"/>
      <c r="AX13" s="26"/>
      <c r="AY13" s="26"/>
      <c r="AZ13" s="26"/>
      <c r="BA13" s="26"/>
      <c r="BB13" s="26"/>
      <c r="BC13" s="26"/>
      <c r="BD13" s="26"/>
      <c r="BE13" s="26"/>
      <c r="BF13" s="26"/>
      <c r="BG13" s="28"/>
      <c r="BH13" s="39" t="str">
        <f>IF(AT13&gt;0,AT13,"")</f>
        <v/>
      </c>
      <c r="BI13" s="39" t="str">
        <f>IF(AU13&gt;0,AU13,"")</f>
        <v/>
      </c>
      <c r="BJ13" s="11" t="str">
        <f>IF(SUM(AR13:AU13)-AV13&gt;0,SUM(AR13:AU13)-AV13,"")</f>
        <v/>
      </c>
      <c r="BK13" s="11" t="str">
        <f>IF(AY13&gt;0,AY13,"")</f>
        <v/>
      </c>
      <c r="BL13" s="11" t="str">
        <f>IF(AZ13&gt;0,AZ13,"")</f>
        <v/>
      </c>
      <c r="BM13" s="11" t="str">
        <f>IF(SUM(AW13:AZ13)-BA13&gt;0,SUM(AW13:AZ13)-BA13,"")</f>
        <v/>
      </c>
      <c r="BN13" s="11" t="str">
        <f>IF(BJ13="","",MAX(BJ13,BM13))</f>
        <v/>
      </c>
      <c r="BO13" s="11" t="str">
        <f>IF(BD13&gt;0,BD13,"")</f>
        <v/>
      </c>
      <c r="BP13" s="11" t="str">
        <f>IF(BE13&gt;0,BE13,"")</f>
        <v/>
      </c>
      <c r="BQ13" s="11" t="str">
        <f>IF(SUM(BB13:BE13)-BF13&gt;0,SUM(BB13:BE13)-BF13,"")</f>
        <v/>
      </c>
      <c r="BR13" s="11" t="str">
        <f>IF(SUM(BN13,BQ13)&gt;0,SUM(BN13,BQ13),"")</f>
        <v/>
      </c>
      <c r="BS13" s="22"/>
      <c r="BT13" s="22"/>
      <c r="BU13" s="22"/>
      <c r="BV13" s="22"/>
      <c r="BW13" s="22"/>
      <c r="BX13" s="22"/>
      <c r="BY13" s="22"/>
      <c r="BZ13" s="22"/>
      <c r="CA13" s="22"/>
      <c r="CB13" s="22"/>
      <c r="CC13" s="22"/>
      <c r="CD13" s="22"/>
      <c r="CE13" s="22"/>
      <c r="CF13" s="22"/>
      <c r="CG13" s="22"/>
      <c r="CH13" s="27"/>
      <c r="CI13" s="38" t="str">
        <f>IF(BU13&gt;0,BU13,"")</f>
        <v/>
      </c>
      <c r="CJ13" s="38" t="str">
        <f>IF(BV13&gt;0,BV13,"")</f>
        <v/>
      </c>
      <c r="CK13" s="40" t="str">
        <f>IF(SUM(BS13:BV13)-BW13&gt;0,SUM(BS13:BV13)-BW13,"")</f>
        <v/>
      </c>
      <c r="CL13" s="40" t="str">
        <f>IF(BZ13&gt;0,BZ13,"")</f>
        <v/>
      </c>
      <c r="CM13" s="40" t="str">
        <f>IF(CA13&gt;0,CA13,"")</f>
        <v/>
      </c>
      <c r="CN13" s="40" t="str">
        <f>IF(SUM(BX13:CA13)-CB13&gt;0,SUM(BX13:CA13)-CB13,"")</f>
        <v/>
      </c>
      <c r="CO13" s="40" t="str">
        <f>IF(CK13="","",MAX(CK13,CN13))</f>
        <v/>
      </c>
      <c r="CP13" s="40" t="str">
        <f>IF(CE13&gt;0,CE13,"")</f>
        <v/>
      </c>
      <c r="CQ13" s="40" t="str">
        <f>IF(CF13&gt;0,CF13,"")</f>
        <v/>
      </c>
      <c r="CR13" s="40" t="str">
        <f>IF(SUM(CC13:CF13)-CG13&gt;0,SUM(CC13:CF13)-CG13,"")</f>
        <v/>
      </c>
      <c r="CS13" s="40" t="str">
        <f>IF(SUM(CO13,CR13)&gt;0,SUM(CO13,CR13),"")</f>
        <v/>
      </c>
      <c r="CT13" s="51">
        <f>IF(MAX(DV13,FD13,GL13,HT13,JB13,KJ13,LR13,MZ13,OH13,PP13,QX13,SF13,TN13,UV13,WD13)-IF(L13="",0,L13)&gt;0.001,MAX(DV13,FD13,GL13,HT13,JB13,KJ13,LR13,MZ13,OH13,PP13,QX13,SF13,TN13,UV13,WD13)-IF(L13="",0,L13),"")</f>
        <v>46.01</v>
      </c>
      <c r="CU13" s="51" t="str">
        <f>IF(MAX(DY13,EB13,FG13,FJ13,GO13,GR13,HW13,HZ13,JE13,JH13,KM13,KP13,LU13,LX13,NC13,NF13,OK13,ON13,PS13,PV13,RA13,RD13,SI13,SL13,TQ13,TT13,UY13,VB13,WG13,WJ13)-IF(L13="",0,L13)&gt;0.001,MAX(DY13,EB13,FG13,FJ13,GO13,GR13,HW13,HZ13,JE13,JH13,KM13,KP13,LU13,LX13,NC13,NF13,OK13,ON13,PS13,PV13,RA13,RD13,SI13,SL13,TQ13,TT13,UY13,VB13,WG13,WJ13)-IF(L13="",0,L13),"")</f>
        <v/>
      </c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40" t="str">
        <f>IF(CX13&gt;0,CX13,"")</f>
        <v/>
      </c>
      <c r="DQ13" s="40" t="str">
        <f>IF(CY13&gt;0,CY13,"")</f>
        <v/>
      </c>
      <c r="DR13" s="40" t="str">
        <f>IF(SUM(CV13:CY13)-CZ13&gt;0,SUM(CV13:CY13)-CZ13,"")</f>
        <v/>
      </c>
      <c r="DS13" s="40" t="str">
        <f>IF(DC13&gt;0,DC13,"")</f>
        <v/>
      </c>
      <c r="DT13" s="40" t="str">
        <f>IF(DD13&gt;0,DD13,"")</f>
        <v/>
      </c>
      <c r="DU13" s="40" t="str">
        <f>IF(SUM(DA13:DD13)-DE13&gt;0,SUM(DA13:DD13)-DE13,"")</f>
        <v/>
      </c>
      <c r="DV13" s="40" t="str">
        <f>IF(MAX(DR13,DU13)&gt;0,MAX(DR13,DU13),"")</f>
        <v/>
      </c>
      <c r="DW13" s="40" t="str">
        <f>IF(DH13&gt;0,DH13,"")</f>
        <v/>
      </c>
      <c r="DX13" s="40" t="str">
        <f>IF(DI13&gt;0,DI13,"")</f>
        <v/>
      </c>
      <c r="DY13" s="40" t="str">
        <f>IF(SUM(DF13:DI13)-DJ13&gt;0,SUM(DF13:DI13)-DJ13,"")</f>
        <v/>
      </c>
      <c r="DZ13" s="40" t="str">
        <f>IF(DM13&gt;0,DM13,"")</f>
        <v/>
      </c>
      <c r="EA13" s="40" t="str">
        <f>IF(DN13&gt;0,DN13,"")</f>
        <v/>
      </c>
      <c r="EB13" s="40" t="str">
        <f>IF(SUM(DK13:DN13)-DO13&gt;0,SUM(DK13:DN13)-DO13,"")</f>
        <v/>
      </c>
      <c r="EC13" s="40" t="str">
        <f>IF(SUM(DV13,DY13,EB13)&gt;0,SUM(DV13,DY13,EB13),"")</f>
        <v/>
      </c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1" t="str">
        <f>IF(EF13&gt;0,EF13,"")</f>
        <v/>
      </c>
      <c r="EY13" s="11" t="str">
        <f>IF(EG13&gt;0,EG13,"")</f>
        <v/>
      </c>
      <c r="EZ13" s="11" t="str">
        <f>IF(SUM(ED13:EG13)-EH13&gt;0,SUM(ED13:EG13)-EH13,"")</f>
        <v/>
      </c>
      <c r="FA13" s="11" t="str">
        <f>IF(EK13&gt;0,EK13,"")</f>
        <v/>
      </c>
      <c r="FB13" s="11" t="str">
        <f>IF(EL13&gt;0,EL13,"")</f>
        <v/>
      </c>
      <c r="FC13" s="11" t="str">
        <f>IF(SUM(EI13:EL13)-EM13&gt;0,SUM(EI13:EL13)-EM13,"")</f>
        <v/>
      </c>
      <c r="FD13" s="11" t="str">
        <f>IF(MAX(EZ13,FC13)&gt;0,MAX(EZ13,FC13),"")</f>
        <v/>
      </c>
      <c r="FE13" s="11" t="str">
        <f>IF(EP13&gt;0,EP13,"")</f>
        <v/>
      </c>
      <c r="FF13" s="11" t="str">
        <f>IF(EQ13&gt;0,EQ13,"")</f>
        <v/>
      </c>
      <c r="FG13" s="11" t="str">
        <f>IF(SUM(EN13:EQ13)-ER13&gt;0,SUM(EN13:EQ13)-ER13,"")</f>
        <v/>
      </c>
      <c r="FH13" s="11" t="str">
        <f>IF(EU13&gt;0,EU13,"")</f>
        <v/>
      </c>
      <c r="FI13" s="11" t="str">
        <f>IF(EV13&gt;0,EV13,"")</f>
        <v/>
      </c>
      <c r="FJ13" s="11" t="str">
        <f>IF(SUM(ES13:EV13)-EW13&gt;0,SUM(ES13:EV13)-EW13,"")</f>
        <v/>
      </c>
      <c r="FK13" s="11" t="str">
        <f>IF(SUM(FD13,FG13,FJ13)&gt;0,SUM(FD13,FG13,FJ13),"")</f>
        <v/>
      </c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40" t="str">
        <f>IF(FN13&gt;0,FN13,"")</f>
        <v/>
      </c>
      <c r="GG13" s="40" t="str">
        <f>IF(FO13&gt;0,FO13,"")</f>
        <v/>
      </c>
      <c r="GH13" s="40" t="str">
        <f>IF(SUM(FL13:FO13)-FP13&gt;0,SUM(FL13:FO13)-FP13,"")</f>
        <v/>
      </c>
      <c r="GI13" s="40" t="str">
        <f>IF(FS13&gt;0,FS13,"")</f>
        <v/>
      </c>
      <c r="GJ13" s="40" t="str">
        <f>IF(FT13&gt;0,FT13,"")</f>
        <v/>
      </c>
      <c r="GK13" s="40" t="str">
        <f>IF(SUM(FQ13:FT13)-FU13&gt;0,SUM(FQ13:FT13)-FU13,"")</f>
        <v/>
      </c>
      <c r="GL13" s="40" t="str">
        <f>IF(MAX(GH13,GK13)&gt;0,MAX(GH13,GK13),"")</f>
        <v/>
      </c>
      <c r="GM13" s="40" t="str">
        <f>IF(FX13&gt;0,FX13,"")</f>
        <v/>
      </c>
      <c r="GN13" s="40" t="str">
        <f>IF(FY13&gt;0,FY13,"")</f>
        <v/>
      </c>
      <c r="GO13" s="40" t="str">
        <f>IF(SUM(FV13:FY13)-FZ13&gt;0,SUM(FV13:FY13)-FZ13,"")</f>
        <v/>
      </c>
      <c r="GP13" s="40" t="str">
        <f>IF(GC13&gt;0,GC13,"")</f>
        <v/>
      </c>
      <c r="GQ13" s="40" t="str">
        <f>IF(GD13&gt;0,GD13,"")</f>
        <v/>
      </c>
      <c r="GR13" s="40" t="str">
        <f>IF(SUM(GA13:GD13)-GE13&gt;0,SUM(GA13:GD13)-GE13,"")</f>
        <v/>
      </c>
      <c r="GS13" s="40" t="str">
        <f>IF(SUM(GL13,GO13,GR13)&gt;0,SUM(GL13,GO13,GR13),"")</f>
        <v/>
      </c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1" t="str">
        <f>IF(GV13&gt;0,GV13,"")</f>
        <v/>
      </c>
      <c r="HO13" s="11" t="str">
        <f>IF(GW13&gt;0,GW13,"")</f>
        <v/>
      </c>
      <c r="HP13" s="11" t="str">
        <f>IF(SUM(GT13:GW13)-GX13&gt;0,SUM(GT13:GW13)-GX13,"")</f>
        <v/>
      </c>
      <c r="HQ13" s="11" t="str">
        <f>IF(HA13&gt;0,HA13,"")</f>
        <v/>
      </c>
      <c r="HR13" s="11" t="str">
        <f>IF(HB13&gt;0,HB13,"")</f>
        <v/>
      </c>
      <c r="HS13" s="11" t="str">
        <f>IF(SUM(GY13:HB13)-HC13&gt;0,SUM(GY13:HB13)-HC13,"")</f>
        <v/>
      </c>
      <c r="HT13" s="11" t="str">
        <f>IF(MAX(HP13,HS13)&gt;0,MAX(HP13,HS13),"")</f>
        <v/>
      </c>
      <c r="HU13" s="11" t="str">
        <f>IF(HF13&gt;0,HF13,"")</f>
        <v/>
      </c>
      <c r="HV13" s="11" t="str">
        <f>IF(HG13&gt;0,HG13,"")</f>
        <v/>
      </c>
      <c r="HW13" s="11" t="str">
        <f>IF(SUM(HD13:HG13)-HH13&gt;0,SUM(HD13:HG13)-HH13,"")</f>
        <v/>
      </c>
      <c r="HX13" s="11" t="str">
        <f>IF(HK13&gt;0,HK13,"")</f>
        <v/>
      </c>
      <c r="HY13" s="11" t="str">
        <f>IF(HL13&gt;0,HL13,"")</f>
        <v/>
      </c>
      <c r="HZ13" s="11" t="str">
        <f>IF(SUM(HI13:HL13)-HM13&gt;0,SUM(HI13:HL13)-HM13,"")</f>
        <v/>
      </c>
      <c r="IA13" s="11" t="str">
        <f>IF(SUM(HT13,HW13,HZ13)&gt;0,SUM(HT13,HW13,HZ13),"")</f>
        <v/>
      </c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40" t="str">
        <f>IF(ID13&gt;0,ID13,"")</f>
        <v/>
      </c>
      <c r="IW13" s="40" t="str">
        <f>IF(IE13&gt;0,IE13,"")</f>
        <v/>
      </c>
      <c r="IX13" s="40" t="str">
        <f>IF(SUM(IB13:IE13)-IF13&gt;0,SUM(IB13:IE13)-IF13,"")</f>
        <v/>
      </c>
      <c r="IY13" s="40" t="str">
        <f>IF(II13&gt;0,II13,"")</f>
        <v/>
      </c>
      <c r="IZ13" s="40" t="str">
        <f>IF(IJ13&gt;0,IJ13,"")</f>
        <v/>
      </c>
      <c r="JA13" s="40" t="str">
        <f>IF(SUM(IG13:IJ13)-IK13&gt;0,SUM(IG13:IJ13)-IK13,"")</f>
        <v/>
      </c>
      <c r="JB13" s="40" t="str">
        <f>IF(MAX(IX13,JA13)&gt;0,MAX(IX13,JA13),"")</f>
        <v/>
      </c>
      <c r="JC13" s="40" t="str">
        <f>IF(IN13&gt;0,IN13,"")</f>
        <v/>
      </c>
      <c r="JD13" s="40" t="str">
        <f>IF(IO13&gt;0,IO13,"")</f>
        <v/>
      </c>
      <c r="JE13" s="40" t="str">
        <f>IF(SUM(IL13:IO13)-IP13&gt;0,SUM(IL13:IO13)-IP13,"")</f>
        <v/>
      </c>
      <c r="JF13" s="40" t="str">
        <f>IF(IS13&gt;0,IS13,"")</f>
        <v/>
      </c>
      <c r="JG13" s="40" t="str">
        <f>IF(IT13&gt;0,IT13,"")</f>
        <v/>
      </c>
      <c r="JH13" s="40" t="str">
        <f>IF(SUM(IQ13:IT13)-IU13&gt;0,SUM(IQ13:IT13)-IU13,"")</f>
        <v/>
      </c>
      <c r="JI13" s="40" t="str">
        <f>IF(SUM(JB13,JE13,JH13)&gt;0,SUM(JB13,JE13,JH13),"")</f>
        <v/>
      </c>
      <c r="JJ13" s="18"/>
      <c r="JK13" s="18"/>
      <c r="JL13" s="18"/>
      <c r="JM13" s="18"/>
      <c r="JN13" s="18"/>
      <c r="JO13" s="18"/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1" t="str">
        <f>IF(JL13&gt;0,JL13,"")</f>
        <v/>
      </c>
      <c r="KE13" s="11" t="str">
        <f>IF(JM13&gt;0,JM13,"")</f>
        <v/>
      </c>
      <c r="KF13" s="11" t="str">
        <f>IF(SUM(JJ13:JM13)-JN13&gt;0,SUM(JJ13:JM13)-JN13,"")</f>
        <v/>
      </c>
      <c r="KG13" s="11" t="str">
        <f>IF(JQ13&gt;0,JQ13,"")</f>
        <v/>
      </c>
      <c r="KH13" s="11" t="str">
        <f>IF(JR13&gt;0,JR13,"")</f>
        <v/>
      </c>
      <c r="KI13" s="11" t="str">
        <f>IF(SUM(JO13:JR13)-JS13&gt;0,SUM(JO13:JR13)-JS13,"")</f>
        <v/>
      </c>
      <c r="KJ13" s="11" t="str">
        <f>IF(MAX(KF13,KI13)&gt;0,MAX(KF13,KI13),"")</f>
        <v/>
      </c>
      <c r="KK13" s="11" t="str">
        <f>IF(JV13&gt;0,JV13,"")</f>
        <v/>
      </c>
      <c r="KL13" s="11" t="str">
        <f>IF(JW13&gt;0,JW13,"")</f>
        <v/>
      </c>
      <c r="KM13" s="11" t="str">
        <f>IF(SUM(JT13:JW13)-JX13&gt;0,SUM(JT13:JW13)-JX13,"")</f>
        <v/>
      </c>
      <c r="KN13" s="11" t="str">
        <f>IF(KA13&gt;0,KA13,"")</f>
        <v/>
      </c>
      <c r="KO13" s="11" t="str">
        <f>IF(KB13&gt;0,KB13,"")</f>
        <v/>
      </c>
      <c r="KP13" s="11" t="str">
        <f>IF(SUM(JY13:KB13)-KC13&gt;0,SUM(JY13:KB13)-KC13,"")</f>
        <v/>
      </c>
      <c r="KQ13" s="11" t="str">
        <f>IF(SUM(KJ13,KM13,KP13)&gt;0,SUM(KJ13,KM13,KP13),"")</f>
        <v/>
      </c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40" t="str">
        <f>IF(KT13&gt;0,KT13,"")</f>
        <v/>
      </c>
      <c r="LM13" s="40" t="str">
        <f>IF(KU13&gt;0,KU13,"")</f>
        <v/>
      </c>
      <c r="LN13" s="40" t="str">
        <f>IF(SUM(KR13:KU13)-KV13&gt;0,SUM(KR13:KU13)-KV13,"")</f>
        <v/>
      </c>
      <c r="LO13" s="40" t="str">
        <f>IF(KY13&gt;0,KY13,"")</f>
        <v/>
      </c>
      <c r="LP13" s="40" t="str">
        <f>IF(KZ13&gt;0,KZ13,"")</f>
        <v/>
      </c>
      <c r="LQ13" s="40" t="str">
        <f>IF(SUM(KW13:KZ13)-LA13&gt;0,SUM(KW13:KZ13)-LA13,"")</f>
        <v/>
      </c>
      <c r="LR13" s="40" t="str">
        <f>IF(MAX(LN13,LQ13)&gt;0,MAX(LN13,LQ13),"")</f>
        <v/>
      </c>
      <c r="LS13" s="40" t="str">
        <f>IF(LD13&gt;0,LD13,"")</f>
        <v/>
      </c>
      <c r="LT13" s="40" t="str">
        <f>IF(LE13&gt;0,LE13,"")</f>
        <v/>
      </c>
      <c r="LU13" s="40" t="str">
        <f>IF(SUM(LB13:LE13)-LF13&gt;0,SUM(LB13:LE13)-LF13,"")</f>
        <v/>
      </c>
      <c r="LV13" s="40" t="str">
        <f>IF(LI13&gt;0,LI13,"")</f>
        <v/>
      </c>
      <c r="LW13" s="40" t="str">
        <f>IF(LJ13&gt;0,LJ13,"")</f>
        <v/>
      </c>
      <c r="LX13" s="40" t="str">
        <f>IF(SUM(LG13:LJ13)-LK13&gt;0,SUM(LG13:LJ13)-LK13,"")</f>
        <v/>
      </c>
      <c r="LY13" s="40" t="str">
        <f>IF(SUM(LR13,LU13,LX13)&gt;0,SUM(LR13,LU13,LX13),"")</f>
        <v/>
      </c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1" t="str">
        <f>IF(MB13&gt;0,MB13,"")</f>
        <v/>
      </c>
      <c r="MU13" s="11" t="str">
        <f>IF(MC13&gt;0,MC13,"")</f>
        <v/>
      </c>
      <c r="MV13" s="11" t="str">
        <f>IF(SUM(LZ13:MC13)-MD13&gt;0,SUM(LZ13:MC13)-MD13,"")</f>
        <v/>
      </c>
      <c r="MW13" s="11" t="str">
        <f>IF(MG13&gt;0,MG13,"")</f>
        <v/>
      </c>
      <c r="MX13" s="11" t="str">
        <f>IF(MH13&gt;0,MH13,"")</f>
        <v/>
      </c>
      <c r="MY13" s="11" t="str">
        <f>IF(SUM(ME13:MH13)-MI13&gt;0,SUM(ME13:MH13)-MI13,"")</f>
        <v/>
      </c>
      <c r="MZ13" s="11" t="str">
        <f>IF(MAX(MV13,MY13)&gt;0,MAX(MV13,MY13),"")</f>
        <v/>
      </c>
      <c r="NA13" s="11" t="str">
        <f>IF(ML13&gt;0,ML13,"")</f>
        <v/>
      </c>
      <c r="NB13" s="11" t="str">
        <f>IF(MM13&gt;0,MM13,"")</f>
        <v/>
      </c>
      <c r="NC13" s="11" t="str">
        <f>IF(SUM(MJ13:MM13)-MN13&gt;0,SUM(MJ13:MM13)-MN13,"")</f>
        <v/>
      </c>
      <c r="ND13" s="11" t="str">
        <f>IF(MQ13&gt;0,MQ13,"")</f>
        <v/>
      </c>
      <c r="NE13" s="11" t="str">
        <f>IF(MR13&gt;0,MR13,"")</f>
        <v/>
      </c>
      <c r="NF13" s="11" t="str">
        <f>IF(SUM(MO13:MR13)-MS13&gt;0,SUM(MO13:MR13)-MS13,"")</f>
        <v/>
      </c>
      <c r="NG13" s="11" t="str">
        <f>IF(SUM(MZ13,NC13,NF13)&gt;0,SUM(MZ13,NC13,NF13),"")</f>
        <v/>
      </c>
      <c r="NH13" s="17">
        <v>7.6</v>
      </c>
      <c r="NI13" s="17">
        <v>9.4499999999999993</v>
      </c>
      <c r="NJ13" s="17">
        <v>9.6</v>
      </c>
      <c r="NK13" s="17">
        <v>19.36</v>
      </c>
      <c r="NL13" s="17">
        <v>0</v>
      </c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40">
        <f>IF(NJ13&gt;0,NJ13,"")</f>
        <v>9.6</v>
      </c>
      <c r="OC13" s="40">
        <f>IF(NK13&gt;0,NK13,"")</f>
        <v>19.36</v>
      </c>
      <c r="OD13" s="40">
        <f>IF(SUM(NH13:NK13)-NL13&gt;0,SUM(NH13:NK13)-NL13,"")</f>
        <v>46.01</v>
      </c>
      <c r="OE13" s="40" t="str">
        <f>IF(NO13&gt;0,NO13,"")</f>
        <v/>
      </c>
      <c r="OF13" s="40" t="str">
        <f>IF(NP13&gt;0,NP13,"")</f>
        <v/>
      </c>
      <c r="OG13" s="40" t="str">
        <f>IF(SUM(NM13:NP13)-NQ13&gt;0,SUM(NM13:NP13)-NQ13,"")</f>
        <v/>
      </c>
      <c r="OH13" s="40">
        <f>IF(MAX(OD13,OG13)&gt;0,MAX(OD13,OG13),"")</f>
        <v>46.01</v>
      </c>
      <c r="OI13" s="40" t="str">
        <f>IF(NT13&gt;0,NT13,"")</f>
        <v/>
      </c>
      <c r="OJ13" s="40" t="str">
        <f>IF(NU13&gt;0,NU13,"")</f>
        <v/>
      </c>
      <c r="OK13" s="40" t="str">
        <f>IF(SUM(NR13:NU13)-NV13&gt;0,SUM(NR13:NU13)-NV13,"")</f>
        <v/>
      </c>
      <c r="OL13" s="40" t="str">
        <f>IF(NY13&gt;0,NY13,"")</f>
        <v/>
      </c>
      <c r="OM13" s="40" t="str">
        <f>IF(NZ13&gt;0,NZ13,"")</f>
        <v/>
      </c>
      <c r="ON13" s="40" t="str">
        <f>IF(SUM(NW13:NZ13)-OA13&gt;0,SUM(NW13:NZ13)-OA13,"")</f>
        <v/>
      </c>
      <c r="OO13" s="40">
        <f>IF(SUM(OH13,OK13,ON13)&gt;0,SUM(OH13,OK13,ON13),"")</f>
        <v>46.01</v>
      </c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1" t="str">
        <f>IF(OR13&gt;0,OR13,"")</f>
        <v/>
      </c>
      <c r="PK13" s="11" t="str">
        <f>IF(OS13&gt;0,OS13,"")</f>
        <v/>
      </c>
      <c r="PL13" s="11" t="str">
        <f>IF(SUM(OP13:OS13)-OT13&gt;0,SUM(OP13:OS13)-OT13,"")</f>
        <v/>
      </c>
      <c r="PM13" s="11" t="str">
        <f>IF(OW13&gt;0,OW13,"")</f>
        <v/>
      </c>
      <c r="PN13" s="11" t="str">
        <f>IF(OX13&gt;0,OX13,"")</f>
        <v/>
      </c>
      <c r="PO13" s="11" t="str">
        <f>IF(SUM(OU13:OX13)-OY13&gt;0,SUM(OU13:OX13)-OY13,"")</f>
        <v/>
      </c>
      <c r="PP13" s="11" t="str">
        <f>IF(MAX(PL13,PO13)&gt;0,MAX(PL13,PO13),"")</f>
        <v/>
      </c>
      <c r="PQ13" s="11" t="str">
        <f>IF(PB13&gt;0,PB13,"")</f>
        <v/>
      </c>
      <c r="PR13" s="11" t="str">
        <f>IF(PC13&gt;0,PC13,"")</f>
        <v/>
      </c>
      <c r="PS13" s="11" t="str">
        <f>IF(SUM(OZ13:PC13)-PD13&gt;0,SUM(OZ13:PC13)-PD13,"")</f>
        <v/>
      </c>
      <c r="PT13" s="11" t="str">
        <f>IF(PG13&gt;0,PG13,"")</f>
        <v/>
      </c>
      <c r="PU13" s="11" t="str">
        <f>IF(PH13&gt;0,PH13,"")</f>
        <v/>
      </c>
      <c r="PV13" s="11" t="str">
        <f>IF(SUM(PE13:PH13)-PI13&gt;0,SUM(PE13:PH13)-PI13,"")</f>
        <v/>
      </c>
      <c r="PW13" s="11" t="str">
        <f>IF(SUM(PP13,PS13,PV13)&gt;0,SUM(PP13,PS13,PV13),"")</f>
        <v/>
      </c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40" t="str">
        <f>IF(PZ13&gt;0,PZ13,"")</f>
        <v/>
      </c>
      <c r="QS13" s="40" t="str">
        <f>IF(QA13&gt;0,QA13,"")</f>
        <v/>
      </c>
      <c r="QT13" s="40" t="str">
        <f>IF(SUM(PX13:QA13)-QB13&gt;0,SUM(PX13:QA13)-QB13,"")</f>
        <v/>
      </c>
      <c r="QU13" s="40" t="str">
        <f>IF(QE13&gt;0,QE13,"")</f>
        <v/>
      </c>
      <c r="QV13" s="40" t="str">
        <f>IF(QF13&gt;0,QF13,"")</f>
        <v/>
      </c>
      <c r="QW13" s="40" t="str">
        <f>IF(SUM(QC13:QF13)-QG13&gt;0,SUM(QC13:QF13)-QG13,"")</f>
        <v/>
      </c>
      <c r="QX13" s="40" t="str">
        <f>IF(MAX(QT13,QW13)&gt;0,MAX(QT13,QW13),"")</f>
        <v/>
      </c>
      <c r="QY13" s="40" t="str">
        <f>IF(QJ13&gt;0,QJ13,"")</f>
        <v/>
      </c>
      <c r="QZ13" s="40" t="str">
        <f>IF(QK13&gt;0,QK13,"")</f>
        <v/>
      </c>
      <c r="RA13" s="40" t="str">
        <f>IF(SUM(QH13:QK13)-QL13&gt;0,SUM(QH13:QK13)-QL13,"")</f>
        <v/>
      </c>
      <c r="RB13" s="40" t="str">
        <f>IF(QO13&gt;0,QO13,"")</f>
        <v/>
      </c>
      <c r="RC13" s="40" t="str">
        <f>IF(QP13&gt;0,QP13,"")</f>
        <v/>
      </c>
      <c r="RD13" s="40" t="str">
        <f>IF(SUM(QM13:QP13)-QQ13&gt;0,SUM(QM13:QP13)-QQ13,"")</f>
        <v/>
      </c>
      <c r="RE13" s="40" t="str">
        <f>IF(SUM(QX13,RA13,RD13)&gt;0,SUM(QX13,RA13,RD13),"")</f>
        <v/>
      </c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1" t="str">
        <f>IF(RH13&gt;0,RH13,"")</f>
        <v/>
      </c>
      <c r="SA13" s="11" t="str">
        <f>IF(RI13&gt;0,RI13,"")</f>
        <v/>
      </c>
      <c r="SB13" s="11" t="str">
        <f>IF(SUM(RF13:RI13)-RJ13&gt;0,SUM(RF13:RI13)-RJ13,"")</f>
        <v/>
      </c>
      <c r="SC13" s="11" t="str">
        <f>IF(RM13&gt;0,RM13,"")</f>
        <v/>
      </c>
      <c r="SD13" s="11" t="str">
        <f>IF(RN13&gt;0,RN13,"")</f>
        <v/>
      </c>
      <c r="SE13" s="11" t="str">
        <f>IF(SUM(RK13:RN13)-RO13&gt;0,SUM(RK13:RN13)-RO13,"")</f>
        <v/>
      </c>
      <c r="SF13" s="11" t="str">
        <f>IF(MAX(SB13,SE13)&gt;0,MAX(SB13,SE13),"")</f>
        <v/>
      </c>
      <c r="SG13" s="11" t="str">
        <f>IF(RR13&gt;0,RR13,"")</f>
        <v/>
      </c>
      <c r="SH13" s="11" t="str">
        <f>IF(RS13&gt;0,RS13,"")</f>
        <v/>
      </c>
      <c r="SI13" s="11" t="str">
        <f>IF(SUM(RP13:RS13)-RT13&gt;0,SUM(RP13:RS13)-RT13,"")</f>
        <v/>
      </c>
      <c r="SJ13" s="11" t="str">
        <f>IF(RW13&gt;0,RW13,"")</f>
        <v/>
      </c>
      <c r="SK13" s="11" t="str">
        <f>IF(RX13&gt;0,RX13,"")</f>
        <v/>
      </c>
      <c r="SL13" s="11" t="str">
        <f>IF(SUM(RU13:RX13)-RY13&gt;0,SUM(RU13:RX13)-RY13,"")</f>
        <v/>
      </c>
      <c r="SM13" s="11" t="str">
        <f>IF(SUM(SF13,SI13,SL13)&gt;0,SUM(SF13,SI13,SL13),"")</f>
        <v/>
      </c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40" t="str">
        <f>IF(SP13&gt;0,SP13,"")</f>
        <v/>
      </c>
      <c r="TI13" s="40" t="str">
        <f>IF(SQ13&gt;0,SQ13,"")</f>
        <v/>
      </c>
      <c r="TJ13" s="40" t="str">
        <f>IF(SUM(SN13:SQ13)-SR13&gt;0,SUM(SN13:SQ13)-SR13,"")</f>
        <v/>
      </c>
      <c r="TK13" s="40" t="str">
        <f>IF(SU13&gt;0,SU13,"")</f>
        <v/>
      </c>
      <c r="TL13" s="40" t="str">
        <f>IF(SV13&gt;0,SV13,"")</f>
        <v/>
      </c>
      <c r="TM13" s="40" t="str">
        <f>IF(SUM(SS13:SV13)-SW13&gt;0,SUM(SS13:SV13)-SW13,"")</f>
        <v/>
      </c>
      <c r="TN13" s="40" t="str">
        <f>IF(MAX(TJ13,TM13)&gt;0,MAX(TJ13,TM13),"")</f>
        <v/>
      </c>
      <c r="TO13" s="40" t="str">
        <f>IF(SZ13&gt;0,SZ13,"")</f>
        <v/>
      </c>
      <c r="TP13" s="40" t="str">
        <f>IF(TA13&gt;0,TA13,"")</f>
        <v/>
      </c>
      <c r="TQ13" s="40" t="str">
        <f>IF(SUM(SX13:TA13)-TB13&gt;0,SUM(SX13:TA13)-TB13,"")</f>
        <v/>
      </c>
      <c r="TR13" s="40" t="str">
        <f>IF(TE13&gt;0,TE13,"")</f>
        <v/>
      </c>
      <c r="TS13" s="40" t="str">
        <f>IF(TF13&gt;0,TF13,"")</f>
        <v/>
      </c>
      <c r="TT13" s="40" t="str">
        <f>IF(SUM(TC13:TF13)-TG13&gt;0,SUM(TC13:TF13)-TG13,"")</f>
        <v/>
      </c>
      <c r="TU13" s="40" t="str">
        <f>IF(SUM(TN13,TQ13,TT13)&gt;0,SUM(TN13,TQ13,TT13),"")</f>
        <v/>
      </c>
      <c r="TV13" s="18"/>
      <c r="TW13" s="18"/>
      <c r="TX13" s="18"/>
      <c r="TY13" s="18"/>
      <c r="TZ13" s="18"/>
      <c r="UA13" s="18"/>
      <c r="UB13" s="18"/>
      <c r="UC13" s="18"/>
      <c r="UD13" s="18"/>
      <c r="UE13" s="18"/>
      <c r="UF13" s="18"/>
      <c r="UG13" s="18"/>
      <c r="UH13" s="18"/>
      <c r="UI13" s="18"/>
      <c r="UJ13" s="18"/>
      <c r="UK13" s="18"/>
      <c r="UL13" s="18"/>
      <c r="UM13" s="18"/>
      <c r="UN13" s="18"/>
      <c r="UO13" s="18"/>
      <c r="UP13" s="11" t="str">
        <f>IF(TX13&gt;0,TX13,"")</f>
        <v/>
      </c>
      <c r="UQ13" s="11" t="str">
        <f>IF(TY13&gt;0,TY13,"")</f>
        <v/>
      </c>
      <c r="UR13" s="11" t="str">
        <f>IF(SUM(TV13:TY13)-TZ13&gt;0,SUM(TV13:TY13)-TZ13,"")</f>
        <v/>
      </c>
      <c r="US13" s="11" t="str">
        <f>IF(UC13&gt;0,UC13,"")</f>
        <v/>
      </c>
      <c r="UT13" s="11" t="str">
        <f>IF(UD13&gt;0,UD13,"")</f>
        <v/>
      </c>
      <c r="UU13" s="11" t="str">
        <f>IF(SUM(UA13:UD13)-UE13&gt;0,SUM(UA13:UD13)-UE13,"")</f>
        <v/>
      </c>
      <c r="UV13" s="11" t="str">
        <f>IF(MAX(UR13,UU13)&gt;0,MAX(UR13,UU13),"")</f>
        <v/>
      </c>
      <c r="UW13" s="11" t="str">
        <f>IF(UH13&gt;0,UH13,"")</f>
        <v/>
      </c>
      <c r="UX13" s="11" t="str">
        <f>IF(UI13&gt;0,UI13,"")</f>
        <v/>
      </c>
      <c r="UY13" s="11" t="str">
        <f>IF(SUM(UF13:UI13)-UJ13&gt;0,SUM(UF13:UI13)-UJ13,"")</f>
        <v/>
      </c>
      <c r="UZ13" s="11" t="str">
        <f>IF(UM13&gt;0,UM13,"")</f>
        <v/>
      </c>
      <c r="VA13" s="11" t="str">
        <f>IF(UN13&gt;0,UN13,"")</f>
        <v/>
      </c>
      <c r="VB13" s="11" t="str">
        <f>IF(SUM(UK13:UN13)-UO13&gt;0,SUM(UK13:UN13)-UO13,"")</f>
        <v/>
      </c>
      <c r="VC13" s="11" t="str">
        <f>IF(SUM(UV13,UY13,VB13)&gt;0,SUM(UV13,UY13,VB13),"")</f>
        <v/>
      </c>
      <c r="VD13" s="17"/>
      <c r="VE13" s="17"/>
      <c r="VF13" s="17"/>
      <c r="VG13" s="17"/>
      <c r="VH13" s="17"/>
      <c r="VI13" s="17"/>
      <c r="VJ13" s="17"/>
      <c r="VK13" s="17"/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40" t="str">
        <f>IF(VF13&gt;0,VF13,"")</f>
        <v/>
      </c>
      <c r="VY13" s="40" t="str">
        <f>IF(VG13&gt;0,VG13,"")</f>
        <v/>
      </c>
      <c r="VZ13" s="40" t="str">
        <f>IF(SUM(VD13:VG13)-VH13&gt;0,SUM(VD13:VG13)-VH13,"")</f>
        <v/>
      </c>
      <c r="WA13" s="40" t="str">
        <f>IF(VK13&gt;0,VK13,"")</f>
        <v/>
      </c>
      <c r="WB13" s="40" t="str">
        <f>IF(VL13&gt;0,VL13,"")</f>
        <v/>
      </c>
      <c r="WC13" s="40" t="str">
        <f>IF(SUM(VI13:VL13)-VM13&gt;0,SUM(VI13:VL13)-VM13,"")</f>
        <v/>
      </c>
      <c r="WD13" s="40" t="str">
        <f>IF(MAX(VZ13,WC13)&gt;0,MAX(VZ13,WC13),"")</f>
        <v/>
      </c>
      <c r="WE13" s="40" t="str">
        <f>IF(VP13&gt;0,VP13,"")</f>
        <v/>
      </c>
      <c r="WF13" s="40" t="str">
        <f>IF(VQ13&gt;0,VQ13,"")</f>
        <v/>
      </c>
      <c r="WG13" s="40" t="str">
        <f>IF(SUM(VN13:VQ13)-VR13&gt;0,SUM(VN13:VQ13)-VR13,"")</f>
        <v/>
      </c>
      <c r="WH13" s="40" t="str">
        <f>IF(VU13&gt;0,VU13,"")</f>
        <v/>
      </c>
      <c r="WI13" s="40" t="str">
        <f>IF(VV13&gt;0,VV13,"")</f>
        <v/>
      </c>
      <c r="WJ13" s="40" t="str">
        <f>IF(SUM(VS13:VV13)-VW13&gt;0,SUM(VS13:VV13)-VW13,"")</f>
        <v/>
      </c>
      <c r="WK13" s="40" t="str">
        <f>IF(SUM(WD13,WG13,WJ13)&gt;0,SUM(WD13,WG13,WJ13),"")</f>
        <v/>
      </c>
      <c r="WL13" s="26">
        <f>IF($CH13="P",BS13,(BS13+AR13)/2)</f>
        <v>0</v>
      </c>
      <c r="WM13" s="26">
        <f>IF($CH13="P",BT13,(BT13+AS13)/2)</f>
        <v>0</v>
      </c>
      <c r="WN13" s="26">
        <f>IF($CH13="P",BU13,(BU13+AT13)/2)</f>
        <v>0</v>
      </c>
      <c r="WO13" s="26">
        <f>IF($CH13="P",BV13,(BV13+AU13)/2)</f>
        <v>0</v>
      </c>
      <c r="WP13" s="26">
        <f>IF($CH13="P",BW13,(BW13+AV13)/2)</f>
        <v>0</v>
      </c>
      <c r="WQ13" s="26">
        <f>IF($CH13="P",BX13,(BX13+AW13)/2)</f>
        <v>0</v>
      </c>
      <c r="WR13" s="26">
        <f>IF($CH13="P",BY13,(BY13+AX13)/2)</f>
        <v>0</v>
      </c>
      <c r="WS13" s="26">
        <f>IF($CH13="P",BZ13,(BZ13+AY13)/2)</f>
        <v>0</v>
      </c>
      <c r="WT13" s="26">
        <f>IF($CH13="P",CA13,(CA13+AZ13)/2)</f>
        <v>0</v>
      </c>
      <c r="WU13" s="26">
        <f>IF($CH13="P",CB13,(CB13+BA13)/2)</f>
        <v>0</v>
      </c>
      <c r="WV13" s="26">
        <f>IF($CH13="P",CC13,(CC13+BB13)/2)</f>
        <v>0</v>
      </c>
      <c r="WW13" s="26">
        <f>IF($CH13="P",CD13,(CD13+BC13)/2)</f>
        <v>0</v>
      </c>
      <c r="WX13" s="26">
        <f>IF($CH13="P",CE13,(CE13+BD13)/2)</f>
        <v>0</v>
      </c>
      <c r="WY13" s="26">
        <f>IF($CH13="P",CF13,(CF13+BE13)/2)</f>
        <v>0</v>
      </c>
      <c r="WZ13" s="26">
        <f>IF($CH13="P",CG13,(CG13+BF13)/2)</f>
        <v>0</v>
      </c>
      <c r="XA13" s="28" t="s">
        <v>53</v>
      </c>
      <c r="XB13" s="11" t="str">
        <f>IF(WN13&gt;0,WN13,"")</f>
        <v/>
      </c>
      <c r="XC13" s="11" t="str">
        <f>IF(WO13&gt;0,WO13,"")</f>
        <v/>
      </c>
      <c r="XD13" s="11" t="str">
        <f>IF(SUM(WL13:WO13)-WP13&gt;0,SUM(WL13:WO13)-WP13,"")</f>
        <v/>
      </c>
      <c r="XE13" s="11" t="str">
        <f>IF(WS13&gt;0,WS13,"")</f>
        <v/>
      </c>
      <c r="XF13" s="11" t="str">
        <f>IF(WT13&gt;0,WT13,"")</f>
        <v/>
      </c>
      <c r="XG13" s="11" t="str">
        <f>IF(SUM(WQ13:WT13)-WU13&gt;0,SUM(WQ13:WT13)-WU13,"")</f>
        <v/>
      </c>
      <c r="XH13" s="11" t="str">
        <f>IF(MAX(XD13,XG13)&gt;0,MAX(XD13,XG13),"")</f>
        <v/>
      </c>
      <c r="XI13" s="11" t="str">
        <f>IF(WX13&gt;0,WX13,"")</f>
        <v/>
      </c>
      <c r="XJ13" s="11" t="str">
        <f>IF(WY13&gt;0,WY13,"")</f>
        <v/>
      </c>
      <c r="XK13" s="11" t="str">
        <f>IF(SUM(WV13:WY13)-WZ13&gt;0,SUM(WV13:WY13)-WZ13,"")</f>
        <v/>
      </c>
      <c r="XL13" s="11" t="str">
        <f>IF(SUM(XH13,XK13)&gt;0,SUM(XH13,XK13),"")</f>
        <v/>
      </c>
    </row>
    <row r="14" spans="1:636" x14ac:dyDescent="0.2">
      <c r="A14" s="4" cm="1">
        <f t="array" ref="A14">IF(AND(H14&lt;&gt;"",H14&lt;&gt;"No DD"),SUMPRODUCT((H$4:H$15&lt;&gt;"")*(H$4:H$15&lt;&gt;"No DD")*(E$4:E$15&gt;E14))+1,IF(H14="No DD",SUMPRODUCT((H$4:H$15="No DD")*(E$4:E$15&gt;E14))+1+SUMPRODUCT((H$4:H$15&lt;&gt;"")*(H$4:H$15&lt;&gt;"No DD")),""))</f>
        <v>10</v>
      </c>
      <c r="B14" s="5" t="s">
        <v>227</v>
      </c>
      <c r="C14" s="4" t="s">
        <v>228</v>
      </c>
      <c r="D14" s="4" t="s">
        <v>229</v>
      </c>
      <c r="E14" s="9">
        <f>SUM(J14,L14,N14)</f>
        <v>44.92</v>
      </c>
      <c r="F14" s="3" t="str">
        <f>IF(OR(AND(AG14&gt;=AQ$17,AG14&lt;&gt;"",AI14&gt;=AQ$21,AI14&lt;&gt;"",AF14=""),AND(AJ14&gt;=AQ$17,AJ14&lt;&gt;"",AL14&gt;=AQ$21,AL14&lt;&gt;"",AF14=""),AND(AN14&gt;=AQ$17,AN14&lt;&gt;"",AP14&gt;=AQ$21,AP14&lt;&gt;"",AF14=""),AND(BH14&gt;=BR$17,BH14&lt;&gt;"",BJ14&gt;=BR$21,BJ14&lt;&gt;"",BG14=""),AND(BK14&gt;=BR$17,BK14&lt;&gt;"",BM14&gt;=BR$21,BM14&lt;&gt;"",BG14=""),AND(BO14&gt;=BR$17,BO14&lt;&gt;"",BQ14&gt;=BR$21,BQ14&lt;&gt;"",BG14=""),AND(CI14&gt;=CS$17,CI14&lt;&gt;"",CK14&gt;=CS$21,CK14&lt;&gt;"",CH14=""),AND(CL14&gt;=CS$17,CL14&lt;&gt;"",CN14&gt;=CS$21,CN14&lt;&gt;"",CH14=""),AND(CP14&gt;=CS$17,CP14&lt;&gt;"",CR14&gt;=CS$21,CR14&lt;&gt;"",CH14=""),AND(DP14&gt;=EC$17,DP14&lt;&gt;"",DR14&gt;=EC$21,DR14&lt;&gt;""),AND(DS14&gt;=EC$17,DS14&lt;&gt;"",DU14&gt;=EC$21,DU14&lt;&gt;""),AND(DW14&gt;=EC$17,DW14&lt;&gt;"",DY14&gt;=EC$21,DY14&lt;&gt;""),AND(DZ14&gt;=EC$17,DZ14&lt;&gt;"",EB14&gt;=EC$21,EB14&lt;&gt;""),AND(EX14&gt;=FK$17,EX14&lt;&gt;"",EZ14&gt;=FK$21,EZ14&lt;&gt;""),AND(FA14&gt;=FK$17,FA14&lt;&gt;"",FC14&gt;=FK$21,FC14&lt;&gt;""),AND(FE14&gt;=FK$17,FE14&lt;&gt;"",FG14&gt;=FK$21,FG14&lt;&gt;""),AND(FH14&gt;=FK$17,FH14&lt;&gt;"",FJ14&gt;=FK$21,FJ14&lt;&gt;""),AND(GF14&gt;=GS$17,GF14&lt;&gt;"",GH14&gt;=GS$21,GH14&lt;&gt;""),AND(GI14&gt;=GS$17,GI14&lt;&gt;"",GK14&gt;=GS$21,GK14&lt;&gt;""),AND(GM14&gt;=GS$17,GM14&lt;&gt;"",GO14&gt;=GS$21,GO14&lt;&gt;""),AND(GP14&gt;=GS$17,GP14&lt;&gt;"",GR14&gt;=GS$21,GR14&lt;&gt;""),AND(HN14&gt;=IA$17,HN14&lt;&gt;"",HP14&gt;=IA$21,HP14&lt;&gt;""),AND(HQ14&gt;=IA$17,HQ14&lt;&gt;"",HS14&gt;=IA$21,HS14&lt;&gt;""),AND(HU14&gt;=IA$17,HU14&lt;&gt;"",HW14&gt;=IA$21,HW14&lt;&gt;""),AND(HX14&gt;=IA$17,HX14&lt;&gt;"",HZ14&gt;=IA$21,HZ14&lt;&gt;""),AND(IV14&gt;=JI$17,IV14&lt;&gt;"",IX14&gt;=JI$21,IX14&lt;&gt;""),AND(IY14&gt;=JI$17,IY14&lt;&gt;"",JA14&gt;=JI$21,JA14&lt;&gt;""),AND(JC14&gt;=JI$17,JC14&lt;&gt;"",JE14&gt;=JI$21,JE14&lt;&gt;""),AND(JF14&gt;=JI$17,JF14&lt;&gt;"",JH14&gt;=JI$21,JH14&lt;&gt;""),AND(KD14&gt;=KQ$17,KD14&lt;&gt;"",KF14&gt;=KQ$21,KF14&lt;&gt;""),AND(KG14&gt;=KQ$17,KG14&lt;&gt;"",KI14&gt;=KQ$21,KI14&lt;&gt;""),AND(KK14&gt;=KQ$17,KK14&lt;&gt;"",KM14&gt;=KQ$21,KM14&lt;&gt;""),AND(KN14&gt;=KQ$17,KN14&lt;&gt;"",KP14&gt;=KQ$21,KP14&lt;&gt;""),AND(LL14&gt;=LY$17,LL14&lt;&gt;"",LN14&gt;=LY$21,LN14&lt;&gt;""),AND(LO14&gt;=LY$17,LO14&lt;&gt;"",LQ14&gt;=LY$21,LQ14&lt;&gt;""),AND(LS14&gt;=LY$17,LS14&lt;&gt;"",LU14&gt;=LY$21,LU14&lt;&gt;""),AND(LV14&gt;=LY$17,LV14&lt;&gt;"",LX14&gt;=LY$21,LX14&lt;&gt;""),AND(MT14&gt;=NG$17,MT14&lt;&gt;"",MV14&gt;=NG$21,MV14&lt;&gt;""),AND(MW14&gt;=NG$17,MW14&lt;&gt;"",MY14&gt;=NG$21,MY14&lt;&gt;""),AND(NA14&gt;=NG$17,NA14&lt;&gt;"",NC14&gt;=NG$21,NC14&lt;&gt;""),AND(ND14&gt;=NG$17,ND14&lt;&gt;"",NF14&gt;=NG$21,NF14&lt;&gt;""),AND(OB14&gt;=OO$17,OB14&lt;&gt;"",OD14&gt;=OO$21,OD14&lt;&gt;""),AND(OE14&gt;=OO$17,OE14&lt;&gt;"",OG14&gt;=OO$21,OG14&lt;&gt;""),AND(OI14&gt;=OO$17,OI14&lt;&gt;"",OK14&gt;=OO$21,OK14&lt;&gt;""),AND(OL14&gt;=OO$17,OL14&lt;&gt;"",ON14&gt;=OO$21,ON14&lt;&gt;""),AND(PJ14&gt;=PW$17,PJ14&lt;&gt;"",PL14&gt;=PW$21,PL14&lt;&gt;""),AND(PM14&gt;=PW$17,PM14&lt;&gt;"",PO14&gt;=PW$21,PO14&lt;&gt;""),AND(PQ14&gt;=PW$17,PQ14&lt;&gt;"",PS14&gt;=PW$21,PS14&lt;&gt;""),AND(PT14&gt;=PW$17,PT14&lt;&gt;"",PV14&gt;=PW$21,PV14&lt;&gt;""),AND(QR14&gt;=RE$17,QR14&lt;&gt;"",QT14&gt;=RE$21,QT14&lt;&gt;""),AND(QU14&gt;=RE$17,QU14&lt;&gt;"",QW14&gt;=RE$21,QW14&lt;&gt;""),AND(QY14&gt;=RE$17,QY14&lt;&gt;"",RA14&gt;=RE$21,RA14&lt;&gt;""),AND(RB14&gt;=RE$17,RB14&lt;&gt;"",RD14&gt;=RE$21,RD14&lt;&gt;""),AND(RZ14&gt;=SM$17,RZ14&lt;&gt;"",SB14&gt;=SM$21,SB14&lt;&gt;""),AND(SC14&gt;=SM$17,SC14&lt;&gt;"",SE14&gt;=SM$21,SE14&lt;&gt;""),AND(SG14&gt;=SM$17,SG14&lt;&gt;"",SI14&gt;=SM$21,SI14&lt;&gt;""),AND(SJ14&gt;=SM$17,SJ14&lt;&gt;"",SL14&gt;=SM$21,SL14&lt;&gt;""),AND(TH14&gt;=TU$17,TH14&lt;&gt;"",TJ14&gt;=TU$21,TJ14&lt;&gt;""),AND(TK14&gt;=TU$17,TK14&lt;&gt;"",TM14&gt;=TU$21,TM14&lt;&gt;""),AND(TO14&gt;=TU$17,TO14&lt;&gt;"",TQ14&gt;=TU$21,TQ14&lt;&gt;""),AND(TR14&gt;=TU$17,TR14&lt;&gt;"",TT14&gt;=TU$21,TT14&lt;&gt;""),AND(UP14&gt;=VC$17,UP14&lt;&gt;"",UR14&gt;=VC$21,UR14&lt;&gt;""),AND(US14&gt;=VC$17,US14&lt;&gt;"",UU14&gt;=VC$21,UU14&lt;&gt;""),AND(UW14&gt;=VC$17,UW14&lt;&gt;"",UY14&gt;=VC$21,UY14&lt;&gt;""),AND(UZ14&gt;=VC$17,UZ14&lt;&gt;"",VB14&gt;=VC$21,VB14&lt;&gt;""),AND(VX14&gt;=WK$17,VX14&lt;&gt;"",VZ14&gt;=WK$21,VZ14&lt;&gt;""),AND(WA14&gt;=WK$17,WA14&lt;&gt;"",WC14&gt;=WK$21,WC14&lt;&gt;""),AND(WE14&gt;=WK$17,WE14&lt;&gt;"",WG14&gt;=WK$21,WG14&lt;&gt;""),AND(WH14&gt;=WK$17,WH14&lt;&gt;"",WJ14&gt;=WK$21,WJ14&lt;&gt;"")),"P","")</f>
        <v/>
      </c>
      <c r="G14" s="3" t="str">
        <f>IF(OR(AND(AI14&gt;=AQ$21,AI14&lt;&gt;"",AF14=""),AND(AL14&gt;=AQ$21,AL14&lt;&gt;"",AF14=""),AND(AP14&gt;=AQ$21,AP14&lt;&gt;"",AF14=""),AND(BJ14&gt;=BR$21,BJ14&lt;&gt;"",BG14=""),AND(BM14&gt;=BR$21,BM14&lt;&gt;"",BG14=""),AND(BQ14&gt;=BR$21,BQ14&lt;&gt;"",BG14=""),AND(CK14&gt;=CS$21,CK14&lt;&gt;"",CH14=""),AND(CN14&gt;=CS$21,CN14&lt;&gt;"",CH14=""),AND(CR14&gt;=CS$21,CR14&lt;&gt;"",CH14=""),AND(DR14&gt;=EC$21,DR14&lt;&gt;""),AND(DU14&gt;=EC$21,DU14&lt;&gt;""),AND(DY14&gt;=EC$21,DY14&lt;&gt;""),AND(EB14&gt;=EC$21,EB14&lt;&gt;""),AND(EZ14&gt;=FK$21,EZ14&lt;&gt;""),AND(FC14&gt;=FK$21,FC14&lt;&gt;""),AND(FG14&gt;=FK$21,FG14&lt;&gt;""),AND(FJ14&gt;=FK$21,FJ14&lt;&gt;""),AND(GH14&gt;=GS$21,GH14&lt;&gt;""),AND(GK14&gt;=GS$21,GK14&lt;&gt;""),AND(GO14&gt;=GS$21,GO14&lt;&gt;""),AND(GR14&gt;=GS$21,GR14&lt;&gt;""),AND(HP14&gt;=IA$21,HP14&lt;&gt;""),AND(HS14&gt;=IA$21,HS14&lt;&gt;""),AND(HW14&gt;=IA$21,HW14&lt;&gt;""),AND(HZ14&gt;=IA$21,HZ14&lt;&gt;""),AND(IX14&gt;=JI$21,IX14&lt;&gt;""),AND(JA14&gt;=JI$21,JA14&lt;&gt;""),AND(JE14&gt;=JI$21,JE14&lt;&gt;""),AND(JH14&gt;=JI$21,JH14&lt;&gt;""),AND(KF14&gt;=KQ$21,KF14&lt;&gt;""),AND(KI14&gt;=KQ$21,KI14&lt;&gt;""),AND(KM14&gt;=KQ$21,KM14&lt;&gt;""),AND(KP14&gt;=KQ$21,KP14&lt;&gt;""),AND(LN14&gt;=LY$21,LN14&lt;&gt;""),AND(LQ14&gt;=LY$21,LQ14&lt;&gt;""),AND(LU14&gt;=LY$21,LU14&lt;&gt;""),AND(LX14&gt;=LY$21,LX14&lt;&gt;""),AND(MV14&gt;=NG$21,MV14&lt;&gt;""),AND(MY14&gt;=NG$21,MY14&lt;&gt;""),AND(NC14&gt;=NG$21,NC14&lt;&gt;""),AND(NF14&gt;=NG$21,NF14&lt;&gt;""),AND(OD14&gt;=OO$21,OD14&lt;&gt;""),AND(OG14&gt;=OO$21,OG14&lt;&gt;""),AND(OK14&gt;=OO$21,OK14&lt;&gt;""),AND(ON14&gt;=OO$21,ON14&lt;&gt;""),AND(PL14&gt;=PW$21,PL14&lt;&gt;""),AND(PO14&gt;=PW$21,PO14&lt;&gt;""),AND(PS14&gt;=PW$21,PS14&lt;&gt;""),AND(PV14&gt;=PW$21,PV14&lt;&gt;""),AND(QT14&gt;=RE$21,QT14&lt;&gt;""),AND(QW14&gt;=RE$21,QW14&lt;&gt;""),AND(RA14&gt;=RE$21,RA14&lt;&gt;""),AND(RD14&gt;=RE$21,RD14&lt;&gt;""),AND(SB14&gt;=SM$21,SB14&lt;&gt;""),AND(SE14&gt;=SM$21,SE14&lt;&gt;""),AND(SI14&gt;=SM$21,SI14&lt;&gt;""),AND(SL14&gt;=SM$21,SL14&lt;&gt;""),AND(TJ14&gt;=TU$21,TJ14&lt;&gt;""),AND(TM14&gt;=TU$21,TM14&lt;&gt;""),AND(TQ14&gt;=TU$21,TQ14&lt;&gt;""),AND(TT14&gt;=TU$21,TT14&lt;&gt;""),AND(UR14&gt;=VC$21,UR14&lt;&gt;""),AND(UU14&gt;=VC$21,UU14&lt;&gt;""),AND(UY14&gt;=VC$21,UY14&lt;&gt;""),AND(VB14&gt;=VC$21,VB14&lt;&gt;""),AND(VZ14&gt;=WK$21,VZ14&lt;&gt;""),AND(WC14&gt;=WK$21,WC14&lt;&gt;""),AND(WG14&gt;=WK$21,WG14&lt;&gt;""),AND(WJ14&gt;=WK$21,WJ14&lt;&gt;"")),"P","")</f>
        <v>P</v>
      </c>
      <c r="H14" s="36" t="str">
        <f>IF(AND(G14="P",F14=""),"No DD",IF(OR(AND(AG14&gt;=AQ$20,AG14&lt;&gt;"",AI14&gt;=AQ$24,AI14&lt;&gt;"",AF14=""),AND(AJ14&gt;=AQ$20,AJ14&lt;&gt;"",AL14&gt;=AQ$24,AL14&lt;&gt;"",AF14=""),AND(AN14&gt;=AQ$20,AN14&lt;&gt;"",AP14&gt;=AQ$24,AP14&lt;&gt;"",AF14=""),AND(BH14&gt;=BR$20,BH14&lt;&gt;"",BJ14&gt;=BR$24,BJ14&lt;&gt;"",BG14=""),AND(BK14&gt;=BR$20,BK14&lt;&gt;"",BM14&gt;=BR$24,BM14&lt;&gt;"",BG14=""),AND(BO14&gt;=BR$20,BO14&lt;&gt;"",BQ14&gt;=BR$24,BQ14&lt;&gt;"",BG14=""),AND(CI14&gt;=CS$20,CI14&lt;&gt;"",CK14&gt;=CS$24,CK14&lt;&gt;"",CH14=""),AND(CL14&gt;=CS$20,CL14&lt;&gt;"",CN14&gt;=CS$24,CN14&lt;&gt;"",CH14=""),AND(CP14&gt;=CS$20,CP14&lt;&gt;"",CR14&gt;=CS$24,CR14&lt;&gt;"",CH14=""),AND(DP14&gt;=EC$20,DP14&lt;&gt;"",DR14&gt;=EC$24,DR14&lt;&gt;""),AND(DS14&gt;=EC$20,DS14&lt;&gt;"",DU14&gt;=EC$24,DU14&lt;&gt;""),AND(DW14&gt;=EC$20,DW14&lt;&gt;"",DY14&gt;=EC$24,DY14&lt;&gt;""),AND(DZ14&gt;=EC$20,DZ14&lt;&gt;"",EB14&gt;=EC$24,EB14&lt;&gt;""),AND(EX14&gt;=FK$20,EX14&lt;&gt;"",EZ14&gt;=FK$24,EZ14&lt;&gt;""),AND(FA14&gt;=FK$20,FA14&lt;&gt;"",FC14&gt;=FK$24,FC14&lt;&gt;""),AND(FE14&gt;=FK$20,FE14&lt;&gt;"",FG14&gt;=FK$24,FG14&lt;&gt;""),AND(FH14&gt;=FK$20,FH14&lt;&gt;"",FJ14&gt;=FK$24,FJ14&lt;&gt;""),AND(GF14&gt;=GS$20,GF14&lt;&gt;"",GH14&gt;=GS$24,GH14&lt;&gt;""),AND(GI14&gt;=GS$20,GI14&lt;&gt;"",GK14&gt;=GS$24,GK14&lt;&gt;""),AND(GM14&gt;=GS$20,GM14&lt;&gt;"",GO14&gt;=GS$24,GO14&lt;&gt;""),AND(GP14&gt;=GS$20,GP14&lt;&gt;"",GR14&gt;=GS$24,GR14&lt;&gt;""),AND(HN14&gt;=IA$20,HN14&lt;&gt;"",HP14&gt;=IA$24,HP14&lt;&gt;""),AND(HQ14&gt;=IA$20,HQ14&lt;&gt;"",HS14&gt;=IA$24,HS14&lt;&gt;""),AND(HU14&gt;=IA$20,HU14&lt;&gt;"",HW14&gt;=IA$24,HW14&lt;&gt;""),AND(HX14&gt;=IA$20,HX14&lt;&gt;"",HZ14&gt;=IA$24,HZ14&lt;&gt;""),AND(IV14&gt;=JI$20,IV14&lt;&gt;"",IX14&gt;=JI$24,IX14&lt;&gt;""),AND(IY14&gt;=JI$20,IY14&lt;&gt;"",JA14&gt;=JI$24,JA14&lt;&gt;""),AND(JC14&gt;=JI$20,JC14&lt;&gt;"",JE14&gt;=JI$24,JE14&lt;&gt;""),AND(JF14&gt;=JI$20,JF14&lt;&gt;"",JH14&gt;=JI$24,JH14&lt;&gt;""),AND(KD14&gt;=KQ$20,KD14&lt;&gt;"",KF14&gt;=KQ$24,KF14&lt;&gt;""),AND(KG14&gt;=KQ$20,KG14&lt;&gt;"",KI14&gt;=KQ$24,KI14&lt;&gt;""),AND(KK14&gt;=KQ$20,KK14&lt;&gt;"",KM14&gt;=KQ$24,KM14&lt;&gt;""),AND(KN14&gt;=KQ$20,KN14&lt;&gt;"",KP14&gt;=KQ$24,KP14&lt;&gt;""),AND(LL14&gt;=LY$20,LL14&lt;&gt;"",LN14&gt;=LY$24,LN14&lt;&gt;""),AND(LO14&gt;=LY$20,LO14&lt;&gt;"",LQ14&gt;=LY$24,LQ14&lt;&gt;""),AND(LS14&gt;=LY$20,LS14&lt;&gt;"",LU14&gt;=LY$24,LU14&lt;&gt;""),AND(LV14&gt;=LY$20,LV14&lt;&gt;"",LX14&gt;=LY$24,LX14&lt;&gt;""),AND(MT14&gt;=NG$20,MT14&lt;&gt;"",MV14&gt;=NG$24,MV14&lt;&gt;""),AND(MW14&gt;=NG$20,MW14&lt;&gt;"",MY14&gt;=NG$24,MY14&lt;&gt;""),AND(NA14&gt;=NG$20,NA14&lt;&gt;"",NC14&gt;=NG$24,NC14&lt;&gt;""),AND(ND14&gt;=NG$20,ND14&lt;&gt;"",NF14&gt;=NG$24,NF14&lt;&gt;""),AND(OB14&gt;=OO$20,OB14&lt;&gt;"",OD14&gt;=OO$24,OD14&lt;&gt;""),AND(OE14&gt;=OO$20,OE14&lt;&gt;"",OG14&gt;=OO$24,OG14&lt;&gt;""),AND(OI14&gt;=OO$20,OI14&lt;&gt;"",OK14&gt;=OO$24,OK14&lt;&gt;""),AND(OL14&gt;=OO$20,OL14&lt;&gt;"",ON14&gt;=OO$24,ON14&lt;&gt;""),AND(PJ14&gt;=PW$20,PJ14&lt;&gt;"",PL14&gt;=PW$24,PL14&lt;&gt;""),AND(PM14&gt;=PW$20,PM14&lt;&gt;"",PO14&gt;=PW$24,PO14&lt;&gt;""),AND(PQ14&gt;=PW$20,PQ14&lt;&gt;"",PS14&gt;=PW$24,PS14&lt;&gt;""),AND(PT14&gt;=PW$20,PT14&lt;&gt;"",PV14&gt;=PW$24,PV14&lt;&gt;""),AND(QR14&gt;=RE$20,QR14&lt;&gt;"",QT14&gt;=RE$24,QT14&lt;&gt;""),AND(QU14&gt;=RE$20,QU14&lt;&gt;"",QW14&gt;=RE$24,QW14&lt;&gt;""),AND(QY14&gt;=RE$20,QY14&lt;&gt;"",RA14&gt;=RE$24,RA14&lt;&gt;""),AND(RB14&gt;=RE$20,RB14&lt;&gt;"",RD14&gt;=RE$24,RD14&lt;&gt;""),AND(RZ14&gt;=SM$20,RZ14&lt;&gt;"",SB14&gt;=SM$24,SB14&lt;&gt;""),AND(SC14&gt;=SM$20,SC14&lt;&gt;"",SE14&gt;=SM$24,SE14&lt;&gt;""),AND(SG14&gt;=SM$20,SG14&lt;&gt;"",SI14&gt;=SM$24,SI14&lt;&gt;""),AND(SJ14&gt;=SM$20,SJ14&lt;&gt;"",SL14&gt;=SM$24,SL14&lt;&gt;""),AND(TH14&gt;=TU$20,TH14&lt;&gt;"",TJ14&gt;=TU$24,TJ14&lt;&gt;""),AND(TK14&gt;=TU$20,TK14&lt;&gt;"",TM14&gt;=TU$24,TM14&lt;&gt;""),AND(TO14&gt;=TU$20,TO14&lt;&gt;"",TQ14&gt;=TU$24,TQ14&lt;&gt;""),AND(TR14&gt;=TU$20,TR14&lt;&gt;"",TT14&gt;=TU$24,TT14&lt;&gt;""),AND(UP14&gt;=VC$20,UP14&lt;&gt;"",UR14&gt;=VC$24,UR14&lt;&gt;""),AND(US14&gt;=VC$20,US14&lt;&gt;"",UU14&gt;=VC$24,UU14&lt;&gt;""),AND(UW14&gt;=VC$20,UW14&lt;&gt;"",UY14&gt;=VC$24,UY14&lt;&gt;""),AND(UZ14&gt;=VC$20,UZ14&lt;&gt;"",VB14&gt;=VC$24,VB14&lt;&gt;""),AND(VX14&gt;=WK$20,VX14&lt;&gt;"",VZ14&gt;=WK$24,VZ14&lt;&gt;""),AND(WA14&gt;=WK$20,WA14&lt;&gt;"",WC14&gt;=WK$24,WC14&lt;&gt;""),AND(WE14&gt;=WK$20,WE14&lt;&gt;"",WG14&gt;=WK$24,WG14&lt;&gt;""),AND(WH14&gt;=WK$20,WH14&lt;&gt;"",WJ14&gt;=WK$24,WJ14&lt;&gt;"")),"Merit",IF(OR(AND(AG14&gt;=AQ$19,AG14&lt;&gt;"",AI14&gt;=AQ$23,AI14&lt;&gt;"",AF14=""),AND(AJ14&gt;=AQ$19,AJ14&lt;&gt;"",AL14&gt;=AQ$23,AL14&lt;&gt;"",AF14=""),AND(AN14&gt;=AQ$19,AN14&lt;&gt;"",AP14&gt;=AQ$23,AP14&lt;&gt;"",AF14=""),AND(BH14&gt;=BR$19,BH14&lt;&gt;"",BJ14&gt;=BR$23,BJ14&lt;&gt;"",BG14=""),AND(BK14&gt;=BR$19,BK14&lt;&gt;"",BM14&gt;=BR$23,BM14&lt;&gt;"",BG14=""),AND(BO14&gt;=BR$19,BO14&lt;&gt;"",BQ14&gt;=BR$23,BQ14&lt;&gt;"",BG14=""),AND(CI14&gt;=CS$19,CI14&lt;&gt;"",CK14&gt;=CS$23,CK14&lt;&gt;"",CH14=""),AND(CL14&gt;=CS$19,CL14&lt;&gt;"",CN14&gt;=CS$23,CN14&lt;&gt;"",CH14=""),AND(CP14&gt;=CS$19,CP14&lt;&gt;"",CR14&gt;=CS$23,CR14&lt;&gt;"",CH14=""),AND(DP14&gt;=EC$19,DP14&lt;&gt;"",DR14&gt;=EC$23,DR14&lt;&gt;""),AND(DS14&gt;=EC$19,DS14&lt;&gt;"",DU14&gt;=EC$23,DU14&lt;&gt;""),AND(DW14&gt;=EC$19,DW14&lt;&gt;"",DY14&gt;=EC$23,DY14&lt;&gt;""),AND(DZ14&gt;=EC$19,DZ14&lt;&gt;"",EB14&gt;=EC$23,EB14&lt;&gt;""),AND(EX14&gt;=FK$19,EX14&lt;&gt;"",EZ14&gt;=FK$23,EZ14&lt;&gt;""),AND(FA14&gt;=FK$19,FA14&lt;&gt;"",FC14&gt;=FK$23,FC14&lt;&gt;""),AND(FE14&gt;=FK$19,FE14&lt;&gt;"",FG14&gt;=FK$23,FG14&lt;&gt;""),AND(FH14&gt;=FK$19,FH14&lt;&gt;"",FJ14&gt;=FK$23,FJ14&lt;&gt;""),AND(GF14&gt;=GS$19,GF14&lt;&gt;"",GH14&gt;=GS$23,GH14&lt;&gt;""),AND(GI14&gt;=GS$19,GI14&lt;&gt;"",GK14&gt;=GS$23,GK14&lt;&gt;""),AND(GM14&gt;=GS$19,GM14&lt;&gt;"",GO14&gt;=GS$23,GO14&lt;&gt;""),AND(GP14&gt;=GS$19,GP14&lt;&gt;"",GR14&gt;=GS$23,GR14&lt;&gt;""),AND(HN14&gt;=IA$19,HN14&lt;&gt;"",HP14&gt;=IA$23,HP14&lt;&gt;""),AND(HQ14&gt;=IA$19,HQ14&lt;&gt;"",HS14&gt;=IA$23,HS14&lt;&gt;""),AND(HU14&gt;=IA$19,HU14&lt;&gt;"",HW14&gt;=IA$23,HW14&lt;&gt;""),AND(HX14&gt;=IA$19,HX14&lt;&gt;"",HZ14&gt;=IA$23,HZ14&lt;&gt;""),AND(IV14&gt;=JI$19,IV14&lt;&gt;"",IX14&gt;=JI$23,IX14&lt;&gt;""),AND(IY14&gt;=JI$19,IY14&lt;&gt;"",JA14&gt;=JI$23,JA14&lt;&gt;""),AND(JC14&gt;=JI$19,JC14&lt;&gt;"",JE14&gt;=JI$23,JE14&lt;&gt;""),AND(JF14&gt;=JI$19,JF14&lt;&gt;"",JH14&gt;=JI$23,JH14&lt;&gt;""),AND(KD14&gt;=KQ$19,KD14&lt;&gt;"",KF14&gt;=KQ$23,KF14&lt;&gt;""),AND(KG14&gt;=KQ$19,KG14&lt;&gt;"",KI14&gt;=KQ$23,KI14&lt;&gt;""),AND(KK14&gt;=KQ$19,KK14&lt;&gt;"",KM14&gt;=KQ$23,KM14&lt;&gt;""),AND(KN14&gt;=KQ$19,KN14&lt;&gt;"",KP14&gt;=KQ$23,KP14&lt;&gt;""),AND(LL14&gt;=LY$19,LL14&lt;&gt;"",LN14&gt;=LY$23,LN14&lt;&gt;""),AND(LO14&gt;=LY$19,LO14&lt;&gt;"",LQ14&gt;=LY$23,LQ14&lt;&gt;""),AND(LS14&gt;=LY$19,LS14&lt;&gt;"",LU14&gt;=LY$23,LU14&lt;&gt;""),AND(LV14&gt;=LY$19,LV14&lt;&gt;"",LX14&gt;=LY$23,LX14&lt;&gt;""),AND(MT14&gt;=NG$19,MT14&lt;&gt;"",MV14&gt;=NG$23,MV14&lt;&gt;""),AND(MW14&gt;=NG$19,MW14&lt;&gt;"",MY14&gt;=NG$23,MY14&lt;&gt;""),AND(NA14&gt;=NG$19,NA14&lt;&gt;"",NC14&gt;=NG$23,NC14&lt;&gt;""),AND(ND14&gt;=NG$19,ND14&lt;&gt;"",NF14&gt;=NG$23,NF14&lt;&gt;""),AND(OB14&gt;=OO$19,OB14&lt;&gt;"",OD14&gt;=OO$23,OD14&lt;&gt;""),AND(OE14&gt;=OO$19,OE14&lt;&gt;"",OG14&gt;=OO$23,OG14&lt;&gt;""),AND(OI14&gt;=OO$19,OI14&lt;&gt;"",OK14&gt;=OO$23,OK14&lt;&gt;""),AND(OL14&gt;=OO$19,OL14&lt;&gt;"",ON14&gt;=OO$23,ON14&lt;&gt;""),AND(PJ14&gt;=PW$19,PJ14&lt;&gt;"",PL14&gt;=PW$23,PL14&lt;&gt;""),AND(PM14&gt;=PW$19,PM14&lt;&gt;"",PO14&gt;=PW$23,PO14&lt;&gt;""),AND(PQ14&gt;=PW$19,PQ14&lt;&gt;"",PS14&gt;=PW$23,PS14&lt;&gt;""),AND(PT14&gt;=PW$19,PT14&lt;&gt;"",PV14&gt;=PW$23,PV14&lt;&gt;""),AND(QR14&gt;=RE$19,QR14&lt;&gt;"",QT14&gt;=RE$23,QT14&lt;&gt;""),AND(QU14&gt;=RE$19,QU14&lt;&gt;"",QW14&gt;=RE$23,QW14&lt;&gt;""),AND(QY14&gt;=RE$19,QY14&lt;&gt;"",RA14&gt;=RE$23,RA14&lt;&gt;""),AND(RB14&gt;=RE$19,RB14&lt;&gt;"",RD14&gt;=RE$23,RD14&lt;&gt;""),AND(RZ14&gt;=SM$19,RZ14&lt;&gt;"",SB14&gt;=SM$23,SB14&lt;&gt;""),AND(SC14&gt;=SM$19,SC14&lt;&gt;"",SE14&gt;=SM$23,SE14&lt;&gt;""),AND(SG14&gt;=SM$19,SG14&lt;&gt;"",SI14&gt;=SM$23,SI14&lt;&gt;""),AND(SJ14&gt;=SM$19,SJ14&lt;&gt;"",SL14&gt;=SM$23,SL14&lt;&gt;""),AND(TH14&gt;=TU$19,TH14&lt;&gt;"",TJ14&gt;=TU$23,TJ14&lt;&gt;""),AND(TK14&gt;=TU$19,TK14&lt;&gt;"",TM14&gt;=TU$23,TM14&lt;&gt;""),AND(TO14&gt;=TU$19,TO14&lt;&gt;"",TQ14&gt;=TU$23,TQ14&lt;&gt;""),AND(TR14&gt;=TU$19,TR14&lt;&gt;"",TT14&gt;=TU$23,TT14&lt;&gt;""),AND(UP14&gt;=VC$19,UP14&lt;&gt;"",UR14&gt;=VC$23,UR14&lt;&gt;""),AND(US14&gt;=VC$19,US14&lt;&gt;"",UU14&gt;=VC$23,UU14&lt;&gt;""),AND(UW14&gt;=VC$19,UW14&lt;&gt;"",UY14&gt;=VC$23,UY14&lt;&gt;""),AND(UZ14&gt;=VC$19,UZ14&lt;&gt;"",VB14&gt;=VC$23,VB14&lt;&gt;""),AND(VX14&gt;=WK$19,VX14&lt;&gt;"",VZ14&gt;=WK$23,VZ14&lt;&gt;""),AND(WA14&gt;=WK$19,WA14&lt;&gt;"",WC14&gt;=WK$23,WC14&lt;&gt;""),AND(WE14&gt;=WK$19,WE14&lt;&gt;"",WG14&gt;=WK$23,WG14&lt;&gt;""),AND(WH14&gt;=WK$19,WH14&lt;&gt;"",WJ14&gt;=WK$23,WJ14&lt;&gt;"")),"Excellence",IF(I14="P","Worlds Team",IF(F14="P","National Team","")))))</f>
        <v>No DD</v>
      </c>
      <c r="I14" s="3" t="str">
        <f>IF(OR(AND(AG14&gt;=AQ$18,AG14&lt;&gt;"",AI14&gt;=AQ$22,AI14&lt;&gt;"",AF14=""),AND(AJ14&gt;=AQ$18,AJ14&lt;&gt;"",AL14&gt;=AQ$22,AL14&lt;&gt;"",AF14=""),AND(AN14&gt;=AQ$18,AN14&lt;&gt;"",AP14&gt;=AQ$22,AP14&lt;&gt;"",AF14=""),AND(BH14&gt;=BR$18,BH14&lt;&gt;"",BJ14&gt;=BR$22,BJ14&lt;&gt;"",BG14=""),AND(BK14&gt;=BR$18,BK14&lt;&gt;"",BM14&gt;=BR$22,BM14&lt;&gt;"",BG14=""),AND(BO14&gt;=BR$18,BO14&lt;&gt;"",BQ14&gt;=BR$22,BQ14&lt;&gt;"",BG14=""),AND(CI14&gt;=CS$18,CI14&lt;&gt;"",CK14&gt;=CS$22,CK14&lt;&gt;"",CH14=""),AND(CL14&gt;=CS$18,CL14&lt;&gt;"",CN14&gt;=CS$22,CN14&lt;&gt;"",CH14=""),AND(CP14&gt;=CS$18,CP14&lt;&gt;"",CR14&gt;=CS$22,CR14&lt;&gt;"",CH14=""),AND(DP14&gt;=EC$18,DP14&lt;&gt;"",DR14&gt;=EC$22,DR14&lt;&gt;""),AND(DS14&gt;=EC$18,DS14&lt;&gt;"",DU14&gt;=EC$22,DU14&lt;&gt;""),AND(DW14&gt;=EC$18,DW14&lt;&gt;"",DY14&gt;=EC$22,DY14&lt;&gt;""),AND(DZ14&gt;=EC$18,DZ14&lt;&gt;"",EB14&gt;=EC$22,EB14&lt;&gt;""),AND(EX14&gt;=FK$18,EX14&lt;&gt;"",EZ14&gt;=FK$22,EZ14&lt;&gt;""),AND(FA14&gt;=FK$18,FA14&lt;&gt;"",FC14&gt;=FK$22,FC14&lt;&gt;""),AND(FE14&gt;=FK$18,FE14&lt;&gt;"",FG14&gt;=FK$22,FG14&lt;&gt;""),AND(FH14&gt;=FK$18,FH14&lt;&gt;"",FJ14&gt;=FK$22,FJ14&lt;&gt;""),AND(GF14&gt;=GS$18,GF14&lt;&gt;"",GH14&gt;=GS$22,GH14&lt;&gt;""),AND(GI14&gt;=GS$18,GI14&lt;&gt;"",GK14&gt;=GS$22,GK14&lt;&gt;""),AND(GM14&gt;=GS$18,GM14&lt;&gt;"",GO14&gt;=GS$22,GO14&lt;&gt;""),AND(GP14&gt;=GS$18,GP14&lt;&gt;"",GR14&gt;=GS$22,GR14&lt;&gt;""),AND(HN14&gt;=IA$18,HN14&lt;&gt;"",HP14&gt;=IA$22,HP14&lt;&gt;""),AND(HQ14&gt;=IA$18,HQ14&lt;&gt;"",HS14&gt;=IA$22,HS14&lt;&gt;""),AND(HU14&gt;=IA$18,HU14&lt;&gt;"",HW14&gt;=IA$22,HW14&lt;&gt;""),AND(HX14&gt;=IA$18,HX14&lt;&gt;"",HZ14&gt;=IA$22,HZ14&lt;&gt;""),AND(IV14&gt;=JI$18,IV14&lt;&gt;"",IX14&gt;=JI$22,IX14&lt;&gt;""),AND(IY14&gt;=JI$18,IY14&lt;&gt;"",JA14&gt;=JI$22,JA14&lt;&gt;""),AND(JC14&gt;=JI$18,JC14&lt;&gt;"",JE14&gt;=JI$22,JE14&lt;&gt;""),AND(JF14&gt;=JI$18,JF14&lt;&gt;"",JH14&gt;=JI$22,JH14&lt;&gt;""),AND(KD14&gt;=KQ$18,KD14&lt;&gt;"",KF14&gt;=KQ$22,KF14&lt;&gt;""),AND(KG14&gt;=KQ$18,KG14&lt;&gt;"",KI14&gt;=KQ$22,KI14&lt;&gt;""),AND(KK14&gt;=KQ$18,KK14&lt;&gt;"",KM14&gt;=KQ$22,KM14&lt;&gt;""),AND(KN14&gt;=KQ$18,KN14&lt;&gt;"",KP14&gt;=KQ$22,KP14&lt;&gt;""),AND(LL14&gt;=LY$18,LL14&lt;&gt;"",LN14&gt;=LY$22,LN14&lt;&gt;""),AND(LO14&gt;=LY$18,LO14&lt;&gt;"",LQ14&gt;=LY$22,LQ14&lt;&gt;""),AND(LS14&gt;=LY$18,LS14&lt;&gt;"",LU14&gt;=LY$22,LU14&lt;&gt;""),AND(LV14&gt;=LY$18,LV14&lt;&gt;"",LX14&gt;=LY$22,LX14&lt;&gt;""),AND(MT14&gt;=NG$18,MT14&lt;&gt;"",MV14&gt;=NG$22,MV14&lt;&gt;""),AND(MW14&gt;=NG$18,MW14&lt;&gt;"",MY14&gt;=NG$22,MY14&lt;&gt;""),AND(NA14&gt;=NG$18,NA14&lt;&gt;"",NC14&gt;=NG$22,NC14&lt;&gt;""),AND(ND14&gt;=NG$18,ND14&lt;&gt;"",NF14&gt;=NG$22,NF14&lt;&gt;""),AND(OB14&gt;=OO$18,OB14&lt;&gt;"",OD14&gt;=OO$22,OD14&lt;&gt;""),AND(OE14&gt;=OO$18,OE14&lt;&gt;"",OG14&gt;=OO$22,OG14&lt;&gt;""),AND(OI14&gt;=OO$18,OI14&lt;&gt;"",OK14&gt;=OO$22,OK14&lt;&gt;""),AND(OL14&gt;=OO$18,OL14&lt;&gt;"",ON14&gt;=OO$22,ON14&lt;&gt;""),AND(PJ14&gt;=PW$18,PJ14&lt;&gt;"",PL14&gt;=PW$22,PL14&lt;&gt;""),AND(PM14&gt;=PW$18,PM14&lt;&gt;"",PO14&gt;=PW$22,PO14&lt;&gt;""),AND(PQ14&gt;=PW$18,PQ14&lt;&gt;"",PS14&gt;=PW$22,PS14&lt;&gt;""),AND(PT14&gt;=PW$18,PT14&lt;&gt;"",PV14&gt;=PW$22,PV14&lt;&gt;""),AND(QR14&gt;=RE$18,QR14&lt;&gt;"",QT14&gt;=RE$22,QT14&lt;&gt;""),AND(QU14&gt;=RE$18,QU14&lt;&gt;"",QW14&gt;=RE$22,QW14&lt;&gt;""),AND(QY14&gt;=RE$18,QY14&lt;&gt;"",RA14&gt;=RE$22,RA14&lt;&gt;""),AND(RB14&gt;=RE$18,RB14&lt;&gt;"",RD14&gt;=RE$22,RD14&lt;&gt;""),AND(RZ14&gt;=SM$18,RZ14&lt;&gt;"",SB14&gt;=SM$22,SB14&lt;&gt;""),AND(SC14&gt;=SM$18,SC14&lt;&gt;"",SE14&gt;=SM$22,SE14&lt;&gt;""),AND(SG14&gt;=SM$18,SG14&lt;&gt;"",SI14&gt;=SM$22,SI14&lt;&gt;""),AND(SJ14&gt;=SM$18,SJ14&lt;&gt;"",SL14&gt;=SM$22,SL14&lt;&gt;""),AND(TH14&gt;=TU$18,TH14&lt;&gt;"",TJ14&gt;=TU$22,TJ14&lt;&gt;""),AND(TK14&gt;=TU$18,TK14&lt;&gt;"",TM14&gt;=TU$22,TM14&lt;&gt;""),AND(TO14&gt;=TU$18,TO14&lt;&gt;"",TQ14&gt;=TU$22,TQ14&lt;&gt;""),AND(TR14&gt;=TU$18,TR14&lt;&gt;"",TT14&gt;=TU$22,TT14&lt;&gt;""),AND(UP14&gt;=VC$18,UP14&lt;&gt;"",UR14&gt;=VC$22,UR14&lt;&gt;""),AND(US14&gt;=VC$18,US14&lt;&gt;"",UU14&gt;=VC$22,UU14&lt;&gt;""),AND(UW14&gt;=VC$18,UW14&lt;&gt;"",UY14&gt;=VC$22,UY14&lt;&gt;""),AND(UZ14&gt;=VC$18,UZ14&lt;&gt;"",VB14&gt;=VC$22,VB14&lt;&gt;""),AND(VX14&gt;=WK$18,VX14&lt;&gt;"",VZ14&gt;=WK$22,VZ14&lt;&gt;""),AND(WA14&gt;=WK$18,WA14&lt;&gt;"",WC14&gt;=WK$22,WC14&lt;&gt;""),AND(WE14&gt;=WK$18,WE14&lt;&gt;"",WG14&gt;=WK$22,WG14&lt;&gt;""),AND(WH14&gt;=WK$18,WH14&lt;&gt;"",WJ14&gt;=WK$22,WJ14&lt;&gt;"")),"P","")</f>
        <v/>
      </c>
      <c r="J14" s="8">
        <f>IF(COUNT(AI14,AL14,AP14,BJ14,BM14,BQ14,CK14,CN14,CR14)&gt;0,LARGE((AI14,AL14,AP14,BJ14,BM14,BQ14,CK14,CN14,CR14),1),0)</f>
        <v>0</v>
      </c>
      <c r="K14" s="8" t="str">
        <f>IF(J14="","",IF(OR(J14=CK14,J14=CN14,J14=CR14),$BS$1,IF(OR(J14=BJ14,J14=BM14,J14=BQ14),$AR$1,IF(OR(J14=AI14,J14=AL14,J14=AP14),$Q$1,""))))</f>
        <v/>
      </c>
      <c r="L14" s="8">
        <f>IF(COUNT(AI14,AL14,AP14,BJ14,BM14,BQ14,CK14,CN14,CR14)&gt;1,LARGE((AI14,AL14,AP14,BJ14,BM14,BQ14,CK14,CN14,CR14),2),0)</f>
        <v>0</v>
      </c>
      <c r="M14" s="8" t="str">
        <f>IF(L14="","",IF(OR(L14=CK14,L14=CN14,L14=CR14),$BS$1,IF(OR(L14=BJ14,L14=BM14,L14=BQ14),$AR$1,IF(OR(L14=AI14,L14=AL14,L14=AP14),$Q$1,""))))</f>
        <v/>
      </c>
      <c r="N14" s="8">
        <f>IF(MAX(CT14,CU14)&gt;0,MAX(CT14,CU14),"")</f>
        <v>44.92</v>
      </c>
      <c r="O14" s="11" t="str">
        <f>IF(N14="","",IF(N14=CT14,"("&amp;CT$2&amp;")",IF(N14=CU14,"("&amp;CU$2&amp;")")))</f>
        <v>(Final)</v>
      </c>
      <c r="P14" s="8" t="str">
        <f>IF(N14="","",IF(N14=CT14,IF(N14+IF(L14="",0,L14)=WD14,$VD$1,IF(N14+IF(L14="",0,L14)=UV14,$TV$1,IF(N14+IF(L14="",0,L14)=TN14,$SN$1,IF(N14+IF(L14="",0,L14)=SF14,$RF$1,IF(N14+IF(L14="",0,L14)=QX14,$PX$1,IF(N14+IF(L14="",0,L14)=PP14,$OP$1,IF(N14+IF(L14="",0,L14)=OH14,$NH$1,IF(N14+IF(L14="",0,L14)=MZ14,$LZ$1,IF(N14+IF(L14="",0,L14)=LR14,$KR$1,IF(N14+IF(L14="",0,L14)=KJ14,$JJ$1,IF(N14+IF(L14="",0,L14)=JB14,$IB$1,IF(N14+IF(L14="",0,L14)=HT14,$GT$1,IF(N14+IF(L14="",0,L14)=GL14,$FL$1,IF(N14+IF(L14="",0,L14)=FD14,$ED$1,IF(N14+IF(L14="",0,L14)=DV14,$CV$1))))))))))))))),IF(N14=CU14,IF(N14+IF(L14="",0,L14)=WG14,$VD$1,IF(N14+IF(L14="",0,L14)=UY14,$TV$1,IF(N14+IF(L14="",0,L14)=TQ14,$SN$1,IF(N14+IF(L14="",0,L14)=SL14,$RF$1,IF(N14+IF(L14="",0,L14)=RD14,$PX$1,IF(N14+IF(L14="",0,L14)=PV14,$OP$1,IF(N14+IF(L14="",0,L14)=ON14,$NH$1,IF(N14+IF(L14="",0,L14)=NF14,$LZ$1,IF(N14+IF(L14="",0,L14)=LX14,$KR$1,IF(N14+IF(L14="",0,L14)=KP14,$JJ$1,IF(N14+IF(L14="",0,L14)=JH14,$IB$1,IF(N14+IF(L14="",0,L14)=HZ14,$GT$1,IF(N14+IF(L14="",0,L14)=GR14,$FL$1,IF(N14+IF(L14="",0,L14)=FJ14,$ED$1,IF(N14+IF(L14="",0,L14)=EB14,$CV$1,IF(N14+IF(L14="",0,L14)=WJ14,$VD$1,IF(N14+IF(L14="",0,L14)=VB14,$TV$1,IF(N14+IF(L14="",0,L14)=TT14,$SN$1,IF(N14+IF(L14="",0,L14)=SI14,$RF$1,IF(N14+IF(L14="",0,L14)=RA14,$PX$1,IF(N14+IF(L14="",0,L14)=PS14,$OP$1,IF(N14+IF(L14="",0,L14)=OK14,$NH$1,IF(N14+IF(L14="",0,L14)=NC14,$LZ$1,IF(N14+IF(L14="",0,L14)=LU14,$KR$1,IF(N14+IF(L14="",0,L14)=KM14,$JJ$1,IF(N14+IF(L14="",0,L14)=JE14,$IB$1,IF(N14+IF(L14="",0,L14)=HW14,$GT$1,IF(N14+IF(L14="",0,L14)=GO14,$FL$1,IF(N14+IF(L14="",0,L14)=FG14,$ED$1,IF(N14+IF(L14="",0,L14)=DY14,$CV$1)))))))))))))))))))))))))))))))))</f>
        <v>2025 Pan Am Championships (May 18)</v>
      </c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7"/>
      <c r="AG14" s="38" t="str">
        <f>IF(S14&gt;0,S14,"")</f>
        <v/>
      </c>
      <c r="AH14" s="38" t="str">
        <f>IF(T14&gt;0,T14,"")</f>
        <v/>
      </c>
      <c r="AI14" s="40" t="str">
        <f>IF(SUM(Q14:T14)-U14&gt;0,SUM(Q14:T14)-U14,"")</f>
        <v/>
      </c>
      <c r="AJ14" s="40" t="str">
        <f>IF(X14&gt;0,X14,"")</f>
        <v/>
      </c>
      <c r="AK14" s="40" t="str">
        <f>IF(Y14&gt;0,Y14,"")</f>
        <v/>
      </c>
      <c r="AL14" s="40" t="str">
        <f>IF(SUM(V14:Y14)-Z14&gt;0,SUM(V14:Y14)-Z14,"")</f>
        <v/>
      </c>
      <c r="AM14" s="40" t="str">
        <f>IF(AI14="","",MAX(AI14,AL14))</f>
        <v/>
      </c>
      <c r="AN14" s="40" t="str">
        <f>IF(AC14&gt;0,AC14,"")</f>
        <v/>
      </c>
      <c r="AO14" s="40" t="str">
        <f>IF(AD14&gt;0,AD14,"")</f>
        <v/>
      </c>
      <c r="AP14" s="40" t="str">
        <f>IF(SUM(AA14:AD14)-AE14&gt;0,SUM(AA14:AD14)-AE14,"")</f>
        <v/>
      </c>
      <c r="AQ14" s="40" t="str">
        <f>IF(SUM(AM14,AP14)&gt;0,SUM(AM14,AP14),"")</f>
        <v/>
      </c>
      <c r="AR14" s="26"/>
      <c r="AS14" s="26"/>
      <c r="AT14" s="26"/>
      <c r="AU14" s="26"/>
      <c r="AV14" s="26"/>
      <c r="AW14" s="26"/>
      <c r="AX14" s="26"/>
      <c r="AY14" s="26"/>
      <c r="AZ14" s="26"/>
      <c r="BA14" s="26"/>
      <c r="BB14" s="26"/>
      <c r="BC14" s="26"/>
      <c r="BD14" s="26"/>
      <c r="BE14" s="26"/>
      <c r="BF14" s="26"/>
      <c r="BG14" s="28"/>
      <c r="BH14" s="39" t="str">
        <f>IF(AT14&gt;0,AT14,"")</f>
        <v/>
      </c>
      <c r="BI14" s="39" t="str">
        <f>IF(AU14&gt;0,AU14,"")</f>
        <v/>
      </c>
      <c r="BJ14" s="11" t="str">
        <f>IF(SUM(AR14:AU14)-AV14&gt;0,SUM(AR14:AU14)-AV14,"")</f>
        <v/>
      </c>
      <c r="BK14" s="11" t="str">
        <f>IF(AY14&gt;0,AY14,"")</f>
        <v/>
      </c>
      <c r="BL14" s="11" t="str">
        <f>IF(AZ14&gt;0,AZ14,"")</f>
        <v/>
      </c>
      <c r="BM14" s="11" t="str">
        <f>IF(SUM(AW14:AZ14)-BA14&gt;0,SUM(AW14:AZ14)-BA14,"")</f>
        <v/>
      </c>
      <c r="BN14" s="11" t="str">
        <f>IF(BJ14="","",MAX(BJ14,BM14))</f>
        <v/>
      </c>
      <c r="BO14" s="11" t="str">
        <f>IF(BD14&gt;0,BD14,"")</f>
        <v/>
      </c>
      <c r="BP14" s="11" t="str">
        <f>IF(BE14&gt;0,BE14,"")</f>
        <v/>
      </c>
      <c r="BQ14" s="11" t="str">
        <f>IF(SUM(BB14:BE14)-BF14&gt;0,SUM(BB14:BE14)-BF14,"")</f>
        <v/>
      </c>
      <c r="BR14" s="11" t="str">
        <f>IF(SUM(BN14,BQ14)&gt;0,SUM(BN14,BQ14),"")</f>
        <v/>
      </c>
      <c r="BS14" s="22"/>
      <c r="BT14" s="22"/>
      <c r="BU14" s="22"/>
      <c r="BV14" s="22"/>
      <c r="BW14" s="22"/>
      <c r="BX14" s="22"/>
      <c r="BY14" s="22"/>
      <c r="BZ14" s="22"/>
      <c r="CA14" s="22"/>
      <c r="CB14" s="22"/>
      <c r="CC14" s="22"/>
      <c r="CD14" s="22"/>
      <c r="CE14" s="22"/>
      <c r="CF14" s="22"/>
      <c r="CG14" s="22"/>
      <c r="CH14" s="27"/>
      <c r="CI14" s="38" t="str">
        <f>IF(BU14&gt;0,BU14,"")</f>
        <v/>
      </c>
      <c r="CJ14" s="38" t="str">
        <f>IF(BV14&gt;0,BV14,"")</f>
        <v/>
      </c>
      <c r="CK14" s="40" t="str">
        <f>IF(SUM(BS14:BV14)-BW14&gt;0,SUM(BS14:BV14)-BW14,"")</f>
        <v/>
      </c>
      <c r="CL14" s="40" t="str">
        <f>IF(BZ14&gt;0,BZ14,"")</f>
        <v/>
      </c>
      <c r="CM14" s="40" t="str">
        <f>IF(CA14&gt;0,CA14,"")</f>
        <v/>
      </c>
      <c r="CN14" s="40" t="str">
        <f>IF(SUM(BX14:CA14)-CB14&gt;0,SUM(BX14:CA14)-CB14,"")</f>
        <v/>
      </c>
      <c r="CO14" s="40" t="str">
        <f>IF(CK14="","",MAX(CK14,CN14))</f>
        <v/>
      </c>
      <c r="CP14" s="40" t="str">
        <f>IF(CE14&gt;0,CE14,"")</f>
        <v/>
      </c>
      <c r="CQ14" s="40" t="str">
        <f>IF(CF14&gt;0,CF14,"")</f>
        <v/>
      </c>
      <c r="CR14" s="40" t="str">
        <f>IF(SUM(CC14:CF14)-CG14&gt;0,SUM(CC14:CF14)-CG14,"")</f>
        <v/>
      </c>
      <c r="CS14" s="40" t="str">
        <f>IF(SUM(CO14,CR14)&gt;0,SUM(CO14,CR14),"")</f>
        <v/>
      </c>
      <c r="CT14" s="51">
        <f>IF(MAX(DV14,FD14,GL14,HT14,JB14,KJ14,LR14,MZ14,OH14,PP14,QX14,SF14,TN14,UV14,WD14)-IF(L14="",0,L14)&gt;0.001,MAX(DV14,FD14,GL14,HT14,JB14,KJ14,LR14,MZ14,OH14,PP14,QX14,SF14,TN14,UV14,WD14)-IF(L14="",0,L14),"")</f>
        <v>44.9</v>
      </c>
      <c r="CU14" s="51">
        <f>IF(MAX(DY14,EB14,FG14,FJ14,GO14,GR14,HW14,HZ14,JE14,JH14,KM14,KP14,LU14,LX14,NC14,NF14,OK14,ON14,PS14,PV14,RA14,RD14,SI14,SL14,TQ14,TT14,UY14,VB14,WG14,WJ14)-IF(L14="",0,L14)&gt;0.001,MAX(DY14,EB14,FG14,FJ14,GO14,GR14,HW14,HZ14,JE14,JH14,KM14,KP14,LU14,LX14,NC14,NF14,OK14,ON14,PS14,PV14,RA14,RD14,SI14,SL14,TQ14,TT14,UY14,VB14,WG14,WJ14)-IF(L14="",0,L14),"")</f>
        <v>44.92</v>
      </c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40" t="str">
        <f>IF(CX14&gt;0,CX14,"")</f>
        <v/>
      </c>
      <c r="DQ14" s="40" t="str">
        <f>IF(CY14&gt;0,CY14,"")</f>
        <v/>
      </c>
      <c r="DR14" s="40" t="str">
        <f>IF(SUM(CV14:CY14)-CZ14&gt;0,SUM(CV14:CY14)-CZ14,"")</f>
        <v/>
      </c>
      <c r="DS14" s="40" t="str">
        <f>IF(DC14&gt;0,DC14,"")</f>
        <v/>
      </c>
      <c r="DT14" s="40" t="str">
        <f>IF(DD14&gt;0,DD14,"")</f>
        <v/>
      </c>
      <c r="DU14" s="40" t="str">
        <f>IF(SUM(DA14:DD14)-DE14&gt;0,SUM(DA14:DD14)-DE14,"")</f>
        <v/>
      </c>
      <c r="DV14" s="40" t="str">
        <f>IF(MAX(DR14,DU14)&gt;0,MAX(DR14,DU14),"")</f>
        <v/>
      </c>
      <c r="DW14" s="40" t="str">
        <f>IF(DH14&gt;0,DH14,"")</f>
        <v/>
      </c>
      <c r="DX14" s="40" t="str">
        <f>IF(DI14&gt;0,DI14,"")</f>
        <v/>
      </c>
      <c r="DY14" s="40" t="str">
        <f>IF(SUM(DF14:DI14)-DJ14&gt;0,SUM(DF14:DI14)-DJ14,"")</f>
        <v/>
      </c>
      <c r="DZ14" s="40" t="str">
        <f>IF(DM14&gt;0,DM14,"")</f>
        <v/>
      </c>
      <c r="EA14" s="40" t="str">
        <f>IF(DN14&gt;0,DN14,"")</f>
        <v/>
      </c>
      <c r="EB14" s="40" t="str">
        <f>IF(SUM(DK14:DN14)-DO14&gt;0,SUM(DK14:DN14)-DO14,"")</f>
        <v/>
      </c>
      <c r="EC14" s="40" t="str">
        <f>IF(SUM(DV14,DY14,EB14)&gt;0,SUM(DV14,DY14,EB14),"")</f>
        <v/>
      </c>
      <c r="ED14" s="18">
        <v>5.5</v>
      </c>
      <c r="EE14" s="18">
        <v>6.6</v>
      </c>
      <c r="EF14" s="18">
        <v>7.2</v>
      </c>
      <c r="EG14" s="18">
        <v>11.7</v>
      </c>
      <c r="EH14" s="18">
        <v>0</v>
      </c>
      <c r="EI14" s="18">
        <v>7.2</v>
      </c>
      <c r="EJ14" s="18">
        <v>9.3000000000000007</v>
      </c>
      <c r="EK14" s="18">
        <v>10.9</v>
      </c>
      <c r="EL14" s="18">
        <v>17.5</v>
      </c>
      <c r="EM14" s="18">
        <v>0</v>
      </c>
      <c r="EN14" s="18"/>
      <c r="EO14" s="18"/>
      <c r="EP14" s="18"/>
      <c r="EQ14" s="18"/>
      <c r="ER14" s="18"/>
      <c r="ES14" s="18">
        <v>7.55</v>
      </c>
      <c r="ET14" s="18">
        <v>9.15</v>
      </c>
      <c r="EU14" s="18">
        <v>10.9</v>
      </c>
      <c r="EV14" s="18">
        <v>17.32</v>
      </c>
      <c r="EW14" s="18">
        <v>0</v>
      </c>
      <c r="EX14" s="11">
        <f>IF(EF14&gt;0,EF14,"")</f>
        <v>7.2</v>
      </c>
      <c r="EY14" s="11">
        <f>IF(EG14&gt;0,EG14,"")</f>
        <v>11.7</v>
      </c>
      <c r="EZ14" s="11">
        <f>IF(SUM(ED14:EG14)-EH14&gt;0,SUM(ED14:EG14)-EH14,"")</f>
        <v>31</v>
      </c>
      <c r="FA14" s="11">
        <f>IF(EK14&gt;0,EK14,"")</f>
        <v>10.9</v>
      </c>
      <c r="FB14" s="11">
        <f>IF(EL14&gt;0,EL14,"")</f>
        <v>17.5</v>
      </c>
      <c r="FC14" s="11">
        <f>IF(SUM(EI14:EL14)-EM14&gt;0,SUM(EI14:EL14)-EM14,"")</f>
        <v>44.9</v>
      </c>
      <c r="FD14" s="11">
        <f>IF(MAX(EZ14,FC14)&gt;0,MAX(EZ14,FC14),"")</f>
        <v>44.9</v>
      </c>
      <c r="FE14" s="11" t="str">
        <f>IF(EP14&gt;0,EP14,"")</f>
        <v/>
      </c>
      <c r="FF14" s="11" t="str">
        <f>IF(EQ14&gt;0,EQ14,"")</f>
        <v/>
      </c>
      <c r="FG14" s="11" t="str">
        <f>IF(SUM(EN14:EQ14)-ER14&gt;0,SUM(EN14:EQ14)-ER14,"")</f>
        <v/>
      </c>
      <c r="FH14" s="11">
        <f>IF(EU14&gt;0,EU14,"")</f>
        <v>10.9</v>
      </c>
      <c r="FI14" s="11">
        <f>IF(EV14&gt;0,EV14,"")</f>
        <v>17.32</v>
      </c>
      <c r="FJ14" s="11">
        <f>IF(SUM(ES14:EV14)-EW14&gt;0,SUM(ES14:EV14)-EW14,"")</f>
        <v>44.92</v>
      </c>
      <c r="FK14" s="11">
        <f>IF(SUM(FD14,FG14,FJ14)&gt;0,SUM(FD14,FG14,FJ14),"")</f>
        <v>89.82</v>
      </c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40" t="str">
        <f>IF(FN14&gt;0,FN14,"")</f>
        <v/>
      </c>
      <c r="GG14" s="40" t="str">
        <f>IF(FO14&gt;0,FO14,"")</f>
        <v/>
      </c>
      <c r="GH14" s="40" t="str">
        <f>IF(SUM(FL14:FO14)-FP14&gt;0,SUM(FL14:FO14)-FP14,"")</f>
        <v/>
      </c>
      <c r="GI14" s="40" t="str">
        <f>IF(FS14&gt;0,FS14,"")</f>
        <v/>
      </c>
      <c r="GJ14" s="40" t="str">
        <f>IF(FT14&gt;0,FT14,"")</f>
        <v/>
      </c>
      <c r="GK14" s="40" t="str">
        <f>IF(SUM(FQ14:FT14)-FU14&gt;0,SUM(FQ14:FT14)-FU14,"")</f>
        <v/>
      </c>
      <c r="GL14" s="40" t="str">
        <f>IF(MAX(GH14,GK14)&gt;0,MAX(GH14,GK14),"")</f>
        <v/>
      </c>
      <c r="GM14" s="40" t="str">
        <f>IF(FX14&gt;0,FX14,"")</f>
        <v/>
      </c>
      <c r="GN14" s="40" t="str">
        <f>IF(FY14&gt;0,FY14,"")</f>
        <v/>
      </c>
      <c r="GO14" s="40" t="str">
        <f>IF(SUM(FV14:FY14)-FZ14&gt;0,SUM(FV14:FY14)-FZ14,"")</f>
        <v/>
      </c>
      <c r="GP14" s="40" t="str">
        <f>IF(GC14&gt;0,GC14,"")</f>
        <v/>
      </c>
      <c r="GQ14" s="40" t="str">
        <f>IF(GD14&gt;0,GD14,"")</f>
        <v/>
      </c>
      <c r="GR14" s="40" t="str">
        <f>IF(SUM(GA14:GD14)-GE14&gt;0,SUM(GA14:GD14)-GE14,"")</f>
        <v/>
      </c>
      <c r="GS14" s="40" t="str">
        <f>IF(SUM(GL14,GO14,GR14)&gt;0,SUM(GL14,GO14,GR14),"")</f>
        <v/>
      </c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1" t="str">
        <f>IF(GV14&gt;0,GV14,"")</f>
        <v/>
      </c>
      <c r="HO14" s="11" t="str">
        <f>IF(GW14&gt;0,GW14,"")</f>
        <v/>
      </c>
      <c r="HP14" s="11" t="str">
        <f>IF(SUM(GT14:GW14)-GX14&gt;0,SUM(GT14:GW14)-GX14,"")</f>
        <v/>
      </c>
      <c r="HQ14" s="11" t="str">
        <f>IF(HA14&gt;0,HA14,"")</f>
        <v/>
      </c>
      <c r="HR14" s="11" t="str">
        <f>IF(HB14&gt;0,HB14,"")</f>
        <v/>
      </c>
      <c r="HS14" s="11" t="str">
        <f>IF(SUM(GY14:HB14)-HC14&gt;0,SUM(GY14:HB14)-HC14,"")</f>
        <v/>
      </c>
      <c r="HT14" s="11" t="str">
        <f>IF(MAX(HP14,HS14)&gt;0,MAX(HP14,HS14),"")</f>
        <v/>
      </c>
      <c r="HU14" s="11" t="str">
        <f>IF(HF14&gt;0,HF14,"")</f>
        <v/>
      </c>
      <c r="HV14" s="11" t="str">
        <f>IF(HG14&gt;0,HG14,"")</f>
        <v/>
      </c>
      <c r="HW14" s="11" t="str">
        <f>IF(SUM(HD14:HG14)-HH14&gt;0,SUM(HD14:HG14)-HH14,"")</f>
        <v/>
      </c>
      <c r="HX14" s="11" t="str">
        <f>IF(HK14&gt;0,HK14,"")</f>
        <v/>
      </c>
      <c r="HY14" s="11" t="str">
        <f>IF(HL14&gt;0,HL14,"")</f>
        <v/>
      </c>
      <c r="HZ14" s="11" t="str">
        <f>IF(SUM(HI14:HL14)-HM14&gt;0,SUM(HI14:HL14)-HM14,"")</f>
        <v/>
      </c>
      <c r="IA14" s="11" t="str">
        <f>IF(SUM(HT14,HW14,HZ14)&gt;0,SUM(HT14,HW14,HZ14),"")</f>
        <v/>
      </c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40" t="str">
        <f>IF(ID14&gt;0,ID14,"")</f>
        <v/>
      </c>
      <c r="IW14" s="40" t="str">
        <f>IF(IE14&gt;0,IE14,"")</f>
        <v/>
      </c>
      <c r="IX14" s="40" t="str">
        <f>IF(SUM(IB14:IE14)-IF14&gt;0,SUM(IB14:IE14)-IF14,"")</f>
        <v/>
      </c>
      <c r="IY14" s="40" t="str">
        <f>IF(II14&gt;0,II14,"")</f>
        <v/>
      </c>
      <c r="IZ14" s="40" t="str">
        <f>IF(IJ14&gt;0,IJ14,"")</f>
        <v/>
      </c>
      <c r="JA14" s="40" t="str">
        <f>IF(SUM(IG14:IJ14)-IK14&gt;0,SUM(IG14:IJ14)-IK14,"")</f>
        <v/>
      </c>
      <c r="JB14" s="40" t="str">
        <f>IF(MAX(IX14,JA14)&gt;0,MAX(IX14,JA14),"")</f>
        <v/>
      </c>
      <c r="JC14" s="40" t="str">
        <f>IF(IN14&gt;0,IN14,"")</f>
        <v/>
      </c>
      <c r="JD14" s="40" t="str">
        <f>IF(IO14&gt;0,IO14,"")</f>
        <v/>
      </c>
      <c r="JE14" s="40" t="str">
        <f>IF(SUM(IL14:IO14)-IP14&gt;0,SUM(IL14:IO14)-IP14,"")</f>
        <v/>
      </c>
      <c r="JF14" s="40" t="str">
        <f>IF(IS14&gt;0,IS14,"")</f>
        <v/>
      </c>
      <c r="JG14" s="40" t="str">
        <f>IF(IT14&gt;0,IT14,"")</f>
        <v/>
      </c>
      <c r="JH14" s="40" t="str">
        <f>IF(SUM(IQ14:IT14)-IU14&gt;0,SUM(IQ14:IT14)-IU14,"")</f>
        <v/>
      </c>
      <c r="JI14" s="40" t="str">
        <f>IF(SUM(JB14,JE14,JH14)&gt;0,SUM(JB14,JE14,JH14),"")</f>
        <v/>
      </c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1" t="str">
        <f>IF(JL14&gt;0,JL14,"")</f>
        <v/>
      </c>
      <c r="KE14" s="11" t="str">
        <f>IF(JM14&gt;0,JM14,"")</f>
        <v/>
      </c>
      <c r="KF14" s="11" t="str">
        <f>IF(SUM(JJ14:JM14)-JN14&gt;0,SUM(JJ14:JM14)-JN14,"")</f>
        <v/>
      </c>
      <c r="KG14" s="11" t="str">
        <f>IF(JQ14&gt;0,JQ14,"")</f>
        <v/>
      </c>
      <c r="KH14" s="11" t="str">
        <f>IF(JR14&gt;0,JR14,"")</f>
        <v/>
      </c>
      <c r="KI14" s="11" t="str">
        <f>IF(SUM(JO14:JR14)-JS14&gt;0,SUM(JO14:JR14)-JS14,"")</f>
        <v/>
      </c>
      <c r="KJ14" s="11" t="str">
        <f>IF(MAX(KF14,KI14)&gt;0,MAX(KF14,KI14),"")</f>
        <v/>
      </c>
      <c r="KK14" s="11" t="str">
        <f>IF(JV14&gt;0,JV14,"")</f>
        <v/>
      </c>
      <c r="KL14" s="11" t="str">
        <f>IF(JW14&gt;0,JW14,"")</f>
        <v/>
      </c>
      <c r="KM14" s="11" t="str">
        <f>IF(SUM(JT14:JW14)-JX14&gt;0,SUM(JT14:JW14)-JX14,"")</f>
        <v/>
      </c>
      <c r="KN14" s="11" t="str">
        <f>IF(KA14&gt;0,KA14,"")</f>
        <v/>
      </c>
      <c r="KO14" s="11" t="str">
        <f>IF(KB14&gt;0,KB14,"")</f>
        <v/>
      </c>
      <c r="KP14" s="11" t="str">
        <f>IF(SUM(JY14:KB14)-KC14&gt;0,SUM(JY14:KB14)-KC14,"")</f>
        <v/>
      </c>
      <c r="KQ14" s="11" t="str">
        <f>IF(SUM(KJ14,KM14,KP14)&gt;0,SUM(KJ14,KM14,KP14),"")</f>
        <v/>
      </c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40" t="str">
        <f>IF(KT14&gt;0,KT14,"")</f>
        <v/>
      </c>
      <c r="LM14" s="40" t="str">
        <f>IF(KU14&gt;0,KU14,"")</f>
        <v/>
      </c>
      <c r="LN14" s="40" t="str">
        <f>IF(SUM(KR14:KU14)-KV14&gt;0,SUM(KR14:KU14)-KV14,"")</f>
        <v/>
      </c>
      <c r="LO14" s="40" t="str">
        <f>IF(KY14&gt;0,KY14,"")</f>
        <v/>
      </c>
      <c r="LP14" s="40" t="str">
        <f>IF(KZ14&gt;0,KZ14,"")</f>
        <v/>
      </c>
      <c r="LQ14" s="40" t="str">
        <f>IF(SUM(KW14:KZ14)-LA14&gt;0,SUM(KW14:KZ14)-LA14,"")</f>
        <v/>
      </c>
      <c r="LR14" s="40" t="str">
        <f>IF(MAX(LN14,LQ14)&gt;0,MAX(LN14,LQ14),"")</f>
        <v/>
      </c>
      <c r="LS14" s="40" t="str">
        <f>IF(LD14&gt;0,LD14,"")</f>
        <v/>
      </c>
      <c r="LT14" s="40" t="str">
        <f>IF(LE14&gt;0,LE14,"")</f>
        <v/>
      </c>
      <c r="LU14" s="40" t="str">
        <f>IF(SUM(LB14:LE14)-LF14&gt;0,SUM(LB14:LE14)-LF14,"")</f>
        <v/>
      </c>
      <c r="LV14" s="40" t="str">
        <f>IF(LI14&gt;0,LI14,"")</f>
        <v/>
      </c>
      <c r="LW14" s="40" t="str">
        <f>IF(LJ14&gt;0,LJ14,"")</f>
        <v/>
      </c>
      <c r="LX14" s="40" t="str">
        <f>IF(SUM(LG14:LJ14)-LK14&gt;0,SUM(LG14:LJ14)-LK14,"")</f>
        <v/>
      </c>
      <c r="LY14" s="40" t="str">
        <f>IF(SUM(LR14,LU14,LX14)&gt;0,SUM(LR14,LU14,LX14),"")</f>
        <v/>
      </c>
      <c r="LZ14" s="18"/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1" t="str">
        <f>IF(MB14&gt;0,MB14,"")</f>
        <v/>
      </c>
      <c r="MU14" s="11" t="str">
        <f>IF(MC14&gt;0,MC14,"")</f>
        <v/>
      </c>
      <c r="MV14" s="11" t="str">
        <f>IF(SUM(LZ14:MC14)-MD14&gt;0,SUM(LZ14:MC14)-MD14,"")</f>
        <v/>
      </c>
      <c r="MW14" s="11" t="str">
        <f>IF(MG14&gt;0,MG14,"")</f>
        <v/>
      </c>
      <c r="MX14" s="11" t="str">
        <f>IF(MH14&gt;0,MH14,"")</f>
        <v/>
      </c>
      <c r="MY14" s="11" t="str">
        <f>IF(SUM(ME14:MH14)-MI14&gt;0,SUM(ME14:MH14)-MI14,"")</f>
        <v/>
      </c>
      <c r="MZ14" s="11" t="str">
        <f>IF(MAX(MV14,MY14)&gt;0,MAX(MV14,MY14),"")</f>
        <v/>
      </c>
      <c r="NA14" s="11" t="str">
        <f>IF(ML14&gt;0,ML14,"")</f>
        <v/>
      </c>
      <c r="NB14" s="11" t="str">
        <f>IF(MM14&gt;0,MM14,"")</f>
        <v/>
      </c>
      <c r="NC14" s="11" t="str">
        <f>IF(SUM(MJ14:MM14)-MN14&gt;0,SUM(MJ14:MM14)-MN14,"")</f>
        <v/>
      </c>
      <c r="ND14" s="11" t="str">
        <f>IF(MQ14&gt;0,MQ14,"")</f>
        <v/>
      </c>
      <c r="NE14" s="11" t="str">
        <f>IF(MR14&gt;0,MR14,"")</f>
        <v/>
      </c>
      <c r="NF14" s="11" t="str">
        <f>IF(SUM(MO14:MR14)-MS14&gt;0,SUM(MO14:MR14)-MS14,"")</f>
        <v/>
      </c>
      <c r="NG14" s="11" t="str">
        <f>IF(SUM(MZ14,NC14,NF14)&gt;0,SUM(MZ14,NC14,NF14),"")</f>
        <v/>
      </c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40" t="str">
        <f>IF(NJ14&gt;0,NJ14,"")</f>
        <v/>
      </c>
      <c r="OC14" s="40" t="str">
        <f>IF(NK14&gt;0,NK14,"")</f>
        <v/>
      </c>
      <c r="OD14" s="40" t="str">
        <f>IF(SUM(NH14:NK14)-NL14&gt;0,SUM(NH14:NK14)-NL14,"")</f>
        <v/>
      </c>
      <c r="OE14" s="40" t="str">
        <f>IF(NO14&gt;0,NO14,"")</f>
        <v/>
      </c>
      <c r="OF14" s="40" t="str">
        <f>IF(NP14&gt;0,NP14,"")</f>
        <v/>
      </c>
      <c r="OG14" s="40" t="str">
        <f>IF(SUM(NM14:NP14)-NQ14&gt;0,SUM(NM14:NP14)-NQ14,"")</f>
        <v/>
      </c>
      <c r="OH14" s="40" t="str">
        <f>IF(MAX(OD14,OG14)&gt;0,MAX(OD14,OG14),"")</f>
        <v/>
      </c>
      <c r="OI14" s="40" t="str">
        <f>IF(NT14&gt;0,NT14,"")</f>
        <v/>
      </c>
      <c r="OJ14" s="40" t="str">
        <f>IF(NU14&gt;0,NU14,"")</f>
        <v/>
      </c>
      <c r="OK14" s="40" t="str">
        <f>IF(SUM(NR14:NU14)-NV14&gt;0,SUM(NR14:NU14)-NV14,"")</f>
        <v/>
      </c>
      <c r="OL14" s="40" t="str">
        <f>IF(NY14&gt;0,NY14,"")</f>
        <v/>
      </c>
      <c r="OM14" s="40" t="str">
        <f>IF(NZ14&gt;0,NZ14,"")</f>
        <v/>
      </c>
      <c r="ON14" s="40" t="str">
        <f>IF(SUM(NW14:NZ14)-OA14&gt;0,SUM(NW14:NZ14)-OA14,"")</f>
        <v/>
      </c>
      <c r="OO14" s="40" t="str">
        <f>IF(SUM(OH14,OK14,ON14)&gt;0,SUM(OH14,OK14,ON14),"")</f>
        <v/>
      </c>
      <c r="OP14" s="18"/>
      <c r="OQ14" s="18"/>
      <c r="OR14" s="18"/>
      <c r="OS14" s="18"/>
      <c r="OT14" s="18"/>
      <c r="OU14" s="18"/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1" t="str">
        <f>IF(OR14&gt;0,OR14,"")</f>
        <v/>
      </c>
      <c r="PK14" s="11" t="str">
        <f>IF(OS14&gt;0,OS14,"")</f>
        <v/>
      </c>
      <c r="PL14" s="11" t="str">
        <f>IF(SUM(OP14:OS14)-OT14&gt;0,SUM(OP14:OS14)-OT14,"")</f>
        <v/>
      </c>
      <c r="PM14" s="11" t="str">
        <f>IF(OW14&gt;0,OW14,"")</f>
        <v/>
      </c>
      <c r="PN14" s="11" t="str">
        <f>IF(OX14&gt;0,OX14,"")</f>
        <v/>
      </c>
      <c r="PO14" s="11" t="str">
        <f>IF(SUM(OU14:OX14)-OY14&gt;0,SUM(OU14:OX14)-OY14,"")</f>
        <v/>
      </c>
      <c r="PP14" s="11" t="str">
        <f>IF(MAX(PL14,PO14)&gt;0,MAX(PL14,PO14),"")</f>
        <v/>
      </c>
      <c r="PQ14" s="11" t="str">
        <f>IF(PB14&gt;0,PB14,"")</f>
        <v/>
      </c>
      <c r="PR14" s="11" t="str">
        <f>IF(PC14&gt;0,PC14,"")</f>
        <v/>
      </c>
      <c r="PS14" s="11" t="str">
        <f>IF(SUM(OZ14:PC14)-PD14&gt;0,SUM(OZ14:PC14)-PD14,"")</f>
        <v/>
      </c>
      <c r="PT14" s="11" t="str">
        <f>IF(PG14&gt;0,PG14,"")</f>
        <v/>
      </c>
      <c r="PU14" s="11" t="str">
        <f>IF(PH14&gt;0,PH14,"")</f>
        <v/>
      </c>
      <c r="PV14" s="11" t="str">
        <f>IF(SUM(PE14:PH14)-PI14&gt;0,SUM(PE14:PH14)-PI14,"")</f>
        <v/>
      </c>
      <c r="PW14" s="11" t="str">
        <f>IF(SUM(PP14,PS14,PV14)&gt;0,SUM(PP14,PS14,PV14),"")</f>
        <v/>
      </c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40" t="str">
        <f>IF(PZ14&gt;0,PZ14,"")</f>
        <v/>
      </c>
      <c r="QS14" s="40" t="str">
        <f>IF(QA14&gt;0,QA14,"")</f>
        <v/>
      </c>
      <c r="QT14" s="40" t="str">
        <f>IF(SUM(PX14:QA14)-QB14&gt;0,SUM(PX14:QA14)-QB14,"")</f>
        <v/>
      </c>
      <c r="QU14" s="40" t="str">
        <f>IF(QE14&gt;0,QE14,"")</f>
        <v/>
      </c>
      <c r="QV14" s="40" t="str">
        <f>IF(QF14&gt;0,QF14,"")</f>
        <v/>
      </c>
      <c r="QW14" s="40" t="str">
        <f>IF(SUM(QC14:QF14)-QG14&gt;0,SUM(QC14:QF14)-QG14,"")</f>
        <v/>
      </c>
      <c r="QX14" s="40" t="str">
        <f>IF(MAX(QT14,QW14)&gt;0,MAX(QT14,QW14),"")</f>
        <v/>
      </c>
      <c r="QY14" s="40" t="str">
        <f>IF(QJ14&gt;0,QJ14,"")</f>
        <v/>
      </c>
      <c r="QZ14" s="40" t="str">
        <f>IF(QK14&gt;0,QK14,"")</f>
        <v/>
      </c>
      <c r="RA14" s="40" t="str">
        <f>IF(SUM(QH14:QK14)-QL14&gt;0,SUM(QH14:QK14)-QL14,"")</f>
        <v/>
      </c>
      <c r="RB14" s="40" t="str">
        <f>IF(QO14&gt;0,QO14,"")</f>
        <v/>
      </c>
      <c r="RC14" s="40" t="str">
        <f>IF(QP14&gt;0,QP14,"")</f>
        <v/>
      </c>
      <c r="RD14" s="40" t="str">
        <f>IF(SUM(QM14:QP14)-QQ14&gt;0,SUM(QM14:QP14)-QQ14,"")</f>
        <v/>
      </c>
      <c r="RE14" s="40" t="str">
        <f>IF(SUM(QX14,RA14,RD14)&gt;0,SUM(QX14,RA14,RD14),"")</f>
        <v/>
      </c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1" t="str">
        <f>IF(RH14&gt;0,RH14,"")</f>
        <v/>
      </c>
      <c r="SA14" s="11" t="str">
        <f>IF(RI14&gt;0,RI14,"")</f>
        <v/>
      </c>
      <c r="SB14" s="11" t="str">
        <f>IF(SUM(RF14:RI14)-RJ14&gt;0,SUM(RF14:RI14)-RJ14,"")</f>
        <v/>
      </c>
      <c r="SC14" s="11" t="str">
        <f>IF(RM14&gt;0,RM14,"")</f>
        <v/>
      </c>
      <c r="SD14" s="11" t="str">
        <f>IF(RN14&gt;0,RN14,"")</f>
        <v/>
      </c>
      <c r="SE14" s="11" t="str">
        <f>IF(SUM(RK14:RN14)-RO14&gt;0,SUM(RK14:RN14)-RO14,"")</f>
        <v/>
      </c>
      <c r="SF14" s="11" t="str">
        <f>IF(MAX(SB14,SE14)&gt;0,MAX(SB14,SE14),"")</f>
        <v/>
      </c>
      <c r="SG14" s="11" t="str">
        <f>IF(RR14&gt;0,RR14,"")</f>
        <v/>
      </c>
      <c r="SH14" s="11" t="str">
        <f>IF(RS14&gt;0,RS14,"")</f>
        <v/>
      </c>
      <c r="SI14" s="11" t="str">
        <f>IF(SUM(RP14:RS14)-RT14&gt;0,SUM(RP14:RS14)-RT14,"")</f>
        <v/>
      </c>
      <c r="SJ14" s="11" t="str">
        <f>IF(RW14&gt;0,RW14,"")</f>
        <v/>
      </c>
      <c r="SK14" s="11" t="str">
        <f>IF(RX14&gt;0,RX14,"")</f>
        <v/>
      </c>
      <c r="SL14" s="11" t="str">
        <f>IF(SUM(RU14:RX14)-RY14&gt;0,SUM(RU14:RX14)-RY14,"")</f>
        <v/>
      </c>
      <c r="SM14" s="11" t="str">
        <f>IF(SUM(SF14,SI14,SL14)&gt;0,SUM(SF14,SI14,SL14),"")</f>
        <v/>
      </c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40" t="str">
        <f>IF(SP14&gt;0,SP14,"")</f>
        <v/>
      </c>
      <c r="TI14" s="40" t="str">
        <f>IF(SQ14&gt;0,SQ14,"")</f>
        <v/>
      </c>
      <c r="TJ14" s="40" t="str">
        <f>IF(SUM(SN14:SQ14)-SR14&gt;0,SUM(SN14:SQ14)-SR14,"")</f>
        <v/>
      </c>
      <c r="TK14" s="40" t="str">
        <f>IF(SU14&gt;0,SU14,"")</f>
        <v/>
      </c>
      <c r="TL14" s="40" t="str">
        <f>IF(SV14&gt;0,SV14,"")</f>
        <v/>
      </c>
      <c r="TM14" s="40" t="str">
        <f>IF(SUM(SS14:SV14)-SW14&gt;0,SUM(SS14:SV14)-SW14,"")</f>
        <v/>
      </c>
      <c r="TN14" s="40" t="str">
        <f>IF(MAX(TJ14,TM14)&gt;0,MAX(TJ14,TM14),"")</f>
        <v/>
      </c>
      <c r="TO14" s="40" t="str">
        <f>IF(SZ14&gt;0,SZ14,"")</f>
        <v/>
      </c>
      <c r="TP14" s="40" t="str">
        <f>IF(TA14&gt;0,TA14,"")</f>
        <v/>
      </c>
      <c r="TQ14" s="40" t="str">
        <f>IF(SUM(SX14:TA14)-TB14&gt;0,SUM(SX14:TA14)-TB14,"")</f>
        <v/>
      </c>
      <c r="TR14" s="40" t="str">
        <f>IF(TE14&gt;0,TE14,"")</f>
        <v/>
      </c>
      <c r="TS14" s="40" t="str">
        <f>IF(TF14&gt;0,TF14,"")</f>
        <v/>
      </c>
      <c r="TT14" s="40" t="str">
        <f>IF(SUM(TC14:TF14)-TG14&gt;0,SUM(TC14:TF14)-TG14,"")</f>
        <v/>
      </c>
      <c r="TU14" s="40" t="str">
        <f>IF(SUM(TN14,TQ14,TT14)&gt;0,SUM(TN14,TQ14,TT14),"")</f>
        <v/>
      </c>
      <c r="TV14" s="18"/>
      <c r="TW14" s="18"/>
      <c r="TX14" s="18"/>
      <c r="TY14" s="18"/>
      <c r="TZ14" s="18"/>
      <c r="UA14" s="18"/>
      <c r="UB14" s="18"/>
      <c r="UC14" s="18"/>
      <c r="UD14" s="18"/>
      <c r="UE14" s="18"/>
      <c r="UF14" s="18"/>
      <c r="UG14" s="18"/>
      <c r="UH14" s="18"/>
      <c r="UI14" s="18"/>
      <c r="UJ14" s="18"/>
      <c r="UK14" s="18"/>
      <c r="UL14" s="18"/>
      <c r="UM14" s="18"/>
      <c r="UN14" s="18"/>
      <c r="UO14" s="18"/>
      <c r="UP14" s="11" t="str">
        <f>IF(TX14&gt;0,TX14,"")</f>
        <v/>
      </c>
      <c r="UQ14" s="11" t="str">
        <f>IF(TY14&gt;0,TY14,"")</f>
        <v/>
      </c>
      <c r="UR14" s="11" t="str">
        <f>IF(SUM(TV14:TY14)-TZ14&gt;0,SUM(TV14:TY14)-TZ14,"")</f>
        <v/>
      </c>
      <c r="US14" s="11" t="str">
        <f>IF(UC14&gt;0,UC14,"")</f>
        <v/>
      </c>
      <c r="UT14" s="11" t="str">
        <f>IF(UD14&gt;0,UD14,"")</f>
        <v/>
      </c>
      <c r="UU14" s="11" t="str">
        <f>IF(SUM(UA14:UD14)-UE14&gt;0,SUM(UA14:UD14)-UE14,"")</f>
        <v/>
      </c>
      <c r="UV14" s="11" t="str">
        <f>IF(MAX(UR14,UU14)&gt;0,MAX(UR14,UU14),"")</f>
        <v/>
      </c>
      <c r="UW14" s="11" t="str">
        <f>IF(UH14&gt;0,UH14,"")</f>
        <v/>
      </c>
      <c r="UX14" s="11" t="str">
        <f>IF(UI14&gt;0,UI14,"")</f>
        <v/>
      </c>
      <c r="UY14" s="11" t="str">
        <f>IF(SUM(UF14:UI14)-UJ14&gt;0,SUM(UF14:UI14)-UJ14,"")</f>
        <v/>
      </c>
      <c r="UZ14" s="11" t="str">
        <f>IF(UM14&gt;0,UM14,"")</f>
        <v/>
      </c>
      <c r="VA14" s="11" t="str">
        <f>IF(UN14&gt;0,UN14,"")</f>
        <v/>
      </c>
      <c r="VB14" s="11" t="str">
        <f>IF(SUM(UK14:UN14)-UO14&gt;0,SUM(UK14:UN14)-UO14,"")</f>
        <v/>
      </c>
      <c r="VC14" s="11" t="str">
        <f>IF(SUM(UV14,UY14,VB14)&gt;0,SUM(UV14,UY14,VB14),"")</f>
        <v/>
      </c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40" t="str">
        <f>IF(VF14&gt;0,VF14,"")</f>
        <v/>
      </c>
      <c r="VY14" s="40" t="str">
        <f>IF(VG14&gt;0,VG14,"")</f>
        <v/>
      </c>
      <c r="VZ14" s="40" t="str">
        <f>IF(SUM(VD14:VG14)-VH14&gt;0,SUM(VD14:VG14)-VH14,"")</f>
        <v/>
      </c>
      <c r="WA14" s="40" t="str">
        <f>IF(VK14&gt;0,VK14,"")</f>
        <v/>
      </c>
      <c r="WB14" s="40" t="str">
        <f>IF(VL14&gt;0,VL14,"")</f>
        <v/>
      </c>
      <c r="WC14" s="40" t="str">
        <f>IF(SUM(VI14:VL14)-VM14&gt;0,SUM(VI14:VL14)-VM14,"")</f>
        <v/>
      </c>
      <c r="WD14" s="40" t="str">
        <f>IF(MAX(VZ14,WC14)&gt;0,MAX(VZ14,WC14),"")</f>
        <v/>
      </c>
      <c r="WE14" s="40" t="str">
        <f>IF(VP14&gt;0,VP14,"")</f>
        <v/>
      </c>
      <c r="WF14" s="40" t="str">
        <f>IF(VQ14&gt;0,VQ14,"")</f>
        <v/>
      </c>
      <c r="WG14" s="40" t="str">
        <f>IF(SUM(VN14:VQ14)-VR14&gt;0,SUM(VN14:VQ14)-VR14,"")</f>
        <v/>
      </c>
      <c r="WH14" s="40" t="str">
        <f>IF(VU14&gt;0,VU14,"")</f>
        <v/>
      </c>
      <c r="WI14" s="40" t="str">
        <f>IF(VV14&gt;0,VV14,"")</f>
        <v/>
      </c>
      <c r="WJ14" s="40" t="str">
        <f>IF(SUM(VS14:VV14)-VW14&gt;0,SUM(VS14:VV14)-VW14,"")</f>
        <v/>
      </c>
      <c r="WK14" s="40" t="str">
        <f>IF(SUM(WD14,WG14,WJ14)&gt;0,SUM(WD14,WG14,WJ14),"")</f>
        <v/>
      </c>
      <c r="WL14" s="26">
        <f>IF($CH14="P",BS14,(BS14+AR14)/2)</f>
        <v>0</v>
      </c>
      <c r="WM14" s="26">
        <f>IF($CH14="P",BT14,(BT14+AS14)/2)</f>
        <v>0</v>
      </c>
      <c r="WN14" s="26">
        <f>IF($CH14="P",BU14,(BU14+AT14)/2)</f>
        <v>0</v>
      </c>
      <c r="WO14" s="26">
        <f>IF($CH14="P",BV14,(BV14+AU14)/2)</f>
        <v>0</v>
      </c>
      <c r="WP14" s="26">
        <f>IF($CH14="P",BW14,(BW14+AV14)/2)</f>
        <v>0</v>
      </c>
      <c r="WQ14" s="26">
        <f>IF($CH14="P",BX14,(BX14+AW14)/2)</f>
        <v>0</v>
      </c>
      <c r="WR14" s="26">
        <f>IF($CH14="P",BY14,(BY14+AX14)/2)</f>
        <v>0</v>
      </c>
      <c r="WS14" s="26">
        <f>IF($CH14="P",BZ14,(BZ14+AY14)/2)</f>
        <v>0</v>
      </c>
      <c r="WT14" s="26">
        <f>IF($CH14="P",CA14,(CA14+AZ14)/2)</f>
        <v>0</v>
      </c>
      <c r="WU14" s="26">
        <f>IF($CH14="P",CB14,(CB14+BA14)/2)</f>
        <v>0</v>
      </c>
      <c r="WV14" s="26">
        <f>IF($CH14="P",CC14,(CC14+BB14)/2)</f>
        <v>0</v>
      </c>
      <c r="WW14" s="26">
        <f>IF($CH14="P",CD14,(CD14+BC14)/2)</f>
        <v>0</v>
      </c>
      <c r="WX14" s="26">
        <f>IF($CH14="P",CE14,(CE14+BD14)/2)</f>
        <v>0</v>
      </c>
      <c r="WY14" s="26">
        <f>IF($CH14="P",CF14,(CF14+BE14)/2)</f>
        <v>0</v>
      </c>
      <c r="WZ14" s="26">
        <f>IF($CH14="P",CG14,(CG14+BF14)/2)</f>
        <v>0</v>
      </c>
      <c r="XA14" s="28" t="s">
        <v>53</v>
      </c>
      <c r="XB14" s="11" t="str">
        <f>IF(WN14&gt;0,WN14,"")</f>
        <v/>
      </c>
      <c r="XC14" s="11" t="str">
        <f>IF(WO14&gt;0,WO14,"")</f>
        <v/>
      </c>
      <c r="XD14" s="11" t="str">
        <f>IF(SUM(WL14:WO14)-WP14&gt;0,SUM(WL14:WO14)-WP14,"")</f>
        <v/>
      </c>
      <c r="XE14" s="11" t="str">
        <f>IF(WS14&gt;0,WS14,"")</f>
        <v/>
      </c>
      <c r="XF14" s="11" t="str">
        <f>IF(WT14&gt;0,WT14,"")</f>
        <v/>
      </c>
      <c r="XG14" s="11" t="str">
        <f>IF(SUM(WQ14:WT14)-WU14&gt;0,SUM(WQ14:WT14)-WU14,"")</f>
        <v/>
      </c>
      <c r="XH14" s="11" t="str">
        <f>IF(MAX(XD14,XG14)&gt;0,MAX(XD14,XG14),"")</f>
        <v/>
      </c>
      <c r="XI14" s="11" t="str">
        <f>IF(WX14&gt;0,WX14,"")</f>
        <v/>
      </c>
      <c r="XJ14" s="11" t="str">
        <f>IF(WY14&gt;0,WY14,"")</f>
        <v/>
      </c>
      <c r="XK14" s="11" t="str">
        <f>IF(SUM(WV14:WY14)-WZ14&gt;0,SUM(WV14:WY14)-WZ14,"")</f>
        <v/>
      </c>
      <c r="XL14" s="11" t="str">
        <f>IF(SUM(XH14,XK14)&gt;0,SUM(XH14,XK14),"")</f>
        <v/>
      </c>
    </row>
    <row r="15" spans="1:636" x14ac:dyDescent="0.2">
      <c r="B15" s="5"/>
      <c r="D15" s="1"/>
    </row>
    <row r="16" spans="1:636" x14ac:dyDescent="0.2">
      <c r="G16" s="36"/>
      <c r="I16" s="36"/>
    </row>
    <row r="17" spans="1:609" x14ac:dyDescent="0.2">
      <c r="B17" s="23" t="s">
        <v>51</v>
      </c>
      <c r="C17" s="5"/>
      <c r="G17" s="3"/>
      <c r="AJ17" s="41"/>
      <c r="AK17" s="41"/>
      <c r="AL17" s="41"/>
      <c r="AN17" s="32"/>
      <c r="AO17" s="32"/>
      <c r="AQ17" s="42">
        <v>11</v>
      </c>
      <c r="BK17" s="41"/>
      <c r="BL17" s="41"/>
      <c r="BM17" s="41"/>
      <c r="BO17" s="32"/>
      <c r="BP17" s="32"/>
      <c r="BR17" s="42">
        <v>11</v>
      </c>
      <c r="CL17" s="41"/>
      <c r="CM17" s="41"/>
      <c r="CN17" s="41"/>
      <c r="CP17" s="32"/>
      <c r="CQ17" s="32"/>
      <c r="CS17" s="42">
        <v>11</v>
      </c>
      <c r="DP17" s="5"/>
      <c r="DQ17" s="5"/>
      <c r="DZ17" s="2"/>
      <c r="EA17" s="2"/>
      <c r="EC17" s="42">
        <v>11</v>
      </c>
      <c r="EX17" s="5"/>
      <c r="EY17" s="5"/>
      <c r="FH17" s="2"/>
      <c r="FI17" s="2"/>
      <c r="FK17" s="42">
        <v>11</v>
      </c>
      <c r="GF17" s="5"/>
      <c r="GG17" s="5"/>
      <c r="GP17" s="2"/>
      <c r="GQ17" s="2"/>
      <c r="GS17" s="42">
        <v>11</v>
      </c>
      <c r="HN17" s="5"/>
      <c r="HO17" s="5"/>
      <c r="HX17" s="2"/>
      <c r="HY17" s="2"/>
      <c r="IA17" s="42">
        <v>11</v>
      </c>
      <c r="IV17" s="5"/>
      <c r="IW17" s="5"/>
      <c r="JF17" s="2"/>
      <c r="JG17" s="2"/>
      <c r="JI17" s="42">
        <v>11</v>
      </c>
      <c r="KD17" s="5"/>
      <c r="KE17" s="5"/>
      <c r="KN17" s="2"/>
      <c r="KO17" s="2"/>
      <c r="KQ17" s="42">
        <v>11</v>
      </c>
      <c r="LL17" s="5"/>
      <c r="LM17" s="5"/>
      <c r="LV17" s="2"/>
      <c r="LW17" s="2"/>
      <c r="LY17" s="42">
        <v>11</v>
      </c>
      <c r="MT17" s="5"/>
      <c r="MU17" s="5"/>
      <c r="ND17" s="2"/>
      <c r="NE17" s="2"/>
      <c r="NG17" s="42">
        <v>11</v>
      </c>
      <c r="OB17" s="5"/>
      <c r="OC17" s="5"/>
      <c r="OL17" s="2"/>
      <c r="OM17" s="2"/>
      <c r="OO17" s="42">
        <v>11</v>
      </c>
      <c r="PJ17" s="5"/>
      <c r="PK17" s="5"/>
      <c r="PT17" s="2"/>
      <c r="PU17" s="2"/>
      <c r="PW17" s="42">
        <v>11</v>
      </c>
      <c r="QR17" s="5"/>
      <c r="QS17" s="5"/>
      <c r="RB17" s="2"/>
      <c r="RC17" s="2"/>
      <c r="RE17" s="42">
        <v>11</v>
      </c>
      <c r="RZ17" s="5"/>
      <c r="SA17" s="5"/>
      <c r="SJ17" s="2"/>
      <c r="SK17" s="2"/>
      <c r="SM17" s="42">
        <v>11</v>
      </c>
      <c r="TH17" s="5"/>
      <c r="TI17" s="5"/>
      <c r="TR17" s="2"/>
      <c r="TS17" s="2"/>
      <c r="TU17" s="42">
        <v>11</v>
      </c>
      <c r="UP17" s="5"/>
      <c r="UQ17" s="5"/>
      <c r="UZ17" s="2"/>
      <c r="VA17" s="2"/>
      <c r="VC17" s="42">
        <v>11</v>
      </c>
      <c r="VX17" s="5"/>
      <c r="VY17" s="5"/>
      <c r="WH17" s="2"/>
      <c r="WI17" s="2"/>
      <c r="WK17" s="42">
        <v>11</v>
      </c>
    </row>
    <row r="18" spans="1:609" x14ac:dyDescent="0.2">
      <c r="B18" s="30" t="s">
        <v>50</v>
      </c>
      <c r="C18" s="5"/>
      <c r="P18" s="2"/>
      <c r="AJ18" s="41"/>
      <c r="AK18" s="41"/>
      <c r="AL18" s="41"/>
      <c r="AN18" s="32"/>
      <c r="AO18" s="32"/>
      <c r="AQ18" s="43">
        <v>11.4</v>
      </c>
      <c r="BK18" s="41"/>
      <c r="BL18" s="41"/>
      <c r="BM18" s="41"/>
      <c r="BO18" s="32"/>
      <c r="BP18" s="32"/>
      <c r="BR18" s="43">
        <v>11.4</v>
      </c>
      <c r="CL18" s="41"/>
      <c r="CM18" s="41"/>
      <c r="CN18" s="41"/>
      <c r="CP18" s="32"/>
      <c r="CQ18" s="32"/>
      <c r="CS18" s="43">
        <v>11.4</v>
      </c>
      <c r="DP18" s="5"/>
      <c r="DQ18" s="5"/>
      <c r="DZ18" s="2"/>
      <c r="EA18" s="2"/>
      <c r="EC18" s="43">
        <v>11.4</v>
      </c>
      <c r="EX18" s="5"/>
      <c r="EY18" s="5"/>
      <c r="FH18" s="2"/>
      <c r="FI18" s="2"/>
      <c r="FK18" s="43">
        <v>11.4</v>
      </c>
      <c r="GF18" s="5"/>
      <c r="GG18" s="5"/>
      <c r="GP18" s="2"/>
      <c r="GQ18" s="2"/>
      <c r="GS18" s="43">
        <v>11.4</v>
      </c>
      <c r="HN18" s="5"/>
      <c r="HO18" s="5"/>
      <c r="HX18" s="2"/>
      <c r="HY18" s="2"/>
      <c r="IA18" s="43">
        <v>11.4</v>
      </c>
      <c r="IV18" s="5"/>
      <c r="IW18" s="5"/>
      <c r="JF18" s="2"/>
      <c r="JG18" s="2"/>
      <c r="JI18" s="43">
        <v>11.4</v>
      </c>
      <c r="KD18" s="5"/>
      <c r="KE18" s="5"/>
      <c r="KN18" s="2"/>
      <c r="KO18" s="2"/>
      <c r="KQ18" s="43">
        <v>11.4</v>
      </c>
      <c r="LL18" s="5"/>
      <c r="LM18" s="5"/>
      <c r="LV18" s="2"/>
      <c r="LW18" s="2"/>
      <c r="LY18" s="43">
        <v>11.4</v>
      </c>
      <c r="MT18" s="5"/>
      <c r="MU18" s="5"/>
      <c r="ND18" s="2"/>
      <c r="NE18" s="2"/>
      <c r="NG18" s="43">
        <v>11.4</v>
      </c>
      <c r="OB18" s="5"/>
      <c r="OC18" s="5"/>
      <c r="OL18" s="2"/>
      <c r="OM18" s="2"/>
      <c r="OO18" s="43">
        <v>11.4</v>
      </c>
      <c r="PJ18" s="5"/>
      <c r="PK18" s="5"/>
      <c r="PT18" s="2"/>
      <c r="PU18" s="2"/>
      <c r="PW18" s="43">
        <v>11.4</v>
      </c>
      <c r="QR18" s="5"/>
      <c r="QS18" s="5"/>
      <c r="RB18" s="2"/>
      <c r="RC18" s="2"/>
      <c r="RE18" s="43">
        <v>11.4</v>
      </c>
      <c r="RZ18" s="5"/>
      <c r="SA18" s="5"/>
      <c r="SJ18" s="2"/>
      <c r="SK18" s="2"/>
      <c r="SM18" s="43">
        <v>11.4</v>
      </c>
      <c r="TH18" s="5"/>
      <c r="TI18" s="5"/>
      <c r="TR18" s="2"/>
      <c r="TS18" s="2"/>
      <c r="TU18" s="43">
        <v>11.4</v>
      </c>
      <c r="UP18" s="5"/>
      <c r="UQ18" s="5"/>
      <c r="UZ18" s="2"/>
      <c r="VA18" s="2"/>
      <c r="VC18" s="43">
        <v>11.4</v>
      </c>
      <c r="VX18" s="5"/>
      <c r="VY18" s="5"/>
      <c r="WH18" s="2"/>
      <c r="WI18" s="2"/>
      <c r="WK18" s="43">
        <v>11.4</v>
      </c>
    </row>
    <row r="19" spans="1:609" x14ac:dyDescent="0.2">
      <c r="A19" s="5"/>
      <c r="B19" s="31" t="s">
        <v>63</v>
      </c>
      <c r="C19" s="5"/>
      <c r="E19" s="2"/>
      <c r="AJ19" s="41"/>
      <c r="AK19" s="41"/>
      <c r="AL19" s="41"/>
      <c r="AM19" s="32"/>
      <c r="AN19" s="32"/>
      <c r="AO19" s="32"/>
      <c r="AP19" s="32"/>
      <c r="AQ19" s="44">
        <v>12.4</v>
      </c>
      <c r="BK19" s="41"/>
      <c r="BL19" s="41"/>
      <c r="BM19" s="41"/>
      <c r="BO19" s="32"/>
      <c r="BP19" s="32"/>
      <c r="BR19" s="44">
        <v>12.4</v>
      </c>
      <c r="CL19" s="41"/>
      <c r="CM19" s="41"/>
      <c r="CN19" s="41"/>
      <c r="CO19" s="32"/>
      <c r="CP19" s="32"/>
      <c r="CQ19" s="32"/>
      <c r="CR19" s="32"/>
      <c r="CS19" s="44">
        <v>12.4</v>
      </c>
      <c r="DP19" s="5"/>
      <c r="DQ19" s="5"/>
      <c r="DZ19" s="2"/>
      <c r="EA19" s="2"/>
      <c r="EC19" s="44">
        <v>0</v>
      </c>
      <c r="EX19" s="5"/>
      <c r="EY19" s="5"/>
      <c r="FH19" s="2"/>
      <c r="FI19" s="2"/>
      <c r="FK19" s="44">
        <v>0</v>
      </c>
      <c r="GF19" s="5"/>
      <c r="GG19" s="5"/>
      <c r="GP19" s="2"/>
      <c r="GQ19" s="2"/>
      <c r="GS19" s="44">
        <v>0</v>
      </c>
      <c r="HN19" s="5"/>
      <c r="HO19" s="5"/>
      <c r="HX19" s="2"/>
      <c r="HY19" s="2"/>
      <c r="IA19" s="44">
        <v>0</v>
      </c>
      <c r="IV19" s="5"/>
      <c r="IW19" s="5"/>
      <c r="JF19" s="2"/>
      <c r="JG19" s="2"/>
      <c r="JI19" s="44">
        <v>0</v>
      </c>
      <c r="KD19" s="5"/>
      <c r="KE19" s="5"/>
      <c r="KN19" s="2"/>
      <c r="KO19" s="2"/>
      <c r="KQ19" s="44">
        <v>0</v>
      </c>
      <c r="LL19" s="5"/>
      <c r="LM19" s="5"/>
      <c r="LV19" s="2"/>
      <c r="LW19" s="2"/>
      <c r="LY19" s="44">
        <v>0</v>
      </c>
      <c r="MT19" s="5"/>
      <c r="MU19" s="5"/>
      <c r="ND19" s="2"/>
      <c r="NE19" s="2"/>
      <c r="NG19" s="44">
        <v>0</v>
      </c>
      <c r="OB19" s="5"/>
      <c r="OC19" s="5"/>
      <c r="OL19" s="2"/>
      <c r="OM19" s="2"/>
      <c r="OO19" s="44">
        <v>0</v>
      </c>
      <c r="PJ19" s="5"/>
      <c r="PK19" s="5"/>
      <c r="PT19" s="2"/>
      <c r="PU19" s="2"/>
      <c r="PW19" s="44">
        <v>0</v>
      </c>
      <c r="QR19" s="5"/>
      <c r="QS19" s="5"/>
      <c r="RB19" s="2"/>
      <c r="RC19" s="2"/>
      <c r="RE19" s="44">
        <v>0</v>
      </c>
      <c r="RZ19" s="5"/>
      <c r="SA19" s="5"/>
      <c r="SJ19" s="2"/>
      <c r="SK19" s="2"/>
      <c r="SM19" s="44">
        <v>0</v>
      </c>
      <c r="TH19" s="5"/>
      <c r="TI19" s="5"/>
      <c r="TR19" s="2"/>
      <c r="TS19" s="2"/>
      <c r="TU19" s="44">
        <v>0</v>
      </c>
      <c r="UP19" s="5"/>
      <c r="UQ19" s="5"/>
      <c r="UZ19" s="2"/>
      <c r="VA19" s="2"/>
      <c r="VC19" s="44">
        <v>0</v>
      </c>
      <c r="VX19" s="5"/>
      <c r="VY19" s="5"/>
      <c r="WH19" s="2"/>
      <c r="WI19" s="2"/>
      <c r="WK19" s="44">
        <v>0</v>
      </c>
    </row>
    <row r="20" spans="1:609" x14ac:dyDescent="0.2">
      <c r="A20" s="5"/>
      <c r="B20" s="35" t="s">
        <v>75</v>
      </c>
      <c r="C20" s="5"/>
      <c r="E20" s="2"/>
      <c r="AJ20" s="41"/>
      <c r="AK20" s="41"/>
      <c r="AL20" s="41"/>
      <c r="AM20" s="32"/>
      <c r="AN20" s="32"/>
      <c r="AO20" s="32"/>
      <c r="AP20" s="32"/>
      <c r="AQ20" s="45">
        <v>13.6</v>
      </c>
      <c r="BK20" s="41"/>
      <c r="BL20" s="41"/>
      <c r="BM20" s="41"/>
      <c r="BO20" s="32"/>
      <c r="BP20" s="32"/>
      <c r="BR20" s="45">
        <v>13.6</v>
      </c>
      <c r="CL20" s="41"/>
      <c r="CM20" s="41"/>
      <c r="CN20" s="41"/>
      <c r="CO20" s="32"/>
      <c r="CP20" s="32"/>
      <c r="CQ20" s="32"/>
      <c r="CR20" s="32"/>
      <c r="CS20" s="45">
        <v>13.6</v>
      </c>
      <c r="DP20" s="5"/>
      <c r="DQ20" s="5"/>
      <c r="DZ20" s="2"/>
      <c r="EA20" s="2"/>
      <c r="EC20" s="45">
        <v>0</v>
      </c>
      <c r="EX20" s="5"/>
      <c r="EY20" s="5"/>
      <c r="FH20" s="2"/>
      <c r="FI20" s="2"/>
      <c r="FK20" s="45">
        <v>0</v>
      </c>
      <c r="GF20" s="5"/>
      <c r="GG20" s="5"/>
      <c r="GP20" s="2"/>
      <c r="GQ20" s="2"/>
      <c r="GS20" s="45">
        <v>0</v>
      </c>
      <c r="HN20" s="5"/>
      <c r="HO20" s="5"/>
      <c r="HX20" s="2"/>
      <c r="HY20" s="2"/>
      <c r="IA20" s="45">
        <v>0</v>
      </c>
      <c r="IV20" s="5"/>
      <c r="IW20" s="5"/>
      <c r="JF20" s="2"/>
      <c r="JG20" s="2"/>
      <c r="JI20" s="45">
        <v>0</v>
      </c>
      <c r="KD20" s="5"/>
      <c r="KE20" s="5"/>
      <c r="KN20" s="2"/>
      <c r="KO20" s="2"/>
      <c r="KQ20" s="45">
        <v>0</v>
      </c>
      <c r="LL20" s="5"/>
      <c r="LM20" s="5"/>
      <c r="LV20" s="2"/>
      <c r="LW20" s="2"/>
      <c r="LY20" s="45">
        <v>0</v>
      </c>
      <c r="MT20" s="5"/>
      <c r="MU20" s="5"/>
      <c r="ND20" s="2"/>
      <c r="NE20" s="2"/>
      <c r="NG20" s="45">
        <v>0</v>
      </c>
      <c r="OB20" s="5"/>
      <c r="OC20" s="5"/>
      <c r="OL20" s="2"/>
      <c r="OM20" s="2"/>
      <c r="OO20" s="45">
        <v>0</v>
      </c>
      <c r="PJ20" s="5"/>
      <c r="PK20" s="5"/>
      <c r="PT20" s="2"/>
      <c r="PU20" s="2"/>
      <c r="PW20" s="45">
        <v>0</v>
      </c>
      <c r="QR20" s="5"/>
      <c r="QS20" s="5"/>
      <c r="RB20" s="2"/>
      <c r="RC20" s="2"/>
      <c r="RE20" s="45">
        <v>0</v>
      </c>
      <c r="RZ20" s="5"/>
      <c r="SA20" s="5"/>
      <c r="SJ20" s="2"/>
      <c r="SK20" s="2"/>
      <c r="SM20" s="45">
        <v>0</v>
      </c>
      <c r="TH20" s="5"/>
      <c r="TI20" s="5"/>
      <c r="TR20" s="2"/>
      <c r="TS20" s="2"/>
      <c r="TU20" s="45">
        <v>0</v>
      </c>
      <c r="UP20" s="5"/>
      <c r="UQ20" s="5"/>
      <c r="UZ20" s="2"/>
      <c r="VA20" s="2"/>
      <c r="VC20" s="45">
        <v>0</v>
      </c>
      <c r="VX20" s="5"/>
      <c r="VY20" s="5"/>
      <c r="WH20" s="2"/>
      <c r="WI20" s="2"/>
      <c r="WK20" s="45">
        <v>0</v>
      </c>
    </row>
    <row r="21" spans="1:609" x14ac:dyDescent="0.2">
      <c r="A21" s="5"/>
      <c r="B21" s="34" t="s">
        <v>48</v>
      </c>
      <c r="C21" s="5"/>
      <c r="AJ21" s="41"/>
      <c r="AK21" s="41"/>
      <c r="AL21" s="41"/>
      <c r="AM21" s="32"/>
      <c r="AN21" s="32"/>
      <c r="AO21" s="32"/>
      <c r="AP21" s="32"/>
      <c r="AQ21" s="46">
        <v>43.7</v>
      </c>
      <c r="BK21" s="41"/>
      <c r="BL21" s="41"/>
      <c r="BM21" s="41"/>
      <c r="BO21" s="32"/>
      <c r="BP21" s="32"/>
      <c r="BR21" s="46">
        <v>43.7</v>
      </c>
      <c r="CL21" s="41"/>
      <c r="CM21" s="41"/>
      <c r="CN21" s="41"/>
      <c r="CO21" s="32"/>
      <c r="CP21" s="32"/>
      <c r="CQ21" s="32"/>
      <c r="CR21" s="32"/>
      <c r="CS21" s="46">
        <v>43.7</v>
      </c>
      <c r="DP21" s="5"/>
      <c r="DQ21" s="5"/>
      <c r="DZ21" s="2"/>
      <c r="EA21" s="2"/>
      <c r="EC21" s="46">
        <v>43.7</v>
      </c>
      <c r="EX21" s="5"/>
      <c r="EY21" s="5"/>
      <c r="FH21" s="2"/>
      <c r="FI21" s="2"/>
      <c r="FK21" s="46">
        <v>43.7</v>
      </c>
      <c r="GF21" s="5"/>
      <c r="GG21" s="5"/>
      <c r="GP21" s="2"/>
      <c r="GQ21" s="2"/>
      <c r="GS21" s="46">
        <v>43.7</v>
      </c>
      <c r="HN21" s="5"/>
      <c r="HO21" s="5"/>
      <c r="HX21" s="2"/>
      <c r="HY21" s="2"/>
      <c r="IA21" s="46">
        <v>43.7</v>
      </c>
      <c r="IV21" s="5"/>
      <c r="IW21" s="5"/>
      <c r="JF21" s="2"/>
      <c r="JG21" s="2"/>
      <c r="JI21" s="46">
        <v>43.7</v>
      </c>
      <c r="KD21" s="5"/>
      <c r="KE21" s="5"/>
      <c r="KN21" s="2"/>
      <c r="KO21" s="2"/>
      <c r="KQ21" s="46">
        <v>43.7</v>
      </c>
      <c r="LL21" s="5"/>
      <c r="LM21" s="5"/>
      <c r="LV21" s="2"/>
      <c r="LW21" s="2"/>
      <c r="LY21" s="46">
        <v>43.7</v>
      </c>
      <c r="MT21" s="5"/>
      <c r="MU21" s="5"/>
      <c r="ND21" s="2"/>
      <c r="NE21" s="2"/>
      <c r="NG21" s="46">
        <v>43.7</v>
      </c>
      <c r="OB21" s="5"/>
      <c r="OC21" s="5"/>
      <c r="OL21" s="2"/>
      <c r="OM21" s="2"/>
      <c r="OO21" s="46">
        <v>43.7</v>
      </c>
      <c r="PJ21" s="5"/>
      <c r="PK21" s="5"/>
      <c r="PT21" s="2"/>
      <c r="PU21" s="2"/>
      <c r="PW21" s="46">
        <v>43.7</v>
      </c>
      <c r="QR21" s="5"/>
      <c r="QS21" s="5"/>
      <c r="RB21" s="2"/>
      <c r="RC21" s="2"/>
      <c r="RE21" s="46">
        <v>43.7</v>
      </c>
      <c r="RZ21" s="5"/>
      <c r="SA21" s="5"/>
      <c r="SJ21" s="2"/>
      <c r="SK21" s="2"/>
      <c r="SM21" s="46">
        <v>43.7</v>
      </c>
      <c r="TH21" s="5"/>
      <c r="TI21" s="5"/>
      <c r="TR21" s="2"/>
      <c r="TS21" s="2"/>
      <c r="TU21" s="46">
        <v>43.7</v>
      </c>
      <c r="UP21" s="5"/>
      <c r="UQ21" s="5"/>
      <c r="UZ21" s="2"/>
      <c r="VA21" s="2"/>
      <c r="VC21" s="46">
        <v>43.7</v>
      </c>
      <c r="VX21" s="5"/>
      <c r="VY21" s="5"/>
      <c r="WH21" s="2"/>
      <c r="WI21" s="2"/>
      <c r="WK21" s="46">
        <v>43.7</v>
      </c>
    </row>
    <row r="22" spans="1:609" x14ac:dyDescent="0.2">
      <c r="A22" s="5"/>
      <c r="B22" s="24" t="s">
        <v>49</v>
      </c>
      <c r="C22" s="5"/>
      <c r="AJ22" s="41"/>
      <c r="AK22" s="41"/>
      <c r="AL22" s="41"/>
      <c r="AM22" s="32"/>
      <c r="AN22" s="32"/>
      <c r="AO22" s="32"/>
      <c r="AP22" s="32"/>
      <c r="AQ22" s="47">
        <v>44.7</v>
      </c>
      <c r="BK22" s="41"/>
      <c r="BL22" s="41"/>
      <c r="BM22" s="41"/>
      <c r="BO22" s="32"/>
      <c r="BP22" s="32"/>
      <c r="BR22" s="47">
        <v>44.7</v>
      </c>
      <c r="CL22" s="41"/>
      <c r="CM22" s="41"/>
      <c r="CN22" s="41"/>
      <c r="CO22" s="32"/>
      <c r="CP22" s="32"/>
      <c r="CQ22" s="32"/>
      <c r="CR22" s="32"/>
      <c r="CS22" s="47">
        <v>44.7</v>
      </c>
      <c r="DP22" s="5"/>
      <c r="DQ22" s="5"/>
      <c r="DZ22" s="2"/>
      <c r="EA22" s="2"/>
      <c r="EC22" s="47">
        <v>44.7</v>
      </c>
      <c r="EX22" s="5"/>
      <c r="EY22" s="5"/>
      <c r="FH22" s="2"/>
      <c r="FI22" s="2"/>
      <c r="FK22" s="47">
        <v>44.7</v>
      </c>
      <c r="GF22" s="5"/>
      <c r="GG22" s="5"/>
      <c r="GP22" s="2"/>
      <c r="GQ22" s="2"/>
      <c r="GS22" s="47">
        <v>44.7</v>
      </c>
      <c r="HN22" s="5"/>
      <c r="HO22" s="5"/>
      <c r="HX22" s="2"/>
      <c r="HY22" s="2"/>
      <c r="IA22" s="47">
        <v>44.7</v>
      </c>
      <c r="IV22" s="5"/>
      <c r="IW22" s="5"/>
      <c r="JF22" s="2"/>
      <c r="JG22" s="2"/>
      <c r="JI22" s="47">
        <v>44.7</v>
      </c>
      <c r="KD22" s="5"/>
      <c r="KE22" s="5"/>
      <c r="KN22" s="2"/>
      <c r="KO22" s="2"/>
      <c r="KQ22" s="47">
        <v>44.7</v>
      </c>
      <c r="LL22" s="5"/>
      <c r="LM22" s="5"/>
      <c r="LV22" s="2"/>
      <c r="LW22" s="2"/>
      <c r="LY22" s="47">
        <v>44.7</v>
      </c>
      <c r="MT22" s="5"/>
      <c r="MU22" s="5"/>
      <c r="ND22" s="2"/>
      <c r="NE22" s="2"/>
      <c r="NG22" s="47">
        <v>44.7</v>
      </c>
      <c r="OB22" s="5"/>
      <c r="OC22" s="5"/>
      <c r="OL22" s="2"/>
      <c r="OM22" s="2"/>
      <c r="OO22" s="47">
        <v>44.7</v>
      </c>
      <c r="PJ22" s="5"/>
      <c r="PK22" s="5"/>
      <c r="PT22" s="2"/>
      <c r="PU22" s="2"/>
      <c r="PW22" s="47">
        <v>44.7</v>
      </c>
      <c r="QR22" s="5"/>
      <c r="QS22" s="5"/>
      <c r="RB22" s="2"/>
      <c r="RC22" s="2"/>
      <c r="RE22" s="47">
        <v>44.7</v>
      </c>
      <c r="RZ22" s="5"/>
      <c r="SA22" s="5"/>
      <c r="SJ22" s="2"/>
      <c r="SK22" s="2"/>
      <c r="SM22" s="47">
        <v>44.7</v>
      </c>
      <c r="TH22" s="5"/>
      <c r="TI22" s="5"/>
      <c r="TR22" s="2"/>
      <c r="TS22" s="2"/>
      <c r="TU22" s="47">
        <v>44.7</v>
      </c>
      <c r="UP22" s="5"/>
      <c r="UQ22" s="5"/>
      <c r="UZ22" s="2"/>
      <c r="VA22" s="2"/>
      <c r="VC22" s="47">
        <v>44.7</v>
      </c>
      <c r="VX22" s="5"/>
      <c r="VY22" s="5"/>
      <c r="WH22" s="2"/>
      <c r="WI22" s="2"/>
      <c r="WK22" s="47">
        <v>44.7</v>
      </c>
    </row>
    <row r="23" spans="1:609" x14ac:dyDescent="0.2">
      <c r="A23" s="5"/>
      <c r="B23" s="33" t="s">
        <v>62</v>
      </c>
      <c r="C23" s="5"/>
      <c r="AJ23" s="41"/>
      <c r="AK23" s="41"/>
      <c r="AL23" s="41"/>
      <c r="AM23" s="32"/>
      <c r="AN23" s="32"/>
      <c r="AO23" s="32"/>
      <c r="AP23" s="32"/>
      <c r="AQ23" s="48">
        <v>45.6</v>
      </c>
      <c r="BK23" s="41"/>
      <c r="BL23" s="41"/>
      <c r="BM23" s="41"/>
      <c r="BO23" s="32"/>
      <c r="BP23" s="32"/>
      <c r="BR23" s="48">
        <v>45.6</v>
      </c>
      <c r="CL23" s="41"/>
      <c r="CM23" s="41"/>
      <c r="CN23" s="41"/>
      <c r="CO23" s="32"/>
      <c r="CP23" s="32"/>
      <c r="CQ23" s="32"/>
      <c r="CR23" s="32"/>
      <c r="CS23" s="48">
        <v>45.6</v>
      </c>
      <c r="DP23" s="5"/>
      <c r="DQ23" s="5"/>
      <c r="DZ23" s="2"/>
      <c r="EA23" s="2"/>
      <c r="EB23" s="37"/>
      <c r="EC23" s="48">
        <v>45.6</v>
      </c>
      <c r="EX23" s="5"/>
      <c r="EY23" s="5"/>
      <c r="FH23" s="2"/>
      <c r="FI23" s="2"/>
      <c r="FJ23" s="37"/>
      <c r="FK23" s="48">
        <v>45.6</v>
      </c>
      <c r="GF23" s="5"/>
      <c r="GG23" s="5"/>
      <c r="GP23" s="2"/>
      <c r="GQ23" s="2"/>
      <c r="GR23" s="37"/>
      <c r="GS23" s="48">
        <v>45.6</v>
      </c>
      <c r="HN23" s="5"/>
      <c r="HO23" s="5"/>
      <c r="HX23" s="2"/>
      <c r="HY23" s="2"/>
      <c r="HZ23" s="37"/>
      <c r="IA23" s="48">
        <v>45.6</v>
      </c>
      <c r="IV23" s="5"/>
      <c r="IW23" s="5"/>
      <c r="JF23" s="2"/>
      <c r="JG23" s="2"/>
      <c r="JH23" s="37"/>
      <c r="JI23" s="48">
        <v>45.6</v>
      </c>
      <c r="KD23" s="5"/>
      <c r="KE23" s="5"/>
      <c r="KN23" s="2"/>
      <c r="KO23" s="2"/>
      <c r="KP23" s="37"/>
      <c r="KQ23" s="48">
        <v>45.6</v>
      </c>
      <c r="LL23" s="5"/>
      <c r="LM23" s="5"/>
      <c r="LV23" s="2"/>
      <c r="LW23" s="2"/>
      <c r="LX23" s="37"/>
      <c r="LY23" s="48">
        <v>45.6</v>
      </c>
      <c r="MT23" s="5"/>
      <c r="MU23" s="5"/>
      <c r="ND23" s="2"/>
      <c r="NE23" s="2"/>
      <c r="NF23" s="37"/>
      <c r="NG23" s="48">
        <v>45.6</v>
      </c>
      <c r="OB23" s="5"/>
      <c r="OC23" s="5"/>
      <c r="OL23" s="2"/>
      <c r="OM23" s="2"/>
      <c r="ON23" s="37"/>
      <c r="OO23" s="48">
        <v>45.6</v>
      </c>
      <c r="PJ23" s="5"/>
      <c r="PK23" s="5"/>
      <c r="PT23" s="2"/>
      <c r="PU23" s="2"/>
      <c r="PV23" s="37"/>
      <c r="PW23" s="48">
        <v>45.6</v>
      </c>
      <c r="QR23" s="5"/>
      <c r="QS23" s="5"/>
      <c r="RB23" s="2"/>
      <c r="RC23" s="2"/>
      <c r="RD23" s="37"/>
      <c r="RE23" s="48">
        <v>45.6</v>
      </c>
      <c r="RZ23" s="5"/>
      <c r="SA23" s="5"/>
      <c r="SJ23" s="2"/>
      <c r="SK23" s="2"/>
      <c r="SL23" s="37"/>
      <c r="SM23" s="48">
        <v>45.6</v>
      </c>
      <c r="TH23" s="5"/>
      <c r="TI23" s="5"/>
      <c r="TR23" s="2"/>
      <c r="TS23" s="2"/>
      <c r="TT23" s="37"/>
      <c r="TU23" s="48">
        <v>45.6</v>
      </c>
      <c r="UP23" s="5"/>
      <c r="UQ23" s="5"/>
      <c r="UZ23" s="2"/>
      <c r="VA23" s="2"/>
      <c r="VB23" s="37"/>
      <c r="VC23" s="48">
        <v>45.6</v>
      </c>
      <c r="VX23" s="5"/>
      <c r="VY23" s="5"/>
      <c r="WH23" s="2"/>
      <c r="WI23" s="2"/>
      <c r="WJ23" s="37"/>
      <c r="WK23" s="48">
        <v>45.6</v>
      </c>
    </row>
    <row r="24" spans="1:609" x14ac:dyDescent="0.2">
      <c r="A24" s="5"/>
      <c r="B24" s="25" t="s">
        <v>32</v>
      </c>
      <c r="C24" s="5"/>
      <c r="AJ24" s="41"/>
      <c r="AK24" s="41"/>
      <c r="AL24" s="41"/>
      <c r="AM24" s="32"/>
      <c r="AN24" s="41"/>
      <c r="AO24" s="41"/>
      <c r="AP24" s="32"/>
      <c r="AQ24" s="49">
        <v>46.7</v>
      </c>
      <c r="BK24" s="41"/>
      <c r="BL24" s="41"/>
      <c r="BM24" s="41"/>
      <c r="BO24" s="41"/>
      <c r="BP24" s="32"/>
      <c r="BR24" s="49">
        <v>46.7</v>
      </c>
      <c r="CL24" s="41"/>
      <c r="CM24" s="41"/>
      <c r="CN24" s="41"/>
      <c r="CO24" s="32"/>
      <c r="CP24" s="41"/>
      <c r="CQ24" s="32"/>
      <c r="CR24" s="32"/>
      <c r="CS24" s="49">
        <v>46.7</v>
      </c>
      <c r="DP24" s="5"/>
      <c r="DQ24" s="5"/>
      <c r="DZ24" s="41"/>
      <c r="EA24" s="2"/>
      <c r="EC24" s="49">
        <v>46.7</v>
      </c>
      <c r="EX24" s="5"/>
      <c r="EY24" s="5"/>
      <c r="FH24" s="41"/>
      <c r="FI24" s="2"/>
      <c r="FK24" s="49">
        <v>46.7</v>
      </c>
      <c r="GF24" s="5"/>
      <c r="GG24" s="5"/>
      <c r="GP24" s="41"/>
      <c r="GQ24" s="2"/>
      <c r="GS24" s="49">
        <v>46.7</v>
      </c>
      <c r="HN24" s="5"/>
      <c r="HO24" s="5"/>
      <c r="HX24" s="41"/>
      <c r="HY24" s="2"/>
      <c r="IA24" s="49">
        <v>46.7</v>
      </c>
      <c r="IV24" s="5"/>
      <c r="IW24" s="5"/>
      <c r="JF24" s="2"/>
      <c r="JG24" s="2"/>
      <c r="JI24" s="49">
        <v>46.7</v>
      </c>
      <c r="KD24" s="5"/>
      <c r="KE24" s="5"/>
      <c r="KN24" s="2"/>
      <c r="KO24" s="2"/>
      <c r="KQ24" s="49">
        <v>46.7</v>
      </c>
      <c r="LL24" s="5"/>
      <c r="LM24" s="5"/>
      <c r="LV24" s="2"/>
      <c r="LW24" s="2"/>
      <c r="LY24" s="49">
        <v>46.7</v>
      </c>
      <c r="MT24" s="5"/>
      <c r="MU24" s="5"/>
      <c r="ND24" s="2"/>
      <c r="NE24" s="2"/>
      <c r="NG24" s="49">
        <v>46.7</v>
      </c>
      <c r="OB24" s="5"/>
      <c r="OC24" s="5"/>
      <c r="OL24" s="2"/>
      <c r="OM24" s="2"/>
      <c r="OO24" s="49">
        <v>46.7</v>
      </c>
      <c r="PJ24" s="5"/>
      <c r="PK24" s="5"/>
      <c r="PT24" s="2"/>
      <c r="PU24" s="2"/>
      <c r="PW24" s="49">
        <v>46.7</v>
      </c>
      <c r="QR24" s="5"/>
      <c r="QS24" s="5"/>
      <c r="RB24" s="2"/>
      <c r="RC24" s="2"/>
      <c r="RE24" s="49">
        <v>46.7</v>
      </c>
      <c r="RZ24" s="5"/>
      <c r="SA24" s="5"/>
      <c r="SJ24" s="2"/>
      <c r="SK24" s="2"/>
      <c r="SM24" s="49">
        <v>46.7</v>
      </c>
      <c r="TH24" s="5"/>
      <c r="TI24" s="5"/>
      <c r="TR24" s="2"/>
      <c r="TS24" s="2"/>
      <c r="TU24" s="49">
        <v>46.7</v>
      </c>
      <c r="UP24" s="5"/>
      <c r="UQ24" s="5"/>
      <c r="UZ24" s="2"/>
      <c r="VA24" s="2"/>
      <c r="VC24" s="49">
        <v>46.7</v>
      </c>
      <c r="VX24" s="5"/>
      <c r="VY24" s="5"/>
      <c r="WH24" s="2"/>
      <c r="WI24" s="2"/>
      <c r="WK24" s="49">
        <v>46.7</v>
      </c>
    </row>
    <row r="25" spans="1:609" s="36" customFormat="1" x14ac:dyDescent="0.2">
      <c r="A25"/>
      <c r="B25" s="29" t="s">
        <v>54</v>
      </c>
      <c r="C25" s="2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M25" s="32"/>
      <c r="AP25" s="32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O25" s="32"/>
      <c r="CR25" s="32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</row>
    <row r="26" spans="1:609" s="36" customFormat="1" x14ac:dyDescent="0.2">
      <c r="A26" s="5"/>
      <c r="B26" s="5"/>
      <c r="C26" s="20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I26" s="32"/>
      <c r="AJ26" s="32"/>
      <c r="AK26" s="32"/>
      <c r="AL26" s="32"/>
      <c r="AM26" s="32"/>
      <c r="AP26" s="32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K26" s="32"/>
      <c r="CL26" s="32"/>
      <c r="CM26" s="32"/>
      <c r="CN26" s="32"/>
      <c r="CO26" s="32"/>
      <c r="CR26" s="32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</row>
    <row r="27" spans="1:609" s="36" customFormat="1" ht="17" x14ac:dyDescent="0.2">
      <c r="A27" s="5"/>
      <c r="B27" s="5"/>
      <c r="C27" s="20"/>
      <c r="D27"/>
      <c r="E27"/>
      <c r="F27"/>
      <c r="G27"/>
      <c r="H27"/>
      <c r="I27"/>
      <c r="J27"/>
      <c r="K27"/>
      <c r="L27"/>
      <c r="M27"/>
      <c r="N27" s="10"/>
      <c r="O27" s="10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I27" s="32"/>
      <c r="AJ27" s="32"/>
      <c r="AK27" s="32"/>
      <c r="AL27" s="32"/>
      <c r="AM27" s="32"/>
      <c r="AP27" s="32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K27" s="32"/>
      <c r="CL27" s="32"/>
      <c r="CM27" s="32"/>
      <c r="CN27" s="32"/>
      <c r="CO27" s="32"/>
      <c r="CR27" s="32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</row>
    <row r="28" spans="1:609" s="36" customFormat="1" ht="17" x14ac:dyDescent="0.2">
      <c r="A28" s="5"/>
      <c r="B28" s="5"/>
      <c r="C28" s="20"/>
      <c r="D28"/>
      <c r="E28"/>
      <c r="F28"/>
      <c r="G28"/>
      <c r="H28"/>
      <c r="I28"/>
      <c r="J28"/>
      <c r="K28"/>
      <c r="L28"/>
      <c r="M28"/>
      <c r="N28" s="10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I28" s="32"/>
      <c r="AJ28" s="32"/>
      <c r="AK28" s="32"/>
      <c r="AL28" s="32"/>
      <c r="AM28" s="32"/>
      <c r="AP28" s="32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K28" s="32"/>
      <c r="CL28" s="32"/>
      <c r="CM28" s="32"/>
      <c r="CN28" s="32"/>
      <c r="CO28" s="32"/>
      <c r="CR28" s="32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</row>
    <row r="29" spans="1:609" s="36" customFormat="1" ht="17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 s="10"/>
      <c r="O29" s="10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I29" s="32"/>
      <c r="AJ29" s="32"/>
      <c r="AK29" s="32"/>
      <c r="AL29" s="32"/>
      <c r="AM29" s="32"/>
      <c r="AP29" s="32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K29" s="32"/>
      <c r="CL29" s="32"/>
      <c r="CM29" s="32"/>
      <c r="CN29" s="32"/>
      <c r="CO29" s="32"/>
      <c r="CR29" s="32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</row>
    <row r="30" spans="1:609" s="36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 s="10"/>
      <c r="O30" s="1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I30" s="32"/>
      <c r="AJ30" s="32"/>
      <c r="AK30" s="32"/>
      <c r="AL30" s="32"/>
      <c r="AM30" s="32"/>
      <c r="AP30" s="32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K30" s="32"/>
      <c r="CL30" s="32"/>
      <c r="CM30" s="32"/>
      <c r="CN30" s="32"/>
      <c r="CO30" s="32"/>
      <c r="CR30" s="32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609" s="36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 s="10"/>
      <c r="O31" s="10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I31" s="32"/>
      <c r="AJ31" s="32"/>
      <c r="AK31" s="32"/>
      <c r="AL31" s="32"/>
      <c r="AM31" s="32"/>
      <c r="AP31" s="32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K31" s="32"/>
      <c r="CL31" s="32"/>
      <c r="CM31" s="32"/>
      <c r="CN31" s="32"/>
      <c r="CO31" s="32"/>
      <c r="CR31" s="32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</row>
    <row r="32" spans="1:609" s="36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 s="10"/>
      <c r="O32" s="10"/>
      <c r="P32" s="10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</row>
    <row r="33" spans="1:536" s="36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 s="10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</row>
    <row r="34" spans="1:536" s="36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 s="10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</row>
    <row r="35" spans="1:536" s="36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 s="10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</row>
    <row r="36" spans="1:536" s="36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 s="10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</row>
    <row r="37" spans="1:536" s="36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</row>
    <row r="38" spans="1:536" s="36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 s="10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</row>
    <row r="39" spans="1:536" s="36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 s="10"/>
      <c r="O39" s="10"/>
      <c r="P39" s="10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</row>
    <row r="40" spans="1:536" s="36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 s="10"/>
      <c r="O40" s="10"/>
      <c r="P40" s="1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</row>
    <row r="41" spans="1:536" ht="17" x14ac:dyDescent="0.2">
      <c r="N41" s="10"/>
      <c r="O41" s="10"/>
      <c r="P41" s="10"/>
    </row>
    <row r="42" spans="1:536" ht="17" x14ac:dyDescent="0.2">
      <c r="N42" s="10"/>
      <c r="O42" s="10"/>
      <c r="P42" s="10"/>
    </row>
    <row r="43" spans="1:536" ht="17" x14ac:dyDescent="0.2">
      <c r="N43" s="10"/>
      <c r="O43" s="10"/>
      <c r="P43" s="10"/>
    </row>
    <row r="44" spans="1:536" ht="17" x14ac:dyDescent="0.2">
      <c r="N44" s="10"/>
      <c r="O44" s="10"/>
      <c r="P44" s="10"/>
    </row>
    <row r="45" spans="1:536" ht="17" x14ac:dyDescent="0.2">
      <c r="N45" s="10"/>
      <c r="O45" s="10"/>
      <c r="P45" s="10"/>
    </row>
    <row r="46" spans="1:536" ht="17" x14ac:dyDescent="0.2">
      <c r="N46" s="10"/>
      <c r="O46" s="10"/>
      <c r="P46" s="10"/>
    </row>
  </sheetData>
  <sheetProtection sheet="1" formatCells="0" formatColumns="0" formatRows="0"/>
  <autoFilter ref="A1:XL1" xr:uid="{79A460FC-9A04-AF46-8AD4-107EFB400784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2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6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sortState xmlns:xlrd2="http://schemas.microsoft.com/office/spreadsheetml/2017/richdata2" ref="A4:XL14">
      <sortCondition descending="1" ref="F1:F15"/>
    </sortState>
  </autoFilter>
  <mergeCells count="108">
    <mergeCell ref="WV2:WZ2"/>
    <mergeCell ref="RF2:RJ2"/>
    <mergeCell ref="RK2:RO2"/>
    <mergeCell ref="RP2:RT2"/>
    <mergeCell ref="RU2:RY2"/>
    <mergeCell ref="WL2:WP2"/>
    <mergeCell ref="WQ2:WU2"/>
    <mergeCell ref="LZ2:MD2"/>
    <mergeCell ref="ME2:MI2"/>
    <mergeCell ref="MJ2:MN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  <mergeCell ref="WL1:XL1"/>
    <mergeCell ref="SN1:TU1"/>
    <mergeCell ref="SN2:SR2"/>
    <mergeCell ref="SS2:SW2"/>
    <mergeCell ref="SX2:TB2"/>
    <mergeCell ref="TC2:TG2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IQ2:IU2"/>
    <mergeCell ref="FL2:FP2"/>
    <mergeCell ref="FQ2:FU2"/>
    <mergeCell ref="FV2:FZ2"/>
    <mergeCell ref="GA2:GE2"/>
    <mergeCell ref="GT2:GX2"/>
    <mergeCell ref="Q2:U2"/>
    <mergeCell ref="V2:Z2"/>
    <mergeCell ref="AA2:AE2"/>
    <mergeCell ref="AR2:AV2"/>
    <mergeCell ref="AW2:BA2"/>
    <mergeCell ref="NH1:OO1"/>
    <mergeCell ref="OP1:PW1"/>
    <mergeCell ref="PX1:RE1"/>
    <mergeCell ref="RF1:SM1"/>
    <mergeCell ref="GY2:HC2"/>
    <mergeCell ref="HD2:HH2"/>
    <mergeCell ref="HI2:HM2"/>
    <mergeCell ref="IB2:IF2"/>
    <mergeCell ref="IG2:IK2"/>
    <mergeCell ref="IL2:IP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LZ1:NG1"/>
    <mergeCell ref="Q1:AQ1"/>
    <mergeCell ref="AR1:BR1"/>
    <mergeCell ref="BS1:CS1"/>
    <mergeCell ref="CT1:CU1"/>
    <mergeCell ref="CV1:EC1"/>
    <mergeCell ref="ED1:FK1"/>
    <mergeCell ref="FL1:GS1"/>
    <mergeCell ref="GT1:IA1"/>
    <mergeCell ref="IB1:JI1"/>
    <mergeCell ref="JJ1:KQ1"/>
    <mergeCell ref="KR1:LY1"/>
    <mergeCell ref="F1:F3"/>
    <mergeCell ref="A1:A3"/>
    <mergeCell ref="B1:B3"/>
    <mergeCell ref="C1:C3"/>
    <mergeCell ref="D1:D3"/>
    <mergeCell ref="E1:E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VD1:WK1"/>
    <mergeCell ref="VD2:VH2"/>
    <mergeCell ref="VI2:VM2"/>
    <mergeCell ref="VN2:VR2"/>
    <mergeCell ref="VS2:VW2"/>
    <mergeCell ref="TV1:VC1"/>
    <mergeCell ref="TV2:TZ2"/>
    <mergeCell ref="UA2:UE2"/>
    <mergeCell ref="UF2:UJ2"/>
    <mergeCell ref="UK2:UO2"/>
  </mergeCells>
  <phoneticPr fontId="21" type="noConversion"/>
  <conditionalFormatting sqref="H1:H1048576">
    <cfRule type="containsText" dxfId="437" priority="70" operator="containsText" text="No DD">
      <formula>NOT(ISERROR(SEARCH("No DD",H1)))</formula>
    </cfRule>
    <cfRule type="containsText" dxfId="436" priority="71" operator="containsText" text="Merit">
      <formula>NOT(ISERROR(SEARCH("Merit",H1)))</formula>
    </cfRule>
    <cfRule type="containsText" dxfId="435" priority="72" operator="containsText" text="Excellence">
      <formula>NOT(ISERROR(SEARCH("Excellence",H1)))</formula>
    </cfRule>
    <cfRule type="containsText" dxfId="434" priority="73" operator="containsText" text="Worlds Team">
      <formula>NOT(ISERROR(SEARCH("Worlds Team",H1)))</formula>
    </cfRule>
    <cfRule type="containsText" dxfId="433" priority="74" operator="containsText" text="National Team">
      <formula>NOT(ISERROR(SEARCH("National Team",H1)))</formula>
    </cfRule>
  </conditionalFormatting>
  <conditionalFormatting sqref="A4:A1048576">
    <cfRule type="expression" dxfId="432" priority="31">
      <formula>AND(G4&lt;&gt;"",F4="")</formula>
    </cfRule>
    <cfRule type="expression" dxfId="431" priority="75">
      <formula>IF(A4&gt;4,1,0)</formula>
    </cfRule>
  </conditionalFormatting>
  <conditionalFormatting sqref="Q4:AQ14">
    <cfRule type="expression" dxfId="430" priority="56" stopIfTrue="1">
      <formula>IF($AF4&lt;&gt;"",1,0)</formula>
    </cfRule>
  </conditionalFormatting>
  <conditionalFormatting sqref="AR4:BR14">
    <cfRule type="expression" dxfId="429" priority="69" stopIfTrue="1">
      <formula>IF($BG4&lt;&gt;"",1,0)</formula>
    </cfRule>
  </conditionalFormatting>
  <conditionalFormatting sqref="BS4:CS14">
    <cfRule type="expression" dxfId="428" priority="68" stopIfTrue="1">
      <formula>IF($CH4&lt;&gt;"",1,0)</formula>
    </cfRule>
  </conditionalFormatting>
  <conditionalFormatting sqref="BO25:BO1048576 BH1:BH1048576 BK1:BK1048576 BO1:BO23">
    <cfRule type="cellIs" dxfId="427" priority="81" operator="between">
      <formula>$BR$20</formula>
      <formula>1000</formula>
    </cfRule>
    <cfRule type="cellIs" dxfId="426" priority="82" operator="between">
      <formula>$BR$19</formula>
      <formula>$BR$20</formula>
    </cfRule>
    <cfRule type="cellIs" dxfId="425" priority="83" operator="between">
      <formula>$BR$18</formula>
      <formula>$BR$19</formula>
    </cfRule>
    <cfRule type="cellIs" dxfId="424" priority="84" operator="between">
      <formula>$BR$17</formula>
      <formula>$BR$18</formula>
    </cfRule>
  </conditionalFormatting>
  <conditionalFormatting sqref="CP25:CP1048576 CI1:CI1048576 CL1:CL1048576 CP1:CP23">
    <cfRule type="cellIs" dxfId="423" priority="77" operator="between">
      <formula>$CS$20</formula>
      <formula>1000</formula>
    </cfRule>
    <cfRule type="cellIs" dxfId="422" priority="78" operator="between">
      <formula>$CS$19</formula>
      <formula>$CS$20</formula>
    </cfRule>
    <cfRule type="cellIs" dxfId="421" priority="79" operator="between">
      <formula>$CS$18</formula>
      <formula>$CS$19</formula>
    </cfRule>
    <cfRule type="cellIs" dxfId="420" priority="80" operator="between">
      <formula>$CS$17</formula>
      <formula>$CS$18</formula>
    </cfRule>
  </conditionalFormatting>
  <conditionalFormatting sqref="HX25:HX1048576 HN1:HN1048576 HQ1:HQ1048576 HU1:HU1048576 HX1:HX23">
    <cfRule type="cellIs" dxfId="419" priority="63" operator="between">
      <formula>$IA$17</formula>
      <formula>$IA$18</formula>
    </cfRule>
  </conditionalFormatting>
  <conditionalFormatting sqref="AO24 AG1:AG1048576 AJ1:AJ1048576 AN1:AN1048576">
    <cfRule type="cellIs" dxfId="418" priority="57" operator="between">
      <formula>$AQ$20</formula>
      <formula>1000</formula>
    </cfRule>
    <cfRule type="cellIs" dxfId="417" priority="58" operator="between">
      <formula>$AQ$19</formula>
      <formula>$AQ$20</formula>
    </cfRule>
    <cfRule type="cellIs" dxfId="416" priority="59" operator="between">
      <formula>$AQ$18</formula>
      <formula>$AQ$19</formula>
    </cfRule>
    <cfRule type="cellIs" dxfId="415" priority="76" operator="between">
      <formula>$AQ$17</formula>
      <formula>$AQ$18</formula>
    </cfRule>
  </conditionalFormatting>
  <conditionalFormatting sqref="BO24">
    <cfRule type="cellIs" dxfId="414" priority="52" operator="between">
      <formula>$AQ$20</formula>
      <formula>1000</formula>
    </cfRule>
    <cfRule type="cellIs" dxfId="413" priority="53" operator="between">
      <formula>$AQ$19</formula>
      <formula>$AQ$20</formula>
    </cfRule>
    <cfRule type="cellIs" dxfId="412" priority="54" operator="between">
      <formula>$AQ$18</formula>
      <formula>$AQ$19</formula>
    </cfRule>
    <cfRule type="cellIs" dxfId="411" priority="55" operator="between">
      <formula>$AQ$17</formula>
      <formula>$AQ$18</formula>
    </cfRule>
  </conditionalFormatting>
  <conditionalFormatting sqref="CP24">
    <cfRule type="cellIs" dxfId="410" priority="48" operator="between">
      <formula>$AQ$20</formula>
      <formula>1000</formula>
    </cfRule>
    <cfRule type="cellIs" dxfId="409" priority="49" operator="between">
      <formula>$AQ$19</formula>
      <formula>$AQ$20</formula>
    </cfRule>
    <cfRule type="cellIs" dxfId="408" priority="50" operator="between">
      <formula>$AQ$18</formula>
      <formula>$AQ$19</formula>
    </cfRule>
    <cfRule type="cellIs" dxfId="407" priority="51" operator="between">
      <formula>$AQ$17</formula>
      <formula>$AQ$18</formula>
    </cfRule>
  </conditionalFormatting>
  <conditionalFormatting sqref="DZ24">
    <cfRule type="cellIs" dxfId="406" priority="44" operator="between">
      <formula>$AQ$20</formula>
      <formula>1000</formula>
    </cfRule>
    <cfRule type="cellIs" dxfId="405" priority="45" operator="between">
      <formula>$AQ$19</formula>
      <formula>$AQ$20</formula>
    </cfRule>
    <cfRule type="cellIs" dxfId="404" priority="46" operator="between">
      <formula>$AQ$18</formula>
      <formula>$AQ$19</formula>
    </cfRule>
    <cfRule type="cellIs" dxfId="403" priority="47" operator="between">
      <formula>$AQ$17</formula>
      <formula>$AQ$18</formula>
    </cfRule>
  </conditionalFormatting>
  <conditionalFormatting sqref="FH24">
    <cfRule type="cellIs" dxfId="402" priority="40" operator="between">
      <formula>$AQ$20</formula>
      <formula>1000</formula>
    </cfRule>
    <cfRule type="cellIs" dxfId="401" priority="41" operator="between">
      <formula>$AQ$19</formula>
      <formula>$AQ$20</formula>
    </cfRule>
    <cfRule type="cellIs" dxfId="400" priority="42" operator="between">
      <formula>$AQ$18</formula>
      <formula>$AQ$19</formula>
    </cfRule>
    <cfRule type="cellIs" dxfId="399" priority="43" operator="between">
      <formula>$AQ$17</formula>
      <formula>$AQ$18</formula>
    </cfRule>
  </conditionalFormatting>
  <conditionalFormatting sqref="HX24">
    <cfRule type="cellIs" dxfId="398" priority="36" operator="between">
      <formula>$AQ$20</formula>
      <formula>1000</formula>
    </cfRule>
    <cfRule type="cellIs" dxfId="397" priority="37" operator="between">
      <formula>$AQ$19</formula>
      <formula>$AQ$20</formula>
    </cfRule>
    <cfRule type="cellIs" dxfId="396" priority="38" operator="between">
      <formula>$AQ$18</formula>
      <formula>$AQ$19</formula>
    </cfRule>
    <cfRule type="cellIs" dxfId="395" priority="39" operator="between">
      <formula>$AQ$17</formula>
      <formula>$AQ$18</formula>
    </cfRule>
  </conditionalFormatting>
  <conditionalFormatting sqref="GP24">
    <cfRule type="cellIs" dxfId="394" priority="32" operator="between">
      <formula>$AQ$20</formula>
      <formula>1000</formula>
    </cfRule>
    <cfRule type="cellIs" dxfId="393" priority="33" operator="between">
      <formula>$AQ$19</formula>
      <formula>$AQ$20</formula>
    </cfRule>
    <cfRule type="cellIs" dxfId="392" priority="34" operator="between">
      <formula>$AQ$18</formula>
      <formula>$AQ$19</formula>
    </cfRule>
    <cfRule type="cellIs" dxfId="391" priority="35" operator="between">
      <formula>$AQ$17</formula>
      <formula>$AQ$18</formula>
    </cfRule>
  </conditionalFormatting>
  <conditionalFormatting sqref="K1:K1048576 M1:M1048576">
    <cfRule type="expression" dxfId="390" priority="85" stopIfTrue="1">
      <formula>IF(K1=$BS$1,1,0)</formula>
    </cfRule>
    <cfRule type="expression" dxfId="389" priority="86">
      <formula>IF(K1=$AR$1,1,0)</formula>
    </cfRule>
    <cfRule type="expression" dxfId="388" priority="87">
      <formula>IF(K1=$Q$1,1,0)</formula>
    </cfRule>
  </conditionalFormatting>
  <conditionalFormatting sqref="CN1:CN1048576 AL1:AL1048576">
    <cfRule type="cellIs" dxfId="387" priority="146405" operator="between">
      <formula>AQ$24</formula>
      <formula>1000</formula>
    </cfRule>
    <cfRule type="cellIs" dxfId="386" priority="146406" operator="between">
      <formula>AQ$23</formula>
      <formula>AQ$24</formula>
    </cfRule>
  </conditionalFormatting>
  <conditionalFormatting sqref="DU1:DU1048576 FC1:FC1048576 GK1:GK1048576 HS1:HS1048576 JA1:JA1048576 KI1:KI1048576 LQ1:LQ1048576 MY1:MY1048576 OG1:OG1048576 PO1:PO1048576 QW1:QW1048576 SE1:SE1048576 TM1:TM24 UU1:UU24 WC1:WC24">
    <cfRule type="cellIs" dxfId="385" priority="146417" operator="between">
      <formula>EC$24</formula>
      <formula>1000</formula>
    </cfRule>
    <cfRule type="cellIs" dxfId="384" priority="146418" operator="between">
      <formula>EC$23</formula>
      <formula>EC$24</formula>
    </cfRule>
  </conditionalFormatting>
  <conditionalFormatting sqref="AI1:AI1048576 AL1:AL1048576 AP1:AP1048576">
    <cfRule type="cellIs" dxfId="383" priority="146501" operator="between">
      <formula>$AQ$24</formula>
      <formula>1000</formula>
    </cfRule>
    <cfRule type="cellIs" dxfId="382" priority="146502" operator="between">
      <formula>$AQ$23</formula>
      <formula>$AQ$24</formula>
    </cfRule>
    <cfRule type="cellIs" dxfId="381" priority="146503" operator="between">
      <formula>$AQ$22</formula>
      <formula>$AQ$23</formula>
    </cfRule>
    <cfRule type="cellIs" dxfId="380" priority="146504" operator="between">
      <formula>$AQ$21</formula>
      <formula>$AQ$22</formula>
    </cfRule>
  </conditionalFormatting>
  <conditionalFormatting sqref="BJ1:BJ1048576 BM1:BM1048576 BQ1:BQ1048576">
    <cfRule type="cellIs" dxfId="379" priority="146537" operator="between">
      <formula>$BR$24</formula>
      <formula>1000</formula>
    </cfRule>
    <cfRule type="cellIs" dxfId="378" priority="146538" operator="between">
      <formula>$BR$23</formula>
      <formula>$BR$24</formula>
    </cfRule>
    <cfRule type="cellIs" dxfId="377" priority="146539" operator="between">
      <formula>$BR$22</formula>
      <formula>$BR$23</formula>
    </cfRule>
    <cfRule type="cellIs" dxfId="376" priority="146540" operator="between">
      <formula>$BR$21</formula>
      <formula>$BR$22</formula>
    </cfRule>
  </conditionalFormatting>
  <conditionalFormatting sqref="CK1:CK1048576 CN1:CN1048576 CR1:CR1048576">
    <cfRule type="cellIs" dxfId="375" priority="146573" operator="between">
      <formula>$CS$24</formula>
      <formula>1000</formula>
    </cfRule>
    <cfRule type="cellIs" dxfId="374" priority="146574" operator="between">
      <formula>$CS$23</formula>
      <formula>$CS$24</formula>
    </cfRule>
    <cfRule type="cellIs" dxfId="373" priority="146575" operator="between">
      <formula>$CS$22</formula>
      <formula>$CS$23</formula>
    </cfRule>
    <cfRule type="cellIs" dxfId="372" priority="146576" operator="between">
      <formula>$CS$21</formula>
      <formula>$CS$22</formula>
    </cfRule>
  </conditionalFormatting>
  <conditionalFormatting sqref="MT1:MT1048576 MW1:MW1048576 NA1:NA1048576 ND1:ND1048576">
    <cfRule type="cellIs" dxfId="371" priority="146611" operator="between">
      <formula>$NG$18</formula>
      <formula>1000</formula>
    </cfRule>
    <cfRule type="cellIs" dxfId="370" priority="146612" operator="between">
      <formula>$NG$17</formula>
      <formula>$NG$18</formula>
    </cfRule>
  </conditionalFormatting>
  <conditionalFormatting sqref="DR1:DR1048576 DU1:DU1048576 DY1:DY1048576 EB1:EB1048576">
    <cfRule type="cellIs" dxfId="369" priority="146657" operator="between">
      <formula>$EC$24</formula>
      <formula>1000</formula>
    </cfRule>
    <cfRule type="cellIs" dxfId="368" priority="146658" operator="between">
      <formula>$EC$23</formula>
      <formula>$EC$24</formula>
    </cfRule>
    <cfRule type="cellIs" dxfId="367" priority="146659" operator="between">
      <formula>$EC$22</formula>
      <formula>$EC$23</formula>
    </cfRule>
    <cfRule type="cellIs" dxfId="366" priority="146660" operator="between">
      <formula>$EC$21</formula>
      <formula>$EC$22</formula>
    </cfRule>
  </conditionalFormatting>
  <conditionalFormatting sqref="EZ1:EZ1048576 FC1:FC1048576 FG1:FG1048576 FJ1:FJ1048576">
    <cfRule type="cellIs" dxfId="365" priority="146705" operator="between">
      <formula>$FK$24</formula>
      <formula>1000</formula>
    </cfRule>
    <cfRule type="cellIs" dxfId="364" priority="146706" operator="between">
      <formula>$FK$23</formula>
      <formula>$FK$24</formula>
    </cfRule>
    <cfRule type="cellIs" dxfId="363" priority="146707" operator="between">
      <formula>$FK$22</formula>
      <formula>$FK$23</formula>
    </cfRule>
    <cfRule type="cellIs" dxfId="362" priority="146708" operator="between">
      <formula>$FK$21</formula>
      <formula>$FK$22</formula>
    </cfRule>
  </conditionalFormatting>
  <conditionalFormatting sqref="GH1:GH1048576 GK1:GK1048576 GO1:GO1048576 GR1:GR1048576">
    <cfRule type="cellIs" dxfId="361" priority="146753" operator="between">
      <formula>$GS$24</formula>
      <formula>1000</formula>
    </cfRule>
    <cfRule type="cellIs" dxfId="360" priority="146754" operator="between">
      <formula>$GS$23</formula>
      <formula>$GS$24</formula>
    </cfRule>
    <cfRule type="cellIs" dxfId="359" priority="146755" operator="between">
      <formula>$GS$22</formula>
      <formula>$GS$23</formula>
    </cfRule>
    <cfRule type="cellIs" dxfId="358" priority="146756" operator="between">
      <formula>$GS$21</formula>
      <formula>$GS$22</formula>
    </cfRule>
  </conditionalFormatting>
  <conditionalFormatting sqref="HP1:HP1048576 HS1:HS1048576 HW1:HW1048576 HZ1:HZ1048576">
    <cfRule type="cellIs" dxfId="357" priority="146801" operator="between">
      <formula>$IA$24</formula>
      <formula>1000</formula>
    </cfRule>
    <cfRule type="cellIs" dxfId="356" priority="146802" operator="between">
      <formula>$IA$23</formula>
      <formula>$IA$24</formula>
    </cfRule>
    <cfRule type="cellIs" dxfId="355" priority="146803" operator="between">
      <formula>$IA$22</formula>
      <formula>$IA$23</formula>
    </cfRule>
    <cfRule type="cellIs" dxfId="354" priority="146804" operator="between">
      <formula>$IA$21</formula>
      <formula>$IA$22</formula>
    </cfRule>
  </conditionalFormatting>
  <conditionalFormatting sqref="IV1:IV1048576 IY1:IY1048576 JC1:JC1048576 JF1:JF1048576">
    <cfRule type="cellIs" dxfId="353" priority="146851" stopIfTrue="1" operator="between">
      <formula>$JI$18</formula>
      <formula>1000</formula>
    </cfRule>
    <cfRule type="cellIs" dxfId="352" priority="146852" operator="between">
      <formula>$JI$17</formula>
      <formula>$JI$18</formula>
    </cfRule>
  </conditionalFormatting>
  <conditionalFormatting sqref="IX1:IX1048576 JA1:JA1048576 JE1:JE1048576 JH1:JH1048576">
    <cfRule type="cellIs" dxfId="351" priority="146897" operator="between">
      <formula>$JI$24</formula>
      <formula>1000</formula>
    </cfRule>
    <cfRule type="cellIs" dxfId="350" priority="146898" operator="between">
      <formula>$JI$23</formula>
      <formula>$JI$24</formula>
    </cfRule>
    <cfRule type="cellIs" dxfId="349" priority="146899" operator="between">
      <formula>$JI$22</formula>
      <formula>$JI$23</formula>
    </cfRule>
    <cfRule type="cellIs" dxfId="348" priority="146900" operator="between">
      <formula>$JI$21</formula>
      <formula>$JI$22</formula>
    </cfRule>
  </conditionalFormatting>
  <conditionalFormatting sqref="KD1:KD1048576 KG1:KG1048576 KK1:KK1048576 KN1:KN1048576">
    <cfRule type="cellIs" dxfId="347" priority="146947" stopIfTrue="1" operator="between">
      <formula>$KQ$18</formula>
      <formula>1000</formula>
    </cfRule>
    <cfRule type="cellIs" dxfId="346" priority="146948" operator="between">
      <formula>$KQ$17</formula>
      <formula>$KQ$18</formula>
    </cfRule>
  </conditionalFormatting>
  <conditionalFormatting sqref="KF1:KF1048576 KI1:KI1048576 KM1:KM1048576 KP1:KP1048576">
    <cfRule type="cellIs" dxfId="345" priority="146993" operator="between">
      <formula>$KQ$24</formula>
      <formula>1000</formula>
    </cfRule>
    <cfRule type="cellIs" dxfId="344" priority="146994" operator="between">
      <formula>$KQ$23</formula>
      <formula>$KQ$24</formula>
    </cfRule>
    <cfRule type="cellIs" dxfId="343" priority="146995" operator="between">
      <formula>$KQ$22</formula>
      <formula>$KQ$23</formula>
    </cfRule>
    <cfRule type="cellIs" dxfId="342" priority="146996" operator="between">
      <formula>$KQ$21</formula>
      <formula>$KQ$22</formula>
    </cfRule>
  </conditionalFormatting>
  <conditionalFormatting sqref="LL1:LL1048576 LO1:LO1048576 LS1:LS1048576 LV1:LV1048576">
    <cfRule type="cellIs" dxfId="341" priority="147043" stopIfTrue="1" operator="between">
      <formula>$LY$18</formula>
      <formula>1000</formula>
    </cfRule>
    <cfRule type="cellIs" dxfId="340" priority="147044" operator="between">
      <formula>$LY$17</formula>
      <formula>$LY$18</formula>
    </cfRule>
  </conditionalFormatting>
  <conditionalFormatting sqref="LN1:LN1048576 LQ1:LQ1048576 LU1:LU1048576 LX1:LX1048576">
    <cfRule type="cellIs" dxfId="339" priority="147089" operator="between">
      <formula>$LY$24</formula>
      <formula>1000</formula>
    </cfRule>
    <cfRule type="cellIs" dxfId="338" priority="147090" operator="between">
      <formula>$LY$23</formula>
      <formula>$LY$24</formula>
    </cfRule>
    <cfRule type="cellIs" dxfId="337" priority="147091" operator="between">
      <formula>$LY$22</formula>
      <formula>$LY$23</formula>
    </cfRule>
    <cfRule type="cellIs" dxfId="336" priority="147092" operator="between">
      <formula>$LY$21</formula>
      <formula>$LY$22</formula>
    </cfRule>
  </conditionalFormatting>
  <conditionalFormatting sqref="MV1:MV1048576 MY1:MY1048576 NC1:NC1048576 NF1:NF1048576">
    <cfRule type="cellIs" dxfId="335" priority="147137" operator="between">
      <formula>$NG$24</formula>
      <formula>1000</formula>
    </cfRule>
    <cfRule type="cellIs" dxfId="334" priority="147138" operator="between">
      <formula>$NG$23</formula>
      <formula>$NG$24</formula>
    </cfRule>
    <cfRule type="cellIs" dxfId="333" priority="147139" operator="between">
      <formula>$NG$22</formula>
      <formula>$NG$23</formula>
    </cfRule>
    <cfRule type="cellIs" dxfId="332" priority="147140" operator="between">
      <formula>$NG$21</formula>
      <formula>$NG$22</formula>
    </cfRule>
  </conditionalFormatting>
  <conditionalFormatting sqref="OB1:OB1048576 OE1:OE1048576 OI1:OI1048576 OL1:OL1048576">
    <cfRule type="cellIs" dxfId="331" priority="147187" stopIfTrue="1" operator="between">
      <formula>$OO$18</formula>
      <formula>1000</formula>
    </cfRule>
    <cfRule type="cellIs" dxfId="330" priority="147188" operator="between">
      <formula>$OO$17</formula>
      <formula>$OO$18</formula>
    </cfRule>
  </conditionalFormatting>
  <conditionalFormatting sqref="OD1:OD1048576 OG1:OG1048576 OK1:OK1048576 ON1:ON1048576">
    <cfRule type="cellIs" dxfId="329" priority="147233" operator="between">
      <formula>$OO$24</formula>
      <formula>1000</formula>
    </cfRule>
    <cfRule type="cellIs" dxfId="328" priority="147234" operator="between">
      <formula>$OO$23</formula>
      <formula>$OO$24</formula>
    </cfRule>
    <cfRule type="cellIs" dxfId="327" priority="147235" operator="between">
      <formula>$OO$22</formula>
      <formula>$OO$23</formula>
    </cfRule>
    <cfRule type="cellIs" dxfId="326" priority="147236" operator="between">
      <formula>$OO$21</formula>
      <formula>$OO$22</formula>
    </cfRule>
  </conditionalFormatting>
  <conditionalFormatting sqref="PJ1:PJ1048576 PM1:PM1048576 PQ1:PQ1048576 PT1:PT1048576">
    <cfRule type="cellIs" dxfId="325" priority="147283" stopIfTrue="1" operator="between">
      <formula>$PW$18</formula>
      <formula>1000</formula>
    </cfRule>
    <cfRule type="cellIs" dxfId="324" priority="147284" operator="between">
      <formula>$PW$17</formula>
      <formula>$PW$18</formula>
    </cfRule>
  </conditionalFormatting>
  <conditionalFormatting sqref="PL1:PL1048576 PO1:PO1048576 PS1:PS1048576 PV1:PV1048576">
    <cfRule type="cellIs" dxfId="323" priority="147329" operator="between">
      <formula>$PW$24</formula>
      <formula>1000</formula>
    </cfRule>
    <cfRule type="cellIs" dxfId="322" priority="147330" operator="between">
      <formula>$PW$23</formula>
      <formula>$PW$24</formula>
    </cfRule>
    <cfRule type="cellIs" dxfId="321" priority="147331" operator="between">
      <formula>$PW$22</formula>
      <formula>$PW$23</formula>
    </cfRule>
    <cfRule type="cellIs" dxfId="320" priority="147332" operator="between">
      <formula>$PW$21</formula>
      <formula>$PW$22</formula>
    </cfRule>
  </conditionalFormatting>
  <conditionalFormatting sqref="QR1:QR1048576 QU1:QU1048576 QY1:QY1048576 RB1:RB1048576">
    <cfRule type="cellIs" dxfId="319" priority="147379" stopIfTrue="1" operator="between">
      <formula>$RE$18</formula>
      <formula>1000</formula>
    </cfRule>
    <cfRule type="cellIs" dxfId="318" priority="147380" operator="between">
      <formula>$RE$17</formula>
      <formula>$RE$18</formula>
    </cfRule>
  </conditionalFormatting>
  <conditionalFormatting sqref="QT1:QT1048576 QW1:QW1048576 RA1:RA1048576 RD1:RD1048576">
    <cfRule type="cellIs" dxfId="317" priority="147425" operator="between">
      <formula>$RE$24</formula>
      <formula>1000</formula>
    </cfRule>
    <cfRule type="cellIs" dxfId="316" priority="147426" operator="between">
      <formula>$RE$23</formula>
      <formula>$RE$24</formula>
    </cfRule>
    <cfRule type="cellIs" dxfId="315" priority="147427" operator="between">
      <formula>$RE$22</formula>
      <formula>$RE$23</formula>
    </cfRule>
    <cfRule type="cellIs" dxfId="314" priority="147428" operator="between">
      <formula>$RE$21</formula>
      <formula>$RE$22</formula>
    </cfRule>
  </conditionalFormatting>
  <conditionalFormatting sqref="RZ1:RZ1048576 SC1:SC1048576 SG1:SG1048576 SJ1:SJ1048576 TK1:TK24 TO1:TO24 TR1:TR24 US1:US24 UW1:UW24 UZ1:UZ24 WA1:WA24 WE1:WE24 WH1:WH24 TH1:TH24 UP1:UP24 VX1:VX24">
    <cfRule type="cellIs" dxfId="313" priority="147475" stopIfTrue="1" operator="between">
      <formula>$SM$18</formula>
      <formula>1000</formula>
    </cfRule>
    <cfRule type="cellIs" dxfId="312" priority="147476" operator="between">
      <formula>$SM$17</formula>
      <formula>$SM$18</formula>
    </cfRule>
  </conditionalFormatting>
  <conditionalFormatting sqref="SB1:SB1048576 SE1:SE1048576 SI1:SI1048576 SL1:SL1048576 TM1:TM24 TQ1:TQ24 TT1:TT24 UU1:UU24 UY1:UY24 VB1:VB24 WC1:WC24 WG1:WG24 WJ1:WJ24 TJ1:TJ24 UR1:UR24 VZ1:VZ24">
    <cfRule type="cellIs" dxfId="311" priority="147617" operator="between">
      <formula>$SM$24</formula>
      <formula>1000</formula>
    </cfRule>
    <cfRule type="cellIs" dxfId="310" priority="147618" operator="between">
      <formula>$SM$23</formula>
      <formula>$SM$24</formula>
    </cfRule>
    <cfRule type="cellIs" dxfId="309" priority="147619" operator="between">
      <formula>$SM$22</formula>
      <formula>$SM$23</formula>
    </cfRule>
    <cfRule type="cellIs" dxfId="308" priority="147620" operator="between">
      <formula>$SM$21</formula>
      <formula>$SM$22</formula>
    </cfRule>
  </conditionalFormatting>
  <conditionalFormatting sqref="DZ1:DZ1048576 DP1:DP1048576 DS1:DS1048576 DW1:DW1048576">
    <cfRule type="cellIs" dxfId="307" priority="90" stopIfTrue="1" operator="between">
      <formula>$EC$18</formula>
      <formula>100</formula>
    </cfRule>
    <cfRule type="cellIs" dxfId="306" priority="91" operator="between">
      <formula>$EC$17</formula>
      <formula>$EC$18</formula>
    </cfRule>
  </conditionalFormatting>
  <conditionalFormatting sqref="FH1:FH1048576 EX1:EX1048576 FA1:FA1048576 FE1:FE1048576">
    <cfRule type="cellIs" dxfId="305" priority="66" operator="between">
      <formula>$FK$18</formula>
      <formula>1000</formula>
    </cfRule>
    <cfRule type="cellIs" dxfId="304" priority="67" stopIfTrue="1" operator="between">
      <formula>$FK$17</formula>
      <formula>$FK$18</formula>
    </cfRule>
  </conditionalFormatting>
  <conditionalFormatting sqref="GP1:GP1048576 GF1:GF1048576 GI1:GI1048576 GM1:GM1048576">
    <cfRule type="cellIs" dxfId="303" priority="121" stopIfTrue="1" operator="between">
      <formula>$GS$18</formula>
      <formula>1000</formula>
    </cfRule>
    <cfRule type="cellIs" dxfId="302" priority="122" operator="between">
      <formula>$GS$17</formula>
      <formula>$GS$18</formula>
    </cfRule>
  </conditionalFormatting>
  <conditionalFormatting sqref="HX1:HX1048576 HN1:HN1048576 HQ1:HQ1048576 HU1:HU1048576">
    <cfRule type="cellIs" dxfId="301" priority="62" stopIfTrue="1" operator="between">
      <formula>$IA$18</formula>
      <formula>1000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361B2-1DCF-1347-A9E7-600FB6E86B12}">
  <sheetPr codeName="Sheet5"/>
  <dimension ref="A1:XL43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3.16406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6" customWidth="1"/>
    <col min="44" max="59" width="10.83203125" hidden="1" customWidth="1"/>
    <col min="60" max="70" width="10.83203125" style="36" customWidth="1"/>
    <col min="71" max="86" width="10.83203125" hidden="1" customWidth="1"/>
    <col min="87" max="97" width="10.83203125" style="36" customWidth="1"/>
    <col min="98" max="99" width="12.83203125" style="36" customWidth="1"/>
    <col min="100" max="119" width="10.83203125" hidden="1" customWidth="1"/>
    <col min="120" max="132" width="10.83203125" customWidth="1"/>
    <col min="133" max="133" width="10.83203125" style="36" customWidth="1"/>
    <col min="134" max="153" width="10.83203125" hidden="1" customWidth="1"/>
    <col min="154" max="166" width="10.83203125" customWidth="1"/>
    <col min="167" max="167" width="10.83203125" style="36" customWidth="1"/>
    <col min="168" max="187" width="10.83203125" hidden="1" customWidth="1"/>
    <col min="188" max="200" width="10.83203125" customWidth="1"/>
    <col min="201" max="201" width="10.83203125" style="36" customWidth="1"/>
    <col min="202" max="234" width="10.83203125" hidden="1" customWidth="1"/>
    <col min="235" max="235" width="10.83203125" style="36" hidden="1" customWidth="1"/>
    <col min="236" max="268" width="10.83203125" hidden="1" customWidth="1"/>
    <col min="269" max="269" width="10.83203125" style="36" hidden="1" customWidth="1"/>
    <col min="270" max="467" width="10.83203125" hidden="1" customWidth="1"/>
    <col min="468" max="468" width="12.83203125" hidden="1" customWidth="1"/>
    <col min="469" max="534" width="10.83203125" hidden="1" customWidth="1"/>
    <col min="535" max="535" width="11.83203125" hidden="1" customWidth="1"/>
    <col min="536" max="536" width="12.83203125" hidden="1" customWidth="1"/>
    <col min="537" max="568" width="10.83203125" hidden="1" customWidth="1"/>
    <col min="569" max="569" width="11.83203125" hidden="1" customWidth="1"/>
    <col min="570" max="570" width="12.83203125" hidden="1" customWidth="1"/>
    <col min="571" max="602" width="10.83203125" hidden="1" customWidth="1"/>
    <col min="603" max="603" width="11.83203125" hidden="1" customWidth="1"/>
    <col min="604" max="604" width="12.83203125" hidden="1" customWidth="1"/>
    <col min="605" max="636" width="10.83203125" hidden="1" customWidth="1"/>
  </cols>
  <sheetData>
    <row r="1" spans="1:636" x14ac:dyDescent="0.2">
      <c r="A1" s="71" t="s">
        <v>1</v>
      </c>
      <c r="B1" s="71" t="s">
        <v>27</v>
      </c>
      <c r="C1" s="71" t="s">
        <v>0</v>
      </c>
      <c r="D1" s="71" t="s">
        <v>55</v>
      </c>
      <c r="E1" s="71" t="s">
        <v>2</v>
      </c>
      <c r="F1" s="73" t="s">
        <v>61</v>
      </c>
      <c r="G1" s="71" t="s">
        <v>10</v>
      </c>
      <c r="H1" s="71" t="s">
        <v>11</v>
      </c>
      <c r="I1" s="71" t="s">
        <v>81</v>
      </c>
      <c r="J1" s="72" t="s">
        <v>101</v>
      </c>
      <c r="K1" s="70" t="s">
        <v>30</v>
      </c>
      <c r="L1" s="72" t="s">
        <v>135</v>
      </c>
      <c r="M1" s="70" t="s">
        <v>30</v>
      </c>
      <c r="N1" s="74" t="s">
        <v>13</v>
      </c>
      <c r="O1" s="70" t="s">
        <v>31</v>
      </c>
      <c r="P1" s="70" t="s">
        <v>30</v>
      </c>
      <c r="Q1" s="65" t="s">
        <v>195</v>
      </c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8" t="s">
        <v>230</v>
      </c>
      <c r="AS1" s="68"/>
      <c r="AT1" s="68"/>
      <c r="AU1" s="68"/>
      <c r="AV1" s="68"/>
      <c r="AW1" s="68"/>
      <c r="AX1" s="68"/>
      <c r="AY1" s="68"/>
      <c r="AZ1" s="68"/>
      <c r="BA1" s="68"/>
      <c r="BB1" s="68"/>
      <c r="BC1" s="68"/>
      <c r="BD1" s="68"/>
      <c r="BE1" s="68"/>
      <c r="BF1" s="68"/>
      <c r="BG1" s="68"/>
      <c r="BH1" s="68"/>
      <c r="BI1" s="68"/>
      <c r="BJ1" s="68"/>
      <c r="BK1" s="68"/>
      <c r="BL1" s="68"/>
      <c r="BM1" s="68"/>
      <c r="BN1" s="68"/>
      <c r="BO1" s="68"/>
      <c r="BP1" s="68"/>
      <c r="BQ1" s="68"/>
      <c r="BR1" s="68"/>
      <c r="BS1" s="65" t="s">
        <v>252</v>
      </c>
      <c r="BT1" s="65"/>
      <c r="BU1" s="65"/>
      <c r="BV1" s="65"/>
      <c r="BW1" s="65"/>
      <c r="BX1" s="65"/>
      <c r="BY1" s="65"/>
      <c r="BZ1" s="65"/>
      <c r="CA1" s="65"/>
      <c r="CB1" s="65"/>
      <c r="CC1" s="65"/>
      <c r="CD1" s="65"/>
      <c r="CE1" s="65"/>
      <c r="CF1" s="65"/>
      <c r="CG1" s="65"/>
      <c r="CH1" s="65"/>
      <c r="CI1" s="65"/>
      <c r="CJ1" s="65"/>
      <c r="CK1" s="65"/>
      <c r="CL1" s="65"/>
      <c r="CM1" s="65"/>
      <c r="CN1" s="65"/>
      <c r="CO1" s="65"/>
      <c r="CP1" s="65"/>
      <c r="CQ1" s="65"/>
      <c r="CR1" s="65"/>
      <c r="CS1" s="65"/>
      <c r="CT1" s="69" t="s">
        <v>13</v>
      </c>
      <c r="CU1" s="69"/>
      <c r="CV1" s="65" t="s">
        <v>222</v>
      </c>
      <c r="CW1" s="65"/>
      <c r="CX1" s="65"/>
      <c r="CY1" s="65"/>
      <c r="CZ1" s="65"/>
      <c r="DA1" s="65"/>
      <c r="DB1" s="65"/>
      <c r="DC1" s="65"/>
      <c r="DD1" s="65"/>
      <c r="DE1" s="65"/>
      <c r="DF1" s="65"/>
      <c r="DG1" s="65"/>
      <c r="DH1" s="65"/>
      <c r="DI1" s="65"/>
      <c r="DJ1" s="65"/>
      <c r="DK1" s="65"/>
      <c r="DL1" s="65"/>
      <c r="DM1" s="65"/>
      <c r="DN1" s="65"/>
      <c r="DO1" s="65"/>
      <c r="DP1" s="65"/>
      <c r="DQ1" s="65"/>
      <c r="DR1" s="65"/>
      <c r="DS1" s="65"/>
      <c r="DT1" s="65"/>
      <c r="DU1" s="65"/>
      <c r="DV1" s="65"/>
      <c r="DW1" s="65"/>
      <c r="DX1" s="65"/>
      <c r="DY1" s="65"/>
      <c r="DZ1" s="65"/>
      <c r="EA1" s="65"/>
      <c r="EB1" s="65"/>
      <c r="EC1" s="65"/>
      <c r="ED1" s="68" t="s">
        <v>255</v>
      </c>
      <c r="EE1" s="68"/>
      <c r="EF1" s="68"/>
      <c r="EG1" s="68"/>
      <c r="EH1" s="68"/>
      <c r="EI1" s="68"/>
      <c r="EJ1" s="68"/>
      <c r="EK1" s="68"/>
      <c r="EL1" s="68"/>
      <c r="EM1" s="68"/>
      <c r="EN1" s="68"/>
      <c r="EO1" s="68"/>
      <c r="EP1" s="68"/>
      <c r="EQ1" s="68"/>
      <c r="ER1" s="68"/>
      <c r="ES1" s="68"/>
      <c r="ET1" s="68"/>
      <c r="EU1" s="68"/>
      <c r="EV1" s="68"/>
      <c r="EW1" s="68"/>
      <c r="EX1" s="68"/>
      <c r="EY1" s="68"/>
      <c r="EZ1" s="68"/>
      <c r="FA1" s="68"/>
      <c r="FB1" s="68"/>
      <c r="FC1" s="68"/>
      <c r="FD1" s="68"/>
      <c r="FE1" s="68"/>
      <c r="FF1" s="68"/>
      <c r="FG1" s="68"/>
      <c r="FH1" s="68"/>
      <c r="FI1" s="68"/>
      <c r="FJ1" s="68"/>
      <c r="FK1" s="68"/>
      <c r="FL1" s="65" t="s">
        <v>269</v>
      </c>
      <c r="FM1" s="65"/>
      <c r="FN1" s="65"/>
      <c r="FO1" s="65"/>
      <c r="FP1" s="65"/>
      <c r="FQ1" s="65"/>
      <c r="FR1" s="65"/>
      <c r="FS1" s="65"/>
      <c r="FT1" s="65"/>
      <c r="FU1" s="65"/>
      <c r="FV1" s="65"/>
      <c r="FW1" s="65"/>
      <c r="FX1" s="65"/>
      <c r="FY1" s="65"/>
      <c r="FZ1" s="65"/>
      <c r="GA1" s="65"/>
      <c r="GB1" s="65"/>
      <c r="GC1" s="65"/>
      <c r="GD1" s="65"/>
      <c r="GE1" s="65"/>
      <c r="GF1" s="65"/>
      <c r="GG1" s="65"/>
      <c r="GH1" s="65"/>
      <c r="GI1" s="65"/>
      <c r="GJ1" s="65"/>
      <c r="GK1" s="65"/>
      <c r="GL1" s="65"/>
      <c r="GM1" s="65"/>
      <c r="GN1" s="65"/>
      <c r="GO1" s="65"/>
      <c r="GP1" s="65"/>
      <c r="GQ1" s="65"/>
      <c r="GR1" s="65"/>
      <c r="GS1" s="65"/>
      <c r="GT1" s="68"/>
      <c r="GU1" s="68"/>
      <c r="GV1" s="68"/>
      <c r="GW1" s="68"/>
      <c r="GX1" s="68"/>
      <c r="GY1" s="68"/>
      <c r="GZ1" s="68"/>
      <c r="HA1" s="68"/>
      <c r="HB1" s="68"/>
      <c r="HC1" s="68"/>
      <c r="HD1" s="68"/>
      <c r="HE1" s="68"/>
      <c r="HF1" s="68"/>
      <c r="HG1" s="68"/>
      <c r="HH1" s="68"/>
      <c r="HI1" s="68"/>
      <c r="HJ1" s="68"/>
      <c r="HK1" s="68"/>
      <c r="HL1" s="68"/>
      <c r="HM1" s="68"/>
      <c r="HN1" s="68"/>
      <c r="HO1" s="68"/>
      <c r="HP1" s="68"/>
      <c r="HQ1" s="68"/>
      <c r="HR1" s="68"/>
      <c r="HS1" s="68"/>
      <c r="HT1" s="68"/>
      <c r="HU1" s="68"/>
      <c r="HV1" s="68"/>
      <c r="HW1" s="68"/>
      <c r="HX1" s="68"/>
      <c r="HY1" s="68"/>
      <c r="HZ1" s="68"/>
      <c r="IA1" s="68"/>
      <c r="IB1" s="65"/>
      <c r="IC1" s="65"/>
      <c r="ID1" s="65"/>
      <c r="IE1" s="65"/>
      <c r="IF1" s="65"/>
      <c r="IG1" s="65"/>
      <c r="IH1" s="65"/>
      <c r="II1" s="65"/>
      <c r="IJ1" s="65"/>
      <c r="IK1" s="65"/>
      <c r="IL1" s="65"/>
      <c r="IM1" s="65"/>
      <c r="IN1" s="65"/>
      <c r="IO1" s="65"/>
      <c r="IP1" s="65"/>
      <c r="IQ1" s="65"/>
      <c r="IR1" s="65"/>
      <c r="IS1" s="65"/>
      <c r="IT1" s="65"/>
      <c r="IU1" s="65"/>
      <c r="IV1" s="65"/>
      <c r="IW1" s="65"/>
      <c r="IX1" s="65"/>
      <c r="IY1" s="65"/>
      <c r="IZ1" s="65"/>
      <c r="JA1" s="65"/>
      <c r="JB1" s="65"/>
      <c r="JC1" s="65"/>
      <c r="JD1" s="65"/>
      <c r="JE1" s="65"/>
      <c r="JF1" s="65"/>
      <c r="JG1" s="65"/>
      <c r="JH1" s="65"/>
      <c r="JI1" s="65"/>
      <c r="JJ1" s="68"/>
      <c r="JK1" s="68"/>
      <c r="JL1" s="68"/>
      <c r="JM1" s="68"/>
      <c r="JN1" s="68"/>
      <c r="JO1" s="68"/>
      <c r="JP1" s="68"/>
      <c r="JQ1" s="68"/>
      <c r="JR1" s="68"/>
      <c r="JS1" s="68"/>
      <c r="JT1" s="68"/>
      <c r="JU1" s="68"/>
      <c r="JV1" s="68"/>
      <c r="JW1" s="68"/>
      <c r="JX1" s="68"/>
      <c r="JY1" s="68"/>
      <c r="JZ1" s="68"/>
      <c r="KA1" s="68"/>
      <c r="KB1" s="68"/>
      <c r="KC1" s="68"/>
      <c r="KD1" s="68"/>
      <c r="KE1" s="68"/>
      <c r="KF1" s="68"/>
      <c r="KG1" s="68"/>
      <c r="KH1" s="68"/>
      <c r="KI1" s="68"/>
      <c r="KJ1" s="68"/>
      <c r="KK1" s="68"/>
      <c r="KL1" s="68"/>
      <c r="KM1" s="68"/>
      <c r="KN1" s="68"/>
      <c r="KO1" s="68"/>
      <c r="KP1" s="68"/>
      <c r="KQ1" s="68"/>
      <c r="KR1" s="65"/>
      <c r="KS1" s="65"/>
      <c r="KT1" s="65"/>
      <c r="KU1" s="65"/>
      <c r="KV1" s="65"/>
      <c r="KW1" s="65"/>
      <c r="KX1" s="65"/>
      <c r="KY1" s="65"/>
      <c r="KZ1" s="65"/>
      <c r="LA1" s="65"/>
      <c r="LB1" s="65"/>
      <c r="LC1" s="65"/>
      <c r="LD1" s="65"/>
      <c r="LE1" s="65"/>
      <c r="LF1" s="65"/>
      <c r="LG1" s="65"/>
      <c r="LH1" s="65"/>
      <c r="LI1" s="65"/>
      <c r="LJ1" s="65"/>
      <c r="LK1" s="65"/>
      <c r="LL1" s="65"/>
      <c r="LM1" s="65"/>
      <c r="LN1" s="65"/>
      <c r="LO1" s="65"/>
      <c r="LP1" s="65"/>
      <c r="LQ1" s="65"/>
      <c r="LR1" s="65"/>
      <c r="LS1" s="65"/>
      <c r="LT1" s="65"/>
      <c r="LU1" s="65"/>
      <c r="LV1" s="65"/>
      <c r="LW1" s="65"/>
      <c r="LX1" s="65"/>
      <c r="LY1" s="65"/>
      <c r="LZ1" s="68"/>
      <c r="MA1" s="68"/>
      <c r="MB1" s="68"/>
      <c r="MC1" s="68"/>
      <c r="MD1" s="68"/>
      <c r="ME1" s="68"/>
      <c r="MF1" s="68"/>
      <c r="MG1" s="68"/>
      <c r="MH1" s="68"/>
      <c r="MI1" s="68"/>
      <c r="MJ1" s="68"/>
      <c r="MK1" s="68"/>
      <c r="ML1" s="68"/>
      <c r="MM1" s="68"/>
      <c r="MN1" s="68"/>
      <c r="MO1" s="68"/>
      <c r="MP1" s="68"/>
      <c r="MQ1" s="68"/>
      <c r="MR1" s="68"/>
      <c r="MS1" s="68"/>
      <c r="MT1" s="68"/>
      <c r="MU1" s="68"/>
      <c r="MV1" s="68"/>
      <c r="MW1" s="68"/>
      <c r="MX1" s="68"/>
      <c r="MY1" s="68"/>
      <c r="MZ1" s="68"/>
      <c r="NA1" s="68"/>
      <c r="NB1" s="68"/>
      <c r="NC1" s="68"/>
      <c r="ND1" s="68"/>
      <c r="NE1" s="68"/>
      <c r="NF1" s="68"/>
      <c r="NG1" s="68"/>
      <c r="NH1" s="65"/>
      <c r="NI1" s="65"/>
      <c r="NJ1" s="65"/>
      <c r="NK1" s="65"/>
      <c r="NL1" s="65"/>
      <c r="NM1" s="65"/>
      <c r="NN1" s="65"/>
      <c r="NO1" s="65"/>
      <c r="NP1" s="65"/>
      <c r="NQ1" s="65"/>
      <c r="NR1" s="65"/>
      <c r="NS1" s="65"/>
      <c r="NT1" s="65"/>
      <c r="NU1" s="65"/>
      <c r="NV1" s="65"/>
      <c r="NW1" s="65"/>
      <c r="NX1" s="65"/>
      <c r="NY1" s="65"/>
      <c r="NZ1" s="65"/>
      <c r="OA1" s="65"/>
      <c r="OB1" s="65"/>
      <c r="OC1" s="65"/>
      <c r="OD1" s="65"/>
      <c r="OE1" s="65"/>
      <c r="OF1" s="65"/>
      <c r="OG1" s="65"/>
      <c r="OH1" s="65"/>
      <c r="OI1" s="65"/>
      <c r="OJ1" s="65"/>
      <c r="OK1" s="65"/>
      <c r="OL1" s="65"/>
      <c r="OM1" s="65"/>
      <c r="ON1" s="65"/>
      <c r="OO1" s="65"/>
      <c r="OP1" s="68"/>
      <c r="OQ1" s="68"/>
      <c r="OR1" s="68"/>
      <c r="OS1" s="68"/>
      <c r="OT1" s="68"/>
      <c r="OU1" s="68"/>
      <c r="OV1" s="68"/>
      <c r="OW1" s="68"/>
      <c r="OX1" s="68"/>
      <c r="OY1" s="68"/>
      <c r="OZ1" s="68"/>
      <c r="PA1" s="68"/>
      <c r="PB1" s="68"/>
      <c r="PC1" s="68"/>
      <c r="PD1" s="68"/>
      <c r="PE1" s="68"/>
      <c r="PF1" s="68"/>
      <c r="PG1" s="68"/>
      <c r="PH1" s="68"/>
      <c r="PI1" s="68"/>
      <c r="PJ1" s="68"/>
      <c r="PK1" s="68"/>
      <c r="PL1" s="68"/>
      <c r="PM1" s="68"/>
      <c r="PN1" s="68"/>
      <c r="PO1" s="68"/>
      <c r="PP1" s="68"/>
      <c r="PQ1" s="68"/>
      <c r="PR1" s="68"/>
      <c r="PS1" s="68"/>
      <c r="PT1" s="68"/>
      <c r="PU1" s="68"/>
      <c r="PV1" s="68"/>
      <c r="PW1" s="68"/>
      <c r="PX1" s="65"/>
      <c r="PY1" s="65"/>
      <c r="PZ1" s="65"/>
      <c r="QA1" s="65"/>
      <c r="QB1" s="65"/>
      <c r="QC1" s="65"/>
      <c r="QD1" s="65"/>
      <c r="QE1" s="65"/>
      <c r="QF1" s="65"/>
      <c r="QG1" s="65"/>
      <c r="QH1" s="65"/>
      <c r="QI1" s="65"/>
      <c r="QJ1" s="65"/>
      <c r="QK1" s="65"/>
      <c r="QL1" s="65"/>
      <c r="QM1" s="65"/>
      <c r="QN1" s="65"/>
      <c r="QO1" s="65"/>
      <c r="QP1" s="65"/>
      <c r="QQ1" s="65"/>
      <c r="QR1" s="65"/>
      <c r="QS1" s="65"/>
      <c r="QT1" s="65"/>
      <c r="QU1" s="65"/>
      <c r="QV1" s="65"/>
      <c r="QW1" s="65"/>
      <c r="QX1" s="65"/>
      <c r="QY1" s="65"/>
      <c r="QZ1" s="65"/>
      <c r="RA1" s="65"/>
      <c r="RB1" s="65"/>
      <c r="RC1" s="65"/>
      <c r="RD1" s="65"/>
      <c r="RE1" s="65"/>
      <c r="RF1" s="68"/>
      <c r="RG1" s="68"/>
      <c r="RH1" s="68"/>
      <c r="RI1" s="68"/>
      <c r="RJ1" s="68"/>
      <c r="RK1" s="68"/>
      <c r="RL1" s="68"/>
      <c r="RM1" s="68"/>
      <c r="RN1" s="68"/>
      <c r="RO1" s="68"/>
      <c r="RP1" s="68"/>
      <c r="RQ1" s="68"/>
      <c r="RR1" s="68"/>
      <c r="RS1" s="68"/>
      <c r="RT1" s="68"/>
      <c r="RU1" s="68"/>
      <c r="RV1" s="68"/>
      <c r="RW1" s="68"/>
      <c r="RX1" s="68"/>
      <c r="RY1" s="68"/>
      <c r="RZ1" s="68"/>
      <c r="SA1" s="68"/>
      <c r="SB1" s="68"/>
      <c r="SC1" s="68"/>
      <c r="SD1" s="68"/>
      <c r="SE1" s="68"/>
      <c r="SF1" s="68"/>
      <c r="SG1" s="68"/>
      <c r="SH1" s="68"/>
      <c r="SI1" s="68"/>
      <c r="SJ1" s="68"/>
      <c r="SK1" s="68"/>
      <c r="SL1" s="68"/>
      <c r="SM1" s="68"/>
      <c r="SN1" s="65"/>
      <c r="SO1" s="65"/>
      <c r="SP1" s="65"/>
      <c r="SQ1" s="65"/>
      <c r="SR1" s="65"/>
      <c r="SS1" s="65"/>
      <c r="ST1" s="65"/>
      <c r="SU1" s="65"/>
      <c r="SV1" s="65"/>
      <c r="SW1" s="65"/>
      <c r="SX1" s="65"/>
      <c r="SY1" s="65"/>
      <c r="SZ1" s="65"/>
      <c r="TA1" s="65"/>
      <c r="TB1" s="65"/>
      <c r="TC1" s="65"/>
      <c r="TD1" s="65"/>
      <c r="TE1" s="65"/>
      <c r="TF1" s="65"/>
      <c r="TG1" s="65"/>
      <c r="TH1" s="65"/>
      <c r="TI1" s="65"/>
      <c r="TJ1" s="65"/>
      <c r="TK1" s="65"/>
      <c r="TL1" s="65"/>
      <c r="TM1" s="65"/>
      <c r="TN1" s="65"/>
      <c r="TO1" s="65"/>
      <c r="TP1" s="65"/>
      <c r="TQ1" s="65"/>
      <c r="TR1" s="65"/>
      <c r="TS1" s="65"/>
      <c r="TT1" s="65"/>
      <c r="TU1" s="65"/>
      <c r="TV1" s="68"/>
      <c r="TW1" s="68"/>
      <c r="TX1" s="68"/>
      <c r="TY1" s="68"/>
      <c r="TZ1" s="68"/>
      <c r="UA1" s="68"/>
      <c r="UB1" s="68"/>
      <c r="UC1" s="68"/>
      <c r="UD1" s="68"/>
      <c r="UE1" s="68"/>
      <c r="UF1" s="68"/>
      <c r="UG1" s="68"/>
      <c r="UH1" s="68"/>
      <c r="UI1" s="68"/>
      <c r="UJ1" s="68"/>
      <c r="UK1" s="68"/>
      <c r="UL1" s="68"/>
      <c r="UM1" s="68"/>
      <c r="UN1" s="68"/>
      <c r="UO1" s="68"/>
      <c r="UP1" s="68"/>
      <c r="UQ1" s="68"/>
      <c r="UR1" s="68"/>
      <c r="US1" s="68"/>
      <c r="UT1" s="68"/>
      <c r="UU1" s="68"/>
      <c r="UV1" s="68"/>
      <c r="UW1" s="68"/>
      <c r="UX1" s="68"/>
      <c r="UY1" s="68"/>
      <c r="UZ1" s="68"/>
      <c r="VA1" s="68"/>
      <c r="VB1" s="68"/>
      <c r="VC1" s="68"/>
      <c r="VD1" s="65"/>
      <c r="VE1" s="65"/>
      <c r="VF1" s="65"/>
      <c r="VG1" s="65"/>
      <c r="VH1" s="65"/>
      <c r="VI1" s="65"/>
      <c r="VJ1" s="65"/>
      <c r="VK1" s="65"/>
      <c r="VL1" s="65"/>
      <c r="VM1" s="65"/>
      <c r="VN1" s="65"/>
      <c r="VO1" s="65"/>
      <c r="VP1" s="65"/>
      <c r="VQ1" s="65"/>
      <c r="VR1" s="65"/>
      <c r="VS1" s="65"/>
      <c r="VT1" s="65"/>
      <c r="VU1" s="65"/>
      <c r="VV1" s="65"/>
      <c r="VW1" s="65"/>
      <c r="VX1" s="65"/>
      <c r="VY1" s="65"/>
      <c r="VZ1" s="65"/>
      <c r="WA1" s="65"/>
      <c r="WB1" s="65"/>
      <c r="WC1" s="65"/>
      <c r="WD1" s="65"/>
      <c r="WE1" s="65"/>
      <c r="WF1" s="65"/>
      <c r="WG1" s="65"/>
      <c r="WH1" s="65"/>
      <c r="WI1" s="65"/>
      <c r="WJ1" s="65"/>
      <c r="WK1" s="65"/>
      <c r="WL1" s="68" t="s">
        <v>64</v>
      </c>
      <c r="WM1" s="68"/>
      <c r="WN1" s="68"/>
      <c r="WO1" s="68"/>
      <c r="WP1" s="68"/>
      <c r="WQ1" s="68"/>
      <c r="WR1" s="68"/>
      <c r="WS1" s="68"/>
      <c r="WT1" s="68"/>
      <c r="WU1" s="68"/>
      <c r="WV1" s="68"/>
      <c r="WW1" s="68"/>
      <c r="WX1" s="68"/>
      <c r="WY1" s="68"/>
      <c r="WZ1" s="68"/>
      <c r="XA1" s="68"/>
      <c r="XB1" s="68"/>
      <c r="XC1" s="68"/>
      <c r="XD1" s="68"/>
      <c r="XE1" s="68"/>
      <c r="XF1" s="68"/>
      <c r="XG1" s="68"/>
      <c r="XH1" s="68"/>
      <c r="XI1" s="68"/>
      <c r="XJ1" s="68"/>
      <c r="XK1" s="68"/>
      <c r="XL1" s="68"/>
    </row>
    <row r="2" spans="1:636" x14ac:dyDescent="0.2">
      <c r="A2" s="71"/>
      <c r="B2" s="71"/>
      <c r="C2" s="71"/>
      <c r="D2" s="71"/>
      <c r="E2" s="71"/>
      <c r="F2" s="73"/>
      <c r="G2" s="71"/>
      <c r="H2" s="71"/>
      <c r="I2" s="71"/>
      <c r="J2" s="72"/>
      <c r="K2" s="70"/>
      <c r="L2" s="72"/>
      <c r="M2" s="70"/>
      <c r="N2" s="74"/>
      <c r="O2" s="70"/>
      <c r="P2" s="70"/>
      <c r="Q2" s="66" t="s">
        <v>18</v>
      </c>
      <c r="R2" s="66"/>
      <c r="S2" s="66"/>
      <c r="T2" s="66"/>
      <c r="U2" s="66"/>
      <c r="V2" s="66" t="s">
        <v>19</v>
      </c>
      <c r="W2" s="66"/>
      <c r="X2" s="66"/>
      <c r="Y2" s="66"/>
      <c r="Z2" s="66"/>
      <c r="AA2" s="66" t="s">
        <v>22</v>
      </c>
      <c r="AB2" s="66"/>
      <c r="AC2" s="66"/>
      <c r="AD2" s="66"/>
      <c r="AE2" s="66"/>
      <c r="AF2" s="14"/>
      <c r="AG2" s="14" t="s">
        <v>93</v>
      </c>
      <c r="AH2" s="14" t="s">
        <v>119</v>
      </c>
      <c r="AI2" s="14" t="s">
        <v>20</v>
      </c>
      <c r="AJ2" s="14" t="s">
        <v>76</v>
      </c>
      <c r="AK2" s="14" t="s">
        <v>118</v>
      </c>
      <c r="AL2" s="14" t="s">
        <v>21</v>
      </c>
      <c r="AM2" s="14" t="s">
        <v>23</v>
      </c>
      <c r="AN2" s="14" t="s">
        <v>96</v>
      </c>
      <c r="AO2" s="14" t="s">
        <v>120</v>
      </c>
      <c r="AP2" s="14" t="s">
        <v>22</v>
      </c>
      <c r="AQ2" s="14" t="s">
        <v>17</v>
      </c>
      <c r="AR2" s="67" t="s">
        <v>18</v>
      </c>
      <c r="AS2" s="67"/>
      <c r="AT2" s="67"/>
      <c r="AU2" s="67"/>
      <c r="AV2" s="67"/>
      <c r="AW2" s="67" t="s">
        <v>19</v>
      </c>
      <c r="AX2" s="67"/>
      <c r="AY2" s="67"/>
      <c r="AZ2" s="67"/>
      <c r="BA2" s="67"/>
      <c r="BB2" s="67" t="s">
        <v>22</v>
      </c>
      <c r="BC2" s="67"/>
      <c r="BD2" s="67"/>
      <c r="BE2" s="67"/>
      <c r="BF2" s="67"/>
      <c r="BG2" s="13"/>
      <c r="BH2" s="13" t="s">
        <v>93</v>
      </c>
      <c r="BI2" s="13" t="s">
        <v>119</v>
      </c>
      <c r="BJ2" s="13" t="s">
        <v>20</v>
      </c>
      <c r="BK2" s="13" t="s">
        <v>76</v>
      </c>
      <c r="BL2" s="13" t="s">
        <v>118</v>
      </c>
      <c r="BM2" s="13" t="s">
        <v>21</v>
      </c>
      <c r="BN2" s="13" t="s">
        <v>23</v>
      </c>
      <c r="BO2" s="13" t="s">
        <v>96</v>
      </c>
      <c r="BP2" s="13" t="s">
        <v>120</v>
      </c>
      <c r="BQ2" s="13" t="s">
        <v>22</v>
      </c>
      <c r="BR2" s="13" t="s">
        <v>17</v>
      </c>
      <c r="BS2" s="66" t="s">
        <v>18</v>
      </c>
      <c r="BT2" s="66"/>
      <c r="BU2" s="66"/>
      <c r="BV2" s="66"/>
      <c r="BW2" s="66"/>
      <c r="BX2" s="66" t="s">
        <v>19</v>
      </c>
      <c r="BY2" s="66"/>
      <c r="BZ2" s="66"/>
      <c r="CA2" s="66"/>
      <c r="CB2" s="66"/>
      <c r="CC2" s="66" t="s">
        <v>22</v>
      </c>
      <c r="CD2" s="66"/>
      <c r="CE2" s="66"/>
      <c r="CF2" s="66"/>
      <c r="CG2" s="66"/>
      <c r="CH2" s="14"/>
      <c r="CI2" s="14" t="s">
        <v>93</v>
      </c>
      <c r="CJ2" s="14" t="s">
        <v>119</v>
      </c>
      <c r="CK2" s="14" t="s">
        <v>20</v>
      </c>
      <c r="CL2" s="14" t="s">
        <v>76</v>
      </c>
      <c r="CM2" s="14" t="s">
        <v>118</v>
      </c>
      <c r="CN2" s="14" t="s">
        <v>21</v>
      </c>
      <c r="CO2" s="14" t="s">
        <v>23</v>
      </c>
      <c r="CP2" s="14" t="s">
        <v>96</v>
      </c>
      <c r="CQ2" s="14" t="s">
        <v>120</v>
      </c>
      <c r="CR2" s="14" t="s">
        <v>22</v>
      </c>
      <c r="CS2" s="14" t="s">
        <v>17</v>
      </c>
      <c r="CT2" s="50" t="s">
        <v>23</v>
      </c>
      <c r="CU2" s="50" t="s">
        <v>22</v>
      </c>
      <c r="CV2" s="66" t="s">
        <v>18</v>
      </c>
      <c r="CW2" s="66"/>
      <c r="CX2" s="66"/>
      <c r="CY2" s="66"/>
      <c r="CZ2" s="66"/>
      <c r="DA2" s="66" t="s">
        <v>19</v>
      </c>
      <c r="DB2" s="66"/>
      <c r="DC2" s="66"/>
      <c r="DD2" s="66"/>
      <c r="DE2" s="66"/>
      <c r="DF2" s="66" t="s">
        <v>98</v>
      </c>
      <c r="DG2" s="66"/>
      <c r="DH2" s="66"/>
      <c r="DI2" s="66"/>
      <c r="DJ2" s="66"/>
      <c r="DK2" s="66" t="s">
        <v>22</v>
      </c>
      <c r="DL2" s="66"/>
      <c r="DM2" s="66"/>
      <c r="DN2" s="66"/>
      <c r="DO2" s="66"/>
      <c r="DP2" s="14" t="s">
        <v>93</v>
      </c>
      <c r="DQ2" s="14" t="s">
        <v>119</v>
      </c>
      <c r="DR2" s="14" t="s">
        <v>20</v>
      </c>
      <c r="DS2" s="14" t="s">
        <v>76</v>
      </c>
      <c r="DT2" s="14" t="s">
        <v>118</v>
      </c>
      <c r="DU2" s="14" t="s">
        <v>21</v>
      </c>
      <c r="DV2" s="14" t="s">
        <v>23</v>
      </c>
      <c r="DW2" s="14" t="s">
        <v>99</v>
      </c>
      <c r="DX2" s="14" t="s">
        <v>121</v>
      </c>
      <c r="DY2" s="14" t="s">
        <v>98</v>
      </c>
      <c r="DZ2" s="14" t="s">
        <v>96</v>
      </c>
      <c r="EA2" s="14" t="s">
        <v>120</v>
      </c>
      <c r="EB2" s="14" t="s">
        <v>22</v>
      </c>
      <c r="EC2" s="14" t="s">
        <v>17</v>
      </c>
      <c r="ED2" s="67" t="s">
        <v>18</v>
      </c>
      <c r="EE2" s="67"/>
      <c r="EF2" s="67"/>
      <c r="EG2" s="67"/>
      <c r="EH2" s="67"/>
      <c r="EI2" s="67" t="s">
        <v>19</v>
      </c>
      <c r="EJ2" s="67"/>
      <c r="EK2" s="67"/>
      <c r="EL2" s="67"/>
      <c r="EM2" s="67"/>
      <c r="EN2" s="67" t="s">
        <v>98</v>
      </c>
      <c r="EO2" s="67"/>
      <c r="EP2" s="67"/>
      <c r="EQ2" s="67"/>
      <c r="ER2" s="67"/>
      <c r="ES2" s="67" t="s">
        <v>22</v>
      </c>
      <c r="ET2" s="67"/>
      <c r="EU2" s="67"/>
      <c r="EV2" s="67"/>
      <c r="EW2" s="67"/>
      <c r="EX2" s="13" t="s">
        <v>93</v>
      </c>
      <c r="EY2" s="13" t="s">
        <v>119</v>
      </c>
      <c r="EZ2" s="13" t="s">
        <v>20</v>
      </c>
      <c r="FA2" s="13" t="s">
        <v>76</v>
      </c>
      <c r="FB2" s="13" t="s">
        <v>118</v>
      </c>
      <c r="FC2" s="13" t="s">
        <v>21</v>
      </c>
      <c r="FD2" s="13" t="s">
        <v>23</v>
      </c>
      <c r="FE2" s="13" t="s">
        <v>99</v>
      </c>
      <c r="FF2" s="13" t="s">
        <v>121</v>
      </c>
      <c r="FG2" s="13" t="s">
        <v>98</v>
      </c>
      <c r="FH2" s="13" t="s">
        <v>96</v>
      </c>
      <c r="FI2" s="13" t="s">
        <v>120</v>
      </c>
      <c r="FJ2" s="13" t="s">
        <v>22</v>
      </c>
      <c r="FK2" s="13" t="s">
        <v>17</v>
      </c>
      <c r="FL2" s="66" t="s">
        <v>18</v>
      </c>
      <c r="FM2" s="66"/>
      <c r="FN2" s="66"/>
      <c r="FO2" s="66"/>
      <c r="FP2" s="66"/>
      <c r="FQ2" s="66" t="s">
        <v>19</v>
      </c>
      <c r="FR2" s="66"/>
      <c r="FS2" s="66"/>
      <c r="FT2" s="66"/>
      <c r="FU2" s="66"/>
      <c r="FV2" s="66" t="s">
        <v>98</v>
      </c>
      <c r="FW2" s="66"/>
      <c r="FX2" s="66"/>
      <c r="FY2" s="66"/>
      <c r="FZ2" s="66"/>
      <c r="GA2" s="66" t="s">
        <v>22</v>
      </c>
      <c r="GB2" s="66"/>
      <c r="GC2" s="66"/>
      <c r="GD2" s="66"/>
      <c r="GE2" s="66"/>
      <c r="GF2" s="14" t="s">
        <v>93</v>
      </c>
      <c r="GG2" s="14" t="s">
        <v>119</v>
      </c>
      <c r="GH2" s="14" t="s">
        <v>20</v>
      </c>
      <c r="GI2" s="14" t="s">
        <v>76</v>
      </c>
      <c r="GJ2" s="14" t="s">
        <v>118</v>
      </c>
      <c r="GK2" s="14" t="s">
        <v>21</v>
      </c>
      <c r="GL2" s="14" t="s">
        <v>23</v>
      </c>
      <c r="GM2" s="14" t="s">
        <v>99</v>
      </c>
      <c r="GN2" s="14" t="s">
        <v>121</v>
      </c>
      <c r="GO2" s="14" t="s">
        <v>98</v>
      </c>
      <c r="GP2" s="14" t="s">
        <v>96</v>
      </c>
      <c r="GQ2" s="14" t="s">
        <v>120</v>
      </c>
      <c r="GR2" s="14" t="s">
        <v>22</v>
      </c>
      <c r="GS2" s="14" t="s">
        <v>17</v>
      </c>
      <c r="GT2" s="67" t="s">
        <v>18</v>
      </c>
      <c r="GU2" s="67"/>
      <c r="GV2" s="67"/>
      <c r="GW2" s="67"/>
      <c r="GX2" s="67"/>
      <c r="GY2" s="67" t="s">
        <v>19</v>
      </c>
      <c r="GZ2" s="67"/>
      <c r="HA2" s="67"/>
      <c r="HB2" s="67"/>
      <c r="HC2" s="67"/>
      <c r="HD2" s="67" t="s">
        <v>98</v>
      </c>
      <c r="HE2" s="67"/>
      <c r="HF2" s="67"/>
      <c r="HG2" s="67"/>
      <c r="HH2" s="67"/>
      <c r="HI2" s="67" t="s">
        <v>22</v>
      </c>
      <c r="HJ2" s="67"/>
      <c r="HK2" s="67"/>
      <c r="HL2" s="67"/>
      <c r="HM2" s="67"/>
      <c r="HN2" s="13" t="s">
        <v>93</v>
      </c>
      <c r="HO2" s="13" t="s">
        <v>119</v>
      </c>
      <c r="HP2" s="13" t="s">
        <v>20</v>
      </c>
      <c r="HQ2" s="13" t="s">
        <v>76</v>
      </c>
      <c r="HR2" s="13" t="s">
        <v>118</v>
      </c>
      <c r="HS2" s="13" t="s">
        <v>21</v>
      </c>
      <c r="HT2" s="13" t="s">
        <v>23</v>
      </c>
      <c r="HU2" s="13" t="s">
        <v>99</v>
      </c>
      <c r="HV2" s="13" t="s">
        <v>121</v>
      </c>
      <c r="HW2" s="13" t="s">
        <v>98</v>
      </c>
      <c r="HX2" s="13" t="s">
        <v>96</v>
      </c>
      <c r="HY2" s="13" t="s">
        <v>120</v>
      </c>
      <c r="HZ2" s="13" t="s">
        <v>22</v>
      </c>
      <c r="IA2" s="13" t="s">
        <v>17</v>
      </c>
      <c r="IB2" s="66" t="s">
        <v>18</v>
      </c>
      <c r="IC2" s="66"/>
      <c r="ID2" s="66"/>
      <c r="IE2" s="66"/>
      <c r="IF2" s="66"/>
      <c r="IG2" s="66" t="s">
        <v>19</v>
      </c>
      <c r="IH2" s="66"/>
      <c r="II2" s="66"/>
      <c r="IJ2" s="66"/>
      <c r="IK2" s="66"/>
      <c r="IL2" s="66" t="s">
        <v>98</v>
      </c>
      <c r="IM2" s="66"/>
      <c r="IN2" s="66"/>
      <c r="IO2" s="66"/>
      <c r="IP2" s="66"/>
      <c r="IQ2" s="66" t="s">
        <v>22</v>
      </c>
      <c r="IR2" s="66"/>
      <c r="IS2" s="66"/>
      <c r="IT2" s="66"/>
      <c r="IU2" s="66"/>
      <c r="IV2" s="14" t="s">
        <v>93</v>
      </c>
      <c r="IW2" s="14" t="s">
        <v>119</v>
      </c>
      <c r="IX2" s="14" t="s">
        <v>20</v>
      </c>
      <c r="IY2" s="14" t="s">
        <v>76</v>
      </c>
      <c r="IZ2" s="14" t="s">
        <v>118</v>
      </c>
      <c r="JA2" s="14" t="s">
        <v>21</v>
      </c>
      <c r="JB2" s="14" t="s">
        <v>23</v>
      </c>
      <c r="JC2" s="14" t="s">
        <v>99</v>
      </c>
      <c r="JD2" s="14" t="s">
        <v>121</v>
      </c>
      <c r="JE2" s="14" t="s">
        <v>98</v>
      </c>
      <c r="JF2" s="14" t="s">
        <v>96</v>
      </c>
      <c r="JG2" s="14" t="s">
        <v>120</v>
      </c>
      <c r="JH2" s="14" t="s">
        <v>22</v>
      </c>
      <c r="JI2" s="14" t="s">
        <v>17</v>
      </c>
      <c r="JJ2" s="67" t="s">
        <v>18</v>
      </c>
      <c r="JK2" s="67"/>
      <c r="JL2" s="67"/>
      <c r="JM2" s="67"/>
      <c r="JN2" s="67"/>
      <c r="JO2" s="67" t="s">
        <v>19</v>
      </c>
      <c r="JP2" s="67"/>
      <c r="JQ2" s="67"/>
      <c r="JR2" s="67"/>
      <c r="JS2" s="67"/>
      <c r="JT2" s="67" t="s">
        <v>98</v>
      </c>
      <c r="JU2" s="67"/>
      <c r="JV2" s="67"/>
      <c r="JW2" s="67"/>
      <c r="JX2" s="67"/>
      <c r="JY2" s="67" t="s">
        <v>22</v>
      </c>
      <c r="JZ2" s="67"/>
      <c r="KA2" s="67"/>
      <c r="KB2" s="67"/>
      <c r="KC2" s="67"/>
      <c r="KD2" s="13" t="s">
        <v>93</v>
      </c>
      <c r="KE2" s="13" t="s">
        <v>119</v>
      </c>
      <c r="KF2" s="13" t="s">
        <v>20</v>
      </c>
      <c r="KG2" s="13" t="s">
        <v>76</v>
      </c>
      <c r="KH2" s="13" t="s">
        <v>118</v>
      </c>
      <c r="KI2" s="13" t="s">
        <v>21</v>
      </c>
      <c r="KJ2" s="13" t="s">
        <v>23</v>
      </c>
      <c r="KK2" s="13" t="s">
        <v>99</v>
      </c>
      <c r="KL2" s="13" t="s">
        <v>121</v>
      </c>
      <c r="KM2" s="13" t="s">
        <v>98</v>
      </c>
      <c r="KN2" s="13" t="s">
        <v>96</v>
      </c>
      <c r="KO2" s="13" t="s">
        <v>120</v>
      </c>
      <c r="KP2" s="13" t="s">
        <v>22</v>
      </c>
      <c r="KQ2" s="13" t="s">
        <v>17</v>
      </c>
      <c r="KR2" s="66" t="s">
        <v>18</v>
      </c>
      <c r="KS2" s="66"/>
      <c r="KT2" s="66"/>
      <c r="KU2" s="66"/>
      <c r="KV2" s="66"/>
      <c r="KW2" s="66" t="s">
        <v>19</v>
      </c>
      <c r="KX2" s="66"/>
      <c r="KY2" s="66"/>
      <c r="KZ2" s="66"/>
      <c r="LA2" s="66"/>
      <c r="LB2" s="66" t="s">
        <v>98</v>
      </c>
      <c r="LC2" s="66"/>
      <c r="LD2" s="66"/>
      <c r="LE2" s="66"/>
      <c r="LF2" s="66"/>
      <c r="LG2" s="66" t="s">
        <v>22</v>
      </c>
      <c r="LH2" s="66"/>
      <c r="LI2" s="66"/>
      <c r="LJ2" s="66"/>
      <c r="LK2" s="66"/>
      <c r="LL2" s="14" t="s">
        <v>93</v>
      </c>
      <c r="LM2" s="14" t="s">
        <v>119</v>
      </c>
      <c r="LN2" s="14" t="s">
        <v>20</v>
      </c>
      <c r="LO2" s="14" t="s">
        <v>76</v>
      </c>
      <c r="LP2" s="14" t="s">
        <v>118</v>
      </c>
      <c r="LQ2" s="14" t="s">
        <v>21</v>
      </c>
      <c r="LR2" s="14" t="s">
        <v>23</v>
      </c>
      <c r="LS2" s="14" t="s">
        <v>99</v>
      </c>
      <c r="LT2" s="14" t="s">
        <v>121</v>
      </c>
      <c r="LU2" s="14" t="s">
        <v>98</v>
      </c>
      <c r="LV2" s="14" t="s">
        <v>96</v>
      </c>
      <c r="LW2" s="14" t="s">
        <v>120</v>
      </c>
      <c r="LX2" s="14" t="s">
        <v>22</v>
      </c>
      <c r="LY2" s="14" t="s">
        <v>17</v>
      </c>
      <c r="LZ2" s="67" t="s">
        <v>18</v>
      </c>
      <c r="MA2" s="67"/>
      <c r="MB2" s="67"/>
      <c r="MC2" s="67"/>
      <c r="MD2" s="67"/>
      <c r="ME2" s="67" t="s">
        <v>19</v>
      </c>
      <c r="MF2" s="67"/>
      <c r="MG2" s="67"/>
      <c r="MH2" s="67"/>
      <c r="MI2" s="67"/>
      <c r="MJ2" s="67" t="s">
        <v>98</v>
      </c>
      <c r="MK2" s="67"/>
      <c r="ML2" s="67"/>
      <c r="MM2" s="67"/>
      <c r="MN2" s="67"/>
      <c r="MO2" s="67" t="s">
        <v>22</v>
      </c>
      <c r="MP2" s="67"/>
      <c r="MQ2" s="67"/>
      <c r="MR2" s="67"/>
      <c r="MS2" s="67"/>
      <c r="MT2" s="13" t="s">
        <v>93</v>
      </c>
      <c r="MU2" s="13" t="s">
        <v>119</v>
      </c>
      <c r="MV2" s="13" t="s">
        <v>20</v>
      </c>
      <c r="MW2" s="13" t="s">
        <v>76</v>
      </c>
      <c r="MX2" s="13" t="s">
        <v>118</v>
      </c>
      <c r="MY2" s="13" t="s">
        <v>21</v>
      </c>
      <c r="MZ2" s="13" t="s">
        <v>23</v>
      </c>
      <c r="NA2" s="13" t="s">
        <v>99</v>
      </c>
      <c r="NB2" s="13" t="s">
        <v>121</v>
      </c>
      <c r="NC2" s="13" t="s">
        <v>98</v>
      </c>
      <c r="ND2" s="13" t="s">
        <v>96</v>
      </c>
      <c r="NE2" s="13" t="s">
        <v>120</v>
      </c>
      <c r="NF2" s="13" t="s">
        <v>22</v>
      </c>
      <c r="NG2" s="13" t="s">
        <v>17</v>
      </c>
      <c r="NH2" s="66" t="s">
        <v>18</v>
      </c>
      <c r="NI2" s="66"/>
      <c r="NJ2" s="66"/>
      <c r="NK2" s="66"/>
      <c r="NL2" s="66"/>
      <c r="NM2" s="66" t="s">
        <v>19</v>
      </c>
      <c r="NN2" s="66"/>
      <c r="NO2" s="66"/>
      <c r="NP2" s="66"/>
      <c r="NQ2" s="66"/>
      <c r="NR2" s="66" t="s">
        <v>98</v>
      </c>
      <c r="NS2" s="66"/>
      <c r="NT2" s="66"/>
      <c r="NU2" s="66"/>
      <c r="NV2" s="66"/>
      <c r="NW2" s="66" t="s">
        <v>22</v>
      </c>
      <c r="NX2" s="66"/>
      <c r="NY2" s="66"/>
      <c r="NZ2" s="66"/>
      <c r="OA2" s="66"/>
      <c r="OB2" s="14" t="s">
        <v>93</v>
      </c>
      <c r="OC2" s="14" t="s">
        <v>119</v>
      </c>
      <c r="OD2" s="14" t="s">
        <v>20</v>
      </c>
      <c r="OE2" s="14" t="s">
        <v>76</v>
      </c>
      <c r="OF2" s="14" t="s">
        <v>118</v>
      </c>
      <c r="OG2" s="14" t="s">
        <v>21</v>
      </c>
      <c r="OH2" s="14" t="s">
        <v>23</v>
      </c>
      <c r="OI2" s="14" t="s">
        <v>99</v>
      </c>
      <c r="OJ2" s="14" t="s">
        <v>121</v>
      </c>
      <c r="OK2" s="14" t="s">
        <v>98</v>
      </c>
      <c r="OL2" s="14" t="s">
        <v>96</v>
      </c>
      <c r="OM2" s="14" t="s">
        <v>120</v>
      </c>
      <c r="ON2" s="14" t="s">
        <v>22</v>
      </c>
      <c r="OO2" s="14" t="s">
        <v>17</v>
      </c>
      <c r="OP2" s="67" t="s">
        <v>18</v>
      </c>
      <c r="OQ2" s="67"/>
      <c r="OR2" s="67"/>
      <c r="OS2" s="67"/>
      <c r="OT2" s="67"/>
      <c r="OU2" s="67" t="s">
        <v>19</v>
      </c>
      <c r="OV2" s="67"/>
      <c r="OW2" s="67"/>
      <c r="OX2" s="67"/>
      <c r="OY2" s="67"/>
      <c r="OZ2" s="67" t="s">
        <v>98</v>
      </c>
      <c r="PA2" s="67"/>
      <c r="PB2" s="67"/>
      <c r="PC2" s="67"/>
      <c r="PD2" s="67"/>
      <c r="PE2" s="67" t="s">
        <v>22</v>
      </c>
      <c r="PF2" s="67"/>
      <c r="PG2" s="67"/>
      <c r="PH2" s="67"/>
      <c r="PI2" s="67"/>
      <c r="PJ2" s="13" t="s">
        <v>93</v>
      </c>
      <c r="PK2" s="13" t="s">
        <v>119</v>
      </c>
      <c r="PL2" s="13" t="s">
        <v>20</v>
      </c>
      <c r="PM2" s="13" t="s">
        <v>76</v>
      </c>
      <c r="PN2" s="13" t="s">
        <v>118</v>
      </c>
      <c r="PO2" s="13" t="s">
        <v>21</v>
      </c>
      <c r="PP2" s="13" t="s">
        <v>23</v>
      </c>
      <c r="PQ2" s="13" t="s">
        <v>99</v>
      </c>
      <c r="PR2" s="13" t="s">
        <v>121</v>
      </c>
      <c r="PS2" s="13" t="s">
        <v>98</v>
      </c>
      <c r="PT2" s="13" t="s">
        <v>96</v>
      </c>
      <c r="PU2" s="13" t="s">
        <v>120</v>
      </c>
      <c r="PV2" s="13" t="s">
        <v>22</v>
      </c>
      <c r="PW2" s="13" t="s">
        <v>17</v>
      </c>
      <c r="PX2" s="66" t="s">
        <v>18</v>
      </c>
      <c r="PY2" s="66"/>
      <c r="PZ2" s="66"/>
      <c r="QA2" s="66"/>
      <c r="QB2" s="66"/>
      <c r="QC2" s="66" t="s">
        <v>19</v>
      </c>
      <c r="QD2" s="66"/>
      <c r="QE2" s="66"/>
      <c r="QF2" s="66"/>
      <c r="QG2" s="66"/>
      <c r="QH2" s="66" t="s">
        <v>98</v>
      </c>
      <c r="QI2" s="66"/>
      <c r="QJ2" s="66"/>
      <c r="QK2" s="66"/>
      <c r="QL2" s="66"/>
      <c r="QM2" s="66" t="s">
        <v>22</v>
      </c>
      <c r="QN2" s="66"/>
      <c r="QO2" s="66"/>
      <c r="QP2" s="66"/>
      <c r="QQ2" s="66"/>
      <c r="QR2" s="14" t="s">
        <v>93</v>
      </c>
      <c r="QS2" s="14" t="s">
        <v>119</v>
      </c>
      <c r="QT2" s="14" t="s">
        <v>20</v>
      </c>
      <c r="QU2" s="14" t="s">
        <v>76</v>
      </c>
      <c r="QV2" s="14" t="s">
        <v>118</v>
      </c>
      <c r="QW2" s="14" t="s">
        <v>21</v>
      </c>
      <c r="QX2" s="14" t="s">
        <v>23</v>
      </c>
      <c r="QY2" s="14" t="s">
        <v>99</v>
      </c>
      <c r="QZ2" s="14" t="s">
        <v>121</v>
      </c>
      <c r="RA2" s="14" t="s">
        <v>98</v>
      </c>
      <c r="RB2" s="14" t="s">
        <v>96</v>
      </c>
      <c r="RC2" s="14" t="s">
        <v>120</v>
      </c>
      <c r="RD2" s="14" t="s">
        <v>22</v>
      </c>
      <c r="RE2" s="14" t="s">
        <v>17</v>
      </c>
      <c r="RF2" s="67" t="s">
        <v>18</v>
      </c>
      <c r="RG2" s="67"/>
      <c r="RH2" s="67"/>
      <c r="RI2" s="67"/>
      <c r="RJ2" s="67"/>
      <c r="RK2" s="67" t="s">
        <v>19</v>
      </c>
      <c r="RL2" s="67"/>
      <c r="RM2" s="67"/>
      <c r="RN2" s="67"/>
      <c r="RO2" s="67"/>
      <c r="RP2" s="67" t="s">
        <v>98</v>
      </c>
      <c r="RQ2" s="67"/>
      <c r="RR2" s="67"/>
      <c r="RS2" s="67"/>
      <c r="RT2" s="67"/>
      <c r="RU2" s="67" t="s">
        <v>22</v>
      </c>
      <c r="RV2" s="67"/>
      <c r="RW2" s="67"/>
      <c r="RX2" s="67"/>
      <c r="RY2" s="67"/>
      <c r="RZ2" s="13" t="s">
        <v>93</v>
      </c>
      <c r="SA2" s="13" t="s">
        <v>119</v>
      </c>
      <c r="SB2" s="13" t="s">
        <v>20</v>
      </c>
      <c r="SC2" s="13" t="s">
        <v>76</v>
      </c>
      <c r="SD2" s="13" t="s">
        <v>118</v>
      </c>
      <c r="SE2" s="13" t="s">
        <v>21</v>
      </c>
      <c r="SF2" s="13" t="s">
        <v>23</v>
      </c>
      <c r="SG2" s="13" t="s">
        <v>99</v>
      </c>
      <c r="SH2" s="13" t="s">
        <v>121</v>
      </c>
      <c r="SI2" s="13" t="s">
        <v>98</v>
      </c>
      <c r="SJ2" s="13" t="s">
        <v>96</v>
      </c>
      <c r="SK2" s="13" t="s">
        <v>120</v>
      </c>
      <c r="SL2" s="13" t="s">
        <v>22</v>
      </c>
      <c r="SM2" s="13" t="s">
        <v>17</v>
      </c>
      <c r="SN2" s="66" t="s">
        <v>18</v>
      </c>
      <c r="SO2" s="66"/>
      <c r="SP2" s="66"/>
      <c r="SQ2" s="66"/>
      <c r="SR2" s="66"/>
      <c r="SS2" s="66" t="s">
        <v>19</v>
      </c>
      <c r="ST2" s="66"/>
      <c r="SU2" s="66"/>
      <c r="SV2" s="66"/>
      <c r="SW2" s="66"/>
      <c r="SX2" s="66" t="s">
        <v>98</v>
      </c>
      <c r="SY2" s="66"/>
      <c r="SZ2" s="66"/>
      <c r="TA2" s="66"/>
      <c r="TB2" s="66"/>
      <c r="TC2" s="66" t="s">
        <v>22</v>
      </c>
      <c r="TD2" s="66"/>
      <c r="TE2" s="66"/>
      <c r="TF2" s="66"/>
      <c r="TG2" s="66"/>
      <c r="TH2" s="14" t="s">
        <v>93</v>
      </c>
      <c r="TI2" s="14" t="s">
        <v>119</v>
      </c>
      <c r="TJ2" s="14" t="s">
        <v>20</v>
      </c>
      <c r="TK2" s="14" t="s">
        <v>76</v>
      </c>
      <c r="TL2" s="14" t="s">
        <v>118</v>
      </c>
      <c r="TM2" s="14" t="s">
        <v>21</v>
      </c>
      <c r="TN2" s="14" t="s">
        <v>23</v>
      </c>
      <c r="TO2" s="14" t="s">
        <v>99</v>
      </c>
      <c r="TP2" s="14" t="s">
        <v>121</v>
      </c>
      <c r="TQ2" s="14" t="s">
        <v>98</v>
      </c>
      <c r="TR2" s="14" t="s">
        <v>96</v>
      </c>
      <c r="TS2" s="14" t="s">
        <v>120</v>
      </c>
      <c r="TT2" s="14" t="s">
        <v>22</v>
      </c>
      <c r="TU2" s="14" t="s">
        <v>17</v>
      </c>
      <c r="TV2" s="67" t="s">
        <v>18</v>
      </c>
      <c r="TW2" s="67"/>
      <c r="TX2" s="67"/>
      <c r="TY2" s="67"/>
      <c r="TZ2" s="67"/>
      <c r="UA2" s="67" t="s">
        <v>19</v>
      </c>
      <c r="UB2" s="67"/>
      <c r="UC2" s="67"/>
      <c r="UD2" s="67"/>
      <c r="UE2" s="67"/>
      <c r="UF2" s="67" t="s">
        <v>98</v>
      </c>
      <c r="UG2" s="67"/>
      <c r="UH2" s="67"/>
      <c r="UI2" s="67"/>
      <c r="UJ2" s="67"/>
      <c r="UK2" s="67" t="s">
        <v>22</v>
      </c>
      <c r="UL2" s="67"/>
      <c r="UM2" s="67"/>
      <c r="UN2" s="67"/>
      <c r="UO2" s="67"/>
      <c r="UP2" s="13" t="s">
        <v>93</v>
      </c>
      <c r="UQ2" s="13" t="s">
        <v>119</v>
      </c>
      <c r="UR2" s="13" t="s">
        <v>20</v>
      </c>
      <c r="US2" s="13" t="s">
        <v>76</v>
      </c>
      <c r="UT2" s="13" t="s">
        <v>118</v>
      </c>
      <c r="UU2" s="13" t="s">
        <v>21</v>
      </c>
      <c r="UV2" s="13" t="s">
        <v>23</v>
      </c>
      <c r="UW2" s="13" t="s">
        <v>99</v>
      </c>
      <c r="UX2" s="13" t="s">
        <v>121</v>
      </c>
      <c r="UY2" s="13" t="s">
        <v>98</v>
      </c>
      <c r="UZ2" s="13" t="s">
        <v>96</v>
      </c>
      <c r="VA2" s="13" t="s">
        <v>120</v>
      </c>
      <c r="VB2" s="13" t="s">
        <v>22</v>
      </c>
      <c r="VC2" s="13" t="s">
        <v>17</v>
      </c>
      <c r="VD2" s="66" t="s">
        <v>18</v>
      </c>
      <c r="VE2" s="66"/>
      <c r="VF2" s="66"/>
      <c r="VG2" s="66"/>
      <c r="VH2" s="66"/>
      <c r="VI2" s="66" t="s">
        <v>19</v>
      </c>
      <c r="VJ2" s="66"/>
      <c r="VK2" s="66"/>
      <c r="VL2" s="66"/>
      <c r="VM2" s="66"/>
      <c r="VN2" s="66" t="s">
        <v>98</v>
      </c>
      <c r="VO2" s="66"/>
      <c r="VP2" s="66"/>
      <c r="VQ2" s="66"/>
      <c r="VR2" s="66"/>
      <c r="VS2" s="66" t="s">
        <v>22</v>
      </c>
      <c r="VT2" s="66"/>
      <c r="VU2" s="66"/>
      <c r="VV2" s="66"/>
      <c r="VW2" s="66"/>
      <c r="VX2" s="14" t="s">
        <v>93</v>
      </c>
      <c r="VY2" s="14" t="s">
        <v>119</v>
      </c>
      <c r="VZ2" s="14" t="s">
        <v>20</v>
      </c>
      <c r="WA2" s="14" t="s">
        <v>76</v>
      </c>
      <c r="WB2" s="14" t="s">
        <v>118</v>
      </c>
      <c r="WC2" s="14" t="s">
        <v>21</v>
      </c>
      <c r="WD2" s="14" t="s">
        <v>23</v>
      </c>
      <c r="WE2" s="14" t="s">
        <v>99</v>
      </c>
      <c r="WF2" s="14" t="s">
        <v>121</v>
      </c>
      <c r="WG2" s="14" t="s">
        <v>98</v>
      </c>
      <c r="WH2" s="14" t="s">
        <v>96</v>
      </c>
      <c r="WI2" s="14" t="s">
        <v>120</v>
      </c>
      <c r="WJ2" s="14" t="s">
        <v>22</v>
      </c>
      <c r="WK2" s="14" t="s">
        <v>17</v>
      </c>
      <c r="WL2" s="67" t="s">
        <v>18</v>
      </c>
      <c r="WM2" s="67"/>
      <c r="WN2" s="67"/>
      <c r="WO2" s="67"/>
      <c r="WP2" s="67"/>
      <c r="WQ2" s="67" t="s">
        <v>19</v>
      </c>
      <c r="WR2" s="67"/>
      <c r="WS2" s="67"/>
      <c r="WT2" s="67"/>
      <c r="WU2" s="67"/>
      <c r="WV2" s="67" t="s">
        <v>22</v>
      </c>
      <c r="WW2" s="67"/>
      <c r="WX2" s="67"/>
      <c r="WY2" s="67"/>
      <c r="WZ2" s="67"/>
      <c r="XA2" s="13"/>
      <c r="XB2" s="13" t="s">
        <v>93</v>
      </c>
      <c r="XC2" s="13" t="s">
        <v>119</v>
      </c>
      <c r="XD2" s="13" t="s">
        <v>20</v>
      </c>
      <c r="XE2" s="13" t="s">
        <v>76</v>
      </c>
      <c r="XF2" s="13" t="s">
        <v>118</v>
      </c>
      <c r="XG2" s="13" t="s">
        <v>21</v>
      </c>
      <c r="XH2" s="13" t="s">
        <v>23</v>
      </c>
      <c r="XI2" s="13" t="s">
        <v>96</v>
      </c>
      <c r="XJ2" s="13" t="s">
        <v>120</v>
      </c>
      <c r="XK2" s="13" t="s">
        <v>22</v>
      </c>
      <c r="XL2" s="13" t="s">
        <v>17</v>
      </c>
    </row>
    <row r="3" spans="1:636" x14ac:dyDescent="0.2">
      <c r="A3" s="71"/>
      <c r="B3" s="71"/>
      <c r="C3" s="71"/>
      <c r="D3" s="71"/>
      <c r="E3" s="71"/>
      <c r="F3" s="73"/>
      <c r="G3" s="71"/>
      <c r="H3" s="71"/>
      <c r="I3" s="71"/>
      <c r="J3" s="72"/>
      <c r="K3" s="70"/>
      <c r="L3" s="72"/>
      <c r="M3" s="70"/>
      <c r="N3" s="74"/>
      <c r="O3" s="70"/>
      <c r="P3" s="70"/>
      <c r="Q3" s="14" t="s">
        <v>14</v>
      </c>
      <c r="R3" s="14" t="s">
        <v>15</v>
      </c>
      <c r="S3" s="14" t="s">
        <v>9</v>
      </c>
      <c r="T3" s="14" t="s">
        <v>117</v>
      </c>
      <c r="U3" s="14" t="s">
        <v>28</v>
      </c>
      <c r="V3" s="14" t="s">
        <v>14</v>
      </c>
      <c r="W3" s="14" t="s">
        <v>15</v>
      </c>
      <c r="X3" s="14" t="s">
        <v>9</v>
      </c>
      <c r="Y3" s="14" t="s">
        <v>117</v>
      </c>
      <c r="Z3" s="14" t="s">
        <v>28</v>
      </c>
      <c r="AA3" s="14" t="s">
        <v>14</v>
      </c>
      <c r="AB3" s="14" t="s">
        <v>15</v>
      </c>
      <c r="AC3" s="14" t="s">
        <v>9</v>
      </c>
      <c r="AD3" s="14" t="s">
        <v>117</v>
      </c>
      <c r="AE3" s="14" t="s">
        <v>28</v>
      </c>
      <c r="AF3" s="14" t="s">
        <v>52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14</v>
      </c>
      <c r="AS3" s="13" t="s">
        <v>15</v>
      </c>
      <c r="AT3" s="13" t="s">
        <v>9</v>
      </c>
      <c r="AU3" s="13" t="s">
        <v>117</v>
      </c>
      <c r="AV3" s="13" t="s">
        <v>28</v>
      </c>
      <c r="AW3" s="13" t="s">
        <v>14</v>
      </c>
      <c r="AX3" s="13" t="s">
        <v>15</v>
      </c>
      <c r="AY3" s="13" t="s">
        <v>9</v>
      </c>
      <c r="AZ3" s="13" t="s">
        <v>117</v>
      </c>
      <c r="BA3" s="13" t="s">
        <v>28</v>
      </c>
      <c r="BB3" s="13" t="s">
        <v>14</v>
      </c>
      <c r="BC3" s="13" t="s">
        <v>15</v>
      </c>
      <c r="BD3" s="13" t="s">
        <v>9</v>
      </c>
      <c r="BE3" s="13" t="s">
        <v>117</v>
      </c>
      <c r="BF3" s="13" t="s">
        <v>28</v>
      </c>
      <c r="BG3" s="13" t="s">
        <v>52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14</v>
      </c>
      <c r="BT3" s="14" t="s">
        <v>15</v>
      </c>
      <c r="BU3" s="14" t="s">
        <v>9</v>
      </c>
      <c r="BV3" s="14" t="s">
        <v>117</v>
      </c>
      <c r="BW3" s="14" t="s">
        <v>28</v>
      </c>
      <c r="BX3" s="14" t="s">
        <v>14</v>
      </c>
      <c r="BY3" s="14" t="s">
        <v>15</v>
      </c>
      <c r="BZ3" s="14" t="s">
        <v>9</v>
      </c>
      <c r="CA3" s="14" t="s">
        <v>117</v>
      </c>
      <c r="CB3" s="14" t="s">
        <v>28</v>
      </c>
      <c r="CC3" s="14" t="s">
        <v>14</v>
      </c>
      <c r="CD3" s="14" t="s">
        <v>15</v>
      </c>
      <c r="CE3" s="14" t="s">
        <v>9</v>
      </c>
      <c r="CF3" s="14" t="s">
        <v>117</v>
      </c>
      <c r="CG3" s="14" t="s">
        <v>28</v>
      </c>
      <c r="CH3" s="14" t="s">
        <v>52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0"/>
      <c r="CU3" s="50"/>
      <c r="CV3" s="14" t="s">
        <v>14</v>
      </c>
      <c r="CW3" s="14" t="s">
        <v>15</v>
      </c>
      <c r="CX3" s="14" t="s">
        <v>9</v>
      </c>
      <c r="CY3" s="14" t="s">
        <v>117</v>
      </c>
      <c r="CZ3" s="14" t="s">
        <v>28</v>
      </c>
      <c r="DA3" s="14" t="s">
        <v>14</v>
      </c>
      <c r="DB3" s="14" t="s">
        <v>15</v>
      </c>
      <c r="DC3" s="14" t="s">
        <v>9</v>
      </c>
      <c r="DD3" s="14" t="s">
        <v>117</v>
      </c>
      <c r="DE3" s="14" t="s">
        <v>28</v>
      </c>
      <c r="DF3" s="14" t="s">
        <v>14</v>
      </c>
      <c r="DG3" s="14" t="s">
        <v>15</v>
      </c>
      <c r="DH3" s="14" t="s">
        <v>9</v>
      </c>
      <c r="DI3" s="14" t="s">
        <v>117</v>
      </c>
      <c r="DJ3" s="14" t="s">
        <v>28</v>
      </c>
      <c r="DK3" s="14" t="s">
        <v>14</v>
      </c>
      <c r="DL3" s="14" t="s">
        <v>15</v>
      </c>
      <c r="DM3" s="14" t="s">
        <v>9</v>
      </c>
      <c r="DN3" s="14" t="s">
        <v>117</v>
      </c>
      <c r="DO3" s="14" t="s">
        <v>28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14</v>
      </c>
      <c r="EE3" s="13" t="s">
        <v>15</v>
      </c>
      <c r="EF3" s="13" t="s">
        <v>9</v>
      </c>
      <c r="EG3" s="13" t="s">
        <v>117</v>
      </c>
      <c r="EH3" s="13" t="s">
        <v>28</v>
      </c>
      <c r="EI3" s="13" t="s">
        <v>14</v>
      </c>
      <c r="EJ3" s="13" t="s">
        <v>15</v>
      </c>
      <c r="EK3" s="13" t="s">
        <v>9</v>
      </c>
      <c r="EL3" s="13" t="s">
        <v>117</v>
      </c>
      <c r="EM3" s="13" t="s">
        <v>28</v>
      </c>
      <c r="EN3" s="13" t="s">
        <v>14</v>
      </c>
      <c r="EO3" s="13" t="s">
        <v>15</v>
      </c>
      <c r="EP3" s="13" t="s">
        <v>9</v>
      </c>
      <c r="EQ3" s="13" t="s">
        <v>117</v>
      </c>
      <c r="ER3" s="13" t="s">
        <v>28</v>
      </c>
      <c r="ES3" s="13" t="s">
        <v>14</v>
      </c>
      <c r="ET3" s="13" t="s">
        <v>15</v>
      </c>
      <c r="EU3" s="13" t="s">
        <v>9</v>
      </c>
      <c r="EV3" s="13" t="s">
        <v>117</v>
      </c>
      <c r="EW3" s="13" t="s">
        <v>28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14</v>
      </c>
      <c r="FM3" s="14" t="s">
        <v>15</v>
      </c>
      <c r="FN3" s="14" t="s">
        <v>9</v>
      </c>
      <c r="FO3" s="14" t="s">
        <v>117</v>
      </c>
      <c r="FP3" s="14" t="s">
        <v>28</v>
      </c>
      <c r="FQ3" s="14" t="s">
        <v>14</v>
      </c>
      <c r="FR3" s="14" t="s">
        <v>15</v>
      </c>
      <c r="FS3" s="14" t="s">
        <v>9</v>
      </c>
      <c r="FT3" s="14" t="s">
        <v>117</v>
      </c>
      <c r="FU3" s="14" t="s">
        <v>28</v>
      </c>
      <c r="FV3" s="14" t="s">
        <v>14</v>
      </c>
      <c r="FW3" s="14" t="s">
        <v>15</v>
      </c>
      <c r="FX3" s="14" t="s">
        <v>9</v>
      </c>
      <c r="FY3" s="14" t="s">
        <v>117</v>
      </c>
      <c r="FZ3" s="14" t="s">
        <v>28</v>
      </c>
      <c r="GA3" s="14" t="s">
        <v>14</v>
      </c>
      <c r="GB3" s="14" t="s">
        <v>15</v>
      </c>
      <c r="GC3" s="14" t="s">
        <v>9</v>
      </c>
      <c r="GD3" s="14" t="s">
        <v>117</v>
      </c>
      <c r="GE3" s="14" t="s">
        <v>28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14</v>
      </c>
      <c r="GU3" s="13" t="s">
        <v>15</v>
      </c>
      <c r="GV3" s="13" t="s">
        <v>9</v>
      </c>
      <c r="GW3" s="13" t="s">
        <v>117</v>
      </c>
      <c r="GX3" s="13" t="s">
        <v>28</v>
      </c>
      <c r="GY3" s="13" t="s">
        <v>14</v>
      </c>
      <c r="GZ3" s="13" t="s">
        <v>15</v>
      </c>
      <c r="HA3" s="13" t="s">
        <v>9</v>
      </c>
      <c r="HB3" s="13" t="s">
        <v>117</v>
      </c>
      <c r="HC3" s="13" t="s">
        <v>28</v>
      </c>
      <c r="HD3" s="13" t="s">
        <v>14</v>
      </c>
      <c r="HE3" s="13" t="s">
        <v>15</v>
      </c>
      <c r="HF3" s="13" t="s">
        <v>9</v>
      </c>
      <c r="HG3" s="13" t="s">
        <v>117</v>
      </c>
      <c r="HH3" s="13" t="s">
        <v>28</v>
      </c>
      <c r="HI3" s="13" t="s">
        <v>14</v>
      </c>
      <c r="HJ3" s="13" t="s">
        <v>15</v>
      </c>
      <c r="HK3" s="13" t="s">
        <v>9</v>
      </c>
      <c r="HL3" s="13" t="s">
        <v>117</v>
      </c>
      <c r="HM3" s="13" t="s">
        <v>28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14</v>
      </c>
      <c r="IC3" s="14" t="s">
        <v>15</v>
      </c>
      <c r="ID3" s="14" t="s">
        <v>9</v>
      </c>
      <c r="IE3" s="14" t="s">
        <v>117</v>
      </c>
      <c r="IF3" s="14" t="s">
        <v>28</v>
      </c>
      <c r="IG3" s="14" t="s">
        <v>14</v>
      </c>
      <c r="IH3" s="14" t="s">
        <v>15</v>
      </c>
      <c r="II3" s="14" t="s">
        <v>9</v>
      </c>
      <c r="IJ3" s="14" t="s">
        <v>117</v>
      </c>
      <c r="IK3" s="14" t="s">
        <v>28</v>
      </c>
      <c r="IL3" s="14" t="s">
        <v>14</v>
      </c>
      <c r="IM3" s="14" t="s">
        <v>15</v>
      </c>
      <c r="IN3" s="14" t="s">
        <v>9</v>
      </c>
      <c r="IO3" s="14" t="s">
        <v>117</v>
      </c>
      <c r="IP3" s="14" t="s">
        <v>28</v>
      </c>
      <c r="IQ3" s="14" t="s">
        <v>14</v>
      </c>
      <c r="IR3" s="14" t="s">
        <v>15</v>
      </c>
      <c r="IS3" s="14" t="s">
        <v>9</v>
      </c>
      <c r="IT3" s="14" t="s">
        <v>117</v>
      </c>
      <c r="IU3" s="14" t="s">
        <v>28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14</v>
      </c>
      <c r="JK3" s="13" t="s">
        <v>15</v>
      </c>
      <c r="JL3" s="13" t="s">
        <v>9</v>
      </c>
      <c r="JM3" s="13" t="s">
        <v>117</v>
      </c>
      <c r="JN3" s="13" t="s">
        <v>28</v>
      </c>
      <c r="JO3" s="13" t="s">
        <v>14</v>
      </c>
      <c r="JP3" s="13" t="s">
        <v>15</v>
      </c>
      <c r="JQ3" s="13" t="s">
        <v>9</v>
      </c>
      <c r="JR3" s="13" t="s">
        <v>117</v>
      </c>
      <c r="JS3" s="13" t="s">
        <v>28</v>
      </c>
      <c r="JT3" s="13" t="s">
        <v>14</v>
      </c>
      <c r="JU3" s="13" t="s">
        <v>15</v>
      </c>
      <c r="JV3" s="13" t="s">
        <v>9</v>
      </c>
      <c r="JW3" s="13" t="s">
        <v>117</v>
      </c>
      <c r="JX3" s="13" t="s">
        <v>28</v>
      </c>
      <c r="JY3" s="13" t="s">
        <v>14</v>
      </c>
      <c r="JZ3" s="13" t="s">
        <v>15</v>
      </c>
      <c r="KA3" s="13" t="s">
        <v>9</v>
      </c>
      <c r="KB3" s="13" t="s">
        <v>117</v>
      </c>
      <c r="KC3" s="13" t="s">
        <v>28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14</v>
      </c>
      <c r="KS3" s="14" t="s">
        <v>15</v>
      </c>
      <c r="KT3" s="14" t="s">
        <v>9</v>
      </c>
      <c r="KU3" s="14" t="s">
        <v>117</v>
      </c>
      <c r="KV3" s="14" t="s">
        <v>28</v>
      </c>
      <c r="KW3" s="14" t="s">
        <v>14</v>
      </c>
      <c r="KX3" s="14" t="s">
        <v>15</v>
      </c>
      <c r="KY3" s="14" t="s">
        <v>9</v>
      </c>
      <c r="KZ3" s="14" t="s">
        <v>117</v>
      </c>
      <c r="LA3" s="14" t="s">
        <v>28</v>
      </c>
      <c r="LB3" s="14" t="s">
        <v>14</v>
      </c>
      <c r="LC3" s="14" t="s">
        <v>15</v>
      </c>
      <c r="LD3" s="14" t="s">
        <v>9</v>
      </c>
      <c r="LE3" s="14" t="s">
        <v>117</v>
      </c>
      <c r="LF3" s="14" t="s">
        <v>28</v>
      </c>
      <c r="LG3" s="14" t="s">
        <v>14</v>
      </c>
      <c r="LH3" s="14" t="s">
        <v>15</v>
      </c>
      <c r="LI3" s="14" t="s">
        <v>9</v>
      </c>
      <c r="LJ3" s="14" t="s">
        <v>117</v>
      </c>
      <c r="LK3" s="14" t="s">
        <v>28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14</v>
      </c>
      <c r="MA3" s="13" t="s">
        <v>15</v>
      </c>
      <c r="MB3" s="13" t="s">
        <v>9</v>
      </c>
      <c r="MC3" s="13" t="s">
        <v>117</v>
      </c>
      <c r="MD3" s="13" t="s">
        <v>28</v>
      </c>
      <c r="ME3" s="13" t="s">
        <v>14</v>
      </c>
      <c r="MF3" s="13" t="s">
        <v>15</v>
      </c>
      <c r="MG3" s="13" t="s">
        <v>9</v>
      </c>
      <c r="MH3" s="13" t="s">
        <v>117</v>
      </c>
      <c r="MI3" s="13" t="s">
        <v>28</v>
      </c>
      <c r="MJ3" s="13" t="s">
        <v>14</v>
      </c>
      <c r="MK3" s="13" t="s">
        <v>15</v>
      </c>
      <c r="ML3" s="13" t="s">
        <v>9</v>
      </c>
      <c r="MM3" s="13" t="s">
        <v>117</v>
      </c>
      <c r="MN3" s="13" t="s">
        <v>28</v>
      </c>
      <c r="MO3" s="13" t="s">
        <v>14</v>
      </c>
      <c r="MP3" s="13" t="s">
        <v>15</v>
      </c>
      <c r="MQ3" s="13" t="s">
        <v>9</v>
      </c>
      <c r="MR3" s="13" t="s">
        <v>117</v>
      </c>
      <c r="MS3" s="13" t="s">
        <v>28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14</v>
      </c>
      <c r="NI3" s="14" t="s">
        <v>15</v>
      </c>
      <c r="NJ3" s="14" t="s">
        <v>9</v>
      </c>
      <c r="NK3" s="14" t="s">
        <v>117</v>
      </c>
      <c r="NL3" s="14" t="s">
        <v>28</v>
      </c>
      <c r="NM3" s="14" t="s">
        <v>14</v>
      </c>
      <c r="NN3" s="14" t="s">
        <v>15</v>
      </c>
      <c r="NO3" s="14" t="s">
        <v>9</v>
      </c>
      <c r="NP3" s="14" t="s">
        <v>117</v>
      </c>
      <c r="NQ3" s="14" t="s">
        <v>28</v>
      </c>
      <c r="NR3" s="14" t="s">
        <v>14</v>
      </c>
      <c r="NS3" s="14" t="s">
        <v>15</v>
      </c>
      <c r="NT3" s="14" t="s">
        <v>9</v>
      </c>
      <c r="NU3" s="14" t="s">
        <v>117</v>
      </c>
      <c r="NV3" s="14" t="s">
        <v>28</v>
      </c>
      <c r="NW3" s="14" t="s">
        <v>14</v>
      </c>
      <c r="NX3" s="14" t="s">
        <v>15</v>
      </c>
      <c r="NY3" s="14" t="s">
        <v>9</v>
      </c>
      <c r="NZ3" s="14" t="s">
        <v>117</v>
      </c>
      <c r="OA3" s="14" t="s">
        <v>28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14</v>
      </c>
      <c r="OQ3" s="13" t="s">
        <v>15</v>
      </c>
      <c r="OR3" s="13" t="s">
        <v>9</v>
      </c>
      <c r="OS3" s="13" t="s">
        <v>117</v>
      </c>
      <c r="OT3" s="13" t="s">
        <v>28</v>
      </c>
      <c r="OU3" s="13" t="s">
        <v>14</v>
      </c>
      <c r="OV3" s="13" t="s">
        <v>15</v>
      </c>
      <c r="OW3" s="13" t="s">
        <v>9</v>
      </c>
      <c r="OX3" s="13" t="s">
        <v>117</v>
      </c>
      <c r="OY3" s="13" t="s">
        <v>28</v>
      </c>
      <c r="OZ3" s="13" t="s">
        <v>14</v>
      </c>
      <c r="PA3" s="13" t="s">
        <v>15</v>
      </c>
      <c r="PB3" s="13" t="s">
        <v>9</v>
      </c>
      <c r="PC3" s="13" t="s">
        <v>117</v>
      </c>
      <c r="PD3" s="13" t="s">
        <v>28</v>
      </c>
      <c r="PE3" s="13" t="s">
        <v>14</v>
      </c>
      <c r="PF3" s="13" t="s">
        <v>15</v>
      </c>
      <c r="PG3" s="13" t="s">
        <v>9</v>
      </c>
      <c r="PH3" s="13" t="s">
        <v>117</v>
      </c>
      <c r="PI3" s="13" t="s">
        <v>28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14</v>
      </c>
      <c r="PY3" s="14" t="s">
        <v>15</v>
      </c>
      <c r="PZ3" s="14" t="s">
        <v>9</v>
      </c>
      <c r="QA3" s="14" t="s">
        <v>117</v>
      </c>
      <c r="QB3" s="14" t="s">
        <v>28</v>
      </c>
      <c r="QC3" s="14" t="s">
        <v>14</v>
      </c>
      <c r="QD3" s="14" t="s">
        <v>15</v>
      </c>
      <c r="QE3" s="14" t="s">
        <v>9</v>
      </c>
      <c r="QF3" s="14" t="s">
        <v>117</v>
      </c>
      <c r="QG3" s="14" t="s">
        <v>28</v>
      </c>
      <c r="QH3" s="14" t="s">
        <v>14</v>
      </c>
      <c r="QI3" s="14" t="s">
        <v>15</v>
      </c>
      <c r="QJ3" s="14" t="s">
        <v>9</v>
      </c>
      <c r="QK3" s="14" t="s">
        <v>117</v>
      </c>
      <c r="QL3" s="14" t="s">
        <v>28</v>
      </c>
      <c r="QM3" s="14" t="s">
        <v>14</v>
      </c>
      <c r="QN3" s="14" t="s">
        <v>15</v>
      </c>
      <c r="QO3" s="14" t="s">
        <v>9</v>
      </c>
      <c r="QP3" s="14" t="s">
        <v>117</v>
      </c>
      <c r="QQ3" s="14" t="s">
        <v>28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14</v>
      </c>
      <c r="RG3" s="13" t="s">
        <v>15</v>
      </c>
      <c r="RH3" s="13" t="s">
        <v>9</v>
      </c>
      <c r="RI3" s="13" t="s">
        <v>117</v>
      </c>
      <c r="RJ3" s="13" t="s">
        <v>28</v>
      </c>
      <c r="RK3" s="13" t="s">
        <v>14</v>
      </c>
      <c r="RL3" s="13" t="s">
        <v>15</v>
      </c>
      <c r="RM3" s="13" t="s">
        <v>9</v>
      </c>
      <c r="RN3" s="13" t="s">
        <v>117</v>
      </c>
      <c r="RO3" s="13" t="s">
        <v>28</v>
      </c>
      <c r="RP3" s="13" t="s">
        <v>14</v>
      </c>
      <c r="RQ3" s="13" t="s">
        <v>15</v>
      </c>
      <c r="RR3" s="13" t="s">
        <v>9</v>
      </c>
      <c r="RS3" s="13" t="s">
        <v>117</v>
      </c>
      <c r="RT3" s="13" t="s">
        <v>28</v>
      </c>
      <c r="RU3" s="13" t="s">
        <v>14</v>
      </c>
      <c r="RV3" s="13" t="s">
        <v>15</v>
      </c>
      <c r="RW3" s="13" t="s">
        <v>9</v>
      </c>
      <c r="RX3" s="13" t="s">
        <v>117</v>
      </c>
      <c r="RY3" s="13" t="s">
        <v>28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14</v>
      </c>
      <c r="SO3" s="14" t="s">
        <v>15</v>
      </c>
      <c r="SP3" s="14" t="s">
        <v>9</v>
      </c>
      <c r="SQ3" s="14" t="s">
        <v>117</v>
      </c>
      <c r="SR3" s="14" t="s">
        <v>28</v>
      </c>
      <c r="SS3" s="14" t="s">
        <v>14</v>
      </c>
      <c r="ST3" s="14" t="s">
        <v>15</v>
      </c>
      <c r="SU3" s="14" t="s">
        <v>9</v>
      </c>
      <c r="SV3" s="14" t="s">
        <v>117</v>
      </c>
      <c r="SW3" s="14" t="s">
        <v>28</v>
      </c>
      <c r="SX3" s="14" t="s">
        <v>14</v>
      </c>
      <c r="SY3" s="14" t="s">
        <v>15</v>
      </c>
      <c r="SZ3" s="14" t="s">
        <v>9</v>
      </c>
      <c r="TA3" s="14" t="s">
        <v>117</v>
      </c>
      <c r="TB3" s="14" t="s">
        <v>28</v>
      </c>
      <c r="TC3" s="14" t="s">
        <v>14</v>
      </c>
      <c r="TD3" s="14" t="s">
        <v>15</v>
      </c>
      <c r="TE3" s="14" t="s">
        <v>9</v>
      </c>
      <c r="TF3" s="14" t="s">
        <v>117</v>
      </c>
      <c r="TG3" s="14" t="s">
        <v>28</v>
      </c>
      <c r="TH3" s="6"/>
      <c r="TI3" s="6"/>
      <c r="TJ3" s="6"/>
      <c r="TK3" s="6"/>
      <c r="TL3" s="6"/>
      <c r="TM3" s="6"/>
      <c r="TN3" s="6"/>
      <c r="TO3" s="6"/>
      <c r="TP3" s="6"/>
      <c r="TQ3" s="6"/>
      <c r="TR3" s="6"/>
      <c r="TS3" s="6"/>
      <c r="TT3" s="6"/>
      <c r="TU3" s="6"/>
      <c r="TV3" s="13" t="s">
        <v>14</v>
      </c>
      <c r="TW3" s="13" t="s">
        <v>15</v>
      </c>
      <c r="TX3" s="13" t="s">
        <v>9</v>
      </c>
      <c r="TY3" s="13" t="s">
        <v>117</v>
      </c>
      <c r="TZ3" s="13" t="s">
        <v>28</v>
      </c>
      <c r="UA3" s="13" t="s">
        <v>14</v>
      </c>
      <c r="UB3" s="13" t="s">
        <v>15</v>
      </c>
      <c r="UC3" s="13" t="s">
        <v>9</v>
      </c>
      <c r="UD3" s="13" t="s">
        <v>117</v>
      </c>
      <c r="UE3" s="13" t="s">
        <v>28</v>
      </c>
      <c r="UF3" s="13" t="s">
        <v>14</v>
      </c>
      <c r="UG3" s="13" t="s">
        <v>15</v>
      </c>
      <c r="UH3" s="13" t="s">
        <v>9</v>
      </c>
      <c r="UI3" s="13" t="s">
        <v>117</v>
      </c>
      <c r="UJ3" s="13" t="s">
        <v>28</v>
      </c>
      <c r="UK3" s="13" t="s">
        <v>14</v>
      </c>
      <c r="UL3" s="13" t="s">
        <v>15</v>
      </c>
      <c r="UM3" s="13" t="s">
        <v>9</v>
      </c>
      <c r="UN3" s="13" t="s">
        <v>117</v>
      </c>
      <c r="UO3" s="13" t="s">
        <v>28</v>
      </c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14" t="s">
        <v>14</v>
      </c>
      <c r="VE3" s="14" t="s">
        <v>15</v>
      </c>
      <c r="VF3" s="14" t="s">
        <v>9</v>
      </c>
      <c r="VG3" s="14" t="s">
        <v>117</v>
      </c>
      <c r="VH3" s="14" t="s">
        <v>28</v>
      </c>
      <c r="VI3" s="14" t="s">
        <v>14</v>
      </c>
      <c r="VJ3" s="14" t="s">
        <v>15</v>
      </c>
      <c r="VK3" s="14" t="s">
        <v>9</v>
      </c>
      <c r="VL3" s="14" t="s">
        <v>117</v>
      </c>
      <c r="VM3" s="14" t="s">
        <v>28</v>
      </c>
      <c r="VN3" s="14" t="s">
        <v>14</v>
      </c>
      <c r="VO3" s="14" t="s">
        <v>15</v>
      </c>
      <c r="VP3" s="14" t="s">
        <v>9</v>
      </c>
      <c r="VQ3" s="14" t="s">
        <v>117</v>
      </c>
      <c r="VR3" s="14" t="s">
        <v>28</v>
      </c>
      <c r="VS3" s="14" t="s">
        <v>14</v>
      </c>
      <c r="VT3" s="14" t="s">
        <v>15</v>
      </c>
      <c r="VU3" s="14" t="s">
        <v>9</v>
      </c>
      <c r="VV3" s="14" t="s">
        <v>117</v>
      </c>
      <c r="VW3" s="14" t="s">
        <v>28</v>
      </c>
      <c r="VX3" s="6"/>
      <c r="VY3" s="6"/>
      <c r="VZ3" s="6"/>
      <c r="WA3" s="6"/>
      <c r="WB3" s="6"/>
      <c r="WC3" s="6"/>
      <c r="WD3" s="6"/>
      <c r="WE3" s="6"/>
      <c r="WF3" s="6"/>
      <c r="WG3" s="6"/>
      <c r="WH3" s="6"/>
      <c r="WI3" s="6"/>
      <c r="WJ3" s="6"/>
      <c r="WK3" s="6"/>
      <c r="WL3" s="13" t="s">
        <v>14</v>
      </c>
      <c r="WM3" s="13" t="s">
        <v>15</v>
      </c>
      <c r="WN3" s="13" t="s">
        <v>9</v>
      </c>
      <c r="WO3" s="13" t="s">
        <v>117</v>
      </c>
      <c r="WP3" s="13" t="s">
        <v>28</v>
      </c>
      <c r="WQ3" s="13" t="s">
        <v>14</v>
      </c>
      <c r="WR3" s="13" t="s">
        <v>15</v>
      </c>
      <c r="WS3" s="13" t="s">
        <v>9</v>
      </c>
      <c r="WT3" s="13" t="s">
        <v>117</v>
      </c>
      <c r="WU3" s="13" t="s">
        <v>28</v>
      </c>
      <c r="WV3" s="13" t="s">
        <v>14</v>
      </c>
      <c r="WW3" s="13" t="s">
        <v>15</v>
      </c>
      <c r="WX3" s="13" t="s">
        <v>9</v>
      </c>
      <c r="WY3" s="13" t="s">
        <v>117</v>
      </c>
      <c r="WZ3" s="13" t="s">
        <v>28</v>
      </c>
      <c r="XA3" s="13" t="s">
        <v>52</v>
      </c>
      <c r="XB3" s="13"/>
      <c r="XC3" s="13"/>
      <c r="XD3" s="13"/>
      <c r="XE3" s="13"/>
      <c r="XF3" s="13"/>
      <c r="XG3" s="13"/>
      <c r="XH3" s="13"/>
      <c r="XI3" s="13"/>
      <c r="XJ3" s="13"/>
      <c r="XK3" s="13"/>
      <c r="XL3" s="13"/>
    </row>
    <row r="4" spans="1:636" x14ac:dyDescent="0.2">
      <c r="A4" s="4" cm="1">
        <f t="array" ref="A4">IF(AND(H4&lt;&gt;"",H4&lt;&gt;"No DD"),SUMPRODUCT((H$4:H$12&lt;&gt;"")*(H$4:H$12&lt;&gt;"No DD")*(E$4:E$12&gt;E4))+1,IF(H4="No DD",SUMPRODUCT((H$4:H$12="No DD")*(E$4:E$12&gt;E4))+1+SUMPRODUCT((H$4:H$12&lt;&gt;"")*(H$4:H$12&lt;&gt;"No DD")),""))</f>
        <v>1</v>
      </c>
      <c r="B4" s="5" t="s">
        <v>220</v>
      </c>
      <c r="C4" s="4" t="s">
        <v>6</v>
      </c>
      <c r="D4" s="4" t="s">
        <v>219</v>
      </c>
      <c r="E4" s="9">
        <f>SUM(J4,L4,N4)</f>
        <v>92.64</v>
      </c>
      <c r="F4" s="3" t="str">
        <f>IF(OR(AND(AG4&gt;=AQ$14,AG4&lt;&gt;"",AI4&gt;=AQ$18,AI4&lt;&gt;"",AF4=""),AND(AJ4&gt;=AQ$14,AJ4&lt;&gt;"",AL4&gt;=AQ$18,AL4&lt;&gt;"",AF4=""),AND(AN4&gt;=AQ$14,AN4&lt;&gt;"",AP4&gt;=AQ$18,AP4&lt;&gt;"",AF4=""),AND(BH4&gt;=BR$14,BH4&lt;&gt;"",BJ4&gt;=BR$18,BJ4&lt;&gt;"",BG4=""),AND(BK4&gt;=BR$14,BK4&lt;&gt;"",BM4&gt;=BR$18,BM4&lt;&gt;"",BG4=""),AND(BO4&gt;=BR$14,BO4&lt;&gt;"",BQ4&gt;=BR$18,BQ4&lt;&gt;"",BG4=""),AND(CI4&gt;=CS$14,CI4&lt;&gt;"",CK4&gt;=CS$18,CK4&lt;&gt;"",CH4=""),AND(CL4&gt;=CS$14,CL4&lt;&gt;"",CN4&gt;=CS$18,CN4&lt;&gt;"",CH4=""),AND(CP4&gt;=CS$14,CP4&lt;&gt;"",CR4&gt;=CS$18,CR4&lt;&gt;"",CH4=""),AND(DP4&gt;=EC$14,DP4&lt;&gt;"",DR4&gt;=EC$18,DR4&lt;&gt;""),AND(DS4&gt;=EC$14,DS4&lt;&gt;"",DU4&gt;=EC$18,DU4&lt;&gt;""),AND(DW4&gt;=EC$14,DW4&lt;&gt;"",DY4&gt;=EC$18,DY4&lt;&gt;""),AND(DZ4&gt;=EC$14,DZ4&lt;&gt;"",EB4&gt;=EC$18,EB4&lt;&gt;""),AND(EX4&gt;=FK$14,EX4&lt;&gt;"",EZ4&gt;=FK$18,EZ4&lt;&gt;""),AND(FA4&gt;=FK$14,FA4&lt;&gt;"",FC4&gt;=FK$18,FC4&lt;&gt;""),AND(FE4&gt;=FK$14,FE4&lt;&gt;"",FG4&gt;=FK$18,FG4&lt;&gt;""),AND(FH4&gt;=FK$14,FH4&lt;&gt;"",FJ4&gt;=FK$18,FJ4&lt;&gt;""),AND(GF4&gt;=GS$14,GF4&lt;&gt;"",GH4&gt;=GS$18,GH4&lt;&gt;""),AND(GI4&gt;=GS$14,GI4&lt;&gt;"",GK4&gt;=GS$18,GK4&lt;&gt;""),AND(GM4&gt;=GS$14,GM4&lt;&gt;"",GO4&gt;=GS$18,GO4&lt;&gt;""),AND(GP4&gt;=GS$14,GP4&lt;&gt;"",GR4&gt;=GS$18,GR4&lt;&gt;""),AND(HN4&gt;=IA$14,HN4&lt;&gt;"",HP4&gt;=IA$18,HP4&lt;&gt;""),AND(HQ4&gt;=IA$14,HQ4&lt;&gt;"",HS4&gt;=IA$18,HS4&lt;&gt;""),AND(HU4&gt;=IA$14,HU4&lt;&gt;"",HW4&gt;=IA$18,HW4&lt;&gt;""),AND(HX4&gt;=IA$14,HX4&lt;&gt;"",HZ4&gt;=IA$18,HZ4&lt;&gt;""),AND(IV4&gt;=JI$14,IV4&lt;&gt;"",IX4&gt;=JI$18,IX4&lt;&gt;""),AND(IY4&gt;=JI$14,IY4&lt;&gt;"",JA4&gt;=JI$18,JA4&lt;&gt;""),AND(JC4&gt;=JI$14,JC4&lt;&gt;"",JE4&gt;=JI$18,JE4&lt;&gt;""),AND(JF4&gt;=JI$14,JF4&lt;&gt;"",JH4&gt;=JI$18,JH4&lt;&gt;""),AND(KD4&gt;=KQ$14,KD4&lt;&gt;"",KF4&gt;=KQ$18,KF4&lt;&gt;""),AND(KG4&gt;=KQ$14,KG4&lt;&gt;"",KI4&gt;=KQ$18,KI4&lt;&gt;""),AND(KK4&gt;=KQ$14,KK4&lt;&gt;"",KM4&gt;=KQ$18,KM4&lt;&gt;""),AND(KN4&gt;=KQ$14,KN4&lt;&gt;"",KP4&gt;=KQ$18,KP4&lt;&gt;""),AND(LL4&gt;=LY$14,LL4&lt;&gt;"",LN4&gt;=LY$18,LN4&lt;&gt;""),AND(LO4&gt;=LY$14,LO4&lt;&gt;"",LQ4&gt;=LY$18,LQ4&lt;&gt;""),AND(LS4&gt;=LY$14,LS4&lt;&gt;"",LU4&gt;=LY$18,LU4&lt;&gt;""),AND(LV4&gt;=LY$14,LV4&lt;&gt;"",LX4&gt;=LY$18,LX4&lt;&gt;""),AND(MT4&gt;=NG$14,MT4&lt;&gt;"",MV4&gt;=NG$18,MV4&lt;&gt;""),AND(MW4&gt;=NG$14,MW4&lt;&gt;"",MY4&gt;=NG$18,MY4&lt;&gt;""),AND(NA4&gt;=NG$14,NA4&lt;&gt;"",NC4&gt;=NG$18,NC4&lt;&gt;""),AND(ND4&gt;=NG$14,ND4&lt;&gt;"",NF4&gt;=NG$18,NF4&lt;&gt;""),AND(OB4&gt;=OO$14,OB4&lt;&gt;"",OD4&gt;=OO$18,OD4&lt;&gt;""),AND(OE4&gt;=OO$14,OE4&lt;&gt;"",OG4&gt;=OO$18,OG4&lt;&gt;""),AND(OI4&gt;=OO$14,OI4&lt;&gt;"",OK4&gt;=OO$18,OK4&lt;&gt;""),AND(OL4&gt;=OO$14,OL4&lt;&gt;"",ON4&gt;=OO$18,ON4&lt;&gt;""),AND(PJ4&gt;=PW$14,PJ4&lt;&gt;"",PL4&gt;=PW$18,PL4&lt;&gt;""),AND(PM4&gt;=PW$14,PM4&lt;&gt;"",PO4&gt;=PW$18,PO4&lt;&gt;""),AND(PQ4&gt;=PW$14,PQ4&lt;&gt;"",PS4&gt;=PW$18,PS4&lt;&gt;""),AND(PT4&gt;=PW$14,PT4&lt;&gt;"",PV4&gt;=PW$18,PV4&lt;&gt;""),AND(QR4&gt;=RE$14,QR4&lt;&gt;"",QT4&gt;=RE$18,QT4&lt;&gt;""),AND(QU4&gt;=RE$14,QU4&lt;&gt;"",QW4&gt;=RE$18,QW4&lt;&gt;""),AND(QY4&gt;=RE$14,QY4&lt;&gt;"",RA4&gt;=RE$18,RA4&lt;&gt;""),AND(RB4&gt;=RE$14,RB4&lt;&gt;"",RD4&gt;=RE$18,RD4&lt;&gt;""),AND(RZ4&gt;=SM$14,RZ4&lt;&gt;"",SB4&gt;=SM$18,SB4&lt;&gt;""),AND(SC4&gt;=SM$14,SC4&lt;&gt;"",SE4&gt;=SM$18,SE4&lt;&gt;""),AND(SG4&gt;=SM$14,SG4&lt;&gt;"",SI4&gt;=SM$18,SI4&lt;&gt;""),AND(SJ4&gt;=SM$14,SJ4&lt;&gt;"",SL4&gt;=SM$18,SL4&lt;&gt;""),AND(TH4&gt;=TU$14,TH4&lt;&gt;"",TJ4&gt;=TU$18,TJ4&lt;&gt;""),AND(TK4&gt;=TU$14,TK4&lt;&gt;"",TM4&gt;=TU$18,TM4&lt;&gt;""),AND(TO4&gt;=TU$14,TO4&lt;&gt;"",TQ4&gt;=TU$18,TQ4&lt;&gt;""),AND(TR4&gt;=TU$14,TR4&lt;&gt;"",TT4&gt;=TU$18,TT4&lt;&gt;""),AND(UP4&gt;=VC$14,UP4&lt;&gt;"",UR4&gt;=VC$18,UR4&lt;&gt;""),AND(US4&gt;=VC$14,US4&lt;&gt;"",UU4&gt;=VC$18,UU4&lt;&gt;""),AND(UW4&gt;=VC$14,UW4&lt;&gt;"",UY4&gt;=VC$18,UY4&lt;&gt;""),AND(UZ4&gt;=VC$14,UZ4&lt;&gt;"",VB4&gt;=VC$18,VB4&lt;&gt;""),AND(VX4&gt;=WK$14,VX4&lt;&gt;"",VZ4&gt;=WK$18,VZ4&lt;&gt;""),AND(WA4&gt;=WK$14,WA4&lt;&gt;"",WC4&gt;=WK$18,WC4&lt;&gt;""),AND(WE4&gt;=WK$14,WE4&lt;&gt;"",WG4&gt;=WK$18,WG4&lt;&gt;""),AND(WH4&gt;=WK$14,WH4&lt;&gt;"",WJ4&gt;=WK$18,WJ4&lt;&gt;"")),"P","")</f>
        <v>P</v>
      </c>
      <c r="G4" s="3" t="str">
        <f>IF(OR(AND(AI4&gt;=AQ$18,AI4&lt;&gt;"",AF4=""),AND(AL4&gt;=AQ$18,AL4&lt;&gt;"",AF4=""),AND(AP4&gt;=AQ$18,AP4&lt;&gt;"",AF4=""),AND(BJ4&gt;=BR$18,BJ4&lt;&gt;"",BG4=""),AND(BM4&gt;=BR$18,BM4&lt;&gt;"",BG4=""),AND(BQ4&gt;=BR$18,BQ4&lt;&gt;"",BG4=""),AND(CK4&gt;=CS$18,CK4&lt;&gt;"",CH4=""),AND(CN4&gt;=CS$18,CN4&lt;&gt;"",CH4=""),AND(CR4&gt;=CS$18,CR4&lt;&gt;"",CH4=""),AND(DR4&gt;=EC$18,DR4&lt;&gt;""),AND(DU4&gt;=EC$18,DU4&lt;&gt;""),AND(DY4&gt;=EC$18,DY4&lt;&gt;""),AND(EB4&gt;=EC$18,EB4&lt;&gt;""),AND(EZ4&gt;=FK$18,EZ4&lt;&gt;""),AND(FC4&gt;=FK$18,FC4&lt;&gt;""),AND(FG4&gt;=FK$18,FG4&lt;&gt;""),AND(FJ4&gt;=FK$18,FJ4&lt;&gt;""),AND(GH4&gt;=GS$18,GH4&lt;&gt;""),AND(GK4&gt;=GS$18,GK4&lt;&gt;""),AND(GO4&gt;=GS$18,GO4&lt;&gt;""),AND(GR4&gt;=GS$18,GR4&lt;&gt;""),AND(HP4&gt;=IA$18,HP4&lt;&gt;""),AND(HS4&gt;=IA$18,HS4&lt;&gt;""),AND(HW4&gt;=IA$18,HW4&lt;&gt;""),AND(HZ4&gt;=IA$18,HZ4&lt;&gt;""),AND(IX4&gt;=JI$18,IX4&lt;&gt;""),AND(JA4&gt;=JI$18,JA4&lt;&gt;""),AND(JE4&gt;=JI$18,JE4&lt;&gt;""),AND(JH4&gt;=JI$18,JH4&lt;&gt;""),AND(KF4&gt;=KQ$18,KF4&lt;&gt;""),AND(KI4&gt;=KQ$18,KI4&lt;&gt;""),AND(KM4&gt;=KQ$18,KM4&lt;&gt;""),AND(KP4&gt;=KQ$18,KP4&lt;&gt;""),AND(LN4&gt;=LY$18,LN4&lt;&gt;""),AND(LQ4&gt;=LY$18,LQ4&lt;&gt;""),AND(LU4&gt;=LY$18,LU4&lt;&gt;""),AND(LX4&gt;=LY$18,LX4&lt;&gt;""),AND(MV4&gt;=NG$18,MV4&lt;&gt;""),AND(MY4&gt;=NG$18,MY4&lt;&gt;""),AND(NC4&gt;=NG$18,NC4&lt;&gt;""),AND(NF4&gt;=NG$18,NF4&lt;&gt;""),AND(OD4&gt;=OO$18,OD4&lt;&gt;""),AND(OG4&gt;=OO$18,OG4&lt;&gt;""),AND(OK4&gt;=OO$18,OK4&lt;&gt;""),AND(ON4&gt;=OO$18,ON4&lt;&gt;""),AND(PL4&gt;=PW$18,PL4&lt;&gt;""),AND(PO4&gt;=PW$18,PO4&lt;&gt;""),AND(PS4&gt;=PW$18,PS4&lt;&gt;""),AND(PV4&gt;=PW$18,PV4&lt;&gt;""),AND(QT4&gt;=RE$18,QT4&lt;&gt;""),AND(QW4&gt;=RE$18,QW4&lt;&gt;""),AND(RA4&gt;=RE$18,RA4&lt;&gt;""),AND(RD4&gt;=RE$18,RD4&lt;&gt;""),AND(SB4&gt;=SM$18,SB4&lt;&gt;""),AND(SE4&gt;=SM$18,SE4&lt;&gt;""),AND(SI4&gt;=SM$18,SI4&lt;&gt;""),AND(SL4&gt;=SM$18,SL4&lt;&gt;""),AND(TJ4&gt;=TU$18,TJ4&lt;&gt;""),AND(TM4&gt;=TU$18,TM4&lt;&gt;""),AND(TQ4&gt;=TU$18,TQ4&lt;&gt;""),AND(TT4&gt;=TU$18,TT4&lt;&gt;""),AND(UR4&gt;=VC$18,UR4&lt;&gt;""),AND(UU4&gt;=VC$18,UU4&lt;&gt;""),AND(UY4&gt;=VC$18,UY4&lt;&gt;""),AND(VB4&gt;=VC$18,VB4&lt;&gt;""),AND(VZ4&gt;=WK$18,VZ4&lt;&gt;""),AND(WC4&gt;=WK$18,WC4&lt;&gt;""),AND(WG4&gt;=WK$18,WG4&lt;&gt;""),AND(WJ4&gt;=WK$18,WJ4&lt;&gt;"")),"P","")</f>
        <v>P</v>
      </c>
      <c r="H4" s="36" t="str">
        <f>IF(AND(G4="P",F4=""),"No DD",IF(OR(AND(AG4&gt;=AQ$17,AG4&lt;&gt;"",AI4&gt;=AQ$21,AI4&lt;&gt;"",AF4=""),AND(AJ4&gt;=AQ$17,AJ4&lt;&gt;"",AL4&gt;=AQ$21,AL4&lt;&gt;"",AF4=""),AND(AN4&gt;=AQ$17,AN4&lt;&gt;"",AP4&gt;=AQ$21,AP4&lt;&gt;"",AF4=""),AND(BH4&gt;=BR$17,BH4&lt;&gt;"",BJ4&gt;=BR$21,BJ4&lt;&gt;"",BG4=""),AND(BK4&gt;=BR$17,BK4&lt;&gt;"",BM4&gt;=BR$21,BM4&lt;&gt;"",BG4=""),AND(BO4&gt;=BR$17,BO4&lt;&gt;"",BQ4&gt;=BR$21,BQ4&lt;&gt;"",BG4=""),AND(CI4&gt;=CS$17,CI4&lt;&gt;"",CK4&gt;=CS$21,CK4&lt;&gt;"",CH4=""),AND(CL4&gt;=CS$17,CL4&lt;&gt;"",CN4&gt;=CS$21,CN4&lt;&gt;"",CH4=""),AND(CP4&gt;=CS$17,CP4&lt;&gt;"",CR4&gt;=CS$21,CR4&lt;&gt;"",CH4=""),AND(DP4&gt;=EC$17,DP4&lt;&gt;"",DR4&gt;=EC$21,DR4&lt;&gt;""),AND(DS4&gt;=EC$17,DS4&lt;&gt;"",DU4&gt;=EC$21,DU4&lt;&gt;""),AND(DW4&gt;=EC$17,DW4&lt;&gt;"",DY4&gt;=EC$21,DY4&lt;&gt;""),AND(DZ4&gt;=EC$17,DZ4&lt;&gt;"",EB4&gt;=EC$21,EB4&lt;&gt;""),AND(EX4&gt;=FK$17,EX4&lt;&gt;"",EZ4&gt;=FK$21,EZ4&lt;&gt;""),AND(FA4&gt;=FK$17,FA4&lt;&gt;"",FC4&gt;=FK$21,FC4&lt;&gt;""),AND(FE4&gt;=FK$17,FE4&lt;&gt;"",FG4&gt;=FK$21,FG4&lt;&gt;""),AND(FH4&gt;=FK$17,FH4&lt;&gt;"",FJ4&gt;=FK$21,FJ4&lt;&gt;""),AND(GF4&gt;=GS$17,GF4&lt;&gt;"",GH4&gt;=GS$21,GH4&lt;&gt;""),AND(GI4&gt;=GS$17,GI4&lt;&gt;"",GK4&gt;=GS$21,GK4&lt;&gt;""),AND(GM4&gt;=GS$17,GM4&lt;&gt;"",GO4&gt;=GS$21,GO4&lt;&gt;""),AND(GP4&gt;=GS$17,GP4&lt;&gt;"",GR4&gt;=GS$21,GR4&lt;&gt;""),AND(HN4&gt;=IA$17,HN4&lt;&gt;"",HP4&gt;=IA$21,HP4&lt;&gt;""),AND(HQ4&gt;=IA$17,HQ4&lt;&gt;"",HS4&gt;=IA$21,HS4&lt;&gt;""),AND(HU4&gt;=IA$17,HU4&lt;&gt;"",HW4&gt;=IA$21,HW4&lt;&gt;""),AND(HX4&gt;=IA$17,HX4&lt;&gt;"",HZ4&gt;=IA$21,HZ4&lt;&gt;""),AND(IV4&gt;=JI$17,IV4&lt;&gt;"",IX4&gt;=JI$21,IX4&lt;&gt;""),AND(IY4&gt;=JI$17,IY4&lt;&gt;"",JA4&gt;=JI$21,JA4&lt;&gt;""),AND(JC4&gt;=JI$17,JC4&lt;&gt;"",JE4&gt;=JI$21,JE4&lt;&gt;""),AND(JF4&gt;=JI$17,JF4&lt;&gt;"",JH4&gt;=JI$21,JH4&lt;&gt;""),AND(KD4&gt;=KQ$17,KD4&lt;&gt;"",KF4&gt;=KQ$21,KF4&lt;&gt;""),AND(KG4&gt;=KQ$17,KG4&lt;&gt;"",KI4&gt;=KQ$21,KI4&lt;&gt;""),AND(KK4&gt;=KQ$17,KK4&lt;&gt;"",KM4&gt;=KQ$21,KM4&lt;&gt;""),AND(KN4&gt;=KQ$17,KN4&lt;&gt;"",KP4&gt;=KQ$21,KP4&lt;&gt;""),AND(LL4&gt;=LY$17,LL4&lt;&gt;"",LN4&gt;=LY$21,LN4&lt;&gt;""),AND(LO4&gt;=LY$17,LO4&lt;&gt;"",LQ4&gt;=LY$21,LQ4&lt;&gt;""),AND(LS4&gt;=LY$17,LS4&lt;&gt;"",LU4&gt;=LY$21,LU4&lt;&gt;""),AND(LV4&gt;=LY$17,LV4&lt;&gt;"",LX4&gt;=LY$21,LX4&lt;&gt;""),AND(MT4&gt;=NG$17,MT4&lt;&gt;"",MV4&gt;=NG$21,MV4&lt;&gt;""),AND(MW4&gt;=NG$17,MW4&lt;&gt;"",MY4&gt;=NG$21,MY4&lt;&gt;""),AND(NA4&gt;=NG$17,NA4&lt;&gt;"",NC4&gt;=NG$21,NC4&lt;&gt;""),AND(ND4&gt;=NG$17,ND4&lt;&gt;"",NF4&gt;=NG$21,NF4&lt;&gt;""),AND(OB4&gt;=OO$17,OB4&lt;&gt;"",OD4&gt;=OO$21,OD4&lt;&gt;""),AND(OE4&gt;=OO$17,OE4&lt;&gt;"",OG4&gt;=OO$21,OG4&lt;&gt;""),AND(OI4&gt;=OO$17,OI4&lt;&gt;"",OK4&gt;=OO$21,OK4&lt;&gt;""),AND(OL4&gt;=OO$17,OL4&lt;&gt;"",ON4&gt;=OO$21,ON4&lt;&gt;""),AND(PJ4&gt;=PW$17,PJ4&lt;&gt;"",PL4&gt;=PW$21,PL4&lt;&gt;""),AND(PM4&gt;=PW$17,PM4&lt;&gt;"",PO4&gt;=PW$21,PO4&lt;&gt;""),AND(PQ4&gt;=PW$17,PQ4&lt;&gt;"",PS4&gt;=PW$21,PS4&lt;&gt;""),AND(PT4&gt;=PW$17,PT4&lt;&gt;"",PV4&gt;=PW$21,PV4&lt;&gt;""),AND(QR4&gt;=RE$17,QR4&lt;&gt;"",QT4&gt;=RE$21,QT4&lt;&gt;""),AND(QU4&gt;=RE$17,QU4&lt;&gt;"",QW4&gt;=RE$21,QW4&lt;&gt;""),AND(QY4&gt;=RE$17,QY4&lt;&gt;"",RA4&gt;=RE$21,RA4&lt;&gt;""),AND(RB4&gt;=RE$17,RB4&lt;&gt;"",RD4&gt;=RE$21,RD4&lt;&gt;""),AND(RZ4&gt;=SM$17,RZ4&lt;&gt;"",SB4&gt;=SM$21,SB4&lt;&gt;""),AND(SC4&gt;=SM$17,SC4&lt;&gt;"",SE4&gt;=SM$21,SE4&lt;&gt;""),AND(SG4&gt;=SM$17,SG4&lt;&gt;"",SI4&gt;=SM$21,SI4&lt;&gt;""),AND(SJ4&gt;=SM$17,SJ4&lt;&gt;"",SL4&gt;=SM$21,SL4&lt;&gt;""),AND(TH4&gt;=TU$17,TH4&lt;&gt;"",TJ4&gt;=TU$21,TJ4&lt;&gt;""),AND(TK4&gt;=TU$17,TK4&lt;&gt;"",TM4&gt;=TU$21,TM4&lt;&gt;""),AND(TO4&gt;=TU$17,TO4&lt;&gt;"",TQ4&gt;=TU$21,TQ4&lt;&gt;""),AND(TR4&gt;=TU$17,TR4&lt;&gt;"",TT4&gt;=TU$21,TT4&lt;&gt;""),AND(UP4&gt;=VC$17,UP4&lt;&gt;"",UR4&gt;=VC$21,UR4&lt;&gt;""),AND(US4&gt;=VC$17,US4&lt;&gt;"",UU4&gt;=VC$21,UU4&lt;&gt;""),AND(UW4&gt;=VC$17,UW4&lt;&gt;"",UY4&gt;=VC$21,UY4&lt;&gt;""),AND(UZ4&gt;=VC$17,UZ4&lt;&gt;"",VB4&gt;=VC$21,VB4&lt;&gt;""),AND(VX4&gt;=WK$17,VX4&lt;&gt;"",VZ4&gt;=WK$21,VZ4&lt;&gt;""),AND(WA4&gt;=WK$17,WA4&lt;&gt;"",WC4&gt;=WK$21,WC4&lt;&gt;""),AND(WE4&gt;=WK$17,WE4&lt;&gt;"",WG4&gt;=WK$21,WG4&lt;&gt;""),AND(WH4&gt;=WK$17,WH4&lt;&gt;"",WJ4&gt;=WK$21,WJ4&lt;&gt;"")),"Merit",IF(OR(AND(AG4&gt;=AQ$16,AG4&lt;&gt;"",AI4&gt;=AQ$20,AI4&lt;&gt;"",AF4=""),AND(AJ4&gt;=AQ$16,AJ4&lt;&gt;"",AL4&gt;=AQ$20,AL4&lt;&gt;"",AF4=""),AND(AN4&gt;=AQ$16,AN4&lt;&gt;"",AP4&gt;=AQ$20,AP4&lt;&gt;"",AF4=""),AND(BH4&gt;=BR$16,BH4&lt;&gt;"",BJ4&gt;=BR$20,BJ4&lt;&gt;"",BG4=""),AND(BK4&gt;=BR$16,BK4&lt;&gt;"",BM4&gt;=BR$20,BM4&lt;&gt;"",BG4=""),AND(BO4&gt;=BR$16,BO4&lt;&gt;"",BQ4&gt;=BR$20,BQ4&lt;&gt;"",BG4=""),AND(CI4&gt;=CS$16,CI4&lt;&gt;"",CK4&gt;=CS$20,CK4&lt;&gt;"",CH4=""),AND(CL4&gt;=CS$16,CL4&lt;&gt;"",CN4&gt;=CS$20,CN4&lt;&gt;"",CH4=""),AND(CP4&gt;=CS$16,CP4&lt;&gt;"",CR4&gt;=CS$20,CR4&lt;&gt;"",CH4=""),AND(DP4&gt;=EC$16,DP4&lt;&gt;"",DR4&gt;=EC$20,DR4&lt;&gt;""),AND(DS4&gt;=EC$16,DS4&lt;&gt;"",DU4&gt;=EC$20,DU4&lt;&gt;""),AND(DW4&gt;=EC$16,DW4&lt;&gt;"",DY4&gt;=EC$20,DY4&lt;&gt;""),AND(DZ4&gt;=EC$16,DZ4&lt;&gt;"",EB4&gt;=EC$20,EB4&lt;&gt;""),AND(EX4&gt;=FK$16,EX4&lt;&gt;"",EZ4&gt;=FK$20,EZ4&lt;&gt;""),AND(FA4&gt;=FK$16,FA4&lt;&gt;"",FC4&gt;=FK$20,FC4&lt;&gt;""),AND(FE4&gt;=FK$16,FE4&lt;&gt;"",FG4&gt;=FK$20,FG4&lt;&gt;""),AND(FH4&gt;=FK$16,FH4&lt;&gt;"",FJ4&gt;=FK$20,FJ4&lt;&gt;""),AND(GF4&gt;=GS$16,GF4&lt;&gt;"",GH4&gt;=GS$20,GH4&lt;&gt;""),AND(GI4&gt;=GS$16,GI4&lt;&gt;"",GK4&gt;=GS$20,GK4&lt;&gt;""),AND(GM4&gt;=GS$16,GM4&lt;&gt;"",GO4&gt;=GS$20,GO4&lt;&gt;""),AND(GP4&gt;=GS$16,GP4&lt;&gt;"",GR4&gt;=GS$20,GR4&lt;&gt;""),AND(HN4&gt;=IA$16,HN4&lt;&gt;"",HP4&gt;=IA$20,HP4&lt;&gt;""),AND(HQ4&gt;=IA$16,HQ4&lt;&gt;"",HS4&gt;=IA$20,HS4&lt;&gt;""),AND(HU4&gt;=IA$16,HU4&lt;&gt;"",HW4&gt;=IA$20,HW4&lt;&gt;""),AND(HX4&gt;=IA$16,HX4&lt;&gt;"",HZ4&gt;=IA$20,HZ4&lt;&gt;""),AND(IV4&gt;=JI$16,IV4&lt;&gt;"",IX4&gt;=JI$20,IX4&lt;&gt;""),AND(IY4&gt;=JI$16,IY4&lt;&gt;"",JA4&gt;=JI$20,JA4&lt;&gt;""),AND(JC4&gt;=JI$16,JC4&lt;&gt;"",JE4&gt;=JI$20,JE4&lt;&gt;""),AND(JF4&gt;=JI$16,JF4&lt;&gt;"",JH4&gt;=JI$20,JH4&lt;&gt;""),AND(KD4&gt;=KQ$16,KD4&lt;&gt;"",KF4&gt;=KQ$20,KF4&lt;&gt;""),AND(KG4&gt;=KQ$16,KG4&lt;&gt;"",KI4&gt;=KQ$20,KI4&lt;&gt;""),AND(KK4&gt;=KQ$16,KK4&lt;&gt;"",KM4&gt;=KQ$20,KM4&lt;&gt;""),AND(KN4&gt;=KQ$16,KN4&lt;&gt;"",KP4&gt;=KQ$20,KP4&lt;&gt;""),AND(LL4&gt;=LY$16,LL4&lt;&gt;"",LN4&gt;=LY$20,LN4&lt;&gt;""),AND(LO4&gt;=LY$16,LO4&lt;&gt;"",LQ4&gt;=LY$20,LQ4&lt;&gt;""),AND(LS4&gt;=LY$16,LS4&lt;&gt;"",LU4&gt;=LY$20,LU4&lt;&gt;""),AND(LV4&gt;=LY$16,LV4&lt;&gt;"",LX4&gt;=LY$20,LX4&lt;&gt;""),AND(MT4&gt;=NG$16,MT4&lt;&gt;"",MV4&gt;=NG$20,MV4&lt;&gt;""),AND(MW4&gt;=NG$16,MW4&lt;&gt;"",MY4&gt;=NG$20,MY4&lt;&gt;""),AND(NA4&gt;=NG$16,NA4&lt;&gt;"",NC4&gt;=NG$20,NC4&lt;&gt;""),AND(ND4&gt;=NG$16,ND4&lt;&gt;"",NF4&gt;=NG$20,NF4&lt;&gt;""),AND(OB4&gt;=OO$16,OB4&lt;&gt;"",OD4&gt;=OO$20,OD4&lt;&gt;""),AND(OE4&gt;=OO$16,OE4&lt;&gt;"",OG4&gt;=OO$20,OG4&lt;&gt;""),AND(OI4&gt;=OO$16,OI4&lt;&gt;"",OK4&gt;=OO$20,OK4&lt;&gt;""),AND(OL4&gt;=OO$16,OL4&lt;&gt;"",ON4&gt;=OO$20,ON4&lt;&gt;""),AND(PJ4&gt;=PW$16,PJ4&lt;&gt;"",PL4&gt;=PW$20,PL4&lt;&gt;""),AND(PM4&gt;=PW$16,PM4&lt;&gt;"",PO4&gt;=PW$20,PO4&lt;&gt;""),AND(PQ4&gt;=PW$16,PQ4&lt;&gt;"",PS4&gt;=PW$20,PS4&lt;&gt;""),AND(PT4&gt;=PW$16,PT4&lt;&gt;"",PV4&gt;=PW$20,PV4&lt;&gt;""),AND(QR4&gt;=RE$16,QR4&lt;&gt;"",QT4&gt;=RE$20,QT4&lt;&gt;""),AND(QU4&gt;=RE$16,QU4&lt;&gt;"",QW4&gt;=RE$20,QW4&lt;&gt;""),AND(QY4&gt;=RE$16,QY4&lt;&gt;"",RA4&gt;=RE$20,RA4&lt;&gt;""),AND(RB4&gt;=RE$16,RB4&lt;&gt;"",RD4&gt;=RE$20,RD4&lt;&gt;""),AND(RZ4&gt;=SM$16,RZ4&lt;&gt;"",SB4&gt;=SM$20,SB4&lt;&gt;""),AND(SC4&gt;=SM$16,SC4&lt;&gt;"",SE4&gt;=SM$20,SE4&lt;&gt;""),AND(SG4&gt;=SM$16,SG4&lt;&gt;"",SI4&gt;=SM$20,SI4&lt;&gt;""),AND(SJ4&gt;=SM$16,SJ4&lt;&gt;"",SL4&gt;=SM$20,SL4&lt;&gt;""),AND(TH4&gt;=TU$16,TH4&lt;&gt;"",TJ4&gt;=TU$20,TJ4&lt;&gt;""),AND(TK4&gt;=TU$16,TK4&lt;&gt;"",TM4&gt;=TU$20,TM4&lt;&gt;""),AND(TO4&gt;=TU$16,TO4&lt;&gt;"",TQ4&gt;=TU$20,TQ4&lt;&gt;""),AND(TR4&gt;=TU$16,TR4&lt;&gt;"",TT4&gt;=TU$20,TT4&lt;&gt;""),AND(UP4&gt;=VC$16,UP4&lt;&gt;"",UR4&gt;=VC$20,UR4&lt;&gt;""),AND(US4&gt;=VC$16,US4&lt;&gt;"",UU4&gt;=VC$20,UU4&lt;&gt;""),AND(UW4&gt;=VC$16,UW4&lt;&gt;"",UY4&gt;=VC$20,UY4&lt;&gt;""),AND(UZ4&gt;=VC$16,UZ4&lt;&gt;"",VB4&gt;=VC$20,VB4&lt;&gt;""),AND(VX4&gt;=WK$16,VX4&lt;&gt;"",VZ4&gt;=WK$20,VZ4&lt;&gt;""),AND(WA4&gt;=WK$16,WA4&lt;&gt;"",WC4&gt;=WK$20,WC4&lt;&gt;""),AND(WE4&gt;=WK$16,WE4&lt;&gt;"",WG4&gt;=WK$20,WG4&lt;&gt;""),AND(WH4&gt;=WK$16,WH4&lt;&gt;"",WJ4&gt;=WK$20,WJ4&lt;&gt;"")),"Excellence",IF(I4="P","Worlds Team",IF(F4="P","National Team","")))))</f>
        <v>Worlds Team</v>
      </c>
      <c r="I4" s="3" t="str">
        <f>IF(OR(AND(AG4&gt;=AQ$15,AG4&lt;&gt;"",AI4&gt;=AQ$19,AI4&lt;&gt;"",AF4=""),AND(AJ4&gt;=AQ$15,AJ4&lt;&gt;"",AL4&gt;=AQ$19,AL4&lt;&gt;"",AF4=""),AND(AN4&gt;=AQ$15,AN4&lt;&gt;"",AP4&gt;=AQ$19,AP4&lt;&gt;"",AF4=""),AND(BH4&gt;=BR$15,BH4&lt;&gt;"",BJ4&gt;=BR$19,BJ4&lt;&gt;"",BG4=""),AND(BK4&gt;=BR$15,BK4&lt;&gt;"",BM4&gt;=BR$19,BM4&lt;&gt;"",BG4=""),AND(BO4&gt;=BR$15,BO4&lt;&gt;"",BQ4&gt;=BR$19,BQ4&lt;&gt;"",BG4=""),AND(CI4&gt;=CS$15,CI4&lt;&gt;"",CK4&gt;=CS$19,CK4&lt;&gt;"",CH4=""),AND(CL4&gt;=CS$15,CL4&lt;&gt;"",CN4&gt;=CS$19,CN4&lt;&gt;"",CH4=""),AND(CP4&gt;=CS$15,CP4&lt;&gt;"",CR4&gt;=CS$19,CR4&lt;&gt;"",CH4=""),AND(DP4&gt;=EC$15,DP4&lt;&gt;"",DR4&gt;=EC$19,DR4&lt;&gt;""),AND(DS4&gt;=EC$15,DS4&lt;&gt;"",DU4&gt;=EC$19,DU4&lt;&gt;""),AND(DW4&gt;=EC$15,DW4&lt;&gt;"",DY4&gt;=EC$19,DY4&lt;&gt;""),AND(DZ4&gt;=EC$15,DZ4&lt;&gt;"",EB4&gt;=EC$19,EB4&lt;&gt;""),AND(EX4&gt;=FK$15,EX4&lt;&gt;"",EZ4&gt;=FK$19,EZ4&lt;&gt;""),AND(FA4&gt;=FK$15,FA4&lt;&gt;"",FC4&gt;=FK$19,FC4&lt;&gt;""),AND(FE4&gt;=FK$15,FE4&lt;&gt;"",FG4&gt;=FK$19,FG4&lt;&gt;""),AND(FH4&gt;=FK$15,FH4&lt;&gt;"",FJ4&gt;=FK$19,FJ4&lt;&gt;""),AND(GF4&gt;=GS$15,GF4&lt;&gt;"",GH4&gt;=GS$19,GH4&lt;&gt;""),AND(GI4&gt;=GS$15,GI4&lt;&gt;"",GK4&gt;=GS$19,GK4&lt;&gt;""),AND(GM4&gt;=GS$15,GM4&lt;&gt;"",GO4&gt;=GS$19,GO4&lt;&gt;""),AND(GP4&gt;=GS$15,GP4&lt;&gt;"",GR4&gt;=GS$19,GR4&lt;&gt;""),AND(HN4&gt;=IA$15,HN4&lt;&gt;"",HP4&gt;=IA$19,HP4&lt;&gt;""),AND(HQ4&gt;=IA$15,HQ4&lt;&gt;"",HS4&gt;=IA$19,HS4&lt;&gt;""),AND(HU4&gt;=IA$15,HU4&lt;&gt;"",HW4&gt;=IA$19,HW4&lt;&gt;""),AND(HX4&gt;=IA$15,HX4&lt;&gt;"",HZ4&gt;=IA$19,HZ4&lt;&gt;""),AND(IV4&gt;=JI$15,IV4&lt;&gt;"",IX4&gt;=JI$19,IX4&lt;&gt;""),AND(IY4&gt;=JI$15,IY4&lt;&gt;"",JA4&gt;=JI$19,JA4&lt;&gt;""),AND(JC4&gt;=JI$15,JC4&lt;&gt;"",JE4&gt;=JI$19,JE4&lt;&gt;""),AND(JF4&gt;=JI$15,JF4&lt;&gt;"",JH4&gt;=JI$19,JH4&lt;&gt;""),AND(KD4&gt;=KQ$15,KD4&lt;&gt;"",KF4&gt;=KQ$19,KF4&lt;&gt;""),AND(KG4&gt;=KQ$15,KG4&lt;&gt;"",KI4&gt;=KQ$19,KI4&lt;&gt;""),AND(KK4&gt;=KQ$15,KK4&lt;&gt;"",KM4&gt;=KQ$19,KM4&lt;&gt;""),AND(KN4&gt;=KQ$15,KN4&lt;&gt;"",KP4&gt;=KQ$19,KP4&lt;&gt;""),AND(LL4&gt;=LY$15,LL4&lt;&gt;"",LN4&gt;=LY$19,LN4&lt;&gt;""),AND(LO4&gt;=LY$15,LO4&lt;&gt;"",LQ4&gt;=LY$19,LQ4&lt;&gt;""),AND(LS4&gt;=LY$15,LS4&lt;&gt;"",LU4&gt;=LY$19,LU4&lt;&gt;""),AND(LV4&gt;=LY$15,LV4&lt;&gt;"",LX4&gt;=LY$19,LX4&lt;&gt;""),AND(MT4&gt;=NG$15,MT4&lt;&gt;"",MV4&gt;=NG$19,MV4&lt;&gt;""),AND(MW4&gt;=NG$15,MW4&lt;&gt;"",MY4&gt;=NG$19,MY4&lt;&gt;""),AND(NA4&gt;=NG$15,NA4&lt;&gt;"",NC4&gt;=NG$19,NC4&lt;&gt;""),AND(ND4&gt;=NG$15,ND4&lt;&gt;"",NF4&gt;=NG$19,NF4&lt;&gt;""),AND(OB4&gt;=OO$15,OB4&lt;&gt;"",OD4&gt;=OO$19,OD4&lt;&gt;""),AND(OE4&gt;=OO$15,OE4&lt;&gt;"",OG4&gt;=OO$19,OG4&lt;&gt;""),AND(OI4&gt;=OO$15,OI4&lt;&gt;"",OK4&gt;=OO$19,OK4&lt;&gt;""),AND(OL4&gt;=OO$15,OL4&lt;&gt;"",ON4&gt;=OO$19,ON4&lt;&gt;""),AND(PJ4&gt;=PW$15,PJ4&lt;&gt;"",PL4&gt;=PW$19,PL4&lt;&gt;""),AND(PM4&gt;=PW$15,PM4&lt;&gt;"",PO4&gt;=PW$19,PO4&lt;&gt;""),AND(PQ4&gt;=PW$15,PQ4&lt;&gt;"",PS4&gt;=PW$19,PS4&lt;&gt;""),AND(PT4&gt;=PW$15,PT4&lt;&gt;"",PV4&gt;=PW$19,PV4&lt;&gt;""),AND(QR4&gt;=RE$15,QR4&lt;&gt;"",QT4&gt;=RE$19,QT4&lt;&gt;""),AND(QU4&gt;=RE$15,QU4&lt;&gt;"",QW4&gt;=RE$19,QW4&lt;&gt;""),AND(QY4&gt;=RE$15,QY4&lt;&gt;"",RA4&gt;=RE$19,RA4&lt;&gt;""),AND(RB4&gt;=RE$15,RB4&lt;&gt;"",RD4&gt;=RE$19,RD4&lt;&gt;""),AND(RZ4&gt;=SM$15,RZ4&lt;&gt;"",SB4&gt;=SM$19,SB4&lt;&gt;""),AND(SC4&gt;=SM$15,SC4&lt;&gt;"",SE4&gt;=SM$19,SE4&lt;&gt;""),AND(SG4&gt;=SM$15,SG4&lt;&gt;"",SI4&gt;=SM$19,SI4&lt;&gt;""),AND(SJ4&gt;=SM$15,SJ4&lt;&gt;"",SL4&gt;=SM$19,SL4&lt;&gt;""),AND(TH4&gt;=TU$15,TH4&lt;&gt;"",TJ4&gt;=TU$19,TJ4&lt;&gt;""),AND(TK4&gt;=TU$15,TK4&lt;&gt;"",TM4&gt;=TU$19,TM4&lt;&gt;""),AND(TO4&gt;=TU$15,TO4&lt;&gt;"",TQ4&gt;=TU$19,TQ4&lt;&gt;""),AND(TR4&gt;=TU$15,TR4&lt;&gt;"",TT4&gt;=TU$19,TT4&lt;&gt;""),AND(UP4&gt;=VC$15,UP4&lt;&gt;"",UR4&gt;=VC$19,UR4&lt;&gt;""),AND(US4&gt;=VC$15,US4&lt;&gt;"",UU4&gt;=VC$19,UU4&lt;&gt;""),AND(UW4&gt;=VC$15,UW4&lt;&gt;"",UY4&gt;=VC$19,UY4&lt;&gt;""),AND(UZ4&gt;=VC$15,UZ4&lt;&gt;"",VB4&gt;=VC$19,VB4&lt;&gt;""),AND(VX4&gt;=WK$15,VX4&lt;&gt;"",VZ4&gt;=WK$19,VZ4&lt;&gt;""),AND(WA4&gt;=WK$15,WA4&lt;&gt;"",WC4&gt;=WK$19,WC4&lt;&gt;""),AND(WE4&gt;=WK$15,WE4&lt;&gt;"",WG4&gt;=WK$19,WG4&lt;&gt;""),AND(WH4&gt;=WK$15,WH4&lt;&gt;"",WJ4&gt;=WK$19,WJ4&lt;&gt;"")),"P","")</f>
        <v>P</v>
      </c>
      <c r="J4" s="8">
        <f>IF(COUNT(AI4,AL4,AP4,BJ4,BM4,BQ4,CK4,CN4,CR4)&gt;0,LARGE((AI4,AL4,AP4,BJ4,BM4,BQ4,CK4,CN4,CR4),1),0)</f>
        <v>47.36</v>
      </c>
      <c r="K4" s="8" t="str">
        <f>IF(J4="","",IF(OR(J4=CK4,J4=CN4,J4=CR4),$BS$1,IF(OR(J4=BJ4,J4=BM4,J4=BQ4),$AR$1,IF(OR(J4=AI4,J4=AL4,J4=AP4),$Q$1,""))))</f>
        <v>2025 Nationals</v>
      </c>
      <c r="L4" s="8">
        <f>IF(COUNT(AI4,AL4,AP4,BJ4,BM4,BQ4,CK4,CN4,CR4)&gt;1,LARGE((AI4,AL4,AP4,BJ4,BM4,BQ4,CK4,CN4,CR4),2),0)</f>
        <v>45.28</v>
      </c>
      <c r="M4" s="8" t="str">
        <f>IF(L4="","",IF(OR(L4=CK4,L4=CN4,L4=CR4),$BS$1,IF(OR(L4=BJ4,L4=BM4,L4=BQ4),$AR$1,IF(OR(L4=AI4,L4=AL4,L4=AP4),$Q$1,""))))</f>
        <v>2025 Nationals</v>
      </c>
      <c r="N4" s="8" t="str">
        <f>IF(MAX(CT4,CU4)&gt;0,MAX(CT4,CU4),"")</f>
        <v/>
      </c>
      <c r="O4" s="11" t="str">
        <f>IF(N4="","",IF(N4=CT4,"("&amp;CT$2&amp;")",IF(N4=CU4,"("&amp;CU$2&amp;")")))</f>
        <v/>
      </c>
      <c r="P4" s="8" t="str">
        <f>IF(N4="","",IF(N4=CT4,IF(N4+IF(L4="",0,L4)=WD4,$VD$1,IF(N4+IF(L4="",0,L4)=UV4,$TV$1,IF(N4+IF(L4="",0,L4)=TN4,$SN$1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))),IF(N4=CU4,IF(N4+IF(L4="",0,L4)=WG4,$VD$1,IF(N4+IF(L4="",0,L4)=UY4,$TV$1,IF(N4+IF(L4="",0,L4)=TQ4,$SN$1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WJ4,$VD$1,IF(N4+IF(L4="",0,L4)=VB4,$TV$1,IF(N4+IF(L4="",0,L4)=TT4,$SN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))))))</f>
        <v/>
      </c>
      <c r="Q4" s="22">
        <v>6.88</v>
      </c>
      <c r="R4" s="22">
        <v>8.4499999999999993</v>
      </c>
      <c r="S4" s="22">
        <v>9.8000000000000007</v>
      </c>
      <c r="T4" s="22">
        <v>15.56</v>
      </c>
      <c r="U4" s="22">
        <v>0</v>
      </c>
      <c r="V4" s="22">
        <v>6.45</v>
      </c>
      <c r="W4" s="22">
        <v>8.0500000000000007</v>
      </c>
      <c r="X4" s="22">
        <v>10.9</v>
      </c>
      <c r="Y4" s="22">
        <v>15.86</v>
      </c>
      <c r="Z4" s="22">
        <v>0</v>
      </c>
      <c r="AA4" s="22"/>
      <c r="AB4" s="22"/>
      <c r="AC4" s="22"/>
      <c r="AD4" s="22"/>
      <c r="AE4" s="22"/>
      <c r="AF4" s="27"/>
      <c r="AG4" s="38">
        <f>IF(S4&gt;0,S4,"")</f>
        <v>9.8000000000000007</v>
      </c>
      <c r="AH4" s="38">
        <f>IF(T4&gt;0,T4,"")</f>
        <v>15.56</v>
      </c>
      <c r="AI4" s="40">
        <f>IF(SUM(Q4:T4)-U4&gt;0,SUM(Q4:T4)-U4,"")</f>
        <v>40.69</v>
      </c>
      <c r="AJ4" s="40">
        <f>IF(X4&gt;0,X4,"")</f>
        <v>10.9</v>
      </c>
      <c r="AK4" s="40">
        <f>IF(Y4&gt;0,Y4,"")</f>
        <v>15.86</v>
      </c>
      <c r="AL4" s="40">
        <f>IF(SUM(V4:Y4)-Z4&gt;0,SUM(V4:Y4)-Z4,"")</f>
        <v>41.26</v>
      </c>
      <c r="AM4" s="40">
        <f>IF(AI4="","",MAX(AI4,AL4))</f>
        <v>41.26</v>
      </c>
      <c r="AN4" s="40" t="str">
        <f>IF(AC4&gt;0,AC4,"")</f>
        <v/>
      </c>
      <c r="AO4" s="40" t="str">
        <f>IF(AD4&gt;0,AD4,"")</f>
        <v/>
      </c>
      <c r="AP4" s="40" t="str">
        <f>IF(SUM(AA4:AD4)-AE4&gt;0,SUM(AA4:AD4)-AE4,"")</f>
        <v/>
      </c>
      <c r="AQ4" s="40">
        <f>IF(SUM(AM4,AP4)&gt;0,SUM(AM4,AP4),"")</f>
        <v>41.26</v>
      </c>
      <c r="AR4" s="26">
        <v>7.63</v>
      </c>
      <c r="AS4" s="26">
        <v>9.4</v>
      </c>
      <c r="AT4" s="26">
        <v>11.7</v>
      </c>
      <c r="AU4" s="26">
        <v>15.94</v>
      </c>
      <c r="AV4" s="26">
        <v>0</v>
      </c>
      <c r="AW4" s="26">
        <v>7.35</v>
      </c>
      <c r="AX4" s="26">
        <v>9.15</v>
      </c>
      <c r="AY4" s="26">
        <v>11.7</v>
      </c>
      <c r="AZ4" s="26">
        <v>17.079999999999998</v>
      </c>
      <c r="BA4" s="26">
        <v>0</v>
      </c>
      <c r="BB4" s="26">
        <v>8.0500000000000007</v>
      </c>
      <c r="BC4" s="26">
        <v>9.5500000000000007</v>
      </c>
      <c r="BD4" s="26">
        <v>11.7</v>
      </c>
      <c r="BE4" s="26">
        <v>18.059999999999999</v>
      </c>
      <c r="BF4" s="26">
        <v>0</v>
      </c>
      <c r="BG4" s="28"/>
      <c r="BH4" s="39">
        <f>IF(AT4&gt;0,AT4,"")</f>
        <v>11.7</v>
      </c>
      <c r="BI4" s="39">
        <f>IF(AU4&gt;0,AU4,"")</f>
        <v>15.94</v>
      </c>
      <c r="BJ4" s="11">
        <f>IF(SUM(AR4:AU4)-AV4&gt;0,SUM(AR4:AU4)-AV4,"")</f>
        <v>44.67</v>
      </c>
      <c r="BK4" s="11">
        <f>IF(AY4&gt;0,AY4,"")</f>
        <v>11.7</v>
      </c>
      <c r="BL4" s="11">
        <f>IF(AZ4&gt;0,AZ4,"")</f>
        <v>17.079999999999998</v>
      </c>
      <c r="BM4" s="11">
        <f>IF(SUM(AW4:AZ4)-BA4&gt;0,SUM(AW4:AZ4)-BA4,"")</f>
        <v>45.28</v>
      </c>
      <c r="BN4" s="11">
        <f>IF(BJ4="","",MAX(BJ4,BM4))</f>
        <v>45.28</v>
      </c>
      <c r="BO4" s="11">
        <f>IF(BD4&gt;0,BD4,"")</f>
        <v>11.7</v>
      </c>
      <c r="BP4" s="11">
        <f>IF(BE4&gt;0,BE4,"")</f>
        <v>18.059999999999999</v>
      </c>
      <c r="BQ4" s="11">
        <f>IF(SUM(BB4:BE4)-BF4&gt;0,SUM(BB4:BE4)-BF4,"")</f>
        <v>47.36</v>
      </c>
      <c r="BR4" s="11">
        <f>IF(SUM(BN4,BQ4)&gt;0,SUM(BN4,BQ4),"")</f>
        <v>92.64</v>
      </c>
      <c r="BS4" s="22"/>
      <c r="BT4" s="22"/>
      <c r="BU4" s="22"/>
      <c r="BV4" s="22"/>
      <c r="BW4" s="22"/>
      <c r="BX4" s="22"/>
      <c r="BY4" s="22"/>
      <c r="BZ4" s="22"/>
      <c r="CA4" s="22"/>
      <c r="CB4" s="22"/>
      <c r="CC4" s="22"/>
      <c r="CD4" s="22"/>
      <c r="CE4" s="22"/>
      <c r="CF4" s="22"/>
      <c r="CG4" s="22"/>
      <c r="CH4" s="27"/>
      <c r="CI4" s="38" t="str">
        <f>IF(BU4&gt;0,BU4,"")</f>
        <v/>
      </c>
      <c r="CJ4" s="38" t="str">
        <f>IF(BV4&gt;0,BV4,"")</f>
        <v/>
      </c>
      <c r="CK4" s="40" t="str">
        <f>IF(SUM(BS4:BV4)-BW4&gt;0,SUM(BS4:BV4)-BW4,"")</f>
        <v/>
      </c>
      <c r="CL4" s="40" t="str">
        <f>IF(BZ4&gt;0,BZ4,"")</f>
        <v/>
      </c>
      <c r="CM4" s="40" t="str">
        <f>IF(CA4&gt;0,CA4,"")</f>
        <v/>
      </c>
      <c r="CN4" s="40" t="str">
        <f>IF(SUM(BX4:CA4)-CB4&gt;0,SUM(BX4:CA4)-CB4,"")</f>
        <v/>
      </c>
      <c r="CO4" s="40" t="str">
        <f>IF(CK4="","",MAX(CK4,CN4))</f>
        <v/>
      </c>
      <c r="CP4" s="40" t="str">
        <f>IF(CE4&gt;0,CE4,"")</f>
        <v/>
      </c>
      <c r="CQ4" s="40" t="str">
        <f>IF(CF4&gt;0,CF4,"")</f>
        <v/>
      </c>
      <c r="CR4" s="40" t="str">
        <f>IF(SUM(CC4:CF4)-CG4&gt;0,SUM(CC4:CF4)-CG4,"")</f>
        <v/>
      </c>
      <c r="CS4" s="40" t="str">
        <f>IF(SUM(CO4,CR4)&gt;0,SUM(CO4,CR4),"")</f>
        <v/>
      </c>
      <c r="CT4" s="51" t="str">
        <f>IF(MAX(DV4,FD4,GL4,HT4,JB4,KJ4,LR4,MZ4,OH4,PP4,QX4,SF4,TN4,UV4,WD4)-IF(L4="",0,L4)&gt;0.001,MAX(DV4,FD4,GL4,HT4,JB4,KJ4,LR4,MZ4,OH4,PP4,QX4,SF4,TN4,UV4,WD4)-IF(L4="",0,L4),"")</f>
        <v/>
      </c>
      <c r="CU4" s="51" t="str">
        <f>IF(MAX(DY4,EB4,FG4,FJ4,GO4,GR4,HW4,HZ4,JE4,JH4,KM4,KP4,LU4,LX4,NC4,NF4,OK4,ON4,PS4,PV4,RA4,RD4,SI4,SL4,TQ4,TT4,UY4,VB4,WG4,WJ4)-IF(L4="",0,L4)&gt;0.001,MAX(DY4,EB4,FG4,FJ4,GO4,GR4,HW4,HZ4,JE4,JH4,KM4,KP4,LU4,LX4,NC4,NF4,OK4,ON4,PS4,PV4,RA4,RD4,SI4,SL4,TQ4,TT4,UY4,VB4,WG4,WJ4)-IF(L4="",0,L4),"")</f>
        <v/>
      </c>
      <c r="CV4" s="17"/>
      <c r="CW4" s="17"/>
      <c r="CX4" s="17"/>
      <c r="CY4" s="17"/>
      <c r="CZ4" s="17"/>
      <c r="DA4" s="17"/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0" t="str">
        <f>IF(CX4&gt;0,CX4,"")</f>
        <v/>
      </c>
      <c r="DQ4" s="40" t="str">
        <f>IF(CY4&gt;0,CY4,"")</f>
        <v/>
      </c>
      <c r="DR4" s="40" t="str">
        <f>IF(SUM(CV4:CY4)-CZ4&gt;0,SUM(CV4:CY4)-CZ4,"")</f>
        <v/>
      </c>
      <c r="DS4" s="40" t="str">
        <f>IF(DC4&gt;0,DC4,"")</f>
        <v/>
      </c>
      <c r="DT4" s="40" t="str">
        <f>IF(DD4&gt;0,DD4,"")</f>
        <v/>
      </c>
      <c r="DU4" s="40" t="str">
        <f>IF(SUM(DA4:DD4)-DE4&gt;0,SUM(DA4:DD4)-DE4,"")</f>
        <v/>
      </c>
      <c r="DV4" s="40" t="str">
        <f>IF(MAX(DR4,DU4)&gt;0,MAX(DR4,DU4),"")</f>
        <v/>
      </c>
      <c r="DW4" s="40" t="str">
        <f>IF(DH4&gt;0,DH4,"")</f>
        <v/>
      </c>
      <c r="DX4" s="40" t="str">
        <f>IF(DI4&gt;0,DI4,"")</f>
        <v/>
      </c>
      <c r="DY4" s="40" t="str">
        <f>IF(SUM(DF4:DI4)-DJ4&gt;0,SUM(DF4:DI4)-DJ4,"")</f>
        <v/>
      </c>
      <c r="DZ4" s="40" t="str">
        <f>IF(DM4&gt;0,DM4,"")</f>
        <v/>
      </c>
      <c r="EA4" s="40" t="str">
        <f>IF(DN4&gt;0,DN4,"")</f>
        <v/>
      </c>
      <c r="EB4" s="40" t="str">
        <f>IF(SUM(DK4:DN4)-DO4&gt;0,SUM(DK4:DN4)-DO4,"")</f>
        <v/>
      </c>
      <c r="EC4" s="40" t="str">
        <f>IF(SUM(DV4,DY4,EB4)&gt;0,SUM(DV4,DY4,EB4),"")</f>
        <v/>
      </c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 t="str">
        <f>IF(EF4&gt;0,EF4,"")</f>
        <v/>
      </c>
      <c r="EY4" s="11" t="str">
        <f>IF(EG4&gt;0,EG4,"")</f>
        <v/>
      </c>
      <c r="EZ4" s="11" t="str">
        <f>IF(SUM(ED4:EG4)-EH4&gt;0,SUM(ED4:EG4)-EH4,"")</f>
        <v/>
      </c>
      <c r="FA4" s="11" t="str">
        <f>IF(EK4&gt;0,EK4,"")</f>
        <v/>
      </c>
      <c r="FB4" s="11" t="str">
        <f>IF(EL4&gt;0,EL4,"")</f>
        <v/>
      </c>
      <c r="FC4" s="11" t="str">
        <f>IF(SUM(EI4:EL4)-EM4&gt;0,SUM(EI4:EL4)-EM4,"")</f>
        <v/>
      </c>
      <c r="FD4" s="11" t="str">
        <f>IF(MAX(EZ4,FC4)&gt;0,MAX(EZ4,FC4),"")</f>
        <v/>
      </c>
      <c r="FE4" s="11" t="str">
        <f>IF(EP4&gt;0,EP4,"")</f>
        <v/>
      </c>
      <c r="FF4" s="11" t="str">
        <f>IF(EQ4&gt;0,EQ4,"")</f>
        <v/>
      </c>
      <c r="FG4" s="11" t="str">
        <f>IF(SUM(EN4:EQ4)-ER4&gt;0,SUM(EN4:EQ4)-ER4,"")</f>
        <v/>
      </c>
      <c r="FH4" s="11" t="str">
        <f>IF(EU4&gt;0,EU4,"")</f>
        <v/>
      </c>
      <c r="FI4" s="11" t="str">
        <f>IF(EV4&gt;0,EV4,"")</f>
        <v/>
      </c>
      <c r="FJ4" s="11" t="str">
        <f>IF(SUM(ES4:EV4)-EW4&gt;0,SUM(ES4:EV4)-EW4,"")</f>
        <v/>
      </c>
      <c r="FK4" s="11" t="str">
        <f>IF(SUM(FD4,FG4,FJ4)&gt;0,SUM(FD4,FG4,FJ4),"")</f>
        <v/>
      </c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40" t="str">
        <f>IF(FN4&gt;0,FN4,"")</f>
        <v/>
      </c>
      <c r="GG4" s="40" t="str">
        <f>IF(FO4&gt;0,FO4,"")</f>
        <v/>
      </c>
      <c r="GH4" s="40" t="str">
        <f>IF(SUM(FL4:FO4)-FP4&gt;0,SUM(FL4:FO4)-FP4,"")</f>
        <v/>
      </c>
      <c r="GI4" s="40" t="str">
        <f>IF(FS4&gt;0,FS4,"")</f>
        <v/>
      </c>
      <c r="GJ4" s="40" t="str">
        <f>IF(FT4&gt;0,FT4,"")</f>
        <v/>
      </c>
      <c r="GK4" s="40" t="str">
        <f>IF(SUM(FQ4:FT4)-FU4&gt;0,SUM(FQ4:FT4)-FU4,"")</f>
        <v/>
      </c>
      <c r="GL4" s="40" t="str">
        <f>IF(MAX(GH4,GK4)&gt;0,MAX(GH4,GK4),"")</f>
        <v/>
      </c>
      <c r="GM4" s="40" t="str">
        <f>IF(FX4&gt;0,FX4,"")</f>
        <v/>
      </c>
      <c r="GN4" s="40" t="str">
        <f>IF(FY4&gt;0,FY4,"")</f>
        <v/>
      </c>
      <c r="GO4" s="40" t="str">
        <f>IF(SUM(FV4:FY4)-FZ4&gt;0,SUM(FV4:FY4)-FZ4,"")</f>
        <v/>
      </c>
      <c r="GP4" s="40" t="str">
        <f>IF(GC4&gt;0,GC4,"")</f>
        <v/>
      </c>
      <c r="GQ4" s="40" t="str">
        <f>IF(GD4&gt;0,GD4,"")</f>
        <v/>
      </c>
      <c r="GR4" s="40" t="str">
        <f>IF(SUM(GA4:GD4)-GE4&gt;0,SUM(GA4:GD4)-GE4,"")</f>
        <v/>
      </c>
      <c r="GS4" s="40" t="str">
        <f>IF(SUM(GL4,GO4,GR4)&gt;0,SUM(GL4,GO4,GR4),"")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 t="str">
        <f>IF(GV4&gt;0,GV4,"")</f>
        <v/>
      </c>
      <c r="HO4" s="11" t="str">
        <f>IF(GW4&gt;0,GW4,"")</f>
        <v/>
      </c>
      <c r="HP4" s="11" t="str">
        <f>IF(SUM(GT4:GW4)-GX4&gt;0,SUM(GT4:GW4)-GX4,"")</f>
        <v/>
      </c>
      <c r="HQ4" s="11" t="str">
        <f>IF(HA4&gt;0,HA4,"")</f>
        <v/>
      </c>
      <c r="HR4" s="11" t="str">
        <f>IF(HB4&gt;0,HB4,"")</f>
        <v/>
      </c>
      <c r="HS4" s="11" t="str">
        <f>IF(SUM(GY4:HB4)-HC4&gt;0,SUM(GY4:HB4)-HC4,"")</f>
        <v/>
      </c>
      <c r="HT4" s="11" t="str">
        <f>IF(MAX(HP4,HS4)&gt;0,MAX(HP4,HS4),"")</f>
        <v/>
      </c>
      <c r="HU4" s="11" t="str">
        <f>IF(HF4&gt;0,HF4,"")</f>
        <v/>
      </c>
      <c r="HV4" s="11" t="str">
        <f>IF(HG4&gt;0,HG4,"")</f>
        <v/>
      </c>
      <c r="HW4" s="11" t="str">
        <f>IF(SUM(HD4:HG4)-HH4&gt;0,SUM(HD4:HG4)-HH4,"")</f>
        <v/>
      </c>
      <c r="HX4" s="11" t="str">
        <f>IF(HK4&gt;0,HK4,"")</f>
        <v/>
      </c>
      <c r="HY4" s="11" t="str">
        <f>IF(HL4&gt;0,HL4,"")</f>
        <v/>
      </c>
      <c r="HZ4" s="11" t="str">
        <f>IF(SUM(HI4:HL4)-HM4&gt;0,SUM(HI4:HL4)-HM4,"")</f>
        <v/>
      </c>
      <c r="IA4" s="11" t="str">
        <f>IF(SUM(HT4,HW4,HZ4)&gt;0,SUM(HT4,HW4,HZ4),"")</f>
        <v/>
      </c>
      <c r="IB4" s="17"/>
      <c r="IC4" s="17"/>
      <c r="ID4" s="17"/>
      <c r="IE4" s="17"/>
      <c r="IF4" s="17"/>
      <c r="IG4" s="17"/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0" t="str">
        <f>IF(ID4&gt;0,ID4,"")</f>
        <v/>
      </c>
      <c r="IW4" s="40" t="str">
        <f>IF(IE4&gt;0,IE4,"")</f>
        <v/>
      </c>
      <c r="IX4" s="40" t="str">
        <f>IF(SUM(IB4:IE4)-IF4&gt;0,SUM(IB4:IE4)-IF4,"")</f>
        <v/>
      </c>
      <c r="IY4" s="40" t="str">
        <f>IF(II4&gt;0,II4,"")</f>
        <v/>
      </c>
      <c r="IZ4" s="40" t="str">
        <f>IF(IJ4&gt;0,IJ4,"")</f>
        <v/>
      </c>
      <c r="JA4" s="40" t="str">
        <f>IF(SUM(IG4:IJ4)-IK4&gt;0,SUM(IG4:IJ4)-IK4,"")</f>
        <v/>
      </c>
      <c r="JB4" s="40" t="str">
        <f>IF(MAX(IX4,JA4)&gt;0,MAX(IX4,JA4),"")</f>
        <v/>
      </c>
      <c r="JC4" s="40" t="str">
        <f>IF(IN4&gt;0,IN4,"")</f>
        <v/>
      </c>
      <c r="JD4" s="40" t="str">
        <f>IF(IO4&gt;0,IO4,"")</f>
        <v/>
      </c>
      <c r="JE4" s="40" t="str">
        <f>IF(SUM(IL4:IO4)-IP4&gt;0,SUM(IL4:IO4)-IP4,"")</f>
        <v/>
      </c>
      <c r="JF4" s="40" t="str">
        <f>IF(IS4&gt;0,IS4,"")</f>
        <v/>
      </c>
      <c r="JG4" s="40" t="str">
        <f>IF(IT4&gt;0,IT4,"")</f>
        <v/>
      </c>
      <c r="JH4" s="40" t="str">
        <f>IF(SUM(IQ4:IT4)-IU4&gt;0,SUM(IQ4:IT4)-IU4,"")</f>
        <v/>
      </c>
      <c r="JI4" s="40" t="str">
        <f>IF(SUM(JB4,JE4,JH4)&gt;0,SUM(JB4,JE4,JH4),"")</f>
        <v/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 t="str">
        <f>IF(JL4&gt;0,JL4,"")</f>
        <v/>
      </c>
      <c r="KE4" s="11" t="str">
        <f>IF(JM4&gt;0,JM4,"")</f>
        <v/>
      </c>
      <c r="KF4" s="11" t="str">
        <f>IF(SUM(JJ4:JM4)-JN4&gt;0,SUM(JJ4:JM4)-JN4,"")</f>
        <v/>
      </c>
      <c r="KG4" s="11" t="str">
        <f>IF(JQ4&gt;0,JQ4,"")</f>
        <v/>
      </c>
      <c r="KH4" s="11" t="str">
        <f>IF(JR4&gt;0,JR4,"")</f>
        <v/>
      </c>
      <c r="KI4" s="11" t="str">
        <f>IF(SUM(JO4:JR4)-JS4&gt;0,SUM(JO4:JR4)-JS4,"")</f>
        <v/>
      </c>
      <c r="KJ4" s="11" t="str">
        <f>IF(MAX(KF4,KI4)&gt;0,MAX(KF4,KI4),"")</f>
        <v/>
      </c>
      <c r="KK4" s="11" t="str">
        <f>IF(JV4&gt;0,JV4,"")</f>
        <v/>
      </c>
      <c r="KL4" s="11" t="str">
        <f>IF(JW4&gt;0,JW4,"")</f>
        <v/>
      </c>
      <c r="KM4" s="11" t="str">
        <f>IF(SUM(JT4:JW4)-JX4&gt;0,SUM(JT4:JW4)-JX4,"")</f>
        <v/>
      </c>
      <c r="KN4" s="11" t="str">
        <f>IF(KA4&gt;0,KA4,"")</f>
        <v/>
      </c>
      <c r="KO4" s="11" t="str">
        <f>IF(KB4&gt;0,KB4,"")</f>
        <v/>
      </c>
      <c r="KP4" s="11" t="str">
        <f>IF(SUM(JY4:KB4)-KC4&gt;0,SUM(JY4:KB4)-KC4,"")</f>
        <v/>
      </c>
      <c r="KQ4" s="11" t="str">
        <f>IF(SUM(KJ4,KM4,KP4)&gt;0,SUM(KJ4,KM4,KP4),"")</f>
        <v/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0" t="str">
        <f>IF(KT4&gt;0,KT4,"")</f>
        <v/>
      </c>
      <c r="LM4" s="40" t="str">
        <f>IF(KU4&gt;0,KU4,"")</f>
        <v/>
      </c>
      <c r="LN4" s="40" t="str">
        <f>IF(SUM(KR4:KU4)-KV4&gt;0,SUM(KR4:KU4)-KV4,"")</f>
        <v/>
      </c>
      <c r="LO4" s="40" t="str">
        <f>IF(KY4&gt;0,KY4,"")</f>
        <v/>
      </c>
      <c r="LP4" s="40" t="str">
        <f>IF(KZ4&gt;0,KZ4,"")</f>
        <v/>
      </c>
      <c r="LQ4" s="40" t="str">
        <f>IF(SUM(KW4:KZ4)-LA4&gt;0,SUM(KW4:KZ4)-LA4,"")</f>
        <v/>
      </c>
      <c r="LR4" s="40" t="str">
        <f>IF(MAX(LN4,LQ4)&gt;0,MAX(LN4,LQ4),"")</f>
        <v/>
      </c>
      <c r="LS4" s="40" t="str">
        <f>IF(LD4&gt;0,LD4,"")</f>
        <v/>
      </c>
      <c r="LT4" s="40" t="str">
        <f>IF(LE4&gt;0,LE4,"")</f>
        <v/>
      </c>
      <c r="LU4" s="40" t="str">
        <f>IF(SUM(LB4:LE4)-LF4&gt;0,SUM(LB4:LE4)-LF4,"")</f>
        <v/>
      </c>
      <c r="LV4" s="40" t="str">
        <f>IF(LI4&gt;0,LI4,"")</f>
        <v/>
      </c>
      <c r="LW4" s="40" t="str">
        <f>IF(LJ4&gt;0,LJ4,"")</f>
        <v/>
      </c>
      <c r="LX4" s="40" t="str">
        <f>IF(SUM(LG4:LJ4)-LK4&gt;0,SUM(LG4:LJ4)-LK4,"")</f>
        <v/>
      </c>
      <c r="LY4" s="40" t="str">
        <f>IF(SUM(LR4,LU4,LX4)&gt;0,SUM(LR4,LU4,LX4),"")</f>
        <v/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>IF(MB4&gt;0,MB4,"")</f>
        <v/>
      </c>
      <c r="MU4" s="11" t="str">
        <f>IF(MC4&gt;0,MC4,"")</f>
        <v/>
      </c>
      <c r="MV4" s="11" t="str">
        <f>IF(SUM(LZ4:MC4)-MD4&gt;0,SUM(LZ4:MC4)-MD4,"")</f>
        <v/>
      </c>
      <c r="MW4" s="11" t="str">
        <f>IF(MG4&gt;0,MG4,"")</f>
        <v/>
      </c>
      <c r="MX4" s="11" t="str">
        <f>IF(MH4&gt;0,MH4,"")</f>
        <v/>
      </c>
      <c r="MY4" s="11" t="str">
        <f>IF(SUM(ME4:MH4)-MI4&gt;0,SUM(ME4:MH4)-MI4,"")</f>
        <v/>
      </c>
      <c r="MZ4" s="11" t="str">
        <f>IF(MAX(MV4,MY4)&gt;0,MAX(MV4,MY4),"")</f>
        <v/>
      </c>
      <c r="NA4" s="11" t="str">
        <f>IF(ML4&gt;0,ML4,"")</f>
        <v/>
      </c>
      <c r="NB4" s="11" t="str">
        <f>IF(MM4&gt;0,MM4,"")</f>
        <v/>
      </c>
      <c r="NC4" s="11" t="str">
        <f>IF(SUM(MJ4:MM4)-MN4&gt;0,SUM(MJ4:MM4)-MN4,"")</f>
        <v/>
      </c>
      <c r="ND4" s="11" t="str">
        <f>IF(MQ4&gt;0,MQ4,"")</f>
        <v/>
      </c>
      <c r="NE4" s="11" t="str">
        <f>IF(MR4&gt;0,MR4,"")</f>
        <v/>
      </c>
      <c r="NF4" s="11" t="str">
        <f>IF(SUM(MO4:MR4)-MS4&gt;0,SUM(MO4:MR4)-MS4,"")</f>
        <v/>
      </c>
      <c r="NG4" s="11" t="str">
        <f>IF(SUM(MZ4,NC4,NF4)&gt;0,SUM(MZ4,NC4,NF4),"")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0" t="str">
        <f>IF(NJ4&gt;0,NJ4,"")</f>
        <v/>
      </c>
      <c r="OC4" s="40" t="str">
        <f>IF(NK4&gt;0,NK4,"")</f>
        <v/>
      </c>
      <c r="OD4" s="40" t="str">
        <f>IF(SUM(NH4:NK4)-NL4&gt;0,SUM(NH4:NK4)-NL4,"")</f>
        <v/>
      </c>
      <c r="OE4" s="40" t="str">
        <f>IF(NO4&gt;0,NO4,"")</f>
        <v/>
      </c>
      <c r="OF4" s="40" t="str">
        <f>IF(NP4&gt;0,NP4,"")</f>
        <v/>
      </c>
      <c r="OG4" s="40" t="str">
        <f>IF(SUM(NM4:NP4)-NQ4&gt;0,SUM(NM4:NP4)-NQ4,"")</f>
        <v/>
      </c>
      <c r="OH4" s="40" t="str">
        <f>IF(MAX(OD4,OG4)&gt;0,MAX(OD4,OG4),"")</f>
        <v/>
      </c>
      <c r="OI4" s="40" t="str">
        <f>IF(NT4&gt;0,NT4,"")</f>
        <v/>
      </c>
      <c r="OJ4" s="40" t="str">
        <f>IF(NU4&gt;0,NU4,"")</f>
        <v/>
      </c>
      <c r="OK4" s="40" t="str">
        <f>IF(SUM(NR4:NU4)-NV4&gt;0,SUM(NR4:NU4)-NV4,"")</f>
        <v/>
      </c>
      <c r="OL4" s="40" t="str">
        <f>IF(NY4&gt;0,NY4,"")</f>
        <v/>
      </c>
      <c r="OM4" s="40" t="str">
        <f>IF(NZ4&gt;0,NZ4,"")</f>
        <v/>
      </c>
      <c r="ON4" s="40" t="str">
        <f>IF(SUM(NW4:NZ4)-OA4&gt;0,SUM(NW4:NZ4)-OA4,"")</f>
        <v/>
      </c>
      <c r="OO4" s="40" t="str">
        <f>IF(SUM(OH4,OK4,ON4)&gt;0,SUM(OH4,OK4,ON4),"")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>IF(OR4&gt;0,OR4,"")</f>
        <v/>
      </c>
      <c r="PK4" s="11" t="str">
        <f>IF(OS4&gt;0,OS4,"")</f>
        <v/>
      </c>
      <c r="PL4" s="11" t="str">
        <f>IF(SUM(OP4:OS4)-OT4&gt;0,SUM(OP4:OS4)-OT4,"")</f>
        <v/>
      </c>
      <c r="PM4" s="11" t="str">
        <f>IF(OW4&gt;0,OW4,"")</f>
        <v/>
      </c>
      <c r="PN4" s="11" t="str">
        <f>IF(OX4&gt;0,OX4,"")</f>
        <v/>
      </c>
      <c r="PO4" s="11" t="str">
        <f>IF(SUM(OU4:OX4)-OY4&gt;0,SUM(OU4:OX4)-OY4,"")</f>
        <v/>
      </c>
      <c r="PP4" s="11" t="str">
        <f>IF(MAX(PL4,PO4)&gt;0,MAX(PL4,PO4),"")</f>
        <v/>
      </c>
      <c r="PQ4" s="11" t="str">
        <f>IF(PB4&gt;0,PB4,"")</f>
        <v/>
      </c>
      <c r="PR4" s="11" t="str">
        <f>IF(PC4&gt;0,PC4,"")</f>
        <v/>
      </c>
      <c r="PS4" s="11" t="str">
        <f>IF(SUM(OZ4:PC4)-PD4&gt;0,SUM(OZ4:PC4)-PD4,"")</f>
        <v/>
      </c>
      <c r="PT4" s="11" t="str">
        <f>IF(PG4&gt;0,PG4,"")</f>
        <v/>
      </c>
      <c r="PU4" s="11" t="str">
        <f>IF(PH4&gt;0,PH4,"")</f>
        <v/>
      </c>
      <c r="PV4" s="11" t="str">
        <f>IF(SUM(PE4:PH4)-PI4&gt;0,SUM(PE4:PH4)-PI4,"")</f>
        <v/>
      </c>
      <c r="PW4" s="11" t="str">
        <f>IF(SUM(PP4,PS4,PV4)&gt;0,SUM(PP4,PS4,PV4),"")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0" t="str">
        <f>IF(PZ4&gt;0,PZ4,"")</f>
        <v/>
      </c>
      <c r="QS4" s="40" t="str">
        <f>IF(QA4&gt;0,QA4,"")</f>
        <v/>
      </c>
      <c r="QT4" s="40" t="str">
        <f>IF(SUM(PX4:QA4)-QB4&gt;0,SUM(PX4:QA4)-QB4,"")</f>
        <v/>
      </c>
      <c r="QU4" s="40" t="str">
        <f>IF(QE4&gt;0,QE4,"")</f>
        <v/>
      </c>
      <c r="QV4" s="40" t="str">
        <f>IF(QF4&gt;0,QF4,"")</f>
        <v/>
      </c>
      <c r="QW4" s="40" t="str">
        <f>IF(SUM(QC4:QF4)-QG4&gt;0,SUM(QC4:QF4)-QG4,"")</f>
        <v/>
      </c>
      <c r="QX4" s="40" t="str">
        <f>IF(MAX(QT4,QW4)&gt;0,MAX(QT4,QW4),"")</f>
        <v/>
      </c>
      <c r="QY4" s="40" t="str">
        <f>IF(QJ4&gt;0,QJ4,"")</f>
        <v/>
      </c>
      <c r="QZ4" s="40" t="str">
        <f>IF(QK4&gt;0,QK4,"")</f>
        <v/>
      </c>
      <c r="RA4" s="40" t="str">
        <f>IF(SUM(QH4:QK4)-QL4&gt;0,SUM(QH4:QK4)-QL4,"")</f>
        <v/>
      </c>
      <c r="RB4" s="40" t="str">
        <f>IF(QO4&gt;0,QO4,"")</f>
        <v/>
      </c>
      <c r="RC4" s="40" t="str">
        <f>IF(QP4&gt;0,QP4,"")</f>
        <v/>
      </c>
      <c r="RD4" s="40" t="str">
        <f>IF(SUM(QM4:QP4)-QQ4&gt;0,SUM(QM4:QP4)-QQ4,"")</f>
        <v/>
      </c>
      <c r="RE4" s="40" t="str">
        <f>IF(SUM(QX4,RA4,RD4)&gt;0,SUM(QX4,RA4,RD4),"")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>IF(RH4&gt;0,RH4,"")</f>
        <v/>
      </c>
      <c r="SA4" s="11" t="str">
        <f>IF(RI4&gt;0,RI4,"")</f>
        <v/>
      </c>
      <c r="SB4" s="11" t="str">
        <f>IF(SUM(RF4:RI4)-RJ4&gt;0,SUM(RF4:RI4)-RJ4,"")</f>
        <v/>
      </c>
      <c r="SC4" s="11" t="str">
        <f>IF(RM4&gt;0,RM4,"")</f>
        <v/>
      </c>
      <c r="SD4" s="11" t="str">
        <f>IF(RN4&gt;0,RN4,"")</f>
        <v/>
      </c>
      <c r="SE4" s="11" t="str">
        <f>IF(SUM(RK4:RN4)-RO4&gt;0,SUM(RK4:RN4)-RO4,"")</f>
        <v/>
      </c>
      <c r="SF4" s="11" t="str">
        <f>IF(MAX(SB4,SE4)&gt;0,MAX(SB4,SE4),"")</f>
        <v/>
      </c>
      <c r="SG4" s="11" t="str">
        <f>IF(RR4&gt;0,RR4,"")</f>
        <v/>
      </c>
      <c r="SH4" s="11" t="str">
        <f>IF(RS4&gt;0,RS4,"")</f>
        <v/>
      </c>
      <c r="SI4" s="11" t="str">
        <f>IF(SUM(RP4:RS4)-RT4&gt;0,SUM(RP4:RS4)-RT4,"")</f>
        <v/>
      </c>
      <c r="SJ4" s="11" t="str">
        <f>IF(RW4&gt;0,RW4,"")</f>
        <v/>
      </c>
      <c r="SK4" s="11" t="str">
        <f>IF(RX4&gt;0,RX4,"")</f>
        <v/>
      </c>
      <c r="SL4" s="11" t="str">
        <f>IF(SUM(RU4:RX4)-RY4&gt;0,SUM(RU4:RX4)-RY4,"")</f>
        <v/>
      </c>
      <c r="SM4" s="11" t="str">
        <f>IF(SUM(SF4,SI4,SL4)&gt;0,SUM(SF4,SI4,SL4),"")</f>
        <v/>
      </c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40" t="str">
        <f>IF(SP4&gt;0,SP4,"")</f>
        <v/>
      </c>
      <c r="TI4" s="40" t="str">
        <f>IF(SQ4&gt;0,SQ4,"")</f>
        <v/>
      </c>
      <c r="TJ4" s="40" t="str">
        <f>IF(SUM(SN4:SQ4)-SR4&gt;0,SUM(SN4:SQ4)-SR4,"")</f>
        <v/>
      </c>
      <c r="TK4" s="40" t="str">
        <f>IF(SU4&gt;0,SU4,"")</f>
        <v/>
      </c>
      <c r="TL4" s="40" t="str">
        <f>IF(SV4&gt;0,SV4,"")</f>
        <v/>
      </c>
      <c r="TM4" s="40" t="str">
        <f>IF(SUM(SS4:SV4)-SW4&gt;0,SUM(SS4:SV4)-SW4,"")</f>
        <v/>
      </c>
      <c r="TN4" s="40" t="str">
        <f>IF(MAX(TJ4,TM4)&gt;0,MAX(TJ4,TM4),"")</f>
        <v/>
      </c>
      <c r="TO4" s="40" t="str">
        <f>IF(SZ4&gt;0,SZ4,"")</f>
        <v/>
      </c>
      <c r="TP4" s="40" t="str">
        <f>IF(TA4&gt;0,TA4,"")</f>
        <v/>
      </c>
      <c r="TQ4" s="40" t="str">
        <f>IF(SUM(SX4:TA4)-TB4&gt;0,SUM(SX4:TA4)-TB4,"")</f>
        <v/>
      </c>
      <c r="TR4" s="40" t="str">
        <f>IF(TE4&gt;0,TE4,"")</f>
        <v/>
      </c>
      <c r="TS4" s="40" t="str">
        <f>IF(TF4&gt;0,TF4,"")</f>
        <v/>
      </c>
      <c r="TT4" s="40" t="str">
        <f>IF(SUM(TC4:TF4)-TG4&gt;0,SUM(TC4:TF4)-TG4,"")</f>
        <v/>
      </c>
      <c r="TU4" s="40" t="str">
        <f>IF(SUM(TN4,TQ4,TT4)&gt;0,SUM(TN4,TQ4,TT4),"")</f>
        <v/>
      </c>
      <c r="TV4" s="18"/>
      <c r="TW4" s="18"/>
      <c r="TX4" s="18"/>
      <c r="TY4" s="18"/>
      <c r="TZ4" s="18"/>
      <c r="UA4" s="18"/>
      <c r="UB4" s="18"/>
      <c r="UC4" s="18"/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1" t="str">
        <f>IF(TX4&gt;0,TX4,"")</f>
        <v/>
      </c>
      <c r="UQ4" s="11" t="str">
        <f>IF(TY4&gt;0,TY4,"")</f>
        <v/>
      </c>
      <c r="UR4" s="11" t="str">
        <f>IF(SUM(TV4:TY4)-TZ4&gt;0,SUM(TV4:TY4)-TZ4,"")</f>
        <v/>
      </c>
      <c r="US4" s="11" t="str">
        <f>IF(UC4&gt;0,UC4,"")</f>
        <v/>
      </c>
      <c r="UT4" s="11" t="str">
        <f>IF(UD4&gt;0,UD4,"")</f>
        <v/>
      </c>
      <c r="UU4" s="11" t="str">
        <f>IF(SUM(UA4:UD4)-UE4&gt;0,SUM(UA4:UD4)-UE4,"")</f>
        <v/>
      </c>
      <c r="UV4" s="11" t="str">
        <f>IF(MAX(UR4,UU4)&gt;0,MAX(UR4,UU4),"")</f>
        <v/>
      </c>
      <c r="UW4" s="11" t="str">
        <f>IF(UH4&gt;0,UH4,"")</f>
        <v/>
      </c>
      <c r="UX4" s="11" t="str">
        <f>IF(UI4&gt;0,UI4,"")</f>
        <v/>
      </c>
      <c r="UY4" s="11" t="str">
        <f>IF(SUM(UF4:UI4)-UJ4&gt;0,SUM(UF4:UI4)-UJ4,"")</f>
        <v/>
      </c>
      <c r="UZ4" s="11" t="str">
        <f>IF(UM4&gt;0,UM4,"")</f>
        <v/>
      </c>
      <c r="VA4" s="11" t="str">
        <f>IF(UN4&gt;0,UN4,"")</f>
        <v/>
      </c>
      <c r="VB4" s="11" t="str">
        <f>IF(SUM(UK4:UN4)-UO4&gt;0,SUM(UK4:UN4)-UO4,"")</f>
        <v/>
      </c>
      <c r="VC4" s="11" t="str">
        <f>IF(SUM(UV4,UY4,VB4)&gt;0,SUM(UV4,UY4,VB4),"")</f>
        <v/>
      </c>
      <c r="VD4" s="17"/>
      <c r="VE4" s="17"/>
      <c r="VF4" s="17"/>
      <c r="VG4" s="17"/>
      <c r="VH4" s="17"/>
      <c r="VI4" s="17"/>
      <c r="VJ4" s="17"/>
      <c r="VK4" s="17"/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40" t="str">
        <f>IF(VF4&gt;0,VF4,"")</f>
        <v/>
      </c>
      <c r="VY4" s="40" t="str">
        <f>IF(VG4&gt;0,VG4,"")</f>
        <v/>
      </c>
      <c r="VZ4" s="40" t="str">
        <f>IF(SUM(VD4:VG4)-VH4&gt;0,SUM(VD4:VG4)-VH4,"")</f>
        <v/>
      </c>
      <c r="WA4" s="40" t="str">
        <f>IF(VK4&gt;0,VK4,"")</f>
        <v/>
      </c>
      <c r="WB4" s="40" t="str">
        <f>IF(VL4&gt;0,VL4,"")</f>
        <v/>
      </c>
      <c r="WC4" s="40" t="str">
        <f>IF(SUM(VI4:VL4)-VM4&gt;0,SUM(VI4:VL4)-VM4,"")</f>
        <v/>
      </c>
      <c r="WD4" s="40" t="str">
        <f>IF(MAX(VZ4,WC4)&gt;0,MAX(VZ4,WC4),"")</f>
        <v/>
      </c>
      <c r="WE4" s="40" t="str">
        <f>IF(VP4&gt;0,VP4,"")</f>
        <v/>
      </c>
      <c r="WF4" s="40" t="str">
        <f>IF(VQ4&gt;0,VQ4,"")</f>
        <v/>
      </c>
      <c r="WG4" s="40" t="str">
        <f>IF(SUM(VN4:VQ4)-VR4&gt;0,SUM(VN4:VQ4)-VR4,"")</f>
        <v/>
      </c>
      <c r="WH4" s="40" t="str">
        <f>IF(VU4&gt;0,VU4,"")</f>
        <v/>
      </c>
      <c r="WI4" s="40" t="str">
        <f>IF(VV4&gt;0,VV4,"")</f>
        <v/>
      </c>
      <c r="WJ4" s="40" t="str">
        <f>IF(SUM(VS4:VV4)-VW4&gt;0,SUM(VS4:VV4)-VW4,"")</f>
        <v/>
      </c>
      <c r="WK4" s="40" t="str">
        <f>IF(SUM(WD4,WG4,WJ4)&gt;0,SUM(WD4,WG4,WJ4),"")</f>
        <v/>
      </c>
      <c r="WL4" s="26">
        <f>IF($CH4="P",BS4,(BS4+AR4)/2)</f>
        <v>3.8149999999999999</v>
      </c>
      <c r="WM4" s="26">
        <f>IF($CH4="P",BT4,(BT4+AS4)/2)</f>
        <v>4.7</v>
      </c>
      <c r="WN4" s="26">
        <f>IF($CH4="P",BU4,(BU4+AT4)/2)</f>
        <v>5.85</v>
      </c>
      <c r="WO4" s="26">
        <f>IF($CH4="P",BV4,(BV4+AU4)/2)</f>
        <v>7.97</v>
      </c>
      <c r="WP4" s="26">
        <f>IF($CH4="P",BW4,(BW4+AV4)/2)</f>
        <v>0</v>
      </c>
      <c r="WQ4" s="26">
        <f>IF($CH4="P",BX4,(BX4+AW4)/2)</f>
        <v>3.6749999999999998</v>
      </c>
      <c r="WR4" s="26">
        <f>IF($CH4="P",BY4,(BY4+AX4)/2)</f>
        <v>4.5750000000000002</v>
      </c>
      <c r="WS4" s="26">
        <f>IF($CH4="P",BZ4,(BZ4+AY4)/2)</f>
        <v>5.85</v>
      </c>
      <c r="WT4" s="26">
        <f>IF($CH4="P",CA4,(CA4+AZ4)/2)</f>
        <v>8.5399999999999991</v>
      </c>
      <c r="WU4" s="26">
        <f>IF($CH4="P",CB4,(CB4+BA4)/2)</f>
        <v>0</v>
      </c>
      <c r="WV4" s="26">
        <f>IF($CH4="P",CC4,(CC4+BB4)/2)</f>
        <v>4.0250000000000004</v>
      </c>
      <c r="WW4" s="26">
        <f>IF($CH4="P",CD4,(CD4+BC4)/2)</f>
        <v>4.7750000000000004</v>
      </c>
      <c r="WX4" s="26">
        <f>IF($CH4="P",CE4,(CE4+BD4)/2)</f>
        <v>5.85</v>
      </c>
      <c r="WY4" s="26">
        <f>IF($CH4="P",CF4,(CF4+BE4)/2)</f>
        <v>9.0299999999999994</v>
      </c>
      <c r="WZ4" s="26">
        <f>IF($CH4="P",CG4,(CG4+BF4)/2)</f>
        <v>0</v>
      </c>
      <c r="XA4" s="28" t="s">
        <v>53</v>
      </c>
      <c r="XB4" s="11">
        <f>IF(WN4&gt;0,WN4,"")</f>
        <v>5.85</v>
      </c>
      <c r="XC4" s="11">
        <f>IF(WO4&gt;0,WO4,"")</f>
        <v>7.97</v>
      </c>
      <c r="XD4" s="11">
        <f>IF(SUM(WL4:WO4)-WP4&gt;0,SUM(WL4:WO4)-WP4,"")</f>
        <v>22.335000000000001</v>
      </c>
      <c r="XE4" s="11">
        <f>IF(WS4&gt;0,WS4,"")</f>
        <v>5.85</v>
      </c>
      <c r="XF4" s="11">
        <f>IF(WT4&gt;0,WT4,"")</f>
        <v>8.5399999999999991</v>
      </c>
      <c r="XG4" s="11">
        <f>IF(SUM(WQ4:WT4)-WU4&gt;0,SUM(WQ4:WT4)-WU4,"")</f>
        <v>22.64</v>
      </c>
      <c r="XH4" s="11">
        <f>IF(MAX(XD4,XG4)&gt;0,MAX(XD4,XG4),"")</f>
        <v>22.64</v>
      </c>
      <c r="XI4" s="11">
        <f>IF(WX4&gt;0,WX4,"")</f>
        <v>5.85</v>
      </c>
      <c r="XJ4" s="11">
        <f>IF(WY4&gt;0,WY4,"")</f>
        <v>9.0299999999999994</v>
      </c>
      <c r="XK4" s="11">
        <f>IF(SUM(WV4:WY4)-WZ4&gt;0,SUM(WV4:WY4)-WZ4,"")</f>
        <v>23.68</v>
      </c>
      <c r="XL4" s="11">
        <f>IF(SUM(XH4,XK4)&gt;0,SUM(XH4,XK4),"")</f>
        <v>46.32</v>
      </c>
    </row>
    <row r="5" spans="1:636" x14ac:dyDescent="0.2">
      <c r="A5" s="4" cm="1">
        <f t="array" ref="A5">IF(AND(H5&lt;&gt;"",H5&lt;&gt;"No DD"),SUMPRODUCT((H$4:H$12&lt;&gt;"")*(H$4:H$12&lt;&gt;"No DD")*(E$4:E$12&gt;E5))+1,IF(H5="No DD",SUMPRODUCT((H$4:H$12="No DD")*(E$4:E$12&gt;E5))+1+SUMPRODUCT((H$4:H$12&lt;&gt;"")*(H$4:H$12&lt;&gt;"No DD")),""))</f>
        <v>2</v>
      </c>
      <c r="B5" s="5" t="s">
        <v>214</v>
      </c>
      <c r="C5" s="4" t="s">
        <v>215</v>
      </c>
      <c r="D5" s="4" t="s">
        <v>218</v>
      </c>
      <c r="E5" s="9">
        <f>SUM(J5,L5,N5)</f>
        <v>91.88</v>
      </c>
      <c r="F5" s="3" t="str">
        <f>IF(OR(AND(AG5&gt;=AQ$14,AG5&lt;&gt;"",AI5&gt;=AQ$18,AI5&lt;&gt;"",AF5=""),AND(AJ5&gt;=AQ$14,AJ5&lt;&gt;"",AL5&gt;=AQ$18,AL5&lt;&gt;"",AF5=""),AND(AN5&gt;=AQ$14,AN5&lt;&gt;"",AP5&gt;=AQ$18,AP5&lt;&gt;"",AF5=""),AND(BH5&gt;=BR$14,BH5&lt;&gt;"",BJ5&gt;=BR$18,BJ5&lt;&gt;"",BG5=""),AND(BK5&gt;=BR$14,BK5&lt;&gt;"",BM5&gt;=BR$18,BM5&lt;&gt;"",BG5=""),AND(BO5&gt;=BR$14,BO5&lt;&gt;"",BQ5&gt;=BR$18,BQ5&lt;&gt;"",BG5=""),AND(CI5&gt;=CS$14,CI5&lt;&gt;"",CK5&gt;=CS$18,CK5&lt;&gt;"",CH5=""),AND(CL5&gt;=CS$14,CL5&lt;&gt;"",CN5&gt;=CS$18,CN5&lt;&gt;"",CH5=""),AND(CP5&gt;=CS$14,CP5&lt;&gt;"",CR5&gt;=CS$18,CR5&lt;&gt;"",CH5=""),AND(DP5&gt;=EC$14,DP5&lt;&gt;"",DR5&gt;=EC$18,DR5&lt;&gt;""),AND(DS5&gt;=EC$14,DS5&lt;&gt;"",DU5&gt;=EC$18,DU5&lt;&gt;""),AND(DW5&gt;=EC$14,DW5&lt;&gt;"",DY5&gt;=EC$18,DY5&lt;&gt;""),AND(DZ5&gt;=EC$14,DZ5&lt;&gt;"",EB5&gt;=EC$18,EB5&lt;&gt;""),AND(EX5&gt;=FK$14,EX5&lt;&gt;"",EZ5&gt;=FK$18,EZ5&lt;&gt;""),AND(FA5&gt;=FK$14,FA5&lt;&gt;"",FC5&gt;=FK$18,FC5&lt;&gt;""),AND(FE5&gt;=FK$14,FE5&lt;&gt;"",FG5&gt;=FK$18,FG5&lt;&gt;""),AND(FH5&gt;=FK$14,FH5&lt;&gt;"",FJ5&gt;=FK$18,FJ5&lt;&gt;""),AND(GF5&gt;=GS$14,GF5&lt;&gt;"",GH5&gt;=GS$18,GH5&lt;&gt;""),AND(GI5&gt;=GS$14,GI5&lt;&gt;"",GK5&gt;=GS$18,GK5&lt;&gt;""),AND(GM5&gt;=GS$14,GM5&lt;&gt;"",GO5&gt;=GS$18,GO5&lt;&gt;""),AND(GP5&gt;=GS$14,GP5&lt;&gt;"",GR5&gt;=GS$18,GR5&lt;&gt;""),AND(HN5&gt;=IA$14,HN5&lt;&gt;"",HP5&gt;=IA$18,HP5&lt;&gt;""),AND(HQ5&gt;=IA$14,HQ5&lt;&gt;"",HS5&gt;=IA$18,HS5&lt;&gt;""),AND(HU5&gt;=IA$14,HU5&lt;&gt;"",HW5&gt;=IA$18,HW5&lt;&gt;""),AND(HX5&gt;=IA$14,HX5&lt;&gt;"",HZ5&gt;=IA$18,HZ5&lt;&gt;""),AND(IV5&gt;=JI$14,IV5&lt;&gt;"",IX5&gt;=JI$18,IX5&lt;&gt;""),AND(IY5&gt;=JI$14,IY5&lt;&gt;"",JA5&gt;=JI$18,JA5&lt;&gt;""),AND(JC5&gt;=JI$14,JC5&lt;&gt;"",JE5&gt;=JI$18,JE5&lt;&gt;""),AND(JF5&gt;=JI$14,JF5&lt;&gt;"",JH5&gt;=JI$18,JH5&lt;&gt;""),AND(KD5&gt;=KQ$14,KD5&lt;&gt;"",KF5&gt;=KQ$18,KF5&lt;&gt;""),AND(KG5&gt;=KQ$14,KG5&lt;&gt;"",KI5&gt;=KQ$18,KI5&lt;&gt;""),AND(KK5&gt;=KQ$14,KK5&lt;&gt;"",KM5&gt;=KQ$18,KM5&lt;&gt;""),AND(KN5&gt;=KQ$14,KN5&lt;&gt;"",KP5&gt;=KQ$18,KP5&lt;&gt;""),AND(LL5&gt;=LY$14,LL5&lt;&gt;"",LN5&gt;=LY$18,LN5&lt;&gt;""),AND(LO5&gt;=LY$14,LO5&lt;&gt;"",LQ5&gt;=LY$18,LQ5&lt;&gt;""),AND(LS5&gt;=LY$14,LS5&lt;&gt;"",LU5&gt;=LY$18,LU5&lt;&gt;""),AND(LV5&gt;=LY$14,LV5&lt;&gt;"",LX5&gt;=LY$18,LX5&lt;&gt;""),AND(MT5&gt;=NG$14,MT5&lt;&gt;"",MV5&gt;=NG$18,MV5&lt;&gt;""),AND(MW5&gt;=NG$14,MW5&lt;&gt;"",MY5&gt;=NG$18,MY5&lt;&gt;""),AND(NA5&gt;=NG$14,NA5&lt;&gt;"",NC5&gt;=NG$18,NC5&lt;&gt;""),AND(ND5&gt;=NG$14,ND5&lt;&gt;"",NF5&gt;=NG$18,NF5&lt;&gt;""),AND(OB5&gt;=OO$14,OB5&lt;&gt;"",OD5&gt;=OO$18,OD5&lt;&gt;""),AND(OE5&gt;=OO$14,OE5&lt;&gt;"",OG5&gt;=OO$18,OG5&lt;&gt;""),AND(OI5&gt;=OO$14,OI5&lt;&gt;"",OK5&gt;=OO$18,OK5&lt;&gt;""),AND(OL5&gt;=OO$14,OL5&lt;&gt;"",ON5&gt;=OO$18,ON5&lt;&gt;""),AND(PJ5&gt;=PW$14,PJ5&lt;&gt;"",PL5&gt;=PW$18,PL5&lt;&gt;""),AND(PM5&gt;=PW$14,PM5&lt;&gt;"",PO5&gt;=PW$18,PO5&lt;&gt;""),AND(PQ5&gt;=PW$14,PQ5&lt;&gt;"",PS5&gt;=PW$18,PS5&lt;&gt;""),AND(PT5&gt;=PW$14,PT5&lt;&gt;"",PV5&gt;=PW$18,PV5&lt;&gt;""),AND(QR5&gt;=RE$14,QR5&lt;&gt;"",QT5&gt;=RE$18,QT5&lt;&gt;""),AND(QU5&gt;=RE$14,QU5&lt;&gt;"",QW5&gt;=RE$18,QW5&lt;&gt;""),AND(QY5&gt;=RE$14,QY5&lt;&gt;"",RA5&gt;=RE$18,RA5&lt;&gt;""),AND(RB5&gt;=RE$14,RB5&lt;&gt;"",RD5&gt;=RE$18,RD5&lt;&gt;""),AND(RZ5&gt;=SM$14,RZ5&lt;&gt;"",SB5&gt;=SM$18,SB5&lt;&gt;""),AND(SC5&gt;=SM$14,SC5&lt;&gt;"",SE5&gt;=SM$18,SE5&lt;&gt;""),AND(SG5&gt;=SM$14,SG5&lt;&gt;"",SI5&gt;=SM$18,SI5&lt;&gt;""),AND(SJ5&gt;=SM$14,SJ5&lt;&gt;"",SL5&gt;=SM$18,SL5&lt;&gt;""),AND(TH5&gt;=TU$14,TH5&lt;&gt;"",TJ5&gt;=TU$18,TJ5&lt;&gt;""),AND(TK5&gt;=TU$14,TK5&lt;&gt;"",TM5&gt;=TU$18,TM5&lt;&gt;""),AND(TO5&gt;=TU$14,TO5&lt;&gt;"",TQ5&gt;=TU$18,TQ5&lt;&gt;""),AND(TR5&gt;=TU$14,TR5&lt;&gt;"",TT5&gt;=TU$18,TT5&lt;&gt;""),AND(UP5&gt;=VC$14,UP5&lt;&gt;"",UR5&gt;=VC$18,UR5&lt;&gt;""),AND(US5&gt;=VC$14,US5&lt;&gt;"",UU5&gt;=VC$18,UU5&lt;&gt;""),AND(UW5&gt;=VC$14,UW5&lt;&gt;"",UY5&gt;=VC$18,UY5&lt;&gt;""),AND(UZ5&gt;=VC$14,UZ5&lt;&gt;"",VB5&gt;=VC$18,VB5&lt;&gt;""),AND(VX5&gt;=WK$14,VX5&lt;&gt;"",VZ5&gt;=WK$18,VZ5&lt;&gt;""),AND(WA5&gt;=WK$14,WA5&lt;&gt;"",WC5&gt;=WK$18,WC5&lt;&gt;""),AND(WE5&gt;=WK$14,WE5&lt;&gt;"",WG5&gt;=WK$18,WG5&lt;&gt;""),AND(WH5&gt;=WK$14,WH5&lt;&gt;"",WJ5&gt;=WK$18,WJ5&lt;&gt;"")),"P","")</f>
        <v>P</v>
      </c>
      <c r="G5" s="3" t="str">
        <f>IF(OR(AND(AI5&gt;=AQ$18,AI5&lt;&gt;"",AF5=""),AND(AL5&gt;=AQ$18,AL5&lt;&gt;"",AF5=""),AND(AP5&gt;=AQ$18,AP5&lt;&gt;"",AF5=""),AND(BJ5&gt;=BR$18,BJ5&lt;&gt;"",BG5=""),AND(BM5&gt;=BR$18,BM5&lt;&gt;"",BG5=""),AND(BQ5&gt;=BR$18,BQ5&lt;&gt;"",BG5=""),AND(CK5&gt;=CS$18,CK5&lt;&gt;"",CH5=""),AND(CN5&gt;=CS$18,CN5&lt;&gt;"",CH5=""),AND(CR5&gt;=CS$18,CR5&lt;&gt;"",CH5=""),AND(DR5&gt;=EC$18,DR5&lt;&gt;""),AND(DU5&gt;=EC$18,DU5&lt;&gt;""),AND(DY5&gt;=EC$18,DY5&lt;&gt;""),AND(EB5&gt;=EC$18,EB5&lt;&gt;""),AND(EZ5&gt;=FK$18,EZ5&lt;&gt;""),AND(FC5&gt;=FK$18,FC5&lt;&gt;""),AND(FG5&gt;=FK$18,FG5&lt;&gt;""),AND(FJ5&gt;=FK$18,FJ5&lt;&gt;""),AND(GH5&gt;=GS$18,GH5&lt;&gt;""),AND(GK5&gt;=GS$18,GK5&lt;&gt;""),AND(GO5&gt;=GS$18,GO5&lt;&gt;""),AND(GR5&gt;=GS$18,GR5&lt;&gt;""),AND(HP5&gt;=IA$18,HP5&lt;&gt;""),AND(HS5&gt;=IA$18,HS5&lt;&gt;""),AND(HW5&gt;=IA$18,HW5&lt;&gt;""),AND(HZ5&gt;=IA$18,HZ5&lt;&gt;""),AND(IX5&gt;=JI$18,IX5&lt;&gt;""),AND(JA5&gt;=JI$18,JA5&lt;&gt;""),AND(JE5&gt;=JI$18,JE5&lt;&gt;""),AND(JH5&gt;=JI$18,JH5&lt;&gt;""),AND(KF5&gt;=KQ$18,KF5&lt;&gt;""),AND(KI5&gt;=KQ$18,KI5&lt;&gt;""),AND(KM5&gt;=KQ$18,KM5&lt;&gt;""),AND(KP5&gt;=KQ$18,KP5&lt;&gt;""),AND(LN5&gt;=LY$18,LN5&lt;&gt;""),AND(LQ5&gt;=LY$18,LQ5&lt;&gt;""),AND(LU5&gt;=LY$18,LU5&lt;&gt;""),AND(LX5&gt;=LY$18,LX5&lt;&gt;""),AND(MV5&gt;=NG$18,MV5&lt;&gt;""),AND(MY5&gt;=NG$18,MY5&lt;&gt;""),AND(NC5&gt;=NG$18,NC5&lt;&gt;""),AND(NF5&gt;=NG$18,NF5&lt;&gt;""),AND(OD5&gt;=OO$18,OD5&lt;&gt;""),AND(OG5&gt;=OO$18,OG5&lt;&gt;""),AND(OK5&gt;=OO$18,OK5&lt;&gt;""),AND(ON5&gt;=OO$18,ON5&lt;&gt;""),AND(PL5&gt;=PW$18,PL5&lt;&gt;""),AND(PO5&gt;=PW$18,PO5&lt;&gt;""),AND(PS5&gt;=PW$18,PS5&lt;&gt;""),AND(PV5&gt;=PW$18,PV5&lt;&gt;""),AND(QT5&gt;=RE$18,QT5&lt;&gt;""),AND(QW5&gt;=RE$18,QW5&lt;&gt;""),AND(RA5&gt;=RE$18,RA5&lt;&gt;""),AND(RD5&gt;=RE$18,RD5&lt;&gt;""),AND(SB5&gt;=SM$18,SB5&lt;&gt;""),AND(SE5&gt;=SM$18,SE5&lt;&gt;""),AND(SI5&gt;=SM$18,SI5&lt;&gt;""),AND(SL5&gt;=SM$18,SL5&lt;&gt;""),AND(TJ5&gt;=TU$18,TJ5&lt;&gt;""),AND(TM5&gt;=TU$18,TM5&lt;&gt;""),AND(TQ5&gt;=TU$18,TQ5&lt;&gt;""),AND(TT5&gt;=TU$18,TT5&lt;&gt;""),AND(UR5&gt;=VC$18,UR5&lt;&gt;""),AND(UU5&gt;=VC$18,UU5&lt;&gt;""),AND(UY5&gt;=VC$18,UY5&lt;&gt;""),AND(VB5&gt;=VC$18,VB5&lt;&gt;""),AND(VZ5&gt;=WK$18,VZ5&lt;&gt;""),AND(WC5&gt;=WK$18,WC5&lt;&gt;""),AND(WG5&gt;=WK$18,WG5&lt;&gt;""),AND(WJ5&gt;=WK$18,WJ5&lt;&gt;"")),"P","")</f>
        <v>P</v>
      </c>
      <c r="H5" s="36" t="str">
        <f>IF(AND(G5="P",F5=""),"No DD",IF(OR(AND(AG5&gt;=AQ$17,AG5&lt;&gt;"",AI5&gt;=AQ$21,AI5&lt;&gt;"",AF5=""),AND(AJ5&gt;=AQ$17,AJ5&lt;&gt;"",AL5&gt;=AQ$21,AL5&lt;&gt;"",AF5=""),AND(AN5&gt;=AQ$17,AN5&lt;&gt;"",AP5&gt;=AQ$21,AP5&lt;&gt;"",AF5=""),AND(BH5&gt;=BR$17,BH5&lt;&gt;"",BJ5&gt;=BR$21,BJ5&lt;&gt;"",BG5=""),AND(BK5&gt;=BR$17,BK5&lt;&gt;"",BM5&gt;=BR$21,BM5&lt;&gt;"",BG5=""),AND(BO5&gt;=BR$17,BO5&lt;&gt;"",BQ5&gt;=BR$21,BQ5&lt;&gt;"",BG5=""),AND(CI5&gt;=CS$17,CI5&lt;&gt;"",CK5&gt;=CS$21,CK5&lt;&gt;"",CH5=""),AND(CL5&gt;=CS$17,CL5&lt;&gt;"",CN5&gt;=CS$21,CN5&lt;&gt;"",CH5=""),AND(CP5&gt;=CS$17,CP5&lt;&gt;"",CR5&gt;=CS$21,CR5&lt;&gt;"",CH5=""),AND(DP5&gt;=EC$17,DP5&lt;&gt;"",DR5&gt;=EC$21,DR5&lt;&gt;""),AND(DS5&gt;=EC$17,DS5&lt;&gt;"",DU5&gt;=EC$21,DU5&lt;&gt;""),AND(DW5&gt;=EC$17,DW5&lt;&gt;"",DY5&gt;=EC$21,DY5&lt;&gt;""),AND(DZ5&gt;=EC$17,DZ5&lt;&gt;"",EB5&gt;=EC$21,EB5&lt;&gt;""),AND(EX5&gt;=FK$17,EX5&lt;&gt;"",EZ5&gt;=FK$21,EZ5&lt;&gt;""),AND(FA5&gt;=FK$17,FA5&lt;&gt;"",FC5&gt;=FK$21,FC5&lt;&gt;""),AND(FE5&gt;=FK$17,FE5&lt;&gt;"",FG5&gt;=FK$21,FG5&lt;&gt;""),AND(FH5&gt;=FK$17,FH5&lt;&gt;"",FJ5&gt;=FK$21,FJ5&lt;&gt;""),AND(GF5&gt;=GS$17,GF5&lt;&gt;"",GH5&gt;=GS$21,GH5&lt;&gt;""),AND(GI5&gt;=GS$17,GI5&lt;&gt;"",GK5&gt;=GS$21,GK5&lt;&gt;""),AND(GM5&gt;=GS$17,GM5&lt;&gt;"",GO5&gt;=GS$21,GO5&lt;&gt;""),AND(GP5&gt;=GS$17,GP5&lt;&gt;"",GR5&gt;=GS$21,GR5&lt;&gt;""),AND(HN5&gt;=IA$17,HN5&lt;&gt;"",HP5&gt;=IA$21,HP5&lt;&gt;""),AND(HQ5&gt;=IA$17,HQ5&lt;&gt;"",HS5&gt;=IA$21,HS5&lt;&gt;""),AND(HU5&gt;=IA$17,HU5&lt;&gt;"",HW5&gt;=IA$21,HW5&lt;&gt;""),AND(HX5&gt;=IA$17,HX5&lt;&gt;"",HZ5&gt;=IA$21,HZ5&lt;&gt;""),AND(IV5&gt;=JI$17,IV5&lt;&gt;"",IX5&gt;=JI$21,IX5&lt;&gt;""),AND(IY5&gt;=JI$17,IY5&lt;&gt;"",JA5&gt;=JI$21,JA5&lt;&gt;""),AND(JC5&gt;=JI$17,JC5&lt;&gt;"",JE5&gt;=JI$21,JE5&lt;&gt;""),AND(JF5&gt;=JI$17,JF5&lt;&gt;"",JH5&gt;=JI$21,JH5&lt;&gt;""),AND(KD5&gt;=KQ$17,KD5&lt;&gt;"",KF5&gt;=KQ$21,KF5&lt;&gt;""),AND(KG5&gt;=KQ$17,KG5&lt;&gt;"",KI5&gt;=KQ$21,KI5&lt;&gt;""),AND(KK5&gt;=KQ$17,KK5&lt;&gt;"",KM5&gt;=KQ$21,KM5&lt;&gt;""),AND(KN5&gt;=KQ$17,KN5&lt;&gt;"",KP5&gt;=KQ$21,KP5&lt;&gt;""),AND(LL5&gt;=LY$17,LL5&lt;&gt;"",LN5&gt;=LY$21,LN5&lt;&gt;""),AND(LO5&gt;=LY$17,LO5&lt;&gt;"",LQ5&gt;=LY$21,LQ5&lt;&gt;""),AND(LS5&gt;=LY$17,LS5&lt;&gt;"",LU5&gt;=LY$21,LU5&lt;&gt;""),AND(LV5&gt;=LY$17,LV5&lt;&gt;"",LX5&gt;=LY$21,LX5&lt;&gt;""),AND(MT5&gt;=NG$17,MT5&lt;&gt;"",MV5&gt;=NG$21,MV5&lt;&gt;""),AND(MW5&gt;=NG$17,MW5&lt;&gt;"",MY5&gt;=NG$21,MY5&lt;&gt;""),AND(NA5&gt;=NG$17,NA5&lt;&gt;"",NC5&gt;=NG$21,NC5&lt;&gt;""),AND(ND5&gt;=NG$17,ND5&lt;&gt;"",NF5&gt;=NG$21,NF5&lt;&gt;""),AND(OB5&gt;=OO$17,OB5&lt;&gt;"",OD5&gt;=OO$21,OD5&lt;&gt;""),AND(OE5&gt;=OO$17,OE5&lt;&gt;"",OG5&gt;=OO$21,OG5&lt;&gt;""),AND(OI5&gt;=OO$17,OI5&lt;&gt;"",OK5&gt;=OO$21,OK5&lt;&gt;""),AND(OL5&gt;=OO$17,OL5&lt;&gt;"",ON5&gt;=OO$21,ON5&lt;&gt;""),AND(PJ5&gt;=PW$17,PJ5&lt;&gt;"",PL5&gt;=PW$21,PL5&lt;&gt;""),AND(PM5&gt;=PW$17,PM5&lt;&gt;"",PO5&gt;=PW$21,PO5&lt;&gt;""),AND(PQ5&gt;=PW$17,PQ5&lt;&gt;"",PS5&gt;=PW$21,PS5&lt;&gt;""),AND(PT5&gt;=PW$17,PT5&lt;&gt;"",PV5&gt;=PW$21,PV5&lt;&gt;""),AND(QR5&gt;=RE$17,QR5&lt;&gt;"",QT5&gt;=RE$21,QT5&lt;&gt;""),AND(QU5&gt;=RE$17,QU5&lt;&gt;"",QW5&gt;=RE$21,QW5&lt;&gt;""),AND(QY5&gt;=RE$17,QY5&lt;&gt;"",RA5&gt;=RE$21,RA5&lt;&gt;""),AND(RB5&gt;=RE$17,RB5&lt;&gt;"",RD5&gt;=RE$21,RD5&lt;&gt;""),AND(RZ5&gt;=SM$17,RZ5&lt;&gt;"",SB5&gt;=SM$21,SB5&lt;&gt;""),AND(SC5&gt;=SM$17,SC5&lt;&gt;"",SE5&gt;=SM$21,SE5&lt;&gt;""),AND(SG5&gt;=SM$17,SG5&lt;&gt;"",SI5&gt;=SM$21,SI5&lt;&gt;""),AND(SJ5&gt;=SM$17,SJ5&lt;&gt;"",SL5&gt;=SM$21,SL5&lt;&gt;""),AND(TH5&gt;=TU$17,TH5&lt;&gt;"",TJ5&gt;=TU$21,TJ5&lt;&gt;""),AND(TK5&gt;=TU$17,TK5&lt;&gt;"",TM5&gt;=TU$21,TM5&lt;&gt;""),AND(TO5&gt;=TU$17,TO5&lt;&gt;"",TQ5&gt;=TU$21,TQ5&lt;&gt;""),AND(TR5&gt;=TU$17,TR5&lt;&gt;"",TT5&gt;=TU$21,TT5&lt;&gt;""),AND(UP5&gt;=VC$17,UP5&lt;&gt;"",UR5&gt;=VC$21,UR5&lt;&gt;""),AND(US5&gt;=VC$17,US5&lt;&gt;"",UU5&gt;=VC$21,UU5&lt;&gt;""),AND(UW5&gt;=VC$17,UW5&lt;&gt;"",UY5&gt;=VC$21,UY5&lt;&gt;""),AND(UZ5&gt;=VC$17,UZ5&lt;&gt;"",VB5&gt;=VC$21,VB5&lt;&gt;""),AND(VX5&gt;=WK$17,VX5&lt;&gt;"",VZ5&gt;=WK$21,VZ5&lt;&gt;""),AND(WA5&gt;=WK$17,WA5&lt;&gt;"",WC5&gt;=WK$21,WC5&lt;&gt;""),AND(WE5&gt;=WK$17,WE5&lt;&gt;"",WG5&gt;=WK$21,WG5&lt;&gt;""),AND(WH5&gt;=WK$17,WH5&lt;&gt;"",WJ5&gt;=WK$21,WJ5&lt;&gt;"")),"Merit",IF(OR(AND(AG5&gt;=AQ$16,AG5&lt;&gt;"",AI5&gt;=AQ$20,AI5&lt;&gt;"",AF5=""),AND(AJ5&gt;=AQ$16,AJ5&lt;&gt;"",AL5&gt;=AQ$20,AL5&lt;&gt;"",AF5=""),AND(AN5&gt;=AQ$16,AN5&lt;&gt;"",AP5&gt;=AQ$20,AP5&lt;&gt;"",AF5=""),AND(BH5&gt;=BR$16,BH5&lt;&gt;"",BJ5&gt;=BR$20,BJ5&lt;&gt;"",BG5=""),AND(BK5&gt;=BR$16,BK5&lt;&gt;"",BM5&gt;=BR$20,BM5&lt;&gt;"",BG5=""),AND(BO5&gt;=BR$16,BO5&lt;&gt;"",BQ5&gt;=BR$20,BQ5&lt;&gt;"",BG5=""),AND(CI5&gt;=CS$16,CI5&lt;&gt;"",CK5&gt;=CS$20,CK5&lt;&gt;"",CH5=""),AND(CL5&gt;=CS$16,CL5&lt;&gt;"",CN5&gt;=CS$20,CN5&lt;&gt;"",CH5=""),AND(CP5&gt;=CS$16,CP5&lt;&gt;"",CR5&gt;=CS$20,CR5&lt;&gt;"",CH5=""),AND(DP5&gt;=EC$16,DP5&lt;&gt;"",DR5&gt;=EC$20,DR5&lt;&gt;""),AND(DS5&gt;=EC$16,DS5&lt;&gt;"",DU5&gt;=EC$20,DU5&lt;&gt;""),AND(DW5&gt;=EC$16,DW5&lt;&gt;"",DY5&gt;=EC$20,DY5&lt;&gt;""),AND(DZ5&gt;=EC$16,DZ5&lt;&gt;"",EB5&gt;=EC$20,EB5&lt;&gt;""),AND(EX5&gt;=FK$16,EX5&lt;&gt;"",EZ5&gt;=FK$20,EZ5&lt;&gt;""),AND(FA5&gt;=FK$16,FA5&lt;&gt;"",FC5&gt;=FK$20,FC5&lt;&gt;""),AND(FE5&gt;=FK$16,FE5&lt;&gt;"",FG5&gt;=FK$20,FG5&lt;&gt;""),AND(FH5&gt;=FK$16,FH5&lt;&gt;"",FJ5&gt;=FK$20,FJ5&lt;&gt;""),AND(GF5&gt;=GS$16,GF5&lt;&gt;"",GH5&gt;=GS$20,GH5&lt;&gt;""),AND(GI5&gt;=GS$16,GI5&lt;&gt;"",GK5&gt;=GS$20,GK5&lt;&gt;""),AND(GM5&gt;=GS$16,GM5&lt;&gt;"",GO5&gt;=GS$20,GO5&lt;&gt;""),AND(GP5&gt;=GS$16,GP5&lt;&gt;"",GR5&gt;=GS$20,GR5&lt;&gt;""),AND(HN5&gt;=IA$16,HN5&lt;&gt;"",HP5&gt;=IA$20,HP5&lt;&gt;""),AND(HQ5&gt;=IA$16,HQ5&lt;&gt;"",HS5&gt;=IA$20,HS5&lt;&gt;""),AND(HU5&gt;=IA$16,HU5&lt;&gt;"",HW5&gt;=IA$20,HW5&lt;&gt;""),AND(HX5&gt;=IA$16,HX5&lt;&gt;"",HZ5&gt;=IA$20,HZ5&lt;&gt;""),AND(IV5&gt;=JI$16,IV5&lt;&gt;"",IX5&gt;=JI$20,IX5&lt;&gt;""),AND(IY5&gt;=JI$16,IY5&lt;&gt;"",JA5&gt;=JI$20,JA5&lt;&gt;""),AND(JC5&gt;=JI$16,JC5&lt;&gt;"",JE5&gt;=JI$20,JE5&lt;&gt;""),AND(JF5&gt;=JI$16,JF5&lt;&gt;"",JH5&gt;=JI$20,JH5&lt;&gt;""),AND(KD5&gt;=KQ$16,KD5&lt;&gt;"",KF5&gt;=KQ$20,KF5&lt;&gt;""),AND(KG5&gt;=KQ$16,KG5&lt;&gt;"",KI5&gt;=KQ$20,KI5&lt;&gt;""),AND(KK5&gt;=KQ$16,KK5&lt;&gt;"",KM5&gt;=KQ$20,KM5&lt;&gt;""),AND(KN5&gt;=KQ$16,KN5&lt;&gt;"",KP5&gt;=KQ$20,KP5&lt;&gt;""),AND(LL5&gt;=LY$16,LL5&lt;&gt;"",LN5&gt;=LY$20,LN5&lt;&gt;""),AND(LO5&gt;=LY$16,LO5&lt;&gt;"",LQ5&gt;=LY$20,LQ5&lt;&gt;""),AND(LS5&gt;=LY$16,LS5&lt;&gt;"",LU5&gt;=LY$20,LU5&lt;&gt;""),AND(LV5&gt;=LY$16,LV5&lt;&gt;"",LX5&gt;=LY$20,LX5&lt;&gt;""),AND(MT5&gt;=NG$16,MT5&lt;&gt;"",MV5&gt;=NG$20,MV5&lt;&gt;""),AND(MW5&gt;=NG$16,MW5&lt;&gt;"",MY5&gt;=NG$20,MY5&lt;&gt;""),AND(NA5&gt;=NG$16,NA5&lt;&gt;"",NC5&gt;=NG$20,NC5&lt;&gt;""),AND(ND5&gt;=NG$16,ND5&lt;&gt;"",NF5&gt;=NG$20,NF5&lt;&gt;""),AND(OB5&gt;=OO$16,OB5&lt;&gt;"",OD5&gt;=OO$20,OD5&lt;&gt;""),AND(OE5&gt;=OO$16,OE5&lt;&gt;"",OG5&gt;=OO$20,OG5&lt;&gt;""),AND(OI5&gt;=OO$16,OI5&lt;&gt;"",OK5&gt;=OO$20,OK5&lt;&gt;""),AND(OL5&gt;=OO$16,OL5&lt;&gt;"",ON5&gt;=OO$20,ON5&lt;&gt;""),AND(PJ5&gt;=PW$16,PJ5&lt;&gt;"",PL5&gt;=PW$20,PL5&lt;&gt;""),AND(PM5&gt;=PW$16,PM5&lt;&gt;"",PO5&gt;=PW$20,PO5&lt;&gt;""),AND(PQ5&gt;=PW$16,PQ5&lt;&gt;"",PS5&gt;=PW$20,PS5&lt;&gt;""),AND(PT5&gt;=PW$16,PT5&lt;&gt;"",PV5&gt;=PW$20,PV5&lt;&gt;""),AND(QR5&gt;=RE$16,QR5&lt;&gt;"",QT5&gt;=RE$20,QT5&lt;&gt;""),AND(QU5&gt;=RE$16,QU5&lt;&gt;"",QW5&gt;=RE$20,QW5&lt;&gt;""),AND(QY5&gt;=RE$16,QY5&lt;&gt;"",RA5&gt;=RE$20,RA5&lt;&gt;""),AND(RB5&gt;=RE$16,RB5&lt;&gt;"",RD5&gt;=RE$20,RD5&lt;&gt;""),AND(RZ5&gt;=SM$16,RZ5&lt;&gt;"",SB5&gt;=SM$20,SB5&lt;&gt;""),AND(SC5&gt;=SM$16,SC5&lt;&gt;"",SE5&gt;=SM$20,SE5&lt;&gt;""),AND(SG5&gt;=SM$16,SG5&lt;&gt;"",SI5&gt;=SM$20,SI5&lt;&gt;""),AND(SJ5&gt;=SM$16,SJ5&lt;&gt;"",SL5&gt;=SM$20,SL5&lt;&gt;""),AND(TH5&gt;=TU$16,TH5&lt;&gt;"",TJ5&gt;=TU$20,TJ5&lt;&gt;""),AND(TK5&gt;=TU$16,TK5&lt;&gt;"",TM5&gt;=TU$20,TM5&lt;&gt;""),AND(TO5&gt;=TU$16,TO5&lt;&gt;"",TQ5&gt;=TU$20,TQ5&lt;&gt;""),AND(TR5&gt;=TU$16,TR5&lt;&gt;"",TT5&gt;=TU$20,TT5&lt;&gt;""),AND(UP5&gt;=VC$16,UP5&lt;&gt;"",UR5&gt;=VC$20,UR5&lt;&gt;""),AND(US5&gt;=VC$16,US5&lt;&gt;"",UU5&gt;=VC$20,UU5&lt;&gt;""),AND(UW5&gt;=VC$16,UW5&lt;&gt;"",UY5&gt;=VC$20,UY5&lt;&gt;""),AND(UZ5&gt;=VC$16,UZ5&lt;&gt;"",VB5&gt;=VC$20,VB5&lt;&gt;""),AND(VX5&gt;=WK$16,VX5&lt;&gt;"",VZ5&gt;=WK$20,VZ5&lt;&gt;""),AND(WA5&gt;=WK$16,WA5&lt;&gt;"",WC5&gt;=WK$20,WC5&lt;&gt;""),AND(WE5&gt;=WK$16,WE5&lt;&gt;"",WG5&gt;=WK$20,WG5&lt;&gt;""),AND(WH5&gt;=WK$16,WH5&lt;&gt;"",WJ5&gt;=WK$20,WJ5&lt;&gt;"")),"Excellence",IF(I5="P","Worlds Team",IF(F5="P","National Team","")))))</f>
        <v>Excellence</v>
      </c>
      <c r="I5" s="3" t="str">
        <f>IF(OR(AND(AG5&gt;=AQ$15,AG5&lt;&gt;"",AI5&gt;=AQ$19,AI5&lt;&gt;"",AF5=""),AND(AJ5&gt;=AQ$15,AJ5&lt;&gt;"",AL5&gt;=AQ$19,AL5&lt;&gt;"",AF5=""),AND(AN5&gt;=AQ$15,AN5&lt;&gt;"",AP5&gt;=AQ$19,AP5&lt;&gt;"",AF5=""),AND(BH5&gt;=BR$15,BH5&lt;&gt;"",BJ5&gt;=BR$19,BJ5&lt;&gt;"",BG5=""),AND(BK5&gt;=BR$15,BK5&lt;&gt;"",BM5&gt;=BR$19,BM5&lt;&gt;"",BG5=""),AND(BO5&gt;=BR$15,BO5&lt;&gt;"",BQ5&gt;=BR$19,BQ5&lt;&gt;"",BG5=""),AND(CI5&gt;=CS$15,CI5&lt;&gt;"",CK5&gt;=CS$19,CK5&lt;&gt;"",CH5=""),AND(CL5&gt;=CS$15,CL5&lt;&gt;"",CN5&gt;=CS$19,CN5&lt;&gt;"",CH5=""),AND(CP5&gt;=CS$15,CP5&lt;&gt;"",CR5&gt;=CS$19,CR5&lt;&gt;"",CH5=""),AND(DP5&gt;=EC$15,DP5&lt;&gt;"",DR5&gt;=EC$19,DR5&lt;&gt;""),AND(DS5&gt;=EC$15,DS5&lt;&gt;"",DU5&gt;=EC$19,DU5&lt;&gt;""),AND(DW5&gt;=EC$15,DW5&lt;&gt;"",DY5&gt;=EC$19,DY5&lt;&gt;""),AND(DZ5&gt;=EC$15,DZ5&lt;&gt;"",EB5&gt;=EC$19,EB5&lt;&gt;""),AND(EX5&gt;=FK$15,EX5&lt;&gt;"",EZ5&gt;=FK$19,EZ5&lt;&gt;""),AND(FA5&gt;=FK$15,FA5&lt;&gt;"",FC5&gt;=FK$19,FC5&lt;&gt;""),AND(FE5&gt;=FK$15,FE5&lt;&gt;"",FG5&gt;=FK$19,FG5&lt;&gt;""),AND(FH5&gt;=FK$15,FH5&lt;&gt;"",FJ5&gt;=FK$19,FJ5&lt;&gt;""),AND(GF5&gt;=GS$15,GF5&lt;&gt;"",GH5&gt;=GS$19,GH5&lt;&gt;""),AND(GI5&gt;=GS$15,GI5&lt;&gt;"",GK5&gt;=GS$19,GK5&lt;&gt;""),AND(GM5&gt;=GS$15,GM5&lt;&gt;"",GO5&gt;=GS$19,GO5&lt;&gt;""),AND(GP5&gt;=GS$15,GP5&lt;&gt;"",GR5&gt;=GS$19,GR5&lt;&gt;""),AND(HN5&gt;=IA$15,HN5&lt;&gt;"",HP5&gt;=IA$19,HP5&lt;&gt;""),AND(HQ5&gt;=IA$15,HQ5&lt;&gt;"",HS5&gt;=IA$19,HS5&lt;&gt;""),AND(HU5&gt;=IA$15,HU5&lt;&gt;"",HW5&gt;=IA$19,HW5&lt;&gt;""),AND(HX5&gt;=IA$15,HX5&lt;&gt;"",HZ5&gt;=IA$19,HZ5&lt;&gt;""),AND(IV5&gt;=JI$15,IV5&lt;&gt;"",IX5&gt;=JI$19,IX5&lt;&gt;""),AND(IY5&gt;=JI$15,IY5&lt;&gt;"",JA5&gt;=JI$19,JA5&lt;&gt;""),AND(JC5&gt;=JI$15,JC5&lt;&gt;"",JE5&gt;=JI$19,JE5&lt;&gt;""),AND(JF5&gt;=JI$15,JF5&lt;&gt;"",JH5&gt;=JI$19,JH5&lt;&gt;""),AND(KD5&gt;=KQ$15,KD5&lt;&gt;"",KF5&gt;=KQ$19,KF5&lt;&gt;""),AND(KG5&gt;=KQ$15,KG5&lt;&gt;"",KI5&gt;=KQ$19,KI5&lt;&gt;""),AND(KK5&gt;=KQ$15,KK5&lt;&gt;"",KM5&gt;=KQ$19,KM5&lt;&gt;""),AND(KN5&gt;=KQ$15,KN5&lt;&gt;"",KP5&gt;=KQ$19,KP5&lt;&gt;""),AND(LL5&gt;=LY$15,LL5&lt;&gt;"",LN5&gt;=LY$19,LN5&lt;&gt;""),AND(LO5&gt;=LY$15,LO5&lt;&gt;"",LQ5&gt;=LY$19,LQ5&lt;&gt;""),AND(LS5&gt;=LY$15,LS5&lt;&gt;"",LU5&gt;=LY$19,LU5&lt;&gt;""),AND(LV5&gt;=LY$15,LV5&lt;&gt;"",LX5&gt;=LY$19,LX5&lt;&gt;""),AND(MT5&gt;=NG$15,MT5&lt;&gt;"",MV5&gt;=NG$19,MV5&lt;&gt;""),AND(MW5&gt;=NG$15,MW5&lt;&gt;"",MY5&gt;=NG$19,MY5&lt;&gt;""),AND(NA5&gt;=NG$15,NA5&lt;&gt;"",NC5&gt;=NG$19,NC5&lt;&gt;""),AND(ND5&gt;=NG$15,ND5&lt;&gt;"",NF5&gt;=NG$19,NF5&lt;&gt;""),AND(OB5&gt;=OO$15,OB5&lt;&gt;"",OD5&gt;=OO$19,OD5&lt;&gt;""),AND(OE5&gt;=OO$15,OE5&lt;&gt;"",OG5&gt;=OO$19,OG5&lt;&gt;""),AND(OI5&gt;=OO$15,OI5&lt;&gt;"",OK5&gt;=OO$19,OK5&lt;&gt;""),AND(OL5&gt;=OO$15,OL5&lt;&gt;"",ON5&gt;=OO$19,ON5&lt;&gt;""),AND(PJ5&gt;=PW$15,PJ5&lt;&gt;"",PL5&gt;=PW$19,PL5&lt;&gt;""),AND(PM5&gt;=PW$15,PM5&lt;&gt;"",PO5&gt;=PW$19,PO5&lt;&gt;""),AND(PQ5&gt;=PW$15,PQ5&lt;&gt;"",PS5&gt;=PW$19,PS5&lt;&gt;""),AND(PT5&gt;=PW$15,PT5&lt;&gt;"",PV5&gt;=PW$19,PV5&lt;&gt;""),AND(QR5&gt;=RE$15,QR5&lt;&gt;"",QT5&gt;=RE$19,QT5&lt;&gt;""),AND(QU5&gt;=RE$15,QU5&lt;&gt;"",QW5&gt;=RE$19,QW5&lt;&gt;""),AND(QY5&gt;=RE$15,QY5&lt;&gt;"",RA5&gt;=RE$19,RA5&lt;&gt;""),AND(RB5&gt;=RE$15,RB5&lt;&gt;"",RD5&gt;=RE$19,RD5&lt;&gt;""),AND(RZ5&gt;=SM$15,RZ5&lt;&gt;"",SB5&gt;=SM$19,SB5&lt;&gt;""),AND(SC5&gt;=SM$15,SC5&lt;&gt;"",SE5&gt;=SM$19,SE5&lt;&gt;""),AND(SG5&gt;=SM$15,SG5&lt;&gt;"",SI5&gt;=SM$19,SI5&lt;&gt;""),AND(SJ5&gt;=SM$15,SJ5&lt;&gt;"",SL5&gt;=SM$19,SL5&lt;&gt;""),AND(TH5&gt;=TU$15,TH5&lt;&gt;"",TJ5&gt;=TU$19,TJ5&lt;&gt;""),AND(TK5&gt;=TU$15,TK5&lt;&gt;"",TM5&gt;=TU$19,TM5&lt;&gt;""),AND(TO5&gt;=TU$15,TO5&lt;&gt;"",TQ5&gt;=TU$19,TQ5&lt;&gt;""),AND(TR5&gt;=TU$15,TR5&lt;&gt;"",TT5&gt;=TU$19,TT5&lt;&gt;""),AND(UP5&gt;=VC$15,UP5&lt;&gt;"",UR5&gt;=VC$19,UR5&lt;&gt;""),AND(US5&gt;=VC$15,US5&lt;&gt;"",UU5&gt;=VC$19,UU5&lt;&gt;""),AND(UW5&gt;=VC$15,UW5&lt;&gt;"",UY5&gt;=VC$19,UY5&lt;&gt;""),AND(UZ5&gt;=VC$15,UZ5&lt;&gt;"",VB5&gt;=VC$19,VB5&lt;&gt;""),AND(VX5&gt;=WK$15,VX5&lt;&gt;"",VZ5&gt;=WK$19,VZ5&lt;&gt;""),AND(WA5&gt;=WK$15,WA5&lt;&gt;"",WC5&gt;=WK$19,WC5&lt;&gt;""),AND(WE5&gt;=WK$15,WE5&lt;&gt;"",WG5&gt;=WK$19,WG5&lt;&gt;""),AND(WH5&gt;=WK$15,WH5&lt;&gt;"",WJ5&gt;=WK$19,WJ5&lt;&gt;"")),"P","")</f>
        <v>P</v>
      </c>
      <c r="J5" s="8">
        <f>IF(COUNT(AI5,AL5,AP5,BJ5,BM5,BQ5,CK5,CN5,CR5)&gt;0,LARGE((AI5,AL5,AP5,BJ5,BM5,BQ5,CK5,CN5,CR5),1),0)</f>
        <v>47.870000000000005</v>
      </c>
      <c r="K5" s="8" t="str">
        <f>IF(J5="","",IF(OR(J5=CK5,J5=CN5,J5=CR5),$BS$1,IF(OR(J5=BJ5,J5=BM5,J5=BQ5),$AR$1,IF(OR(J5=AI5,J5=AL5,J5=AP5),$Q$1,""))))</f>
        <v>2025 Elite Canada</v>
      </c>
      <c r="L5" s="8">
        <f>IF(COUNT(AI5,AL5,AP5,BJ5,BM5,BQ5,CK5,CN5,CR5)&gt;1,LARGE((AI5,AL5,AP5,BJ5,BM5,BQ5,CK5,CN5,CR5),2),0)</f>
        <v>32.54</v>
      </c>
      <c r="M5" s="8" t="str">
        <f>IF(L5="","",IF(OR(L5=CK5,L5=CN5,L5=CR5),$BS$1,IF(OR(L5=BJ5,L5=BM5,L5=BQ5),$AR$1,IF(OR(L5=AI5,L5=AL5,L5=AP5),$Q$1,""))))</f>
        <v>2025 Elite Canada</v>
      </c>
      <c r="N5" s="8">
        <f>IF(MAX(CT5,CU5)&gt;0,MAX(CT5,CU5),"")</f>
        <v>11.469999999999999</v>
      </c>
      <c r="O5" s="11" t="str">
        <f>IF(N5="","",IF(N5=CT5,"("&amp;CT$2&amp;")",IF(N5=CU5,"("&amp;CU$2&amp;")")))</f>
        <v>(Prelim)</v>
      </c>
      <c r="P5" s="8" t="str">
        <f>IF(N5="","",IF(N5=CT5,IF(N5+IF(L5="",0,L5)=WD5,$VD$1,IF(N5+IF(L5="",0,L5)=UV5,$TV$1,IF(N5+IF(L5="",0,L5)=TN5,$SN$1,IF(N5+IF(L5="",0,L5)=SF5,$RF$1,IF(N5+IF(L5="",0,L5)=QX5,$PX$1,IF(N5+IF(L5="",0,L5)=PP5,$OP$1,IF(N5+IF(L5="",0,L5)=OH5,$NH$1,IF(N5+IF(L5="",0,L5)=MZ5,$LZ$1,IF(N5+IF(L5="",0,L5)=LR5,$KR$1,IF(N5+IF(L5="",0,L5)=KJ5,$JJ$1,IF(N5+IF(L5="",0,L5)=JB5,$IB$1,IF(N5+IF(L5="",0,L5)=HT5,$GT$1,IF(N5+IF(L5="",0,L5)=GL5,$FL$1,IF(N5+IF(L5="",0,L5)=FD5,$ED$1,IF(N5+IF(L5="",0,L5)=DV5,$CV$1))))))))))))))),IF(N5=CU5,IF(N5+IF(L5="",0,L5)=WG5,$VD$1,IF(N5+IF(L5="",0,L5)=UY5,$TV$1,IF(N5+IF(L5="",0,L5)=TQ5,$SN$1,IF(N5+IF(L5="",0,L5)=SL5,$RF$1,IF(N5+IF(L5="",0,L5)=RD5,$PX$1,IF(N5+IF(L5="",0,L5)=PV5,$OP$1,IF(N5+IF(L5="",0,L5)=ON5,$NH$1,IF(N5+IF(L5="",0,L5)=NF5,$LZ$1,IF(N5+IF(L5="",0,L5)=LX5,$KR$1,IF(N5+IF(L5="",0,L5)=KP5,$JJ$1,IF(N5+IF(L5="",0,L5)=JH5,$IB$1,IF(N5+IF(L5="",0,L5)=HZ5,$GT$1,IF(N5+IF(L5="",0,L5)=GR5,$FL$1,IF(N5+IF(L5="",0,L5)=FJ5,$ED$1,IF(N5+IF(L5="",0,L5)=EB5,$CV$1,IF(N5+IF(L5="",0,L5)=WJ5,$VD$1,IF(N5+IF(L5="",0,L5)=VB5,$TV$1,IF(N5+IF(L5="",0,L5)=TT5,$SN$1,IF(N5+IF(L5="",0,L5)=SI5,$RF$1,IF(N5+IF(L5="",0,L5)=RA5,$PX$1,IF(N5+IF(L5="",0,L5)=PS5,$OP$1,IF(N5+IF(L5="",0,L5)=OK5,$NH$1,IF(N5+IF(L5="",0,L5)=NC5,$LZ$1,IF(N5+IF(L5="",0,L5)=LU5,$KR$1,IF(N5+IF(L5="",0,L5)=KM5,$JJ$1,IF(N5+IF(L5="",0,L5)=JE5,$IB$1,IF(N5+IF(L5="",0,L5)=HW5,$GT$1,IF(N5+IF(L5="",0,L5)=GO5,$FL$1,IF(N5+IF(L5="",0,L5)=FG5,$ED$1,IF(N5+IF(L5="",0,L5)=DY5,$CV$1)))))))))))))))))))))))))))))))))</f>
        <v>2025 World Cup ITA (April 6)</v>
      </c>
      <c r="Q5" s="22">
        <v>5.45</v>
      </c>
      <c r="R5" s="22">
        <v>6.25</v>
      </c>
      <c r="S5" s="22">
        <v>9.6999999999999993</v>
      </c>
      <c r="T5" s="22">
        <v>11.14</v>
      </c>
      <c r="U5" s="22">
        <v>0</v>
      </c>
      <c r="V5" s="22">
        <v>8.0500000000000007</v>
      </c>
      <c r="W5" s="22">
        <v>9.4</v>
      </c>
      <c r="X5" s="22">
        <v>13.4</v>
      </c>
      <c r="Y5" s="22">
        <v>17.02</v>
      </c>
      <c r="Z5" s="22">
        <v>0</v>
      </c>
      <c r="AA5" s="22"/>
      <c r="AB5" s="22"/>
      <c r="AC5" s="22"/>
      <c r="AD5" s="22"/>
      <c r="AE5" s="22"/>
      <c r="AF5" s="27"/>
      <c r="AG5" s="38">
        <f>IF(S5&gt;0,S5,"")</f>
        <v>9.6999999999999993</v>
      </c>
      <c r="AH5" s="38">
        <f>IF(T5&gt;0,T5,"")</f>
        <v>11.14</v>
      </c>
      <c r="AI5" s="40">
        <f>IF(SUM(Q5:T5)-U5&gt;0,SUM(Q5:T5)-U5,"")</f>
        <v>32.54</v>
      </c>
      <c r="AJ5" s="40">
        <f>IF(X5&gt;0,X5,"")</f>
        <v>13.4</v>
      </c>
      <c r="AK5" s="40">
        <f>IF(Y5&gt;0,Y5,"")</f>
        <v>17.02</v>
      </c>
      <c r="AL5" s="40">
        <f>IF(SUM(V5:Y5)-Z5&gt;0,SUM(V5:Y5)-Z5,"")</f>
        <v>47.870000000000005</v>
      </c>
      <c r="AM5" s="40">
        <f>IF(AI5="","",MAX(AI5,AL5))</f>
        <v>47.870000000000005</v>
      </c>
      <c r="AN5" s="40" t="str">
        <f>IF(AC5&gt;0,AC5,"")</f>
        <v/>
      </c>
      <c r="AO5" s="40" t="str">
        <f>IF(AD5&gt;0,AD5,"")</f>
        <v/>
      </c>
      <c r="AP5" s="40" t="str">
        <f>IF(SUM(AA5:AD5)-AE5&gt;0,SUM(AA5:AD5)-AE5,"")</f>
        <v/>
      </c>
      <c r="AQ5" s="40">
        <f>IF(SUM(AM5,AP5)&gt;0,SUM(AM5,AP5),"")</f>
        <v>47.870000000000005</v>
      </c>
      <c r="AR5" s="26">
        <v>2.7250000000000001</v>
      </c>
      <c r="AS5" s="26">
        <v>3.125</v>
      </c>
      <c r="AT5" s="26">
        <v>4.8499999999999996</v>
      </c>
      <c r="AU5" s="26">
        <v>5.57</v>
      </c>
      <c r="AV5" s="26">
        <v>0</v>
      </c>
      <c r="AW5" s="26">
        <v>4.0250000000000004</v>
      </c>
      <c r="AX5" s="26">
        <v>4.7</v>
      </c>
      <c r="AY5" s="26">
        <v>6.7</v>
      </c>
      <c r="AZ5" s="26">
        <v>8.51</v>
      </c>
      <c r="BA5" s="26">
        <v>0</v>
      </c>
      <c r="BB5" s="26">
        <v>0</v>
      </c>
      <c r="BC5" s="26">
        <v>0</v>
      </c>
      <c r="BD5" s="26">
        <v>0</v>
      </c>
      <c r="BE5" s="26">
        <v>0</v>
      </c>
      <c r="BF5" s="26">
        <v>0</v>
      </c>
      <c r="BG5" s="28" t="s">
        <v>53</v>
      </c>
      <c r="BH5" s="39">
        <f>IF(AT5&gt;0,AT5,"")</f>
        <v>4.8499999999999996</v>
      </c>
      <c r="BI5" s="39">
        <f>IF(AU5&gt;0,AU5,"")</f>
        <v>5.57</v>
      </c>
      <c r="BJ5" s="11">
        <f>IF(SUM(AR5:AU5)-AV5&gt;0,SUM(AR5:AU5)-AV5,"")</f>
        <v>16.27</v>
      </c>
      <c r="BK5" s="11">
        <f>IF(AY5&gt;0,AY5,"")</f>
        <v>6.7</v>
      </c>
      <c r="BL5" s="11">
        <f>IF(AZ5&gt;0,AZ5,"")</f>
        <v>8.51</v>
      </c>
      <c r="BM5" s="11">
        <f>IF(SUM(AW5:AZ5)-BA5&gt;0,SUM(AW5:AZ5)-BA5,"")</f>
        <v>23.935000000000002</v>
      </c>
      <c r="BN5" s="11">
        <f>IF(BJ5="","",MAX(BJ5,BM5))</f>
        <v>23.935000000000002</v>
      </c>
      <c r="BO5" s="11" t="str">
        <f>IF(BD5&gt;0,BD5,"")</f>
        <v/>
      </c>
      <c r="BP5" s="11" t="str">
        <f>IF(BE5&gt;0,BE5,"")</f>
        <v/>
      </c>
      <c r="BQ5" s="11" t="str">
        <f>IF(SUM(BB5:BE5)-BF5&gt;0,SUM(BB5:BE5)-BF5,"")</f>
        <v/>
      </c>
      <c r="BR5" s="11">
        <f>IF(SUM(BN5,BQ5)&gt;0,SUM(BN5,BQ5),"")</f>
        <v>23.935000000000002</v>
      </c>
      <c r="BS5" s="22"/>
      <c r="BT5" s="22"/>
      <c r="BU5" s="22"/>
      <c r="BV5" s="22"/>
      <c r="BW5" s="22"/>
      <c r="BX5" s="22"/>
      <c r="BY5" s="22"/>
      <c r="BZ5" s="22"/>
      <c r="CA5" s="22"/>
      <c r="CB5" s="22"/>
      <c r="CC5" s="22"/>
      <c r="CD5" s="22"/>
      <c r="CE5" s="22"/>
      <c r="CF5" s="22"/>
      <c r="CG5" s="22"/>
      <c r="CH5" s="27"/>
      <c r="CI5" s="38" t="str">
        <f>IF(BU5&gt;0,BU5,"")</f>
        <v/>
      </c>
      <c r="CJ5" s="38" t="str">
        <f>IF(BV5&gt;0,BV5,"")</f>
        <v/>
      </c>
      <c r="CK5" s="40" t="str">
        <f>IF(SUM(BS5:BV5)-BW5&gt;0,SUM(BS5:BV5)-BW5,"")</f>
        <v/>
      </c>
      <c r="CL5" s="40" t="str">
        <f>IF(BZ5&gt;0,BZ5,"")</f>
        <v/>
      </c>
      <c r="CM5" s="40" t="str">
        <f>IF(CA5&gt;0,CA5,"")</f>
        <v/>
      </c>
      <c r="CN5" s="40" t="str">
        <f>IF(SUM(BX5:CA5)-CB5&gt;0,SUM(BX5:CA5)-CB5,"")</f>
        <v/>
      </c>
      <c r="CO5" s="40" t="str">
        <f>IF(CK5="","",MAX(CK5,CN5))</f>
        <v/>
      </c>
      <c r="CP5" s="40" t="str">
        <f>IF(CE5&gt;0,CE5,"")</f>
        <v/>
      </c>
      <c r="CQ5" s="40" t="str">
        <f>IF(CF5&gt;0,CF5,"")</f>
        <v/>
      </c>
      <c r="CR5" s="40" t="str">
        <f>IF(SUM(CC5:CF5)-CG5&gt;0,SUM(CC5:CF5)-CG5,"")</f>
        <v/>
      </c>
      <c r="CS5" s="40" t="str">
        <f>IF(SUM(CO5,CR5)&gt;0,SUM(CO5,CR5),"")</f>
        <v/>
      </c>
      <c r="CT5" s="51">
        <f>IF(MAX(DV5,FD5,GL5,HT5,JB5,KJ5,LR5,MZ5,OH5,PP5,QX5,SF5,TN5,UV5,WD5)-IF(L5="",0,L5)&gt;0.001,MAX(DV5,FD5,GL5,HT5,JB5,KJ5,LR5,MZ5,OH5,PP5,QX5,SF5,TN5,UV5,WD5)-IF(L5="",0,L5),"")</f>
        <v>11.469999999999999</v>
      </c>
      <c r="CU5" s="51" t="str">
        <f>IF(MAX(DY5,EB5,FG5,FJ5,GO5,GR5,HW5,HZ5,JE5,JH5,KM5,KP5,LU5,LX5,NC5,NF5,OK5,ON5,PS5,PV5,RA5,RD5,SI5,SL5,TQ5,TT5,UY5,VB5,WG5,WJ5)-IF(L5="",0,L5)&gt;0.001,MAX(DY5,EB5,FG5,FJ5,GO5,GR5,HW5,HZ5,JE5,JH5,KM5,KP5,LU5,LX5,NC5,NF5,OK5,ON5,PS5,PV5,RA5,RD5,SI5,SL5,TQ5,TT5,UY5,VB5,WG5,WJ5)-IF(L5="",0,L5),"")</f>
        <v/>
      </c>
      <c r="CV5" s="17">
        <v>4.2</v>
      </c>
      <c r="CW5" s="17">
        <v>5.7</v>
      </c>
      <c r="CX5" s="17">
        <v>8.4</v>
      </c>
      <c r="CY5" s="17">
        <v>10.6</v>
      </c>
      <c r="CZ5" s="17">
        <v>0</v>
      </c>
      <c r="DA5" s="17">
        <v>6.7</v>
      </c>
      <c r="DB5" s="17">
        <v>8.5500000000000007</v>
      </c>
      <c r="DC5" s="17">
        <v>11.9</v>
      </c>
      <c r="DD5" s="17">
        <v>16.86</v>
      </c>
      <c r="DE5" s="17">
        <v>0</v>
      </c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0">
        <f>IF(CX5&gt;0,CX5,"")</f>
        <v>8.4</v>
      </c>
      <c r="DQ5" s="40">
        <f>IF(CY5&gt;0,CY5,"")</f>
        <v>10.6</v>
      </c>
      <c r="DR5" s="40">
        <f>IF(SUM(CV5:CY5)-CZ5&gt;0,SUM(CV5:CY5)-CZ5,"")</f>
        <v>28.9</v>
      </c>
      <c r="DS5" s="40">
        <f>IF(DC5&gt;0,DC5,"")</f>
        <v>11.9</v>
      </c>
      <c r="DT5" s="40">
        <f>IF(DD5&gt;0,DD5,"")</f>
        <v>16.86</v>
      </c>
      <c r="DU5" s="40">
        <f>IF(SUM(DA5:DD5)-DE5&gt;0,SUM(DA5:DD5)-DE5,"")</f>
        <v>44.01</v>
      </c>
      <c r="DV5" s="40">
        <f>IF(MAX(DR5,DU5)&gt;0,MAX(DR5,DU5),"")</f>
        <v>44.01</v>
      </c>
      <c r="DW5" s="40" t="str">
        <f>IF(DH5&gt;0,DH5,"")</f>
        <v/>
      </c>
      <c r="DX5" s="40" t="str">
        <f>IF(DI5&gt;0,DI5,"")</f>
        <v/>
      </c>
      <c r="DY5" s="40" t="str">
        <f>IF(SUM(DF5:DI5)-DJ5&gt;0,SUM(DF5:DI5)-DJ5,"")</f>
        <v/>
      </c>
      <c r="DZ5" s="40" t="str">
        <f>IF(DM5&gt;0,DM5,"")</f>
        <v/>
      </c>
      <c r="EA5" s="40" t="str">
        <f>IF(DN5&gt;0,DN5,"")</f>
        <v/>
      </c>
      <c r="EB5" s="40" t="str">
        <f>IF(SUM(DK5:DN5)-DO5&gt;0,SUM(DK5:DN5)-DO5,"")</f>
        <v/>
      </c>
      <c r="EC5" s="40">
        <f>IF(SUM(DV5,DY5,EB5)&gt;0,SUM(DV5,DY5,EB5),"")</f>
        <v>44.01</v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>IF(EF5&gt;0,EF5,"")</f>
        <v/>
      </c>
      <c r="EY5" s="11" t="str">
        <f>IF(EG5&gt;0,EG5,"")</f>
        <v/>
      </c>
      <c r="EZ5" s="11" t="str">
        <f>IF(SUM(ED5:EG5)-EH5&gt;0,SUM(ED5:EG5)-EH5,"")</f>
        <v/>
      </c>
      <c r="FA5" s="11" t="str">
        <f>IF(EK5&gt;0,EK5,"")</f>
        <v/>
      </c>
      <c r="FB5" s="11" t="str">
        <f>IF(EL5&gt;0,EL5,"")</f>
        <v/>
      </c>
      <c r="FC5" s="11" t="str">
        <f>IF(SUM(EI5:EL5)-EM5&gt;0,SUM(EI5:EL5)-EM5,"")</f>
        <v/>
      </c>
      <c r="FD5" s="11" t="str">
        <f>IF(MAX(EZ5,FC5)&gt;0,MAX(EZ5,FC5),"")</f>
        <v/>
      </c>
      <c r="FE5" s="11" t="str">
        <f>IF(EP5&gt;0,EP5,"")</f>
        <v/>
      </c>
      <c r="FF5" s="11" t="str">
        <f>IF(EQ5&gt;0,EQ5,"")</f>
        <v/>
      </c>
      <c r="FG5" s="11" t="str">
        <f>IF(SUM(EN5:EQ5)-ER5&gt;0,SUM(EN5:EQ5)-ER5,"")</f>
        <v/>
      </c>
      <c r="FH5" s="11" t="str">
        <f>IF(EU5&gt;0,EU5,"")</f>
        <v/>
      </c>
      <c r="FI5" s="11" t="str">
        <f>IF(EV5&gt;0,EV5,"")</f>
        <v/>
      </c>
      <c r="FJ5" s="11" t="str">
        <f>IF(SUM(ES5:EV5)-EW5&gt;0,SUM(ES5:EV5)-EW5,"")</f>
        <v/>
      </c>
      <c r="FK5" s="11" t="str">
        <f>IF(SUM(FD5,FG5,FJ5)&gt;0,SUM(FD5,FG5,FJ5),"")</f>
        <v/>
      </c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0" t="str">
        <f>IF(FN5&gt;0,FN5,"")</f>
        <v/>
      </c>
      <c r="GG5" s="40" t="str">
        <f>IF(FO5&gt;0,FO5,"")</f>
        <v/>
      </c>
      <c r="GH5" s="40" t="str">
        <f>IF(SUM(FL5:FO5)-FP5&gt;0,SUM(FL5:FO5)-FP5,"")</f>
        <v/>
      </c>
      <c r="GI5" s="40" t="str">
        <f>IF(FS5&gt;0,FS5,"")</f>
        <v/>
      </c>
      <c r="GJ5" s="40" t="str">
        <f>IF(FT5&gt;0,FT5,"")</f>
        <v/>
      </c>
      <c r="GK5" s="40" t="str">
        <f>IF(SUM(FQ5:FT5)-FU5&gt;0,SUM(FQ5:FT5)-FU5,"")</f>
        <v/>
      </c>
      <c r="GL5" s="40" t="str">
        <f>IF(MAX(GH5,GK5)&gt;0,MAX(GH5,GK5),"")</f>
        <v/>
      </c>
      <c r="GM5" s="40" t="str">
        <f>IF(FX5&gt;0,FX5,"")</f>
        <v/>
      </c>
      <c r="GN5" s="40" t="str">
        <f>IF(FY5&gt;0,FY5,"")</f>
        <v/>
      </c>
      <c r="GO5" s="40" t="str">
        <f>IF(SUM(FV5:FY5)-FZ5&gt;0,SUM(FV5:FY5)-FZ5,"")</f>
        <v/>
      </c>
      <c r="GP5" s="40" t="str">
        <f>IF(GC5&gt;0,GC5,"")</f>
        <v/>
      </c>
      <c r="GQ5" s="40" t="str">
        <f>IF(GD5&gt;0,GD5,"")</f>
        <v/>
      </c>
      <c r="GR5" s="40" t="str">
        <f>IF(SUM(GA5:GD5)-GE5&gt;0,SUM(GA5:GD5)-GE5,"")</f>
        <v/>
      </c>
      <c r="GS5" s="40" t="str">
        <f>IF(SUM(GL5,GO5,GR5)&gt;0,SUM(GL5,GO5,GR5),"")</f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>IF(GV5&gt;0,GV5,"")</f>
        <v/>
      </c>
      <c r="HO5" s="11" t="str">
        <f>IF(GW5&gt;0,GW5,"")</f>
        <v/>
      </c>
      <c r="HP5" s="11" t="str">
        <f>IF(SUM(GT5:GW5)-GX5&gt;0,SUM(GT5:GW5)-GX5,"")</f>
        <v/>
      </c>
      <c r="HQ5" s="11" t="str">
        <f>IF(HA5&gt;0,HA5,"")</f>
        <v/>
      </c>
      <c r="HR5" s="11" t="str">
        <f>IF(HB5&gt;0,HB5,"")</f>
        <v/>
      </c>
      <c r="HS5" s="11" t="str">
        <f>IF(SUM(GY5:HB5)-HC5&gt;0,SUM(GY5:HB5)-HC5,"")</f>
        <v/>
      </c>
      <c r="HT5" s="11" t="str">
        <f>IF(MAX(HP5,HS5)&gt;0,MAX(HP5,HS5),"")</f>
        <v/>
      </c>
      <c r="HU5" s="11" t="str">
        <f>IF(HF5&gt;0,HF5,"")</f>
        <v/>
      </c>
      <c r="HV5" s="11" t="str">
        <f>IF(HG5&gt;0,HG5,"")</f>
        <v/>
      </c>
      <c r="HW5" s="11" t="str">
        <f>IF(SUM(HD5:HG5)-HH5&gt;0,SUM(HD5:HG5)-HH5,"")</f>
        <v/>
      </c>
      <c r="HX5" s="11" t="str">
        <f>IF(HK5&gt;0,HK5,"")</f>
        <v/>
      </c>
      <c r="HY5" s="11" t="str">
        <f>IF(HL5&gt;0,HL5,"")</f>
        <v/>
      </c>
      <c r="HZ5" s="11" t="str">
        <f>IF(SUM(HI5:HL5)-HM5&gt;0,SUM(HI5:HL5)-HM5,"")</f>
        <v/>
      </c>
      <c r="IA5" s="11" t="str">
        <f>IF(SUM(HT5,HW5,HZ5)&gt;0,SUM(HT5,HW5,HZ5),"")</f>
        <v/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0" t="str">
        <f>IF(ID5&gt;0,ID5,"")</f>
        <v/>
      </c>
      <c r="IW5" s="40" t="str">
        <f>IF(IE5&gt;0,IE5,"")</f>
        <v/>
      </c>
      <c r="IX5" s="40" t="str">
        <f>IF(SUM(IB5:IE5)-IF5&gt;0,SUM(IB5:IE5)-IF5,"")</f>
        <v/>
      </c>
      <c r="IY5" s="40" t="str">
        <f>IF(II5&gt;0,II5,"")</f>
        <v/>
      </c>
      <c r="IZ5" s="40" t="str">
        <f>IF(IJ5&gt;0,IJ5,"")</f>
        <v/>
      </c>
      <c r="JA5" s="40" t="str">
        <f>IF(SUM(IG5:IJ5)-IK5&gt;0,SUM(IG5:IJ5)-IK5,"")</f>
        <v/>
      </c>
      <c r="JB5" s="40" t="str">
        <f>IF(MAX(IX5,JA5)&gt;0,MAX(IX5,JA5),"")</f>
        <v/>
      </c>
      <c r="JC5" s="40" t="str">
        <f>IF(IN5&gt;0,IN5,"")</f>
        <v/>
      </c>
      <c r="JD5" s="40" t="str">
        <f>IF(IO5&gt;0,IO5,"")</f>
        <v/>
      </c>
      <c r="JE5" s="40" t="str">
        <f>IF(SUM(IL5:IO5)-IP5&gt;0,SUM(IL5:IO5)-IP5,"")</f>
        <v/>
      </c>
      <c r="JF5" s="40" t="str">
        <f>IF(IS5&gt;0,IS5,"")</f>
        <v/>
      </c>
      <c r="JG5" s="40" t="str">
        <f>IF(IT5&gt;0,IT5,"")</f>
        <v/>
      </c>
      <c r="JH5" s="40" t="str">
        <f>IF(SUM(IQ5:IT5)-IU5&gt;0,SUM(IQ5:IT5)-IU5,"")</f>
        <v/>
      </c>
      <c r="JI5" s="40" t="str">
        <f>IF(SUM(JB5,JE5,JH5)&gt;0,SUM(JB5,JE5,JH5),"")</f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>IF(JL5&gt;0,JL5,"")</f>
        <v/>
      </c>
      <c r="KE5" s="11" t="str">
        <f>IF(JM5&gt;0,JM5,"")</f>
        <v/>
      </c>
      <c r="KF5" s="11" t="str">
        <f>IF(SUM(JJ5:JM5)-JN5&gt;0,SUM(JJ5:JM5)-JN5,"")</f>
        <v/>
      </c>
      <c r="KG5" s="11" t="str">
        <f>IF(JQ5&gt;0,JQ5,"")</f>
        <v/>
      </c>
      <c r="KH5" s="11" t="str">
        <f>IF(JR5&gt;0,JR5,"")</f>
        <v/>
      </c>
      <c r="KI5" s="11" t="str">
        <f>IF(SUM(JO5:JR5)-JS5&gt;0,SUM(JO5:JR5)-JS5,"")</f>
        <v/>
      </c>
      <c r="KJ5" s="11" t="str">
        <f>IF(MAX(KF5,KI5)&gt;0,MAX(KF5,KI5),"")</f>
        <v/>
      </c>
      <c r="KK5" s="11" t="str">
        <f>IF(JV5&gt;0,JV5,"")</f>
        <v/>
      </c>
      <c r="KL5" s="11" t="str">
        <f>IF(JW5&gt;0,JW5,"")</f>
        <v/>
      </c>
      <c r="KM5" s="11" t="str">
        <f>IF(SUM(JT5:JW5)-JX5&gt;0,SUM(JT5:JW5)-JX5,"")</f>
        <v/>
      </c>
      <c r="KN5" s="11" t="str">
        <f>IF(KA5&gt;0,KA5,"")</f>
        <v/>
      </c>
      <c r="KO5" s="11" t="str">
        <f>IF(KB5&gt;0,KB5,"")</f>
        <v/>
      </c>
      <c r="KP5" s="11" t="str">
        <f>IF(SUM(JY5:KB5)-KC5&gt;0,SUM(JY5:KB5)-KC5,"")</f>
        <v/>
      </c>
      <c r="KQ5" s="11" t="str">
        <f>IF(SUM(KJ5,KM5,KP5)&gt;0,SUM(KJ5,KM5,KP5),"")</f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0" t="str">
        <f>IF(KT5&gt;0,KT5,"")</f>
        <v/>
      </c>
      <c r="LM5" s="40" t="str">
        <f>IF(KU5&gt;0,KU5,"")</f>
        <v/>
      </c>
      <c r="LN5" s="40" t="str">
        <f>IF(SUM(KR5:KU5)-KV5&gt;0,SUM(KR5:KU5)-KV5,"")</f>
        <v/>
      </c>
      <c r="LO5" s="40" t="str">
        <f>IF(KY5&gt;0,KY5,"")</f>
        <v/>
      </c>
      <c r="LP5" s="40" t="str">
        <f>IF(KZ5&gt;0,KZ5,"")</f>
        <v/>
      </c>
      <c r="LQ5" s="40" t="str">
        <f>IF(SUM(KW5:KZ5)-LA5&gt;0,SUM(KW5:KZ5)-LA5,"")</f>
        <v/>
      </c>
      <c r="LR5" s="40" t="str">
        <f>IF(MAX(LN5,LQ5)&gt;0,MAX(LN5,LQ5),"")</f>
        <v/>
      </c>
      <c r="LS5" s="40" t="str">
        <f>IF(LD5&gt;0,LD5,"")</f>
        <v/>
      </c>
      <c r="LT5" s="40" t="str">
        <f>IF(LE5&gt;0,LE5,"")</f>
        <v/>
      </c>
      <c r="LU5" s="40" t="str">
        <f>IF(SUM(LB5:LE5)-LF5&gt;0,SUM(LB5:LE5)-LF5,"")</f>
        <v/>
      </c>
      <c r="LV5" s="40" t="str">
        <f>IF(LI5&gt;0,LI5,"")</f>
        <v/>
      </c>
      <c r="LW5" s="40" t="str">
        <f>IF(LJ5&gt;0,LJ5,"")</f>
        <v/>
      </c>
      <c r="LX5" s="40" t="str">
        <f>IF(SUM(LG5:LJ5)-LK5&gt;0,SUM(LG5:LJ5)-LK5,"")</f>
        <v/>
      </c>
      <c r="LY5" s="40" t="str">
        <f>IF(SUM(LR5,LU5,LX5)&gt;0,SUM(LR5,LU5,LX5),"")</f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>IF(MB5&gt;0,MB5,"")</f>
        <v/>
      </c>
      <c r="MU5" s="11" t="str">
        <f>IF(MC5&gt;0,MC5,"")</f>
        <v/>
      </c>
      <c r="MV5" s="11" t="str">
        <f>IF(SUM(LZ5:MC5)-MD5&gt;0,SUM(LZ5:MC5)-MD5,"")</f>
        <v/>
      </c>
      <c r="MW5" s="11" t="str">
        <f>IF(MG5&gt;0,MG5,"")</f>
        <v/>
      </c>
      <c r="MX5" s="11" t="str">
        <f>IF(MH5&gt;0,MH5,"")</f>
        <v/>
      </c>
      <c r="MY5" s="11" t="str">
        <f>IF(SUM(ME5:MH5)-MI5&gt;0,SUM(ME5:MH5)-MI5,"")</f>
        <v/>
      </c>
      <c r="MZ5" s="11" t="str">
        <f>IF(MAX(MV5,MY5)&gt;0,MAX(MV5,MY5),"")</f>
        <v/>
      </c>
      <c r="NA5" s="11" t="str">
        <f>IF(ML5&gt;0,ML5,"")</f>
        <v/>
      </c>
      <c r="NB5" s="11" t="str">
        <f>IF(MM5&gt;0,MM5,"")</f>
        <v/>
      </c>
      <c r="NC5" s="11" t="str">
        <f>IF(SUM(MJ5:MM5)-MN5&gt;0,SUM(MJ5:MM5)-MN5,"")</f>
        <v/>
      </c>
      <c r="ND5" s="11" t="str">
        <f>IF(MQ5&gt;0,MQ5,"")</f>
        <v/>
      </c>
      <c r="NE5" s="11" t="str">
        <f>IF(MR5&gt;0,MR5,"")</f>
        <v/>
      </c>
      <c r="NF5" s="11" t="str">
        <f>IF(SUM(MO5:MR5)-MS5&gt;0,SUM(MO5:MR5)-MS5,"")</f>
        <v/>
      </c>
      <c r="NG5" s="11" t="str">
        <f>IF(SUM(MZ5,NC5,NF5)&gt;0,SUM(MZ5,NC5,NF5),"")</f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0" t="str">
        <f>IF(NJ5&gt;0,NJ5,"")</f>
        <v/>
      </c>
      <c r="OC5" s="40" t="str">
        <f>IF(NK5&gt;0,NK5,"")</f>
        <v/>
      </c>
      <c r="OD5" s="40" t="str">
        <f>IF(SUM(NH5:NK5)-NL5&gt;0,SUM(NH5:NK5)-NL5,"")</f>
        <v/>
      </c>
      <c r="OE5" s="40" t="str">
        <f>IF(NO5&gt;0,NO5,"")</f>
        <v/>
      </c>
      <c r="OF5" s="40" t="str">
        <f>IF(NP5&gt;0,NP5,"")</f>
        <v/>
      </c>
      <c r="OG5" s="40" t="str">
        <f>IF(SUM(NM5:NP5)-NQ5&gt;0,SUM(NM5:NP5)-NQ5,"")</f>
        <v/>
      </c>
      <c r="OH5" s="40" t="str">
        <f>IF(MAX(OD5,OG5)&gt;0,MAX(OD5,OG5),"")</f>
        <v/>
      </c>
      <c r="OI5" s="40" t="str">
        <f>IF(NT5&gt;0,NT5,"")</f>
        <v/>
      </c>
      <c r="OJ5" s="40" t="str">
        <f>IF(NU5&gt;0,NU5,"")</f>
        <v/>
      </c>
      <c r="OK5" s="40" t="str">
        <f>IF(SUM(NR5:NU5)-NV5&gt;0,SUM(NR5:NU5)-NV5,"")</f>
        <v/>
      </c>
      <c r="OL5" s="40" t="str">
        <f>IF(NY5&gt;0,NY5,"")</f>
        <v/>
      </c>
      <c r="OM5" s="40" t="str">
        <f>IF(NZ5&gt;0,NZ5,"")</f>
        <v/>
      </c>
      <c r="ON5" s="40" t="str">
        <f>IF(SUM(NW5:NZ5)-OA5&gt;0,SUM(NW5:NZ5)-OA5,"")</f>
        <v/>
      </c>
      <c r="OO5" s="40" t="str">
        <f>IF(SUM(OH5,OK5,ON5)&gt;0,SUM(OH5,OK5,ON5),"")</f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>IF(OR5&gt;0,OR5,"")</f>
        <v/>
      </c>
      <c r="PK5" s="11" t="str">
        <f>IF(OS5&gt;0,OS5,"")</f>
        <v/>
      </c>
      <c r="PL5" s="11" t="str">
        <f>IF(SUM(OP5:OS5)-OT5&gt;0,SUM(OP5:OS5)-OT5,"")</f>
        <v/>
      </c>
      <c r="PM5" s="11" t="str">
        <f>IF(OW5&gt;0,OW5,"")</f>
        <v/>
      </c>
      <c r="PN5" s="11" t="str">
        <f>IF(OX5&gt;0,OX5,"")</f>
        <v/>
      </c>
      <c r="PO5" s="11" t="str">
        <f>IF(SUM(OU5:OX5)-OY5&gt;0,SUM(OU5:OX5)-OY5,"")</f>
        <v/>
      </c>
      <c r="PP5" s="11" t="str">
        <f>IF(MAX(PL5,PO5)&gt;0,MAX(PL5,PO5),"")</f>
        <v/>
      </c>
      <c r="PQ5" s="11" t="str">
        <f>IF(PB5&gt;0,PB5,"")</f>
        <v/>
      </c>
      <c r="PR5" s="11" t="str">
        <f>IF(PC5&gt;0,PC5,"")</f>
        <v/>
      </c>
      <c r="PS5" s="11" t="str">
        <f>IF(SUM(OZ5:PC5)-PD5&gt;0,SUM(OZ5:PC5)-PD5,"")</f>
        <v/>
      </c>
      <c r="PT5" s="11" t="str">
        <f>IF(PG5&gt;0,PG5,"")</f>
        <v/>
      </c>
      <c r="PU5" s="11" t="str">
        <f>IF(PH5&gt;0,PH5,"")</f>
        <v/>
      </c>
      <c r="PV5" s="11" t="str">
        <f>IF(SUM(PE5:PH5)-PI5&gt;0,SUM(PE5:PH5)-PI5,"")</f>
        <v/>
      </c>
      <c r="PW5" s="11" t="str">
        <f>IF(SUM(PP5,PS5,PV5)&gt;0,SUM(PP5,PS5,PV5),"")</f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0" t="str">
        <f>IF(PZ5&gt;0,PZ5,"")</f>
        <v/>
      </c>
      <c r="QS5" s="40" t="str">
        <f>IF(QA5&gt;0,QA5,"")</f>
        <v/>
      </c>
      <c r="QT5" s="40" t="str">
        <f>IF(SUM(PX5:QA5)-QB5&gt;0,SUM(PX5:QA5)-QB5,"")</f>
        <v/>
      </c>
      <c r="QU5" s="40" t="str">
        <f>IF(QE5&gt;0,QE5,"")</f>
        <v/>
      </c>
      <c r="QV5" s="40" t="str">
        <f>IF(QF5&gt;0,QF5,"")</f>
        <v/>
      </c>
      <c r="QW5" s="40" t="str">
        <f>IF(SUM(QC5:QF5)-QG5&gt;0,SUM(QC5:QF5)-QG5,"")</f>
        <v/>
      </c>
      <c r="QX5" s="40" t="str">
        <f>IF(MAX(QT5,QW5)&gt;0,MAX(QT5,QW5),"")</f>
        <v/>
      </c>
      <c r="QY5" s="40" t="str">
        <f>IF(QJ5&gt;0,QJ5,"")</f>
        <v/>
      </c>
      <c r="QZ5" s="40" t="str">
        <f>IF(QK5&gt;0,QK5,"")</f>
        <v/>
      </c>
      <c r="RA5" s="40" t="str">
        <f>IF(SUM(QH5:QK5)-QL5&gt;0,SUM(QH5:QK5)-QL5,"")</f>
        <v/>
      </c>
      <c r="RB5" s="40" t="str">
        <f>IF(QO5&gt;0,QO5,"")</f>
        <v/>
      </c>
      <c r="RC5" s="40" t="str">
        <f>IF(QP5&gt;0,QP5,"")</f>
        <v/>
      </c>
      <c r="RD5" s="40" t="str">
        <f>IF(SUM(QM5:QP5)-QQ5&gt;0,SUM(QM5:QP5)-QQ5,"")</f>
        <v/>
      </c>
      <c r="RE5" s="40" t="str">
        <f>IF(SUM(QX5,RA5,RD5)&gt;0,SUM(QX5,RA5,RD5),"")</f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>IF(RH5&gt;0,RH5,"")</f>
        <v/>
      </c>
      <c r="SA5" s="11" t="str">
        <f>IF(RI5&gt;0,RI5,"")</f>
        <v/>
      </c>
      <c r="SB5" s="11" t="str">
        <f>IF(SUM(RF5:RI5)-RJ5&gt;0,SUM(RF5:RI5)-RJ5,"")</f>
        <v/>
      </c>
      <c r="SC5" s="11" t="str">
        <f>IF(RM5&gt;0,RM5,"")</f>
        <v/>
      </c>
      <c r="SD5" s="11" t="str">
        <f>IF(RN5&gt;0,RN5,"")</f>
        <v/>
      </c>
      <c r="SE5" s="11" t="str">
        <f>IF(SUM(RK5:RN5)-RO5&gt;0,SUM(RK5:RN5)-RO5,"")</f>
        <v/>
      </c>
      <c r="SF5" s="11" t="str">
        <f>IF(MAX(SB5,SE5)&gt;0,MAX(SB5,SE5),"")</f>
        <v/>
      </c>
      <c r="SG5" s="11" t="str">
        <f>IF(RR5&gt;0,RR5,"")</f>
        <v/>
      </c>
      <c r="SH5" s="11" t="str">
        <f>IF(RS5&gt;0,RS5,"")</f>
        <v/>
      </c>
      <c r="SI5" s="11" t="str">
        <f>IF(SUM(RP5:RS5)-RT5&gt;0,SUM(RP5:RS5)-RT5,"")</f>
        <v/>
      </c>
      <c r="SJ5" s="11" t="str">
        <f>IF(RW5&gt;0,RW5,"")</f>
        <v/>
      </c>
      <c r="SK5" s="11" t="str">
        <f>IF(RX5&gt;0,RX5,"")</f>
        <v/>
      </c>
      <c r="SL5" s="11" t="str">
        <f>IF(SUM(RU5:RX5)-RY5&gt;0,SUM(RU5:RX5)-RY5,"")</f>
        <v/>
      </c>
      <c r="SM5" s="11" t="str">
        <f>IF(SUM(SF5,SI5,SL5)&gt;0,SUM(SF5,SI5,SL5),"")</f>
        <v/>
      </c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40" t="str">
        <f>IF(SP5&gt;0,SP5,"")</f>
        <v/>
      </c>
      <c r="TI5" s="40" t="str">
        <f>IF(SQ5&gt;0,SQ5,"")</f>
        <v/>
      </c>
      <c r="TJ5" s="40" t="str">
        <f>IF(SUM(SN5:SQ5)-SR5&gt;0,SUM(SN5:SQ5)-SR5,"")</f>
        <v/>
      </c>
      <c r="TK5" s="40" t="str">
        <f>IF(SU5&gt;0,SU5,"")</f>
        <v/>
      </c>
      <c r="TL5" s="40" t="str">
        <f>IF(SV5&gt;0,SV5,"")</f>
        <v/>
      </c>
      <c r="TM5" s="40" t="str">
        <f>IF(SUM(SS5:SV5)-SW5&gt;0,SUM(SS5:SV5)-SW5,"")</f>
        <v/>
      </c>
      <c r="TN5" s="40" t="str">
        <f>IF(MAX(TJ5,TM5)&gt;0,MAX(TJ5,TM5),"")</f>
        <v/>
      </c>
      <c r="TO5" s="40" t="str">
        <f>IF(SZ5&gt;0,SZ5,"")</f>
        <v/>
      </c>
      <c r="TP5" s="40" t="str">
        <f>IF(TA5&gt;0,TA5,"")</f>
        <v/>
      </c>
      <c r="TQ5" s="40" t="str">
        <f>IF(SUM(SX5:TA5)-TB5&gt;0,SUM(SX5:TA5)-TB5,"")</f>
        <v/>
      </c>
      <c r="TR5" s="40" t="str">
        <f>IF(TE5&gt;0,TE5,"")</f>
        <v/>
      </c>
      <c r="TS5" s="40" t="str">
        <f>IF(TF5&gt;0,TF5,"")</f>
        <v/>
      </c>
      <c r="TT5" s="40" t="str">
        <f>IF(SUM(TC5:TF5)-TG5&gt;0,SUM(TC5:TF5)-TG5,"")</f>
        <v/>
      </c>
      <c r="TU5" s="40" t="str">
        <f>IF(SUM(TN5,TQ5,TT5)&gt;0,SUM(TN5,TQ5,TT5),"")</f>
        <v/>
      </c>
      <c r="TV5" s="18"/>
      <c r="TW5" s="18"/>
      <c r="TX5" s="18"/>
      <c r="TY5" s="18"/>
      <c r="TZ5" s="18"/>
      <c r="UA5" s="18"/>
      <c r="UB5" s="18"/>
      <c r="UC5" s="18"/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1" t="str">
        <f>IF(TX5&gt;0,TX5,"")</f>
        <v/>
      </c>
      <c r="UQ5" s="11" t="str">
        <f>IF(TY5&gt;0,TY5,"")</f>
        <v/>
      </c>
      <c r="UR5" s="11" t="str">
        <f>IF(SUM(TV5:TY5)-TZ5&gt;0,SUM(TV5:TY5)-TZ5,"")</f>
        <v/>
      </c>
      <c r="US5" s="11" t="str">
        <f>IF(UC5&gt;0,UC5,"")</f>
        <v/>
      </c>
      <c r="UT5" s="11" t="str">
        <f>IF(UD5&gt;0,UD5,"")</f>
        <v/>
      </c>
      <c r="UU5" s="11" t="str">
        <f>IF(SUM(UA5:UD5)-UE5&gt;0,SUM(UA5:UD5)-UE5,"")</f>
        <v/>
      </c>
      <c r="UV5" s="11" t="str">
        <f>IF(MAX(UR5,UU5)&gt;0,MAX(UR5,UU5),"")</f>
        <v/>
      </c>
      <c r="UW5" s="11" t="str">
        <f>IF(UH5&gt;0,UH5,"")</f>
        <v/>
      </c>
      <c r="UX5" s="11" t="str">
        <f>IF(UI5&gt;0,UI5,"")</f>
        <v/>
      </c>
      <c r="UY5" s="11" t="str">
        <f>IF(SUM(UF5:UI5)-UJ5&gt;0,SUM(UF5:UI5)-UJ5,"")</f>
        <v/>
      </c>
      <c r="UZ5" s="11" t="str">
        <f>IF(UM5&gt;0,UM5,"")</f>
        <v/>
      </c>
      <c r="VA5" s="11" t="str">
        <f>IF(UN5&gt;0,UN5,"")</f>
        <v/>
      </c>
      <c r="VB5" s="11" t="str">
        <f>IF(SUM(UK5:UN5)-UO5&gt;0,SUM(UK5:UN5)-UO5,"")</f>
        <v/>
      </c>
      <c r="VC5" s="11" t="str">
        <f>IF(SUM(UV5,UY5,VB5)&gt;0,SUM(UV5,UY5,VB5),"")</f>
        <v/>
      </c>
      <c r="VD5" s="17"/>
      <c r="VE5" s="17"/>
      <c r="VF5" s="17"/>
      <c r="VG5" s="17"/>
      <c r="VH5" s="17"/>
      <c r="VI5" s="17"/>
      <c r="VJ5" s="17"/>
      <c r="VK5" s="17"/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40" t="str">
        <f>IF(VF5&gt;0,VF5,"")</f>
        <v/>
      </c>
      <c r="VY5" s="40" t="str">
        <f>IF(VG5&gt;0,VG5,"")</f>
        <v/>
      </c>
      <c r="VZ5" s="40" t="str">
        <f>IF(SUM(VD5:VG5)-VH5&gt;0,SUM(VD5:VG5)-VH5,"")</f>
        <v/>
      </c>
      <c r="WA5" s="40" t="str">
        <f>IF(VK5&gt;0,VK5,"")</f>
        <v/>
      </c>
      <c r="WB5" s="40" t="str">
        <f>IF(VL5&gt;0,VL5,"")</f>
        <v/>
      </c>
      <c r="WC5" s="40" t="str">
        <f>IF(SUM(VI5:VL5)-VM5&gt;0,SUM(VI5:VL5)-VM5,"")</f>
        <v/>
      </c>
      <c r="WD5" s="40" t="str">
        <f>IF(MAX(VZ5,WC5)&gt;0,MAX(VZ5,WC5),"")</f>
        <v/>
      </c>
      <c r="WE5" s="40" t="str">
        <f>IF(VP5&gt;0,VP5,"")</f>
        <v/>
      </c>
      <c r="WF5" s="40" t="str">
        <f>IF(VQ5&gt;0,VQ5,"")</f>
        <v/>
      </c>
      <c r="WG5" s="40" t="str">
        <f>IF(SUM(VN5:VQ5)-VR5&gt;0,SUM(VN5:VQ5)-VR5,"")</f>
        <v/>
      </c>
      <c r="WH5" s="40" t="str">
        <f>IF(VU5&gt;0,VU5,"")</f>
        <v/>
      </c>
      <c r="WI5" s="40" t="str">
        <f>IF(VV5&gt;0,VV5,"")</f>
        <v/>
      </c>
      <c r="WJ5" s="40" t="str">
        <f>IF(SUM(VS5:VV5)-VW5&gt;0,SUM(VS5:VV5)-VW5,"")</f>
        <v/>
      </c>
      <c r="WK5" s="40" t="str">
        <f>IF(SUM(WD5,WG5,WJ5)&gt;0,SUM(WD5,WG5,WJ5),"")</f>
        <v/>
      </c>
      <c r="WL5" s="26">
        <f>IF($CH5="P",BS5,(BS5+AR5)/2)</f>
        <v>1.3625</v>
      </c>
      <c r="WM5" s="26">
        <f>IF($CH5="P",BT5,(BT5+AS5)/2)</f>
        <v>1.5625</v>
      </c>
      <c r="WN5" s="26">
        <f>IF($CH5="P",BU5,(BU5+AT5)/2)</f>
        <v>2.4249999999999998</v>
      </c>
      <c r="WO5" s="26">
        <f>IF($CH5="P",BV5,(BV5+AU5)/2)</f>
        <v>2.7850000000000001</v>
      </c>
      <c r="WP5" s="26">
        <f>IF($CH5="P",BW5,(BW5+AV5)/2)</f>
        <v>0</v>
      </c>
      <c r="WQ5" s="26">
        <f>IF($CH5="P",BX5,(BX5+AW5)/2)</f>
        <v>2.0125000000000002</v>
      </c>
      <c r="WR5" s="26">
        <f>IF($CH5="P",BY5,(BY5+AX5)/2)</f>
        <v>2.35</v>
      </c>
      <c r="WS5" s="26">
        <f>IF($CH5="P",BZ5,(BZ5+AY5)/2)</f>
        <v>3.35</v>
      </c>
      <c r="WT5" s="26">
        <f>IF($CH5="P",CA5,(CA5+AZ5)/2)</f>
        <v>4.2549999999999999</v>
      </c>
      <c r="WU5" s="26">
        <f>IF($CH5="P",CB5,(CB5+BA5)/2)</f>
        <v>0</v>
      </c>
      <c r="WV5" s="26">
        <f>IF($CH5="P",CC5,(CC5+BB5)/2)</f>
        <v>0</v>
      </c>
      <c r="WW5" s="26">
        <f>IF($CH5="P",CD5,(CD5+BC5)/2)</f>
        <v>0</v>
      </c>
      <c r="WX5" s="26">
        <f>IF($CH5="P",CE5,(CE5+BD5)/2)</f>
        <v>0</v>
      </c>
      <c r="WY5" s="26">
        <f>IF($CH5="P",CF5,(CF5+BE5)/2)</f>
        <v>0</v>
      </c>
      <c r="WZ5" s="26">
        <f>IF($CH5="P",CG5,(CG5+BF5)/2)</f>
        <v>0</v>
      </c>
      <c r="XA5" s="28" t="s">
        <v>53</v>
      </c>
      <c r="XB5" s="11">
        <f>IF(WN5&gt;0,WN5,"")</f>
        <v>2.4249999999999998</v>
      </c>
      <c r="XC5" s="11">
        <f>IF(WO5&gt;0,WO5,"")</f>
        <v>2.7850000000000001</v>
      </c>
      <c r="XD5" s="11">
        <f>IF(SUM(WL5:WO5)-WP5&gt;0,SUM(WL5:WO5)-WP5,"")</f>
        <v>8.1349999999999998</v>
      </c>
      <c r="XE5" s="11">
        <f>IF(WS5&gt;0,WS5,"")</f>
        <v>3.35</v>
      </c>
      <c r="XF5" s="11">
        <f>IF(WT5&gt;0,WT5,"")</f>
        <v>4.2549999999999999</v>
      </c>
      <c r="XG5" s="11">
        <f>IF(SUM(WQ5:WT5)-WU5&gt;0,SUM(WQ5:WT5)-WU5,"")</f>
        <v>11.967500000000001</v>
      </c>
      <c r="XH5" s="11">
        <f>IF(MAX(XD5,XG5)&gt;0,MAX(XD5,XG5),"")</f>
        <v>11.967500000000001</v>
      </c>
      <c r="XI5" s="11" t="str">
        <f>IF(WX5&gt;0,WX5,"")</f>
        <v/>
      </c>
      <c r="XJ5" s="11" t="str">
        <f>IF(WY5&gt;0,WY5,"")</f>
        <v/>
      </c>
      <c r="XK5" s="11" t="str">
        <f>IF(SUM(WV5:WY5)-WZ5&gt;0,SUM(WV5:WY5)-WZ5,"")</f>
        <v/>
      </c>
      <c r="XL5" s="11">
        <f>IF(SUM(XH5,XK5)&gt;0,SUM(XH5,XK5),"")</f>
        <v>11.967500000000001</v>
      </c>
    </row>
    <row r="6" spans="1:636" x14ac:dyDescent="0.2">
      <c r="A6" s="4" cm="1">
        <f t="array" ref="A6">IF(AND(H6&lt;&gt;"",H6&lt;&gt;"No DD"),SUMPRODUCT((H$4:H$12&lt;&gt;"")*(H$4:H$12&lt;&gt;"No DD")*(E$4:E$12&gt;E6))+1,IF(H6="No DD",SUMPRODUCT((H$4:H$12="No DD")*(E$4:E$12&gt;E6))+1+SUMPRODUCT((H$4:H$12&lt;&gt;"")*(H$4:H$12&lt;&gt;"No DD")),""))</f>
        <v>3</v>
      </c>
      <c r="B6" s="5" t="s">
        <v>213</v>
      </c>
      <c r="C6" s="4" t="s">
        <v>3</v>
      </c>
      <c r="D6" s="4" t="s">
        <v>217</v>
      </c>
      <c r="E6" s="9">
        <f>SUM(J6,L6,N6)</f>
        <v>91.210000000000008</v>
      </c>
      <c r="F6" s="3" t="str">
        <f>IF(OR(AND(AG6&gt;=AQ$14,AG6&lt;&gt;"",AI6&gt;=AQ$18,AI6&lt;&gt;"",AF6=""),AND(AJ6&gt;=AQ$14,AJ6&lt;&gt;"",AL6&gt;=AQ$18,AL6&lt;&gt;"",AF6=""),AND(AN6&gt;=AQ$14,AN6&lt;&gt;"",AP6&gt;=AQ$18,AP6&lt;&gt;"",AF6=""),AND(BH6&gt;=BR$14,BH6&lt;&gt;"",BJ6&gt;=BR$18,BJ6&lt;&gt;"",BG6=""),AND(BK6&gt;=BR$14,BK6&lt;&gt;"",BM6&gt;=BR$18,BM6&lt;&gt;"",BG6=""),AND(BO6&gt;=BR$14,BO6&lt;&gt;"",BQ6&gt;=BR$18,BQ6&lt;&gt;"",BG6=""),AND(CI6&gt;=CS$14,CI6&lt;&gt;"",CK6&gt;=CS$18,CK6&lt;&gt;"",CH6=""),AND(CL6&gt;=CS$14,CL6&lt;&gt;"",CN6&gt;=CS$18,CN6&lt;&gt;"",CH6=""),AND(CP6&gt;=CS$14,CP6&lt;&gt;"",CR6&gt;=CS$18,CR6&lt;&gt;"",CH6=""),AND(DP6&gt;=EC$14,DP6&lt;&gt;"",DR6&gt;=EC$18,DR6&lt;&gt;""),AND(DS6&gt;=EC$14,DS6&lt;&gt;"",DU6&gt;=EC$18,DU6&lt;&gt;""),AND(DW6&gt;=EC$14,DW6&lt;&gt;"",DY6&gt;=EC$18,DY6&lt;&gt;""),AND(DZ6&gt;=EC$14,DZ6&lt;&gt;"",EB6&gt;=EC$18,EB6&lt;&gt;""),AND(EX6&gt;=FK$14,EX6&lt;&gt;"",EZ6&gt;=FK$18,EZ6&lt;&gt;""),AND(FA6&gt;=FK$14,FA6&lt;&gt;"",FC6&gt;=FK$18,FC6&lt;&gt;""),AND(FE6&gt;=FK$14,FE6&lt;&gt;"",FG6&gt;=FK$18,FG6&lt;&gt;""),AND(FH6&gt;=FK$14,FH6&lt;&gt;"",FJ6&gt;=FK$18,FJ6&lt;&gt;""),AND(GF6&gt;=GS$14,GF6&lt;&gt;"",GH6&gt;=GS$18,GH6&lt;&gt;""),AND(GI6&gt;=GS$14,GI6&lt;&gt;"",GK6&gt;=GS$18,GK6&lt;&gt;""),AND(GM6&gt;=GS$14,GM6&lt;&gt;"",GO6&gt;=GS$18,GO6&lt;&gt;""),AND(GP6&gt;=GS$14,GP6&lt;&gt;"",GR6&gt;=GS$18,GR6&lt;&gt;""),AND(HN6&gt;=IA$14,HN6&lt;&gt;"",HP6&gt;=IA$18,HP6&lt;&gt;""),AND(HQ6&gt;=IA$14,HQ6&lt;&gt;"",HS6&gt;=IA$18,HS6&lt;&gt;""),AND(HU6&gt;=IA$14,HU6&lt;&gt;"",HW6&gt;=IA$18,HW6&lt;&gt;""),AND(HX6&gt;=IA$14,HX6&lt;&gt;"",HZ6&gt;=IA$18,HZ6&lt;&gt;""),AND(IV6&gt;=JI$14,IV6&lt;&gt;"",IX6&gt;=JI$18,IX6&lt;&gt;""),AND(IY6&gt;=JI$14,IY6&lt;&gt;"",JA6&gt;=JI$18,JA6&lt;&gt;""),AND(JC6&gt;=JI$14,JC6&lt;&gt;"",JE6&gt;=JI$18,JE6&lt;&gt;""),AND(JF6&gt;=JI$14,JF6&lt;&gt;"",JH6&gt;=JI$18,JH6&lt;&gt;""),AND(KD6&gt;=KQ$14,KD6&lt;&gt;"",KF6&gt;=KQ$18,KF6&lt;&gt;""),AND(KG6&gt;=KQ$14,KG6&lt;&gt;"",KI6&gt;=KQ$18,KI6&lt;&gt;""),AND(KK6&gt;=KQ$14,KK6&lt;&gt;"",KM6&gt;=KQ$18,KM6&lt;&gt;""),AND(KN6&gt;=KQ$14,KN6&lt;&gt;"",KP6&gt;=KQ$18,KP6&lt;&gt;""),AND(LL6&gt;=LY$14,LL6&lt;&gt;"",LN6&gt;=LY$18,LN6&lt;&gt;""),AND(LO6&gt;=LY$14,LO6&lt;&gt;"",LQ6&gt;=LY$18,LQ6&lt;&gt;""),AND(LS6&gt;=LY$14,LS6&lt;&gt;"",LU6&gt;=LY$18,LU6&lt;&gt;""),AND(LV6&gt;=LY$14,LV6&lt;&gt;"",LX6&gt;=LY$18,LX6&lt;&gt;""),AND(MT6&gt;=NG$14,MT6&lt;&gt;"",MV6&gt;=NG$18,MV6&lt;&gt;""),AND(MW6&gt;=NG$14,MW6&lt;&gt;"",MY6&gt;=NG$18,MY6&lt;&gt;""),AND(NA6&gt;=NG$14,NA6&lt;&gt;"",NC6&gt;=NG$18,NC6&lt;&gt;""),AND(ND6&gt;=NG$14,ND6&lt;&gt;"",NF6&gt;=NG$18,NF6&lt;&gt;""),AND(OB6&gt;=OO$14,OB6&lt;&gt;"",OD6&gt;=OO$18,OD6&lt;&gt;""),AND(OE6&gt;=OO$14,OE6&lt;&gt;"",OG6&gt;=OO$18,OG6&lt;&gt;""),AND(OI6&gt;=OO$14,OI6&lt;&gt;"",OK6&gt;=OO$18,OK6&lt;&gt;""),AND(OL6&gt;=OO$14,OL6&lt;&gt;"",ON6&gt;=OO$18,ON6&lt;&gt;""),AND(PJ6&gt;=PW$14,PJ6&lt;&gt;"",PL6&gt;=PW$18,PL6&lt;&gt;""),AND(PM6&gt;=PW$14,PM6&lt;&gt;"",PO6&gt;=PW$18,PO6&lt;&gt;""),AND(PQ6&gt;=PW$14,PQ6&lt;&gt;"",PS6&gt;=PW$18,PS6&lt;&gt;""),AND(PT6&gt;=PW$14,PT6&lt;&gt;"",PV6&gt;=PW$18,PV6&lt;&gt;""),AND(QR6&gt;=RE$14,QR6&lt;&gt;"",QT6&gt;=RE$18,QT6&lt;&gt;""),AND(QU6&gt;=RE$14,QU6&lt;&gt;"",QW6&gt;=RE$18,QW6&lt;&gt;""),AND(QY6&gt;=RE$14,QY6&lt;&gt;"",RA6&gt;=RE$18,RA6&lt;&gt;""),AND(RB6&gt;=RE$14,RB6&lt;&gt;"",RD6&gt;=RE$18,RD6&lt;&gt;""),AND(RZ6&gt;=SM$14,RZ6&lt;&gt;"",SB6&gt;=SM$18,SB6&lt;&gt;""),AND(SC6&gt;=SM$14,SC6&lt;&gt;"",SE6&gt;=SM$18,SE6&lt;&gt;""),AND(SG6&gt;=SM$14,SG6&lt;&gt;"",SI6&gt;=SM$18,SI6&lt;&gt;""),AND(SJ6&gt;=SM$14,SJ6&lt;&gt;"",SL6&gt;=SM$18,SL6&lt;&gt;""),AND(TH6&gt;=TU$14,TH6&lt;&gt;"",TJ6&gt;=TU$18,TJ6&lt;&gt;""),AND(TK6&gt;=TU$14,TK6&lt;&gt;"",TM6&gt;=TU$18,TM6&lt;&gt;""),AND(TO6&gt;=TU$14,TO6&lt;&gt;"",TQ6&gt;=TU$18,TQ6&lt;&gt;""),AND(TR6&gt;=TU$14,TR6&lt;&gt;"",TT6&gt;=TU$18,TT6&lt;&gt;""),AND(UP6&gt;=VC$14,UP6&lt;&gt;"",UR6&gt;=VC$18,UR6&lt;&gt;""),AND(US6&gt;=VC$14,US6&lt;&gt;"",UU6&gt;=VC$18,UU6&lt;&gt;""),AND(UW6&gt;=VC$14,UW6&lt;&gt;"",UY6&gt;=VC$18,UY6&lt;&gt;""),AND(UZ6&gt;=VC$14,UZ6&lt;&gt;"",VB6&gt;=VC$18,VB6&lt;&gt;""),AND(VX6&gt;=WK$14,VX6&lt;&gt;"",VZ6&gt;=WK$18,VZ6&lt;&gt;""),AND(WA6&gt;=WK$14,WA6&lt;&gt;"",WC6&gt;=WK$18,WC6&lt;&gt;""),AND(WE6&gt;=WK$14,WE6&lt;&gt;"",WG6&gt;=WK$18,WG6&lt;&gt;""),AND(WH6&gt;=WK$14,WH6&lt;&gt;"",WJ6&gt;=WK$18,WJ6&lt;&gt;"")),"P","")</f>
        <v>P</v>
      </c>
      <c r="G6" s="3" t="str">
        <f>IF(OR(AND(AI6&gt;=AQ$18,AI6&lt;&gt;"",AF6=""),AND(AL6&gt;=AQ$18,AL6&lt;&gt;"",AF6=""),AND(AP6&gt;=AQ$18,AP6&lt;&gt;"",AF6=""),AND(BJ6&gt;=BR$18,BJ6&lt;&gt;"",BG6=""),AND(BM6&gt;=BR$18,BM6&lt;&gt;"",BG6=""),AND(BQ6&gt;=BR$18,BQ6&lt;&gt;"",BG6=""),AND(CK6&gt;=CS$18,CK6&lt;&gt;"",CH6=""),AND(CN6&gt;=CS$18,CN6&lt;&gt;"",CH6=""),AND(CR6&gt;=CS$18,CR6&lt;&gt;"",CH6=""),AND(DR6&gt;=EC$18,DR6&lt;&gt;""),AND(DU6&gt;=EC$18,DU6&lt;&gt;""),AND(DY6&gt;=EC$18,DY6&lt;&gt;""),AND(EB6&gt;=EC$18,EB6&lt;&gt;""),AND(EZ6&gt;=FK$18,EZ6&lt;&gt;""),AND(FC6&gt;=FK$18,FC6&lt;&gt;""),AND(FG6&gt;=FK$18,FG6&lt;&gt;""),AND(FJ6&gt;=FK$18,FJ6&lt;&gt;""),AND(GH6&gt;=GS$18,GH6&lt;&gt;""),AND(GK6&gt;=GS$18,GK6&lt;&gt;""),AND(GO6&gt;=GS$18,GO6&lt;&gt;""),AND(GR6&gt;=GS$18,GR6&lt;&gt;""),AND(HP6&gt;=IA$18,HP6&lt;&gt;""),AND(HS6&gt;=IA$18,HS6&lt;&gt;""),AND(HW6&gt;=IA$18,HW6&lt;&gt;""),AND(HZ6&gt;=IA$18,HZ6&lt;&gt;""),AND(IX6&gt;=JI$18,IX6&lt;&gt;""),AND(JA6&gt;=JI$18,JA6&lt;&gt;""),AND(JE6&gt;=JI$18,JE6&lt;&gt;""),AND(JH6&gt;=JI$18,JH6&lt;&gt;""),AND(KF6&gt;=KQ$18,KF6&lt;&gt;""),AND(KI6&gt;=KQ$18,KI6&lt;&gt;""),AND(KM6&gt;=KQ$18,KM6&lt;&gt;""),AND(KP6&gt;=KQ$18,KP6&lt;&gt;""),AND(LN6&gt;=LY$18,LN6&lt;&gt;""),AND(LQ6&gt;=LY$18,LQ6&lt;&gt;""),AND(LU6&gt;=LY$18,LU6&lt;&gt;""),AND(LX6&gt;=LY$18,LX6&lt;&gt;""),AND(MV6&gt;=NG$18,MV6&lt;&gt;""),AND(MY6&gt;=NG$18,MY6&lt;&gt;""),AND(NC6&gt;=NG$18,NC6&lt;&gt;""),AND(NF6&gt;=NG$18,NF6&lt;&gt;""),AND(OD6&gt;=OO$18,OD6&lt;&gt;""),AND(OG6&gt;=OO$18,OG6&lt;&gt;""),AND(OK6&gt;=OO$18,OK6&lt;&gt;""),AND(ON6&gt;=OO$18,ON6&lt;&gt;""),AND(PL6&gt;=PW$18,PL6&lt;&gt;""),AND(PO6&gt;=PW$18,PO6&lt;&gt;""),AND(PS6&gt;=PW$18,PS6&lt;&gt;""),AND(PV6&gt;=PW$18,PV6&lt;&gt;""),AND(QT6&gt;=RE$18,QT6&lt;&gt;""),AND(QW6&gt;=RE$18,QW6&lt;&gt;""),AND(RA6&gt;=RE$18,RA6&lt;&gt;""),AND(RD6&gt;=RE$18,RD6&lt;&gt;""),AND(SB6&gt;=SM$18,SB6&lt;&gt;""),AND(SE6&gt;=SM$18,SE6&lt;&gt;""),AND(SI6&gt;=SM$18,SI6&lt;&gt;""),AND(SL6&gt;=SM$18,SL6&lt;&gt;""),AND(TJ6&gt;=TU$18,TJ6&lt;&gt;""),AND(TM6&gt;=TU$18,TM6&lt;&gt;""),AND(TQ6&gt;=TU$18,TQ6&lt;&gt;""),AND(TT6&gt;=TU$18,TT6&lt;&gt;""),AND(UR6&gt;=VC$18,UR6&lt;&gt;""),AND(UU6&gt;=VC$18,UU6&lt;&gt;""),AND(UY6&gt;=VC$18,UY6&lt;&gt;""),AND(VB6&gt;=VC$18,VB6&lt;&gt;""),AND(VZ6&gt;=WK$18,VZ6&lt;&gt;""),AND(WC6&gt;=WK$18,WC6&lt;&gt;""),AND(WG6&gt;=WK$18,WG6&lt;&gt;""),AND(WJ6&gt;=WK$18,WJ6&lt;&gt;"")),"P","")</f>
        <v>P</v>
      </c>
      <c r="H6" s="36" t="str">
        <f>IF(AND(G6="P",F6=""),"No DD",IF(OR(AND(AG6&gt;=AQ$17,AG6&lt;&gt;"",AI6&gt;=AQ$21,AI6&lt;&gt;"",AF6=""),AND(AJ6&gt;=AQ$17,AJ6&lt;&gt;"",AL6&gt;=AQ$21,AL6&lt;&gt;"",AF6=""),AND(AN6&gt;=AQ$17,AN6&lt;&gt;"",AP6&gt;=AQ$21,AP6&lt;&gt;"",AF6=""),AND(BH6&gt;=BR$17,BH6&lt;&gt;"",BJ6&gt;=BR$21,BJ6&lt;&gt;"",BG6=""),AND(BK6&gt;=BR$17,BK6&lt;&gt;"",BM6&gt;=BR$21,BM6&lt;&gt;"",BG6=""),AND(BO6&gt;=BR$17,BO6&lt;&gt;"",BQ6&gt;=BR$21,BQ6&lt;&gt;"",BG6=""),AND(CI6&gt;=CS$17,CI6&lt;&gt;"",CK6&gt;=CS$21,CK6&lt;&gt;"",CH6=""),AND(CL6&gt;=CS$17,CL6&lt;&gt;"",CN6&gt;=CS$21,CN6&lt;&gt;"",CH6=""),AND(CP6&gt;=CS$17,CP6&lt;&gt;"",CR6&gt;=CS$21,CR6&lt;&gt;"",CH6=""),AND(DP6&gt;=EC$17,DP6&lt;&gt;"",DR6&gt;=EC$21,DR6&lt;&gt;""),AND(DS6&gt;=EC$17,DS6&lt;&gt;"",DU6&gt;=EC$21,DU6&lt;&gt;""),AND(DW6&gt;=EC$17,DW6&lt;&gt;"",DY6&gt;=EC$21,DY6&lt;&gt;""),AND(DZ6&gt;=EC$17,DZ6&lt;&gt;"",EB6&gt;=EC$21,EB6&lt;&gt;""),AND(EX6&gt;=FK$17,EX6&lt;&gt;"",EZ6&gt;=FK$21,EZ6&lt;&gt;""),AND(FA6&gt;=FK$17,FA6&lt;&gt;"",FC6&gt;=FK$21,FC6&lt;&gt;""),AND(FE6&gt;=FK$17,FE6&lt;&gt;"",FG6&gt;=FK$21,FG6&lt;&gt;""),AND(FH6&gt;=FK$17,FH6&lt;&gt;"",FJ6&gt;=FK$21,FJ6&lt;&gt;""),AND(GF6&gt;=GS$17,GF6&lt;&gt;"",GH6&gt;=GS$21,GH6&lt;&gt;""),AND(GI6&gt;=GS$17,GI6&lt;&gt;"",GK6&gt;=GS$21,GK6&lt;&gt;""),AND(GM6&gt;=GS$17,GM6&lt;&gt;"",GO6&gt;=GS$21,GO6&lt;&gt;""),AND(GP6&gt;=GS$17,GP6&lt;&gt;"",GR6&gt;=GS$21,GR6&lt;&gt;""),AND(HN6&gt;=IA$17,HN6&lt;&gt;"",HP6&gt;=IA$21,HP6&lt;&gt;""),AND(HQ6&gt;=IA$17,HQ6&lt;&gt;"",HS6&gt;=IA$21,HS6&lt;&gt;""),AND(HU6&gt;=IA$17,HU6&lt;&gt;"",HW6&gt;=IA$21,HW6&lt;&gt;""),AND(HX6&gt;=IA$17,HX6&lt;&gt;"",HZ6&gt;=IA$21,HZ6&lt;&gt;""),AND(IV6&gt;=JI$17,IV6&lt;&gt;"",IX6&gt;=JI$21,IX6&lt;&gt;""),AND(IY6&gt;=JI$17,IY6&lt;&gt;"",JA6&gt;=JI$21,JA6&lt;&gt;""),AND(JC6&gt;=JI$17,JC6&lt;&gt;"",JE6&gt;=JI$21,JE6&lt;&gt;""),AND(JF6&gt;=JI$17,JF6&lt;&gt;"",JH6&gt;=JI$21,JH6&lt;&gt;""),AND(KD6&gt;=KQ$17,KD6&lt;&gt;"",KF6&gt;=KQ$21,KF6&lt;&gt;""),AND(KG6&gt;=KQ$17,KG6&lt;&gt;"",KI6&gt;=KQ$21,KI6&lt;&gt;""),AND(KK6&gt;=KQ$17,KK6&lt;&gt;"",KM6&gt;=KQ$21,KM6&lt;&gt;""),AND(KN6&gt;=KQ$17,KN6&lt;&gt;"",KP6&gt;=KQ$21,KP6&lt;&gt;""),AND(LL6&gt;=LY$17,LL6&lt;&gt;"",LN6&gt;=LY$21,LN6&lt;&gt;""),AND(LO6&gt;=LY$17,LO6&lt;&gt;"",LQ6&gt;=LY$21,LQ6&lt;&gt;""),AND(LS6&gt;=LY$17,LS6&lt;&gt;"",LU6&gt;=LY$21,LU6&lt;&gt;""),AND(LV6&gt;=LY$17,LV6&lt;&gt;"",LX6&gt;=LY$21,LX6&lt;&gt;""),AND(MT6&gt;=NG$17,MT6&lt;&gt;"",MV6&gt;=NG$21,MV6&lt;&gt;""),AND(MW6&gt;=NG$17,MW6&lt;&gt;"",MY6&gt;=NG$21,MY6&lt;&gt;""),AND(NA6&gt;=NG$17,NA6&lt;&gt;"",NC6&gt;=NG$21,NC6&lt;&gt;""),AND(ND6&gt;=NG$17,ND6&lt;&gt;"",NF6&gt;=NG$21,NF6&lt;&gt;""),AND(OB6&gt;=OO$17,OB6&lt;&gt;"",OD6&gt;=OO$21,OD6&lt;&gt;""),AND(OE6&gt;=OO$17,OE6&lt;&gt;"",OG6&gt;=OO$21,OG6&lt;&gt;""),AND(OI6&gt;=OO$17,OI6&lt;&gt;"",OK6&gt;=OO$21,OK6&lt;&gt;""),AND(OL6&gt;=OO$17,OL6&lt;&gt;"",ON6&gt;=OO$21,ON6&lt;&gt;""),AND(PJ6&gt;=PW$17,PJ6&lt;&gt;"",PL6&gt;=PW$21,PL6&lt;&gt;""),AND(PM6&gt;=PW$17,PM6&lt;&gt;"",PO6&gt;=PW$21,PO6&lt;&gt;""),AND(PQ6&gt;=PW$17,PQ6&lt;&gt;"",PS6&gt;=PW$21,PS6&lt;&gt;""),AND(PT6&gt;=PW$17,PT6&lt;&gt;"",PV6&gt;=PW$21,PV6&lt;&gt;""),AND(QR6&gt;=RE$17,QR6&lt;&gt;"",QT6&gt;=RE$21,QT6&lt;&gt;""),AND(QU6&gt;=RE$17,QU6&lt;&gt;"",QW6&gt;=RE$21,QW6&lt;&gt;""),AND(QY6&gt;=RE$17,QY6&lt;&gt;"",RA6&gt;=RE$21,RA6&lt;&gt;""),AND(RB6&gt;=RE$17,RB6&lt;&gt;"",RD6&gt;=RE$21,RD6&lt;&gt;""),AND(RZ6&gt;=SM$17,RZ6&lt;&gt;"",SB6&gt;=SM$21,SB6&lt;&gt;""),AND(SC6&gt;=SM$17,SC6&lt;&gt;"",SE6&gt;=SM$21,SE6&lt;&gt;""),AND(SG6&gt;=SM$17,SG6&lt;&gt;"",SI6&gt;=SM$21,SI6&lt;&gt;""),AND(SJ6&gt;=SM$17,SJ6&lt;&gt;"",SL6&gt;=SM$21,SL6&lt;&gt;""),AND(TH6&gt;=TU$17,TH6&lt;&gt;"",TJ6&gt;=TU$21,TJ6&lt;&gt;""),AND(TK6&gt;=TU$17,TK6&lt;&gt;"",TM6&gt;=TU$21,TM6&lt;&gt;""),AND(TO6&gt;=TU$17,TO6&lt;&gt;"",TQ6&gt;=TU$21,TQ6&lt;&gt;""),AND(TR6&gt;=TU$17,TR6&lt;&gt;"",TT6&gt;=TU$21,TT6&lt;&gt;""),AND(UP6&gt;=VC$17,UP6&lt;&gt;"",UR6&gt;=VC$21,UR6&lt;&gt;""),AND(US6&gt;=VC$17,US6&lt;&gt;"",UU6&gt;=VC$21,UU6&lt;&gt;""),AND(UW6&gt;=VC$17,UW6&lt;&gt;"",UY6&gt;=VC$21,UY6&lt;&gt;""),AND(UZ6&gt;=VC$17,UZ6&lt;&gt;"",VB6&gt;=VC$21,VB6&lt;&gt;""),AND(VX6&gt;=WK$17,VX6&lt;&gt;"",VZ6&gt;=WK$21,VZ6&lt;&gt;""),AND(WA6&gt;=WK$17,WA6&lt;&gt;"",WC6&gt;=WK$21,WC6&lt;&gt;""),AND(WE6&gt;=WK$17,WE6&lt;&gt;"",WG6&gt;=WK$21,WG6&lt;&gt;""),AND(WH6&gt;=WK$17,WH6&lt;&gt;"",WJ6&gt;=WK$21,WJ6&lt;&gt;"")),"Merit",IF(OR(AND(AG6&gt;=AQ$16,AG6&lt;&gt;"",AI6&gt;=AQ$20,AI6&lt;&gt;"",AF6=""),AND(AJ6&gt;=AQ$16,AJ6&lt;&gt;"",AL6&gt;=AQ$20,AL6&lt;&gt;"",AF6=""),AND(AN6&gt;=AQ$16,AN6&lt;&gt;"",AP6&gt;=AQ$20,AP6&lt;&gt;"",AF6=""),AND(BH6&gt;=BR$16,BH6&lt;&gt;"",BJ6&gt;=BR$20,BJ6&lt;&gt;"",BG6=""),AND(BK6&gt;=BR$16,BK6&lt;&gt;"",BM6&gt;=BR$20,BM6&lt;&gt;"",BG6=""),AND(BO6&gt;=BR$16,BO6&lt;&gt;"",BQ6&gt;=BR$20,BQ6&lt;&gt;"",BG6=""),AND(CI6&gt;=CS$16,CI6&lt;&gt;"",CK6&gt;=CS$20,CK6&lt;&gt;"",CH6=""),AND(CL6&gt;=CS$16,CL6&lt;&gt;"",CN6&gt;=CS$20,CN6&lt;&gt;"",CH6=""),AND(CP6&gt;=CS$16,CP6&lt;&gt;"",CR6&gt;=CS$20,CR6&lt;&gt;"",CH6=""),AND(DP6&gt;=EC$16,DP6&lt;&gt;"",DR6&gt;=EC$20,DR6&lt;&gt;""),AND(DS6&gt;=EC$16,DS6&lt;&gt;"",DU6&gt;=EC$20,DU6&lt;&gt;""),AND(DW6&gt;=EC$16,DW6&lt;&gt;"",DY6&gt;=EC$20,DY6&lt;&gt;""),AND(DZ6&gt;=EC$16,DZ6&lt;&gt;"",EB6&gt;=EC$20,EB6&lt;&gt;""),AND(EX6&gt;=FK$16,EX6&lt;&gt;"",EZ6&gt;=FK$20,EZ6&lt;&gt;""),AND(FA6&gt;=FK$16,FA6&lt;&gt;"",FC6&gt;=FK$20,FC6&lt;&gt;""),AND(FE6&gt;=FK$16,FE6&lt;&gt;"",FG6&gt;=FK$20,FG6&lt;&gt;""),AND(FH6&gt;=FK$16,FH6&lt;&gt;"",FJ6&gt;=FK$20,FJ6&lt;&gt;""),AND(GF6&gt;=GS$16,GF6&lt;&gt;"",GH6&gt;=GS$20,GH6&lt;&gt;""),AND(GI6&gt;=GS$16,GI6&lt;&gt;"",GK6&gt;=GS$20,GK6&lt;&gt;""),AND(GM6&gt;=GS$16,GM6&lt;&gt;"",GO6&gt;=GS$20,GO6&lt;&gt;""),AND(GP6&gt;=GS$16,GP6&lt;&gt;"",GR6&gt;=GS$20,GR6&lt;&gt;""),AND(HN6&gt;=IA$16,HN6&lt;&gt;"",HP6&gt;=IA$20,HP6&lt;&gt;""),AND(HQ6&gt;=IA$16,HQ6&lt;&gt;"",HS6&gt;=IA$20,HS6&lt;&gt;""),AND(HU6&gt;=IA$16,HU6&lt;&gt;"",HW6&gt;=IA$20,HW6&lt;&gt;""),AND(HX6&gt;=IA$16,HX6&lt;&gt;"",HZ6&gt;=IA$20,HZ6&lt;&gt;""),AND(IV6&gt;=JI$16,IV6&lt;&gt;"",IX6&gt;=JI$20,IX6&lt;&gt;""),AND(IY6&gt;=JI$16,IY6&lt;&gt;"",JA6&gt;=JI$20,JA6&lt;&gt;""),AND(JC6&gt;=JI$16,JC6&lt;&gt;"",JE6&gt;=JI$20,JE6&lt;&gt;""),AND(JF6&gt;=JI$16,JF6&lt;&gt;"",JH6&gt;=JI$20,JH6&lt;&gt;""),AND(KD6&gt;=KQ$16,KD6&lt;&gt;"",KF6&gt;=KQ$20,KF6&lt;&gt;""),AND(KG6&gt;=KQ$16,KG6&lt;&gt;"",KI6&gt;=KQ$20,KI6&lt;&gt;""),AND(KK6&gt;=KQ$16,KK6&lt;&gt;"",KM6&gt;=KQ$20,KM6&lt;&gt;""),AND(KN6&gt;=KQ$16,KN6&lt;&gt;"",KP6&gt;=KQ$20,KP6&lt;&gt;""),AND(LL6&gt;=LY$16,LL6&lt;&gt;"",LN6&gt;=LY$20,LN6&lt;&gt;""),AND(LO6&gt;=LY$16,LO6&lt;&gt;"",LQ6&gt;=LY$20,LQ6&lt;&gt;""),AND(LS6&gt;=LY$16,LS6&lt;&gt;"",LU6&gt;=LY$20,LU6&lt;&gt;""),AND(LV6&gt;=LY$16,LV6&lt;&gt;"",LX6&gt;=LY$20,LX6&lt;&gt;""),AND(MT6&gt;=NG$16,MT6&lt;&gt;"",MV6&gt;=NG$20,MV6&lt;&gt;""),AND(MW6&gt;=NG$16,MW6&lt;&gt;"",MY6&gt;=NG$20,MY6&lt;&gt;""),AND(NA6&gt;=NG$16,NA6&lt;&gt;"",NC6&gt;=NG$20,NC6&lt;&gt;""),AND(ND6&gt;=NG$16,ND6&lt;&gt;"",NF6&gt;=NG$20,NF6&lt;&gt;""),AND(OB6&gt;=OO$16,OB6&lt;&gt;"",OD6&gt;=OO$20,OD6&lt;&gt;""),AND(OE6&gt;=OO$16,OE6&lt;&gt;"",OG6&gt;=OO$20,OG6&lt;&gt;""),AND(OI6&gt;=OO$16,OI6&lt;&gt;"",OK6&gt;=OO$20,OK6&lt;&gt;""),AND(OL6&gt;=OO$16,OL6&lt;&gt;"",ON6&gt;=OO$20,ON6&lt;&gt;""),AND(PJ6&gt;=PW$16,PJ6&lt;&gt;"",PL6&gt;=PW$20,PL6&lt;&gt;""),AND(PM6&gt;=PW$16,PM6&lt;&gt;"",PO6&gt;=PW$20,PO6&lt;&gt;""),AND(PQ6&gt;=PW$16,PQ6&lt;&gt;"",PS6&gt;=PW$20,PS6&lt;&gt;""),AND(PT6&gt;=PW$16,PT6&lt;&gt;"",PV6&gt;=PW$20,PV6&lt;&gt;""),AND(QR6&gt;=RE$16,QR6&lt;&gt;"",QT6&gt;=RE$20,QT6&lt;&gt;""),AND(QU6&gt;=RE$16,QU6&lt;&gt;"",QW6&gt;=RE$20,QW6&lt;&gt;""),AND(QY6&gt;=RE$16,QY6&lt;&gt;"",RA6&gt;=RE$20,RA6&lt;&gt;""),AND(RB6&gt;=RE$16,RB6&lt;&gt;"",RD6&gt;=RE$20,RD6&lt;&gt;""),AND(RZ6&gt;=SM$16,RZ6&lt;&gt;"",SB6&gt;=SM$20,SB6&lt;&gt;""),AND(SC6&gt;=SM$16,SC6&lt;&gt;"",SE6&gt;=SM$20,SE6&lt;&gt;""),AND(SG6&gt;=SM$16,SG6&lt;&gt;"",SI6&gt;=SM$20,SI6&lt;&gt;""),AND(SJ6&gt;=SM$16,SJ6&lt;&gt;"",SL6&gt;=SM$20,SL6&lt;&gt;""),AND(TH6&gt;=TU$16,TH6&lt;&gt;"",TJ6&gt;=TU$20,TJ6&lt;&gt;""),AND(TK6&gt;=TU$16,TK6&lt;&gt;"",TM6&gt;=TU$20,TM6&lt;&gt;""),AND(TO6&gt;=TU$16,TO6&lt;&gt;"",TQ6&gt;=TU$20,TQ6&lt;&gt;""),AND(TR6&gt;=TU$16,TR6&lt;&gt;"",TT6&gt;=TU$20,TT6&lt;&gt;""),AND(UP6&gt;=VC$16,UP6&lt;&gt;"",UR6&gt;=VC$20,UR6&lt;&gt;""),AND(US6&gt;=VC$16,US6&lt;&gt;"",UU6&gt;=VC$20,UU6&lt;&gt;""),AND(UW6&gt;=VC$16,UW6&lt;&gt;"",UY6&gt;=VC$20,UY6&lt;&gt;""),AND(UZ6&gt;=VC$16,UZ6&lt;&gt;"",VB6&gt;=VC$20,VB6&lt;&gt;""),AND(VX6&gt;=WK$16,VX6&lt;&gt;"",VZ6&gt;=WK$20,VZ6&lt;&gt;""),AND(WA6&gt;=WK$16,WA6&lt;&gt;"",WC6&gt;=WK$20,WC6&lt;&gt;""),AND(WE6&gt;=WK$16,WE6&lt;&gt;"",WG6&gt;=WK$20,WG6&lt;&gt;""),AND(WH6&gt;=WK$16,WH6&lt;&gt;"",WJ6&gt;=WK$20,WJ6&lt;&gt;"")),"Excellence",IF(I6="P","Worlds Team",IF(F6="P","National Team","")))))</f>
        <v>Worlds Team</v>
      </c>
      <c r="I6" s="3" t="str">
        <f>IF(OR(AND(AG6&gt;=AQ$15,AG6&lt;&gt;"",AI6&gt;=AQ$19,AI6&lt;&gt;"",AF6=""),AND(AJ6&gt;=AQ$15,AJ6&lt;&gt;"",AL6&gt;=AQ$19,AL6&lt;&gt;"",AF6=""),AND(AN6&gt;=AQ$15,AN6&lt;&gt;"",AP6&gt;=AQ$19,AP6&lt;&gt;"",AF6=""),AND(BH6&gt;=BR$15,BH6&lt;&gt;"",BJ6&gt;=BR$19,BJ6&lt;&gt;"",BG6=""),AND(BK6&gt;=BR$15,BK6&lt;&gt;"",BM6&gt;=BR$19,BM6&lt;&gt;"",BG6=""),AND(BO6&gt;=BR$15,BO6&lt;&gt;"",BQ6&gt;=BR$19,BQ6&lt;&gt;"",BG6=""),AND(CI6&gt;=CS$15,CI6&lt;&gt;"",CK6&gt;=CS$19,CK6&lt;&gt;"",CH6=""),AND(CL6&gt;=CS$15,CL6&lt;&gt;"",CN6&gt;=CS$19,CN6&lt;&gt;"",CH6=""),AND(CP6&gt;=CS$15,CP6&lt;&gt;"",CR6&gt;=CS$19,CR6&lt;&gt;"",CH6=""),AND(DP6&gt;=EC$15,DP6&lt;&gt;"",DR6&gt;=EC$19,DR6&lt;&gt;""),AND(DS6&gt;=EC$15,DS6&lt;&gt;"",DU6&gt;=EC$19,DU6&lt;&gt;""),AND(DW6&gt;=EC$15,DW6&lt;&gt;"",DY6&gt;=EC$19,DY6&lt;&gt;""),AND(DZ6&gt;=EC$15,DZ6&lt;&gt;"",EB6&gt;=EC$19,EB6&lt;&gt;""),AND(EX6&gt;=FK$15,EX6&lt;&gt;"",EZ6&gt;=FK$19,EZ6&lt;&gt;""),AND(FA6&gt;=FK$15,FA6&lt;&gt;"",FC6&gt;=FK$19,FC6&lt;&gt;""),AND(FE6&gt;=FK$15,FE6&lt;&gt;"",FG6&gt;=FK$19,FG6&lt;&gt;""),AND(FH6&gt;=FK$15,FH6&lt;&gt;"",FJ6&gt;=FK$19,FJ6&lt;&gt;""),AND(GF6&gt;=GS$15,GF6&lt;&gt;"",GH6&gt;=GS$19,GH6&lt;&gt;""),AND(GI6&gt;=GS$15,GI6&lt;&gt;"",GK6&gt;=GS$19,GK6&lt;&gt;""),AND(GM6&gt;=GS$15,GM6&lt;&gt;"",GO6&gt;=GS$19,GO6&lt;&gt;""),AND(GP6&gt;=GS$15,GP6&lt;&gt;"",GR6&gt;=GS$19,GR6&lt;&gt;""),AND(HN6&gt;=IA$15,HN6&lt;&gt;"",HP6&gt;=IA$19,HP6&lt;&gt;""),AND(HQ6&gt;=IA$15,HQ6&lt;&gt;"",HS6&gt;=IA$19,HS6&lt;&gt;""),AND(HU6&gt;=IA$15,HU6&lt;&gt;"",HW6&gt;=IA$19,HW6&lt;&gt;""),AND(HX6&gt;=IA$15,HX6&lt;&gt;"",HZ6&gt;=IA$19,HZ6&lt;&gt;""),AND(IV6&gt;=JI$15,IV6&lt;&gt;"",IX6&gt;=JI$19,IX6&lt;&gt;""),AND(IY6&gt;=JI$15,IY6&lt;&gt;"",JA6&gt;=JI$19,JA6&lt;&gt;""),AND(JC6&gt;=JI$15,JC6&lt;&gt;"",JE6&gt;=JI$19,JE6&lt;&gt;""),AND(JF6&gt;=JI$15,JF6&lt;&gt;"",JH6&gt;=JI$19,JH6&lt;&gt;""),AND(KD6&gt;=KQ$15,KD6&lt;&gt;"",KF6&gt;=KQ$19,KF6&lt;&gt;""),AND(KG6&gt;=KQ$15,KG6&lt;&gt;"",KI6&gt;=KQ$19,KI6&lt;&gt;""),AND(KK6&gt;=KQ$15,KK6&lt;&gt;"",KM6&gt;=KQ$19,KM6&lt;&gt;""),AND(KN6&gt;=KQ$15,KN6&lt;&gt;"",KP6&gt;=KQ$19,KP6&lt;&gt;""),AND(LL6&gt;=LY$15,LL6&lt;&gt;"",LN6&gt;=LY$19,LN6&lt;&gt;""),AND(LO6&gt;=LY$15,LO6&lt;&gt;"",LQ6&gt;=LY$19,LQ6&lt;&gt;""),AND(LS6&gt;=LY$15,LS6&lt;&gt;"",LU6&gt;=LY$19,LU6&lt;&gt;""),AND(LV6&gt;=LY$15,LV6&lt;&gt;"",LX6&gt;=LY$19,LX6&lt;&gt;""),AND(MT6&gt;=NG$15,MT6&lt;&gt;"",MV6&gt;=NG$19,MV6&lt;&gt;""),AND(MW6&gt;=NG$15,MW6&lt;&gt;"",MY6&gt;=NG$19,MY6&lt;&gt;""),AND(NA6&gt;=NG$15,NA6&lt;&gt;"",NC6&gt;=NG$19,NC6&lt;&gt;""),AND(ND6&gt;=NG$15,ND6&lt;&gt;"",NF6&gt;=NG$19,NF6&lt;&gt;""),AND(OB6&gt;=OO$15,OB6&lt;&gt;"",OD6&gt;=OO$19,OD6&lt;&gt;""),AND(OE6&gt;=OO$15,OE6&lt;&gt;"",OG6&gt;=OO$19,OG6&lt;&gt;""),AND(OI6&gt;=OO$15,OI6&lt;&gt;"",OK6&gt;=OO$19,OK6&lt;&gt;""),AND(OL6&gt;=OO$15,OL6&lt;&gt;"",ON6&gt;=OO$19,ON6&lt;&gt;""),AND(PJ6&gt;=PW$15,PJ6&lt;&gt;"",PL6&gt;=PW$19,PL6&lt;&gt;""),AND(PM6&gt;=PW$15,PM6&lt;&gt;"",PO6&gt;=PW$19,PO6&lt;&gt;""),AND(PQ6&gt;=PW$15,PQ6&lt;&gt;"",PS6&gt;=PW$19,PS6&lt;&gt;""),AND(PT6&gt;=PW$15,PT6&lt;&gt;"",PV6&gt;=PW$19,PV6&lt;&gt;""),AND(QR6&gt;=RE$15,QR6&lt;&gt;"",QT6&gt;=RE$19,QT6&lt;&gt;""),AND(QU6&gt;=RE$15,QU6&lt;&gt;"",QW6&gt;=RE$19,QW6&lt;&gt;""),AND(QY6&gt;=RE$15,QY6&lt;&gt;"",RA6&gt;=RE$19,RA6&lt;&gt;""),AND(RB6&gt;=RE$15,RB6&lt;&gt;"",RD6&gt;=RE$19,RD6&lt;&gt;""),AND(RZ6&gt;=SM$15,RZ6&lt;&gt;"",SB6&gt;=SM$19,SB6&lt;&gt;""),AND(SC6&gt;=SM$15,SC6&lt;&gt;"",SE6&gt;=SM$19,SE6&lt;&gt;""),AND(SG6&gt;=SM$15,SG6&lt;&gt;"",SI6&gt;=SM$19,SI6&lt;&gt;""),AND(SJ6&gt;=SM$15,SJ6&lt;&gt;"",SL6&gt;=SM$19,SL6&lt;&gt;""),AND(TH6&gt;=TU$15,TH6&lt;&gt;"",TJ6&gt;=TU$19,TJ6&lt;&gt;""),AND(TK6&gt;=TU$15,TK6&lt;&gt;"",TM6&gt;=TU$19,TM6&lt;&gt;""),AND(TO6&gt;=TU$15,TO6&lt;&gt;"",TQ6&gt;=TU$19,TQ6&lt;&gt;""),AND(TR6&gt;=TU$15,TR6&lt;&gt;"",TT6&gt;=TU$19,TT6&lt;&gt;""),AND(UP6&gt;=VC$15,UP6&lt;&gt;"",UR6&gt;=VC$19,UR6&lt;&gt;""),AND(US6&gt;=VC$15,US6&lt;&gt;"",UU6&gt;=VC$19,UU6&lt;&gt;""),AND(UW6&gt;=VC$15,UW6&lt;&gt;"",UY6&gt;=VC$19,UY6&lt;&gt;""),AND(UZ6&gt;=VC$15,UZ6&lt;&gt;"",VB6&gt;=VC$19,VB6&lt;&gt;""),AND(VX6&gt;=WK$15,VX6&lt;&gt;"",VZ6&gt;=WK$19,VZ6&lt;&gt;""),AND(WA6&gt;=WK$15,WA6&lt;&gt;"",WC6&gt;=WK$19,WC6&lt;&gt;""),AND(WE6&gt;=WK$15,WE6&lt;&gt;"",WG6&gt;=WK$19,WG6&lt;&gt;""),AND(WH6&gt;=WK$15,WH6&lt;&gt;"",WJ6&gt;=WK$19,WJ6&lt;&gt;"")),"P","")</f>
        <v>P</v>
      </c>
      <c r="J6" s="8">
        <f>IF(COUNT(AI6,AL6,AP6,BJ6,BM6,BQ6,CK6,CN6,CR6)&gt;0,LARGE((AI6,AL6,AP6,BJ6,BM6,BQ6,CK6,CN6,CR6),1),0)</f>
        <v>46.38</v>
      </c>
      <c r="K6" s="8" t="str">
        <f>IF(J6="","",IF(OR(J6=CK6,J6=CN6,J6=CR6),$BS$1,IF(OR(J6=BJ6,J6=BM6,J6=BQ6),$AR$1,IF(OR(J6=AI6,J6=AL6,J6=AP6),$Q$1,""))))</f>
        <v>2025 Nationals</v>
      </c>
      <c r="L6" s="8">
        <f>IF(COUNT(AI6,AL6,AP6,BJ6,BM6,BQ6,CK6,CN6,CR6)&gt;1,LARGE((AI6,AL6,AP6,BJ6,BM6,BQ6,CK6,CN6,CR6),2),0)</f>
        <v>44.83</v>
      </c>
      <c r="M6" s="8" t="str">
        <f>IF(L6="","",IF(OR(L6=CK6,L6=CN6,L6=CR6),$BS$1,IF(OR(L6=BJ6,L6=BM6,L6=BQ6),$AR$1,IF(OR(L6=AI6,L6=AL6,L6=AP6),$Q$1,""))))</f>
        <v>2025 Elite Canada</v>
      </c>
      <c r="N6" s="8" t="str">
        <f>IF(MAX(CT6,CU6)&gt;0,MAX(CT6,CU6),"")</f>
        <v/>
      </c>
      <c r="O6" s="11" t="str">
        <f>IF(N6="","",IF(N6=CT6,"("&amp;CT$2&amp;")",IF(N6=CU6,"("&amp;CU$2&amp;")")))</f>
        <v/>
      </c>
      <c r="P6" s="8" t="str">
        <f>IF(N6="","",IF(N6=CT6,IF(N6+IF(L6="",0,L6)=WD6,$VD$1,IF(N6+IF(L6="",0,L6)=UV6,$TV$1,IF(N6+IF(L6="",0,L6)=TN6,$SN$1,IF(N6+IF(L6="",0,L6)=SF6,$RF$1,IF(N6+IF(L6="",0,L6)=QX6,$PX$1,IF(N6+IF(L6="",0,L6)=PP6,$OP$1,IF(N6+IF(L6="",0,L6)=OH6,$NH$1,IF(N6+IF(L6="",0,L6)=MZ6,$LZ$1,IF(N6+IF(L6="",0,L6)=LR6,$KR$1,IF(N6+IF(L6="",0,L6)=KJ6,$JJ$1,IF(N6+IF(L6="",0,L6)=JB6,$IB$1,IF(N6+IF(L6="",0,L6)=HT6,$GT$1,IF(N6+IF(L6="",0,L6)=GL6,$FL$1,IF(N6+IF(L6="",0,L6)=FD6,$ED$1,IF(N6+IF(L6="",0,L6)=DV6,$CV$1))))))))))))))),IF(N6=CU6,IF(N6+IF(L6="",0,L6)=WG6,$VD$1,IF(N6+IF(L6="",0,L6)=UY6,$TV$1,IF(N6+IF(L6="",0,L6)=TQ6,$SN$1,IF(N6+IF(L6="",0,L6)=SL6,$RF$1,IF(N6+IF(L6="",0,L6)=RD6,$PX$1,IF(N6+IF(L6="",0,L6)=PV6,$OP$1,IF(N6+IF(L6="",0,L6)=ON6,$NH$1,IF(N6+IF(L6="",0,L6)=NF6,$LZ$1,IF(N6+IF(L6="",0,L6)=LX6,$KR$1,IF(N6+IF(L6="",0,L6)=KP6,$JJ$1,IF(N6+IF(L6="",0,L6)=JH6,$IB$1,IF(N6+IF(L6="",0,L6)=HZ6,$GT$1,IF(N6+IF(L6="",0,L6)=GR6,$FL$1,IF(N6+IF(L6="",0,L6)=FJ6,$ED$1,IF(N6+IF(L6="",0,L6)=EB6,$CV$1,IF(N6+IF(L6="",0,L6)=WJ6,$VD$1,IF(N6+IF(L6="",0,L6)=VB6,$TV$1,IF(N6+IF(L6="",0,L6)=TT6,$SN$1,IF(N6+IF(L6="",0,L6)=SI6,$RF$1,IF(N6+IF(L6="",0,L6)=RA6,$PX$1,IF(N6+IF(L6="",0,L6)=PS6,$OP$1,IF(N6+IF(L6="",0,L6)=OK6,$NH$1,IF(N6+IF(L6="",0,L6)=NC6,$LZ$1,IF(N6+IF(L6="",0,L6)=LU6,$KR$1,IF(N6+IF(L6="",0,L6)=KM6,$JJ$1,IF(N6+IF(L6="",0,L6)=JE6,$IB$1,IF(N6+IF(L6="",0,L6)=HW6,$GT$1,IF(N6+IF(L6="",0,L6)=GO6,$FL$1,IF(N6+IF(L6="",0,L6)=FG6,$ED$1,IF(N6+IF(L6="",0,L6)=DY6,$CV$1)))))))))))))))))))))))))))))))))</f>
        <v/>
      </c>
      <c r="Q6" s="22">
        <v>7.05</v>
      </c>
      <c r="R6" s="22">
        <v>9.1999999999999993</v>
      </c>
      <c r="S6" s="22">
        <v>11.8</v>
      </c>
      <c r="T6" s="22">
        <v>15.92</v>
      </c>
      <c r="U6" s="22">
        <v>0</v>
      </c>
      <c r="V6" s="22">
        <v>6.78</v>
      </c>
      <c r="W6" s="22">
        <v>9.25</v>
      </c>
      <c r="X6" s="22">
        <v>11.8</v>
      </c>
      <c r="Y6" s="22">
        <v>16.36</v>
      </c>
      <c r="Z6" s="22">
        <v>0</v>
      </c>
      <c r="AA6" s="22">
        <v>6.93</v>
      </c>
      <c r="AB6" s="22">
        <v>9.1999999999999993</v>
      </c>
      <c r="AC6" s="22">
        <v>11.8</v>
      </c>
      <c r="AD6" s="22">
        <v>16.899999999999999</v>
      </c>
      <c r="AE6" s="22">
        <v>0</v>
      </c>
      <c r="AF6" s="27"/>
      <c r="AG6" s="38">
        <f>IF(S6&gt;0,S6,"")</f>
        <v>11.8</v>
      </c>
      <c r="AH6" s="38">
        <f>IF(T6&gt;0,T6,"")</f>
        <v>15.92</v>
      </c>
      <c r="AI6" s="40">
        <f>IF(SUM(Q6:T6)-U6&gt;0,SUM(Q6:T6)-U6,"")</f>
        <v>43.97</v>
      </c>
      <c r="AJ6" s="40">
        <f>IF(X6&gt;0,X6,"")</f>
        <v>11.8</v>
      </c>
      <c r="AK6" s="40">
        <f>IF(Y6&gt;0,Y6,"")</f>
        <v>16.36</v>
      </c>
      <c r="AL6" s="40">
        <f>IF(SUM(V6:Y6)-Z6&gt;0,SUM(V6:Y6)-Z6,"")</f>
        <v>44.19</v>
      </c>
      <c r="AM6" s="40">
        <f>IF(AI6="","",MAX(AI6,AL6))</f>
        <v>44.19</v>
      </c>
      <c r="AN6" s="40">
        <f>IF(AC6&gt;0,AC6,"")</f>
        <v>11.8</v>
      </c>
      <c r="AO6" s="40">
        <f>IF(AD6&gt;0,AD6,"")</f>
        <v>16.899999999999999</v>
      </c>
      <c r="AP6" s="40">
        <f>IF(SUM(AA6:AD6)-AE6&gt;0,SUM(AA6:AD6)-AE6,"")</f>
        <v>44.83</v>
      </c>
      <c r="AQ6" s="40">
        <f>IF(SUM(AM6,AP6)&gt;0,SUM(AM6,AP6),"")</f>
        <v>89.02</v>
      </c>
      <c r="AR6" s="26">
        <v>5.48</v>
      </c>
      <c r="AS6" s="26">
        <v>7.05</v>
      </c>
      <c r="AT6" s="26">
        <v>9</v>
      </c>
      <c r="AU6" s="26">
        <v>9.8800000000000008</v>
      </c>
      <c r="AV6" s="26">
        <v>0</v>
      </c>
      <c r="AW6" s="26">
        <v>1.35</v>
      </c>
      <c r="AX6" s="26">
        <v>1.9</v>
      </c>
      <c r="AY6" s="26">
        <v>2.6</v>
      </c>
      <c r="AZ6" s="26">
        <v>3.26</v>
      </c>
      <c r="BA6" s="26">
        <v>0</v>
      </c>
      <c r="BB6" s="26">
        <v>7.2</v>
      </c>
      <c r="BC6" s="26">
        <v>9.1</v>
      </c>
      <c r="BD6" s="26">
        <v>11.8</v>
      </c>
      <c r="BE6" s="26">
        <v>18.28</v>
      </c>
      <c r="BF6" s="26">
        <v>0</v>
      </c>
      <c r="BG6" s="28"/>
      <c r="BH6" s="39">
        <f>IF(AT6&gt;0,AT6,"")</f>
        <v>9</v>
      </c>
      <c r="BI6" s="39">
        <f>IF(AU6&gt;0,AU6,"")</f>
        <v>9.8800000000000008</v>
      </c>
      <c r="BJ6" s="11">
        <f>IF(SUM(AR6:AU6)-AV6&gt;0,SUM(AR6:AU6)-AV6,"")</f>
        <v>31.410000000000004</v>
      </c>
      <c r="BK6" s="11">
        <f>IF(AY6&gt;0,AY6,"")</f>
        <v>2.6</v>
      </c>
      <c r="BL6" s="11">
        <f>IF(AZ6&gt;0,AZ6,"")</f>
        <v>3.26</v>
      </c>
      <c r="BM6" s="11">
        <f>IF(SUM(AW6:AZ6)-BA6&gt;0,SUM(AW6:AZ6)-BA6,"")</f>
        <v>9.11</v>
      </c>
      <c r="BN6" s="11">
        <f>IF(BJ6="","",MAX(BJ6,BM6))</f>
        <v>31.410000000000004</v>
      </c>
      <c r="BO6" s="11">
        <f>IF(BD6&gt;0,BD6,"")</f>
        <v>11.8</v>
      </c>
      <c r="BP6" s="11">
        <f>IF(BE6&gt;0,BE6,"")</f>
        <v>18.28</v>
      </c>
      <c r="BQ6" s="11">
        <f>IF(SUM(BB6:BE6)-BF6&gt;0,SUM(BB6:BE6)-BF6,"")</f>
        <v>46.38</v>
      </c>
      <c r="BR6" s="11">
        <f>IF(SUM(BN6,BQ6)&gt;0,SUM(BN6,BQ6),"")</f>
        <v>77.790000000000006</v>
      </c>
      <c r="BS6" s="22"/>
      <c r="BT6" s="22"/>
      <c r="BU6" s="22"/>
      <c r="BV6" s="22"/>
      <c r="BW6" s="22"/>
      <c r="BX6" s="22"/>
      <c r="BY6" s="22"/>
      <c r="BZ6" s="22"/>
      <c r="CA6" s="22"/>
      <c r="CB6" s="22"/>
      <c r="CC6" s="22"/>
      <c r="CD6" s="22"/>
      <c r="CE6" s="22"/>
      <c r="CF6" s="22"/>
      <c r="CG6" s="22"/>
      <c r="CH6" s="27"/>
      <c r="CI6" s="38" t="str">
        <f>IF(BU6&gt;0,BU6,"")</f>
        <v/>
      </c>
      <c r="CJ6" s="38" t="str">
        <f>IF(BV6&gt;0,BV6,"")</f>
        <v/>
      </c>
      <c r="CK6" s="40" t="str">
        <f>IF(SUM(BS6:BV6)-BW6&gt;0,SUM(BS6:BV6)-BW6,"")</f>
        <v/>
      </c>
      <c r="CL6" s="40" t="str">
        <f>IF(BZ6&gt;0,BZ6,"")</f>
        <v/>
      </c>
      <c r="CM6" s="40" t="str">
        <f>IF(CA6&gt;0,CA6,"")</f>
        <v/>
      </c>
      <c r="CN6" s="40" t="str">
        <f>IF(SUM(BX6:CA6)-CB6&gt;0,SUM(BX6:CA6)-CB6,"")</f>
        <v/>
      </c>
      <c r="CO6" s="40" t="str">
        <f>IF(CK6="","",MAX(CK6,CN6))</f>
        <v/>
      </c>
      <c r="CP6" s="40" t="str">
        <f>IF(CE6&gt;0,CE6,"")</f>
        <v/>
      </c>
      <c r="CQ6" s="40" t="str">
        <f>IF(CF6&gt;0,CF6,"")</f>
        <v/>
      </c>
      <c r="CR6" s="40" t="str">
        <f>IF(SUM(CC6:CF6)-CG6&gt;0,SUM(CC6:CF6)-CG6,"")</f>
        <v/>
      </c>
      <c r="CS6" s="40" t="str">
        <f>IF(SUM(CO6,CR6)&gt;0,SUM(CO6,CR6),"")</f>
        <v/>
      </c>
      <c r="CT6" s="51" t="str">
        <f>IF(MAX(DV6,FD6,GL6,HT6,JB6,KJ6,LR6,MZ6,OH6,PP6,QX6,SF6,TN6,UV6,WD6)-IF(L6="",0,L6)&gt;0.001,MAX(DV6,FD6,GL6,HT6,JB6,KJ6,LR6,MZ6,OH6,PP6,QX6,SF6,TN6,UV6,WD6)-IF(L6="",0,L6),"")</f>
        <v/>
      </c>
      <c r="CU6" s="51" t="str">
        <f>IF(MAX(DY6,EB6,FG6,FJ6,GO6,GR6,HW6,HZ6,JE6,JH6,KM6,KP6,LU6,LX6,NC6,NF6,OK6,ON6,PS6,PV6,RA6,RD6,SI6,SL6,TQ6,TT6,UY6,VB6,WG6,WJ6)-IF(L6="",0,L6)&gt;0.001,MAX(DY6,EB6,FG6,FJ6,GO6,GR6,HW6,HZ6,JE6,JH6,KM6,KP6,LU6,LX6,NC6,NF6,OK6,ON6,PS6,PV6,RA6,RD6,SI6,SL6,TQ6,TT6,UY6,VB6,WG6,WJ6)-IF(L6="",0,L6),"")</f>
        <v/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0" t="str">
        <f>IF(CX6&gt;0,CX6,"")</f>
        <v/>
      </c>
      <c r="DQ6" s="40" t="str">
        <f>IF(CY6&gt;0,CY6,"")</f>
        <v/>
      </c>
      <c r="DR6" s="40" t="str">
        <f>IF(SUM(CV6:CY6)-CZ6&gt;0,SUM(CV6:CY6)-CZ6,"")</f>
        <v/>
      </c>
      <c r="DS6" s="40" t="str">
        <f>IF(DC6&gt;0,DC6,"")</f>
        <v/>
      </c>
      <c r="DT6" s="40" t="str">
        <f>IF(DD6&gt;0,DD6,"")</f>
        <v/>
      </c>
      <c r="DU6" s="40" t="str">
        <f>IF(SUM(DA6:DD6)-DE6&gt;0,SUM(DA6:DD6)-DE6,"")</f>
        <v/>
      </c>
      <c r="DV6" s="40" t="str">
        <f>IF(MAX(DR6,DU6)&gt;0,MAX(DR6,DU6),"")</f>
        <v/>
      </c>
      <c r="DW6" s="40" t="str">
        <f>IF(DH6&gt;0,DH6,"")</f>
        <v/>
      </c>
      <c r="DX6" s="40" t="str">
        <f>IF(DI6&gt;0,DI6,"")</f>
        <v/>
      </c>
      <c r="DY6" s="40" t="str">
        <f>IF(SUM(DF6:DI6)-DJ6&gt;0,SUM(DF6:DI6)-DJ6,"")</f>
        <v/>
      </c>
      <c r="DZ6" s="40" t="str">
        <f>IF(DM6&gt;0,DM6,"")</f>
        <v/>
      </c>
      <c r="EA6" s="40" t="str">
        <f>IF(DN6&gt;0,DN6,"")</f>
        <v/>
      </c>
      <c r="EB6" s="40" t="str">
        <f>IF(SUM(DK6:DN6)-DO6&gt;0,SUM(DK6:DN6)-DO6,"")</f>
        <v/>
      </c>
      <c r="EC6" s="40" t="str">
        <f>IF(SUM(DV6,DY6,EB6)&gt;0,SUM(DV6,DY6,EB6),"")</f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>IF(EF6&gt;0,EF6,"")</f>
        <v/>
      </c>
      <c r="EY6" s="11" t="str">
        <f>IF(EG6&gt;0,EG6,"")</f>
        <v/>
      </c>
      <c r="EZ6" s="11" t="str">
        <f>IF(SUM(ED6:EG6)-EH6&gt;0,SUM(ED6:EG6)-EH6,"")</f>
        <v/>
      </c>
      <c r="FA6" s="11" t="str">
        <f>IF(EK6&gt;0,EK6,"")</f>
        <v/>
      </c>
      <c r="FB6" s="11" t="str">
        <f>IF(EL6&gt;0,EL6,"")</f>
        <v/>
      </c>
      <c r="FC6" s="11" t="str">
        <f>IF(SUM(EI6:EL6)-EM6&gt;0,SUM(EI6:EL6)-EM6,"")</f>
        <v/>
      </c>
      <c r="FD6" s="11" t="str">
        <f>IF(MAX(EZ6,FC6)&gt;0,MAX(EZ6,FC6),"")</f>
        <v/>
      </c>
      <c r="FE6" s="11" t="str">
        <f>IF(EP6&gt;0,EP6,"")</f>
        <v/>
      </c>
      <c r="FF6" s="11" t="str">
        <f>IF(EQ6&gt;0,EQ6,"")</f>
        <v/>
      </c>
      <c r="FG6" s="11" t="str">
        <f>IF(SUM(EN6:EQ6)-ER6&gt;0,SUM(EN6:EQ6)-ER6,"")</f>
        <v/>
      </c>
      <c r="FH6" s="11" t="str">
        <f>IF(EU6&gt;0,EU6,"")</f>
        <v/>
      </c>
      <c r="FI6" s="11" t="str">
        <f>IF(EV6&gt;0,EV6,"")</f>
        <v/>
      </c>
      <c r="FJ6" s="11" t="str">
        <f>IF(SUM(ES6:EV6)-EW6&gt;0,SUM(ES6:EV6)-EW6,"")</f>
        <v/>
      </c>
      <c r="FK6" s="11" t="str">
        <f>IF(SUM(FD6,FG6,FJ6)&gt;0,SUM(FD6,FG6,FJ6),"")</f>
        <v/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0" t="str">
        <f>IF(FN6&gt;0,FN6,"")</f>
        <v/>
      </c>
      <c r="GG6" s="40" t="str">
        <f>IF(FO6&gt;0,FO6,"")</f>
        <v/>
      </c>
      <c r="GH6" s="40" t="str">
        <f>IF(SUM(FL6:FO6)-FP6&gt;0,SUM(FL6:FO6)-FP6,"")</f>
        <v/>
      </c>
      <c r="GI6" s="40" t="str">
        <f>IF(FS6&gt;0,FS6,"")</f>
        <v/>
      </c>
      <c r="GJ6" s="40" t="str">
        <f>IF(FT6&gt;0,FT6,"")</f>
        <v/>
      </c>
      <c r="GK6" s="40" t="str">
        <f>IF(SUM(FQ6:FT6)-FU6&gt;0,SUM(FQ6:FT6)-FU6,"")</f>
        <v/>
      </c>
      <c r="GL6" s="40" t="str">
        <f>IF(MAX(GH6,GK6)&gt;0,MAX(GH6,GK6),"")</f>
        <v/>
      </c>
      <c r="GM6" s="40" t="str">
        <f>IF(FX6&gt;0,FX6,"")</f>
        <v/>
      </c>
      <c r="GN6" s="40" t="str">
        <f>IF(FY6&gt;0,FY6,"")</f>
        <v/>
      </c>
      <c r="GO6" s="40" t="str">
        <f>IF(SUM(FV6:FY6)-FZ6&gt;0,SUM(FV6:FY6)-FZ6,"")</f>
        <v/>
      </c>
      <c r="GP6" s="40" t="str">
        <f>IF(GC6&gt;0,GC6,"")</f>
        <v/>
      </c>
      <c r="GQ6" s="40" t="str">
        <f>IF(GD6&gt;0,GD6,"")</f>
        <v/>
      </c>
      <c r="GR6" s="40" t="str">
        <f>IF(SUM(GA6:GD6)-GE6&gt;0,SUM(GA6:GD6)-GE6,"")</f>
        <v/>
      </c>
      <c r="GS6" s="40" t="str">
        <f>IF(SUM(GL6,GO6,GR6)&gt;0,SUM(GL6,GO6,GR6),"")</f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>IF(GV6&gt;0,GV6,"")</f>
        <v/>
      </c>
      <c r="HO6" s="11" t="str">
        <f>IF(GW6&gt;0,GW6,"")</f>
        <v/>
      </c>
      <c r="HP6" s="11" t="str">
        <f>IF(SUM(GT6:GW6)-GX6&gt;0,SUM(GT6:GW6)-GX6,"")</f>
        <v/>
      </c>
      <c r="HQ6" s="11" t="str">
        <f>IF(HA6&gt;0,HA6,"")</f>
        <v/>
      </c>
      <c r="HR6" s="11" t="str">
        <f>IF(HB6&gt;0,HB6,"")</f>
        <v/>
      </c>
      <c r="HS6" s="11" t="str">
        <f>IF(SUM(GY6:HB6)-HC6&gt;0,SUM(GY6:HB6)-HC6,"")</f>
        <v/>
      </c>
      <c r="HT6" s="11" t="str">
        <f>IF(MAX(HP6,HS6)&gt;0,MAX(HP6,HS6),"")</f>
        <v/>
      </c>
      <c r="HU6" s="11" t="str">
        <f>IF(HF6&gt;0,HF6,"")</f>
        <v/>
      </c>
      <c r="HV6" s="11" t="str">
        <f>IF(HG6&gt;0,HG6,"")</f>
        <v/>
      </c>
      <c r="HW6" s="11" t="str">
        <f>IF(SUM(HD6:HG6)-HH6&gt;0,SUM(HD6:HG6)-HH6,"")</f>
        <v/>
      </c>
      <c r="HX6" s="11" t="str">
        <f>IF(HK6&gt;0,HK6,"")</f>
        <v/>
      </c>
      <c r="HY6" s="11" t="str">
        <f>IF(HL6&gt;0,HL6,"")</f>
        <v/>
      </c>
      <c r="HZ6" s="11" t="str">
        <f>IF(SUM(HI6:HL6)-HM6&gt;0,SUM(HI6:HL6)-HM6,"")</f>
        <v/>
      </c>
      <c r="IA6" s="11" t="str">
        <f>IF(SUM(HT6,HW6,HZ6)&gt;0,SUM(HT6,HW6,HZ6),"")</f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0" t="str">
        <f>IF(ID6&gt;0,ID6,"")</f>
        <v/>
      </c>
      <c r="IW6" s="40" t="str">
        <f>IF(IE6&gt;0,IE6,"")</f>
        <v/>
      </c>
      <c r="IX6" s="40" t="str">
        <f>IF(SUM(IB6:IE6)-IF6&gt;0,SUM(IB6:IE6)-IF6,"")</f>
        <v/>
      </c>
      <c r="IY6" s="40" t="str">
        <f>IF(II6&gt;0,II6,"")</f>
        <v/>
      </c>
      <c r="IZ6" s="40" t="str">
        <f>IF(IJ6&gt;0,IJ6,"")</f>
        <v/>
      </c>
      <c r="JA6" s="40" t="str">
        <f>IF(SUM(IG6:IJ6)-IK6&gt;0,SUM(IG6:IJ6)-IK6,"")</f>
        <v/>
      </c>
      <c r="JB6" s="40" t="str">
        <f>IF(MAX(IX6,JA6)&gt;0,MAX(IX6,JA6),"")</f>
        <v/>
      </c>
      <c r="JC6" s="40" t="str">
        <f>IF(IN6&gt;0,IN6,"")</f>
        <v/>
      </c>
      <c r="JD6" s="40" t="str">
        <f>IF(IO6&gt;0,IO6,"")</f>
        <v/>
      </c>
      <c r="JE6" s="40" t="str">
        <f>IF(SUM(IL6:IO6)-IP6&gt;0,SUM(IL6:IO6)-IP6,"")</f>
        <v/>
      </c>
      <c r="JF6" s="40" t="str">
        <f>IF(IS6&gt;0,IS6,"")</f>
        <v/>
      </c>
      <c r="JG6" s="40" t="str">
        <f>IF(IT6&gt;0,IT6,"")</f>
        <v/>
      </c>
      <c r="JH6" s="40" t="str">
        <f>IF(SUM(IQ6:IT6)-IU6&gt;0,SUM(IQ6:IT6)-IU6,"")</f>
        <v/>
      </c>
      <c r="JI6" s="40" t="str">
        <f>IF(SUM(JB6,JE6,JH6)&gt;0,SUM(JB6,JE6,JH6),"")</f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>IF(JL6&gt;0,JL6,"")</f>
        <v/>
      </c>
      <c r="KE6" s="11" t="str">
        <f>IF(JM6&gt;0,JM6,"")</f>
        <v/>
      </c>
      <c r="KF6" s="11" t="str">
        <f>IF(SUM(JJ6:JM6)-JN6&gt;0,SUM(JJ6:JM6)-JN6,"")</f>
        <v/>
      </c>
      <c r="KG6" s="11" t="str">
        <f>IF(JQ6&gt;0,JQ6,"")</f>
        <v/>
      </c>
      <c r="KH6" s="11" t="str">
        <f>IF(JR6&gt;0,JR6,"")</f>
        <v/>
      </c>
      <c r="KI6" s="11" t="str">
        <f>IF(SUM(JO6:JR6)-JS6&gt;0,SUM(JO6:JR6)-JS6,"")</f>
        <v/>
      </c>
      <c r="KJ6" s="11" t="str">
        <f>IF(MAX(KF6,KI6)&gt;0,MAX(KF6,KI6),"")</f>
        <v/>
      </c>
      <c r="KK6" s="11" t="str">
        <f>IF(JV6&gt;0,JV6,"")</f>
        <v/>
      </c>
      <c r="KL6" s="11" t="str">
        <f>IF(JW6&gt;0,JW6,"")</f>
        <v/>
      </c>
      <c r="KM6" s="11" t="str">
        <f>IF(SUM(JT6:JW6)-JX6&gt;0,SUM(JT6:JW6)-JX6,"")</f>
        <v/>
      </c>
      <c r="KN6" s="11" t="str">
        <f>IF(KA6&gt;0,KA6,"")</f>
        <v/>
      </c>
      <c r="KO6" s="11" t="str">
        <f>IF(KB6&gt;0,KB6,"")</f>
        <v/>
      </c>
      <c r="KP6" s="11" t="str">
        <f>IF(SUM(JY6:KB6)-KC6&gt;0,SUM(JY6:KB6)-KC6,"")</f>
        <v/>
      </c>
      <c r="KQ6" s="11" t="str">
        <f>IF(SUM(KJ6,KM6,KP6)&gt;0,SUM(KJ6,KM6,KP6),"")</f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0" t="str">
        <f>IF(KT6&gt;0,KT6,"")</f>
        <v/>
      </c>
      <c r="LM6" s="40" t="str">
        <f>IF(KU6&gt;0,KU6,"")</f>
        <v/>
      </c>
      <c r="LN6" s="40" t="str">
        <f>IF(SUM(KR6:KU6)-KV6&gt;0,SUM(KR6:KU6)-KV6,"")</f>
        <v/>
      </c>
      <c r="LO6" s="40" t="str">
        <f>IF(KY6&gt;0,KY6,"")</f>
        <v/>
      </c>
      <c r="LP6" s="40" t="str">
        <f>IF(KZ6&gt;0,KZ6,"")</f>
        <v/>
      </c>
      <c r="LQ6" s="40" t="str">
        <f>IF(SUM(KW6:KZ6)-LA6&gt;0,SUM(KW6:KZ6)-LA6,"")</f>
        <v/>
      </c>
      <c r="LR6" s="40" t="str">
        <f>IF(MAX(LN6,LQ6)&gt;0,MAX(LN6,LQ6),"")</f>
        <v/>
      </c>
      <c r="LS6" s="40" t="str">
        <f>IF(LD6&gt;0,LD6,"")</f>
        <v/>
      </c>
      <c r="LT6" s="40" t="str">
        <f>IF(LE6&gt;0,LE6,"")</f>
        <v/>
      </c>
      <c r="LU6" s="40" t="str">
        <f>IF(SUM(LB6:LE6)-LF6&gt;0,SUM(LB6:LE6)-LF6,"")</f>
        <v/>
      </c>
      <c r="LV6" s="40" t="str">
        <f>IF(LI6&gt;0,LI6,"")</f>
        <v/>
      </c>
      <c r="LW6" s="40" t="str">
        <f>IF(LJ6&gt;0,LJ6,"")</f>
        <v/>
      </c>
      <c r="LX6" s="40" t="str">
        <f>IF(SUM(LG6:LJ6)-LK6&gt;0,SUM(LG6:LJ6)-LK6,"")</f>
        <v/>
      </c>
      <c r="LY6" s="40" t="str">
        <f>IF(SUM(LR6,LU6,LX6)&gt;0,SUM(LR6,LU6,LX6),"")</f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>IF(MB6&gt;0,MB6,"")</f>
        <v/>
      </c>
      <c r="MU6" s="11" t="str">
        <f>IF(MC6&gt;0,MC6,"")</f>
        <v/>
      </c>
      <c r="MV6" s="11" t="str">
        <f>IF(SUM(LZ6:MC6)-MD6&gt;0,SUM(LZ6:MC6)-MD6,"")</f>
        <v/>
      </c>
      <c r="MW6" s="11" t="str">
        <f>IF(MG6&gt;0,MG6,"")</f>
        <v/>
      </c>
      <c r="MX6" s="11" t="str">
        <f>IF(MH6&gt;0,MH6,"")</f>
        <v/>
      </c>
      <c r="MY6" s="11" t="str">
        <f>IF(SUM(ME6:MH6)-MI6&gt;0,SUM(ME6:MH6)-MI6,"")</f>
        <v/>
      </c>
      <c r="MZ6" s="11" t="str">
        <f>IF(MAX(MV6,MY6)&gt;0,MAX(MV6,MY6),"")</f>
        <v/>
      </c>
      <c r="NA6" s="11" t="str">
        <f>IF(ML6&gt;0,ML6,"")</f>
        <v/>
      </c>
      <c r="NB6" s="11" t="str">
        <f>IF(MM6&gt;0,MM6,"")</f>
        <v/>
      </c>
      <c r="NC6" s="11" t="str">
        <f>IF(SUM(MJ6:MM6)-MN6&gt;0,SUM(MJ6:MM6)-MN6,"")</f>
        <v/>
      </c>
      <c r="ND6" s="11" t="str">
        <f>IF(MQ6&gt;0,MQ6,"")</f>
        <v/>
      </c>
      <c r="NE6" s="11" t="str">
        <f>IF(MR6&gt;0,MR6,"")</f>
        <v/>
      </c>
      <c r="NF6" s="11" t="str">
        <f>IF(SUM(MO6:MR6)-MS6&gt;0,SUM(MO6:MR6)-MS6,"")</f>
        <v/>
      </c>
      <c r="NG6" s="11" t="str">
        <f>IF(SUM(MZ6,NC6,NF6)&gt;0,SUM(MZ6,NC6,NF6),"")</f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0" t="str">
        <f>IF(NJ6&gt;0,NJ6,"")</f>
        <v/>
      </c>
      <c r="OC6" s="40" t="str">
        <f>IF(NK6&gt;0,NK6,"")</f>
        <v/>
      </c>
      <c r="OD6" s="40" t="str">
        <f>IF(SUM(NH6:NK6)-NL6&gt;0,SUM(NH6:NK6)-NL6,"")</f>
        <v/>
      </c>
      <c r="OE6" s="40" t="str">
        <f>IF(NO6&gt;0,NO6,"")</f>
        <v/>
      </c>
      <c r="OF6" s="40" t="str">
        <f>IF(NP6&gt;0,NP6,"")</f>
        <v/>
      </c>
      <c r="OG6" s="40" t="str">
        <f>IF(SUM(NM6:NP6)-NQ6&gt;0,SUM(NM6:NP6)-NQ6,"")</f>
        <v/>
      </c>
      <c r="OH6" s="40" t="str">
        <f>IF(MAX(OD6,OG6)&gt;0,MAX(OD6,OG6),"")</f>
        <v/>
      </c>
      <c r="OI6" s="40" t="str">
        <f>IF(NT6&gt;0,NT6,"")</f>
        <v/>
      </c>
      <c r="OJ6" s="40" t="str">
        <f>IF(NU6&gt;0,NU6,"")</f>
        <v/>
      </c>
      <c r="OK6" s="40" t="str">
        <f>IF(SUM(NR6:NU6)-NV6&gt;0,SUM(NR6:NU6)-NV6,"")</f>
        <v/>
      </c>
      <c r="OL6" s="40" t="str">
        <f>IF(NY6&gt;0,NY6,"")</f>
        <v/>
      </c>
      <c r="OM6" s="40" t="str">
        <f>IF(NZ6&gt;0,NZ6,"")</f>
        <v/>
      </c>
      <c r="ON6" s="40" t="str">
        <f>IF(SUM(NW6:NZ6)-OA6&gt;0,SUM(NW6:NZ6)-OA6,"")</f>
        <v/>
      </c>
      <c r="OO6" s="40" t="str">
        <f>IF(SUM(OH6,OK6,ON6)&gt;0,SUM(OH6,OK6,ON6),"")</f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>IF(OR6&gt;0,OR6,"")</f>
        <v/>
      </c>
      <c r="PK6" s="11" t="str">
        <f>IF(OS6&gt;0,OS6,"")</f>
        <v/>
      </c>
      <c r="PL6" s="11" t="str">
        <f>IF(SUM(OP6:OS6)-OT6&gt;0,SUM(OP6:OS6)-OT6,"")</f>
        <v/>
      </c>
      <c r="PM6" s="11" t="str">
        <f>IF(OW6&gt;0,OW6,"")</f>
        <v/>
      </c>
      <c r="PN6" s="11" t="str">
        <f>IF(OX6&gt;0,OX6,"")</f>
        <v/>
      </c>
      <c r="PO6" s="11" t="str">
        <f>IF(SUM(OU6:OX6)-OY6&gt;0,SUM(OU6:OX6)-OY6,"")</f>
        <v/>
      </c>
      <c r="PP6" s="11" t="str">
        <f>IF(MAX(PL6,PO6)&gt;0,MAX(PL6,PO6),"")</f>
        <v/>
      </c>
      <c r="PQ6" s="11" t="str">
        <f>IF(PB6&gt;0,PB6,"")</f>
        <v/>
      </c>
      <c r="PR6" s="11" t="str">
        <f>IF(PC6&gt;0,PC6,"")</f>
        <v/>
      </c>
      <c r="PS6" s="11" t="str">
        <f>IF(SUM(OZ6:PC6)-PD6&gt;0,SUM(OZ6:PC6)-PD6,"")</f>
        <v/>
      </c>
      <c r="PT6" s="11" t="str">
        <f>IF(PG6&gt;0,PG6,"")</f>
        <v/>
      </c>
      <c r="PU6" s="11" t="str">
        <f>IF(PH6&gt;0,PH6,"")</f>
        <v/>
      </c>
      <c r="PV6" s="11" t="str">
        <f>IF(SUM(PE6:PH6)-PI6&gt;0,SUM(PE6:PH6)-PI6,"")</f>
        <v/>
      </c>
      <c r="PW6" s="11" t="str">
        <f>IF(SUM(PP6,PS6,PV6)&gt;0,SUM(PP6,PS6,PV6),"")</f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0" t="str">
        <f>IF(PZ6&gt;0,PZ6,"")</f>
        <v/>
      </c>
      <c r="QS6" s="40" t="str">
        <f>IF(QA6&gt;0,QA6,"")</f>
        <v/>
      </c>
      <c r="QT6" s="40" t="str">
        <f>IF(SUM(PX6:QA6)-QB6&gt;0,SUM(PX6:QA6)-QB6,"")</f>
        <v/>
      </c>
      <c r="QU6" s="40" t="str">
        <f>IF(QE6&gt;0,QE6,"")</f>
        <v/>
      </c>
      <c r="QV6" s="40" t="str">
        <f>IF(QF6&gt;0,QF6,"")</f>
        <v/>
      </c>
      <c r="QW6" s="40" t="str">
        <f>IF(SUM(QC6:QF6)-QG6&gt;0,SUM(QC6:QF6)-QG6,"")</f>
        <v/>
      </c>
      <c r="QX6" s="40" t="str">
        <f>IF(MAX(QT6,QW6)&gt;0,MAX(QT6,QW6),"")</f>
        <v/>
      </c>
      <c r="QY6" s="40" t="str">
        <f>IF(QJ6&gt;0,QJ6,"")</f>
        <v/>
      </c>
      <c r="QZ6" s="40" t="str">
        <f>IF(QK6&gt;0,QK6,"")</f>
        <v/>
      </c>
      <c r="RA6" s="40" t="str">
        <f>IF(SUM(QH6:QK6)-QL6&gt;0,SUM(QH6:QK6)-QL6,"")</f>
        <v/>
      </c>
      <c r="RB6" s="40" t="str">
        <f>IF(QO6&gt;0,QO6,"")</f>
        <v/>
      </c>
      <c r="RC6" s="40" t="str">
        <f>IF(QP6&gt;0,QP6,"")</f>
        <v/>
      </c>
      <c r="RD6" s="40" t="str">
        <f>IF(SUM(QM6:QP6)-QQ6&gt;0,SUM(QM6:QP6)-QQ6,"")</f>
        <v/>
      </c>
      <c r="RE6" s="40" t="str">
        <f>IF(SUM(QX6,RA6,RD6)&gt;0,SUM(QX6,RA6,RD6),"")</f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>IF(RH6&gt;0,RH6,"")</f>
        <v/>
      </c>
      <c r="SA6" s="11" t="str">
        <f>IF(RI6&gt;0,RI6,"")</f>
        <v/>
      </c>
      <c r="SB6" s="11" t="str">
        <f>IF(SUM(RF6:RI6)-RJ6&gt;0,SUM(RF6:RI6)-RJ6,"")</f>
        <v/>
      </c>
      <c r="SC6" s="11" t="str">
        <f>IF(RM6&gt;0,RM6,"")</f>
        <v/>
      </c>
      <c r="SD6" s="11" t="str">
        <f>IF(RN6&gt;0,RN6,"")</f>
        <v/>
      </c>
      <c r="SE6" s="11" t="str">
        <f>IF(SUM(RK6:RN6)-RO6&gt;0,SUM(RK6:RN6)-RO6,"")</f>
        <v/>
      </c>
      <c r="SF6" s="11" t="str">
        <f>IF(MAX(SB6,SE6)&gt;0,MAX(SB6,SE6),"")</f>
        <v/>
      </c>
      <c r="SG6" s="11" t="str">
        <f>IF(RR6&gt;0,RR6,"")</f>
        <v/>
      </c>
      <c r="SH6" s="11" t="str">
        <f>IF(RS6&gt;0,RS6,"")</f>
        <v/>
      </c>
      <c r="SI6" s="11" t="str">
        <f>IF(SUM(RP6:RS6)-RT6&gt;0,SUM(RP6:RS6)-RT6,"")</f>
        <v/>
      </c>
      <c r="SJ6" s="11" t="str">
        <f>IF(RW6&gt;0,RW6,"")</f>
        <v/>
      </c>
      <c r="SK6" s="11" t="str">
        <f>IF(RX6&gt;0,RX6,"")</f>
        <v/>
      </c>
      <c r="SL6" s="11" t="str">
        <f>IF(SUM(RU6:RX6)-RY6&gt;0,SUM(RU6:RX6)-RY6,"")</f>
        <v/>
      </c>
      <c r="SM6" s="11" t="str">
        <f>IF(SUM(SF6,SI6,SL6)&gt;0,SUM(SF6,SI6,SL6),"")</f>
        <v/>
      </c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40" t="str">
        <f>IF(SP6&gt;0,SP6,"")</f>
        <v/>
      </c>
      <c r="TI6" s="40" t="str">
        <f>IF(SQ6&gt;0,SQ6,"")</f>
        <v/>
      </c>
      <c r="TJ6" s="40" t="str">
        <f>IF(SUM(SN6:SQ6)-SR6&gt;0,SUM(SN6:SQ6)-SR6,"")</f>
        <v/>
      </c>
      <c r="TK6" s="40" t="str">
        <f>IF(SU6&gt;0,SU6,"")</f>
        <v/>
      </c>
      <c r="TL6" s="40" t="str">
        <f>IF(SV6&gt;0,SV6,"")</f>
        <v/>
      </c>
      <c r="TM6" s="40" t="str">
        <f>IF(SUM(SS6:SV6)-SW6&gt;0,SUM(SS6:SV6)-SW6,"")</f>
        <v/>
      </c>
      <c r="TN6" s="40" t="str">
        <f>IF(MAX(TJ6,TM6)&gt;0,MAX(TJ6,TM6),"")</f>
        <v/>
      </c>
      <c r="TO6" s="40" t="str">
        <f>IF(SZ6&gt;0,SZ6,"")</f>
        <v/>
      </c>
      <c r="TP6" s="40" t="str">
        <f>IF(TA6&gt;0,TA6,"")</f>
        <v/>
      </c>
      <c r="TQ6" s="40" t="str">
        <f>IF(SUM(SX6:TA6)-TB6&gt;0,SUM(SX6:TA6)-TB6,"")</f>
        <v/>
      </c>
      <c r="TR6" s="40" t="str">
        <f>IF(TE6&gt;0,TE6,"")</f>
        <v/>
      </c>
      <c r="TS6" s="40" t="str">
        <f>IF(TF6&gt;0,TF6,"")</f>
        <v/>
      </c>
      <c r="TT6" s="40" t="str">
        <f>IF(SUM(TC6:TF6)-TG6&gt;0,SUM(TC6:TF6)-TG6,"")</f>
        <v/>
      </c>
      <c r="TU6" s="40" t="str">
        <f>IF(SUM(TN6,TQ6,TT6)&gt;0,SUM(TN6,TQ6,TT6),"")</f>
        <v/>
      </c>
      <c r="TV6" s="18"/>
      <c r="TW6" s="18"/>
      <c r="TX6" s="18"/>
      <c r="TY6" s="18"/>
      <c r="TZ6" s="18"/>
      <c r="UA6" s="18"/>
      <c r="UB6" s="18"/>
      <c r="UC6" s="18"/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1" t="str">
        <f>IF(TX6&gt;0,TX6,"")</f>
        <v/>
      </c>
      <c r="UQ6" s="11" t="str">
        <f>IF(TY6&gt;0,TY6,"")</f>
        <v/>
      </c>
      <c r="UR6" s="11" t="str">
        <f>IF(SUM(TV6:TY6)-TZ6&gt;0,SUM(TV6:TY6)-TZ6,"")</f>
        <v/>
      </c>
      <c r="US6" s="11" t="str">
        <f>IF(UC6&gt;0,UC6,"")</f>
        <v/>
      </c>
      <c r="UT6" s="11" t="str">
        <f>IF(UD6&gt;0,UD6,"")</f>
        <v/>
      </c>
      <c r="UU6" s="11" t="str">
        <f>IF(SUM(UA6:UD6)-UE6&gt;0,SUM(UA6:UD6)-UE6,"")</f>
        <v/>
      </c>
      <c r="UV6" s="11" t="str">
        <f>IF(MAX(UR6,UU6)&gt;0,MAX(UR6,UU6),"")</f>
        <v/>
      </c>
      <c r="UW6" s="11" t="str">
        <f>IF(UH6&gt;0,UH6,"")</f>
        <v/>
      </c>
      <c r="UX6" s="11" t="str">
        <f>IF(UI6&gt;0,UI6,"")</f>
        <v/>
      </c>
      <c r="UY6" s="11" t="str">
        <f>IF(SUM(UF6:UI6)-UJ6&gt;0,SUM(UF6:UI6)-UJ6,"")</f>
        <v/>
      </c>
      <c r="UZ6" s="11" t="str">
        <f>IF(UM6&gt;0,UM6,"")</f>
        <v/>
      </c>
      <c r="VA6" s="11" t="str">
        <f>IF(UN6&gt;0,UN6,"")</f>
        <v/>
      </c>
      <c r="VB6" s="11" t="str">
        <f>IF(SUM(UK6:UN6)-UO6&gt;0,SUM(UK6:UN6)-UO6,"")</f>
        <v/>
      </c>
      <c r="VC6" s="11" t="str">
        <f>IF(SUM(UV6,UY6,VB6)&gt;0,SUM(UV6,UY6,VB6),"")</f>
        <v/>
      </c>
      <c r="VD6" s="17"/>
      <c r="VE6" s="17"/>
      <c r="VF6" s="17"/>
      <c r="VG6" s="17"/>
      <c r="VH6" s="17"/>
      <c r="VI6" s="17"/>
      <c r="VJ6" s="17"/>
      <c r="VK6" s="17"/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40" t="str">
        <f>IF(VF6&gt;0,VF6,"")</f>
        <v/>
      </c>
      <c r="VY6" s="40" t="str">
        <f>IF(VG6&gt;0,VG6,"")</f>
        <v/>
      </c>
      <c r="VZ6" s="40" t="str">
        <f>IF(SUM(VD6:VG6)-VH6&gt;0,SUM(VD6:VG6)-VH6,"")</f>
        <v/>
      </c>
      <c r="WA6" s="40" t="str">
        <f>IF(VK6&gt;0,VK6,"")</f>
        <v/>
      </c>
      <c r="WB6" s="40" t="str">
        <f>IF(VL6&gt;0,VL6,"")</f>
        <v/>
      </c>
      <c r="WC6" s="40" t="str">
        <f>IF(SUM(VI6:VL6)-VM6&gt;0,SUM(VI6:VL6)-VM6,"")</f>
        <v/>
      </c>
      <c r="WD6" s="40" t="str">
        <f>IF(MAX(VZ6,WC6)&gt;0,MAX(VZ6,WC6),"")</f>
        <v/>
      </c>
      <c r="WE6" s="40" t="str">
        <f>IF(VP6&gt;0,VP6,"")</f>
        <v/>
      </c>
      <c r="WF6" s="40" t="str">
        <f>IF(VQ6&gt;0,VQ6,"")</f>
        <v/>
      </c>
      <c r="WG6" s="40" t="str">
        <f>IF(SUM(VN6:VQ6)-VR6&gt;0,SUM(VN6:VQ6)-VR6,"")</f>
        <v/>
      </c>
      <c r="WH6" s="40" t="str">
        <f>IF(VU6&gt;0,VU6,"")</f>
        <v/>
      </c>
      <c r="WI6" s="40" t="str">
        <f>IF(VV6&gt;0,VV6,"")</f>
        <v/>
      </c>
      <c r="WJ6" s="40" t="str">
        <f>IF(SUM(VS6:VV6)-VW6&gt;0,SUM(VS6:VV6)-VW6,"")</f>
        <v/>
      </c>
      <c r="WK6" s="40" t="str">
        <f>IF(SUM(WD6,WG6,WJ6)&gt;0,SUM(WD6,WG6,WJ6),"")</f>
        <v/>
      </c>
      <c r="WL6" s="26">
        <f>IF($CH6="P",BS6,(BS6+AR6)/2)</f>
        <v>2.74</v>
      </c>
      <c r="WM6" s="26">
        <f>IF($CH6="P",BT6,(BT6+AS6)/2)</f>
        <v>3.5249999999999999</v>
      </c>
      <c r="WN6" s="26">
        <f>IF($CH6="P",BU6,(BU6+AT6)/2)</f>
        <v>4.5</v>
      </c>
      <c r="WO6" s="26">
        <f>IF($CH6="P",BV6,(BV6+AU6)/2)</f>
        <v>4.9400000000000004</v>
      </c>
      <c r="WP6" s="26">
        <f>IF($CH6="P",BW6,(BW6+AV6)/2)</f>
        <v>0</v>
      </c>
      <c r="WQ6" s="26">
        <f>IF($CH6="P",BX6,(BX6+AW6)/2)</f>
        <v>0.67500000000000004</v>
      </c>
      <c r="WR6" s="26">
        <f>IF($CH6="P",BY6,(BY6+AX6)/2)</f>
        <v>0.95</v>
      </c>
      <c r="WS6" s="26">
        <f>IF($CH6="P",BZ6,(BZ6+AY6)/2)</f>
        <v>1.3</v>
      </c>
      <c r="WT6" s="26">
        <f>IF($CH6="P",CA6,(CA6+AZ6)/2)</f>
        <v>1.63</v>
      </c>
      <c r="WU6" s="26">
        <f>IF($CH6="P",CB6,(CB6+BA6)/2)</f>
        <v>0</v>
      </c>
      <c r="WV6" s="26">
        <f>IF($CH6="P",CC6,(CC6+BB6)/2)</f>
        <v>3.6</v>
      </c>
      <c r="WW6" s="26">
        <f>IF($CH6="P",CD6,(CD6+BC6)/2)</f>
        <v>4.55</v>
      </c>
      <c r="WX6" s="26">
        <f>IF($CH6="P",CE6,(CE6+BD6)/2)</f>
        <v>5.9</v>
      </c>
      <c r="WY6" s="26">
        <f>IF($CH6="P",CF6,(CF6+BE6)/2)</f>
        <v>9.14</v>
      </c>
      <c r="WZ6" s="26">
        <f>IF($CH6="P",CG6,(CG6+BF6)/2)</f>
        <v>0</v>
      </c>
      <c r="XA6" s="28" t="s">
        <v>53</v>
      </c>
      <c r="XB6" s="11">
        <f>IF(WN6&gt;0,WN6,"")</f>
        <v>4.5</v>
      </c>
      <c r="XC6" s="11">
        <f>IF(WO6&gt;0,WO6,"")</f>
        <v>4.9400000000000004</v>
      </c>
      <c r="XD6" s="11">
        <f>IF(SUM(WL6:WO6)-WP6&gt;0,SUM(WL6:WO6)-WP6,"")</f>
        <v>15.705000000000002</v>
      </c>
      <c r="XE6" s="11">
        <f>IF(WS6&gt;0,WS6,"")</f>
        <v>1.3</v>
      </c>
      <c r="XF6" s="11">
        <f>IF(WT6&gt;0,WT6,"")</f>
        <v>1.63</v>
      </c>
      <c r="XG6" s="11">
        <f>IF(SUM(WQ6:WT6)-WU6&gt;0,SUM(WQ6:WT6)-WU6,"")</f>
        <v>4.5549999999999997</v>
      </c>
      <c r="XH6" s="11">
        <f>IF(MAX(XD6,XG6)&gt;0,MAX(XD6,XG6),"")</f>
        <v>15.705000000000002</v>
      </c>
      <c r="XI6" s="11">
        <f>IF(WX6&gt;0,WX6,"")</f>
        <v>5.9</v>
      </c>
      <c r="XJ6" s="11">
        <f>IF(WY6&gt;0,WY6,"")</f>
        <v>9.14</v>
      </c>
      <c r="XK6" s="11">
        <f>IF(SUM(WV6:WY6)-WZ6&gt;0,SUM(WV6:WY6)-WZ6,"")</f>
        <v>23.19</v>
      </c>
      <c r="XL6" s="11">
        <f>IF(SUM(XH6,XK6)&gt;0,SUM(XH6,XK6),"")</f>
        <v>38.895000000000003</v>
      </c>
    </row>
    <row r="7" spans="1:636" x14ac:dyDescent="0.2">
      <c r="A7" s="4" cm="1">
        <f t="array" ref="A7">IF(AND(H7&lt;&gt;"",H7&lt;&gt;"No DD"),SUMPRODUCT((H$4:H$12&lt;&gt;"")*(H$4:H$12&lt;&gt;"No DD")*(E$4:E$12&gt;E7))+1,IF(H7="No DD",SUMPRODUCT((H$4:H$12="No DD")*(E$4:E$12&gt;E7))+1+SUMPRODUCT((H$4:H$12&lt;&gt;"")*(H$4:H$12&lt;&gt;"No DD")),""))</f>
        <v>4</v>
      </c>
      <c r="B7" s="5" t="s">
        <v>212</v>
      </c>
      <c r="C7" s="4" t="s">
        <v>7</v>
      </c>
      <c r="D7" s="4" t="s">
        <v>211</v>
      </c>
      <c r="E7" s="9">
        <f>SUM(J7,L7,N7)</f>
        <v>76.960000000000008</v>
      </c>
      <c r="F7" s="3" t="str">
        <f>IF(OR(AND(AG7&gt;=AQ$14,AG7&lt;&gt;"",AI7&gt;=AQ$18,AI7&lt;&gt;"",AF7=""),AND(AJ7&gt;=AQ$14,AJ7&lt;&gt;"",AL7&gt;=AQ$18,AL7&lt;&gt;"",AF7=""),AND(AN7&gt;=AQ$14,AN7&lt;&gt;"",AP7&gt;=AQ$18,AP7&lt;&gt;"",AF7=""),AND(BH7&gt;=BR$14,BH7&lt;&gt;"",BJ7&gt;=BR$18,BJ7&lt;&gt;"",BG7=""),AND(BK7&gt;=BR$14,BK7&lt;&gt;"",BM7&gt;=BR$18,BM7&lt;&gt;"",BG7=""),AND(BO7&gt;=BR$14,BO7&lt;&gt;"",BQ7&gt;=BR$18,BQ7&lt;&gt;"",BG7=""),AND(CI7&gt;=CS$14,CI7&lt;&gt;"",CK7&gt;=CS$18,CK7&lt;&gt;"",CH7=""),AND(CL7&gt;=CS$14,CL7&lt;&gt;"",CN7&gt;=CS$18,CN7&lt;&gt;"",CH7=""),AND(CP7&gt;=CS$14,CP7&lt;&gt;"",CR7&gt;=CS$18,CR7&lt;&gt;"",CH7=""),AND(DP7&gt;=EC$14,DP7&lt;&gt;"",DR7&gt;=EC$18,DR7&lt;&gt;""),AND(DS7&gt;=EC$14,DS7&lt;&gt;"",DU7&gt;=EC$18,DU7&lt;&gt;""),AND(DW7&gt;=EC$14,DW7&lt;&gt;"",DY7&gt;=EC$18,DY7&lt;&gt;""),AND(DZ7&gt;=EC$14,DZ7&lt;&gt;"",EB7&gt;=EC$18,EB7&lt;&gt;""),AND(EX7&gt;=FK$14,EX7&lt;&gt;"",EZ7&gt;=FK$18,EZ7&lt;&gt;""),AND(FA7&gt;=FK$14,FA7&lt;&gt;"",FC7&gt;=FK$18,FC7&lt;&gt;""),AND(FE7&gt;=FK$14,FE7&lt;&gt;"",FG7&gt;=FK$18,FG7&lt;&gt;""),AND(FH7&gt;=FK$14,FH7&lt;&gt;"",FJ7&gt;=FK$18,FJ7&lt;&gt;""),AND(GF7&gt;=GS$14,GF7&lt;&gt;"",GH7&gt;=GS$18,GH7&lt;&gt;""),AND(GI7&gt;=GS$14,GI7&lt;&gt;"",GK7&gt;=GS$18,GK7&lt;&gt;""),AND(GM7&gt;=GS$14,GM7&lt;&gt;"",GO7&gt;=GS$18,GO7&lt;&gt;""),AND(GP7&gt;=GS$14,GP7&lt;&gt;"",GR7&gt;=GS$18,GR7&lt;&gt;""),AND(HN7&gt;=IA$14,HN7&lt;&gt;"",HP7&gt;=IA$18,HP7&lt;&gt;""),AND(HQ7&gt;=IA$14,HQ7&lt;&gt;"",HS7&gt;=IA$18,HS7&lt;&gt;""),AND(HU7&gt;=IA$14,HU7&lt;&gt;"",HW7&gt;=IA$18,HW7&lt;&gt;""),AND(HX7&gt;=IA$14,HX7&lt;&gt;"",HZ7&gt;=IA$18,HZ7&lt;&gt;""),AND(IV7&gt;=JI$14,IV7&lt;&gt;"",IX7&gt;=JI$18,IX7&lt;&gt;""),AND(IY7&gt;=JI$14,IY7&lt;&gt;"",JA7&gt;=JI$18,JA7&lt;&gt;""),AND(JC7&gt;=JI$14,JC7&lt;&gt;"",JE7&gt;=JI$18,JE7&lt;&gt;""),AND(JF7&gt;=JI$14,JF7&lt;&gt;"",JH7&gt;=JI$18,JH7&lt;&gt;""),AND(KD7&gt;=KQ$14,KD7&lt;&gt;"",KF7&gt;=KQ$18,KF7&lt;&gt;""),AND(KG7&gt;=KQ$14,KG7&lt;&gt;"",KI7&gt;=KQ$18,KI7&lt;&gt;""),AND(KK7&gt;=KQ$14,KK7&lt;&gt;"",KM7&gt;=KQ$18,KM7&lt;&gt;""),AND(KN7&gt;=KQ$14,KN7&lt;&gt;"",KP7&gt;=KQ$18,KP7&lt;&gt;""),AND(LL7&gt;=LY$14,LL7&lt;&gt;"",LN7&gt;=LY$18,LN7&lt;&gt;""),AND(LO7&gt;=LY$14,LO7&lt;&gt;"",LQ7&gt;=LY$18,LQ7&lt;&gt;""),AND(LS7&gt;=LY$14,LS7&lt;&gt;"",LU7&gt;=LY$18,LU7&lt;&gt;""),AND(LV7&gt;=LY$14,LV7&lt;&gt;"",LX7&gt;=LY$18,LX7&lt;&gt;""),AND(MT7&gt;=NG$14,MT7&lt;&gt;"",MV7&gt;=NG$18,MV7&lt;&gt;""),AND(MW7&gt;=NG$14,MW7&lt;&gt;"",MY7&gt;=NG$18,MY7&lt;&gt;""),AND(NA7&gt;=NG$14,NA7&lt;&gt;"",NC7&gt;=NG$18,NC7&lt;&gt;""),AND(ND7&gt;=NG$14,ND7&lt;&gt;"",NF7&gt;=NG$18,NF7&lt;&gt;""),AND(OB7&gt;=OO$14,OB7&lt;&gt;"",OD7&gt;=OO$18,OD7&lt;&gt;""),AND(OE7&gt;=OO$14,OE7&lt;&gt;"",OG7&gt;=OO$18,OG7&lt;&gt;""),AND(OI7&gt;=OO$14,OI7&lt;&gt;"",OK7&gt;=OO$18,OK7&lt;&gt;""),AND(OL7&gt;=OO$14,OL7&lt;&gt;"",ON7&gt;=OO$18,ON7&lt;&gt;""),AND(PJ7&gt;=PW$14,PJ7&lt;&gt;"",PL7&gt;=PW$18,PL7&lt;&gt;""),AND(PM7&gt;=PW$14,PM7&lt;&gt;"",PO7&gt;=PW$18,PO7&lt;&gt;""),AND(PQ7&gt;=PW$14,PQ7&lt;&gt;"",PS7&gt;=PW$18,PS7&lt;&gt;""),AND(PT7&gt;=PW$14,PT7&lt;&gt;"",PV7&gt;=PW$18,PV7&lt;&gt;""),AND(QR7&gt;=RE$14,QR7&lt;&gt;"",QT7&gt;=RE$18,QT7&lt;&gt;""),AND(QU7&gt;=RE$14,QU7&lt;&gt;"",QW7&gt;=RE$18,QW7&lt;&gt;""),AND(QY7&gt;=RE$14,QY7&lt;&gt;"",RA7&gt;=RE$18,RA7&lt;&gt;""),AND(RB7&gt;=RE$14,RB7&lt;&gt;"",RD7&gt;=RE$18,RD7&lt;&gt;""),AND(RZ7&gt;=SM$14,RZ7&lt;&gt;"",SB7&gt;=SM$18,SB7&lt;&gt;""),AND(SC7&gt;=SM$14,SC7&lt;&gt;"",SE7&gt;=SM$18,SE7&lt;&gt;""),AND(SG7&gt;=SM$14,SG7&lt;&gt;"",SI7&gt;=SM$18,SI7&lt;&gt;""),AND(SJ7&gt;=SM$14,SJ7&lt;&gt;"",SL7&gt;=SM$18,SL7&lt;&gt;""),AND(TH7&gt;=TU$14,TH7&lt;&gt;"",TJ7&gt;=TU$18,TJ7&lt;&gt;""),AND(TK7&gt;=TU$14,TK7&lt;&gt;"",TM7&gt;=TU$18,TM7&lt;&gt;""),AND(TO7&gt;=TU$14,TO7&lt;&gt;"",TQ7&gt;=TU$18,TQ7&lt;&gt;""),AND(TR7&gt;=TU$14,TR7&lt;&gt;"",TT7&gt;=TU$18,TT7&lt;&gt;""),AND(UP7&gt;=VC$14,UP7&lt;&gt;"",UR7&gt;=VC$18,UR7&lt;&gt;""),AND(US7&gt;=VC$14,US7&lt;&gt;"",UU7&gt;=VC$18,UU7&lt;&gt;""),AND(UW7&gt;=VC$14,UW7&lt;&gt;"",UY7&gt;=VC$18,UY7&lt;&gt;""),AND(UZ7&gt;=VC$14,UZ7&lt;&gt;"",VB7&gt;=VC$18,VB7&lt;&gt;""),AND(VX7&gt;=WK$14,VX7&lt;&gt;"",VZ7&gt;=WK$18,VZ7&lt;&gt;""),AND(WA7&gt;=WK$14,WA7&lt;&gt;"",WC7&gt;=WK$18,WC7&lt;&gt;""),AND(WE7&gt;=WK$14,WE7&lt;&gt;"",WG7&gt;=WK$18,WG7&lt;&gt;""),AND(WH7&gt;=WK$14,WH7&lt;&gt;"",WJ7&gt;=WK$18,WJ7&lt;&gt;"")),"P","")</f>
        <v>P</v>
      </c>
      <c r="G7" s="3" t="str">
        <f>IF(OR(AND(AI7&gt;=AQ$18,AI7&lt;&gt;"",AF7=""),AND(AL7&gt;=AQ$18,AL7&lt;&gt;"",AF7=""),AND(AP7&gt;=AQ$18,AP7&lt;&gt;"",AF7=""),AND(BJ7&gt;=BR$18,BJ7&lt;&gt;"",BG7=""),AND(BM7&gt;=BR$18,BM7&lt;&gt;"",BG7=""),AND(BQ7&gt;=BR$18,BQ7&lt;&gt;"",BG7=""),AND(CK7&gt;=CS$18,CK7&lt;&gt;"",CH7=""),AND(CN7&gt;=CS$18,CN7&lt;&gt;"",CH7=""),AND(CR7&gt;=CS$18,CR7&lt;&gt;"",CH7=""),AND(DR7&gt;=EC$18,DR7&lt;&gt;""),AND(DU7&gt;=EC$18,DU7&lt;&gt;""),AND(DY7&gt;=EC$18,DY7&lt;&gt;""),AND(EB7&gt;=EC$18,EB7&lt;&gt;""),AND(EZ7&gt;=FK$18,EZ7&lt;&gt;""),AND(FC7&gt;=FK$18,FC7&lt;&gt;""),AND(FG7&gt;=FK$18,FG7&lt;&gt;""),AND(FJ7&gt;=FK$18,FJ7&lt;&gt;""),AND(GH7&gt;=GS$18,GH7&lt;&gt;""),AND(GK7&gt;=GS$18,GK7&lt;&gt;""),AND(GO7&gt;=GS$18,GO7&lt;&gt;""),AND(GR7&gt;=GS$18,GR7&lt;&gt;""),AND(HP7&gt;=IA$18,HP7&lt;&gt;""),AND(HS7&gt;=IA$18,HS7&lt;&gt;""),AND(HW7&gt;=IA$18,HW7&lt;&gt;""),AND(HZ7&gt;=IA$18,HZ7&lt;&gt;""),AND(IX7&gt;=JI$18,IX7&lt;&gt;""),AND(JA7&gt;=JI$18,JA7&lt;&gt;""),AND(JE7&gt;=JI$18,JE7&lt;&gt;""),AND(JH7&gt;=JI$18,JH7&lt;&gt;""),AND(KF7&gt;=KQ$18,KF7&lt;&gt;""),AND(KI7&gt;=KQ$18,KI7&lt;&gt;""),AND(KM7&gt;=KQ$18,KM7&lt;&gt;""),AND(KP7&gt;=KQ$18,KP7&lt;&gt;""),AND(LN7&gt;=LY$18,LN7&lt;&gt;""),AND(LQ7&gt;=LY$18,LQ7&lt;&gt;""),AND(LU7&gt;=LY$18,LU7&lt;&gt;""),AND(LX7&gt;=LY$18,LX7&lt;&gt;""),AND(MV7&gt;=NG$18,MV7&lt;&gt;""),AND(MY7&gt;=NG$18,MY7&lt;&gt;""),AND(NC7&gt;=NG$18,NC7&lt;&gt;""),AND(NF7&gt;=NG$18,NF7&lt;&gt;""),AND(OD7&gt;=OO$18,OD7&lt;&gt;""),AND(OG7&gt;=OO$18,OG7&lt;&gt;""),AND(OK7&gt;=OO$18,OK7&lt;&gt;""),AND(ON7&gt;=OO$18,ON7&lt;&gt;""),AND(PL7&gt;=PW$18,PL7&lt;&gt;""),AND(PO7&gt;=PW$18,PO7&lt;&gt;""),AND(PS7&gt;=PW$18,PS7&lt;&gt;""),AND(PV7&gt;=PW$18,PV7&lt;&gt;""),AND(QT7&gt;=RE$18,QT7&lt;&gt;""),AND(QW7&gt;=RE$18,QW7&lt;&gt;""),AND(RA7&gt;=RE$18,RA7&lt;&gt;""),AND(RD7&gt;=RE$18,RD7&lt;&gt;""),AND(SB7&gt;=SM$18,SB7&lt;&gt;""),AND(SE7&gt;=SM$18,SE7&lt;&gt;""),AND(SI7&gt;=SM$18,SI7&lt;&gt;""),AND(SL7&gt;=SM$18,SL7&lt;&gt;""),AND(TJ7&gt;=TU$18,TJ7&lt;&gt;""),AND(TM7&gt;=TU$18,TM7&lt;&gt;""),AND(TQ7&gt;=TU$18,TQ7&lt;&gt;""),AND(TT7&gt;=TU$18,TT7&lt;&gt;""),AND(UR7&gt;=VC$18,UR7&lt;&gt;""),AND(UU7&gt;=VC$18,UU7&lt;&gt;""),AND(UY7&gt;=VC$18,UY7&lt;&gt;""),AND(VB7&gt;=VC$18,VB7&lt;&gt;""),AND(VZ7&gt;=WK$18,VZ7&lt;&gt;""),AND(WC7&gt;=WK$18,WC7&lt;&gt;""),AND(WG7&gt;=WK$18,WG7&lt;&gt;""),AND(WJ7&gt;=WK$18,WJ7&lt;&gt;"")),"P","")</f>
        <v>P</v>
      </c>
      <c r="H7" s="36" t="str">
        <f>IF(AND(G7="P",F7=""),"No DD",IF(OR(AND(AG7&gt;=AQ$17,AG7&lt;&gt;"",AI7&gt;=AQ$21,AI7&lt;&gt;"",AF7=""),AND(AJ7&gt;=AQ$17,AJ7&lt;&gt;"",AL7&gt;=AQ$21,AL7&lt;&gt;"",AF7=""),AND(AN7&gt;=AQ$17,AN7&lt;&gt;"",AP7&gt;=AQ$21,AP7&lt;&gt;"",AF7=""),AND(BH7&gt;=BR$17,BH7&lt;&gt;"",BJ7&gt;=BR$21,BJ7&lt;&gt;"",BG7=""),AND(BK7&gt;=BR$17,BK7&lt;&gt;"",BM7&gt;=BR$21,BM7&lt;&gt;"",BG7=""),AND(BO7&gt;=BR$17,BO7&lt;&gt;"",BQ7&gt;=BR$21,BQ7&lt;&gt;"",BG7=""),AND(CI7&gt;=CS$17,CI7&lt;&gt;"",CK7&gt;=CS$21,CK7&lt;&gt;"",CH7=""),AND(CL7&gt;=CS$17,CL7&lt;&gt;"",CN7&gt;=CS$21,CN7&lt;&gt;"",CH7=""),AND(CP7&gt;=CS$17,CP7&lt;&gt;"",CR7&gt;=CS$21,CR7&lt;&gt;"",CH7=""),AND(DP7&gt;=EC$17,DP7&lt;&gt;"",DR7&gt;=EC$21,DR7&lt;&gt;""),AND(DS7&gt;=EC$17,DS7&lt;&gt;"",DU7&gt;=EC$21,DU7&lt;&gt;""),AND(DW7&gt;=EC$17,DW7&lt;&gt;"",DY7&gt;=EC$21,DY7&lt;&gt;""),AND(DZ7&gt;=EC$17,DZ7&lt;&gt;"",EB7&gt;=EC$21,EB7&lt;&gt;""),AND(EX7&gt;=FK$17,EX7&lt;&gt;"",EZ7&gt;=FK$21,EZ7&lt;&gt;""),AND(FA7&gt;=FK$17,FA7&lt;&gt;"",FC7&gt;=FK$21,FC7&lt;&gt;""),AND(FE7&gt;=FK$17,FE7&lt;&gt;"",FG7&gt;=FK$21,FG7&lt;&gt;""),AND(FH7&gt;=FK$17,FH7&lt;&gt;"",FJ7&gt;=FK$21,FJ7&lt;&gt;""),AND(GF7&gt;=GS$17,GF7&lt;&gt;"",GH7&gt;=GS$21,GH7&lt;&gt;""),AND(GI7&gt;=GS$17,GI7&lt;&gt;"",GK7&gt;=GS$21,GK7&lt;&gt;""),AND(GM7&gt;=GS$17,GM7&lt;&gt;"",GO7&gt;=GS$21,GO7&lt;&gt;""),AND(GP7&gt;=GS$17,GP7&lt;&gt;"",GR7&gt;=GS$21,GR7&lt;&gt;""),AND(HN7&gt;=IA$17,HN7&lt;&gt;"",HP7&gt;=IA$21,HP7&lt;&gt;""),AND(HQ7&gt;=IA$17,HQ7&lt;&gt;"",HS7&gt;=IA$21,HS7&lt;&gt;""),AND(HU7&gt;=IA$17,HU7&lt;&gt;"",HW7&gt;=IA$21,HW7&lt;&gt;""),AND(HX7&gt;=IA$17,HX7&lt;&gt;"",HZ7&gt;=IA$21,HZ7&lt;&gt;""),AND(IV7&gt;=JI$17,IV7&lt;&gt;"",IX7&gt;=JI$21,IX7&lt;&gt;""),AND(IY7&gt;=JI$17,IY7&lt;&gt;"",JA7&gt;=JI$21,JA7&lt;&gt;""),AND(JC7&gt;=JI$17,JC7&lt;&gt;"",JE7&gt;=JI$21,JE7&lt;&gt;""),AND(JF7&gt;=JI$17,JF7&lt;&gt;"",JH7&gt;=JI$21,JH7&lt;&gt;""),AND(KD7&gt;=KQ$17,KD7&lt;&gt;"",KF7&gt;=KQ$21,KF7&lt;&gt;""),AND(KG7&gt;=KQ$17,KG7&lt;&gt;"",KI7&gt;=KQ$21,KI7&lt;&gt;""),AND(KK7&gt;=KQ$17,KK7&lt;&gt;"",KM7&gt;=KQ$21,KM7&lt;&gt;""),AND(KN7&gt;=KQ$17,KN7&lt;&gt;"",KP7&gt;=KQ$21,KP7&lt;&gt;""),AND(LL7&gt;=LY$17,LL7&lt;&gt;"",LN7&gt;=LY$21,LN7&lt;&gt;""),AND(LO7&gt;=LY$17,LO7&lt;&gt;"",LQ7&gt;=LY$21,LQ7&lt;&gt;""),AND(LS7&gt;=LY$17,LS7&lt;&gt;"",LU7&gt;=LY$21,LU7&lt;&gt;""),AND(LV7&gt;=LY$17,LV7&lt;&gt;"",LX7&gt;=LY$21,LX7&lt;&gt;""),AND(MT7&gt;=NG$17,MT7&lt;&gt;"",MV7&gt;=NG$21,MV7&lt;&gt;""),AND(MW7&gt;=NG$17,MW7&lt;&gt;"",MY7&gt;=NG$21,MY7&lt;&gt;""),AND(NA7&gt;=NG$17,NA7&lt;&gt;"",NC7&gt;=NG$21,NC7&lt;&gt;""),AND(ND7&gt;=NG$17,ND7&lt;&gt;"",NF7&gt;=NG$21,NF7&lt;&gt;""),AND(OB7&gt;=OO$17,OB7&lt;&gt;"",OD7&gt;=OO$21,OD7&lt;&gt;""),AND(OE7&gt;=OO$17,OE7&lt;&gt;"",OG7&gt;=OO$21,OG7&lt;&gt;""),AND(OI7&gt;=OO$17,OI7&lt;&gt;"",OK7&gt;=OO$21,OK7&lt;&gt;""),AND(OL7&gt;=OO$17,OL7&lt;&gt;"",ON7&gt;=OO$21,ON7&lt;&gt;""),AND(PJ7&gt;=PW$17,PJ7&lt;&gt;"",PL7&gt;=PW$21,PL7&lt;&gt;""),AND(PM7&gt;=PW$17,PM7&lt;&gt;"",PO7&gt;=PW$21,PO7&lt;&gt;""),AND(PQ7&gt;=PW$17,PQ7&lt;&gt;"",PS7&gt;=PW$21,PS7&lt;&gt;""),AND(PT7&gt;=PW$17,PT7&lt;&gt;"",PV7&gt;=PW$21,PV7&lt;&gt;""),AND(QR7&gt;=RE$17,QR7&lt;&gt;"",QT7&gt;=RE$21,QT7&lt;&gt;""),AND(QU7&gt;=RE$17,QU7&lt;&gt;"",QW7&gt;=RE$21,QW7&lt;&gt;""),AND(QY7&gt;=RE$17,QY7&lt;&gt;"",RA7&gt;=RE$21,RA7&lt;&gt;""),AND(RB7&gt;=RE$17,RB7&lt;&gt;"",RD7&gt;=RE$21,RD7&lt;&gt;""),AND(RZ7&gt;=SM$17,RZ7&lt;&gt;"",SB7&gt;=SM$21,SB7&lt;&gt;""),AND(SC7&gt;=SM$17,SC7&lt;&gt;"",SE7&gt;=SM$21,SE7&lt;&gt;""),AND(SG7&gt;=SM$17,SG7&lt;&gt;"",SI7&gt;=SM$21,SI7&lt;&gt;""),AND(SJ7&gt;=SM$17,SJ7&lt;&gt;"",SL7&gt;=SM$21,SL7&lt;&gt;""),AND(TH7&gt;=TU$17,TH7&lt;&gt;"",TJ7&gt;=TU$21,TJ7&lt;&gt;""),AND(TK7&gt;=TU$17,TK7&lt;&gt;"",TM7&gt;=TU$21,TM7&lt;&gt;""),AND(TO7&gt;=TU$17,TO7&lt;&gt;"",TQ7&gt;=TU$21,TQ7&lt;&gt;""),AND(TR7&gt;=TU$17,TR7&lt;&gt;"",TT7&gt;=TU$21,TT7&lt;&gt;""),AND(UP7&gt;=VC$17,UP7&lt;&gt;"",UR7&gt;=VC$21,UR7&lt;&gt;""),AND(US7&gt;=VC$17,US7&lt;&gt;"",UU7&gt;=VC$21,UU7&lt;&gt;""),AND(UW7&gt;=VC$17,UW7&lt;&gt;"",UY7&gt;=VC$21,UY7&lt;&gt;""),AND(UZ7&gt;=VC$17,UZ7&lt;&gt;"",VB7&gt;=VC$21,VB7&lt;&gt;""),AND(VX7&gt;=WK$17,VX7&lt;&gt;"",VZ7&gt;=WK$21,VZ7&lt;&gt;""),AND(WA7&gt;=WK$17,WA7&lt;&gt;"",WC7&gt;=WK$21,WC7&lt;&gt;""),AND(WE7&gt;=WK$17,WE7&lt;&gt;"",WG7&gt;=WK$21,WG7&lt;&gt;""),AND(WH7&gt;=WK$17,WH7&lt;&gt;"",WJ7&gt;=WK$21,WJ7&lt;&gt;"")),"Merit",IF(OR(AND(AG7&gt;=AQ$16,AG7&lt;&gt;"",AI7&gt;=AQ$20,AI7&lt;&gt;"",AF7=""),AND(AJ7&gt;=AQ$16,AJ7&lt;&gt;"",AL7&gt;=AQ$20,AL7&lt;&gt;"",AF7=""),AND(AN7&gt;=AQ$16,AN7&lt;&gt;"",AP7&gt;=AQ$20,AP7&lt;&gt;"",AF7=""),AND(BH7&gt;=BR$16,BH7&lt;&gt;"",BJ7&gt;=BR$20,BJ7&lt;&gt;"",BG7=""),AND(BK7&gt;=BR$16,BK7&lt;&gt;"",BM7&gt;=BR$20,BM7&lt;&gt;"",BG7=""),AND(BO7&gt;=BR$16,BO7&lt;&gt;"",BQ7&gt;=BR$20,BQ7&lt;&gt;"",BG7=""),AND(CI7&gt;=CS$16,CI7&lt;&gt;"",CK7&gt;=CS$20,CK7&lt;&gt;"",CH7=""),AND(CL7&gt;=CS$16,CL7&lt;&gt;"",CN7&gt;=CS$20,CN7&lt;&gt;"",CH7=""),AND(CP7&gt;=CS$16,CP7&lt;&gt;"",CR7&gt;=CS$20,CR7&lt;&gt;"",CH7=""),AND(DP7&gt;=EC$16,DP7&lt;&gt;"",DR7&gt;=EC$20,DR7&lt;&gt;""),AND(DS7&gt;=EC$16,DS7&lt;&gt;"",DU7&gt;=EC$20,DU7&lt;&gt;""),AND(DW7&gt;=EC$16,DW7&lt;&gt;"",DY7&gt;=EC$20,DY7&lt;&gt;""),AND(DZ7&gt;=EC$16,DZ7&lt;&gt;"",EB7&gt;=EC$20,EB7&lt;&gt;""),AND(EX7&gt;=FK$16,EX7&lt;&gt;"",EZ7&gt;=FK$20,EZ7&lt;&gt;""),AND(FA7&gt;=FK$16,FA7&lt;&gt;"",FC7&gt;=FK$20,FC7&lt;&gt;""),AND(FE7&gt;=FK$16,FE7&lt;&gt;"",FG7&gt;=FK$20,FG7&lt;&gt;""),AND(FH7&gt;=FK$16,FH7&lt;&gt;"",FJ7&gt;=FK$20,FJ7&lt;&gt;""),AND(GF7&gt;=GS$16,GF7&lt;&gt;"",GH7&gt;=GS$20,GH7&lt;&gt;""),AND(GI7&gt;=GS$16,GI7&lt;&gt;"",GK7&gt;=GS$20,GK7&lt;&gt;""),AND(GM7&gt;=GS$16,GM7&lt;&gt;"",GO7&gt;=GS$20,GO7&lt;&gt;""),AND(GP7&gt;=GS$16,GP7&lt;&gt;"",GR7&gt;=GS$20,GR7&lt;&gt;""),AND(HN7&gt;=IA$16,HN7&lt;&gt;"",HP7&gt;=IA$20,HP7&lt;&gt;""),AND(HQ7&gt;=IA$16,HQ7&lt;&gt;"",HS7&gt;=IA$20,HS7&lt;&gt;""),AND(HU7&gt;=IA$16,HU7&lt;&gt;"",HW7&gt;=IA$20,HW7&lt;&gt;""),AND(HX7&gt;=IA$16,HX7&lt;&gt;"",HZ7&gt;=IA$20,HZ7&lt;&gt;""),AND(IV7&gt;=JI$16,IV7&lt;&gt;"",IX7&gt;=JI$20,IX7&lt;&gt;""),AND(IY7&gt;=JI$16,IY7&lt;&gt;"",JA7&gt;=JI$20,JA7&lt;&gt;""),AND(JC7&gt;=JI$16,JC7&lt;&gt;"",JE7&gt;=JI$20,JE7&lt;&gt;""),AND(JF7&gt;=JI$16,JF7&lt;&gt;"",JH7&gt;=JI$20,JH7&lt;&gt;""),AND(KD7&gt;=KQ$16,KD7&lt;&gt;"",KF7&gt;=KQ$20,KF7&lt;&gt;""),AND(KG7&gt;=KQ$16,KG7&lt;&gt;"",KI7&gt;=KQ$20,KI7&lt;&gt;""),AND(KK7&gt;=KQ$16,KK7&lt;&gt;"",KM7&gt;=KQ$20,KM7&lt;&gt;""),AND(KN7&gt;=KQ$16,KN7&lt;&gt;"",KP7&gt;=KQ$20,KP7&lt;&gt;""),AND(LL7&gt;=LY$16,LL7&lt;&gt;"",LN7&gt;=LY$20,LN7&lt;&gt;""),AND(LO7&gt;=LY$16,LO7&lt;&gt;"",LQ7&gt;=LY$20,LQ7&lt;&gt;""),AND(LS7&gt;=LY$16,LS7&lt;&gt;"",LU7&gt;=LY$20,LU7&lt;&gt;""),AND(LV7&gt;=LY$16,LV7&lt;&gt;"",LX7&gt;=LY$20,LX7&lt;&gt;""),AND(MT7&gt;=NG$16,MT7&lt;&gt;"",MV7&gt;=NG$20,MV7&lt;&gt;""),AND(MW7&gt;=NG$16,MW7&lt;&gt;"",MY7&gt;=NG$20,MY7&lt;&gt;""),AND(NA7&gt;=NG$16,NA7&lt;&gt;"",NC7&gt;=NG$20,NC7&lt;&gt;""),AND(ND7&gt;=NG$16,ND7&lt;&gt;"",NF7&gt;=NG$20,NF7&lt;&gt;""),AND(OB7&gt;=OO$16,OB7&lt;&gt;"",OD7&gt;=OO$20,OD7&lt;&gt;""),AND(OE7&gt;=OO$16,OE7&lt;&gt;"",OG7&gt;=OO$20,OG7&lt;&gt;""),AND(OI7&gt;=OO$16,OI7&lt;&gt;"",OK7&gt;=OO$20,OK7&lt;&gt;""),AND(OL7&gt;=OO$16,OL7&lt;&gt;"",ON7&gt;=OO$20,ON7&lt;&gt;""),AND(PJ7&gt;=PW$16,PJ7&lt;&gt;"",PL7&gt;=PW$20,PL7&lt;&gt;""),AND(PM7&gt;=PW$16,PM7&lt;&gt;"",PO7&gt;=PW$20,PO7&lt;&gt;""),AND(PQ7&gt;=PW$16,PQ7&lt;&gt;"",PS7&gt;=PW$20,PS7&lt;&gt;""),AND(PT7&gt;=PW$16,PT7&lt;&gt;"",PV7&gt;=PW$20,PV7&lt;&gt;""),AND(QR7&gt;=RE$16,QR7&lt;&gt;"",QT7&gt;=RE$20,QT7&lt;&gt;""),AND(QU7&gt;=RE$16,QU7&lt;&gt;"",QW7&gt;=RE$20,QW7&lt;&gt;""),AND(QY7&gt;=RE$16,QY7&lt;&gt;"",RA7&gt;=RE$20,RA7&lt;&gt;""),AND(RB7&gt;=RE$16,RB7&lt;&gt;"",RD7&gt;=RE$20,RD7&lt;&gt;""),AND(RZ7&gt;=SM$16,RZ7&lt;&gt;"",SB7&gt;=SM$20,SB7&lt;&gt;""),AND(SC7&gt;=SM$16,SC7&lt;&gt;"",SE7&gt;=SM$20,SE7&lt;&gt;""),AND(SG7&gt;=SM$16,SG7&lt;&gt;"",SI7&gt;=SM$20,SI7&lt;&gt;""),AND(SJ7&gt;=SM$16,SJ7&lt;&gt;"",SL7&gt;=SM$20,SL7&lt;&gt;""),AND(TH7&gt;=TU$16,TH7&lt;&gt;"",TJ7&gt;=TU$20,TJ7&lt;&gt;""),AND(TK7&gt;=TU$16,TK7&lt;&gt;"",TM7&gt;=TU$20,TM7&lt;&gt;""),AND(TO7&gt;=TU$16,TO7&lt;&gt;"",TQ7&gt;=TU$20,TQ7&lt;&gt;""),AND(TR7&gt;=TU$16,TR7&lt;&gt;"",TT7&gt;=TU$20,TT7&lt;&gt;""),AND(UP7&gt;=VC$16,UP7&lt;&gt;"",UR7&gt;=VC$20,UR7&lt;&gt;""),AND(US7&gt;=VC$16,US7&lt;&gt;"",UU7&gt;=VC$20,UU7&lt;&gt;""),AND(UW7&gt;=VC$16,UW7&lt;&gt;"",UY7&gt;=VC$20,UY7&lt;&gt;""),AND(UZ7&gt;=VC$16,UZ7&lt;&gt;"",VB7&gt;=VC$20,VB7&lt;&gt;""),AND(VX7&gt;=WK$16,VX7&lt;&gt;"",VZ7&gt;=WK$20,VZ7&lt;&gt;""),AND(WA7&gt;=WK$16,WA7&lt;&gt;"",WC7&gt;=WK$20,WC7&lt;&gt;""),AND(WE7&gt;=WK$16,WE7&lt;&gt;"",WG7&gt;=WK$20,WG7&lt;&gt;""),AND(WH7&gt;=WK$16,WH7&lt;&gt;"",WJ7&gt;=WK$20,WJ7&lt;&gt;"")),"Excellence",IF(I7="P","Worlds Team",IF(F7="P","National Team","")))))</f>
        <v>Worlds Team</v>
      </c>
      <c r="I7" s="3" t="str">
        <f>IF(OR(AND(AG7&gt;=AQ$15,AG7&lt;&gt;"",AI7&gt;=AQ$19,AI7&lt;&gt;"",AF7=""),AND(AJ7&gt;=AQ$15,AJ7&lt;&gt;"",AL7&gt;=AQ$19,AL7&lt;&gt;"",AF7=""),AND(AN7&gt;=AQ$15,AN7&lt;&gt;"",AP7&gt;=AQ$19,AP7&lt;&gt;"",AF7=""),AND(BH7&gt;=BR$15,BH7&lt;&gt;"",BJ7&gt;=BR$19,BJ7&lt;&gt;"",BG7=""),AND(BK7&gt;=BR$15,BK7&lt;&gt;"",BM7&gt;=BR$19,BM7&lt;&gt;"",BG7=""),AND(BO7&gt;=BR$15,BO7&lt;&gt;"",BQ7&gt;=BR$19,BQ7&lt;&gt;"",BG7=""),AND(CI7&gt;=CS$15,CI7&lt;&gt;"",CK7&gt;=CS$19,CK7&lt;&gt;"",CH7=""),AND(CL7&gt;=CS$15,CL7&lt;&gt;"",CN7&gt;=CS$19,CN7&lt;&gt;"",CH7=""),AND(CP7&gt;=CS$15,CP7&lt;&gt;"",CR7&gt;=CS$19,CR7&lt;&gt;"",CH7=""),AND(DP7&gt;=EC$15,DP7&lt;&gt;"",DR7&gt;=EC$19,DR7&lt;&gt;""),AND(DS7&gt;=EC$15,DS7&lt;&gt;"",DU7&gt;=EC$19,DU7&lt;&gt;""),AND(DW7&gt;=EC$15,DW7&lt;&gt;"",DY7&gt;=EC$19,DY7&lt;&gt;""),AND(DZ7&gt;=EC$15,DZ7&lt;&gt;"",EB7&gt;=EC$19,EB7&lt;&gt;""),AND(EX7&gt;=FK$15,EX7&lt;&gt;"",EZ7&gt;=FK$19,EZ7&lt;&gt;""),AND(FA7&gt;=FK$15,FA7&lt;&gt;"",FC7&gt;=FK$19,FC7&lt;&gt;""),AND(FE7&gt;=FK$15,FE7&lt;&gt;"",FG7&gt;=FK$19,FG7&lt;&gt;""),AND(FH7&gt;=FK$15,FH7&lt;&gt;"",FJ7&gt;=FK$19,FJ7&lt;&gt;""),AND(GF7&gt;=GS$15,GF7&lt;&gt;"",GH7&gt;=GS$19,GH7&lt;&gt;""),AND(GI7&gt;=GS$15,GI7&lt;&gt;"",GK7&gt;=GS$19,GK7&lt;&gt;""),AND(GM7&gt;=GS$15,GM7&lt;&gt;"",GO7&gt;=GS$19,GO7&lt;&gt;""),AND(GP7&gt;=GS$15,GP7&lt;&gt;"",GR7&gt;=GS$19,GR7&lt;&gt;""),AND(HN7&gt;=IA$15,HN7&lt;&gt;"",HP7&gt;=IA$19,HP7&lt;&gt;""),AND(HQ7&gt;=IA$15,HQ7&lt;&gt;"",HS7&gt;=IA$19,HS7&lt;&gt;""),AND(HU7&gt;=IA$15,HU7&lt;&gt;"",HW7&gt;=IA$19,HW7&lt;&gt;""),AND(HX7&gt;=IA$15,HX7&lt;&gt;"",HZ7&gt;=IA$19,HZ7&lt;&gt;""),AND(IV7&gt;=JI$15,IV7&lt;&gt;"",IX7&gt;=JI$19,IX7&lt;&gt;""),AND(IY7&gt;=JI$15,IY7&lt;&gt;"",JA7&gt;=JI$19,JA7&lt;&gt;""),AND(JC7&gt;=JI$15,JC7&lt;&gt;"",JE7&gt;=JI$19,JE7&lt;&gt;""),AND(JF7&gt;=JI$15,JF7&lt;&gt;"",JH7&gt;=JI$19,JH7&lt;&gt;""),AND(KD7&gt;=KQ$15,KD7&lt;&gt;"",KF7&gt;=KQ$19,KF7&lt;&gt;""),AND(KG7&gt;=KQ$15,KG7&lt;&gt;"",KI7&gt;=KQ$19,KI7&lt;&gt;""),AND(KK7&gt;=KQ$15,KK7&lt;&gt;"",KM7&gt;=KQ$19,KM7&lt;&gt;""),AND(KN7&gt;=KQ$15,KN7&lt;&gt;"",KP7&gt;=KQ$19,KP7&lt;&gt;""),AND(LL7&gt;=LY$15,LL7&lt;&gt;"",LN7&gt;=LY$19,LN7&lt;&gt;""),AND(LO7&gt;=LY$15,LO7&lt;&gt;"",LQ7&gt;=LY$19,LQ7&lt;&gt;""),AND(LS7&gt;=LY$15,LS7&lt;&gt;"",LU7&gt;=LY$19,LU7&lt;&gt;""),AND(LV7&gt;=LY$15,LV7&lt;&gt;"",LX7&gt;=LY$19,LX7&lt;&gt;""),AND(MT7&gt;=NG$15,MT7&lt;&gt;"",MV7&gt;=NG$19,MV7&lt;&gt;""),AND(MW7&gt;=NG$15,MW7&lt;&gt;"",MY7&gt;=NG$19,MY7&lt;&gt;""),AND(NA7&gt;=NG$15,NA7&lt;&gt;"",NC7&gt;=NG$19,NC7&lt;&gt;""),AND(ND7&gt;=NG$15,ND7&lt;&gt;"",NF7&gt;=NG$19,NF7&lt;&gt;""),AND(OB7&gt;=OO$15,OB7&lt;&gt;"",OD7&gt;=OO$19,OD7&lt;&gt;""),AND(OE7&gt;=OO$15,OE7&lt;&gt;"",OG7&gt;=OO$19,OG7&lt;&gt;""),AND(OI7&gt;=OO$15,OI7&lt;&gt;"",OK7&gt;=OO$19,OK7&lt;&gt;""),AND(OL7&gt;=OO$15,OL7&lt;&gt;"",ON7&gt;=OO$19,ON7&lt;&gt;""),AND(PJ7&gt;=PW$15,PJ7&lt;&gt;"",PL7&gt;=PW$19,PL7&lt;&gt;""),AND(PM7&gt;=PW$15,PM7&lt;&gt;"",PO7&gt;=PW$19,PO7&lt;&gt;""),AND(PQ7&gt;=PW$15,PQ7&lt;&gt;"",PS7&gt;=PW$19,PS7&lt;&gt;""),AND(PT7&gt;=PW$15,PT7&lt;&gt;"",PV7&gt;=PW$19,PV7&lt;&gt;""),AND(QR7&gt;=RE$15,QR7&lt;&gt;"",QT7&gt;=RE$19,QT7&lt;&gt;""),AND(QU7&gt;=RE$15,QU7&lt;&gt;"",QW7&gt;=RE$19,QW7&lt;&gt;""),AND(QY7&gt;=RE$15,QY7&lt;&gt;"",RA7&gt;=RE$19,RA7&lt;&gt;""),AND(RB7&gt;=RE$15,RB7&lt;&gt;"",RD7&gt;=RE$19,RD7&lt;&gt;""),AND(RZ7&gt;=SM$15,RZ7&lt;&gt;"",SB7&gt;=SM$19,SB7&lt;&gt;""),AND(SC7&gt;=SM$15,SC7&lt;&gt;"",SE7&gt;=SM$19,SE7&lt;&gt;""),AND(SG7&gt;=SM$15,SG7&lt;&gt;"",SI7&gt;=SM$19,SI7&lt;&gt;""),AND(SJ7&gt;=SM$15,SJ7&lt;&gt;"",SL7&gt;=SM$19,SL7&lt;&gt;""),AND(TH7&gt;=TU$15,TH7&lt;&gt;"",TJ7&gt;=TU$19,TJ7&lt;&gt;""),AND(TK7&gt;=TU$15,TK7&lt;&gt;"",TM7&gt;=TU$19,TM7&lt;&gt;""),AND(TO7&gt;=TU$15,TO7&lt;&gt;"",TQ7&gt;=TU$19,TQ7&lt;&gt;""),AND(TR7&gt;=TU$15,TR7&lt;&gt;"",TT7&gt;=TU$19,TT7&lt;&gt;""),AND(UP7&gt;=VC$15,UP7&lt;&gt;"",UR7&gt;=VC$19,UR7&lt;&gt;""),AND(US7&gt;=VC$15,US7&lt;&gt;"",UU7&gt;=VC$19,UU7&lt;&gt;""),AND(UW7&gt;=VC$15,UW7&lt;&gt;"",UY7&gt;=VC$19,UY7&lt;&gt;""),AND(UZ7&gt;=VC$15,UZ7&lt;&gt;"",VB7&gt;=VC$19,VB7&lt;&gt;""),AND(VX7&gt;=WK$15,VX7&lt;&gt;"",VZ7&gt;=WK$19,VZ7&lt;&gt;""),AND(WA7&gt;=WK$15,WA7&lt;&gt;"",WC7&gt;=WK$19,WC7&lt;&gt;""),AND(WE7&gt;=WK$15,WE7&lt;&gt;"",WG7&gt;=WK$19,WG7&lt;&gt;""),AND(WH7&gt;=WK$15,WH7&lt;&gt;"",WJ7&gt;=WK$19,WJ7&lt;&gt;"")),"P","")</f>
        <v>P</v>
      </c>
      <c r="J7" s="8">
        <f>IF(COUNT(AI7,AL7,AP7,BJ7,BM7,BQ7,CK7,CN7,CR7)&gt;0,LARGE((AI7,AL7,AP7,BJ7,BM7,BQ7,CK7,CN7,CR7),1),0)</f>
        <v>46.24</v>
      </c>
      <c r="K7" s="8" t="str">
        <f>IF(J7="","",IF(OR(J7=CK7,J7=CN7,J7=CR7),$BS$1,IF(OR(J7=BJ7,J7=BM7,J7=BQ7),$AR$1,IF(OR(J7=AI7,J7=AL7,J7=AP7),$Q$1,""))))</f>
        <v>2025 Elite Canada</v>
      </c>
      <c r="L7" s="8">
        <f>IF(COUNT(AI7,AL7,AP7,BJ7,BM7,BQ7,CK7,CN7,CR7)&gt;1,LARGE((AI7,AL7,AP7,BJ7,BM7,BQ7,CK7,CN7,CR7),2),0)</f>
        <v>30.72</v>
      </c>
      <c r="M7" s="8" t="str">
        <f>IF(L7="","",IF(OR(L7=CK7,L7=CN7,L7=CR7),$BS$1,IF(OR(L7=BJ7,L7=BM7,L7=BQ7),$AR$1,IF(OR(L7=AI7,L7=AL7,L7=AP7),$Q$1,""))))</f>
        <v>2025 Elite Canada</v>
      </c>
      <c r="N7" s="8" t="str">
        <f>IF(MAX(CT7,CU7)&gt;0,MAX(CT7,CU7),"")</f>
        <v/>
      </c>
      <c r="O7" s="11" t="str">
        <f>IF(N7="","",IF(N7=CT7,"("&amp;CT$2&amp;")",IF(N7=CU7,"("&amp;CU$2&amp;")")))</f>
        <v/>
      </c>
      <c r="P7" s="8" t="str">
        <f>IF(N7="","",IF(N7=CT7,IF(N7+IF(L7="",0,L7)=WD7,$VD$1,IF(N7+IF(L7="",0,L7)=UV7,$TV$1,IF(N7+IF(L7="",0,L7)=TN7,$SN$1,IF(N7+IF(L7="",0,L7)=SF7,$RF$1,IF(N7+IF(L7="",0,L7)=QX7,$PX$1,IF(N7+IF(L7="",0,L7)=PP7,$OP$1,IF(N7+IF(L7="",0,L7)=OH7,$NH$1,IF(N7+IF(L7="",0,L7)=MZ7,$LZ$1,IF(N7+IF(L7="",0,L7)=LR7,$KR$1,IF(N7+IF(L7="",0,L7)=KJ7,$JJ$1,IF(N7+IF(L7="",0,L7)=JB7,$IB$1,IF(N7+IF(L7="",0,L7)=HT7,$GT$1,IF(N7+IF(L7="",0,L7)=GL7,$FL$1,IF(N7+IF(L7="",0,L7)=FD7,$ED$1,IF(N7+IF(L7="",0,L7)=DV7,$CV$1))))))))))))))),IF(N7=CU7,IF(N7+IF(L7="",0,L7)=WG7,$VD$1,IF(N7+IF(L7="",0,L7)=UY7,$TV$1,IF(N7+IF(L7="",0,L7)=TQ7,$SN$1,IF(N7+IF(L7="",0,L7)=SL7,$RF$1,IF(N7+IF(L7="",0,L7)=RD7,$PX$1,IF(N7+IF(L7="",0,L7)=PV7,$OP$1,IF(N7+IF(L7="",0,L7)=ON7,$NH$1,IF(N7+IF(L7="",0,L7)=NF7,$LZ$1,IF(N7+IF(L7="",0,L7)=LX7,$KR$1,IF(N7+IF(L7="",0,L7)=KP7,$JJ$1,IF(N7+IF(L7="",0,L7)=JH7,$IB$1,IF(N7+IF(L7="",0,L7)=HZ7,$GT$1,IF(N7+IF(L7="",0,L7)=GR7,$FL$1,IF(N7+IF(L7="",0,L7)=FJ7,$ED$1,IF(N7+IF(L7="",0,L7)=EB7,$CV$1,IF(N7+IF(L7="",0,L7)=WJ7,$VD$1,IF(N7+IF(L7="",0,L7)=VB7,$TV$1,IF(N7+IF(L7="",0,L7)=TT7,$SN$1,IF(N7+IF(L7="",0,L7)=SI7,$RF$1,IF(N7+IF(L7="",0,L7)=RA7,$PX$1,IF(N7+IF(L7="",0,L7)=PS7,$OP$1,IF(N7+IF(L7="",0,L7)=OK7,$NH$1,IF(N7+IF(L7="",0,L7)=NC7,$LZ$1,IF(N7+IF(L7="",0,L7)=LU7,$KR$1,IF(N7+IF(L7="",0,L7)=KM7,$JJ$1,IF(N7+IF(L7="",0,L7)=JE7,$IB$1,IF(N7+IF(L7="",0,L7)=HW7,$GT$1,IF(N7+IF(L7="",0,L7)=GO7,$FL$1,IF(N7+IF(L7="",0,L7)=FG7,$ED$1,IF(N7+IF(L7="",0,L7)=DY7,$CV$1)))))))))))))))))))))))))))))))))</f>
        <v/>
      </c>
      <c r="Q7" s="22">
        <v>1.6</v>
      </c>
      <c r="R7" s="22">
        <v>1.8</v>
      </c>
      <c r="S7" s="22">
        <v>2.6</v>
      </c>
      <c r="T7" s="22">
        <v>2.72</v>
      </c>
      <c r="U7" s="22">
        <v>0</v>
      </c>
      <c r="V7" s="22">
        <v>6.65</v>
      </c>
      <c r="W7" s="22">
        <v>8.35</v>
      </c>
      <c r="X7" s="22">
        <v>10.3</v>
      </c>
      <c r="Y7" s="22">
        <v>5.42</v>
      </c>
      <c r="Z7" s="22">
        <v>0</v>
      </c>
      <c r="AA7" s="22">
        <v>7.4</v>
      </c>
      <c r="AB7" s="22">
        <v>9.4</v>
      </c>
      <c r="AC7" s="22">
        <v>11.8</v>
      </c>
      <c r="AD7" s="22">
        <v>17.64</v>
      </c>
      <c r="AE7" s="22">
        <v>0</v>
      </c>
      <c r="AF7" s="27"/>
      <c r="AG7" s="38">
        <f>IF(S7&gt;0,S7,"")</f>
        <v>2.6</v>
      </c>
      <c r="AH7" s="38">
        <f>IF(T7&gt;0,T7,"")</f>
        <v>2.72</v>
      </c>
      <c r="AI7" s="40">
        <f>IF(SUM(Q7:T7)-U7&gt;0,SUM(Q7:T7)-U7,"")</f>
        <v>8.7200000000000006</v>
      </c>
      <c r="AJ7" s="40">
        <f>IF(X7&gt;0,X7,"")</f>
        <v>10.3</v>
      </c>
      <c r="AK7" s="40">
        <f>IF(Y7&gt;0,Y7,"")</f>
        <v>5.42</v>
      </c>
      <c r="AL7" s="40">
        <f>IF(SUM(V7:Y7)-Z7&gt;0,SUM(V7:Y7)-Z7,"")</f>
        <v>30.72</v>
      </c>
      <c r="AM7" s="40">
        <f>IF(AI7="","",MAX(AI7,AL7))</f>
        <v>30.72</v>
      </c>
      <c r="AN7" s="40">
        <f>IF(AC7&gt;0,AC7,"")</f>
        <v>11.8</v>
      </c>
      <c r="AO7" s="40">
        <f>IF(AD7&gt;0,AD7,"")</f>
        <v>17.64</v>
      </c>
      <c r="AP7" s="40">
        <f>IF(SUM(AA7:AD7)-AE7&gt;0,SUM(AA7:AD7)-AE7,"")</f>
        <v>46.24</v>
      </c>
      <c r="AQ7" s="40">
        <f>IF(SUM(AM7,AP7)&gt;0,SUM(AM7,AP7),"")</f>
        <v>76.960000000000008</v>
      </c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8"/>
      <c r="BH7" s="39" t="str">
        <f>IF(AT7&gt;0,AT7,"")</f>
        <v/>
      </c>
      <c r="BI7" s="39" t="str">
        <f>IF(AU7&gt;0,AU7,"")</f>
        <v/>
      </c>
      <c r="BJ7" s="11" t="str">
        <f>IF(SUM(AR7:AU7)-AV7&gt;0,SUM(AR7:AU7)-AV7,"")</f>
        <v/>
      </c>
      <c r="BK7" s="11" t="str">
        <f>IF(AY7&gt;0,AY7,"")</f>
        <v/>
      </c>
      <c r="BL7" s="11" t="str">
        <f>IF(AZ7&gt;0,AZ7,"")</f>
        <v/>
      </c>
      <c r="BM7" s="11" t="str">
        <f>IF(SUM(AW7:AZ7)-BA7&gt;0,SUM(AW7:AZ7)-BA7,"")</f>
        <v/>
      </c>
      <c r="BN7" s="11" t="str">
        <f>IF(BJ7="","",MAX(BJ7,BM7))</f>
        <v/>
      </c>
      <c r="BO7" s="11" t="str">
        <f>IF(BD7&gt;0,BD7,"")</f>
        <v/>
      </c>
      <c r="BP7" s="11" t="str">
        <f>IF(BE7&gt;0,BE7,"")</f>
        <v/>
      </c>
      <c r="BQ7" s="11" t="str">
        <f>IF(SUM(BB7:BE7)-BF7&gt;0,SUM(BB7:BE7)-BF7,"")</f>
        <v/>
      </c>
      <c r="BR7" s="11" t="str">
        <f>IF(SUM(BN7,BQ7)&gt;0,SUM(BN7,BQ7),"")</f>
        <v/>
      </c>
      <c r="BS7" s="22"/>
      <c r="BT7" s="22"/>
      <c r="BU7" s="22"/>
      <c r="BV7" s="22"/>
      <c r="BW7" s="22"/>
      <c r="BX7" s="22"/>
      <c r="BY7" s="22"/>
      <c r="BZ7" s="22"/>
      <c r="CA7" s="22"/>
      <c r="CB7" s="22"/>
      <c r="CC7" s="22"/>
      <c r="CD7" s="22"/>
      <c r="CE7" s="22"/>
      <c r="CF7" s="22"/>
      <c r="CG7" s="22"/>
      <c r="CH7" s="27"/>
      <c r="CI7" s="38" t="str">
        <f>IF(BU7&gt;0,BU7,"")</f>
        <v/>
      </c>
      <c r="CJ7" s="38" t="str">
        <f>IF(BV7&gt;0,BV7,"")</f>
        <v/>
      </c>
      <c r="CK7" s="40" t="str">
        <f>IF(SUM(BS7:BV7)-BW7&gt;0,SUM(BS7:BV7)-BW7,"")</f>
        <v/>
      </c>
      <c r="CL7" s="40" t="str">
        <f>IF(BZ7&gt;0,BZ7,"")</f>
        <v/>
      </c>
      <c r="CM7" s="40" t="str">
        <f>IF(CA7&gt;0,CA7,"")</f>
        <v/>
      </c>
      <c r="CN7" s="40" t="str">
        <f>IF(SUM(BX7:CA7)-CB7&gt;0,SUM(BX7:CA7)-CB7,"")</f>
        <v/>
      </c>
      <c r="CO7" s="40" t="str">
        <f>IF(CK7="","",MAX(CK7,CN7))</f>
        <v/>
      </c>
      <c r="CP7" s="40" t="str">
        <f>IF(CE7&gt;0,CE7,"")</f>
        <v/>
      </c>
      <c r="CQ7" s="40" t="str">
        <f>IF(CF7&gt;0,CF7,"")</f>
        <v/>
      </c>
      <c r="CR7" s="40" t="str">
        <f>IF(SUM(CC7:CF7)-CG7&gt;0,SUM(CC7:CF7)-CG7,"")</f>
        <v/>
      </c>
      <c r="CS7" s="40" t="str">
        <f>IF(SUM(CO7,CR7)&gt;0,SUM(CO7,CR7),"")</f>
        <v/>
      </c>
      <c r="CT7" s="51" t="str">
        <f>IF(MAX(DV7,FD7,GL7,HT7,JB7,KJ7,LR7,MZ7,OH7,PP7,QX7,SF7,TN7,UV7,WD7)-IF(L7="",0,L7)&gt;0.001,MAX(DV7,FD7,GL7,HT7,JB7,KJ7,LR7,MZ7,OH7,PP7,QX7,SF7,TN7,UV7,WD7)-IF(L7="",0,L7),"")</f>
        <v/>
      </c>
      <c r="CU7" s="51" t="str">
        <f>IF(MAX(DY7,EB7,FG7,FJ7,GO7,GR7,HW7,HZ7,JE7,JH7,KM7,KP7,LU7,LX7,NC7,NF7,OK7,ON7,PS7,PV7,RA7,RD7,SI7,SL7,TQ7,TT7,UY7,VB7,WG7,WJ7)-IF(L7="",0,L7)&gt;0.001,MAX(DY7,EB7,FG7,FJ7,GO7,GR7,HW7,HZ7,JE7,JH7,KM7,KP7,LU7,LX7,NC7,NF7,OK7,ON7,PS7,PV7,RA7,RD7,SI7,SL7,TQ7,TT7,UY7,VB7,WG7,WJ7)-IF(L7="",0,L7),"")</f>
        <v/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0" t="str">
        <f>IF(CX7&gt;0,CX7,"")</f>
        <v/>
      </c>
      <c r="DQ7" s="40" t="str">
        <f>IF(CY7&gt;0,CY7,"")</f>
        <v/>
      </c>
      <c r="DR7" s="40" t="str">
        <f>IF(SUM(CV7:CY7)-CZ7&gt;0,SUM(CV7:CY7)-CZ7,"")</f>
        <v/>
      </c>
      <c r="DS7" s="40" t="str">
        <f>IF(DC7&gt;0,DC7,"")</f>
        <v/>
      </c>
      <c r="DT7" s="40" t="str">
        <f>IF(DD7&gt;0,DD7,"")</f>
        <v/>
      </c>
      <c r="DU7" s="40" t="str">
        <f>IF(SUM(DA7:DD7)-DE7&gt;0,SUM(DA7:DD7)-DE7,"")</f>
        <v/>
      </c>
      <c r="DV7" s="40" t="str">
        <f>IF(MAX(DR7,DU7)&gt;0,MAX(DR7,DU7),"")</f>
        <v/>
      </c>
      <c r="DW7" s="40" t="str">
        <f>IF(DH7&gt;0,DH7,"")</f>
        <v/>
      </c>
      <c r="DX7" s="40" t="str">
        <f>IF(DI7&gt;0,DI7,"")</f>
        <v/>
      </c>
      <c r="DY7" s="40" t="str">
        <f>IF(SUM(DF7:DI7)-DJ7&gt;0,SUM(DF7:DI7)-DJ7,"")</f>
        <v/>
      </c>
      <c r="DZ7" s="40" t="str">
        <f>IF(DM7&gt;0,DM7,"")</f>
        <v/>
      </c>
      <c r="EA7" s="40" t="str">
        <f>IF(DN7&gt;0,DN7,"")</f>
        <v/>
      </c>
      <c r="EB7" s="40" t="str">
        <f>IF(SUM(DK7:DN7)-DO7&gt;0,SUM(DK7:DN7)-DO7,"")</f>
        <v/>
      </c>
      <c r="EC7" s="40" t="str">
        <f>IF(SUM(DV7,DY7,EB7)&gt;0,SUM(DV7,DY7,EB7),"")</f>
        <v/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>IF(EF7&gt;0,EF7,"")</f>
        <v/>
      </c>
      <c r="EY7" s="11" t="str">
        <f>IF(EG7&gt;0,EG7,"")</f>
        <v/>
      </c>
      <c r="EZ7" s="11" t="str">
        <f>IF(SUM(ED7:EG7)-EH7&gt;0,SUM(ED7:EG7)-EH7,"")</f>
        <v/>
      </c>
      <c r="FA7" s="11" t="str">
        <f>IF(EK7&gt;0,EK7,"")</f>
        <v/>
      </c>
      <c r="FB7" s="11" t="str">
        <f>IF(EL7&gt;0,EL7,"")</f>
        <v/>
      </c>
      <c r="FC7" s="11" t="str">
        <f>IF(SUM(EI7:EL7)-EM7&gt;0,SUM(EI7:EL7)-EM7,"")</f>
        <v/>
      </c>
      <c r="FD7" s="11" t="str">
        <f>IF(MAX(EZ7,FC7)&gt;0,MAX(EZ7,FC7),"")</f>
        <v/>
      </c>
      <c r="FE7" s="11" t="str">
        <f>IF(EP7&gt;0,EP7,"")</f>
        <v/>
      </c>
      <c r="FF7" s="11" t="str">
        <f>IF(EQ7&gt;0,EQ7,"")</f>
        <v/>
      </c>
      <c r="FG7" s="11" t="str">
        <f>IF(SUM(EN7:EQ7)-ER7&gt;0,SUM(EN7:EQ7)-ER7,"")</f>
        <v/>
      </c>
      <c r="FH7" s="11" t="str">
        <f>IF(EU7&gt;0,EU7,"")</f>
        <v/>
      </c>
      <c r="FI7" s="11" t="str">
        <f>IF(EV7&gt;0,EV7,"")</f>
        <v/>
      </c>
      <c r="FJ7" s="11" t="str">
        <f>IF(SUM(ES7:EV7)-EW7&gt;0,SUM(ES7:EV7)-EW7,"")</f>
        <v/>
      </c>
      <c r="FK7" s="11" t="str">
        <f>IF(SUM(FD7,FG7,FJ7)&gt;0,SUM(FD7,FG7,FJ7),"")</f>
        <v/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0" t="str">
        <f>IF(FN7&gt;0,FN7,"")</f>
        <v/>
      </c>
      <c r="GG7" s="40" t="str">
        <f>IF(FO7&gt;0,FO7,"")</f>
        <v/>
      </c>
      <c r="GH7" s="40" t="str">
        <f>IF(SUM(FL7:FO7)-FP7&gt;0,SUM(FL7:FO7)-FP7,"")</f>
        <v/>
      </c>
      <c r="GI7" s="40" t="str">
        <f>IF(FS7&gt;0,FS7,"")</f>
        <v/>
      </c>
      <c r="GJ7" s="40" t="str">
        <f>IF(FT7&gt;0,FT7,"")</f>
        <v/>
      </c>
      <c r="GK7" s="40" t="str">
        <f>IF(SUM(FQ7:FT7)-FU7&gt;0,SUM(FQ7:FT7)-FU7,"")</f>
        <v/>
      </c>
      <c r="GL7" s="40" t="str">
        <f>IF(MAX(GH7,GK7)&gt;0,MAX(GH7,GK7),"")</f>
        <v/>
      </c>
      <c r="GM7" s="40" t="str">
        <f>IF(FX7&gt;0,FX7,"")</f>
        <v/>
      </c>
      <c r="GN7" s="40" t="str">
        <f>IF(FY7&gt;0,FY7,"")</f>
        <v/>
      </c>
      <c r="GO7" s="40" t="str">
        <f>IF(SUM(FV7:FY7)-FZ7&gt;0,SUM(FV7:FY7)-FZ7,"")</f>
        <v/>
      </c>
      <c r="GP7" s="40" t="str">
        <f>IF(GC7&gt;0,GC7,"")</f>
        <v/>
      </c>
      <c r="GQ7" s="40" t="str">
        <f>IF(GD7&gt;0,GD7,"")</f>
        <v/>
      </c>
      <c r="GR7" s="40" t="str">
        <f>IF(SUM(GA7:GD7)-GE7&gt;0,SUM(GA7:GD7)-GE7,"")</f>
        <v/>
      </c>
      <c r="GS7" s="40" t="str">
        <f>IF(SUM(GL7,GO7,GR7)&gt;0,SUM(GL7,GO7,GR7),"")</f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>IF(GV7&gt;0,GV7,"")</f>
        <v/>
      </c>
      <c r="HO7" s="11" t="str">
        <f>IF(GW7&gt;0,GW7,"")</f>
        <v/>
      </c>
      <c r="HP7" s="11" t="str">
        <f>IF(SUM(GT7:GW7)-GX7&gt;0,SUM(GT7:GW7)-GX7,"")</f>
        <v/>
      </c>
      <c r="HQ7" s="11" t="str">
        <f>IF(HA7&gt;0,HA7,"")</f>
        <v/>
      </c>
      <c r="HR7" s="11" t="str">
        <f>IF(HB7&gt;0,HB7,"")</f>
        <v/>
      </c>
      <c r="HS7" s="11" t="str">
        <f>IF(SUM(GY7:HB7)-HC7&gt;0,SUM(GY7:HB7)-HC7,"")</f>
        <v/>
      </c>
      <c r="HT7" s="11" t="str">
        <f>IF(MAX(HP7,HS7)&gt;0,MAX(HP7,HS7),"")</f>
        <v/>
      </c>
      <c r="HU7" s="11" t="str">
        <f>IF(HF7&gt;0,HF7,"")</f>
        <v/>
      </c>
      <c r="HV7" s="11" t="str">
        <f>IF(HG7&gt;0,HG7,"")</f>
        <v/>
      </c>
      <c r="HW7" s="11" t="str">
        <f>IF(SUM(HD7:HG7)-HH7&gt;0,SUM(HD7:HG7)-HH7,"")</f>
        <v/>
      </c>
      <c r="HX7" s="11" t="str">
        <f>IF(HK7&gt;0,HK7,"")</f>
        <v/>
      </c>
      <c r="HY7" s="11" t="str">
        <f>IF(HL7&gt;0,HL7,"")</f>
        <v/>
      </c>
      <c r="HZ7" s="11" t="str">
        <f>IF(SUM(HI7:HL7)-HM7&gt;0,SUM(HI7:HL7)-HM7,"")</f>
        <v/>
      </c>
      <c r="IA7" s="11" t="str">
        <f>IF(SUM(HT7,HW7,HZ7)&gt;0,SUM(HT7,HW7,HZ7),"")</f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0" t="str">
        <f>IF(ID7&gt;0,ID7,"")</f>
        <v/>
      </c>
      <c r="IW7" s="40" t="str">
        <f>IF(IE7&gt;0,IE7,"")</f>
        <v/>
      </c>
      <c r="IX7" s="40" t="str">
        <f>IF(SUM(IB7:IE7)-IF7&gt;0,SUM(IB7:IE7)-IF7,"")</f>
        <v/>
      </c>
      <c r="IY7" s="40" t="str">
        <f>IF(II7&gt;0,II7,"")</f>
        <v/>
      </c>
      <c r="IZ7" s="40" t="str">
        <f>IF(IJ7&gt;0,IJ7,"")</f>
        <v/>
      </c>
      <c r="JA7" s="40" t="str">
        <f>IF(SUM(IG7:IJ7)-IK7&gt;0,SUM(IG7:IJ7)-IK7,"")</f>
        <v/>
      </c>
      <c r="JB7" s="40" t="str">
        <f>IF(MAX(IX7,JA7)&gt;0,MAX(IX7,JA7),"")</f>
        <v/>
      </c>
      <c r="JC7" s="40" t="str">
        <f>IF(IN7&gt;0,IN7,"")</f>
        <v/>
      </c>
      <c r="JD7" s="40" t="str">
        <f>IF(IO7&gt;0,IO7,"")</f>
        <v/>
      </c>
      <c r="JE7" s="40" t="str">
        <f>IF(SUM(IL7:IO7)-IP7&gt;0,SUM(IL7:IO7)-IP7,"")</f>
        <v/>
      </c>
      <c r="JF7" s="40" t="str">
        <f>IF(IS7&gt;0,IS7,"")</f>
        <v/>
      </c>
      <c r="JG7" s="40" t="str">
        <f>IF(IT7&gt;0,IT7,"")</f>
        <v/>
      </c>
      <c r="JH7" s="40" t="str">
        <f>IF(SUM(IQ7:IT7)-IU7&gt;0,SUM(IQ7:IT7)-IU7,"")</f>
        <v/>
      </c>
      <c r="JI7" s="40" t="str">
        <f>IF(SUM(JB7,JE7,JH7)&gt;0,SUM(JB7,JE7,JH7),"")</f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>IF(JL7&gt;0,JL7,"")</f>
        <v/>
      </c>
      <c r="KE7" s="11" t="str">
        <f>IF(JM7&gt;0,JM7,"")</f>
        <v/>
      </c>
      <c r="KF7" s="11" t="str">
        <f>IF(SUM(JJ7:JM7)-JN7&gt;0,SUM(JJ7:JM7)-JN7,"")</f>
        <v/>
      </c>
      <c r="KG7" s="11" t="str">
        <f>IF(JQ7&gt;0,JQ7,"")</f>
        <v/>
      </c>
      <c r="KH7" s="11" t="str">
        <f>IF(JR7&gt;0,JR7,"")</f>
        <v/>
      </c>
      <c r="KI7" s="11" t="str">
        <f>IF(SUM(JO7:JR7)-JS7&gt;0,SUM(JO7:JR7)-JS7,"")</f>
        <v/>
      </c>
      <c r="KJ7" s="11" t="str">
        <f>IF(MAX(KF7,KI7)&gt;0,MAX(KF7,KI7),"")</f>
        <v/>
      </c>
      <c r="KK7" s="11" t="str">
        <f>IF(JV7&gt;0,JV7,"")</f>
        <v/>
      </c>
      <c r="KL7" s="11" t="str">
        <f>IF(JW7&gt;0,JW7,"")</f>
        <v/>
      </c>
      <c r="KM7" s="11" t="str">
        <f>IF(SUM(JT7:JW7)-JX7&gt;0,SUM(JT7:JW7)-JX7,"")</f>
        <v/>
      </c>
      <c r="KN7" s="11" t="str">
        <f>IF(KA7&gt;0,KA7,"")</f>
        <v/>
      </c>
      <c r="KO7" s="11" t="str">
        <f>IF(KB7&gt;0,KB7,"")</f>
        <v/>
      </c>
      <c r="KP7" s="11" t="str">
        <f>IF(SUM(JY7:KB7)-KC7&gt;0,SUM(JY7:KB7)-KC7,"")</f>
        <v/>
      </c>
      <c r="KQ7" s="11" t="str">
        <f>IF(SUM(KJ7,KM7,KP7)&gt;0,SUM(KJ7,KM7,KP7),"")</f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0" t="str">
        <f>IF(KT7&gt;0,KT7,"")</f>
        <v/>
      </c>
      <c r="LM7" s="40" t="str">
        <f>IF(KU7&gt;0,KU7,"")</f>
        <v/>
      </c>
      <c r="LN7" s="40" t="str">
        <f>IF(SUM(KR7:KU7)-KV7&gt;0,SUM(KR7:KU7)-KV7,"")</f>
        <v/>
      </c>
      <c r="LO7" s="40" t="str">
        <f>IF(KY7&gt;0,KY7,"")</f>
        <v/>
      </c>
      <c r="LP7" s="40" t="str">
        <f>IF(KZ7&gt;0,KZ7,"")</f>
        <v/>
      </c>
      <c r="LQ7" s="40" t="str">
        <f>IF(SUM(KW7:KZ7)-LA7&gt;0,SUM(KW7:KZ7)-LA7,"")</f>
        <v/>
      </c>
      <c r="LR7" s="40" t="str">
        <f>IF(MAX(LN7,LQ7)&gt;0,MAX(LN7,LQ7),"")</f>
        <v/>
      </c>
      <c r="LS7" s="40" t="str">
        <f>IF(LD7&gt;0,LD7,"")</f>
        <v/>
      </c>
      <c r="LT7" s="40" t="str">
        <f>IF(LE7&gt;0,LE7,"")</f>
        <v/>
      </c>
      <c r="LU7" s="40" t="str">
        <f>IF(SUM(LB7:LE7)-LF7&gt;0,SUM(LB7:LE7)-LF7,"")</f>
        <v/>
      </c>
      <c r="LV7" s="40" t="str">
        <f>IF(LI7&gt;0,LI7,"")</f>
        <v/>
      </c>
      <c r="LW7" s="40" t="str">
        <f>IF(LJ7&gt;0,LJ7,"")</f>
        <v/>
      </c>
      <c r="LX7" s="40" t="str">
        <f>IF(SUM(LG7:LJ7)-LK7&gt;0,SUM(LG7:LJ7)-LK7,"")</f>
        <v/>
      </c>
      <c r="LY7" s="40" t="str">
        <f>IF(SUM(LR7,LU7,LX7)&gt;0,SUM(LR7,LU7,LX7),"")</f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>IF(MB7&gt;0,MB7,"")</f>
        <v/>
      </c>
      <c r="MU7" s="11" t="str">
        <f>IF(MC7&gt;0,MC7,"")</f>
        <v/>
      </c>
      <c r="MV7" s="11" t="str">
        <f>IF(SUM(LZ7:MC7)-MD7&gt;0,SUM(LZ7:MC7)-MD7,"")</f>
        <v/>
      </c>
      <c r="MW7" s="11" t="str">
        <f>IF(MG7&gt;0,MG7,"")</f>
        <v/>
      </c>
      <c r="MX7" s="11" t="str">
        <f>IF(MH7&gt;0,MH7,"")</f>
        <v/>
      </c>
      <c r="MY7" s="11" t="str">
        <f>IF(SUM(ME7:MH7)-MI7&gt;0,SUM(ME7:MH7)-MI7,"")</f>
        <v/>
      </c>
      <c r="MZ7" s="11" t="str">
        <f>IF(MAX(MV7,MY7)&gt;0,MAX(MV7,MY7),"")</f>
        <v/>
      </c>
      <c r="NA7" s="11" t="str">
        <f>IF(ML7&gt;0,ML7,"")</f>
        <v/>
      </c>
      <c r="NB7" s="11" t="str">
        <f>IF(MM7&gt;0,MM7,"")</f>
        <v/>
      </c>
      <c r="NC7" s="11" t="str">
        <f>IF(SUM(MJ7:MM7)-MN7&gt;0,SUM(MJ7:MM7)-MN7,"")</f>
        <v/>
      </c>
      <c r="ND7" s="11" t="str">
        <f>IF(MQ7&gt;0,MQ7,"")</f>
        <v/>
      </c>
      <c r="NE7" s="11" t="str">
        <f>IF(MR7&gt;0,MR7,"")</f>
        <v/>
      </c>
      <c r="NF7" s="11" t="str">
        <f>IF(SUM(MO7:MR7)-MS7&gt;0,SUM(MO7:MR7)-MS7,"")</f>
        <v/>
      </c>
      <c r="NG7" s="11" t="str">
        <f>IF(SUM(MZ7,NC7,NF7)&gt;0,SUM(MZ7,NC7,NF7),"")</f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0" t="str">
        <f>IF(NJ7&gt;0,NJ7,"")</f>
        <v/>
      </c>
      <c r="OC7" s="40" t="str">
        <f>IF(NK7&gt;0,NK7,"")</f>
        <v/>
      </c>
      <c r="OD7" s="40" t="str">
        <f>IF(SUM(NH7:NK7)-NL7&gt;0,SUM(NH7:NK7)-NL7,"")</f>
        <v/>
      </c>
      <c r="OE7" s="40" t="str">
        <f>IF(NO7&gt;0,NO7,"")</f>
        <v/>
      </c>
      <c r="OF7" s="40" t="str">
        <f>IF(NP7&gt;0,NP7,"")</f>
        <v/>
      </c>
      <c r="OG7" s="40" t="str">
        <f>IF(SUM(NM7:NP7)-NQ7&gt;0,SUM(NM7:NP7)-NQ7,"")</f>
        <v/>
      </c>
      <c r="OH7" s="40" t="str">
        <f>IF(MAX(OD7,OG7)&gt;0,MAX(OD7,OG7),"")</f>
        <v/>
      </c>
      <c r="OI7" s="40" t="str">
        <f>IF(NT7&gt;0,NT7,"")</f>
        <v/>
      </c>
      <c r="OJ7" s="40" t="str">
        <f>IF(NU7&gt;0,NU7,"")</f>
        <v/>
      </c>
      <c r="OK7" s="40" t="str">
        <f>IF(SUM(NR7:NU7)-NV7&gt;0,SUM(NR7:NU7)-NV7,"")</f>
        <v/>
      </c>
      <c r="OL7" s="40" t="str">
        <f>IF(NY7&gt;0,NY7,"")</f>
        <v/>
      </c>
      <c r="OM7" s="40" t="str">
        <f>IF(NZ7&gt;0,NZ7,"")</f>
        <v/>
      </c>
      <c r="ON7" s="40" t="str">
        <f>IF(SUM(NW7:NZ7)-OA7&gt;0,SUM(NW7:NZ7)-OA7,"")</f>
        <v/>
      </c>
      <c r="OO7" s="40" t="str">
        <f>IF(SUM(OH7,OK7,ON7)&gt;0,SUM(OH7,OK7,ON7),"")</f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>IF(OR7&gt;0,OR7,"")</f>
        <v/>
      </c>
      <c r="PK7" s="11" t="str">
        <f>IF(OS7&gt;0,OS7,"")</f>
        <v/>
      </c>
      <c r="PL7" s="11" t="str">
        <f>IF(SUM(OP7:OS7)-OT7&gt;0,SUM(OP7:OS7)-OT7,"")</f>
        <v/>
      </c>
      <c r="PM7" s="11" t="str">
        <f>IF(OW7&gt;0,OW7,"")</f>
        <v/>
      </c>
      <c r="PN7" s="11" t="str">
        <f>IF(OX7&gt;0,OX7,"")</f>
        <v/>
      </c>
      <c r="PO7" s="11" t="str">
        <f>IF(SUM(OU7:OX7)-OY7&gt;0,SUM(OU7:OX7)-OY7,"")</f>
        <v/>
      </c>
      <c r="PP7" s="11" t="str">
        <f>IF(MAX(PL7,PO7)&gt;0,MAX(PL7,PO7),"")</f>
        <v/>
      </c>
      <c r="PQ7" s="11" t="str">
        <f>IF(PB7&gt;0,PB7,"")</f>
        <v/>
      </c>
      <c r="PR7" s="11" t="str">
        <f>IF(PC7&gt;0,PC7,"")</f>
        <v/>
      </c>
      <c r="PS7" s="11" t="str">
        <f>IF(SUM(OZ7:PC7)-PD7&gt;0,SUM(OZ7:PC7)-PD7,"")</f>
        <v/>
      </c>
      <c r="PT7" s="11" t="str">
        <f>IF(PG7&gt;0,PG7,"")</f>
        <v/>
      </c>
      <c r="PU7" s="11" t="str">
        <f>IF(PH7&gt;0,PH7,"")</f>
        <v/>
      </c>
      <c r="PV7" s="11" t="str">
        <f>IF(SUM(PE7:PH7)-PI7&gt;0,SUM(PE7:PH7)-PI7,"")</f>
        <v/>
      </c>
      <c r="PW7" s="11" t="str">
        <f>IF(SUM(PP7,PS7,PV7)&gt;0,SUM(PP7,PS7,PV7),"")</f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0" t="str">
        <f>IF(PZ7&gt;0,PZ7,"")</f>
        <v/>
      </c>
      <c r="QS7" s="40" t="str">
        <f>IF(QA7&gt;0,QA7,"")</f>
        <v/>
      </c>
      <c r="QT7" s="40" t="str">
        <f>IF(SUM(PX7:QA7)-QB7&gt;0,SUM(PX7:QA7)-QB7,"")</f>
        <v/>
      </c>
      <c r="QU7" s="40" t="str">
        <f>IF(QE7&gt;0,QE7,"")</f>
        <v/>
      </c>
      <c r="QV7" s="40" t="str">
        <f>IF(QF7&gt;0,QF7,"")</f>
        <v/>
      </c>
      <c r="QW7" s="40" t="str">
        <f>IF(SUM(QC7:QF7)-QG7&gt;0,SUM(QC7:QF7)-QG7,"")</f>
        <v/>
      </c>
      <c r="QX7" s="40" t="str">
        <f>IF(MAX(QT7,QW7)&gt;0,MAX(QT7,QW7),"")</f>
        <v/>
      </c>
      <c r="QY7" s="40" t="str">
        <f>IF(QJ7&gt;0,QJ7,"")</f>
        <v/>
      </c>
      <c r="QZ7" s="40" t="str">
        <f>IF(QK7&gt;0,QK7,"")</f>
        <v/>
      </c>
      <c r="RA7" s="40" t="str">
        <f>IF(SUM(QH7:QK7)-QL7&gt;0,SUM(QH7:QK7)-QL7,"")</f>
        <v/>
      </c>
      <c r="RB7" s="40" t="str">
        <f>IF(QO7&gt;0,QO7,"")</f>
        <v/>
      </c>
      <c r="RC7" s="40" t="str">
        <f>IF(QP7&gt;0,QP7,"")</f>
        <v/>
      </c>
      <c r="RD7" s="40" t="str">
        <f>IF(SUM(QM7:QP7)-QQ7&gt;0,SUM(QM7:QP7)-QQ7,"")</f>
        <v/>
      </c>
      <c r="RE7" s="40" t="str">
        <f>IF(SUM(QX7,RA7,RD7)&gt;0,SUM(QX7,RA7,RD7),"")</f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>IF(RH7&gt;0,RH7,"")</f>
        <v/>
      </c>
      <c r="SA7" s="11" t="str">
        <f>IF(RI7&gt;0,RI7,"")</f>
        <v/>
      </c>
      <c r="SB7" s="11" t="str">
        <f>IF(SUM(RF7:RI7)-RJ7&gt;0,SUM(RF7:RI7)-RJ7,"")</f>
        <v/>
      </c>
      <c r="SC7" s="11" t="str">
        <f>IF(RM7&gt;0,RM7,"")</f>
        <v/>
      </c>
      <c r="SD7" s="11" t="str">
        <f>IF(RN7&gt;0,RN7,"")</f>
        <v/>
      </c>
      <c r="SE7" s="11" t="str">
        <f>IF(SUM(RK7:RN7)-RO7&gt;0,SUM(RK7:RN7)-RO7,"")</f>
        <v/>
      </c>
      <c r="SF7" s="11" t="str">
        <f>IF(MAX(SB7,SE7)&gt;0,MAX(SB7,SE7),"")</f>
        <v/>
      </c>
      <c r="SG7" s="11" t="str">
        <f>IF(RR7&gt;0,RR7,"")</f>
        <v/>
      </c>
      <c r="SH7" s="11" t="str">
        <f>IF(RS7&gt;0,RS7,"")</f>
        <v/>
      </c>
      <c r="SI7" s="11" t="str">
        <f>IF(SUM(RP7:RS7)-RT7&gt;0,SUM(RP7:RS7)-RT7,"")</f>
        <v/>
      </c>
      <c r="SJ7" s="11" t="str">
        <f>IF(RW7&gt;0,RW7,"")</f>
        <v/>
      </c>
      <c r="SK7" s="11" t="str">
        <f>IF(RX7&gt;0,RX7,"")</f>
        <v/>
      </c>
      <c r="SL7" s="11" t="str">
        <f>IF(SUM(RU7:RX7)-RY7&gt;0,SUM(RU7:RX7)-RY7,"")</f>
        <v/>
      </c>
      <c r="SM7" s="11" t="str">
        <f>IF(SUM(SF7,SI7,SL7)&gt;0,SUM(SF7,SI7,SL7),"")</f>
        <v/>
      </c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40" t="str">
        <f>IF(SP7&gt;0,SP7,"")</f>
        <v/>
      </c>
      <c r="TI7" s="40" t="str">
        <f>IF(SQ7&gt;0,SQ7,"")</f>
        <v/>
      </c>
      <c r="TJ7" s="40" t="str">
        <f>IF(SUM(SN7:SQ7)-SR7&gt;0,SUM(SN7:SQ7)-SR7,"")</f>
        <v/>
      </c>
      <c r="TK7" s="40" t="str">
        <f>IF(SU7&gt;0,SU7,"")</f>
        <v/>
      </c>
      <c r="TL7" s="40" t="str">
        <f>IF(SV7&gt;0,SV7,"")</f>
        <v/>
      </c>
      <c r="TM7" s="40" t="str">
        <f>IF(SUM(SS7:SV7)-SW7&gt;0,SUM(SS7:SV7)-SW7,"")</f>
        <v/>
      </c>
      <c r="TN7" s="40" t="str">
        <f>IF(MAX(TJ7,TM7)&gt;0,MAX(TJ7,TM7),"")</f>
        <v/>
      </c>
      <c r="TO7" s="40" t="str">
        <f>IF(SZ7&gt;0,SZ7,"")</f>
        <v/>
      </c>
      <c r="TP7" s="40" t="str">
        <f>IF(TA7&gt;0,TA7,"")</f>
        <v/>
      </c>
      <c r="TQ7" s="40" t="str">
        <f>IF(SUM(SX7:TA7)-TB7&gt;0,SUM(SX7:TA7)-TB7,"")</f>
        <v/>
      </c>
      <c r="TR7" s="40" t="str">
        <f>IF(TE7&gt;0,TE7,"")</f>
        <v/>
      </c>
      <c r="TS7" s="40" t="str">
        <f>IF(TF7&gt;0,TF7,"")</f>
        <v/>
      </c>
      <c r="TT7" s="40" t="str">
        <f>IF(SUM(TC7:TF7)-TG7&gt;0,SUM(TC7:TF7)-TG7,"")</f>
        <v/>
      </c>
      <c r="TU7" s="40" t="str">
        <f>IF(SUM(TN7,TQ7,TT7)&gt;0,SUM(TN7,TQ7,TT7),"")</f>
        <v/>
      </c>
      <c r="TV7" s="18"/>
      <c r="TW7" s="18"/>
      <c r="TX7" s="18"/>
      <c r="TY7" s="18"/>
      <c r="TZ7" s="18"/>
      <c r="UA7" s="18"/>
      <c r="UB7" s="18"/>
      <c r="UC7" s="18"/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1" t="str">
        <f>IF(TX7&gt;0,TX7,"")</f>
        <v/>
      </c>
      <c r="UQ7" s="11" t="str">
        <f>IF(TY7&gt;0,TY7,"")</f>
        <v/>
      </c>
      <c r="UR7" s="11" t="str">
        <f>IF(SUM(TV7:TY7)-TZ7&gt;0,SUM(TV7:TY7)-TZ7,"")</f>
        <v/>
      </c>
      <c r="US7" s="11" t="str">
        <f>IF(UC7&gt;0,UC7,"")</f>
        <v/>
      </c>
      <c r="UT7" s="11" t="str">
        <f>IF(UD7&gt;0,UD7,"")</f>
        <v/>
      </c>
      <c r="UU7" s="11" t="str">
        <f>IF(SUM(UA7:UD7)-UE7&gt;0,SUM(UA7:UD7)-UE7,"")</f>
        <v/>
      </c>
      <c r="UV7" s="11" t="str">
        <f>IF(MAX(UR7,UU7)&gt;0,MAX(UR7,UU7),"")</f>
        <v/>
      </c>
      <c r="UW7" s="11" t="str">
        <f>IF(UH7&gt;0,UH7,"")</f>
        <v/>
      </c>
      <c r="UX7" s="11" t="str">
        <f>IF(UI7&gt;0,UI7,"")</f>
        <v/>
      </c>
      <c r="UY7" s="11" t="str">
        <f>IF(SUM(UF7:UI7)-UJ7&gt;0,SUM(UF7:UI7)-UJ7,"")</f>
        <v/>
      </c>
      <c r="UZ7" s="11" t="str">
        <f>IF(UM7&gt;0,UM7,"")</f>
        <v/>
      </c>
      <c r="VA7" s="11" t="str">
        <f>IF(UN7&gt;0,UN7,"")</f>
        <v/>
      </c>
      <c r="VB7" s="11" t="str">
        <f>IF(SUM(UK7:UN7)-UO7&gt;0,SUM(UK7:UN7)-UO7,"")</f>
        <v/>
      </c>
      <c r="VC7" s="11" t="str">
        <f>IF(SUM(UV7,UY7,VB7)&gt;0,SUM(UV7,UY7,VB7),"")</f>
        <v/>
      </c>
      <c r="VD7" s="17"/>
      <c r="VE7" s="17"/>
      <c r="VF7" s="17"/>
      <c r="VG7" s="17"/>
      <c r="VH7" s="17"/>
      <c r="VI7" s="17"/>
      <c r="VJ7" s="17"/>
      <c r="VK7" s="17"/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40" t="str">
        <f>IF(VF7&gt;0,VF7,"")</f>
        <v/>
      </c>
      <c r="VY7" s="40" t="str">
        <f>IF(VG7&gt;0,VG7,"")</f>
        <v/>
      </c>
      <c r="VZ7" s="40" t="str">
        <f>IF(SUM(VD7:VG7)-VH7&gt;0,SUM(VD7:VG7)-VH7,"")</f>
        <v/>
      </c>
      <c r="WA7" s="40" t="str">
        <f>IF(VK7&gt;0,VK7,"")</f>
        <v/>
      </c>
      <c r="WB7" s="40" t="str">
        <f>IF(VL7&gt;0,VL7,"")</f>
        <v/>
      </c>
      <c r="WC7" s="40" t="str">
        <f>IF(SUM(VI7:VL7)-VM7&gt;0,SUM(VI7:VL7)-VM7,"")</f>
        <v/>
      </c>
      <c r="WD7" s="40" t="str">
        <f>IF(MAX(VZ7,WC7)&gt;0,MAX(VZ7,WC7),"")</f>
        <v/>
      </c>
      <c r="WE7" s="40" t="str">
        <f>IF(VP7&gt;0,VP7,"")</f>
        <v/>
      </c>
      <c r="WF7" s="40" t="str">
        <f>IF(VQ7&gt;0,VQ7,"")</f>
        <v/>
      </c>
      <c r="WG7" s="40" t="str">
        <f>IF(SUM(VN7:VQ7)-VR7&gt;0,SUM(VN7:VQ7)-VR7,"")</f>
        <v/>
      </c>
      <c r="WH7" s="40" t="str">
        <f>IF(VU7&gt;0,VU7,"")</f>
        <v/>
      </c>
      <c r="WI7" s="40" t="str">
        <f>IF(VV7&gt;0,VV7,"")</f>
        <v/>
      </c>
      <c r="WJ7" s="40" t="str">
        <f>IF(SUM(VS7:VV7)-VW7&gt;0,SUM(VS7:VV7)-VW7,"")</f>
        <v/>
      </c>
      <c r="WK7" s="40" t="str">
        <f>IF(SUM(WD7,WG7,WJ7)&gt;0,SUM(WD7,WG7,WJ7),"")</f>
        <v/>
      </c>
      <c r="WL7" s="26">
        <f>IF($CH7="P",BS7,(BS7+AR7)/2)</f>
        <v>0</v>
      </c>
      <c r="WM7" s="26">
        <f>IF($CH7="P",BT7,(BT7+AS7)/2)</f>
        <v>0</v>
      </c>
      <c r="WN7" s="26">
        <f>IF($CH7="P",BU7,(BU7+AT7)/2)</f>
        <v>0</v>
      </c>
      <c r="WO7" s="26">
        <f>IF($CH7="P",BV7,(BV7+AU7)/2)</f>
        <v>0</v>
      </c>
      <c r="WP7" s="26">
        <f>IF($CH7="P",BW7,(BW7+AV7)/2)</f>
        <v>0</v>
      </c>
      <c r="WQ7" s="26">
        <f>IF($CH7="P",BX7,(BX7+AW7)/2)</f>
        <v>0</v>
      </c>
      <c r="WR7" s="26">
        <f>IF($CH7="P",BY7,(BY7+AX7)/2)</f>
        <v>0</v>
      </c>
      <c r="WS7" s="26">
        <f>IF($CH7="P",BZ7,(BZ7+AY7)/2)</f>
        <v>0</v>
      </c>
      <c r="WT7" s="26">
        <f>IF($CH7="P",CA7,(CA7+AZ7)/2)</f>
        <v>0</v>
      </c>
      <c r="WU7" s="26">
        <f>IF($CH7="P",CB7,(CB7+BA7)/2)</f>
        <v>0</v>
      </c>
      <c r="WV7" s="26">
        <f>IF($CH7="P",CC7,(CC7+BB7)/2)</f>
        <v>0</v>
      </c>
      <c r="WW7" s="26">
        <f>IF($CH7="P",CD7,(CD7+BC7)/2)</f>
        <v>0</v>
      </c>
      <c r="WX7" s="26">
        <f>IF($CH7="P",CE7,(CE7+BD7)/2)</f>
        <v>0</v>
      </c>
      <c r="WY7" s="26">
        <f>IF($CH7="P",CF7,(CF7+BE7)/2)</f>
        <v>0</v>
      </c>
      <c r="WZ7" s="26">
        <f>IF($CH7="P",CG7,(CG7+BF7)/2)</f>
        <v>0</v>
      </c>
      <c r="XA7" s="28" t="s">
        <v>53</v>
      </c>
      <c r="XB7" s="11" t="str">
        <f>IF(WN7&gt;0,WN7,"")</f>
        <v/>
      </c>
      <c r="XC7" s="11" t="str">
        <f>IF(WO7&gt;0,WO7,"")</f>
        <v/>
      </c>
      <c r="XD7" s="11" t="str">
        <f>IF(SUM(WL7:WO7)-WP7&gt;0,SUM(WL7:WO7)-WP7,"")</f>
        <v/>
      </c>
      <c r="XE7" s="11" t="str">
        <f>IF(WS7&gt;0,WS7,"")</f>
        <v/>
      </c>
      <c r="XF7" s="11" t="str">
        <f>IF(WT7&gt;0,WT7,"")</f>
        <v/>
      </c>
      <c r="XG7" s="11" t="str">
        <f>IF(SUM(WQ7:WT7)-WU7&gt;0,SUM(WQ7:WT7)-WU7,"")</f>
        <v/>
      </c>
      <c r="XH7" s="11" t="str">
        <f>IF(MAX(XD7,XG7)&gt;0,MAX(XD7,XG7),"")</f>
        <v/>
      </c>
      <c r="XI7" s="11" t="str">
        <f>IF(WX7&gt;0,WX7,"")</f>
        <v/>
      </c>
      <c r="XJ7" s="11" t="str">
        <f>IF(WY7&gt;0,WY7,"")</f>
        <v/>
      </c>
      <c r="XK7" s="11" t="str">
        <f>IF(SUM(WV7:WY7)-WZ7&gt;0,SUM(WV7:WY7)-WZ7,"")</f>
        <v/>
      </c>
      <c r="XL7" s="11" t="str">
        <f>IF(SUM(XH7,XK7)&gt;0,SUM(XH7,XK7),"")</f>
        <v/>
      </c>
    </row>
    <row r="8" spans="1:636" x14ac:dyDescent="0.2">
      <c r="A8" s="4" cm="1">
        <f t="array" ref="A8">IF(AND(H8&lt;&gt;"",H8&lt;&gt;"No DD"),SUMPRODUCT((H$4:H$12&lt;&gt;"")*(H$4:H$12&lt;&gt;"No DD")*(E$4:E$12&gt;E8))+1,IF(H8="No DD",SUMPRODUCT((H$4:H$12="No DD")*(E$4:E$12&gt;E8))+1+SUMPRODUCT((H$4:H$12&lt;&gt;"")*(H$4:H$12&lt;&gt;"No DD")),""))</f>
        <v>5</v>
      </c>
      <c r="B8" s="5" t="s">
        <v>261</v>
      </c>
      <c r="C8" s="4" t="s">
        <v>215</v>
      </c>
      <c r="D8" s="4" t="s">
        <v>260</v>
      </c>
      <c r="E8" s="9">
        <f>SUM(J8,L8,N8)</f>
        <v>48.08</v>
      </c>
      <c r="F8" s="3" t="str">
        <f>IF(OR(AND(AG8&gt;=AQ$14,AG8&lt;&gt;"",AI8&gt;=AQ$18,AI8&lt;&gt;"",AF8=""),AND(AJ8&gt;=AQ$14,AJ8&lt;&gt;"",AL8&gt;=AQ$18,AL8&lt;&gt;"",AF8=""),AND(AN8&gt;=AQ$14,AN8&lt;&gt;"",AP8&gt;=AQ$18,AP8&lt;&gt;"",AF8=""),AND(BH8&gt;=BR$14,BH8&lt;&gt;"",BJ8&gt;=BR$18,BJ8&lt;&gt;"",BG8=""),AND(BK8&gt;=BR$14,BK8&lt;&gt;"",BM8&gt;=BR$18,BM8&lt;&gt;"",BG8=""),AND(BO8&gt;=BR$14,BO8&lt;&gt;"",BQ8&gt;=BR$18,BQ8&lt;&gt;"",BG8=""),AND(CI8&gt;=CS$14,CI8&lt;&gt;"",CK8&gt;=CS$18,CK8&lt;&gt;"",CH8=""),AND(CL8&gt;=CS$14,CL8&lt;&gt;"",CN8&gt;=CS$18,CN8&lt;&gt;"",CH8=""),AND(CP8&gt;=CS$14,CP8&lt;&gt;"",CR8&gt;=CS$18,CR8&lt;&gt;"",CH8=""),AND(DP8&gt;=EC$14,DP8&lt;&gt;"",DR8&gt;=EC$18,DR8&lt;&gt;""),AND(DS8&gt;=EC$14,DS8&lt;&gt;"",DU8&gt;=EC$18,DU8&lt;&gt;""),AND(DW8&gt;=EC$14,DW8&lt;&gt;"",DY8&gt;=EC$18,DY8&lt;&gt;""),AND(DZ8&gt;=EC$14,DZ8&lt;&gt;"",EB8&gt;=EC$18,EB8&lt;&gt;""),AND(EX8&gt;=FK$14,EX8&lt;&gt;"",EZ8&gt;=FK$18,EZ8&lt;&gt;""),AND(FA8&gt;=FK$14,FA8&lt;&gt;"",FC8&gt;=FK$18,FC8&lt;&gt;""),AND(FE8&gt;=FK$14,FE8&lt;&gt;"",FG8&gt;=FK$18,FG8&lt;&gt;""),AND(FH8&gt;=FK$14,FH8&lt;&gt;"",FJ8&gt;=FK$18,FJ8&lt;&gt;""),AND(GF8&gt;=GS$14,GF8&lt;&gt;"",GH8&gt;=GS$18,GH8&lt;&gt;""),AND(GI8&gt;=GS$14,GI8&lt;&gt;"",GK8&gt;=GS$18,GK8&lt;&gt;""),AND(GM8&gt;=GS$14,GM8&lt;&gt;"",GO8&gt;=GS$18,GO8&lt;&gt;""),AND(GP8&gt;=GS$14,GP8&lt;&gt;"",GR8&gt;=GS$18,GR8&lt;&gt;""),AND(HN8&gt;=IA$14,HN8&lt;&gt;"",HP8&gt;=IA$18,HP8&lt;&gt;""),AND(HQ8&gt;=IA$14,HQ8&lt;&gt;"",HS8&gt;=IA$18,HS8&lt;&gt;""),AND(HU8&gt;=IA$14,HU8&lt;&gt;"",HW8&gt;=IA$18,HW8&lt;&gt;""),AND(HX8&gt;=IA$14,HX8&lt;&gt;"",HZ8&gt;=IA$18,HZ8&lt;&gt;""),AND(IV8&gt;=JI$14,IV8&lt;&gt;"",IX8&gt;=JI$18,IX8&lt;&gt;""),AND(IY8&gt;=JI$14,IY8&lt;&gt;"",JA8&gt;=JI$18,JA8&lt;&gt;""),AND(JC8&gt;=JI$14,JC8&lt;&gt;"",JE8&gt;=JI$18,JE8&lt;&gt;""),AND(JF8&gt;=JI$14,JF8&lt;&gt;"",JH8&gt;=JI$18,JH8&lt;&gt;""),AND(KD8&gt;=KQ$14,KD8&lt;&gt;"",KF8&gt;=KQ$18,KF8&lt;&gt;""),AND(KG8&gt;=KQ$14,KG8&lt;&gt;"",KI8&gt;=KQ$18,KI8&lt;&gt;""),AND(KK8&gt;=KQ$14,KK8&lt;&gt;"",KM8&gt;=KQ$18,KM8&lt;&gt;""),AND(KN8&gt;=KQ$14,KN8&lt;&gt;"",KP8&gt;=KQ$18,KP8&lt;&gt;""),AND(LL8&gt;=LY$14,LL8&lt;&gt;"",LN8&gt;=LY$18,LN8&lt;&gt;""),AND(LO8&gt;=LY$14,LO8&lt;&gt;"",LQ8&gt;=LY$18,LQ8&lt;&gt;""),AND(LS8&gt;=LY$14,LS8&lt;&gt;"",LU8&gt;=LY$18,LU8&lt;&gt;""),AND(LV8&gt;=LY$14,LV8&lt;&gt;"",LX8&gt;=LY$18,LX8&lt;&gt;""),AND(MT8&gt;=NG$14,MT8&lt;&gt;"",MV8&gt;=NG$18,MV8&lt;&gt;""),AND(MW8&gt;=NG$14,MW8&lt;&gt;"",MY8&gt;=NG$18,MY8&lt;&gt;""),AND(NA8&gt;=NG$14,NA8&lt;&gt;"",NC8&gt;=NG$18,NC8&lt;&gt;""),AND(ND8&gt;=NG$14,ND8&lt;&gt;"",NF8&gt;=NG$18,NF8&lt;&gt;""),AND(OB8&gt;=OO$14,OB8&lt;&gt;"",OD8&gt;=OO$18,OD8&lt;&gt;""),AND(OE8&gt;=OO$14,OE8&lt;&gt;"",OG8&gt;=OO$18,OG8&lt;&gt;""),AND(OI8&gt;=OO$14,OI8&lt;&gt;"",OK8&gt;=OO$18,OK8&lt;&gt;""),AND(OL8&gt;=OO$14,OL8&lt;&gt;"",ON8&gt;=OO$18,ON8&lt;&gt;""),AND(PJ8&gt;=PW$14,PJ8&lt;&gt;"",PL8&gt;=PW$18,PL8&lt;&gt;""),AND(PM8&gt;=PW$14,PM8&lt;&gt;"",PO8&gt;=PW$18,PO8&lt;&gt;""),AND(PQ8&gt;=PW$14,PQ8&lt;&gt;"",PS8&gt;=PW$18,PS8&lt;&gt;""),AND(PT8&gt;=PW$14,PT8&lt;&gt;"",PV8&gt;=PW$18,PV8&lt;&gt;""),AND(QR8&gt;=RE$14,QR8&lt;&gt;"",QT8&gt;=RE$18,QT8&lt;&gt;""),AND(QU8&gt;=RE$14,QU8&lt;&gt;"",QW8&gt;=RE$18,QW8&lt;&gt;""),AND(QY8&gt;=RE$14,QY8&lt;&gt;"",RA8&gt;=RE$18,RA8&lt;&gt;""),AND(RB8&gt;=RE$14,RB8&lt;&gt;"",RD8&gt;=RE$18,RD8&lt;&gt;""),AND(RZ8&gt;=SM$14,RZ8&lt;&gt;"",SB8&gt;=SM$18,SB8&lt;&gt;""),AND(SC8&gt;=SM$14,SC8&lt;&gt;"",SE8&gt;=SM$18,SE8&lt;&gt;""),AND(SG8&gt;=SM$14,SG8&lt;&gt;"",SI8&gt;=SM$18,SI8&lt;&gt;""),AND(SJ8&gt;=SM$14,SJ8&lt;&gt;"",SL8&gt;=SM$18,SL8&lt;&gt;""),AND(TH8&gt;=TU$14,TH8&lt;&gt;"",TJ8&gt;=TU$18,TJ8&lt;&gt;""),AND(TK8&gt;=TU$14,TK8&lt;&gt;"",TM8&gt;=TU$18,TM8&lt;&gt;""),AND(TO8&gt;=TU$14,TO8&lt;&gt;"",TQ8&gt;=TU$18,TQ8&lt;&gt;""),AND(TR8&gt;=TU$14,TR8&lt;&gt;"",TT8&gt;=TU$18,TT8&lt;&gt;""),AND(UP8&gt;=VC$14,UP8&lt;&gt;"",UR8&gt;=VC$18,UR8&lt;&gt;""),AND(US8&gt;=VC$14,US8&lt;&gt;"",UU8&gt;=VC$18,UU8&lt;&gt;""),AND(UW8&gt;=VC$14,UW8&lt;&gt;"",UY8&gt;=VC$18,UY8&lt;&gt;""),AND(UZ8&gt;=VC$14,UZ8&lt;&gt;"",VB8&gt;=VC$18,VB8&lt;&gt;""),AND(VX8&gt;=WK$14,VX8&lt;&gt;"",VZ8&gt;=WK$18,VZ8&lt;&gt;""),AND(WA8&gt;=WK$14,WA8&lt;&gt;"",WC8&gt;=WK$18,WC8&lt;&gt;""),AND(WE8&gt;=WK$14,WE8&lt;&gt;"",WG8&gt;=WK$18,WG8&lt;&gt;""),AND(WH8&gt;=WK$14,WH8&lt;&gt;"",WJ8&gt;=WK$18,WJ8&lt;&gt;"")),"P","")</f>
        <v>P</v>
      </c>
      <c r="G8" s="3" t="str">
        <f>IF(OR(AND(AI8&gt;=AQ$18,AI8&lt;&gt;"",AF8=""),AND(AL8&gt;=AQ$18,AL8&lt;&gt;"",AF8=""),AND(AP8&gt;=AQ$18,AP8&lt;&gt;"",AF8=""),AND(BJ8&gt;=BR$18,BJ8&lt;&gt;"",BG8=""),AND(BM8&gt;=BR$18,BM8&lt;&gt;"",BG8=""),AND(BQ8&gt;=BR$18,BQ8&lt;&gt;"",BG8=""),AND(CK8&gt;=CS$18,CK8&lt;&gt;"",CH8=""),AND(CN8&gt;=CS$18,CN8&lt;&gt;"",CH8=""),AND(CR8&gt;=CS$18,CR8&lt;&gt;"",CH8=""),AND(DR8&gt;=EC$18,DR8&lt;&gt;""),AND(DU8&gt;=EC$18,DU8&lt;&gt;""),AND(DY8&gt;=EC$18,DY8&lt;&gt;""),AND(EB8&gt;=EC$18,EB8&lt;&gt;""),AND(EZ8&gt;=FK$18,EZ8&lt;&gt;""),AND(FC8&gt;=FK$18,FC8&lt;&gt;""),AND(FG8&gt;=FK$18,FG8&lt;&gt;""),AND(FJ8&gt;=FK$18,FJ8&lt;&gt;""),AND(GH8&gt;=GS$18,GH8&lt;&gt;""),AND(GK8&gt;=GS$18,GK8&lt;&gt;""),AND(GO8&gt;=GS$18,GO8&lt;&gt;""),AND(GR8&gt;=GS$18,GR8&lt;&gt;""),AND(HP8&gt;=IA$18,HP8&lt;&gt;""),AND(HS8&gt;=IA$18,HS8&lt;&gt;""),AND(HW8&gt;=IA$18,HW8&lt;&gt;""),AND(HZ8&gt;=IA$18,HZ8&lt;&gt;""),AND(IX8&gt;=JI$18,IX8&lt;&gt;""),AND(JA8&gt;=JI$18,JA8&lt;&gt;""),AND(JE8&gt;=JI$18,JE8&lt;&gt;""),AND(JH8&gt;=JI$18,JH8&lt;&gt;""),AND(KF8&gt;=KQ$18,KF8&lt;&gt;""),AND(KI8&gt;=KQ$18,KI8&lt;&gt;""),AND(KM8&gt;=KQ$18,KM8&lt;&gt;""),AND(KP8&gt;=KQ$18,KP8&lt;&gt;""),AND(LN8&gt;=LY$18,LN8&lt;&gt;""),AND(LQ8&gt;=LY$18,LQ8&lt;&gt;""),AND(LU8&gt;=LY$18,LU8&lt;&gt;""),AND(LX8&gt;=LY$18,LX8&lt;&gt;""),AND(MV8&gt;=NG$18,MV8&lt;&gt;""),AND(MY8&gt;=NG$18,MY8&lt;&gt;""),AND(NC8&gt;=NG$18,NC8&lt;&gt;""),AND(NF8&gt;=NG$18,NF8&lt;&gt;""),AND(OD8&gt;=OO$18,OD8&lt;&gt;""),AND(OG8&gt;=OO$18,OG8&lt;&gt;""),AND(OK8&gt;=OO$18,OK8&lt;&gt;""),AND(ON8&gt;=OO$18,ON8&lt;&gt;""),AND(PL8&gt;=PW$18,PL8&lt;&gt;""),AND(PO8&gt;=PW$18,PO8&lt;&gt;""),AND(PS8&gt;=PW$18,PS8&lt;&gt;""),AND(PV8&gt;=PW$18,PV8&lt;&gt;""),AND(QT8&gt;=RE$18,QT8&lt;&gt;""),AND(QW8&gt;=RE$18,QW8&lt;&gt;""),AND(RA8&gt;=RE$18,RA8&lt;&gt;""),AND(RD8&gt;=RE$18,RD8&lt;&gt;""),AND(SB8&gt;=SM$18,SB8&lt;&gt;""),AND(SE8&gt;=SM$18,SE8&lt;&gt;""),AND(SI8&gt;=SM$18,SI8&lt;&gt;""),AND(SL8&gt;=SM$18,SL8&lt;&gt;""),AND(TJ8&gt;=TU$18,TJ8&lt;&gt;""),AND(TM8&gt;=TU$18,TM8&lt;&gt;""),AND(TQ8&gt;=TU$18,TQ8&lt;&gt;""),AND(TT8&gt;=TU$18,TT8&lt;&gt;""),AND(UR8&gt;=VC$18,UR8&lt;&gt;""),AND(UU8&gt;=VC$18,UU8&lt;&gt;""),AND(UY8&gt;=VC$18,UY8&lt;&gt;""),AND(VB8&gt;=VC$18,VB8&lt;&gt;""),AND(VZ8&gt;=WK$18,VZ8&lt;&gt;""),AND(WC8&gt;=WK$18,WC8&lt;&gt;""),AND(WG8&gt;=WK$18,WG8&lt;&gt;""),AND(WJ8&gt;=WK$18,WJ8&lt;&gt;"")),"P","")</f>
        <v>P</v>
      </c>
      <c r="H8" s="36" t="str">
        <f>IF(AND(G8="P",F8=""),"No DD",IF(OR(AND(AG8&gt;=AQ$17,AG8&lt;&gt;"",AI8&gt;=AQ$21,AI8&lt;&gt;"",AF8=""),AND(AJ8&gt;=AQ$17,AJ8&lt;&gt;"",AL8&gt;=AQ$21,AL8&lt;&gt;"",AF8=""),AND(AN8&gt;=AQ$17,AN8&lt;&gt;"",AP8&gt;=AQ$21,AP8&lt;&gt;"",AF8=""),AND(BH8&gt;=BR$17,BH8&lt;&gt;"",BJ8&gt;=BR$21,BJ8&lt;&gt;"",BG8=""),AND(BK8&gt;=BR$17,BK8&lt;&gt;"",BM8&gt;=BR$21,BM8&lt;&gt;"",BG8=""),AND(BO8&gt;=BR$17,BO8&lt;&gt;"",BQ8&gt;=BR$21,BQ8&lt;&gt;"",BG8=""),AND(CI8&gt;=CS$17,CI8&lt;&gt;"",CK8&gt;=CS$21,CK8&lt;&gt;"",CH8=""),AND(CL8&gt;=CS$17,CL8&lt;&gt;"",CN8&gt;=CS$21,CN8&lt;&gt;"",CH8=""),AND(CP8&gt;=CS$17,CP8&lt;&gt;"",CR8&gt;=CS$21,CR8&lt;&gt;"",CH8=""),AND(DP8&gt;=EC$17,DP8&lt;&gt;"",DR8&gt;=EC$21,DR8&lt;&gt;""),AND(DS8&gt;=EC$17,DS8&lt;&gt;"",DU8&gt;=EC$21,DU8&lt;&gt;""),AND(DW8&gt;=EC$17,DW8&lt;&gt;"",DY8&gt;=EC$21,DY8&lt;&gt;""),AND(DZ8&gt;=EC$17,DZ8&lt;&gt;"",EB8&gt;=EC$21,EB8&lt;&gt;""),AND(EX8&gt;=FK$17,EX8&lt;&gt;"",EZ8&gt;=FK$21,EZ8&lt;&gt;""),AND(FA8&gt;=FK$17,FA8&lt;&gt;"",FC8&gt;=FK$21,FC8&lt;&gt;""),AND(FE8&gt;=FK$17,FE8&lt;&gt;"",FG8&gt;=FK$21,FG8&lt;&gt;""),AND(FH8&gt;=FK$17,FH8&lt;&gt;"",FJ8&gt;=FK$21,FJ8&lt;&gt;""),AND(GF8&gt;=GS$17,GF8&lt;&gt;"",GH8&gt;=GS$21,GH8&lt;&gt;""),AND(GI8&gt;=GS$17,GI8&lt;&gt;"",GK8&gt;=GS$21,GK8&lt;&gt;""),AND(GM8&gt;=GS$17,GM8&lt;&gt;"",GO8&gt;=GS$21,GO8&lt;&gt;""),AND(GP8&gt;=GS$17,GP8&lt;&gt;"",GR8&gt;=GS$21,GR8&lt;&gt;""),AND(HN8&gt;=IA$17,HN8&lt;&gt;"",HP8&gt;=IA$21,HP8&lt;&gt;""),AND(HQ8&gt;=IA$17,HQ8&lt;&gt;"",HS8&gt;=IA$21,HS8&lt;&gt;""),AND(HU8&gt;=IA$17,HU8&lt;&gt;"",HW8&gt;=IA$21,HW8&lt;&gt;""),AND(HX8&gt;=IA$17,HX8&lt;&gt;"",HZ8&gt;=IA$21,HZ8&lt;&gt;""),AND(IV8&gt;=JI$17,IV8&lt;&gt;"",IX8&gt;=JI$21,IX8&lt;&gt;""),AND(IY8&gt;=JI$17,IY8&lt;&gt;"",JA8&gt;=JI$21,JA8&lt;&gt;""),AND(JC8&gt;=JI$17,JC8&lt;&gt;"",JE8&gt;=JI$21,JE8&lt;&gt;""),AND(JF8&gt;=JI$17,JF8&lt;&gt;"",JH8&gt;=JI$21,JH8&lt;&gt;""),AND(KD8&gt;=KQ$17,KD8&lt;&gt;"",KF8&gt;=KQ$21,KF8&lt;&gt;""),AND(KG8&gt;=KQ$17,KG8&lt;&gt;"",KI8&gt;=KQ$21,KI8&lt;&gt;""),AND(KK8&gt;=KQ$17,KK8&lt;&gt;"",KM8&gt;=KQ$21,KM8&lt;&gt;""),AND(KN8&gt;=KQ$17,KN8&lt;&gt;"",KP8&gt;=KQ$21,KP8&lt;&gt;""),AND(LL8&gt;=LY$17,LL8&lt;&gt;"",LN8&gt;=LY$21,LN8&lt;&gt;""),AND(LO8&gt;=LY$17,LO8&lt;&gt;"",LQ8&gt;=LY$21,LQ8&lt;&gt;""),AND(LS8&gt;=LY$17,LS8&lt;&gt;"",LU8&gt;=LY$21,LU8&lt;&gt;""),AND(LV8&gt;=LY$17,LV8&lt;&gt;"",LX8&gt;=LY$21,LX8&lt;&gt;""),AND(MT8&gt;=NG$17,MT8&lt;&gt;"",MV8&gt;=NG$21,MV8&lt;&gt;""),AND(MW8&gt;=NG$17,MW8&lt;&gt;"",MY8&gt;=NG$21,MY8&lt;&gt;""),AND(NA8&gt;=NG$17,NA8&lt;&gt;"",NC8&gt;=NG$21,NC8&lt;&gt;""),AND(ND8&gt;=NG$17,ND8&lt;&gt;"",NF8&gt;=NG$21,NF8&lt;&gt;""),AND(OB8&gt;=OO$17,OB8&lt;&gt;"",OD8&gt;=OO$21,OD8&lt;&gt;""),AND(OE8&gt;=OO$17,OE8&lt;&gt;"",OG8&gt;=OO$21,OG8&lt;&gt;""),AND(OI8&gt;=OO$17,OI8&lt;&gt;"",OK8&gt;=OO$21,OK8&lt;&gt;""),AND(OL8&gt;=OO$17,OL8&lt;&gt;"",ON8&gt;=OO$21,ON8&lt;&gt;""),AND(PJ8&gt;=PW$17,PJ8&lt;&gt;"",PL8&gt;=PW$21,PL8&lt;&gt;""),AND(PM8&gt;=PW$17,PM8&lt;&gt;"",PO8&gt;=PW$21,PO8&lt;&gt;""),AND(PQ8&gt;=PW$17,PQ8&lt;&gt;"",PS8&gt;=PW$21,PS8&lt;&gt;""),AND(PT8&gt;=PW$17,PT8&lt;&gt;"",PV8&gt;=PW$21,PV8&lt;&gt;""),AND(QR8&gt;=RE$17,QR8&lt;&gt;"",QT8&gt;=RE$21,QT8&lt;&gt;""),AND(QU8&gt;=RE$17,QU8&lt;&gt;"",QW8&gt;=RE$21,QW8&lt;&gt;""),AND(QY8&gt;=RE$17,QY8&lt;&gt;"",RA8&gt;=RE$21,RA8&lt;&gt;""),AND(RB8&gt;=RE$17,RB8&lt;&gt;"",RD8&gt;=RE$21,RD8&lt;&gt;""),AND(RZ8&gt;=SM$17,RZ8&lt;&gt;"",SB8&gt;=SM$21,SB8&lt;&gt;""),AND(SC8&gt;=SM$17,SC8&lt;&gt;"",SE8&gt;=SM$21,SE8&lt;&gt;""),AND(SG8&gt;=SM$17,SG8&lt;&gt;"",SI8&gt;=SM$21,SI8&lt;&gt;""),AND(SJ8&gt;=SM$17,SJ8&lt;&gt;"",SL8&gt;=SM$21,SL8&lt;&gt;""),AND(TH8&gt;=TU$17,TH8&lt;&gt;"",TJ8&gt;=TU$21,TJ8&lt;&gt;""),AND(TK8&gt;=TU$17,TK8&lt;&gt;"",TM8&gt;=TU$21,TM8&lt;&gt;""),AND(TO8&gt;=TU$17,TO8&lt;&gt;"",TQ8&gt;=TU$21,TQ8&lt;&gt;""),AND(TR8&gt;=TU$17,TR8&lt;&gt;"",TT8&gt;=TU$21,TT8&lt;&gt;""),AND(UP8&gt;=VC$17,UP8&lt;&gt;"",UR8&gt;=VC$21,UR8&lt;&gt;""),AND(US8&gt;=VC$17,US8&lt;&gt;"",UU8&gt;=VC$21,UU8&lt;&gt;""),AND(UW8&gt;=VC$17,UW8&lt;&gt;"",UY8&gt;=VC$21,UY8&lt;&gt;""),AND(UZ8&gt;=VC$17,UZ8&lt;&gt;"",VB8&gt;=VC$21,VB8&lt;&gt;""),AND(VX8&gt;=WK$17,VX8&lt;&gt;"",VZ8&gt;=WK$21,VZ8&lt;&gt;""),AND(WA8&gt;=WK$17,WA8&lt;&gt;"",WC8&gt;=WK$21,WC8&lt;&gt;""),AND(WE8&gt;=WK$17,WE8&lt;&gt;"",WG8&gt;=WK$21,WG8&lt;&gt;""),AND(WH8&gt;=WK$17,WH8&lt;&gt;"",WJ8&gt;=WK$21,WJ8&lt;&gt;"")),"Merit",IF(OR(AND(AG8&gt;=AQ$16,AG8&lt;&gt;"",AI8&gt;=AQ$20,AI8&lt;&gt;"",AF8=""),AND(AJ8&gt;=AQ$16,AJ8&lt;&gt;"",AL8&gt;=AQ$20,AL8&lt;&gt;"",AF8=""),AND(AN8&gt;=AQ$16,AN8&lt;&gt;"",AP8&gt;=AQ$20,AP8&lt;&gt;"",AF8=""),AND(BH8&gt;=BR$16,BH8&lt;&gt;"",BJ8&gt;=BR$20,BJ8&lt;&gt;"",BG8=""),AND(BK8&gt;=BR$16,BK8&lt;&gt;"",BM8&gt;=BR$20,BM8&lt;&gt;"",BG8=""),AND(BO8&gt;=BR$16,BO8&lt;&gt;"",BQ8&gt;=BR$20,BQ8&lt;&gt;"",BG8=""),AND(CI8&gt;=CS$16,CI8&lt;&gt;"",CK8&gt;=CS$20,CK8&lt;&gt;"",CH8=""),AND(CL8&gt;=CS$16,CL8&lt;&gt;"",CN8&gt;=CS$20,CN8&lt;&gt;"",CH8=""),AND(CP8&gt;=CS$16,CP8&lt;&gt;"",CR8&gt;=CS$20,CR8&lt;&gt;"",CH8=""),AND(DP8&gt;=EC$16,DP8&lt;&gt;"",DR8&gt;=EC$20,DR8&lt;&gt;""),AND(DS8&gt;=EC$16,DS8&lt;&gt;"",DU8&gt;=EC$20,DU8&lt;&gt;""),AND(DW8&gt;=EC$16,DW8&lt;&gt;"",DY8&gt;=EC$20,DY8&lt;&gt;""),AND(DZ8&gt;=EC$16,DZ8&lt;&gt;"",EB8&gt;=EC$20,EB8&lt;&gt;""),AND(EX8&gt;=FK$16,EX8&lt;&gt;"",EZ8&gt;=FK$20,EZ8&lt;&gt;""),AND(FA8&gt;=FK$16,FA8&lt;&gt;"",FC8&gt;=FK$20,FC8&lt;&gt;""),AND(FE8&gt;=FK$16,FE8&lt;&gt;"",FG8&gt;=FK$20,FG8&lt;&gt;""),AND(FH8&gt;=FK$16,FH8&lt;&gt;"",FJ8&gt;=FK$20,FJ8&lt;&gt;""),AND(GF8&gt;=GS$16,GF8&lt;&gt;"",GH8&gt;=GS$20,GH8&lt;&gt;""),AND(GI8&gt;=GS$16,GI8&lt;&gt;"",GK8&gt;=GS$20,GK8&lt;&gt;""),AND(GM8&gt;=GS$16,GM8&lt;&gt;"",GO8&gt;=GS$20,GO8&lt;&gt;""),AND(GP8&gt;=GS$16,GP8&lt;&gt;"",GR8&gt;=GS$20,GR8&lt;&gt;""),AND(HN8&gt;=IA$16,HN8&lt;&gt;"",HP8&gt;=IA$20,HP8&lt;&gt;""),AND(HQ8&gt;=IA$16,HQ8&lt;&gt;"",HS8&gt;=IA$20,HS8&lt;&gt;""),AND(HU8&gt;=IA$16,HU8&lt;&gt;"",HW8&gt;=IA$20,HW8&lt;&gt;""),AND(HX8&gt;=IA$16,HX8&lt;&gt;"",HZ8&gt;=IA$20,HZ8&lt;&gt;""),AND(IV8&gt;=JI$16,IV8&lt;&gt;"",IX8&gt;=JI$20,IX8&lt;&gt;""),AND(IY8&gt;=JI$16,IY8&lt;&gt;"",JA8&gt;=JI$20,JA8&lt;&gt;""),AND(JC8&gt;=JI$16,JC8&lt;&gt;"",JE8&gt;=JI$20,JE8&lt;&gt;""),AND(JF8&gt;=JI$16,JF8&lt;&gt;"",JH8&gt;=JI$20,JH8&lt;&gt;""),AND(KD8&gt;=KQ$16,KD8&lt;&gt;"",KF8&gt;=KQ$20,KF8&lt;&gt;""),AND(KG8&gt;=KQ$16,KG8&lt;&gt;"",KI8&gt;=KQ$20,KI8&lt;&gt;""),AND(KK8&gt;=KQ$16,KK8&lt;&gt;"",KM8&gt;=KQ$20,KM8&lt;&gt;""),AND(KN8&gt;=KQ$16,KN8&lt;&gt;"",KP8&gt;=KQ$20,KP8&lt;&gt;""),AND(LL8&gt;=LY$16,LL8&lt;&gt;"",LN8&gt;=LY$20,LN8&lt;&gt;""),AND(LO8&gt;=LY$16,LO8&lt;&gt;"",LQ8&gt;=LY$20,LQ8&lt;&gt;""),AND(LS8&gt;=LY$16,LS8&lt;&gt;"",LU8&gt;=LY$20,LU8&lt;&gt;""),AND(LV8&gt;=LY$16,LV8&lt;&gt;"",LX8&gt;=LY$20,LX8&lt;&gt;""),AND(MT8&gt;=NG$16,MT8&lt;&gt;"",MV8&gt;=NG$20,MV8&lt;&gt;""),AND(MW8&gt;=NG$16,MW8&lt;&gt;"",MY8&gt;=NG$20,MY8&lt;&gt;""),AND(NA8&gt;=NG$16,NA8&lt;&gt;"",NC8&gt;=NG$20,NC8&lt;&gt;""),AND(ND8&gt;=NG$16,ND8&lt;&gt;"",NF8&gt;=NG$20,NF8&lt;&gt;""),AND(OB8&gt;=OO$16,OB8&lt;&gt;"",OD8&gt;=OO$20,OD8&lt;&gt;""),AND(OE8&gt;=OO$16,OE8&lt;&gt;"",OG8&gt;=OO$20,OG8&lt;&gt;""),AND(OI8&gt;=OO$16,OI8&lt;&gt;"",OK8&gt;=OO$20,OK8&lt;&gt;""),AND(OL8&gt;=OO$16,OL8&lt;&gt;"",ON8&gt;=OO$20,ON8&lt;&gt;""),AND(PJ8&gt;=PW$16,PJ8&lt;&gt;"",PL8&gt;=PW$20,PL8&lt;&gt;""),AND(PM8&gt;=PW$16,PM8&lt;&gt;"",PO8&gt;=PW$20,PO8&lt;&gt;""),AND(PQ8&gt;=PW$16,PQ8&lt;&gt;"",PS8&gt;=PW$20,PS8&lt;&gt;""),AND(PT8&gt;=PW$16,PT8&lt;&gt;"",PV8&gt;=PW$20,PV8&lt;&gt;""),AND(QR8&gt;=RE$16,QR8&lt;&gt;"",QT8&gt;=RE$20,QT8&lt;&gt;""),AND(QU8&gt;=RE$16,QU8&lt;&gt;"",QW8&gt;=RE$20,QW8&lt;&gt;""),AND(QY8&gt;=RE$16,QY8&lt;&gt;"",RA8&gt;=RE$20,RA8&lt;&gt;""),AND(RB8&gt;=RE$16,RB8&lt;&gt;"",RD8&gt;=RE$20,RD8&lt;&gt;""),AND(RZ8&gt;=SM$16,RZ8&lt;&gt;"",SB8&gt;=SM$20,SB8&lt;&gt;""),AND(SC8&gt;=SM$16,SC8&lt;&gt;"",SE8&gt;=SM$20,SE8&lt;&gt;""),AND(SG8&gt;=SM$16,SG8&lt;&gt;"",SI8&gt;=SM$20,SI8&lt;&gt;""),AND(SJ8&gt;=SM$16,SJ8&lt;&gt;"",SL8&gt;=SM$20,SL8&lt;&gt;""),AND(TH8&gt;=TU$16,TH8&lt;&gt;"",TJ8&gt;=TU$20,TJ8&lt;&gt;""),AND(TK8&gt;=TU$16,TK8&lt;&gt;"",TM8&gt;=TU$20,TM8&lt;&gt;""),AND(TO8&gt;=TU$16,TO8&lt;&gt;"",TQ8&gt;=TU$20,TQ8&lt;&gt;""),AND(TR8&gt;=TU$16,TR8&lt;&gt;"",TT8&gt;=TU$20,TT8&lt;&gt;""),AND(UP8&gt;=VC$16,UP8&lt;&gt;"",UR8&gt;=VC$20,UR8&lt;&gt;""),AND(US8&gt;=VC$16,US8&lt;&gt;"",UU8&gt;=VC$20,UU8&lt;&gt;""),AND(UW8&gt;=VC$16,UW8&lt;&gt;"",UY8&gt;=VC$20,UY8&lt;&gt;""),AND(UZ8&gt;=VC$16,UZ8&lt;&gt;"",VB8&gt;=VC$20,VB8&lt;&gt;""),AND(VX8&gt;=WK$16,VX8&lt;&gt;"",VZ8&gt;=WK$20,VZ8&lt;&gt;""),AND(WA8&gt;=WK$16,WA8&lt;&gt;"",WC8&gt;=WK$20,WC8&lt;&gt;""),AND(WE8&gt;=WK$16,WE8&lt;&gt;"",WG8&gt;=WK$20,WG8&lt;&gt;""),AND(WH8&gt;=WK$16,WH8&lt;&gt;"",WJ8&gt;=WK$20,WJ8&lt;&gt;"")),"Excellence",IF(I8="P","Worlds Team",IF(F8="P","National Team","")))))</f>
        <v>Merit</v>
      </c>
      <c r="I8" s="3" t="str">
        <f>IF(OR(AND(AG8&gt;=AQ$15,AG8&lt;&gt;"",AI8&gt;=AQ$19,AI8&lt;&gt;"",AF8=""),AND(AJ8&gt;=AQ$15,AJ8&lt;&gt;"",AL8&gt;=AQ$19,AL8&lt;&gt;"",AF8=""),AND(AN8&gt;=AQ$15,AN8&lt;&gt;"",AP8&gt;=AQ$19,AP8&lt;&gt;"",AF8=""),AND(BH8&gt;=BR$15,BH8&lt;&gt;"",BJ8&gt;=BR$19,BJ8&lt;&gt;"",BG8=""),AND(BK8&gt;=BR$15,BK8&lt;&gt;"",BM8&gt;=BR$19,BM8&lt;&gt;"",BG8=""),AND(BO8&gt;=BR$15,BO8&lt;&gt;"",BQ8&gt;=BR$19,BQ8&lt;&gt;"",BG8=""),AND(CI8&gt;=CS$15,CI8&lt;&gt;"",CK8&gt;=CS$19,CK8&lt;&gt;"",CH8=""),AND(CL8&gt;=CS$15,CL8&lt;&gt;"",CN8&gt;=CS$19,CN8&lt;&gt;"",CH8=""),AND(CP8&gt;=CS$15,CP8&lt;&gt;"",CR8&gt;=CS$19,CR8&lt;&gt;"",CH8=""),AND(DP8&gt;=EC$15,DP8&lt;&gt;"",DR8&gt;=EC$19,DR8&lt;&gt;""),AND(DS8&gt;=EC$15,DS8&lt;&gt;"",DU8&gt;=EC$19,DU8&lt;&gt;""),AND(DW8&gt;=EC$15,DW8&lt;&gt;"",DY8&gt;=EC$19,DY8&lt;&gt;""),AND(DZ8&gt;=EC$15,DZ8&lt;&gt;"",EB8&gt;=EC$19,EB8&lt;&gt;""),AND(EX8&gt;=FK$15,EX8&lt;&gt;"",EZ8&gt;=FK$19,EZ8&lt;&gt;""),AND(FA8&gt;=FK$15,FA8&lt;&gt;"",FC8&gt;=FK$19,FC8&lt;&gt;""),AND(FE8&gt;=FK$15,FE8&lt;&gt;"",FG8&gt;=FK$19,FG8&lt;&gt;""),AND(FH8&gt;=FK$15,FH8&lt;&gt;"",FJ8&gt;=FK$19,FJ8&lt;&gt;""),AND(GF8&gt;=GS$15,GF8&lt;&gt;"",GH8&gt;=GS$19,GH8&lt;&gt;""),AND(GI8&gt;=GS$15,GI8&lt;&gt;"",GK8&gt;=GS$19,GK8&lt;&gt;""),AND(GM8&gt;=GS$15,GM8&lt;&gt;"",GO8&gt;=GS$19,GO8&lt;&gt;""),AND(GP8&gt;=GS$15,GP8&lt;&gt;"",GR8&gt;=GS$19,GR8&lt;&gt;""),AND(HN8&gt;=IA$15,HN8&lt;&gt;"",HP8&gt;=IA$19,HP8&lt;&gt;""),AND(HQ8&gt;=IA$15,HQ8&lt;&gt;"",HS8&gt;=IA$19,HS8&lt;&gt;""),AND(HU8&gt;=IA$15,HU8&lt;&gt;"",HW8&gt;=IA$19,HW8&lt;&gt;""),AND(HX8&gt;=IA$15,HX8&lt;&gt;"",HZ8&gt;=IA$19,HZ8&lt;&gt;""),AND(IV8&gt;=JI$15,IV8&lt;&gt;"",IX8&gt;=JI$19,IX8&lt;&gt;""),AND(IY8&gt;=JI$15,IY8&lt;&gt;"",JA8&gt;=JI$19,JA8&lt;&gt;""),AND(JC8&gt;=JI$15,JC8&lt;&gt;"",JE8&gt;=JI$19,JE8&lt;&gt;""),AND(JF8&gt;=JI$15,JF8&lt;&gt;"",JH8&gt;=JI$19,JH8&lt;&gt;""),AND(KD8&gt;=KQ$15,KD8&lt;&gt;"",KF8&gt;=KQ$19,KF8&lt;&gt;""),AND(KG8&gt;=KQ$15,KG8&lt;&gt;"",KI8&gt;=KQ$19,KI8&lt;&gt;""),AND(KK8&gt;=KQ$15,KK8&lt;&gt;"",KM8&gt;=KQ$19,KM8&lt;&gt;""),AND(KN8&gt;=KQ$15,KN8&lt;&gt;"",KP8&gt;=KQ$19,KP8&lt;&gt;""),AND(LL8&gt;=LY$15,LL8&lt;&gt;"",LN8&gt;=LY$19,LN8&lt;&gt;""),AND(LO8&gt;=LY$15,LO8&lt;&gt;"",LQ8&gt;=LY$19,LQ8&lt;&gt;""),AND(LS8&gt;=LY$15,LS8&lt;&gt;"",LU8&gt;=LY$19,LU8&lt;&gt;""),AND(LV8&gt;=LY$15,LV8&lt;&gt;"",LX8&gt;=LY$19,LX8&lt;&gt;""),AND(MT8&gt;=NG$15,MT8&lt;&gt;"",MV8&gt;=NG$19,MV8&lt;&gt;""),AND(MW8&gt;=NG$15,MW8&lt;&gt;"",MY8&gt;=NG$19,MY8&lt;&gt;""),AND(NA8&gt;=NG$15,NA8&lt;&gt;"",NC8&gt;=NG$19,NC8&lt;&gt;""),AND(ND8&gt;=NG$15,ND8&lt;&gt;"",NF8&gt;=NG$19,NF8&lt;&gt;""),AND(OB8&gt;=OO$15,OB8&lt;&gt;"",OD8&gt;=OO$19,OD8&lt;&gt;""),AND(OE8&gt;=OO$15,OE8&lt;&gt;"",OG8&gt;=OO$19,OG8&lt;&gt;""),AND(OI8&gt;=OO$15,OI8&lt;&gt;"",OK8&gt;=OO$19,OK8&lt;&gt;""),AND(OL8&gt;=OO$15,OL8&lt;&gt;"",ON8&gt;=OO$19,ON8&lt;&gt;""),AND(PJ8&gt;=PW$15,PJ8&lt;&gt;"",PL8&gt;=PW$19,PL8&lt;&gt;""),AND(PM8&gt;=PW$15,PM8&lt;&gt;"",PO8&gt;=PW$19,PO8&lt;&gt;""),AND(PQ8&gt;=PW$15,PQ8&lt;&gt;"",PS8&gt;=PW$19,PS8&lt;&gt;""),AND(PT8&gt;=PW$15,PT8&lt;&gt;"",PV8&gt;=PW$19,PV8&lt;&gt;""),AND(QR8&gt;=RE$15,QR8&lt;&gt;"",QT8&gt;=RE$19,QT8&lt;&gt;""),AND(QU8&gt;=RE$15,QU8&lt;&gt;"",QW8&gt;=RE$19,QW8&lt;&gt;""),AND(QY8&gt;=RE$15,QY8&lt;&gt;"",RA8&gt;=RE$19,RA8&lt;&gt;""),AND(RB8&gt;=RE$15,RB8&lt;&gt;"",RD8&gt;=RE$19,RD8&lt;&gt;""),AND(RZ8&gt;=SM$15,RZ8&lt;&gt;"",SB8&gt;=SM$19,SB8&lt;&gt;""),AND(SC8&gt;=SM$15,SC8&lt;&gt;"",SE8&gt;=SM$19,SE8&lt;&gt;""),AND(SG8&gt;=SM$15,SG8&lt;&gt;"",SI8&gt;=SM$19,SI8&lt;&gt;""),AND(SJ8&gt;=SM$15,SJ8&lt;&gt;"",SL8&gt;=SM$19,SL8&lt;&gt;""),AND(TH8&gt;=TU$15,TH8&lt;&gt;"",TJ8&gt;=TU$19,TJ8&lt;&gt;""),AND(TK8&gt;=TU$15,TK8&lt;&gt;"",TM8&gt;=TU$19,TM8&lt;&gt;""),AND(TO8&gt;=TU$15,TO8&lt;&gt;"",TQ8&gt;=TU$19,TQ8&lt;&gt;""),AND(TR8&gt;=TU$15,TR8&lt;&gt;"",TT8&gt;=TU$19,TT8&lt;&gt;""),AND(UP8&gt;=VC$15,UP8&lt;&gt;"",UR8&gt;=VC$19,UR8&lt;&gt;""),AND(US8&gt;=VC$15,US8&lt;&gt;"",UU8&gt;=VC$19,UU8&lt;&gt;""),AND(UW8&gt;=VC$15,UW8&lt;&gt;"",UY8&gt;=VC$19,UY8&lt;&gt;""),AND(UZ8&gt;=VC$15,UZ8&lt;&gt;"",VB8&gt;=VC$19,VB8&lt;&gt;""),AND(VX8&gt;=WK$15,VX8&lt;&gt;"",VZ8&gt;=WK$19,VZ8&lt;&gt;""),AND(WA8&gt;=WK$15,WA8&lt;&gt;"",WC8&gt;=WK$19,WC8&lt;&gt;""),AND(WE8&gt;=WK$15,WE8&lt;&gt;"",WG8&gt;=WK$19,WG8&lt;&gt;""),AND(WH8&gt;=WK$15,WH8&lt;&gt;"",WJ8&gt;=WK$19,WJ8&lt;&gt;"")),"P","")</f>
        <v>P</v>
      </c>
      <c r="J8" s="8">
        <f>IF(COUNT(AI8,AL8,AP8,BJ8,BM8,BQ8,CK8,CN8,CR8)&gt;0,LARGE((AI8,AL8,AP8,BJ8,BM8,BQ8,CK8,CN8,CR8),1),0)</f>
        <v>0</v>
      </c>
      <c r="K8" s="8" t="str">
        <f>IF(J8="","",IF(OR(J8=CK8,J8=CN8,J8=CR8),$BS$1,IF(OR(J8=BJ8,J8=BM8,J8=BQ8),$AR$1,IF(OR(J8=AI8,J8=AL8,J8=AP8),$Q$1,""))))</f>
        <v/>
      </c>
      <c r="L8" s="8">
        <f>IF(COUNT(AI8,AL8,AP8,BJ8,BM8,BQ8,CK8,CN8,CR8)&gt;1,LARGE((AI8,AL8,AP8,BJ8,BM8,BQ8,CK8,CN8,CR8),2),0)</f>
        <v>0</v>
      </c>
      <c r="M8" s="8" t="str">
        <f>IF(L8="","",IF(OR(L8=CK8,L8=CN8,L8=CR8),$BS$1,IF(OR(L8=BJ8,L8=BM8,L8=BQ8),$AR$1,IF(OR(L8=AI8,L8=AL8,L8=AP8),$Q$1,""))))</f>
        <v/>
      </c>
      <c r="N8" s="8">
        <f>IF(MAX(CT8,CU8)&gt;0,MAX(CT8,CU8),"")</f>
        <v>48.08</v>
      </c>
      <c r="O8" s="11" t="str">
        <f>IF(N8="","",IF(N8=CT8,"("&amp;CT$2&amp;")",IF(N8=CU8,"("&amp;CU$2&amp;")")))</f>
        <v>(Final)</v>
      </c>
      <c r="P8" s="8" t="str">
        <f>IF(N8="","",IF(N8=CT8,IF(N8+IF(L8="",0,L8)=WD8,$VD$1,IF(N8+IF(L8="",0,L8)=UV8,$TV$1,IF(N8+IF(L8="",0,L8)=TN8,$SN$1,IF(N8+IF(L8="",0,L8)=SF8,$RF$1,IF(N8+IF(L8="",0,L8)=QX8,$PX$1,IF(N8+IF(L8="",0,L8)=PP8,$OP$1,IF(N8+IF(L8="",0,L8)=OH8,$NH$1,IF(N8+IF(L8="",0,L8)=MZ8,$LZ$1,IF(N8+IF(L8="",0,L8)=LR8,$KR$1,IF(N8+IF(L8="",0,L8)=KJ8,$JJ$1,IF(N8+IF(L8="",0,L8)=JB8,$IB$1,IF(N8+IF(L8="",0,L8)=HT8,$GT$1,IF(N8+IF(L8="",0,L8)=GL8,$FL$1,IF(N8+IF(L8="",0,L8)=FD8,$ED$1,IF(N8+IF(L8="",0,L8)=DV8,$CV$1))))))))))))))),IF(N8=CU8,IF(N8+IF(L8="",0,L8)=WG8,$VD$1,IF(N8+IF(L8="",0,L8)=UY8,$TV$1,IF(N8+IF(L8="",0,L8)=TQ8,$SN$1,IF(N8+IF(L8="",0,L8)=SL8,$RF$1,IF(N8+IF(L8="",0,L8)=RD8,$PX$1,IF(N8+IF(L8="",0,L8)=PV8,$OP$1,IF(N8+IF(L8="",0,L8)=ON8,$NH$1,IF(N8+IF(L8="",0,L8)=NF8,$LZ$1,IF(N8+IF(L8="",0,L8)=LX8,$KR$1,IF(N8+IF(L8="",0,L8)=KP8,$JJ$1,IF(N8+IF(L8="",0,L8)=JH8,$IB$1,IF(N8+IF(L8="",0,L8)=HZ8,$GT$1,IF(N8+IF(L8="",0,L8)=GR8,$FL$1,IF(N8+IF(L8="",0,L8)=FJ8,$ED$1,IF(N8+IF(L8="",0,L8)=EB8,$CV$1,IF(N8+IF(L8="",0,L8)=WJ8,$VD$1,IF(N8+IF(L8="",0,L8)=VB8,$TV$1,IF(N8+IF(L8="",0,L8)=TT8,$SN$1,IF(N8+IF(L8="",0,L8)=SI8,$RF$1,IF(N8+IF(L8="",0,L8)=RA8,$PX$1,IF(N8+IF(L8="",0,L8)=PS8,$OP$1,IF(N8+IF(L8="",0,L8)=OK8,$NH$1,IF(N8+IF(L8="",0,L8)=NC8,$LZ$1,IF(N8+IF(L8="",0,L8)=LU8,$KR$1,IF(N8+IF(L8="",0,L8)=KM8,$JJ$1,IF(N8+IF(L8="",0,L8)=JE8,$IB$1,IF(N8+IF(L8="",0,L8)=HW8,$GT$1,IF(N8+IF(L8="",0,L8)=GO8,$FL$1,IF(N8+IF(L8="",0,L8)=FG8,$ED$1,IF(N8+IF(L8="",0,L8)=DY8,$CV$1)))))))))))))))))))))))))))))))))</f>
        <v>2025 World Cup GER (Sept 21)</v>
      </c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7"/>
      <c r="AG8" s="38" t="str">
        <f>IF(S8&gt;0,S8,"")</f>
        <v/>
      </c>
      <c r="AH8" s="38" t="str">
        <f>IF(T8&gt;0,T8,"")</f>
        <v/>
      </c>
      <c r="AI8" s="40" t="str">
        <f>IF(SUM(Q8:T8)-U8&gt;0,SUM(Q8:T8)-U8,"")</f>
        <v/>
      </c>
      <c r="AJ8" s="40" t="str">
        <f>IF(X8&gt;0,X8,"")</f>
        <v/>
      </c>
      <c r="AK8" s="40" t="str">
        <f>IF(Y8&gt;0,Y8,"")</f>
        <v/>
      </c>
      <c r="AL8" s="40" t="str">
        <f>IF(SUM(V8:Y8)-Z8&gt;0,SUM(V8:Y8)-Z8,"")</f>
        <v/>
      </c>
      <c r="AM8" s="40" t="str">
        <f>IF(AI8="","",MAX(AI8,AL8))</f>
        <v/>
      </c>
      <c r="AN8" s="40" t="str">
        <f>IF(AC8&gt;0,AC8,"")</f>
        <v/>
      </c>
      <c r="AO8" s="40" t="str">
        <f>IF(AD8&gt;0,AD8,"")</f>
        <v/>
      </c>
      <c r="AP8" s="40" t="str">
        <f>IF(SUM(AA8:AD8)-AE8&gt;0,SUM(AA8:AD8)-AE8,"")</f>
        <v/>
      </c>
      <c r="AQ8" s="40" t="str">
        <f>IF(SUM(AM8,AP8)&gt;0,SUM(AM8,AP8),"")</f>
        <v/>
      </c>
      <c r="AR8" s="26"/>
      <c r="AS8" s="26"/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8"/>
      <c r="BH8" s="39" t="str">
        <f>IF(AT8&gt;0,AT8,"")</f>
        <v/>
      </c>
      <c r="BI8" s="39" t="str">
        <f>IF(AU8&gt;0,AU8,"")</f>
        <v/>
      </c>
      <c r="BJ8" s="11" t="str">
        <f>IF(SUM(AR8:AU8)-AV8&gt;0,SUM(AR8:AU8)-AV8,"")</f>
        <v/>
      </c>
      <c r="BK8" s="11" t="str">
        <f>IF(AY8&gt;0,AY8,"")</f>
        <v/>
      </c>
      <c r="BL8" s="11" t="str">
        <f>IF(AZ8&gt;0,AZ8,"")</f>
        <v/>
      </c>
      <c r="BM8" s="11" t="str">
        <f>IF(SUM(AW8:AZ8)-BA8&gt;0,SUM(AW8:AZ8)-BA8,"")</f>
        <v/>
      </c>
      <c r="BN8" s="11" t="str">
        <f>IF(BJ8="","",MAX(BJ8,BM8))</f>
        <v/>
      </c>
      <c r="BO8" s="11" t="str">
        <f>IF(BD8&gt;0,BD8,"")</f>
        <v/>
      </c>
      <c r="BP8" s="11" t="str">
        <f>IF(BE8&gt;0,BE8,"")</f>
        <v/>
      </c>
      <c r="BQ8" s="11" t="str">
        <f>IF(SUM(BB8:BE8)-BF8&gt;0,SUM(BB8:BE8)-BF8,"")</f>
        <v/>
      </c>
      <c r="BR8" s="11" t="str">
        <f>IF(SUM(BN8,BQ8)&gt;0,SUM(BN8,BQ8),"")</f>
        <v/>
      </c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7"/>
      <c r="CI8" s="38" t="str">
        <f>IF(BU8&gt;0,BU8,"")</f>
        <v/>
      </c>
      <c r="CJ8" s="38" t="str">
        <f>IF(BV8&gt;0,BV8,"")</f>
        <v/>
      </c>
      <c r="CK8" s="40" t="str">
        <f>IF(SUM(BS8:BV8)-BW8&gt;0,SUM(BS8:BV8)-BW8,"")</f>
        <v/>
      </c>
      <c r="CL8" s="40" t="str">
        <f>IF(BZ8&gt;0,BZ8,"")</f>
        <v/>
      </c>
      <c r="CM8" s="40" t="str">
        <f>IF(CA8&gt;0,CA8,"")</f>
        <v/>
      </c>
      <c r="CN8" s="40" t="str">
        <f>IF(SUM(BX8:CA8)-CB8&gt;0,SUM(BX8:CA8)-CB8,"")</f>
        <v/>
      </c>
      <c r="CO8" s="40" t="str">
        <f>IF(CK8="","",MAX(CK8,CN8))</f>
        <v/>
      </c>
      <c r="CP8" s="40" t="str">
        <f>IF(CE8&gt;0,CE8,"")</f>
        <v/>
      </c>
      <c r="CQ8" s="40" t="str">
        <f>IF(CF8&gt;0,CF8,"")</f>
        <v/>
      </c>
      <c r="CR8" s="40" t="str">
        <f>IF(SUM(CC8:CF8)-CG8&gt;0,SUM(CC8:CF8)-CG8,"")</f>
        <v/>
      </c>
      <c r="CS8" s="40" t="str">
        <f>IF(SUM(CO8,CR8)&gt;0,SUM(CO8,CR8),"")</f>
        <v/>
      </c>
      <c r="CT8" s="51">
        <f>IF(MAX(DV8,FD8,GL8,HT8,JB8,KJ8,LR8,MZ8,OH8,PP8,QX8,SF8,TN8,UV8,WD8)-IF(L8="",0,L8)&gt;0.001,MAX(DV8,FD8,GL8,HT8,JB8,KJ8,LR8,MZ8,OH8,PP8,QX8,SF8,TN8,UV8,WD8)-IF(L8="",0,L8),"")</f>
        <v>48.07</v>
      </c>
      <c r="CU8" s="51">
        <f>IF(MAX(DY8,EB8,FG8,FJ8,GO8,GR8,HW8,HZ8,JE8,JH8,KM8,KP8,LU8,LX8,NC8,NF8,OK8,ON8,PS8,PV8,RA8,RD8,SI8,SL8,TQ8,TT8,UY8,VB8,WG8,WJ8)-IF(L8="",0,L8)&gt;0.001,MAX(DY8,EB8,FG8,FJ8,GO8,GR8,HW8,HZ8,JE8,JH8,KM8,KP8,LU8,LX8,NC8,NF8,OK8,ON8,PS8,PV8,RA8,RD8,SI8,SL8,TQ8,TT8,UY8,VB8,WG8,WJ8)-IF(L8="",0,L8),"")</f>
        <v>48.08</v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0" t="str">
        <f>IF(CX8&gt;0,CX8,"")</f>
        <v/>
      </c>
      <c r="DQ8" s="40" t="str">
        <f>IF(CY8&gt;0,CY8,"")</f>
        <v/>
      </c>
      <c r="DR8" s="40" t="str">
        <f>IF(SUM(CV8:CY8)-CZ8&gt;0,SUM(CV8:CY8)-CZ8,"")</f>
        <v/>
      </c>
      <c r="DS8" s="40" t="str">
        <f>IF(DC8&gt;0,DC8,"")</f>
        <v/>
      </c>
      <c r="DT8" s="40" t="str">
        <f>IF(DD8&gt;0,DD8,"")</f>
        <v/>
      </c>
      <c r="DU8" s="40" t="str">
        <f>IF(SUM(DA8:DD8)-DE8&gt;0,SUM(DA8:DD8)-DE8,"")</f>
        <v/>
      </c>
      <c r="DV8" s="40" t="str">
        <f>IF(MAX(DR8,DU8)&gt;0,MAX(DR8,DU8),"")</f>
        <v/>
      </c>
      <c r="DW8" s="40" t="str">
        <f>IF(DH8&gt;0,DH8,"")</f>
        <v/>
      </c>
      <c r="DX8" s="40" t="str">
        <f>IF(DI8&gt;0,DI8,"")</f>
        <v/>
      </c>
      <c r="DY8" s="40" t="str">
        <f>IF(SUM(DF8:DI8)-DJ8&gt;0,SUM(DF8:DI8)-DJ8,"")</f>
        <v/>
      </c>
      <c r="DZ8" s="40" t="str">
        <f>IF(DM8&gt;0,DM8,"")</f>
        <v/>
      </c>
      <c r="EA8" s="40" t="str">
        <f>IF(DN8&gt;0,DN8,"")</f>
        <v/>
      </c>
      <c r="EB8" s="40" t="str">
        <f>IF(SUM(DK8:DN8)-DO8&gt;0,SUM(DK8:DN8)-DO8,"")</f>
        <v/>
      </c>
      <c r="EC8" s="40" t="str">
        <f>IF(SUM(DV8,DY8,EB8)&gt;0,SUM(DV8,DY8,EB8),"")</f>
        <v/>
      </c>
      <c r="ED8" s="18">
        <v>7.8</v>
      </c>
      <c r="EE8" s="18">
        <v>9.25</v>
      </c>
      <c r="EF8" s="18">
        <v>13.6</v>
      </c>
      <c r="EG8" s="18">
        <v>17.420000000000002</v>
      </c>
      <c r="EH8" s="18">
        <v>0</v>
      </c>
      <c r="EI8" s="18">
        <v>1.45</v>
      </c>
      <c r="EJ8" s="18">
        <v>1.85</v>
      </c>
      <c r="EK8" s="18">
        <v>3.5</v>
      </c>
      <c r="EL8" s="18">
        <v>3.24</v>
      </c>
      <c r="EM8" s="18">
        <v>0</v>
      </c>
      <c r="EN8" s="18"/>
      <c r="EO8" s="18"/>
      <c r="EP8" s="18"/>
      <c r="EQ8" s="18"/>
      <c r="ER8" s="18"/>
      <c r="ES8" s="18">
        <v>7.7</v>
      </c>
      <c r="ET8" s="18">
        <v>9.1999999999999993</v>
      </c>
      <c r="EU8" s="18">
        <v>13.6</v>
      </c>
      <c r="EV8" s="18">
        <v>17.579999999999998</v>
      </c>
      <c r="EW8" s="18">
        <v>0</v>
      </c>
      <c r="EX8" s="11">
        <f>IF(EF8&gt;0,EF8,"")</f>
        <v>13.6</v>
      </c>
      <c r="EY8" s="11">
        <f>IF(EG8&gt;0,EG8,"")</f>
        <v>17.420000000000002</v>
      </c>
      <c r="EZ8" s="11">
        <f>IF(SUM(ED8:EG8)-EH8&gt;0,SUM(ED8:EG8)-EH8,"")</f>
        <v>48.07</v>
      </c>
      <c r="FA8" s="11">
        <f>IF(EK8&gt;0,EK8,"")</f>
        <v>3.5</v>
      </c>
      <c r="FB8" s="11">
        <f>IF(EL8&gt;0,EL8,"")</f>
        <v>3.24</v>
      </c>
      <c r="FC8" s="11">
        <f>IF(SUM(EI8:EL8)-EM8&gt;0,SUM(EI8:EL8)-EM8,"")</f>
        <v>10.039999999999999</v>
      </c>
      <c r="FD8" s="11">
        <f>IF(MAX(EZ8,FC8)&gt;0,MAX(EZ8,FC8),"")</f>
        <v>48.07</v>
      </c>
      <c r="FE8" s="11" t="str">
        <f>IF(EP8&gt;0,EP8,"")</f>
        <v/>
      </c>
      <c r="FF8" s="11" t="str">
        <f>IF(EQ8&gt;0,EQ8,"")</f>
        <v/>
      </c>
      <c r="FG8" s="11" t="str">
        <f>IF(SUM(EN8:EQ8)-ER8&gt;0,SUM(EN8:EQ8)-ER8,"")</f>
        <v/>
      </c>
      <c r="FH8" s="11">
        <f>IF(EU8&gt;0,EU8,"")</f>
        <v>13.6</v>
      </c>
      <c r="FI8" s="11">
        <f>IF(EV8&gt;0,EV8,"")</f>
        <v>17.579999999999998</v>
      </c>
      <c r="FJ8" s="11">
        <f>IF(SUM(ES8:EV8)-EW8&gt;0,SUM(ES8:EV8)-EW8,"")</f>
        <v>48.08</v>
      </c>
      <c r="FK8" s="11">
        <f>IF(SUM(FD8,FG8,FJ8)&gt;0,SUM(FD8,FG8,FJ8),"")</f>
        <v>96.15</v>
      </c>
      <c r="FL8" s="17">
        <v>2.15</v>
      </c>
      <c r="FM8" s="17">
        <v>2.75</v>
      </c>
      <c r="FN8" s="17">
        <v>4.5</v>
      </c>
      <c r="FO8" s="17">
        <v>5.74</v>
      </c>
      <c r="FP8" s="17">
        <v>0</v>
      </c>
      <c r="FQ8" s="17">
        <v>2.2000000000000002</v>
      </c>
      <c r="FR8" s="17">
        <v>2.85</v>
      </c>
      <c r="FS8" s="17">
        <v>4.5</v>
      </c>
      <c r="FT8" s="17">
        <v>4.0199999999999996</v>
      </c>
      <c r="FU8" s="17">
        <v>0</v>
      </c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0">
        <f>IF(FN8&gt;0,FN8,"")</f>
        <v>4.5</v>
      </c>
      <c r="GG8" s="40">
        <f>IF(FO8&gt;0,FO8,"")</f>
        <v>5.74</v>
      </c>
      <c r="GH8" s="40">
        <f>IF(SUM(FL8:FO8)-FP8&gt;0,SUM(FL8:FO8)-FP8,"")</f>
        <v>15.14</v>
      </c>
      <c r="GI8" s="40">
        <f>IF(FS8&gt;0,FS8,"")</f>
        <v>4.5</v>
      </c>
      <c r="GJ8" s="40">
        <f>IF(FT8&gt;0,FT8,"")</f>
        <v>4.0199999999999996</v>
      </c>
      <c r="GK8" s="40">
        <f>IF(SUM(FQ8:FT8)-FU8&gt;0,SUM(FQ8:FT8)-FU8,"")</f>
        <v>13.57</v>
      </c>
      <c r="GL8" s="40">
        <f>IF(MAX(GH8,GK8)&gt;0,MAX(GH8,GK8),"")</f>
        <v>15.14</v>
      </c>
      <c r="GM8" s="40" t="str">
        <f>IF(FX8&gt;0,FX8,"")</f>
        <v/>
      </c>
      <c r="GN8" s="40" t="str">
        <f>IF(FY8&gt;0,FY8,"")</f>
        <v/>
      </c>
      <c r="GO8" s="40" t="str">
        <f>IF(SUM(FV8:FY8)-FZ8&gt;0,SUM(FV8:FY8)-FZ8,"")</f>
        <v/>
      </c>
      <c r="GP8" s="40" t="str">
        <f>IF(GC8&gt;0,GC8,"")</f>
        <v/>
      </c>
      <c r="GQ8" s="40" t="str">
        <f>IF(GD8&gt;0,GD8,"")</f>
        <v/>
      </c>
      <c r="GR8" s="40" t="str">
        <f>IF(SUM(GA8:GD8)-GE8&gt;0,SUM(GA8:GD8)-GE8,"")</f>
        <v/>
      </c>
      <c r="GS8" s="40">
        <f>IF(SUM(GL8,GO8,GR8)&gt;0,SUM(GL8,GO8,GR8),"")</f>
        <v>15.14</v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>IF(GV8&gt;0,GV8,"")</f>
        <v/>
      </c>
      <c r="HO8" s="11" t="str">
        <f>IF(GW8&gt;0,GW8,"")</f>
        <v/>
      </c>
      <c r="HP8" s="11" t="str">
        <f>IF(SUM(GT8:GW8)-GX8&gt;0,SUM(GT8:GW8)-GX8,"")</f>
        <v/>
      </c>
      <c r="HQ8" s="11" t="str">
        <f>IF(HA8&gt;0,HA8,"")</f>
        <v/>
      </c>
      <c r="HR8" s="11" t="str">
        <f>IF(HB8&gt;0,HB8,"")</f>
        <v/>
      </c>
      <c r="HS8" s="11" t="str">
        <f>IF(SUM(GY8:HB8)-HC8&gt;0,SUM(GY8:HB8)-HC8,"")</f>
        <v/>
      </c>
      <c r="HT8" s="11" t="str">
        <f>IF(MAX(HP8,HS8)&gt;0,MAX(HP8,HS8),"")</f>
        <v/>
      </c>
      <c r="HU8" s="11" t="str">
        <f>IF(HF8&gt;0,HF8,"")</f>
        <v/>
      </c>
      <c r="HV8" s="11" t="str">
        <f>IF(HG8&gt;0,HG8,"")</f>
        <v/>
      </c>
      <c r="HW8" s="11" t="str">
        <f>IF(SUM(HD8:HG8)-HH8&gt;0,SUM(HD8:HG8)-HH8,"")</f>
        <v/>
      </c>
      <c r="HX8" s="11" t="str">
        <f>IF(HK8&gt;0,HK8,"")</f>
        <v/>
      </c>
      <c r="HY8" s="11" t="str">
        <f>IF(HL8&gt;0,HL8,"")</f>
        <v/>
      </c>
      <c r="HZ8" s="11" t="str">
        <f>IF(SUM(HI8:HL8)-HM8&gt;0,SUM(HI8:HL8)-HM8,"")</f>
        <v/>
      </c>
      <c r="IA8" s="11" t="str">
        <f>IF(SUM(HT8,HW8,HZ8)&gt;0,SUM(HT8,HW8,HZ8),"")</f>
        <v/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0" t="str">
        <f>IF(ID8&gt;0,ID8,"")</f>
        <v/>
      </c>
      <c r="IW8" s="40" t="str">
        <f>IF(IE8&gt;0,IE8,"")</f>
        <v/>
      </c>
      <c r="IX8" s="40" t="str">
        <f>IF(SUM(IB8:IE8)-IF8&gt;0,SUM(IB8:IE8)-IF8,"")</f>
        <v/>
      </c>
      <c r="IY8" s="40" t="str">
        <f>IF(II8&gt;0,II8,"")</f>
        <v/>
      </c>
      <c r="IZ8" s="40" t="str">
        <f>IF(IJ8&gt;0,IJ8,"")</f>
        <v/>
      </c>
      <c r="JA8" s="40" t="str">
        <f>IF(SUM(IG8:IJ8)-IK8&gt;0,SUM(IG8:IJ8)-IK8,"")</f>
        <v/>
      </c>
      <c r="JB8" s="40" t="str">
        <f>IF(MAX(IX8,JA8)&gt;0,MAX(IX8,JA8),"")</f>
        <v/>
      </c>
      <c r="JC8" s="40" t="str">
        <f>IF(IN8&gt;0,IN8,"")</f>
        <v/>
      </c>
      <c r="JD8" s="40" t="str">
        <f>IF(IO8&gt;0,IO8,"")</f>
        <v/>
      </c>
      <c r="JE8" s="40" t="str">
        <f>IF(SUM(IL8:IO8)-IP8&gt;0,SUM(IL8:IO8)-IP8,"")</f>
        <v/>
      </c>
      <c r="JF8" s="40" t="str">
        <f>IF(IS8&gt;0,IS8,"")</f>
        <v/>
      </c>
      <c r="JG8" s="40" t="str">
        <f>IF(IT8&gt;0,IT8,"")</f>
        <v/>
      </c>
      <c r="JH8" s="40" t="str">
        <f>IF(SUM(IQ8:IT8)-IU8&gt;0,SUM(IQ8:IT8)-IU8,"")</f>
        <v/>
      </c>
      <c r="JI8" s="40" t="str">
        <f>IF(SUM(JB8,JE8,JH8)&gt;0,SUM(JB8,JE8,JH8),"")</f>
        <v/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>IF(JL8&gt;0,JL8,"")</f>
        <v/>
      </c>
      <c r="KE8" s="11" t="str">
        <f>IF(JM8&gt;0,JM8,"")</f>
        <v/>
      </c>
      <c r="KF8" s="11" t="str">
        <f>IF(SUM(JJ8:JM8)-JN8&gt;0,SUM(JJ8:JM8)-JN8,"")</f>
        <v/>
      </c>
      <c r="KG8" s="11" t="str">
        <f>IF(JQ8&gt;0,JQ8,"")</f>
        <v/>
      </c>
      <c r="KH8" s="11" t="str">
        <f>IF(JR8&gt;0,JR8,"")</f>
        <v/>
      </c>
      <c r="KI8" s="11" t="str">
        <f>IF(SUM(JO8:JR8)-JS8&gt;0,SUM(JO8:JR8)-JS8,"")</f>
        <v/>
      </c>
      <c r="KJ8" s="11" t="str">
        <f>IF(MAX(KF8,KI8)&gt;0,MAX(KF8,KI8),"")</f>
        <v/>
      </c>
      <c r="KK8" s="11" t="str">
        <f>IF(JV8&gt;0,JV8,"")</f>
        <v/>
      </c>
      <c r="KL8" s="11" t="str">
        <f>IF(JW8&gt;0,JW8,"")</f>
        <v/>
      </c>
      <c r="KM8" s="11" t="str">
        <f>IF(SUM(JT8:JW8)-JX8&gt;0,SUM(JT8:JW8)-JX8,"")</f>
        <v/>
      </c>
      <c r="KN8" s="11" t="str">
        <f>IF(KA8&gt;0,KA8,"")</f>
        <v/>
      </c>
      <c r="KO8" s="11" t="str">
        <f>IF(KB8&gt;0,KB8,"")</f>
        <v/>
      </c>
      <c r="KP8" s="11" t="str">
        <f>IF(SUM(JY8:KB8)-KC8&gt;0,SUM(JY8:KB8)-KC8,"")</f>
        <v/>
      </c>
      <c r="KQ8" s="11" t="str">
        <f>IF(SUM(KJ8,KM8,KP8)&gt;0,SUM(KJ8,KM8,KP8),"")</f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0" t="str">
        <f>IF(KT8&gt;0,KT8,"")</f>
        <v/>
      </c>
      <c r="LM8" s="40" t="str">
        <f>IF(KU8&gt;0,KU8,"")</f>
        <v/>
      </c>
      <c r="LN8" s="40" t="str">
        <f>IF(SUM(KR8:KU8)-KV8&gt;0,SUM(KR8:KU8)-KV8,"")</f>
        <v/>
      </c>
      <c r="LO8" s="40" t="str">
        <f>IF(KY8&gt;0,KY8,"")</f>
        <v/>
      </c>
      <c r="LP8" s="40" t="str">
        <f>IF(KZ8&gt;0,KZ8,"")</f>
        <v/>
      </c>
      <c r="LQ8" s="40" t="str">
        <f>IF(SUM(KW8:KZ8)-LA8&gt;0,SUM(KW8:KZ8)-LA8,"")</f>
        <v/>
      </c>
      <c r="LR8" s="40" t="str">
        <f>IF(MAX(LN8,LQ8)&gt;0,MAX(LN8,LQ8),"")</f>
        <v/>
      </c>
      <c r="LS8" s="40" t="str">
        <f>IF(LD8&gt;0,LD8,"")</f>
        <v/>
      </c>
      <c r="LT8" s="40" t="str">
        <f>IF(LE8&gt;0,LE8,"")</f>
        <v/>
      </c>
      <c r="LU8" s="40" t="str">
        <f>IF(SUM(LB8:LE8)-LF8&gt;0,SUM(LB8:LE8)-LF8,"")</f>
        <v/>
      </c>
      <c r="LV8" s="40" t="str">
        <f>IF(LI8&gt;0,LI8,"")</f>
        <v/>
      </c>
      <c r="LW8" s="40" t="str">
        <f>IF(LJ8&gt;0,LJ8,"")</f>
        <v/>
      </c>
      <c r="LX8" s="40" t="str">
        <f>IF(SUM(LG8:LJ8)-LK8&gt;0,SUM(LG8:LJ8)-LK8,"")</f>
        <v/>
      </c>
      <c r="LY8" s="40" t="str">
        <f>IF(SUM(LR8,LU8,LX8)&gt;0,SUM(LR8,LU8,LX8),"")</f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>IF(MB8&gt;0,MB8,"")</f>
        <v/>
      </c>
      <c r="MU8" s="11" t="str">
        <f>IF(MC8&gt;0,MC8,"")</f>
        <v/>
      </c>
      <c r="MV8" s="11" t="str">
        <f>IF(SUM(LZ8:MC8)-MD8&gt;0,SUM(LZ8:MC8)-MD8,"")</f>
        <v/>
      </c>
      <c r="MW8" s="11" t="str">
        <f>IF(MG8&gt;0,MG8,"")</f>
        <v/>
      </c>
      <c r="MX8" s="11" t="str">
        <f>IF(MH8&gt;0,MH8,"")</f>
        <v/>
      </c>
      <c r="MY8" s="11" t="str">
        <f>IF(SUM(ME8:MH8)-MI8&gt;0,SUM(ME8:MH8)-MI8,"")</f>
        <v/>
      </c>
      <c r="MZ8" s="11" t="str">
        <f>IF(MAX(MV8,MY8)&gt;0,MAX(MV8,MY8),"")</f>
        <v/>
      </c>
      <c r="NA8" s="11" t="str">
        <f>IF(ML8&gt;0,ML8,"")</f>
        <v/>
      </c>
      <c r="NB8" s="11" t="str">
        <f>IF(MM8&gt;0,MM8,"")</f>
        <v/>
      </c>
      <c r="NC8" s="11" t="str">
        <f>IF(SUM(MJ8:MM8)-MN8&gt;0,SUM(MJ8:MM8)-MN8,"")</f>
        <v/>
      </c>
      <c r="ND8" s="11" t="str">
        <f>IF(MQ8&gt;0,MQ8,"")</f>
        <v/>
      </c>
      <c r="NE8" s="11" t="str">
        <f>IF(MR8&gt;0,MR8,"")</f>
        <v/>
      </c>
      <c r="NF8" s="11" t="str">
        <f>IF(SUM(MO8:MR8)-MS8&gt;0,SUM(MO8:MR8)-MS8,"")</f>
        <v/>
      </c>
      <c r="NG8" s="11" t="str">
        <f>IF(SUM(MZ8,NC8,NF8)&gt;0,SUM(MZ8,NC8,NF8),"")</f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0" t="str">
        <f>IF(NJ8&gt;0,NJ8,"")</f>
        <v/>
      </c>
      <c r="OC8" s="40" t="str">
        <f>IF(NK8&gt;0,NK8,"")</f>
        <v/>
      </c>
      <c r="OD8" s="40" t="str">
        <f>IF(SUM(NH8:NK8)-NL8&gt;0,SUM(NH8:NK8)-NL8,"")</f>
        <v/>
      </c>
      <c r="OE8" s="40" t="str">
        <f>IF(NO8&gt;0,NO8,"")</f>
        <v/>
      </c>
      <c r="OF8" s="40" t="str">
        <f>IF(NP8&gt;0,NP8,"")</f>
        <v/>
      </c>
      <c r="OG8" s="40" t="str">
        <f>IF(SUM(NM8:NP8)-NQ8&gt;0,SUM(NM8:NP8)-NQ8,"")</f>
        <v/>
      </c>
      <c r="OH8" s="40" t="str">
        <f>IF(MAX(OD8,OG8)&gt;0,MAX(OD8,OG8),"")</f>
        <v/>
      </c>
      <c r="OI8" s="40" t="str">
        <f>IF(NT8&gt;0,NT8,"")</f>
        <v/>
      </c>
      <c r="OJ8" s="40" t="str">
        <f>IF(NU8&gt;0,NU8,"")</f>
        <v/>
      </c>
      <c r="OK8" s="40" t="str">
        <f>IF(SUM(NR8:NU8)-NV8&gt;0,SUM(NR8:NU8)-NV8,"")</f>
        <v/>
      </c>
      <c r="OL8" s="40" t="str">
        <f>IF(NY8&gt;0,NY8,"")</f>
        <v/>
      </c>
      <c r="OM8" s="40" t="str">
        <f>IF(NZ8&gt;0,NZ8,"")</f>
        <v/>
      </c>
      <c r="ON8" s="40" t="str">
        <f>IF(SUM(NW8:NZ8)-OA8&gt;0,SUM(NW8:NZ8)-OA8,"")</f>
        <v/>
      </c>
      <c r="OO8" s="40" t="str">
        <f>IF(SUM(OH8,OK8,ON8)&gt;0,SUM(OH8,OK8,ON8),"")</f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>IF(OR8&gt;0,OR8,"")</f>
        <v/>
      </c>
      <c r="PK8" s="11" t="str">
        <f>IF(OS8&gt;0,OS8,"")</f>
        <v/>
      </c>
      <c r="PL8" s="11" t="str">
        <f>IF(SUM(OP8:OS8)-OT8&gt;0,SUM(OP8:OS8)-OT8,"")</f>
        <v/>
      </c>
      <c r="PM8" s="11" t="str">
        <f>IF(OW8&gt;0,OW8,"")</f>
        <v/>
      </c>
      <c r="PN8" s="11" t="str">
        <f>IF(OX8&gt;0,OX8,"")</f>
        <v/>
      </c>
      <c r="PO8" s="11" t="str">
        <f>IF(SUM(OU8:OX8)-OY8&gt;0,SUM(OU8:OX8)-OY8,"")</f>
        <v/>
      </c>
      <c r="PP8" s="11" t="str">
        <f>IF(MAX(PL8,PO8)&gt;0,MAX(PL8,PO8),"")</f>
        <v/>
      </c>
      <c r="PQ8" s="11" t="str">
        <f>IF(PB8&gt;0,PB8,"")</f>
        <v/>
      </c>
      <c r="PR8" s="11" t="str">
        <f>IF(PC8&gt;0,PC8,"")</f>
        <v/>
      </c>
      <c r="PS8" s="11" t="str">
        <f>IF(SUM(OZ8:PC8)-PD8&gt;0,SUM(OZ8:PC8)-PD8,"")</f>
        <v/>
      </c>
      <c r="PT8" s="11" t="str">
        <f>IF(PG8&gt;0,PG8,"")</f>
        <v/>
      </c>
      <c r="PU8" s="11" t="str">
        <f>IF(PH8&gt;0,PH8,"")</f>
        <v/>
      </c>
      <c r="PV8" s="11" t="str">
        <f>IF(SUM(PE8:PH8)-PI8&gt;0,SUM(PE8:PH8)-PI8,"")</f>
        <v/>
      </c>
      <c r="PW8" s="11" t="str">
        <f>IF(SUM(PP8,PS8,PV8)&gt;0,SUM(PP8,PS8,PV8),"")</f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0" t="str">
        <f>IF(PZ8&gt;0,PZ8,"")</f>
        <v/>
      </c>
      <c r="QS8" s="40" t="str">
        <f>IF(QA8&gt;0,QA8,"")</f>
        <v/>
      </c>
      <c r="QT8" s="40" t="str">
        <f>IF(SUM(PX8:QA8)-QB8&gt;0,SUM(PX8:QA8)-QB8,"")</f>
        <v/>
      </c>
      <c r="QU8" s="40" t="str">
        <f>IF(QE8&gt;0,QE8,"")</f>
        <v/>
      </c>
      <c r="QV8" s="40" t="str">
        <f>IF(QF8&gt;0,QF8,"")</f>
        <v/>
      </c>
      <c r="QW8" s="40" t="str">
        <f>IF(SUM(QC8:QF8)-QG8&gt;0,SUM(QC8:QF8)-QG8,"")</f>
        <v/>
      </c>
      <c r="QX8" s="40" t="str">
        <f>IF(MAX(QT8,QW8)&gt;0,MAX(QT8,QW8),"")</f>
        <v/>
      </c>
      <c r="QY8" s="40" t="str">
        <f>IF(QJ8&gt;0,QJ8,"")</f>
        <v/>
      </c>
      <c r="QZ8" s="40" t="str">
        <f>IF(QK8&gt;0,QK8,"")</f>
        <v/>
      </c>
      <c r="RA8" s="40" t="str">
        <f>IF(SUM(QH8:QK8)-QL8&gt;0,SUM(QH8:QK8)-QL8,"")</f>
        <v/>
      </c>
      <c r="RB8" s="40" t="str">
        <f>IF(QO8&gt;0,QO8,"")</f>
        <v/>
      </c>
      <c r="RC8" s="40" t="str">
        <f>IF(QP8&gt;0,QP8,"")</f>
        <v/>
      </c>
      <c r="RD8" s="40" t="str">
        <f>IF(SUM(QM8:QP8)-QQ8&gt;0,SUM(QM8:QP8)-QQ8,"")</f>
        <v/>
      </c>
      <c r="RE8" s="40" t="str">
        <f>IF(SUM(QX8,RA8,RD8)&gt;0,SUM(QX8,RA8,RD8),"")</f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>IF(RH8&gt;0,RH8,"")</f>
        <v/>
      </c>
      <c r="SA8" s="11" t="str">
        <f>IF(RI8&gt;0,RI8,"")</f>
        <v/>
      </c>
      <c r="SB8" s="11" t="str">
        <f>IF(SUM(RF8:RI8)-RJ8&gt;0,SUM(RF8:RI8)-RJ8,"")</f>
        <v/>
      </c>
      <c r="SC8" s="11" t="str">
        <f>IF(RM8&gt;0,RM8,"")</f>
        <v/>
      </c>
      <c r="SD8" s="11" t="str">
        <f>IF(RN8&gt;0,RN8,"")</f>
        <v/>
      </c>
      <c r="SE8" s="11" t="str">
        <f>IF(SUM(RK8:RN8)-RO8&gt;0,SUM(RK8:RN8)-RO8,"")</f>
        <v/>
      </c>
      <c r="SF8" s="11" t="str">
        <f>IF(MAX(SB8,SE8)&gt;0,MAX(SB8,SE8),"")</f>
        <v/>
      </c>
      <c r="SG8" s="11" t="str">
        <f>IF(RR8&gt;0,RR8,"")</f>
        <v/>
      </c>
      <c r="SH8" s="11" t="str">
        <f>IF(RS8&gt;0,RS8,"")</f>
        <v/>
      </c>
      <c r="SI8" s="11" t="str">
        <f>IF(SUM(RP8:RS8)-RT8&gt;0,SUM(RP8:RS8)-RT8,"")</f>
        <v/>
      </c>
      <c r="SJ8" s="11" t="str">
        <f>IF(RW8&gt;0,RW8,"")</f>
        <v/>
      </c>
      <c r="SK8" s="11" t="str">
        <f>IF(RX8&gt;0,RX8,"")</f>
        <v/>
      </c>
      <c r="SL8" s="11" t="str">
        <f>IF(SUM(RU8:RX8)-RY8&gt;0,SUM(RU8:RX8)-RY8,"")</f>
        <v/>
      </c>
      <c r="SM8" s="11" t="str">
        <f>IF(SUM(SF8,SI8,SL8)&gt;0,SUM(SF8,SI8,SL8),"")</f>
        <v/>
      </c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40" t="str">
        <f>IF(SP8&gt;0,SP8,"")</f>
        <v/>
      </c>
      <c r="TI8" s="40" t="str">
        <f>IF(SQ8&gt;0,SQ8,"")</f>
        <v/>
      </c>
      <c r="TJ8" s="40" t="str">
        <f>IF(SUM(SN8:SQ8)-SR8&gt;0,SUM(SN8:SQ8)-SR8,"")</f>
        <v/>
      </c>
      <c r="TK8" s="40" t="str">
        <f>IF(SU8&gt;0,SU8,"")</f>
        <v/>
      </c>
      <c r="TL8" s="40" t="str">
        <f>IF(SV8&gt;0,SV8,"")</f>
        <v/>
      </c>
      <c r="TM8" s="40" t="str">
        <f>IF(SUM(SS8:SV8)-SW8&gt;0,SUM(SS8:SV8)-SW8,"")</f>
        <v/>
      </c>
      <c r="TN8" s="40" t="str">
        <f>IF(MAX(TJ8,TM8)&gt;0,MAX(TJ8,TM8),"")</f>
        <v/>
      </c>
      <c r="TO8" s="40" t="str">
        <f>IF(SZ8&gt;0,SZ8,"")</f>
        <v/>
      </c>
      <c r="TP8" s="40" t="str">
        <f>IF(TA8&gt;0,TA8,"")</f>
        <v/>
      </c>
      <c r="TQ8" s="40" t="str">
        <f>IF(SUM(SX8:TA8)-TB8&gt;0,SUM(SX8:TA8)-TB8,"")</f>
        <v/>
      </c>
      <c r="TR8" s="40" t="str">
        <f>IF(TE8&gt;0,TE8,"")</f>
        <v/>
      </c>
      <c r="TS8" s="40" t="str">
        <f>IF(TF8&gt;0,TF8,"")</f>
        <v/>
      </c>
      <c r="TT8" s="40" t="str">
        <f>IF(SUM(TC8:TF8)-TG8&gt;0,SUM(TC8:TF8)-TG8,"")</f>
        <v/>
      </c>
      <c r="TU8" s="40" t="str">
        <f>IF(SUM(TN8,TQ8,TT8)&gt;0,SUM(TN8,TQ8,TT8),"")</f>
        <v/>
      </c>
      <c r="TV8" s="18"/>
      <c r="TW8" s="18"/>
      <c r="TX8" s="18"/>
      <c r="TY8" s="18"/>
      <c r="TZ8" s="18"/>
      <c r="UA8" s="18"/>
      <c r="UB8" s="18"/>
      <c r="UC8" s="18"/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1" t="str">
        <f>IF(TX8&gt;0,TX8,"")</f>
        <v/>
      </c>
      <c r="UQ8" s="11" t="str">
        <f>IF(TY8&gt;0,TY8,"")</f>
        <v/>
      </c>
      <c r="UR8" s="11" t="str">
        <f>IF(SUM(TV8:TY8)-TZ8&gt;0,SUM(TV8:TY8)-TZ8,"")</f>
        <v/>
      </c>
      <c r="US8" s="11" t="str">
        <f>IF(UC8&gt;0,UC8,"")</f>
        <v/>
      </c>
      <c r="UT8" s="11" t="str">
        <f>IF(UD8&gt;0,UD8,"")</f>
        <v/>
      </c>
      <c r="UU8" s="11" t="str">
        <f>IF(SUM(UA8:UD8)-UE8&gt;0,SUM(UA8:UD8)-UE8,"")</f>
        <v/>
      </c>
      <c r="UV8" s="11" t="str">
        <f>IF(MAX(UR8,UU8)&gt;0,MAX(UR8,UU8),"")</f>
        <v/>
      </c>
      <c r="UW8" s="11" t="str">
        <f>IF(UH8&gt;0,UH8,"")</f>
        <v/>
      </c>
      <c r="UX8" s="11" t="str">
        <f>IF(UI8&gt;0,UI8,"")</f>
        <v/>
      </c>
      <c r="UY8" s="11" t="str">
        <f>IF(SUM(UF8:UI8)-UJ8&gt;0,SUM(UF8:UI8)-UJ8,"")</f>
        <v/>
      </c>
      <c r="UZ8" s="11" t="str">
        <f>IF(UM8&gt;0,UM8,"")</f>
        <v/>
      </c>
      <c r="VA8" s="11" t="str">
        <f>IF(UN8&gt;0,UN8,"")</f>
        <v/>
      </c>
      <c r="VB8" s="11" t="str">
        <f>IF(SUM(UK8:UN8)-UO8&gt;0,SUM(UK8:UN8)-UO8,"")</f>
        <v/>
      </c>
      <c r="VC8" s="11" t="str">
        <f>IF(SUM(UV8,UY8,VB8)&gt;0,SUM(UV8,UY8,VB8),"")</f>
        <v/>
      </c>
      <c r="VD8" s="17"/>
      <c r="VE8" s="17"/>
      <c r="VF8" s="17"/>
      <c r="VG8" s="17"/>
      <c r="VH8" s="17"/>
      <c r="VI8" s="17"/>
      <c r="VJ8" s="17"/>
      <c r="VK8" s="17"/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40" t="str">
        <f>IF(VF8&gt;0,VF8,"")</f>
        <v/>
      </c>
      <c r="VY8" s="40" t="str">
        <f>IF(VG8&gt;0,VG8,"")</f>
        <v/>
      </c>
      <c r="VZ8" s="40" t="str">
        <f>IF(SUM(VD8:VG8)-VH8&gt;0,SUM(VD8:VG8)-VH8,"")</f>
        <v/>
      </c>
      <c r="WA8" s="40" t="str">
        <f>IF(VK8&gt;0,VK8,"")</f>
        <v/>
      </c>
      <c r="WB8" s="40" t="str">
        <f>IF(VL8&gt;0,VL8,"")</f>
        <v/>
      </c>
      <c r="WC8" s="40" t="str">
        <f>IF(SUM(VI8:VL8)-VM8&gt;0,SUM(VI8:VL8)-VM8,"")</f>
        <v/>
      </c>
      <c r="WD8" s="40" t="str">
        <f>IF(MAX(VZ8,WC8)&gt;0,MAX(VZ8,WC8),"")</f>
        <v/>
      </c>
      <c r="WE8" s="40" t="str">
        <f>IF(VP8&gt;0,VP8,"")</f>
        <v/>
      </c>
      <c r="WF8" s="40" t="str">
        <f>IF(VQ8&gt;0,VQ8,"")</f>
        <v/>
      </c>
      <c r="WG8" s="40" t="str">
        <f>IF(SUM(VN8:VQ8)-VR8&gt;0,SUM(VN8:VQ8)-VR8,"")</f>
        <v/>
      </c>
      <c r="WH8" s="40" t="str">
        <f>IF(VU8&gt;0,VU8,"")</f>
        <v/>
      </c>
      <c r="WI8" s="40" t="str">
        <f>IF(VV8&gt;0,VV8,"")</f>
        <v/>
      </c>
      <c r="WJ8" s="40" t="str">
        <f>IF(SUM(VS8:VV8)-VW8&gt;0,SUM(VS8:VV8)-VW8,"")</f>
        <v/>
      </c>
      <c r="WK8" s="40" t="str">
        <f>IF(SUM(WD8,WG8,WJ8)&gt;0,SUM(WD8,WG8,WJ8),"")</f>
        <v/>
      </c>
      <c r="WL8" s="26">
        <f>IF($CH8="P",BS8,(BS8+AR8)/2)</f>
        <v>0</v>
      </c>
      <c r="WM8" s="26">
        <f>IF($CH8="P",BT8,(BT8+AS8)/2)</f>
        <v>0</v>
      </c>
      <c r="WN8" s="26">
        <f>IF($CH8="P",BU8,(BU8+AT8)/2)</f>
        <v>0</v>
      </c>
      <c r="WO8" s="26">
        <f>IF($CH8="P",BV8,(BV8+AU8)/2)</f>
        <v>0</v>
      </c>
      <c r="WP8" s="26">
        <f>IF($CH8="P",BW8,(BW8+AV8)/2)</f>
        <v>0</v>
      </c>
      <c r="WQ8" s="26">
        <f>IF($CH8="P",BX8,(BX8+AW8)/2)</f>
        <v>0</v>
      </c>
      <c r="WR8" s="26">
        <f>IF($CH8="P",BY8,(BY8+AX8)/2)</f>
        <v>0</v>
      </c>
      <c r="WS8" s="26">
        <f>IF($CH8="P",BZ8,(BZ8+AY8)/2)</f>
        <v>0</v>
      </c>
      <c r="WT8" s="26">
        <f>IF($CH8="P",CA8,(CA8+AZ8)/2)</f>
        <v>0</v>
      </c>
      <c r="WU8" s="26">
        <f>IF($CH8="P",CB8,(CB8+BA8)/2)</f>
        <v>0</v>
      </c>
      <c r="WV8" s="26">
        <f>IF($CH8="P",CC8,(CC8+BB8)/2)</f>
        <v>0</v>
      </c>
      <c r="WW8" s="26">
        <f>IF($CH8="P",CD8,(CD8+BC8)/2)</f>
        <v>0</v>
      </c>
      <c r="WX8" s="26">
        <f>IF($CH8="P",CE8,(CE8+BD8)/2)</f>
        <v>0</v>
      </c>
      <c r="WY8" s="26">
        <f>IF($CH8="P",CF8,(CF8+BE8)/2)</f>
        <v>0</v>
      </c>
      <c r="WZ8" s="26">
        <f>IF($CH8="P",CG8,(CG8+BF8)/2)</f>
        <v>0</v>
      </c>
      <c r="XA8" s="28" t="s">
        <v>53</v>
      </c>
      <c r="XB8" s="11" t="str">
        <f>IF(WN8&gt;0,WN8,"")</f>
        <v/>
      </c>
      <c r="XC8" s="11" t="str">
        <f>IF(WO8&gt;0,WO8,"")</f>
        <v/>
      </c>
      <c r="XD8" s="11" t="str">
        <f>IF(SUM(WL8:WO8)-WP8&gt;0,SUM(WL8:WO8)-WP8,"")</f>
        <v/>
      </c>
      <c r="XE8" s="11" t="str">
        <f>IF(WS8&gt;0,WS8,"")</f>
        <v/>
      </c>
      <c r="XF8" s="11" t="str">
        <f>IF(WT8&gt;0,WT8,"")</f>
        <v/>
      </c>
      <c r="XG8" s="11" t="str">
        <f>IF(SUM(WQ8:WT8)-WU8&gt;0,SUM(WQ8:WT8)-WU8,"")</f>
        <v/>
      </c>
      <c r="XH8" s="11" t="str">
        <f>IF(MAX(XD8,XG8)&gt;0,MAX(XD8,XG8),"")</f>
        <v/>
      </c>
      <c r="XI8" s="11" t="str">
        <f>IF(WX8&gt;0,WX8,"")</f>
        <v/>
      </c>
      <c r="XJ8" s="11" t="str">
        <f>IF(WY8&gt;0,WY8,"")</f>
        <v/>
      </c>
      <c r="XK8" s="11" t="str">
        <f>IF(SUM(WV8:WY8)-WZ8&gt;0,SUM(WV8:WY8)-WZ8,"")</f>
        <v/>
      </c>
      <c r="XL8" s="11" t="str">
        <f>IF(SUM(XH8,XK8)&gt;0,SUM(XH8,XK8),"")</f>
        <v/>
      </c>
    </row>
    <row r="9" spans="1:636" x14ac:dyDescent="0.2">
      <c r="A9" s="4" cm="1">
        <f t="array" ref="A9">IF(AND(H9&lt;&gt;"",H9&lt;&gt;"No DD"),SUMPRODUCT((H$4:H$12&lt;&gt;"")*(H$4:H$12&lt;&gt;"No DD")*(E$4:E$12&gt;E9))+1,IF(H9="No DD",SUMPRODUCT((H$4:H$12="No DD")*(E$4:E$12&gt;E9))+1+SUMPRODUCT((H$4:H$12&lt;&gt;"")*(H$4:H$12&lt;&gt;"No DD")),""))</f>
        <v>6</v>
      </c>
      <c r="B9" s="5" t="s">
        <v>224</v>
      </c>
      <c r="C9" s="4" t="s">
        <v>166</v>
      </c>
      <c r="D9" s="4" t="s">
        <v>143</v>
      </c>
      <c r="E9" s="9">
        <f>SUM(J9,L9,N9)</f>
        <v>46.94</v>
      </c>
      <c r="F9" s="3" t="str">
        <f>IF(OR(AND(AG9&gt;=AQ$14,AG9&lt;&gt;"",AI9&gt;=AQ$18,AI9&lt;&gt;"",AF9=""),AND(AJ9&gt;=AQ$14,AJ9&lt;&gt;"",AL9&gt;=AQ$18,AL9&lt;&gt;"",AF9=""),AND(AN9&gt;=AQ$14,AN9&lt;&gt;"",AP9&gt;=AQ$18,AP9&lt;&gt;"",AF9=""),AND(BH9&gt;=BR$14,BH9&lt;&gt;"",BJ9&gt;=BR$18,BJ9&lt;&gt;"",BG9=""),AND(BK9&gt;=BR$14,BK9&lt;&gt;"",BM9&gt;=BR$18,BM9&lt;&gt;"",BG9=""),AND(BO9&gt;=BR$14,BO9&lt;&gt;"",BQ9&gt;=BR$18,BQ9&lt;&gt;"",BG9=""),AND(CI9&gt;=CS$14,CI9&lt;&gt;"",CK9&gt;=CS$18,CK9&lt;&gt;"",CH9=""),AND(CL9&gt;=CS$14,CL9&lt;&gt;"",CN9&gt;=CS$18,CN9&lt;&gt;"",CH9=""),AND(CP9&gt;=CS$14,CP9&lt;&gt;"",CR9&gt;=CS$18,CR9&lt;&gt;"",CH9=""),AND(DP9&gt;=EC$14,DP9&lt;&gt;"",DR9&gt;=EC$18,DR9&lt;&gt;""),AND(DS9&gt;=EC$14,DS9&lt;&gt;"",DU9&gt;=EC$18,DU9&lt;&gt;""),AND(DW9&gt;=EC$14,DW9&lt;&gt;"",DY9&gt;=EC$18,DY9&lt;&gt;""),AND(DZ9&gt;=EC$14,DZ9&lt;&gt;"",EB9&gt;=EC$18,EB9&lt;&gt;""),AND(EX9&gt;=FK$14,EX9&lt;&gt;"",EZ9&gt;=FK$18,EZ9&lt;&gt;""),AND(FA9&gt;=FK$14,FA9&lt;&gt;"",FC9&gt;=FK$18,FC9&lt;&gt;""),AND(FE9&gt;=FK$14,FE9&lt;&gt;"",FG9&gt;=FK$18,FG9&lt;&gt;""),AND(FH9&gt;=FK$14,FH9&lt;&gt;"",FJ9&gt;=FK$18,FJ9&lt;&gt;""),AND(GF9&gt;=GS$14,GF9&lt;&gt;"",GH9&gt;=GS$18,GH9&lt;&gt;""),AND(GI9&gt;=GS$14,GI9&lt;&gt;"",GK9&gt;=GS$18,GK9&lt;&gt;""),AND(GM9&gt;=GS$14,GM9&lt;&gt;"",GO9&gt;=GS$18,GO9&lt;&gt;""),AND(GP9&gt;=GS$14,GP9&lt;&gt;"",GR9&gt;=GS$18,GR9&lt;&gt;""),AND(HN9&gt;=IA$14,HN9&lt;&gt;"",HP9&gt;=IA$18,HP9&lt;&gt;""),AND(HQ9&gt;=IA$14,HQ9&lt;&gt;"",HS9&gt;=IA$18,HS9&lt;&gt;""),AND(HU9&gt;=IA$14,HU9&lt;&gt;"",HW9&gt;=IA$18,HW9&lt;&gt;""),AND(HX9&gt;=IA$14,HX9&lt;&gt;"",HZ9&gt;=IA$18,HZ9&lt;&gt;""),AND(IV9&gt;=JI$14,IV9&lt;&gt;"",IX9&gt;=JI$18,IX9&lt;&gt;""),AND(IY9&gt;=JI$14,IY9&lt;&gt;"",JA9&gt;=JI$18,JA9&lt;&gt;""),AND(JC9&gt;=JI$14,JC9&lt;&gt;"",JE9&gt;=JI$18,JE9&lt;&gt;""),AND(JF9&gt;=JI$14,JF9&lt;&gt;"",JH9&gt;=JI$18,JH9&lt;&gt;""),AND(KD9&gt;=KQ$14,KD9&lt;&gt;"",KF9&gt;=KQ$18,KF9&lt;&gt;""),AND(KG9&gt;=KQ$14,KG9&lt;&gt;"",KI9&gt;=KQ$18,KI9&lt;&gt;""),AND(KK9&gt;=KQ$14,KK9&lt;&gt;"",KM9&gt;=KQ$18,KM9&lt;&gt;""),AND(KN9&gt;=KQ$14,KN9&lt;&gt;"",KP9&gt;=KQ$18,KP9&lt;&gt;""),AND(LL9&gt;=LY$14,LL9&lt;&gt;"",LN9&gt;=LY$18,LN9&lt;&gt;""),AND(LO9&gt;=LY$14,LO9&lt;&gt;"",LQ9&gt;=LY$18,LQ9&lt;&gt;""),AND(LS9&gt;=LY$14,LS9&lt;&gt;"",LU9&gt;=LY$18,LU9&lt;&gt;""),AND(LV9&gt;=LY$14,LV9&lt;&gt;"",LX9&gt;=LY$18,LX9&lt;&gt;""),AND(MT9&gt;=NG$14,MT9&lt;&gt;"",MV9&gt;=NG$18,MV9&lt;&gt;""),AND(MW9&gt;=NG$14,MW9&lt;&gt;"",MY9&gt;=NG$18,MY9&lt;&gt;""),AND(NA9&gt;=NG$14,NA9&lt;&gt;"",NC9&gt;=NG$18,NC9&lt;&gt;""),AND(ND9&gt;=NG$14,ND9&lt;&gt;"",NF9&gt;=NG$18,NF9&lt;&gt;""),AND(OB9&gt;=OO$14,OB9&lt;&gt;"",OD9&gt;=OO$18,OD9&lt;&gt;""),AND(OE9&gt;=OO$14,OE9&lt;&gt;"",OG9&gt;=OO$18,OG9&lt;&gt;""),AND(OI9&gt;=OO$14,OI9&lt;&gt;"",OK9&gt;=OO$18,OK9&lt;&gt;""),AND(OL9&gt;=OO$14,OL9&lt;&gt;"",ON9&gt;=OO$18,ON9&lt;&gt;""),AND(PJ9&gt;=PW$14,PJ9&lt;&gt;"",PL9&gt;=PW$18,PL9&lt;&gt;""),AND(PM9&gt;=PW$14,PM9&lt;&gt;"",PO9&gt;=PW$18,PO9&lt;&gt;""),AND(PQ9&gt;=PW$14,PQ9&lt;&gt;"",PS9&gt;=PW$18,PS9&lt;&gt;""),AND(PT9&gt;=PW$14,PT9&lt;&gt;"",PV9&gt;=PW$18,PV9&lt;&gt;""),AND(QR9&gt;=RE$14,QR9&lt;&gt;"",QT9&gt;=RE$18,QT9&lt;&gt;""),AND(QU9&gt;=RE$14,QU9&lt;&gt;"",QW9&gt;=RE$18,QW9&lt;&gt;""),AND(QY9&gt;=RE$14,QY9&lt;&gt;"",RA9&gt;=RE$18,RA9&lt;&gt;""),AND(RB9&gt;=RE$14,RB9&lt;&gt;"",RD9&gt;=RE$18,RD9&lt;&gt;""),AND(RZ9&gt;=SM$14,RZ9&lt;&gt;"",SB9&gt;=SM$18,SB9&lt;&gt;""),AND(SC9&gt;=SM$14,SC9&lt;&gt;"",SE9&gt;=SM$18,SE9&lt;&gt;""),AND(SG9&gt;=SM$14,SG9&lt;&gt;"",SI9&gt;=SM$18,SI9&lt;&gt;""),AND(SJ9&gt;=SM$14,SJ9&lt;&gt;"",SL9&gt;=SM$18,SL9&lt;&gt;""),AND(TH9&gt;=TU$14,TH9&lt;&gt;"",TJ9&gt;=TU$18,TJ9&lt;&gt;""),AND(TK9&gt;=TU$14,TK9&lt;&gt;"",TM9&gt;=TU$18,TM9&lt;&gt;""),AND(TO9&gt;=TU$14,TO9&lt;&gt;"",TQ9&gt;=TU$18,TQ9&lt;&gt;""),AND(TR9&gt;=TU$14,TR9&lt;&gt;"",TT9&gt;=TU$18,TT9&lt;&gt;""),AND(UP9&gt;=VC$14,UP9&lt;&gt;"",UR9&gt;=VC$18,UR9&lt;&gt;""),AND(US9&gt;=VC$14,US9&lt;&gt;"",UU9&gt;=VC$18,UU9&lt;&gt;""),AND(UW9&gt;=VC$14,UW9&lt;&gt;"",UY9&gt;=VC$18,UY9&lt;&gt;""),AND(UZ9&gt;=VC$14,UZ9&lt;&gt;"",VB9&gt;=VC$18,VB9&lt;&gt;""),AND(VX9&gt;=WK$14,VX9&lt;&gt;"",VZ9&gt;=WK$18,VZ9&lt;&gt;""),AND(WA9&gt;=WK$14,WA9&lt;&gt;"",WC9&gt;=WK$18,WC9&lt;&gt;""),AND(WE9&gt;=WK$14,WE9&lt;&gt;"",WG9&gt;=WK$18,WG9&lt;&gt;""),AND(WH9&gt;=WK$14,WH9&lt;&gt;"",WJ9&gt;=WK$18,WJ9&lt;&gt;"")),"P","")</f>
        <v>P</v>
      </c>
      <c r="G9" s="3" t="str">
        <f>IF(OR(AND(AI9&gt;=AQ$18,AI9&lt;&gt;"",AF9=""),AND(AL9&gt;=AQ$18,AL9&lt;&gt;"",AF9=""),AND(AP9&gt;=AQ$18,AP9&lt;&gt;"",AF9=""),AND(BJ9&gt;=BR$18,BJ9&lt;&gt;"",BG9=""),AND(BM9&gt;=BR$18,BM9&lt;&gt;"",BG9=""),AND(BQ9&gt;=BR$18,BQ9&lt;&gt;"",BG9=""),AND(CK9&gt;=CS$18,CK9&lt;&gt;"",CH9=""),AND(CN9&gt;=CS$18,CN9&lt;&gt;"",CH9=""),AND(CR9&gt;=CS$18,CR9&lt;&gt;"",CH9=""),AND(DR9&gt;=EC$18,DR9&lt;&gt;""),AND(DU9&gt;=EC$18,DU9&lt;&gt;""),AND(DY9&gt;=EC$18,DY9&lt;&gt;""),AND(EB9&gt;=EC$18,EB9&lt;&gt;""),AND(EZ9&gt;=FK$18,EZ9&lt;&gt;""),AND(FC9&gt;=FK$18,FC9&lt;&gt;""),AND(FG9&gt;=FK$18,FG9&lt;&gt;""),AND(FJ9&gt;=FK$18,FJ9&lt;&gt;""),AND(GH9&gt;=GS$18,GH9&lt;&gt;""),AND(GK9&gt;=GS$18,GK9&lt;&gt;""),AND(GO9&gt;=GS$18,GO9&lt;&gt;""),AND(GR9&gt;=GS$18,GR9&lt;&gt;""),AND(HP9&gt;=IA$18,HP9&lt;&gt;""),AND(HS9&gt;=IA$18,HS9&lt;&gt;""),AND(HW9&gt;=IA$18,HW9&lt;&gt;""),AND(HZ9&gt;=IA$18,HZ9&lt;&gt;""),AND(IX9&gt;=JI$18,IX9&lt;&gt;""),AND(JA9&gt;=JI$18,JA9&lt;&gt;""),AND(JE9&gt;=JI$18,JE9&lt;&gt;""),AND(JH9&gt;=JI$18,JH9&lt;&gt;""),AND(KF9&gt;=KQ$18,KF9&lt;&gt;""),AND(KI9&gt;=KQ$18,KI9&lt;&gt;""),AND(KM9&gt;=KQ$18,KM9&lt;&gt;""),AND(KP9&gt;=KQ$18,KP9&lt;&gt;""),AND(LN9&gt;=LY$18,LN9&lt;&gt;""),AND(LQ9&gt;=LY$18,LQ9&lt;&gt;""),AND(LU9&gt;=LY$18,LU9&lt;&gt;""),AND(LX9&gt;=LY$18,LX9&lt;&gt;""),AND(MV9&gt;=NG$18,MV9&lt;&gt;""),AND(MY9&gt;=NG$18,MY9&lt;&gt;""),AND(NC9&gt;=NG$18,NC9&lt;&gt;""),AND(NF9&gt;=NG$18,NF9&lt;&gt;""),AND(OD9&gt;=OO$18,OD9&lt;&gt;""),AND(OG9&gt;=OO$18,OG9&lt;&gt;""),AND(OK9&gt;=OO$18,OK9&lt;&gt;""),AND(ON9&gt;=OO$18,ON9&lt;&gt;""),AND(PL9&gt;=PW$18,PL9&lt;&gt;""),AND(PO9&gt;=PW$18,PO9&lt;&gt;""),AND(PS9&gt;=PW$18,PS9&lt;&gt;""),AND(PV9&gt;=PW$18,PV9&lt;&gt;""),AND(QT9&gt;=RE$18,QT9&lt;&gt;""),AND(QW9&gt;=RE$18,QW9&lt;&gt;""),AND(RA9&gt;=RE$18,RA9&lt;&gt;""),AND(RD9&gt;=RE$18,RD9&lt;&gt;""),AND(SB9&gt;=SM$18,SB9&lt;&gt;""),AND(SE9&gt;=SM$18,SE9&lt;&gt;""),AND(SI9&gt;=SM$18,SI9&lt;&gt;""),AND(SL9&gt;=SM$18,SL9&lt;&gt;""),AND(TJ9&gt;=TU$18,TJ9&lt;&gt;""),AND(TM9&gt;=TU$18,TM9&lt;&gt;""),AND(TQ9&gt;=TU$18,TQ9&lt;&gt;""),AND(TT9&gt;=TU$18,TT9&lt;&gt;""),AND(UR9&gt;=VC$18,UR9&lt;&gt;""),AND(UU9&gt;=VC$18,UU9&lt;&gt;""),AND(UY9&gt;=VC$18,UY9&lt;&gt;""),AND(VB9&gt;=VC$18,VB9&lt;&gt;""),AND(VZ9&gt;=WK$18,VZ9&lt;&gt;""),AND(WC9&gt;=WK$18,WC9&lt;&gt;""),AND(WG9&gt;=WK$18,WG9&lt;&gt;""),AND(WJ9&gt;=WK$18,WJ9&lt;&gt;"")),"P","")</f>
        <v>P</v>
      </c>
      <c r="H9" s="36" t="str">
        <f>IF(AND(G9="P",F9=""),"No DD",IF(OR(AND(AG9&gt;=AQ$17,AG9&lt;&gt;"",AI9&gt;=AQ$21,AI9&lt;&gt;"",AF9=""),AND(AJ9&gt;=AQ$17,AJ9&lt;&gt;"",AL9&gt;=AQ$21,AL9&lt;&gt;"",AF9=""),AND(AN9&gt;=AQ$17,AN9&lt;&gt;"",AP9&gt;=AQ$21,AP9&lt;&gt;"",AF9=""),AND(BH9&gt;=BR$17,BH9&lt;&gt;"",BJ9&gt;=BR$21,BJ9&lt;&gt;"",BG9=""),AND(BK9&gt;=BR$17,BK9&lt;&gt;"",BM9&gt;=BR$21,BM9&lt;&gt;"",BG9=""),AND(BO9&gt;=BR$17,BO9&lt;&gt;"",BQ9&gt;=BR$21,BQ9&lt;&gt;"",BG9=""),AND(CI9&gt;=CS$17,CI9&lt;&gt;"",CK9&gt;=CS$21,CK9&lt;&gt;"",CH9=""),AND(CL9&gt;=CS$17,CL9&lt;&gt;"",CN9&gt;=CS$21,CN9&lt;&gt;"",CH9=""),AND(CP9&gt;=CS$17,CP9&lt;&gt;"",CR9&gt;=CS$21,CR9&lt;&gt;"",CH9=""),AND(DP9&gt;=EC$17,DP9&lt;&gt;"",DR9&gt;=EC$21,DR9&lt;&gt;""),AND(DS9&gt;=EC$17,DS9&lt;&gt;"",DU9&gt;=EC$21,DU9&lt;&gt;""),AND(DW9&gt;=EC$17,DW9&lt;&gt;"",DY9&gt;=EC$21,DY9&lt;&gt;""),AND(DZ9&gt;=EC$17,DZ9&lt;&gt;"",EB9&gt;=EC$21,EB9&lt;&gt;""),AND(EX9&gt;=FK$17,EX9&lt;&gt;"",EZ9&gt;=FK$21,EZ9&lt;&gt;""),AND(FA9&gt;=FK$17,FA9&lt;&gt;"",FC9&gt;=FK$21,FC9&lt;&gt;""),AND(FE9&gt;=FK$17,FE9&lt;&gt;"",FG9&gt;=FK$21,FG9&lt;&gt;""),AND(FH9&gt;=FK$17,FH9&lt;&gt;"",FJ9&gt;=FK$21,FJ9&lt;&gt;""),AND(GF9&gt;=GS$17,GF9&lt;&gt;"",GH9&gt;=GS$21,GH9&lt;&gt;""),AND(GI9&gt;=GS$17,GI9&lt;&gt;"",GK9&gt;=GS$21,GK9&lt;&gt;""),AND(GM9&gt;=GS$17,GM9&lt;&gt;"",GO9&gt;=GS$21,GO9&lt;&gt;""),AND(GP9&gt;=GS$17,GP9&lt;&gt;"",GR9&gt;=GS$21,GR9&lt;&gt;""),AND(HN9&gt;=IA$17,HN9&lt;&gt;"",HP9&gt;=IA$21,HP9&lt;&gt;""),AND(HQ9&gt;=IA$17,HQ9&lt;&gt;"",HS9&gt;=IA$21,HS9&lt;&gt;""),AND(HU9&gt;=IA$17,HU9&lt;&gt;"",HW9&gt;=IA$21,HW9&lt;&gt;""),AND(HX9&gt;=IA$17,HX9&lt;&gt;"",HZ9&gt;=IA$21,HZ9&lt;&gt;""),AND(IV9&gt;=JI$17,IV9&lt;&gt;"",IX9&gt;=JI$21,IX9&lt;&gt;""),AND(IY9&gt;=JI$17,IY9&lt;&gt;"",JA9&gt;=JI$21,JA9&lt;&gt;""),AND(JC9&gt;=JI$17,JC9&lt;&gt;"",JE9&gt;=JI$21,JE9&lt;&gt;""),AND(JF9&gt;=JI$17,JF9&lt;&gt;"",JH9&gt;=JI$21,JH9&lt;&gt;""),AND(KD9&gt;=KQ$17,KD9&lt;&gt;"",KF9&gt;=KQ$21,KF9&lt;&gt;""),AND(KG9&gt;=KQ$17,KG9&lt;&gt;"",KI9&gt;=KQ$21,KI9&lt;&gt;""),AND(KK9&gt;=KQ$17,KK9&lt;&gt;"",KM9&gt;=KQ$21,KM9&lt;&gt;""),AND(KN9&gt;=KQ$17,KN9&lt;&gt;"",KP9&gt;=KQ$21,KP9&lt;&gt;""),AND(LL9&gt;=LY$17,LL9&lt;&gt;"",LN9&gt;=LY$21,LN9&lt;&gt;""),AND(LO9&gt;=LY$17,LO9&lt;&gt;"",LQ9&gt;=LY$21,LQ9&lt;&gt;""),AND(LS9&gt;=LY$17,LS9&lt;&gt;"",LU9&gt;=LY$21,LU9&lt;&gt;""),AND(LV9&gt;=LY$17,LV9&lt;&gt;"",LX9&gt;=LY$21,LX9&lt;&gt;""),AND(MT9&gt;=NG$17,MT9&lt;&gt;"",MV9&gt;=NG$21,MV9&lt;&gt;""),AND(MW9&gt;=NG$17,MW9&lt;&gt;"",MY9&gt;=NG$21,MY9&lt;&gt;""),AND(NA9&gt;=NG$17,NA9&lt;&gt;"",NC9&gt;=NG$21,NC9&lt;&gt;""),AND(ND9&gt;=NG$17,ND9&lt;&gt;"",NF9&gt;=NG$21,NF9&lt;&gt;""),AND(OB9&gt;=OO$17,OB9&lt;&gt;"",OD9&gt;=OO$21,OD9&lt;&gt;""),AND(OE9&gt;=OO$17,OE9&lt;&gt;"",OG9&gt;=OO$21,OG9&lt;&gt;""),AND(OI9&gt;=OO$17,OI9&lt;&gt;"",OK9&gt;=OO$21,OK9&lt;&gt;""),AND(OL9&gt;=OO$17,OL9&lt;&gt;"",ON9&gt;=OO$21,ON9&lt;&gt;""),AND(PJ9&gt;=PW$17,PJ9&lt;&gt;"",PL9&gt;=PW$21,PL9&lt;&gt;""),AND(PM9&gt;=PW$17,PM9&lt;&gt;"",PO9&gt;=PW$21,PO9&lt;&gt;""),AND(PQ9&gt;=PW$17,PQ9&lt;&gt;"",PS9&gt;=PW$21,PS9&lt;&gt;""),AND(PT9&gt;=PW$17,PT9&lt;&gt;"",PV9&gt;=PW$21,PV9&lt;&gt;""),AND(QR9&gt;=RE$17,QR9&lt;&gt;"",QT9&gt;=RE$21,QT9&lt;&gt;""),AND(QU9&gt;=RE$17,QU9&lt;&gt;"",QW9&gt;=RE$21,QW9&lt;&gt;""),AND(QY9&gt;=RE$17,QY9&lt;&gt;"",RA9&gt;=RE$21,RA9&lt;&gt;""),AND(RB9&gt;=RE$17,RB9&lt;&gt;"",RD9&gt;=RE$21,RD9&lt;&gt;""),AND(RZ9&gt;=SM$17,RZ9&lt;&gt;"",SB9&gt;=SM$21,SB9&lt;&gt;""),AND(SC9&gt;=SM$17,SC9&lt;&gt;"",SE9&gt;=SM$21,SE9&lt;&gt;""),AND(SG9&gt;=SM$17,SG9&lt;&gt;"",SI9&gt;=SM$21,SI9&lt;&gt;""),AND(SJ9&gt;=SM$17,SJ9&lt;&gt;"",SL9&gt;=SM$21,SL9&lt;&gt;""),AND(TH9&gt;=TU$17,TH9&lt;&gt;"",TJ9&gt;=TU$21,TJ9&lt;&gt;""),AND(TK9&gt;=TU$17,TK9&lt;&gt;"",TM9&gt;=TU$21,TM9&lt;&gt;""),AND(TO9&gt;=TU$17,TO9&lt;&gt;"",TQ9&gt;=TU$21,TQ9&lt;&gt;""),AND(TR9&gt;=TU$17,TR9&lt;&gt;"",TT9&gt;=TU$21,TT9&lt;&gt;""),AND(UP9&gt;=VC$17,UP9&lt;&gt;"",UR9&gt;=VC$21,UR9&lt;&gt;""),AND(US9&gt;=VC$17,US9&lt;&gt;"",UU9&gt;=VC$21,UU9&lt;&gt;""),AND(UW9&gt;=VC$17,UW9&lt;&gt;"",UY9&gt;=VC$21,UY9&lt;&gt;""),AND(UZ9&gt;=VC$17,UZ9&lt;&gt;"",VB9&gt;=VC$21,VB9&lt;&gt;""),AND(VX9&gt;=WK$17,VX9&lt;&gt;"",VZ9&gt;=WK$21,VZ9&lt;&gt;""),AND(WA9&gt;=WK$17,WA9&lt;&gt;"",WC9&gt;=WK$21,WC9&lt;&gt;""),AND(WE9&gt;=WK$17,WE9&lt;&gt;"",WG9&gt;=WK$21,WG9&lt;&gt;""),AND(WH9&gt;=WK$17,WH9&lt;&gt;"",WJ9&gt;=WK$21,WJ9&lt;&gt;"")),"Merit",IF(OR(AND(AG9&gt;=AQ$16,AG9&lt;&gt;"",AI9&gt;=AQ$20,AI9&lt;&gt;"",AF9=""),AND(AJ9&gt;=AQ$16,AJ9&lt;&gt;"",AL9&gt;=AQ$20,AL9&lt;&gt;"",AF9=""),AND(AN9&gt;=AQ$16,AN9&lt;&gt;"",AP9&gt;=AQ$20,AP9&lt;&gt;"",AF9=""),AND(BH9&gt;=BR$16,BH9&lt;&gt;"",BJ9&gt;=BR$20,BJ9&lt;&gt;"",BG9=""),AND(BK9&gt;=BR$16,BK9&lt;&gt;"",BM9&gt;=BR$20,BM9&lt;&gt;"",BG9=""),AND(BO9&gt;=BR$16,BO9&lt;&gt;"",BQ9&gt;=BR$20,BQ9&lt;&gt;"",BG9=""),AND(CI9&gt;=CS$16,CI9&lt;&gt;"",CK9&gt;=CS$20,CK9&lt;&gt;"",CH9=""),AND(CL9&gt;=CS$16,CL9&lt;&gt;"",CN9&gt;=CS$20,CN9&lt;&gt;"",CH9=""),AND(CP9&gt;=CS$16,CP9&lt;&gt;"",CR9&gt;=CS$20,CR9&lt;&gt;"",CH9=""),AND(DP9&gt;=EC$16,DP9&lt;&gt;"",DR9&gt;=EC$20,DR9&lt;&gt;""),AND(DS9&gt;=EC$16,DS9&lt;&gt;"",DU9&gt;=EC$20,DU9&lt;&gt;""),AND(DW9&gt;=EC$16,DW9&lt;&gt;"",DY9&gt;=EC$20,DY9&lt;&gt;""),AND(DZ9&gt;=EC$16,DZ9&lt;&gt;"",EB9&gt;=EC$20,EB9&lt;&gt;""),AND(EX9&gt;=FK$16,EX9&lt;&gt;"",EZ9&gt;=FK$20,EZ9&lt;&gt;""),AND(FA9&gt;=FK$16,FA9&lt;&gt;"",FC9&gt;=FK$20,FC9&lt;&gt;""),AND(FE9&gt;=FK$16,FE9&lt;&gt;"",FG9&gt;=FK$20,FG9&lt;&gt;""),AND(FH9&gt;=FK$16,FH9&lt;&gt;"",FJ9&gt;=FK$20,FJ9&lt;&gt;""),AND(GF9&gt;=GS$16,GF9&lt;&gt;"",GH9&gt;=GS$20,GH9&lt;&gt;""),AND(GI9&gt;=GS$16,GI9&lt;&gt;"",GK9&gt;=GS$20,GK9&lt;&gt;""),AND(GM9&gt;=GS$16,GM9&lt;&gt;"",GO9&gt;=GS$20,GO9&lt;&gt;""),AND(GP9&gt;=GS$16,GP9&lt;&gt;"",GR9&gt;=GS$20,GR9&lt;&gt;""),AND(HN9&gt;=IA$16,HN9&lt;&gt;"",HP9&gt;=IA$20,HP9&lt;&gt;""),AND(HQ9&gt;=IA$16,HQ9&lt;&gt;"",HS9&gt;=IA$20,HS9&lt;&gt;""),AND(HU9&gt;=IA$16,HU9&lt;&gt;"",HW9&gt;=IA$20,HW9&lt;&gt;""),AND(HX9&gt;=IA$16,HX9&lt;&gt;"",HZ9&gt;=IA$20,HZ9&lt;&gt;""),AND(IV9&gt;=JI$16,IV9&lt;&gt;"",IX9&gt;=JI$20,IX9&lt;&gt;""),AND(IY9&gt;=JI$16,IY9&lt;&gt;"",JA9&gt;=JI$20,JA9&lt;&gt;""),AND(JC9&gt;=JI$16,JC9&lt;&gt;"",JE9&gt;=JI$20,JE9&lt;&gt;""),AND(JF9&gt;=JI$16,JF9&lt;&gt;"",JH9&gt;=JI$20,JH9&lt;&gt;""),AND(KD9&gt;=KQ$16,KD9&lt;&gt;"",KF9&gt;=KQ$20,KF9&lt;&gt;""),AND(KG9&gt;=KQ$16,KG9&lt;&gt;"",KI9&gt;=KQ$20,KI9&lt;&gt;""),AND(KK9&gt;=KQ$16,KK9&lt;&gt;"",KM9&gt;=KQ$20,KM9&lt;&gt;""),AND(KN9&gt;=KQ$16,KN9&lt;&gt;"",KP9&gt;=KQ$20,KP9&lt;&gt;""),AND(LL9&gt;=LY$16,LL9&lt;&gt;"",LN9&gt;=LY$20,LN9&lt;&gt;""),AND(LO9&gt;=LY$16,LO9&lt;&gt;"",LQ9&gt;=LY$20,LQ9&lt;&gt;""),AND(LS9&gt;=LY$16,LS9&lt;&gt;"",LU9&gt;=LY$20,LU9&lt;&gt;""),AND(LV9&gt;=LY$16,LV9&lt;&gt;"",LX9&gt;=LY$20,LX9&lt;&gt;""),AND(MT9&gt;=NG$16,MT9&lt;&gt;"",MV9&gt;=NG$20,MV9&lt;&gt;""),AND(MW9&gt;=NG$16,MW9&lt;&gt;"",MY9&gt;=NG$20,MY9&lt;&gt;""),AND(NA9&gt;=NG$16,NA9&lt;&gt;"",NC9&gt;=NG$20,NC9&lt;&gt;""),AND(ND9&gt;=NG$16,ND9&lt;&gt;"",NF9&gt;=NG$20,NF9&lt;&gt;""),AND(OB9&gt;=OO$16,OB9&lt;&gt;"",OD9&gt;=OO$20,OD9&lt;&gt;""),AND(OE9&gt;=OO$16,OE9&lt;&gt;"",OG9&gt;=OO$20,OG9&lt;&gt;""),AND(OI9&gt;=OO$16,OI9&lt;&gt;"",OK9&gt;=OO$20,OK9&lt;&gt;""),AND(OL9&gt;=OO$16,OL9&lt;&gt;"",ON9&gt;=OO$20,ON9&lt;&gt;""),AND(PJ9&gt;=PW$16,PJ9&lt;&gt;"",PL9&gt;=PW$20,PL9&lt;&gt;""),AND(PM9&gt;=PW$16,PM9&lt;&gt;"",PO9&gt;=PW$20,PO9&lt;&gt;""),AND(PQ9&gt;=PW$16,PQ9&lt;&gt;"",PS9&gt;=PW$20,PS9&lt;&gt;""),AND(PT9&gt;=PW$16,PT9&lt;&gt;"",PV9&gt;=PW$20,PV9&lt;&gt;""),AND(QR9&gt;=RE$16,QR9&lt;&gt;"",QT9&gt;=RE$20,QT9&lt;&gt;""),AND(QU9&gt;=RE$16,QU9&lt;&gt;"",QW9&gt;=RE$20,QW9&lt;&gt;""),AND(QY9&gt;=RE$16,QY9&lt;&gt;"",RA9&gt;=RE$20,RA9&lt;&gt;""),AND(RB9&gt;=RE$16,RB9&lt;&gt;"",RD9&gt;=RE$20,RD9&lt;&gt;""),AND(RZ9&gt;=SM$16,RZ9&lt;&gt;"",SB9&gt;=SM$20,SB9&lt;&gt;""),AND(SC9&gt;=SM$16,SC9&lt;&gt;"",SE9&gt;=SM$20,SE9&lt;&gt;""),AND(SG9&gt;=SM$16,SG9&lt;&gt;"",SI9&gt;=SM$20,SI9&lt;&gt;""),AND(SJ9&gt;=SM$16,SJ9&lt;&gt;"",SL9&gt;=SM$20,SL9&lt;&gt;""),AND(TH9&gt;=TU$16,TH9&lt;&gt;"",TJ9&gt;=TU$20,TJ9&lt;&gt;""),AND(TK9&gt;=TU$16,TK9&lt;&gt;"",TM9&gt;=TU$20,TM9&lt;&gt;""),AND(TO9&gt;=TU$16,TO9&lt;&gt;"",TQ9&gt;=TU$20,TQ9&lt;&gt;""),AND(TR9&gt;=TU$16,TR9&lt;&gt;"",TT9&gt;=TU$20,TT9&lt;&gt;""),AND(UP9&gt;=VC$16,UP9&lt;&gt;"",UR9&gt;=VC$20,UR9&lt;&gt;""),AND(US9&gt;=VC$16,US9&lt;&gt;"",UU9&gt;=VC$20,UU9&lt;&gt;""),AND(UW9&gt;=VC$16,UW9&lt;&gt;"",UY9&gt;=VC$20,UY9&lt;&gt;""),AND(UZ9&gt;=VC$16,UZ9&lt;&gt;"",VB9&gt;=VC$20,VB9&lt;&gt;""),AND(VX9&gt;=WK$16,VX9&lt;&gt;"",VZ9&gt;=WK$20,VZ9&lt;&gt;""),AND(WA9&gt;=WK$16,WA9&lt;&gt;"",WC9&gt;=WK$20,WC9&lt;&gt;""),AND(WE9&gt;=WK$16,WE9&lt;&gt;"",WG9&gt;=WK$20,WG9&lt;&gt;""),AND(WH9&gt;=WK$16,WH9&lt;&gt;"",WJ9&gt;=WK$20,WJ9&lt;&gt;"")),"Excellence",IF(I9="P","Worlds Team",IF(F9="P","National Team","")))))</f>
        <v>Merit</v>
      </c>
      <c r="I9" s="3" t="str">
        <f>IF(OR(AND(AG9&gt;=AQ$15,AG9&lt;&gt;"",AI9&gt;=AQ$19,AI9&lt;&gt;"",AF9=""),AND(AJ9&gt;=AQ$15,AJ9&lt;&gt;"",AL9&gt;=AQ$19,AL9&lt;&gt;"",AF9=""),AND(AN9&gt;=AQ$15,AN9&lt;&gt;"",AP9&gt;=AQ$19,AP9&lt;&gt;"",AF9=""),AND(BH9&gt;=BR$15,BH9&lt;&gt;"",BJ9&gt;=BR$19,BJ9&lt;&gt;"",BG9=""),AND(BK9&gt;=BR$15,BK9&lt;&gt;"",BM9&gt;=BR$19,BM9&lt;&gt;"",BG9=""),AND(BO9&gt;=BR$15,BO9&lt;&gt;"",BQ9&gt;=BR$19,BQ9&lt;&gt;"",BG9=""),AND(CI9&gt;=CS$15,CI9&lt;&gt;"",CK9&gt;=CS$19,CK9&lt;&gt;"",CH9=""),AND(CL9&gt;=CS$15,CL9&lt;&gt;"",CN9&gt;=CS$19,CN9&lt;&gt;"",CH9=""),AND(CP9&gt;=CS$15,CP9&lt;&gt;"",CR9&gt;=CS$19,CR9&lt;&gt;"",CH9=""),AND(DP9&gt;=EC$15,DP9&lt;&gt;"",DR9&gt;=EC$19,DR9&lt;&gt;""),AND(DS9&gt;=EC$15,DS9&lt;&gt;"",DU9&gt;=EC$19,DU9&lt;&gt;""),AND(DW9&gt;=EC$15,DW9&lt;&gt;"",DY9&gt;=EC$19,DY9&lt;&gt;""),AND(DZ9&gt;=EC$15,DZ9&lt;&gt;"",EB9&gt;=EC$19,EB9&lt;&gt;""),AND(EX9&gt;=FK$15,EX9&lt;&gt;"",EZ9&gt;=FK$19,EZ9&lt;&gt;""),AND(FA9&gt;=FK$15,FA9&lt;&gt;"",FC9&gt;=FK$19,FC9&lt;&gt;""),AND(FE9&gt;=FK$15,FE9&lt;&gt;"",FG9&gt;=FK$19,FG9&lt;&gt;""),AND(FH9&gt;=FK$15,FH9&lt;&gt;"",FJ9&gt;=FK$19,FJ9&lt;&gt;""),AND(GF9&gt;=GS$15,GF9&lt;&gt;"",GH9&gt;=GS$19,GH9&lt;&gt;""),AND(GI9&gt;=GS$15,GI9&lt;&gt;"",GK9&gt;=GS$19,GK9&lt;&gt;""),AND(GM9&gt;=GS$15,GM9&lt;&gt;"",GO9&gt;=GS$19,GO9&lt;&gt;""),AND(GP9&gt;=GS$15,GP9&lt;&gt;"",GR9&gt;=GS$19,GR9&lt;&gt;""),AND(HN9&gt;=IA$15,HN9&lt;&gt;"",HP9&gt;=IA$19,HP9&lt;&gt;""),AND(HQ9&gt;=IA$15,HQ9&lt;&gt;"",HS9&gt;=IA$19,HS9&lt;&gt;""),AND(HU9&gt;=IA$15,HU9&lt;&gt;"",HW9&gt;=IA$19,HW9&lt;&gt;""),AND(HX9&gt;=IA$15,HX9&lt;&gt;"",HZ9&gt;=IA$19,HZ9&lt;&gt;""),AND(IV9&gt;=JI$15,IV9&lt;&gt;"",IX9&gt;=JI$19,IX9&lt;&gt;""),AND(IY9&gt;=JI$15,IY9&lt;&gt;"",JA9&gt;=JI$19,JA9&lt;&gt;""),AND(JC9&gt;=JI$15,JC9&lt;&gt;"",JE9&gt;=JI$19,JE9&lt;&gt;""),AND(JF9&gt;=JI$15,JF9&lt;&gt;"",JH9&gt;=JI$19,JH9&lt;&gt;""),AND(KD9&gt;=KQ$15,KD9&lt;&gt;"",KF9&gt;=KQ$19,KF9&lt;&gt;""),AND(KG9&gt;=KQ$15,KG9&lt;&gt;"",KI9&gt;=KQ$19,KI9&lt;&gt;""),AND(KK9&gt;=KQ$15,KK9&lt;&gt;"",KM9&gt;=KQ$19,KM9&lt;&gt;""),AND(KN9&gt;=KQ$15,KN9&lt;&gt;"",KP9&gt;=KQ$19,KP9&lt;&gt;""),AND(LL9&gt;=LY$15,LL9&lt;&gt;"",LN9&gt;=LY$19,LN9&lt;&gt;""),AND(LO9&gt;=LY$15,LO9&lt;&gt;"",LQ9&gt;=LY$19,LQ9&lt;&gt;""),AND(LS9&gt;=LY$15,LS9&lt;&gt;"",LU9&gt;=LY$19,LU9&lt;&gt;""),AND(LV9&gt;=LY$15,LV9&lt;&gt;"",LX9&gt;=LY$19,LX9&lt;&gt;""),AND(MT9&gt;=NG$15,MT9&lt;&gt;"",MV9&gt;=NG$19,MV9&lt;&gt;""),AND(MW9&gt;=NG$15,MW9&lt;&gt;"",MY9&gt;=NG$19,MY9&lt;&gt;""),AND(NA9&gt;=NG$15,NA9&lt;&gt;"",NC9&gt;=NG$19,NC9&lt;&gt;""),AND(ND9&gt;=NG$15,ND9&lt;&gt;"",NF9&gt;=NG$19,NF9&lt;&gt;""),AND(OB9&gt;=OO$15,OB9&lt;&gt;"",OD9&gt;=OO$19,OD9&lt;&gt;""),AND(OE9&gt;=OO$15,OE9&lt;&gt;"",OG9&gt;=OO$19,OG9&lt;&gt;""),AND(OI9&gt;=OO$15,OI9&lt;&gt;"",OK9&gt;=OO$19,OK9&lt;&gt;""),AND(OL9&gt;=OO$15,OL9&lt;&gt;"",ON9&gt;=OO$19,ON9&lt;&gt;""),AND(PJ9&gt;=PW$15,PJ9&lt;&gt;"",PL9&gt;=PW$19,PL9&lt;&gt;""),AND(PM9&gt;=PW$15,PM9&lt;&gt;"",PO9&gt;=PW$19,PO9&lt;&gt;""),AND(PQ9&gt;=PW$15,PQ9&lt;&gt;"",PS9&gt;=PW$19,PS9&lt;&gt;""),AND(PT9&gt;=PW$15,PT9&lt;&gt;"",PV9&gt;=PW$19,PV9&lt;&gt;""),AND(QR9&gt;=RE$15,QR9&lt;&gt;"",QT9&gt;=RE$19,QT9&lt;&gt;""),AND(QU9&gt;=RE$15,QU9&lt;&gt;"",QW9&gt;=RE$19,QW9&lt;&gt;""),AND(QY9&gt;=RE$15,QY9&lt;&gt;"",RA9&gt;=RE$19,RA9&lt;&gt;""),AND(RB9&gt;=RE$15,RB9&lt;&gt;"",RD9&gt;=RE$19,RD9&lt;&gt;""),AND(RZ9&gt;=SM$15,RZ9&lt;&gt;"",SB9&gt;=SM$19,SB9&lt;&gt;""),AND(SC9&gt;=SM$15,SC9&lt;&gt;"",SE9&gt;=SM$19,SE9&lt;&gt;""),AND(SG9&gt;=SM$15,SG9&lt;&gt;"",SI9&gt;=SM$19,SI9&lt;&gt;""),AND(SJ9&gt;=SM$15,SJ9&lt;&gt;"",SL9&gt;=SM$19,SL9&lt;&gt;""),AND(TH9&gt;=TU$15,TH9&lt;&gt;"",TJ9&gt;=TU$19,TJ9&lt;&gt;""),AND(TK9&gt;=TU$15,TK9&lt;&gt;"",TM9&gt;=TU$19,TM9&lt;&gt;""),AND(TO9&gt;=TU$15,TO9&lt;&gt;"",TQ9&gt;=TU$19,TQ9&lt;&gt;""),AND(TR9&gt;=TU$15,TR9&lt;&gt;"",TT9&gt;=TU$19,TT9&lt;&gt;""),AND(UP9&gt;=VC$15,UP9&lt;&gt;"",UR9&gt;=VC$19,UR9&lt;&gt;""),AND(US9&gt;=VC$15,US9&lt;&gt;"",UU9&gt;=VC$19,UU9&lt;&gt;""),AND(UW9&gt;=VC$15,UW9&lt;&gt;"",UY9&gt;=VC$19,UY9&lt;&gt;""),AND(UZ9&gt;=VC$15,UZ9&lt;&gt;"",VB9&gt;=VC$19,VB9&lt;&gt;""),AND(VX9&gt;=WK$15,VX9&lt;&gt;"",VZ9&gt;=WK$19,VZ9&lt;&gt;""),AND(WA9&gt;=WK$15,WA9&lt;&gt;"",WC9&gt;=WK$19,WC9&lt;&gt;""),AND(WE9&gt;=WK$15,WE9&lt;&gt;"",WG9&gt;=WK$19,WG9&lt;&gt;""),AND(WH9&gt;=WK$15,WH9&lt;&gt;"",WJ9&gt;=WK$19,WJ9&lt;&gt;"")),"P","")</f>
        <v>P</v>
      </c>
      <c r="J9" s="8">
        <f>IF(COUNT(AI9,AL9,AP9,BJ9,BM9,BQ9,CK9,CN9,CR9)&gt;0,LARGE((AI9,AL9,AP9,BJ9,BM9,BQ9,CK9,CN9,CR9),1),0)</f>
        <v>0</v>
      </c>
      <c r="K9" s="8" t="str">
        <f>IF(J9="","",IF(OR(J9=CK9,J9=CN9,J9=CR9),$BS$1,IF(OR(J9=BJ9,J9=BM9,J9=BQ9),$AR$1,IF(OR(J9=AI9,J9=AL9,J9=AP9),$Q$1,""))))</f>
        <v/>
      </c>
      <c r="L9" s="8">
        <f>IF(COUNT(AI9,AL9,AP9,BJ9,BM9,BQ9,CK9,CN9,CR9)&gt;1,LARGE((AI9,AL9,AP9,BJ9,BM9,BQ9,CK9,CN9,CR9),2),0)</f>
        <v>0</v>
      </c>
      <c r="M9" s="8" t="str">
        <f>IF(L9="","",IF(OR(L9=CK9,L9=CN9,L9=CR9),$BS$1,IF(OR(L9=BJ9,L9=BM9,L9=BQ9),$AR$1,IF(OR(L9=AI9,L9=AL9,L9=AP9),$Q$1,""))))</f>
        <v/>
      </c>
      <c r="N9" s="8">
        <f>IF(MAX(CT9,CU9)&gt;0,MAX(CT9,CU9),"")</f>
        <v>46.94</v>
      </c>
      <c r="O9" s="11" t="str">
        <f>IF(N9="","",IF(N9=CT9,"("&amp;CT$2&amp;")",IF(N9=CU9,"("&amp;CU$2&amp;")")))</f>
        <v>(Prelim)</v>
      </c>
      <c r="P9" s="8" t="str">
        <f>IF(N9="","",IF(N9=CT9,IF(N9+IF(L9="",0,L9)=WD9,$VD$1,IF(N9+IF(L9="",0,L9)=UV9,$TV$1,IF(N9+IF(L9="",0,L9)=TN9,$SN$1,IF(N9+IF(L9="",0,L9)=SF9,$RF$1,IF(N9+IF(L9="",0,L9)=QX9,$PX$1,IF(N9+IF(L9="",0,L9)=PP9,$OP$1,IF(N9+IF(L9="",0,L9)=OH9,$NH$1,IF(N9+IF(L9="",0,L9)=MZ9,$LZ$1,IF(N9+IF(L9="",0,L9)=LR9,$KR$1,IF(N9+IF(L9="",0,L9)=KJ9,$JJ$1,IF(N9+IF(L9="",0,L9)=JB9,$IB$1,IF(N9+IF(L9="",0,L9)=HT9,$GT$1,IF(N9+IF(L9="",0,L9)=GL9,$FL$1,IF(N9+IF(L9="",0,L9)=FD9,$ED$1,IF(N9+IF(L9="",0,L9)=DV9,$CV$1))))))))))))))),IF(N9=CU9,IF(N9+IF(L9="",0,L9)=WG9,$VD$1,IF(N9+IF(L9="",0,L9)=UY9,$TV$1,IF(N9+IF(L9="",0,L9)=TQ9,$SN$1,IF(N9+IF(L9="",0,L9)=SL9,$RF$1,IF(N9+IF(L9="",0,L9)=RD9,$PX$1,IF(N9+IF(L9="",0,L9)=PV9,$OP$1,IF(N9+IF(L9="",0,L9)=ON9,$NH$1,IF(N9+IF(L9="",0,L9)=NF9,$LZ$1,IF(N9+IF(L9="",0,L9)=LX9,$KR$1,IF(N9+IF(L9="",0,L9)=KP9,$JJ$1,IF(N9+IF(L9="",0,L9)=JH9,$IB$1,IF(N9+IF(L9="",0,L9)=HZ9,$GT$1,IF(N9+IF(L9="",0,L9)=GR9,$FL$1,IF(N9+IF(L9="",0,L9)=FJ9,$ED$1,IF(N9+IF(L9="",0,L9)=EB9,$CV$1,IF(N9+IF(L9="",0,L9)=WJ9,$VD$1,IF(N9+IF(L9="",0,L9)=VB9,$TV$1,IF(N9+IF(L9="",0,L9)=TT9,$SN$1,IF(N9+IF(L9="",0,L9)=SI9,$RF$1,IF(N9+IF(L9="",0,L9)=RA9,$PX$1,IF(N9+IF(L9="",0,L9)=PS9,$OP$1,IF(N9+IF(L9="",0,L9)=OK9,$NH$1,IF(N9+IF(L9="",0,L9)=NC9,$LZ$1,IF(N9+IF(L9="",0,L9)=LU9,$KR$1,IF(N9+IF(L9="",0,L9)=KM9,$JJ$1,IF(N9+IF(L9="",0,L9)=JE9,$IB$1,IF(N9+IF(L9="",0,L9)=HW9,$GT$1,IF(N9+IF(L9="",0,L9)=GO9,$FL$1,IF(N9+IF(L9="",0,L9)=FG9,$ED$1,IF(N9+IF(L9="",0,L9)=DY9,$CV$1)))))))))))))))))))))))))))))))))</f>
        <v>2025 World Cup ITA (April 6)</v>
      </c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7"/>
      <c r="AG9" s="38" t="str">
        <f>IF(S9&gt;0,S9,"")</f>
        <v/>
      </c>
      <c r="AH9" s="38" t="str">
        <f>IF(T9&gt;0,T9,"")</f>
        <v/>
      </c>
      <c r="AI9" s="40" t="str">
        <f>IF(SUM(Q9:T9)-U9&gt;0,SUM(Q9:T9)-U9,"")</f>
        <v/>
      </c>
      <c r="AJ9" s="40" t="str">
        <f>IF(X9&gt;0,X9,"")</f>
        <v/>
      </c>
      <c r="AK9" s="40" t="str">
        <f>IF(Y9&gt;0,Y9,"")</f>
        <v/>
      </c>
      <c r="AL9" s="40" t="str">
        <f>IF(SUM(V9:Y9)-Z9&gt;0,SUM(V9:Y9)-Z9,"")</f>
        <v/>
      </c>
      <c r="AM9" s="40" t="str">
        <f>IF(AI9="","",MAX(AI9,AL9))</f>
        <v/>
      </c>
      <c r="AN9" s="40" t="str">
        <f>IF(AC9&gt;0,AC9,"")</f>
        <v/>
      </c>
      <c r="AO9" s="40" t="str">
        <f>IF(AD9&gt;0,AD9,"")</f>
        <v/>
      </c>
      <c r="AP9" s="40" t="str">
        <f>IF(SUM(AA9:AD9)-AE9&gt;0,SUM(AA9:AD9)-AE9,"")</f>
        <v/>
      </c>
      <c r="AQ9" s="40" t="str">
        <f>IF(SUM(AM9,AP9)&gt;0,SUM(AM9,AP9),"")</f>
        <v/>
      </c>
      <c r="AR9" s="26"/>
      <c r="AS9" s="26"/>
      <c r="AT9" s="26"/>
      <c r="AU9" s="26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8"/>
      <c r="BH9" s="39" t="str">
        <f>IF(AT9&gt;0,AT9,"")</f>
        <v/>
      </c>
      <c r="BI9" s="39" t="str">
        <f>IF(AU9&gt;0,AU9,"")</f>
        <v/>
      </c>
      <c r="BJ9" s="11" t="str">
        <f>IF(SUM(AR9:AU9)-AV9&gt;0,SUM(AR9:AU9)-AV9,"")</f>
        <v/>
      </c>
      <c r="BK9" s="11" t="str">
        <f>IF(AY9&gt;0,AY9,"")</f>
        <v/>
      </c>
      <c r="BL9" s="11" t="str">
        <f>IF(AZ9&gt;0,AZ9,"")</f>
        <v/>
      </c>
      <c r="BM9" s="11" t="str">
        <f>IF(SUM(AW9:AZ9)-BA9&gt;0,SUM(AW9:AZ9)-BA9,"")</f>
        <v/>
      </c>
      <c r="BN9" s="11" t="str">
        <f>IF(BJ9="","",MAX(BJ9,BM9))</f>
        <v/>
      </c>
      <c r="BO9" s="11" t="str">
        <f>IF(BD9&gt;0,BD9,"")</f>
        <v/>
      </c>
      <c r="BP9" s="11" t="str">
        <f>IF(BE9&gt;0,BE9,"")</f>
        <v/>
      </c>
      <c r="BQ9" s="11" t="str">
        <f>IF(SUM(BB9:BE9)-BF9&gt;0,SUM(BB9:BE9)-BF9,"")</f>
        <v/>
      </c>
      <c r="BR9" s="11" t="str">
        <f>IF(SUM(BN9,BQ9)&gt;0,SUM(BN9,BQ9),"")</f>
        <v/>
      </c>
      <c r="BS9" s="22"/>
      <c r="BT9" s="22"/>
      <c r="BU9" s="22"/>
      <c r="BV9" s="22"/>
      <c r="BW9" s="22"/>
      <c r="BX9" s="22"/>
      <c r="BY9" s="22"/>
      <c r="BZ9" s="22"/>
      <c r="CA9" s="22"/>
      <c r="CB9" s="22"/>
      <c r="CC9" s="22"/>
      <c r="CD9" s="22"/>
      <c r="CE9" s="22"/>
      <c r="CF9" s="22"/>
      <c r="CG9" s="22"/>
      <c r="CH9" s="27"/>
      <c r="CI9" s="38" t="str">
        <f>IF(BU9&gt;0,BU9,"")</f>
        <v/>
      </c>
      <c r="CJ9" s="38" t="str">
        <f>IF(BV9&gt;0,BV9,"")</f>
        <v/>
      </c>
      <c r="CK9" s="40" t="str">
        <f>IF(SUM(BS9:BV9)-BW9&gt;0,SUM(BS9:BV9)-BW9,"")</f>
        <v/>
      </c>
      <c r="CL9" s="40" t="str">
        <f>IF(BZ9&gt;0,BZ9,"")</f>
        <v/>
      </c>
      <c r="CM9" s="40" t="str">
        <f>IF(CA9&gt;0,CA9,"")</f>
        <v/>
      </c>
      <c r="CN9" s="40" t="str">
        <f>IF(SUM(BX9:CA9)-CB9&gt;0,SUM(BX9:CA9)-CB9,"")</f>
        <v/>
      </c>
      <c r="CO9" s="40" t="str">
        <f>IF(CK9="","",MAX(CK9,CN9))</f>
        <v/>
      </c>
      <c r="CP9" s="40" t="str">
        <f>IF(CE9&gt;0,CE9,"")</f>
        <v/>
      </c>
      <c r="CQ9" s="40" t="str">
        <f>IF(CF9&gt;0,CF9,"")</f>
        <v/>
      </c>
      <c r="CR9" s="40" t="str">
        <f>IF(SUM(CC9:CF9)-CG9&gt;0,SUM(CC9:CF9)-CG9,"")</f>
        <v/>
      </c>
      <c r="CS9" s="40" t="str">
        <f>IF(SUM(CO9,CR9)&gt;0,SUM(CO9,CR9),"")</f>
        <v/>
      </c>
      <c r="CT9" s="51">
        <f>IF(MAX(DV9,FD9,GL9,HT9,JB9,KJ9,LR9,MZ9,OH9,PP9,QX9,SF9,TN9,UV9,WD9)-IF(L9="",0,L9)&gt;0.001,MAX(DV9,FD9,GL9,HT9,JB9,KJ9,LR9,MZ9,OH9,PP9,QX9,SF9,TN9,UV9,WD9)-IF(L9="",0,L9),"")</f>
        <v>46.94</v>
      </c>
      <c r="CU9" s="51">
        <f>IF(MAX(DY9,EB9,FG9,FJ9,GO9,GR9,HW9,HZ9,JE9,JH9,KM9,KP9,LU9,LX9,NC9,NF9,OK9,ON9,PS9,PV9,RA9,RD9,SI9,SL9,TQ9,TT9,UY9,VB9,WG9,WJ9)-IF(L9="",0,L9)&gt;0.001,MAX(DY9,EB9,FG9,FJ9,GO9,GR9,HW9,HZ9,JE9,JH9,KM9,KP9,LU9,LX9,NC9,NF9,OK9,ON9,PS9,PV9,RA9,RD9,SI9,SL9,TQ9,TT9,UY9,VB9,WG9,WJ9)-IF(L9="",0,L9),"")</f>
        <v>44.769999999999996</v>
      </c>
      <c r="CV9" s="17">
        <v>7.85</v>
      </c>
      <c r="CW9" s="17">
        <v>9</v>
      </c>
      <c r="CX9" s="17">
        <v>11.8</v>
      </c>
      <c r="CY9" s="17">
        <v>18.34</v>
      </c>
      <c r="CZ9" s="17">
        <v>0.4</v>
      </c>
      <c r="DA9" s="17">
        <v>8</v>
      </c>
      <c r="DB9" s="17">
        <v>8.9</v>
      </c>
      <c r="DC9" s="17">
        <v>11.8</v>
      </c>
      <c r="DD9" s="17">
        <v>18.239999999999998</v>
      </c>
      <c r="DE9" s="17">
        <v>0</v>
      </c>
      <c r="DF9" s="17"/>
      <c r="DG9" s="17"/>
      <c r="DH9" s="17"/>
      <c r="DI9" s="17"/>
      <c r="DJ9" s="17"/>
      <c r="DK9" s="17">
        <v>7.7</v>
      </c>
      <c r="DL9" s="17">
        <v>8.9499999999999993</v>
      </c>
      <c r="DM9" s="17">
        <v>11.8</v>
      </c>
      <c r="DN9" s="17">
        <v>16.32</v>
      </c>
      <c r="DO9" s="17">
        <v>0</v>
      </c>
      <c r="DP9" s="40">
        <f>IF(CX9&gt;0,CX9,"")</f>
        <v>11.8</v>
      </c>
      <c r="DQ9" s="40">
        <f>IF(CY9&gt;0,CY9,"")</f>
        <v>18.34</v>
      </c>
      <c r="DR9" s="40">
        <f>IF(SUM(CV9:CY9)-CZ9&gt;0,SUM(CV9:CY9)-CZ9,"")</f>
        <v>46.59</v>
      </c>
      <c r="DS9" s="40">
        <f>IF(DC9&gt;0,DC9,"")</f>
        <v>11.8</v>
      </c>
      <c r="DT9" s="40">
        <f>IF(DD9&gt;0,DD9,"")</f>
        <v>18.239999999999998</v>
      </c>
      <c r="DU9" s="40">
        <f>IF(SUM(DA9:DD9)-DE9&gt;0,SUM(DA9:DD9)-DE9,"")</f>
        <v>46.94</v>
      </c>
      <c r="DV9" s="40">
        <f>IF(MAX(DR9,DU9)&gt;0,MAX(DR9,DU9),"")</f>
        <v>46.94</v>
      </c>
      <c r="DW9" s="40" t="str">
        <f>IF(DH9&gt;0,DH9,"")</f>
        <v/>
      </c>
      <c r="DX9" s="40" t="str">
        <f>IF(DI9&gt;0,DI9,"")</f>
        <v/>
      </c>
      <c r="DY9" s="40" t="str">
        <f>IF(SUM(DF9:DI9)-DJ9&gt;0,SUM(DF9:DI9)-DJ9,"")</f>
        <v/>
      </c>
      <c r="DZ9" s="40">
        <f>IF(DM9&gt;0,DM9,"")</f>
        <v>11.8</v>
      </c>
      <c r="EA9" s="40">
        <f>IF(DN9&gt;0,DN9,"")</f>
        <v>16.32</v>
      </c>
      <c r="EB9" s="40">
        <f>IF(SUM(DK9:DN9)-DO9&gt;0,SUM(DK9:DN9)-DO9,"")</f>
        <v>44.769999999999996</v>
      </c>
      <c r="EC9" s="40">
        <f>IF(SUM(DV9,DY9,EB9)&gt;0,SUM(DV9,DY9,EB9),"")</f>
        <v>91.71</v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>IF(EF9&gt;0,EF9,"")</f>
        <v/>
      </c>
      <c r="EY9" s="11" t="str">
        <f>IF(EG9&gt;0,EG9,"")</f>
        <v/>
      </c>
      <c r="EZ9" s="11" t="str">
        <f>IF(SUM(ED9:EG9)-EH9&gt;0,SUM(ED9:EG9)-EH9,"")</f>
        <v/>
      </c>
      <c r="FA9" s="11" t="str">
        <f>IF(EK9&gt;0,EK9,"")</f>
        <v/>
      </c>
      <c r="FB9" s="11" t="str">
        <f>IF(EL9&gt;0,EL9,"")</f>
        <v/>
      </c>
      <c r="FC9" s="11" t="str">
        <f>IF(SUM(EI9:EL9)-EM9&gt;0,SUM(EI9:EL9)-EM9,"")</f>
        <v/>
      </c>
      <c r="FD9" s="11" t="str">
        <f>IF(MAX(EZ9,FC9)&gt;0,MAX(EZ9,FC9),"")</f>
        <v/>
      </c>
      <c r="FE9" s="11" t="str">
        <f>IF(EP9&gt;0,EP9,"")</f>
        <v/>
      </c>
      <c r="FF9" s="11" t="str">
        <f>IF(EQ9&gt;0,EQ9,"")</f>
        <v/>
      </c>
      <c r="FG9" s="11" t="str">
        <f>IF(SUM(EN9:EQ9)-ER9&gt;0,SUM(EN9:EQ9)-ER9,"")</f>
        <v/>
      </c>
      <c r="FH9" s="11" t="str">
        <f>IF(EU9&gt;0,EU9,"")</f>
        <v/>
      </c>
      <c r="FI9" s="11" t="str">
        <f>IF(EV9&gt;0,EV9,"")</f>
        <v/>
      </c>
      <c r="FJ9" s="11" t="str">
        <f>IF(SUM(ES9:EV9)-EW9&gt;0,SUM(ES9:EV9)-EW9,"")</f>
        <v/>
      </c>
      <c r="FK9" s="11" t="str">
        <f>IF(SUM(FD9,FG9,FJ9)&gt;0,SUM(FD9,FG9,FJ9),"")</f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0" t="str">
        <f>IF(FN9&gt;0,FN9,"")</f>
        <v/>
      </c>
      <c r="GG9" s="40" t="str">
        <f>IF(FO9&gt;0,FO9,"")</f>
        <v/>
      </c>
      <c r="GH9" s="40" t="str">
        <f>IF(SUM(FL9:FO9)-FP9&gt;0,SUM(FL9:FO9)-FP9,"")</f>
        <v/>
      </c>
      <c r="GI9" s="40" t="str">
        <f>IF(FS9&gt;0,FS9,"")</f>
        <v/>
      </c>
      <c r="GJ9" s="40" t="str">
        <f>IF(FT9&gt;0,FT9,"")</f>
        <v/>
      </c>
      <c r="GK9" s="40" t="str">
        <f>IF(SUM(FQ9:FT9)-FU9&gt;0,SUM(FQ9:FT9)-FU9,"")</f>
        <v/>
      </c>
      <c r="GL9" s="40" t="str">
        <f>IF(MAX(GH9,GK9)&gt;0,MAX(GH9,GK9),"")</f>
        <v/>
      </c>
      <c r="GM9" s="40" t="str">
        <f>IF(FX9&gt;0,FX9,"")</f>
        <v/>
      </c>
      <c r="GN9" s="40" t="str">
        <f>IF(FY9&gt;0,FY9,"")</f>
        <v/>
      </c>
      <c r="GO9" s="40" t="str">
        <f>IF(SUM(FV9:FY9)-FZ9&gt;0,SUM(FV9:FY9)-FZ9,"")</f>
        <v/>
      </c>
      <c r="GP9" s="40" t="str">
        <f>IF(GC9&gt;0,GC9,"")</f>
        <v/>
      </c>
      <c r="GQ9" s="40" t="str">
        <f>IF(GD9&gt;0,GD9,"")</f>
        <v/>
      </c>
      <c r="GR9" s="40" t="str">
        <f>IF(SUM(GA9:GD9)-GE9&gt;0,SUM(GA9:GD9)-GE9,"")</f>
        <v/>
      </c>
      <c r="GS9" s="40" t="str">
        <f>IF(SUM(GL9,GO9,GR9)&gt;0,SUM(GL9,GO9,GR9),"")</f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>IF(GV9&gt;0,GV9,"")</f>
        <v/>
      </c>
      <c r="HO9" s="11" t="str">
        <f>IF(GW9&gt;0,GW9,"")</f>
        <v/>
      </c>
      <c r="HP9" s="11" t="str">
        <f>IF(SUM(GT9:GW9)-GX9&gt;0,SUM(GT9:GW9)-GX9,"")</f>
        <v/>
      </c>
      <c r="HQ9" s="11" t="str">
        <f>IF(HA9&gt;0,HA9,"")</f>
        <v/>
      </c>
      <c r="HR9" s="11" t="str">
        <f>IF(HB9&gt;0,HB9,"")</f>
        <v/>
      </c>
      <c r="HS9" s="11" t="str">
        <f>IF(SUM(GY9:HB9)-HC9&gt;0,SUM(GY9:HB9)-HC9,"")</f>
        <v/>
      </c>
      <c r="HT9" s="11" t="str">
        <f>IF(MAX(HP9,HS9)&gt;0,MAX(HP9,HS9),"")</f>
        <v/>
      </c>
      <c r="HU9" s="11" t="str">
        <f>IF(HF9&gt;0,HF9,"")</f>
        <v/>
      </c>
      <c r="HV9" s="11" t="str">
        <f>IF(HG9&gt;0,HG9,"")</f>
        <v/>
      </c>
      <c r="HW9" s="11" t="str">
        <f>IF(SUM(HD9:HG9)-HH9&gt;0,SUM(HD9:HG9)-HH9,"")</f>
        <v/>
      </c>
      <c r="HX9" s="11" t="str">
        <f>IF(HK9&gt;0,HK9,"")</f>
        <v/>
      </c>
      <c r="HY9" s="11" t="str">
        <f>IF(HL9&gt;0,HL9,"")</f>
        <v/>
      </c>
      <c r="HZ9" s="11" t="str">
        <f>IF(SUM(HI9:HL9)-HM9&gt;0,SUM(HI9:HL9)-HM9,"")</f>
        <v/>
      </c>
      <c r="IA9" s="11" t="str">
        <f>IF(SUM(HT9,HW9,HZ9)&gt;0,SUM(HT9,HW9,HZ9),"")</f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0" t="str">
        <f>IF(ID9&gt;0,ID9,"")</f>
        <v/>
      </c>
      <c r="IW9" s="40" t="str">
        <f>IF(IE9&gt;0,IE9,"")</f>
        <v/>
      </c>
      <c r="IX9" s="40" t="str">
        <f>IF(SUM(IB9:IE9)-IF9&gt;0,SUM(IB9:IE9)-IF9,"")</f>
        <v/>
      </c>
      <c r="IY9" s="40" t="str">
        <f>IF(II9&gt;0,II9,"")</f>
        <v/>
      </c>
      <c r="IZ9" s="40" t="str">
        <f>IF(IJ9&gt;0,IJ9,"")</f>
        <v/>
      </c>
      <c r="JA9" s="40" t="str">
        <f>IF(SUM(IG9:IJ9)-IK9&gt;0,SUM(IG9:IJ9)-IK9,"")</f>
        <v/>
      </c>
      <c r="JB9" s="40" t="str">
        <f>IF(MAX(IX9,JA9)&gt;0,MAX(IX9,JA9),"")</f>
        <v/>
      </c>
      <c r="JC9" s="40" t="str">
        <f>IF(IN9&gt;0,IN9,"")</f>
        <v/>
      </c>
      <c r="JD9" s="40" t="str">
        <f>IF(IO9&gt;0,IO9,"")</f>
        <v/>
      </c>
      <c r="JE9" s="40" t="str">
        <f>IF(SUM(IL9:IO9)-IP9&gt;0,SUM(IL9:IO9)-IP9,"")</f>
        <v/>
      </c>
      <c r="JF9" s="40" t="str">
        <f>IF(IS9&gt;0,IS9,"")</f>
        <v/>
      </c>
      <c r="JG9" s="40" t="str">
        <f>IF(IT9&gt;0,IT9,"")</f>
        <v/>
      </c>
      <c r="JH9" s="40" t="str">
        <f>IF(SUM(IQ9:IT9)-IU9&gt;0,SUM(IQ9:IT9)-IU9,"")</f>
        <v/>
      </c>
      <c r="JI9" s="40" t="str">
        <f>IF(SUM(JB9,JE9,JH9)&gt;0,SUM(JB9,JE9,JH9),"")</f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>IF(JL9&gt;0,JL9,"")</f>
        <v/>
      </c>
      <c r="KE9" s="11" t="str">
        <f>IF(JM9&gt;0,JM9,"")</f>
        <v/>
      </c>
      <c r="KF9" s="11" t="str">
        <f>IF(SUM(JJ9:JM9)-JN9&gt;0,SUM(JJ9:JM9)-JN9,"")</f>
        <v/>
      </c>
      <c r="KG9" s="11" t="str">
        <f>IF(JQ9&gt;0,JQ9,"")</f>
        <v/>
      </c>
      <c r="KH9" s="11" t="str">
        <f>IF(JR9&gt;0,JR9,"")</f>
        <v/>
      </c>
      <c r="KI9" s="11" t="str">
        <f>IF(SUM(JO9:JR9)-JS9&gt;0,SUM(JO9:JR9)-JS9,"")</f>
        <v/>
      </c>
      <c r="KJ9" s="11" t="str">
        <f>IF(MAX(KF9,KI9)&gt;0,MAX(KF9,KI9),"")</f>
        <v/>
      </c>
      <c r="KK9" s="11" t="str">
        <f>IF(JV9&gt;0,JV9,"")</f>
        <v/>
      </c>
      <c r="KL9" s="11" t="str">
        <f>IF(JW9&gt;0,JW9,"")</f>
        <v/>
      </c>
      <c r="KM9" s="11" t="str">
        <f>IF(SUM(JT9:JW9)-JX9&gt;0,SUM(JT9:JW9)-JX9,"")</f>
        <v/>
      </c>
      <c r="KN9" s="11" t="str">
        <f>IF(KA9&gt;0,KA9,"")</f>
        <v/>
      </c>
      <c r="KO9" s="11" t="str">
        <f>IF(KB9&gt;0,KB9,"")</f>
        <v/>
      </c>
      <c r="KP9" s="11" t="str">
        <f>IF(SUM(JY9:KB9)-KC9&gt;0,SUM(JY9:KB9)-KC9,"")</f>
        <v/>
      </c>
      <c r="KQ9" s="11" t="str">
        <f>IF(SUM(KJ9,KM9,KP9)&gt;0,SUM(KJ9,KM9,KP9),"")</f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0" t="str">
        <f>IF(KT9&gt;0,KT9,"")</f>
        <v/>
      </c>
      <c r="LM9" s="40" t="str">
        <f>IF(KU9&gt;0,KU9,"")</f>
        <v/>
      </c>
      <c r="LN9" s="40" t="str">
        <f>IF(SUM(KR9:KU9)-KV9&gt;0,SUM(KR9:KU9)-KV9,"")</f>
        <v/>
      </c>
      <c r="LO9" s="40" t="str">
        <f>IF(KY9&gt;0,KY9,"")</f>
        <v/>
      </c>
      <c r="LP9" s="40" t="str">
        <f>IF(KZ9&gt;0,KZ9,"")</f>
        <v/>
      </c>
      <c r="LQ9" s="40" t="str">
        <f>IF(SUM(KW9:KZ9)-LA9&gt;0,SUM(KW9:KZ9)-LA9,"")</f>
        <v/>
      </c>
      <c r="LR9" s="40" t="str">
        <f>IF(MAX(LN9,LQ9)&gt;0,MAX(LN9,LQ9),"")</f>
        <v/>
      </c>
      <c r="LS9" s="40" t="str">
        <f>IF(LD9&gt;0,LD9,"")</f>
        <v/>
      </c>
      <c r="LT9" s="40" t="str">
        <f>IF(LE9&gt;0,LE9,"")</f>
        <v/>
      </c>
      <c r="LU9" s="40" t="str">
        <f>IF(SUM(LB9:LE9)-LF9&gt;0,SUM(LB9:LE9)-LF9,"")</f>
        <v/>
      </c>
      <c r="LV9" s="40" t="str">
        <f>IF(LI9&gt;0,LI9,"")</f>
        <v/>
      </c>
      <c r="LW9" s="40" t="str">
        <f>IF(LJ9&gt;0,LJ9,"")</f>
        <v/>
      </c>
      <c r="LX9" s="40" t="str">
        <f>IF(SUM(LG9:LJ9)-LK9&gt;0,SUM(LG9:LJ9)-LK9,"")</f>
        <v/>
      </c>
      <c r="LY9" s="40" t="str">
        <f>IF(SUM(LR9,LU9,LX9)&gt;0,SUM(LR9,LU9,LX9),"")</f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>IF(MB9&gt;0,MB9,"")</f>
        <v/>
      </c>
      <c r="MU9" s="11" t="str">
        <f>IF(MC9&gt;0,MC9,"")</f>
        <v/>
      </c>
      <c r="MV9" s="11" t="str">
        <f>IF(SUM(LZ9:MC9)-MD9&gt;0,SUM(LZ9:MC9)-MD9,"")</f>
        <v/>
      </c>
      <c r="MW9" s="11" t="str">
        <f>IF(MG9&gt;0,MG9,"")</f>
        <v/>
      </c>
      <c r="MX9" s="11" t="str">
        <f>IF(MH9&gt;0,MH9,"")</f>
        <v/>
      </c>
      <c r="MY9" s="11" t="str">
        <f>IF(SUM(ME9:MH9)-MI9&gt;0,SUM(ME9:MH9)-MI9,"")</f>
        <v/>
      </c>
      <c r="MZ9" s="11" t="str">
        <f>IF(MAX(MV9,MY9)&gt;0,MAX(MV9,MY9),"")</f>
        <v/>
      </c>
      <c r="NA9" s="11" t="str">
        <f>IF(ML9&gt;0,ML9,"")</f>
        <v/>
      </c>
      <c r="NB9" s="11" t="str">
        <f>IF(MM9&gt;0,MM9,"")</f>
        <v/>
      </c>
      <c r="NC9" s="11" t="str">
        <f>IF(SUM(MJ9:MM9)-MN9&gt;0,SUM(MJ9:MM9)-MN9,"")</f>
        <v/>
      </c>
      <c r="ND9" s="11" t="str">
        <f>IF(MQ9&gt;0,MQ9,"")</f>
        <v/>
      </c>
      <c r="NE9" s="11" t="str">
        <f>IF(MR9&gt;0,MR9,"")</f>
        <v/>
      </c>
      <c r="NF9" s="11" t="str">
        <f>IF(SUM(MO9:MR9)-MS9&gt;0,SUM(MO9:MR9)-MS9,"")</f>
        <v/>
      </c>
      <c r="NG9" s="11" t="str">
        <f>IF(SUM(MZ9,NC9,NF9)&gt;0,SUM(MZ9,NC9,NF9),"")</f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0" t="str">
        <f>IF(NJ9&gt;0,NJ9,"")</f>
        <v/>
      </c>
      <c r="OC9" s="40" t="str">
        <f>IF(NK9&gt;0,NK9,"")</f>
        <v/>
      </c>
      <c r="OD9" s="40" t="str">
        <f>IF(SUM(NH9:NK9)-NL9&gt;0,SUM(NH9:NK9)-NL9,"")</f>
        <v/>
      </c>
      <c r="OE9" s="40" t="str">
        <f>IF(NO9&gt;0,NO9,"")</f>
        <v/>
      </c>
      <c r="OF9" s="40" t="str">
        <f>IF(NP9&gt;0,NP9,"")</f>
        <v/>
      </c>
      <c r="OG9" s="40" t="str">
        <f>IF(SUM(NM9:NP9)-NQ9&gt;0,SUM(NM9:NP9)-NQ9,"")</f>
        <v/>
      </c>
      <c r="OH9" s="40" t="str">
        <f>IF(MAX(OD9,OG9)&gt;0,MAX(OD9,OG9),"")</f>
        <v/>
      </c>
      <c r="OI9" s="40" t="str">
        <f>IF(NT9&gt;0,NT9,"")</f>
        <v/>
      </c>
      <c r="OJ9" s="40" t="str">
        <f>IF(NU9&gt;0,NU9,"")</f>
        <v/>
      </c>
      <c r="OK9" s="40" t="str">
        <f>IF(SUM(NR9:NU9)-NV9&gt;0,SUM(NR9:NU9)-NV9,"")</f>
        <v/>
      </c>
      <c r="OL9" s="40" t="str">
        <f>IF(NY9&gt;0,NY9,"")</f>
        <v/>
      </c>
      <c r="OM9" s="40" t="str">
        <f>IF(NZ9&gt;0,NZ9,"")</f>
        <v/>
      </c>
      <c r="ON9" s="40" t="str">
        <f>IF(SUM(NW9:NZ9)-OA9&gt;0,SUM(NW9:NZ9)-OA9,"")</f>
        <v/>
      </c>
      <c r="OO9" s="40" t="str">
        <f>IF(SUM(OH9,OK9,ON9)&gt;0,SUM(OH9,OK9,ON9),"")</f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>IF(OR9&gt;0,OR9,"")</f>
        <v/>
      </c>
      <c r="PK9" s="11" t="str">
        <f>IF(OS9&gt;0,OS9,"")</f>
        <v/>
      </c>
      <c r="PL9" s="11" t="str">
        <f>IF(SUM(OP9:OS9)-OT9&gt;0,SUM(OP9:OS9)-OT9,"")</f>
        <v/>
      </c>
      <c r="PM9" s="11" t="str">
        <f>IF(OW9&gt;0,OW9,"")</f>
        <v/>
      </c>
      <c r="PN9" s="11" t="str">
        <f>IF(OX9&gt;0,OX9,"")</f>
        <v/>
      </c>
      <c r="PO9" s="11" t="str">
        <f>IF(SUM(OU9:OX9)-OY9&gt;0,SUM(OU9:OX9)-OY9,"")</f>
        <v/>
      </c>
      <c r="PP9" s="11" t="str">
        <f>IF(MAX(PL9,PO9)&gt;0,MAX(PL9,PO9),"")</f>
        <v/>
      </c>
      <c r="PQ9" s="11" t="str">
        <f>IF(PB9&gt;0,PB9,"")</f>
        <v/>
      </c>
      <c r="PR9" s="11" t="str">
        <f>IF(PC9&gt;0,PC9,"")</f>
        <v/>
      </c>
      <c r="PS9" s="11" t="str">
        <f>IF(SUM(OZ9:PC9)-PD9&gt;0,SUM(OZ9:PC9)-PD9,"")</f>
        <v/>
      </c>
      <c r="PT9" s="11" t="str">
        <f>IF(PG9&gt;0,PG9,"")</f>
        <v/>
      </c>
      <c r="PU9" s="11" t="str">
        <f>IF(PH9&gt;0,PH9,"")</f>
        <v/>
      </c>
      <c r="PV9" s="11" t="str">
        <f>IF(SUM(PE9:PH9)-PI9&gt;0,SUM(PE9:PH9)-PI9,"")</f>
        <v/>
      </c>
      <c r="PW9" s="11" t="str">
        <f>IF(SUM(PP9,PS9,PV9)&gt;0,SUM(PP9,PS9,PV9),"")</f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0" t="str">
        <f>IF(PZ9&gt;0,PZ9,"")</f>
        <v/>
      </c>
      <c r="QS9" s="40" t="str">
        <f>IF(QA9&gt;0,QA9,"")</f>
        <v/>
      </c>
      <c r="QT9" s="40" t="str">
        <f>IF(SUM(PX9:QA9)-QB9&gt;0,SUM(PX9:QA9)-QB9,"")</f>
        <v/>
      </c>
      <c r="QU9" s="40" t="str">
        <f>IF(QE9&gt;0,QE9,"")</f>
        <v/>
      </c>
      <c r="QV9" s="40" t="str">
        <f>IF(QF9&gt;0,QF9,"")</f>
        <v/>
      </c>
      <c r="QW9" s="40" t="str">
        <f>IF(SUM(QC9:QF9)-QG9&gt;0,SUM(QC9:QF9)-QG9,"")</f>
        <v/>
      </c>
      <c r="QX9" s="40" t="str">
        <f>IF(MAX(QT9,QW9)&gt;0,MAX(QT9,QW9),"")</f>
        <v/>
      </c>
      <c r="QY9" s="40" t="str">
        <f>IF(QJ9&gt;0,QJ9,"")</f>
        <v/>
      </c>
      <c r="QZ9" s="40" t="str">
        <f>IF(QK9&gt;0,QK9,"")</f>
        <v/>
      </c>
      <c r="RA9" s="40" t="str">
        <f>IF(SUM(QH9:QK9)-QL9&gt;0,SUM(QH9:QK9)-QL9,"")</f>
        <v/>
      </c>
      <c r="RB9" s="40" t="str">
        <f>IF(QO9&gt;0,QO9,"")</f>
        <v/>
      </c>
      <c r="RC9" s="40" t="str">
        <f>IF(QP9&gt;0,QP9,"")</f>
        <v/>
      </c>
      <c r="RD9" s="40" t="str">
        <f>IF(SUM(QM9:QP9)-QQ9&gt;0,SUM(QM9:QP9)-QQ9,"")</f>
        <v/>
      </c>
      <c r="RE9" s="40" t="str">
        <f>IF(SUM(QX9,RA9,RD9)&gt;0,SUM(QX9,RA9,RD9),"")</f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>IF(RH9&gt;0,RH9,"")</f>
        <v/>
      </c>
      <c r="SA9" s="11" t="str">
        <f>IF(RI9&gt;0,RI9,"")</f>
        <v/>
      </c>
      <c r="SB9" s="11" t="str">
        <f>IF(SUM(RF9:RI9)-RJ9&gt;0,SUM(RF9:RI9)-RJ9,"")</f>
        <v/>
      </c>
      <c r="SC9" s="11" t="str">
        <f>IF(RM9&gt;0,RM9,"")</f>
        <v/>
      </c>
      <c r="SD9" s="11" t="str">
        <f>IF(RN9&gt;0,RN9,"")</f>
        <v/>
      </c>
      <c r="SE9" s="11" t="str">
        <f>IF(SUM(RK9:RN9)-RO9&gt;0,SUM(RK9:RN9)-RO9,"")</f>
        <v/>
      </c>
      <c r="SF9" s="11" t="str">
        <f>IF(MAX(SB9,SE9)&gt;0,MAX(SB9,SE9),"")</f>
        <v/>
      </c>
      <c r="SG9" s="11" t="str">
        <f>IF(RR9&gt;0,RR9,"")</f>
        <v/>
      </c>
      <c r="SH9" s="11" t="str">
        <f>IF(RS9&gt;0,RS9,"")</f>
        <v/>
      </c>
      <c r="SI9" s="11" t="str">
        <f>IF(SUM(RP9:RS9)-RT9&gt;0,SUM(RP9:RS9)-RT9,"")</f>
        <v/>
      </c>
      <c r="SJ9" s="11" t="str">
        <f>IF(RW9&gt;0,RW9,"")</f>
        <v/>
      </c>
      <c r="SK9" s="11" t="str">
        <f>IF(RX9&gt;0,RX9,"")</f>
        <v/>
      </c>
      <c r="SL9" s="11" t="str">
        <f>IF(SUM(RU9:RX9)-RY9&gt;0,SUM(RU9:RX9)-RY9,"")</f>
        <v/>
      </c>
      <c r="SM9" s="11" t="str">
        <f>IF(SUM(SF9,SI9,SL9)&gt;0,SUM(SF9,SI9,SL9),"")</f>
        <v/>
      </c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40" t="str">
        <f>IF(SP9&gt;0,SP9,"")</f>
        <v/>
      </c>
      <c r="TI9" s="40" t="str">
        <f>IF(SQ9&gt;0,SQ9,"")</f>
        <v/>
      </c>
      <c r="TJ9" s="40" t="str">
        <f>IF(SUM(SN9:SQ9)-SR9&gt;0,SUM(SN9:SQ9)-SR9,"")</f>
        <v/>
      </c>
      <c r="TK9" s="40" t="str">
        <f>IF(SU9&gt;0,SU9,"")</f>
        <v/>
      </c>
      <c r="TL9" s="40" t="str">
        <f>IF(SV9&gt;0,SV9,"")</f>
        <v/>
      </c>
      <c r="TM9" s="40" t="str">
        <f>IF(SUM(SS9:SV9)-SW9&gt;0,SUM(SS9:SV9)-SW9,"")</f>
        <v/>
      </c>
      <c r="TN9" s="40" t="str">
        <f>IF(MAX(TJ9,TM9)&gt;0,MAX(TJ9,TM9),"")</f>
        <v/>
      </c>
      <c r="TO9" s="40" t="str">
        <f>IF(SZ9&gt;0,SZ9,"")</f>
        <v/>
      </c>
      <c r="TP9" s="40" t="str">
        <f>IF(TA9&gt;0,TA9,"")</f>
        <v/>
      </c>
      <c r="TQ9" s="40" t="str">
        <f>IF(SUM(SX9:TA9)-TB9&gt;0,SUM(SX9:TA9)-TB9,"")</f>
        <v/>
      </c>
      <c r="TR9" s="40" t="str">
        <f>IF(TE9&gt;0,TE9,"")</f>
        <v/>
      </c>
      <c r="TS9" s="40" t="str">
        <f>IF(TF9&gt;0,TF9,"")</f>
        <v/>
      </c>
      <c r="TT9" s="40" t="str">
        <f>IF(SUM(TC9:TF9)-TG9&gt;0,SUM(TC9:TF9)-TG9,"")</f>
        <v/>
      </c>
      <c r="TU9" s="40" t="str">
        <f>IF(SUM(TN9,TQ9,TT9)&gt;0,SUM(TN9,TQ9,TT9),"")</f>
        <v/>
      </c>
      <c r="TV9" s="18"/>
      <c r="TW9" s="18"/>
      <c r="TX9" s="18"/>
      <c r="TY9" s="18"/>
      <c r="TZ9" s="18"/>
      <c r="UA9" s="18"/>
      <c r="UB9" s="18"/>
      <c r="UC9" s="18"/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1" t="str">
        <f>IF(TX9&gt;0,TX9,"")</f>
        <v/>
      </c>
      <c r="UQ9" s="11" t="str">
        <f>IF(TY9&gt;0,TY9,"")</f>
        <v/>
      </c>
      <c r="UR9" s="11" t="str">
        <f>IF(SUM(TV9:TY9)-TZ9&gt;0,SUM(TV9:TY9)-TZ9,"")</f>
        <v/>
      </c>
      <c r="US9" s="11" t="str">
        <f>IF(UC9&gt;0,UC9,"")</f>
        <v/>
      </c>
      <c r="UT9" s="11" t="str">
        <f>IF(UD9&gt;0,UD9,"")</f>
        <v/>
      </c>
      <c r="UU9" s="11" t="str">
        <f>IF(SUM(UA9:UD9)-UE9&gt;0,SUM(UA9:UD9)-UE9,"")</f>
        <v/>
      </c>
      <c r="UV9" s="11" t="str">
        <f>IF(MAX(UR9,UU9)&gt;0,MAX(UR9,UU9),"")</f>
        <v/>
      </c>
      <c r="UW9" s="11" t="str">
        <f>IF(UH9&gt;0,UH9,"")</f>
        <v/>
      </c>
      <c r="UX9" s="11" t="str">
        <f>IF(UI9&gt;0,UI9,"")</f>
        <v/>
      </c>
      <c r="UY9" s="11" t="str">
        <f>IF(SUM(UF9:UI9)-UJ9&gt;0,SUM(UF9:UI9)-UJ9,"")</f>
        <v/>
      </c>
      <c r="UZ9" s="11" t="str">
        <f>IF(UM9&gt;0,UM9,"")</f>
        <v/>
      </c>
      <c r="VA9" s="11" t="str">
        <f>IF(UN9&gt;0,UN9,"")</f>
        <v/>
      </c>
      <c r="VB9" s="11" t="str">
        <f>IF(SUM(UK9:UN9)-UO9&gt;0,SUM(UK9:UN9)-UO9,"")</f>
        <v/>
      </c>
      <c r="VC9" s="11" t="str">
        <f>IF(SUM(UV9,UY9,VB9)&gt;0,SUM(UV9,UY9,VB9),"")</f>
        <v/>
      </c>
      <c r="VD9" s="17"/>
      <c r="VE9" s="17"/>
      <c r="VF9" s="17"/>
      <c r="VG9" s="17"/>
      <c r="VH9" s="17"/>
      <c r="VI9" s="17"/>
      <c r="VJ9" s="17"/>
      <c r="VK9" s="17"/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40" t="str">
        <f>IF(VF9&gt;0,VF9,"")</f>
        <v/>
      </c>
      <c r="VY9" s="40" t="str">
        <f>IF(VG9&gt;0,VG9,"")</f>
        <v/>
      </c>
      <c r="VZ9" s="40" t="str">
        <f>IF(SUM(VD9:VG9)-VH9&gt;0,SUM(VD9:VG9)-VH9,"")</f>
        <v/>
      </c>
      <c r="WA9" s="40" t="str">
        <f>IF(VK9&gt;0,VK9,"")</f>
        <v/>
      </c>
      <c r="WB9" s="40" t="str">
        <f>IF(VL9&gt;0,VL9,"")</f>
        <v/>
      </c>
      <c r="WC9" s="40" t="str">
        <f>IF(SUM(VI9:VL9)-VM9&gt;0,SUM(VI9:VL9)-VM9,"")</f>
        <v/>
      </c>
      <c r="WD9" s="40" t="str">
        <f>IF(MAX(VZ9,WC9)&gt;0,MAX(VZ9,WC9),"")</f>
        <v/>
      </c>
      <c r="WE9" s="40" t="str">
        <f>IF(VP9&gt;0,VP9,"")</f>
        <v/>
      </c>
      <c r="WF9" s="40" t="str">
        <f>IF(VQ9&gt;0,VQ9,"")</f>
        <v/>
      </c>
      <c r="WG9" s="40" t="str">
        <f>IF(SUM(VN9:VQ9)-VR9&gt;0,SUM(VN9:VQ9)-VR9,"")</f>
        <v/>
      </c>
      <c r="WH9" s="40" t="str">
        <f>IF(VU9&gt;0,VU9,"")</f>
        <v/>
      </c>
      <c r="WI9" s="40" t="str">
        <f>IF(VV9&gt;0,VV9,"")</f>
        <v/>
      </c>
      <c r="WJ9" s="40" t="str">
        <f>IF(SUM(VS9:VV9)-VW9&gt;0,SUM(VS9:VV9)-VW9,"")</f>
        <v/>
      </c>
      <c r="WK9" s="40" t="str">
        <f>IF(SUM(WD9,WG9,WJ9)&gt;0,SUM(WD9,WG9,WJ9),"")</f>
        <v/>
      </c>
      <c r="WL9" s="26">
        <f>IF($CH9="P",BS9,(BS9+AR9)/2)</f>
        <v>0</v>
      </c>
      <c r="WM9" s="26">
        <f>IF($CH9="P",BT9,(BT9+AS9)/2)</f>
        <v>0</v>
      </c>
      <c r="WN9" s="26">
        <f>IF($CH9="P",BU9,(BU9+AT9)/2)</f>
        <v>0</v>
      </c>
      <c r="WO9" s="26">
        <f>IF($CH9="P",BV9,(BV9+AU9)/2)</f>
        <v>0</v>
      </c>
      <c r="WP9" s="26">
        <f>IF($CH9="P",BW9,(BW9+AV9)/2)</f>
        <v>0</v>
      </c>
      <c r="WQ9" s="26">
        <f>IF($CH9="P",BX9,(BX9+AW9)/2)</f>
        <v>0</v>
      </c>
      <c r="WR9" s="26">
        <f>IF($CH9="P",BY9,(BY9+AX9)/2)</f>
        <v>0</v>
      </c>
      <c r="WS9" s="26">
        <f>IF($CH9="P",BZ9,(BZ9+AY9)/2)</f>
        <v>0</v>
      </c>
      <c r="WT9" s="26">
        <f>IF($CH9="P",CA9,(CA9+AZ9)/2)</f>
        <v>0</v>
      </c>
      <c r="WU9" s="26">
        <f>IF($CH9="P",CB9,(CB9+BA9)/2)</f>
        <v>0</v>
      </c>
      <c r="WV9" s="26">
        <f>IF($CH9="P",CC9,(CC9+BB9)/2)</f>
        <v>0</v>
      </c>
      <c r="WW9" s="26">
        <f>IF($CH9="P",CD9,(CD9+BC9)/2)</f>
        <v>0</v>
      </c>
      <c r="WX9" s="26">
        <f>IF($CH9="P",CE9,(CE9+BD9)/2)</f>
        <v>0</v>
      </c>
      <c r="WY9" s="26">
        <f>IF($CH9="P",CF9,(CF9+BE9)/2)</f>
        <v>0</v>
      </c>
      <c r="WZ9" s="26">
        <f>IF($CH9="P",CG9,(CG9+BF9)/2)</f>
        <v>0</v>
      </c>
      <c r="XA9" s="28" t="s">
        <v>53</v>
      </c>
      <c r="XB9" s="11" t="str">
        <f>IF(WN9&gt;0,WN9,"")</f>
        <v/>
      </c>
      <c r="XC9" s="11" t="str">
        <f>IF(WO9&gt;0,WO9,"")</f>
        <v/>
      </c>
      <c r="XD9" s="11" t="str">
        <f>IF(SUM(WL9:WO9)-WP9&gt;0,SUM(WL9:WO9)-WP9,"")</f>
        <v/>
      </c>
      <c r="XE9" s="11" t="str">
        <f>IF(WS9&gt;0,WS9,"")</f>
        <v/>
      </c>
      <c r="XF9" s="11" t="str">
        <f>IF(WT9&gt;0,WT9,"")</f>
        <v/>
      </c>
      <c r="XG9" s="11" t="str">
        <f>IF(SUM(WQ9:WT9)-WU9&gt;0,SUM(WQ9:WT9)-WU9,"")</f>
        <v/>
      </c>
      <c r="XH9" s="11" t="str">
        <f>IF(MAX(XD9,XG9)&gt;0,MAX(XD9,XG9),"")</f>
        <v/>
      </c>
      <c r="XI9" s="11" t="str">
        <f>IF(WX9&gt;0,WX9,"")</f>
        <v/>
      </c>
      <c r="XJ9" s="11" t="str">
        <f>IF(WY9&gt;0,WY9,"")</f>
        <v/>
      </c>
      <c r="XK9" s="11" t="str">
        <f>IF(SUM(WV9:WY9)-WZ9&gt;0,SUM(WV9:WY9)-WZ9,"")</f>
        <v/>
      </c>
      <c r="XL9" s="11" t="str">
        <f>IF(SUM(XH9,XK9)&gt;0,SUM(XH9,XK9),"")</f>
        <v/>
      </c>
    </row>
    <row r="10" spans="1:636" x14ac:dyDescent="0.2">
      <c r="A10" s="4" cm="1">
        <f t="array" ref="A10">IF(AND(H10&lt;&gt;"",H10&lt;&gt;"No DD"),SUMPRODUCT((H$4:H$12&lt;&gt;"")*(H$4:H$12&lt;&gt;"No DD")*(E$4:E$12&gt;E10))+1,IF(H10="No DD",SUMPRODUCT((H$4:H$12="No DD")*(E$4:E$12&gt;E10))+1+SUMPRODUCT((H$4:H$12&lt;&gt;"")*(H$4:H$12&lt;&gt;"No DD")),""))</f>
        <v>7</v>
      </c>
      <c r="B10" s="5" t="s">
        <v>263</v>
      </c>
      <c r="C10" s="4" t="s">
        <v>262</v>
      </c>
      <c r="D10" s="4" t="s">
        <v>124</v>
      </c>
      <c r="E10" s="9">
        <f>SUM(J10,L10,N10)</f>
        <v>44.150000000000006</v>
      </c>
      <c r="F10" s="3" t="str">
        <f>IF(OR(AND(AG10&gt;=AQ$14,AG10&lt;&gt;"",AI10&gt;=AQ$18,AI10&lt;&gt;"",AF10=""),AND(AJ10&gt;=AQ$14,AJ10&lt;&gt;"",AL10&gt;=AQ$18,AL10&lt;&gt;"",AF10=""),AND(AN10&gt;=AQ$14,AN10&lt;&gt;"",AP10&gt;=AQ$18,AP10&lt;&gt;"",AF10=""),AND(BH10&gt;=BR$14,BH10&lt;&gt;"",BJ10&gt;=BR$18,BJ10&lt;&gt;"",BG10=""),AND(BK10&gt;=BR$14,BK10&lt;&gt;"",BM10&gt;=BR$18,BM10&lt;&gt;"",BG10=""),AND(BO10&gt;=BR$14,BO10&lt;&gt;"",BQ10&gt;=BR$18,BQ10&lt;&gt;"",BG10=""),AND(CI10&gt;=CS$14,CI10&lt;&gt;"",CK10&gt;=CS$18,CK10&lt;&gt;"",CH10=""),AND(CL10&gt;=CS$14,CL10&lt;&gt;"",CN10&gt;=CS$18,CN10&lt;&gt;"",CH10=""),AND(CP10&gt;=CS$14,CP10&lt;&gt;"",CR10&gt;=CS$18,CR10&lt;&gt;"",CH10=""),AND(DP10&gt;=EC$14,DP10&lt;&gt;"",DR10&gt;=EC$18,DR10&lt;&gt;""),AND(DS10&gt;=EC$14,DS10&lt;&gt;"",DU10&gt;=EC$18,DU10&lt;&gt;""),AND(DW10&gt;=EC$14,DW10&lt;&gt;"",DY10&gt;=EC$18,DY10&lt;&gt;""),AND(DZ10&gt;=EC$14,DZ10&lt;&gt;"",EB10&gt;=EC$18,EB10&lt;&gt;""),AND(EX10&gt;=FK$14,EX10&lt;&gt;"",EZ10&gt;=FK$18,EZ10&lt;&gt;""),AND(FA10&gt;=FK$14,FA10&lt;&gt;"",FC10&gt;=FK$18,FC10&lt;&gt;""),AND(FE10&gt;=FK$14,FE10&lt;&gt;"",FG10&gt;=FK$18,FG10&lt;&gt;""),AND(FH10&gt;=FK$14,FH10&lt;&gt;"",FJ10&gt;=FK$18,FJ10&lt;&gt;""),AND(GF10&gt;=GS$14,GF10&lt;&gt;"",GH10&gt;=GS$18,GH10&lt;&gt;""),AND(GI10&gt;=GS$14,GI10&lt;&gt;"",GK10&gt;=GS$18,GK10&lt;&gt;""),AND(GM10&gt;=GS$14,GM10&lt;&gt;"",GO10&gt;=GS$18,GO10&lt;&gt;""),AND(GP10&gt;=GS$14,GP10&lt;&gt;"",GR10&gt;=GS$18,GR10&lt;&gt;""),AND(HN10&gt;=IA$14,HN10&lt;&gt;"",HP10&gt;=IA$18,HP10&lt;&gt;""),AND(HQ10&gt;=IA$14,HQ10&lt;&gt;"",HS10&gt;=IA$18,HS10&lt;&gt;""),AND(HU10&gt;=IA$14,HU10&lt;&gt;"",HW10&gt;=IA$18,HW10&lt;&gt;""),AND(HX10&gt;=IA$14,HX10&lt;&gt;"",HZ10&gt;=IA$18,HZ10&lt;&gt;""),AND(IV10&gt;=JI$14,IV10&lt;&gt;"",IX10&gt;=JI$18,IX10&lt;&gt;""),AND(IY10&gt;=JI$14,IY10&lt;&gt;"",JA10&gt;=JI$18,JA10&lt;&gt;""),AND(JC10&gt;=JI$14,JC10&lt;&gt;"",JE10&gt;=JI$18,JE10&lt;&gt;""),AND(JF10&gt;=JI$14,JF10&lt;&gt;"",JH10&gt;=JI$18,JH10&lt;&gt;""),AND(KD10&gt;=KQ$14,KD10&lt;&gt;"",KF10&gt;=KQ$18,KF10&lt;&gt;""),AND(KG10&gt;=KQ$14,KG10&lt;&gt;"",KI10&gt;=KQ$18,KI10&lt;&gt;""),AND(KK10&gt;=KQ$14,KK10&lt;&gt;"",KM10&gt;=KQ$18,KM10&lt;&gt;""),AND(KN10&gt;=KQ$14,KN10&lt;&gt;"",KP10&gt;=KQ$18,KP10&lt;&gt;""),AND(LL10&gt;=LY$14,LL10&lt;&gt;"",LN10&gt;=LY$18,LN10&lt;&gt;""),AND(LO10&gt;=LY$14,LO10&lt;&gt;"",LQ10&gt;=LY$18,LQ10&lt;&gt;""),AND(LS10&gt;=LY$14,LS10&lt;&gt;"",LU10&gt;=LY$18,LU10&lt;&gt;""),AND(LV10&gt;=LY$14,LV10&lt;&gt;"",LX10&gt;=LY$18,LX10&lt;&gt;""),AND(MT10&gt;=NG$14,MT10&lt;&gt;"",MV10&gt;=NG$18,MV10&lt;&gt;""),AND(MW10&gt;=NG$14,MW10&lt;&gt;"",MY10&gt;=NG$18,MY10&lt;&gt;""),AND(NA10&gt;=NG$14,NA10&lt;&gt;"",NC10&gt;=NG$18,NC10&lt;&gt;""),AND(ND10&gt;=NG$14,ND10&lt;&gt;"",NF10&gt;=NG$18,NF10&lt;&gt;""),AND(OB10&gt;=OO$14,OB10&lt;&gt;"",OD10&gt;=OO$18,OD10&lt;&gt;""),AND(OE10&gt;=OO$14,OE10&lt;&gt;"",OG10&gt;=OO$18,OG10&lt;&gt;""),AND(OI10&gt;=OO$14,OI10&lt;&gt;"",OK10&gt;=OO$18,OK10&lt;&gt;""),AND(OL10&gt;=OO$14,OL10&lt;&gt;"",ON10&gt;=OO$18,ON10&lt;&gt;""),AND(PJ10&gt;=PW$14,PJ10&lt;&gt;"",PL10&gt;=PW$18,PL10&lt;&gt;""),AND(PM10&gt;=PW$14,PM10&lt;&gt;"",PO10&gt;=PW$18,PO10&lt;&gt;""),AND(PQ10&gt;=PW$14,PQ10&lt;&gt;"",PS10&gt;=PW$18,PS10&lt;&gt;""),AND(PT10&gt;=PW$14,PT10&lt;&gt;"",PV10&gt;=PW$18,PV10&lt;&gt;""),AND(QR10&gt;=RE$14,QR10&lt;&gt;"",QT10&gt;=RE$18,QT10&lt;&gt;""),AND(QU10&gt;=RE$14,QU10&lt;&gt;"",QW10&gt;=RE$18,QW10&lt;&gt;""),AND(QY10&gt;=RE$14,QY10&lt;&gt;"",RA10&gt;=RE$18,RA10&lt;&gt;""),AND(RB10&gt;=RE$14,RB10&lt;&gt;"",RD10&gt;=RE$18,RD10&lt;&gt;""),AND(RZ10&gt;=SM$14,RZ10&lt;&gt;"",SB10&gt;=SM$18,SB10&lt;&gt;""),AND(SC10&gt;=SM$14,SC10&lt;&gt;"",SE10&gt;=SM$18,SE10&lt;&gt;""),AND(SG10&gt;=SM$14,SG10&lt;&gt;"",SI10&gt;=SM$18,SI10&lt;&gt;""),AND(SJ10&gt;=SM$14,SJ10&lt;&gt;"",SL10&gt;=SM$18,SL10&lt;&gt;""),AND(TH10&gt;=TU$14,TH10&lt;&gt;"",TJ10&gt;=TU$18,TJ10&lt;&gt;""),AND(TK10&gt;=TU$14,TK10&lt;&gt;"",TM10&gt;=TU$18,TM10&lt;&gt;""),AND(TO10&gt;=TU$14,TO10&lt;&gt;"",TQ10&gt;=TU$18,TQ10&lt;&gt;""),AND(TR10&gt;=TU$14,TR10&lt;&gt;"",TT10&gt;=TU$18,TT10&lt;&gt;""),AND(UP10&gt;=VC$14,UP10&lt;&gt;"",UR10&gt;=VC$18,UR10&lt;&gt;""),AND(US10&gt;=VC$14,US10&lt;&gt;"",UU10&gt;=VC$18,UU10&lt;&gt;""),AND(UW10&gt;=VC$14,UW10&lt;&gt;"",UY10&gt;=VC$18,UY10&lt;&gt;""),AND(UZ10&gt;=VC$14,UZ10&lt;&gt;"",VB10&gt;=VC$18,VB10&lt;&gt;""),AND(VX10&gt;=WK$14,VX10&lt;&gt;"",VZ10&gt;=WK$18,VZ10&lt;&gt;""),AND(WA10&gt;=WK$14,WA10&lt;&gt;"",WC10&gt;=WK$18,WC10&lt;&gt;""),AND(WE10&gt;=WK$14,WE10&lt;&gt;"",WG10&gt;=WK$18,WG10&lt;&gt;""),AND(WH10&gt;=WK$14,WH10&lt;&gt;"",WJ10&gt;=WK$18,WJ10&lt;&gt;"")),"P","")</f>
        <v>P</v>
      </c>
      <c r="G10" s="3" t="str">
        <f>IF(OR(AND(AI10&gt;=AQ$18,AI10&lt;&gt;"",AF10=""),AND(AL10&gt;=AQ$18,AL10&lt;&gt;"",AF10=""),AND(AP10&gt;=AQ$18,AP10&lt;&gt;"",AF10=""),AND(BJ10&gt;=BR$18,BJ10&lt;&gt;"",BG10=""),AND(BM10&gt;=BR$18,BM10&lt;&gt;"",BG10=""),AND(BQ10&gt;=BR$18,BQ10&lt;&gt;"",BG10=""),AND(CK10&gt;=CS$18,CK10&lt;&gt;"",CH10=""),AND(CN10&gt;=CS$18,CN10&lt;&gt;"",CH10=""),AND(CR10&gt;=CS$18,CR10&lt;&gt;"",CH10=""),AND(DR10&gt;=EC$18,DR10&lt;&gt;""),AND(DU10&gt;=EC$18,DU10&lt;&gt;""),AND(DY10&gt;=EC$18,DY10&lt;&gt;""),AND(EB10&gt;=EC$18,EB10&lt;&gt;""),AND(EZ10&gt;=FK$18,EZ10&lt;&gt;""),AND(FC10&gt;=FK$18,FC10&lt;&gt;""),AND(FG10&gt;=FK$18,FG10&lt;&gt;""),AND(FJ10&gt;=FK$18,FJ10&lt;&gt;""),AND(GH10&gt;=GS$18,GH10&lt;&gt;""),AND(GK10&gt;=GS$18,GK10&lt;&gt;""),AND(GO10&gt;=GS$18,GO10&lt;&gt;""),AND(GR10&gt;=GS$18,GR10&lt;&gt;""),AND(HP10&gt;=IA$18,HP10&lt;&gt;""),AND(HS10&gt;=IA$18,HS10&lt;&gt;""),AND(HW10&gt;=IA$18,HW10&lt;&gt;""),AND(HZ10&gt;=IA$18,HZ10&lt;&gt;""),AND(IX10&gt;=JI$18,IX10&lt;&gt;""),AND(JA10&gt;=JI$18,JA10&lt;&gt;""),AND(JE10&gt;=JI$18,JE10&lt;&gt;""),AND(JH10&gt;=JI$18,JH10&lt;&gt;""),AND(KF10&gt;=KQ$18,KF10&lt;&gt;""),AND(KI10&gt;=KQ$18,KI10&lt;&gt;""),AND(KM10&gt;=KQ$18,KM10&lt;&gt;""),AND(KP10&gt;=KQ$18,KP10&lt;&gt;""),AND(LN10&gt;=LY$18,LN10&lt;&gt;""),AND(LQ10&gt;=LY$18,LQ10&lt;&gt;""),AND(LU10&gt;=LY$18,LU10&lt;&gt;""),AND(LX10&gt;=LY$18,LX10&lt;&gt;""),AND(MV10&gt;=NG$18,MV10&lt;&gt;""),AND(MY10&gt;=NG$18,MY10&lt;&gt;""),AND(NC10&gt;=NG$18,NC10&lt;&gt;""),AND(NF10&gt;=NG$18,NF10&lt;&gt;""),AND(OD10&gt;=OO$18,OD10&lt;&gt;""),AND(OG10&gt;=OO$18,OG10&lt;&gt;""),AND(OK10&gt;=OO$18,OK10&lt;&gt;""),AND(ON10&gt;=OO$18,ON10&lt;&gt;""),AND(PL10&gt;=PW$18,PL10&lt;&gt;""),AND(PO10&gt;=PW$18,PO10&lt;&gt;""),AND(PS10&gt;=PW$18,PS10&lt;&gt;""),AND(PV10&gt;=PW$18,PV10&lt;&gt;""),AND(QT10&gt;=RE$18,QT10&lt;&gt;""),AND(QW10&gt;=RE$18,QW10&lt;&gt;""),AND(RA10&gt;=RE$18,RA10&lt;&gt;""),AND(RD10&gt;=RE$18,RD10&lt;&gt;""),AND(SB10&gt;=SM$18,SB10&lt;&gt;""),AND(SE10&gt;=SM$18,SE10&lt;&gt;""),AND(SI10&gt;=SM$18,SI10&lt;&gt;""),AND(SL10&gt;=SM$18,SL10&lt;&gt;""),AND(TJ10&gt;=TU$18,TJ10&lt;&gt;""),AND(TM10&gt;=TU$18,TM10&lt;&gt;""),AND(TQ10&gt;=TU$18,TQ10&lt;&gt;""),AND(TT10&gt;=TU$18,TT10&lt;&gt;""),AND(UR10&gt;=VC$18,UR10&lt;&gt;""),AND(UU10&gt;=VC$18,UU10&lt;&gt;""),AND(UY10&gt;=VC$18,UY10&lt;&gt;""),AND(VB10&gt;=VC$18,VB10&lt;&gt;""),AND(VZ10&gt;=WK$18,VZ10&lt;&gt;""),AND(WC10&gt;=WK$18,WC10&lt;&gt;""),AND(WG10&gt;=WK$18,WG10&lt;&gt;""),AND(WJ10&gt;=WK$18,WJ10&lt;&gt;"")),"P","")</f>
        <v>P</v>
      </c>
      <c r="H10" s="36" t="str">
        <f>IF(AND(G10="P",F10=""),"No DD",IF(OR(AND(AG10&gt;=AQ$17,AG10&lt;&gt;"",AI10&gt;=AQ$21,AI10&lt;&gt;"",AF10=""),AND(AJ10&gt;=AQ$17,AJ10&lt;&gt;"",AL10&gt;=AQ$21,AL10&lt;&gt;"",AF10=""),AND(AN10&gt;=AQ$17,AN10&lt;&gt;"",AP10&gt;=AQ$21,AP10&lt;&gt;"",AF10=""),AND(BH10&gt;=BR$17,BH10&lt;&gt;"",BJ10&gt;=BR$21,BJ10&lt;&gt;"",BG10=""),AND(BK10&gt;=BR$17,BK10&lt;&gt;"",BM10&gt;=BR$21,BM10&lt;&gt;"",BG10=""),AND(BO10&gt;=BR$17,BO10&lt;&gt;"",BQ10&gt;=BR$21,BQ10&lt;&gt;"",BG10=""),AND(CI10&gt;=CS$17,CI10&lt;&gt;"",CK10&gt;=CS$21,CK10&lt;&gt;"",CH10=""),AND(CL10&gt;=CS$17,CL10&lt;&gt;"",CN10&gt;=CS$21,CN10&lt;&gt;"",CH10=""),AND(CP10&gt;=CS$17,CP10&lt;&gt;"",CR10&gt;=CS$21,CR10&lt;&gt;"",CH10=""),AND(DP10&gt;=EC$17,DP10&lt;&gt;"",DR10&gt;=EC$21,DR10&lt;&gt;""),AND(DS10&gt;=EC$17,DS10&lt;&gt;"",DU10&gt;=EC$21,DU10&lt;&gt;""),AND(DW10&gt;=EC$17,DW10&lt;&gt;"",DY10&gt;=EC$21,DY10&lt;&gt;""),AND(DZ10&gt;=EC$17,DZ10&lt;&gt;"",EB10&gt;=EC$21,EB10&lt;&gt;""),AND(EX10&gt;=FK$17,EX10&lt;&gt;"",EZ10&gt;=FK$21,EZ10&lt;&gt;""),AND(FA10&gt;=FK$17,FA10&lt;&gt;"",FC10&gt;=FK$21,FC10&lt;&gt;""),AND(FE10&gt;=FK$17,FE10&lt;&gt;"",FG10&gt;=FK$21,FG10&lt;&gt;""),AND(FH10&gt;=FK$17,FH10&lt;&gt;"",FJ10&gt;=FK$21,FJ10&lt;&gt;""),AND(GF10&gt;=GS$17,GF10&lt;&gt;"",GH10&gt;=GS$21,GH10&lt;&gt;""),AND(GI10&gt;=GS$17,GI10&lt;&gt;"",GK10&gt;=GS$21,GK10&lt;&gt;""),AND(GM10&gt;=GS$17,GM10&lt;&gt;"",GO10&gt;=GS$21,GO10&lt;&gt;""),AND(GP10&gt;=GS$17,GP10&lt;&gt;"",GR10&gt;=GS$21,GR10&lt;&gt;""),AND(HN10&gt;=IA$17,HN10&lt;&gt;"",HP10&gt;=IA$21,HP10&lt;&gt;""),AND(HQ10&gt;=IA$17,HQ10&lt;&gt;"",HS10&gt;=IA$21,HS10&lt;&gt;""),AND(HU10&gt;=IA$17,HU10&lt;&gt;"",HW10&gt;=IA$21,HW10&lt;&gt;""),AND(HX10&gt;=IA$17,HX10&lt;&gt;"",HZ10&gt;=IA$21,HZ10&lt;&gt;""),AND(IV10&gt;=JI$17,IV10&lt;&gt;"",IX10&gt;=JI$21,IX10&lt;&gt;""),AND(IY10&gt;=JI$17,IY10&lt;&gt;"",JA10&gt;=JI$21,JA10&lt;&gt;""),AND(JC10&gt;=JI$17,JC10&lt;&gt;"",JE10&gt;=JI$21,JE10&lt;&gt;""),AND(JF10&gt;=JI$17,JF10&lt;&gt;"",JH10&gt;=JI$21,JH10&lt;&gt;""),AND(KD10&gt;=KQ$17,KD10&lt;&gt;"",KF10&gt;=KQ$21,KF10&lt;&gt;""),AND(KG10&gt;=KQ$17,KG10&lt;&gt;"",KI10&gt;=KQ$21,KI10&lt;&gt;""),AND(KK10&gt;=KQ$17,KK10&lt;&gt;"",KM10&gt;=KQ$21,KM10&lt;&gt;""),AND(KN10&gt;=KQ$17,KN10&lt;&gt;"",KP10&gt;=KQ$21,KP10&lt;&gt;""),AND(LL10&gt;=LY$17,LL10&lt;&gt;"",LN10&gt;=LY$21,LN10&lt;&gt;""),AND(LO10&gt;=LY$17,LO10&lt;&gt;"",LQ10&gt;=LY$21,LQ10&lt;&gt;""),AND(LS10&gt;=LY$17,LS10&lt;&gt;"",LU10&gt;=LY$21,LU10&lt;&gt;""),AND(LV10&gt;=LY$17,LV10&lt;&gt;"",LX10&gt;=LY$21,LX10&lt;&gt;""),AND(MT10&gt;=NG$17,MT10&lt;&gt;"",MV10&gt;=NG$21,MV10&lt;&gt;""),AND(MW10&gt;=NG$17,MW10&lt;&gt;"",MY10&gt;=NG$21,MY10&lt;&gt;""),AND(NA10&gt;=NG$17,NA10&lt;&gt;"",NC10&gt;=NG$21,NC10&lt;&gt;""),AND(ND10&gt;=NG$17,ND10&lt;&gt;"",NF10&gt;=NG$21,NF10&lt;&gt;""),AND(OB10&gt;=OO$17,OB10&lt;&gt;"",OD10&gt;=OO$21,OD10&lt;&gt;""),AND(OE10&gt;=OO$17,OE10&lt;&gt;"",OG10&gt;=OO$21,OG10&lt;&gt;""),AND(OI10&gt;=OO$17,OI10&lt;&gt;"",OK10&gt;=OO$21,OK10&lt;&gt;""),AND(OL10&gt;=OO$17,OL10&lt;&gt;"",ON10&gt;=OO$21,ON10&lt;&gt;""),AND(PJ10&gt;=PW$17,PJ10&lt;&gt;"",PL10&gt;=PW$21,PL10&lt;&gt;""),AND(PM10&gt;=PW$17,PM10&lt;&gt;"",PO10&gt;=PW$21,PO10&lt;&gt;""),AND(PQ10&gt;=PW$17,PQ10&lt;&gt;"",PS10&gt;=PW$21,PS10&lt;&gt;""),AND(PT10&gt;=PW$17,PT10&lt;&gt;"",PV10&gt;=PW$21,PV10&lt;&gt;""),AND(QR10&gt;=RE$17,QR10&lt;&gt;"",QT10&gt;=RE$21,QT10&lt;&gt;""),AND(QU10&gt;=RE$17,QU10&lt;&gt;"",QW10&gt;=RE$21,QW10&lt;&gt;""),AND(QY10&gt;=RE$17,QY10&lt;&gt;"",RA10&gt;=RE$21,RA10&lt;&gt;""),AND(RB10&gt;=RE$17,RB10&lt;&gt;"",RD10&gt;=RE$21,RD10&lt;&gt;""),AND(RZ10&gt;=SM$17,RZ10&lt;&gt;"",SB10&gt;=SM$21,SB10&lt;&gt;""),AND(SC10&gt;=SM$17,SC10&lt;&gt;"",SE10&gt;=SM$21,SE10&lt;&gt;""),AND(SG10&gt;=SM$17,SG10&lt;&gt;"",SI10&gt;=SM$21,SI10&lt;&gt;""),AND(SJ10&gt;=SM$17,SJ10&lt;&gt;"",SL10&gt;=SM$21,SL10&lt;&gt;""),AND(TH10&gt;=TU$17,TH10&lt;&gt;"",TJ10&gt;=TU$21,TJ10&lt;&gt;""),AND(TK10&gt;=TU$17,TK10&lt;&gt;"",TM10&gt;=TU$21,TM10&lt;&gt;""),AND(TO10&gt;=TU$17,TO10&lt;&gt;"",TQ10&gt;=TU$21,TQ10&lt;&gt;""),AND(TR10&gt;=TU$17,TR10&lt;&gt;"",TT10&gt;=TU$21,TT10&lt;&gt;""),AND(UP10&gt;=VC$17,UP10&lt;&gt;"",UR10&gt;=VC$21,UR10&lt;&gt;""),AND(US10&gt;=VC$17,US10&lt;&gt;"",UU10&gt;=VC$21,UU10&lt;&gt;""),AND(UW10&gt;=VC$17,UW10&lt;&gt;"",UY10&gt;=VC$21,UY10&lt;&gt;""),AND(UZ10&gt;=VC$17,UZ10&lt;&gt;"",VB10&gt;=VC$21,VB10&lt;&gt;""),AND(VX10&gt;=WK$17,VX10&lt;&gt;"",VZ10&gt;=WK$21,VZ10&lt;&gt;""),AND(WA10&gt;=WK$17,WA10&lt;&gt;"",WC10&gt;=WK$21,WC10&lt;&gt;""),AND(WE10&gt;=WK$17,WE10&lt;&gt;"",WG10&gt;=WK$21,WG10&lt;&gt;""),AND(WH10&gt;=WK$17,WH10&lt;&gt;"",WJ10&gt;=WK$21,WJ10&lt;&gt;"")),"Merit",IF(OR(AND(AG10&gt;=AQ$16,AG10&lt;&gt;"",AI10&gt;=AQ$20,AI10&lt;&gt;"",AF10=""),AND(AJ10&gt;=AQ$16,AJ10&lt;&gt;"",AL10&gt;=AQ$20,AL10&lt;&gt;"",AF10=""),AND(AN10&gt;=AQ$16,AN10&lt;&gt;"",AP10&gt;=AQ$20,AP10&lt;&gt;"",AF10=""),AND(BH10&gt;=BR$16,BH10&lt;&gt;"",BJ10&gt;=BR$20,BJ10&lt;&gt;"",BG10=""),AND(BK10&gt;=BR$16,BK10&lt;&gt;"",BM10&gt;=BR$20,BM10&lt;&gt;"",BG10=""),AND(BO10&gt;=BR$16,BO10&lt;&gt;"",BQ10&gt;=BR$20,BQ10&lt;&gt;"",BG10=""),AND(CI10&gt;=CS$16,CI10&lt;&gt;"",CK10&gt;=CS$20,CK10&lt;&gt;"",CH10=""),AND(CL10&gt;=CS$16,CL10&lt;&gt;"",CN10&gt;=CS$20,CN10&lt;&gt;"",CH10=""),AND(CP10&gt;=CS$16,CP10&lt;&gt;"",CR10&gt;=CS$20,CR10&lt;&gt;"",CH10=""),AND(DP10&gt;=EC$16,DP10&lt;&gt;"",DR10&gt;=EC$20,DR10&lt;&gt;""),AND(DS10&gt;=EC$16,DS10&lt;&gt;"",DU10&gt;=EC$20,DU10&lt;&gt;""),AND(DW10&gt;=EC$16,DW10&lt;&gt;"",DY10&gt;=EC$20,DY10&lt;&gt;""),AND(DZ10&gt;=EC$16,DZ10&lt;&gt;"",EB10&gt;=EC$20,EB10&lt;&gt;""),AND(EX10&gt;=FK$16,EX10&lt;&gt;"",EZ10&gt;=FK$20,EZ10&lt;&gt;""),AND(FA10&gt;=FK$16,FA10&lt;&gt;"",FC10&gt;=FK$20,FC10&lt;&gt;""),AND(FE10&gt;=FK$16,FE10&lt;&gt;"",FG10&gt;=FK$20,FG10&lt;&gt;""),AND(FH10&gt;=FK$16,FH10&lt;&gt;"",FJ10&gt;=FK$20,FJ10&lt;&gt;""),AND(GF10&gt;=GS$16,GF10&lt;&gt;"",GH10&gt;=GS$20,GH10&lt;&gt;""),AND(GI10&gt;=GS$16,GI10&lt;&gt;"",GK10&gt;=GS$20,GK10&lt;&gt;""),AND(GM10&gt;=GS$16,GM10&lt;&gt;"",GO10&gt;=GS$20,GO10&lt;&gt;""),AND(GP10&gt;=GS$16,GP10&lt;&gt;"",GR10&gt;=GS$20,GR10&lt;&gt;""),AND(HN10&gt;=IA$16,HN10&lt;&gt;"",HP10&gt;=IA$20,HP10&lt;&gt;""),AND(HQ10&gt;=IA$16,HQ10&lt;&gt;"",HS10&gt;=IA$20,HS10&lt;&gt;""),AND(HU10&gt;=IA$16,HU10&lt;&gt;"",HW10&gt;=IA$20,HW10&lt;&gt;""),AND(HX10&gt;=IA$16,HX10&lt;&gt;"",HZ10&gt;=IA$20,HZ10&lt;&gt;""),AND(IV10&gt;=JI$16,IV10&lt;&gt;"",IX10&gt;=JI$20,IX10&lt;&gt;""),AND(IY10&gt;=JI$16,IY10&lt;&gt;"",JA10&gt;=JI$20,JA10&lt;&gt;""),AND(JC10&gt;=JI$16,JC10&lt;&gt;"",JE10&gt;=JI$20,JE10&lt;&gt;""),AND(JF10&gt;=JI$16,JF10&lt;&gt;"",JH10&gt;=JI$20,JH10&lt;&gt;""),AND(KD10&gt;=KQ$16,KD10&lt;&gt;"",KF10&gt;=KQ$20,KF10&lt;&gt;""),AND(KG10&gt;=KQ$16,KG10&lt;&gt;"",KI10&gt;=KQ$20,KI10&lt;&gt;""),AND(KK10&gt;=KQ$16,KK10&lt;&gt;"",KM10&gt;=KQ$20,KM10&lt;&gt;""),AND(KN10&gt;=KQ$16,KN10&lt;&gt;"",KP10&gt;=KQ$20,KP10&lt;&gt;""),AND(LL10&gt;=LY$16,LL10&lt;&gt;"",LN10&gt;=LY$20,LN10&lt;&gt;""),AND(LO10&gt;=LY$16,LO10&lt;&gt;"",LQ10&gt;=LY$20,LQ10&lt;&gt;""),AND(LS10&gt;=LY$16,LS10&lt;&gt;"",LU10&gt;=LY$20,LU10&lt;&gt;""),AND(LV10&gt;=LY$16,LV10&lt;&gt;"",LX10&gt;=LY$20,LX10&lt;&gt;""),AND(MT10&gt;=NG$16,MT10&lt;&gt;"",MV10&gt;=NG$20,MV10&lt;&gt;""),AND(MW10&gt;=NG$16,MW10&lt;&gt;"",MY10&gt;=NG$20,MY10&lt;&gt;""),AND(NA10&gt;=NG$16,NA10&lt;&gt;"",NC10&gt;=NG$20,NC10&lt;&gt;""),AND(ND10&gt;=NG$16,ND10&lt;&gt;"",NF10&gt;=NG$20,NF10&lt;&gt;""),AND(OB10&gt;=OO$16,OB10&lt;&gt;"",OD10&gt;=OO$20,OD10&lt;&gt;""),AND(OE10&gt;=OO$16,OE10&lt;&gt;"",OG10&gt;=OO$20,OG10&lt;&gt;""),AND(OI10&gt;=OO$16,OI10&lt;&gt;"",OK10&gt;=OO$20,OK10&lt;&gt;""),AND(OL10&gt;=OO$16,OL10&lt;&gt;"",ON10&gt;=OO$20,ON10&lt;&gt;""),AND(PJ10&gt;=PW$16,PJ10&lt;&gt;"",PL10&gt;=PW$20,PL10&lt;&gt;""),AND(PM10&gt;=PW$16,PM10&lt;&gt;"",PO10&gt;=PW$20,PO10&lt;&gt;""),AND(PQ10&gt;=PW$16,PQ10&lt;&gt;"",PS10&gt;=PW$20,PS10&lt;&gt;""),AND(PT10&gt;=PW$16,PT10&lt;&gt;"",PV10&gt;=PW$20,PV10&lt;&gt;""),AND(QR10&gt;=RE$16,QR10&lt;&gt;"",QT10&gt;=RE$20,QT10&lt;&gt;""),AND(QU10&gt;=RE$16,QU10&lt;&gt;"",QW10&gt;=RE$20,QW10&lt;&gt;""),AND(QY10&gt;=RE$16,QY10&lt;&gt;"",RA10&gt;=RE$20,RA10&lt;&gt;""),AND(RB10&gt;=RE$16,RB10&lt;&gt;"",RD10&gt;=RE$20,RD10&lt;&gt;""),AND(RZ10&gt;=SM$16,RZ10&lt;&gt;"",SB10&gt;=SM$20,SB10&lt;&gt;""),AND(SC10&gt;=SM$16,SC10&lt;&gt;"",SE10&gt;=SM$20,SE10&lt;&gt;""),AND(SG10&gt;=SM$16,SG10&lt;&gt;"",SI10&gt;=SM$20,SI10&lt;&gt;""),AND(SJ10&gt;=SM$16,SJ10&lt;&gt;"",SL10&gt;=SM$20,SL10&lt;&gt;""),AND(TH10&gt;=TU$16,TH10&lt;&gt;"",TJ10&gt;=TU$20,TJ10&lt;&gt;""),AND(TK10&gt;=TU$16,TK10&lt;&gt;"",TM10&gt;=TU$20,TM10&lt;&gt;""),AND(TO10&gt;=TU$16,TO10&lt;&gt;"",TQ10&gt;=TU$20,TQ10&lt;&gt;""),AND(TR10&gt;=TU$16,TR10&lt;&gt;"",TT10&gt;=TU$20,TT10&lt;&gt;""),AND(UP10&gt;=VC$16,UP10&lt;&gt;"",UR10&gt;=VC$20,UR10&lt;&gt;""),AND(US10&gt;=VC$16,US10&lt;&gt;"",UU10&gt;=VC$20,UU10&lt;&gt;""),AND(UW10&gt;=VC$16,UW10&lt;&gt;"",UY10&gt;=VC$20,UY10&lt;&gt;""),AND(UZ10&gt;=VC$16,UZ10&lt;&gt;"",VB10&gt;=VC$20,VB10&lt;&gt;""),AND(VX10&gt;=WK$16,VX10&lt;&gt;"",VZ10&gt;=WK$20,VZ10&lt;&gt;""),AND(WA10&gt;=WK$16,WA10&lt;&gt;"",WC10&gt;=WK$20,WC10&lt;&gt;""),AND(WE10&gt;=WK$16,WE10&lt;&gt;"",WG10&gt;=WK$20,WG10&lt;&gt;""),AND(WH10&gt;=WK$16,WH10&lt;&gt;"",WJ10&gt;=WK$20,WJ10&lt;&gt;"")),"Excellence",IF(I10="P","Worlds Team",IF(F10="P","National Team","")))))</f>
        <v>National Team</v>
      </c>
      <c r="I10" s="3" t="str">
        <f>IF(OR(AND(AG10&gt;=AQ$15,AG10&lt;&gt;"",AI10&gt;=AQ$19,AI10&lt;&gt;"",AF10=""),AND(AJ10&gt;=AQ$15,AJ10&lt;&gt;"",AL10&gt;=AQ$19,AL10&lt;&gt;"",AF10=""),AND(AN10&gt;=AQ$15,AN10&lt;&gt;"",AP10&gt;=AQ$19,AP10&lt;&gt;"",AF10=""),AND(BH10&gt;=BR$15,BH10&lt;&gt;"",BJ10&gt;=BR$19,BJ10&lt;&gt;"",BG10=""),AND(BK10&gt;=BR$15,BK10&lt;&gt;"",BM10&gt;=BR$19,BM10&lt;&gt;"",BG10=""),AND(BO10&gt;=BR$15,BO10&lt;&gt;"",BQ10&gt;=BR$19,BQ10&lt;&gt;"",BG10=""),AND(CI10&gt;=CS$15,CI10&lt;&gt;"",CK10&gt;=CS$19,CK10&lt;&gt;"",CH10=""),AND(CL10&gt;=CS$15,CL10&lt;&gt;"",CN10&gt;=CS$19,CN10&lt;&gt;"",CH10=""),AND(CP10&gt;=CS$15,CP10&lt;&gt;"",CR10&gt;=CS$19,CR10&lt;&gt;"",CH10=""),AND(DP10&gt;=EC$15,DP10&lt;&gt;"",DR10&gt;=EC$19,DR10&lt;&gt;""),AND(DS10&gt;=EC$15,DS10&lt;&gt;"",DU10&gt;=EC$19,DU10&lt;&gt;""),AND(DW10&gt;=EC$15,DW10&lt;&gt;"",DY10&gt;=EC$19,DY10&lt;&gt;""),AND(DZ10&gt;=EC$15,DZ10&lt;&gt;"",EB10&gt;=EC$19,EB10&lt;&gt;""),AND(EX10&gt;=FK$15,EX10&lt;&gt;"",EZ10&gt;=FK$19,EZ10&lt;&gt;""),AND(FA10&gt;=FK$15,FA10&lt;&gt;"",FC10&gt;=FK$19,FC10&lt;&gt;""),AND(FE10&gt;=FK$15,FE10&lt;&gt;"",FG10&gt;=FK$19,FG10&lt;&gt;""),AND(FH10&gt;=FK$15,FH10&lt;&gt;"",FJ10&gt;=FK$19,FJ10&lt;&gt;""),AND(GF10&gt;=GS$15,GF10&lt;&gt;"",GH10&gt;=GS$19,GH10&lt;&gt;""),AND(GI10&gt;=GS$15,GI10&lt;&gt;"",GK10&gt;=GS$19,GK10&lt;&gt;""),AND(GM10&gt;=GS$15,GM10&lt;&gt;"",GO10&gt;=GS$19,GO10&lt;&gt;""),AND(GP10&gt;=GS$15,GP10&lt;&gt;"",GR10&gt;=GS$19,GR10&lt;&gt;""),AND(HN10&gt;=IA$15,HN10&lt;&gt;"",HP10&gt;=IA$19,HP10&lt;&gt;""),AND(HQ10&gt;=IA$15,HQ10&lt;&gt;"",HS10&gt;=IA$19,HS10&lt;&gt;""),AND(HU10&gt;=IA$15,HU10&lt;&gt;"",HW10&gt;=IA$19,HW10&lt;&gt;""),AND(HX10&gt;=IA$15,HX10&lt;&gt;"",HZ10&gt;=IA$19,HZ10&lt;&gt;""),AND(IV10&gt;=JI$15,IV10&lt;&gt;"",IX10&gt;=JI$19,IX10&lt;&gt;""),AND(IY10&gt;=JI$15,IY10&lt;&gt;"",JA10&gt;=JI$19,JA10&lt;&gt;""),AND(JC10&gt;=JI$15,JC10&lt;&gt;"",JE10&gt;=JI$19,JE10&lt;&gt;""),AND(JF10&gt;=JI$15,JF10&lt;&gt;"",JH10&gt;=JI$19,JH10&lt;&gt;""),AND(KD10&gt;=KQ$15,KD10&lt;&gt;"",KF10&gt;=KQ$19,KF10&lt;&gt;""),AND(KG10&gt;=KQ$15,KG10&lt;&gt;"",KI10&gt;=KQ$19,KI10&lt;&gt;""),AND(KK10&gt;=KQ$15,KK10&lt;&gt;"",KM10&gt;=KQ$19,KM10&lt;&gt;""),AND(KN10&gt;=KQ$15,KN10&lt;&gt;"",KP10&gt;=KQ$19,KP10&lt;&gt;""),AND(LL10&gt;=LY$15,LL10&lt;&gt;"",LN10&gt;=LY$19,LN10&lt;&gt;""),AND(LO10&gt;=LY$15,LO10&lt;&gt;"",LQ10&gt;=LY$19,LQ10&lt;&gt;""),AND(LS10&gt;=LY$15,LS10&lt;&gt;"",LU10&gt;=LY$19,LU10&lt;&gt;""),AND(LV10&gt;=LY$15,LV10&lt;&gt;"",LX10&gt;=LY$19,LX10&lt;&gt;""),AND(MT10&gt;=NG$15,MT10&lt;&gt;"",MV10&gt;=NG$19,MV10&lt;&gt;""),AND(MW10&gt;=NG$15,MW10&lt;&gt;"",MY10&gt;=NG$19,MY10&lt;&gt;""),AND(NA10&gt;=NG$15,NA10&lt;&gt;"",NC10&gt;=NG$19,NC10&lt;&gt;""),AND(ND10&gt;=NG$15,ND10&lt;&gt;"",NF10&gt;=NG$19,NF10&lt;&gt;""),AND(OB10&gt;=OO$15,OB10&lt;&gt;"",OD10&gt;=OO$19,OD10&lt;&gt;""),AND(OE10&gt;=OO$15,OE10&lt;&gt;"",OG10&gt;=OO$19,OG10&lt;&gt;""),AND(OI10&gt;=OO$15,OI10&lt;&gt;"",OK10&gt;=OO$19,OK10&lt;&gt;""),AND(OL10&gt;=OO$15,OL10&lt;&gt;"",ON10&gt;=OO$19,ON10&lt;&gt;""),AND(PJ10&gt;=PW$15,PJ10&lt;&gt;"",PL10&gt;=PW$19,PL10&lt;&gt;""),AND(PM10&gt;=PW$15,PM10&lt;&gt;"",PO10&gt;=PW$19,PO10&lt;&gt;""),AND(PQ10&gt;=PW$15,PQ10&lt;&gt;"",PS10&gt;=PW$19,PS10&lt;&gt;""),AND(PT10&gt;=PW$15,PT10&lt;&gt;"",PV10&gt;=PW$19,PV10&lt;&gt;""),AND(QR10&gt;=RE$15,QR10&lt;&gt;"",QT10&gt;=RE$19,QT10&lt;&gt;""),AND(QU10&gt;=RE$15,QU10&lt;&gt;"",QW10&gt;=RE$19,QW10&lt;&gt;""),AND(QY10&gt;=RE$15,QY10&lt;&gt;"",RA10&gt;=RE$19,RA10&lt;&gt;""),AND(RB10&gt;=RE$15,RB10&lt;&gt;"",RD10&gt;=RE$19,RD10&lt;&gt;""),AND(RZ10&gt;=SM$15,RZ10&lt;&gt;"",SB10&gt;=SM$19,SB10&lt;&gt;""),AND(SC10&gt;=SM$15,SC10&lt;&gt;"",SE10&gt;=SM$19,SE10&lt;&gt;""),AND(SG10&gt;=SM$15,SG10&lt;&gt;"",SI10&gt;=SM$19,SI10&lt;&gt;""),AND(SJ10&gt;=SM$15,SJ10&lt;&gt;"",SL10&gt;=SM$19,SL10&lt;&gt;""),AND(TH10&gt;=TU$15,TH10&lt;&gt;"",TJ10&gt;=TU$19,TJ10&lt;&gt;""),AND(TK10&gt;=TU$15,TK10&lt;&gt;"",TM10&gt;=TU$19,TM10&lt;&gt;""),AND(TO10&gt;=TU$15,TO10&lt;&gt;"",TQ10&gt;=TU$19,TQ10&lt;&gt;""),AND(TR10&gt;=TU$15,TR10&lt;&gt;"",TT10&gt;=TU$19,TT10&lt;&gt;""),AND(UP10&gt;=VC$15,UP10&lt;&gt;"",UR10&gt;=VC$19,UR10&lt;&gt;""),AND(US10&gt;=VC$15,US10&lt;&gt;"",UU10&gt;=VC$19,UU10&lt;&gt;""),AND(UW10&gt;=VC$15,UW10&lt;&gt;"",UY10&gt;=VC$19,UY10&lt;&gt;""),AND(UZ10&gt;=VC$15,UZ10&lt;&gt;"",VB10&gt;=VC$19,VB10&lt;&gt;""),AND(VX10&gt;=WK$15,VX10&lt;&gt;"",VZ10&gt;=WK$19,VZ10&lt;&gt;""),AND(WA10&gt;=WK$15,WA10&lt;&gt;"",WC10&gt;=WK$19,WC10&lt;&gt;""),AND(WE10&gt;=WK$15,WE10&lt;&gt;"",WG10&gt;=WK$19,WG10&lt;&gt;""),AND(WH10&gt;=WK$15,WH10&lt;&gt;"",WJ10&gt;=WK$19,WJ10&lt;&gt;"")),"P","")</f>
        <v/>
      </c>
      <c r="J10" s="8">
        <f>IF(COUNT(AI10,AL10,AP10,BJ10,BM10,BQ10,CK10,CN10,CR10)&gt;0,LARGE((AI10,AL10,AP10,BJ10,BM10,BQ10,CK10,CN10,CR10),1),0)</f>
        <v>0</v>
      </c>
      <c r="K10" s="8" t="str">
        <f>IF(J10="","",IF(OR(J10=CK10,J10=CN10,J10=CR10),$BS$1,IF(OR(J10=BJ10,J10=BM10,J10=BQ10),$AR$1,IF(OR(J10=AI10,J10=AL10,J10=AP10),$Q$1,""))))</f>
        <v/>
      </c>
      <c r="L10" s="8">
        <f>IF(COUNT(AI10,AL10,AP10,BJ10,BM10,BQ10,CK10,CN10,CR10)&gt;1,LARGE((AI10,AL10,AP10,BJ10,BM10,BQ10,CK10,CN10,CR10),2),0)</f>
        <v>0</v>
      </c>
      <c r="M10" s="8" t="str">
        <f>IF(L10="","",IF(OR(L10=CK10,L10=CN10,L10=CR10),$BS$1,IF(OR(L10=BJ10,L10=BM10,L10=BQ10),$AR$1,IF(OR(L10=AI10,L10=AL10,L10=AP10),$Q$1,""))))</f>
        <v/>
      </c>
      <c r="N10" s="8">
        <f>IF(MAX(CT10,CU10)&gt;0,MAX(CT10,CU10),"")</f>
        <v>44.150000000000006</v>
      </c>
      <c r="O10" s="11" t="str">
        <f>IF(N10="","",IF(N10=CT10,"("&amp;CT$2&amp;")",IF(N10=CU10,"("&amp;CU$2&amp;")")))</f>
        <v>(Prelim)</v>
      </c>
      <c r="P10" s="8" t="str">
        <f>IF(N10="","",IF(N10=CT10,IF(N10+IF(L10="",0,L10)=WD10,$VD$1,IF(N10+IF(L10="",0,L10)=UV10,$TV$1,IF(N10+IF(L10="",0,L10)=TN10,$SN$1,IF(N10+IF(L10="",0,L10)=SF10,$RF$1,IF(N10+IF(L10="",0,L10)=QX10,$PX$1,IF(N10+IF(L10="",0,L10)=PP10,$OP$1,IF(N10+IF(L10="",0,L10)=OH10,$NH$1,IF(N10+IF(L10="",0,L10)=MZ10,$LZ$1,IF(N10+IF(L10="",0,L10)=LR10,$KR$1,IF(N10+IF(L10="",0,L10)=KJ10,$JJ$1,IF(N10+IF(L10="",0,L10)=JB10,$IB$1,IF(N10+IF(L10="",0,L10)=HT10,$GT$1,IF(N10+IF(L10="",0,L10)=GL10,$FL$1,IF(N10+IF(L10="",0,L10)=FD10,$ED$1,IF(N10+IF(L10="",0,L10)=DV10,$CV$1))))))))))))))),IF(N10=CU10,IF(N10+IF(L10="",0,L10)=WG10,$VD$1,IF(N10+IF(L10="",0,L10)=UY10,$TV$1,IF(N10+IF(L10="",0,L10)=TQ10,$SN$1,IF(N10+IF(L10="",0,L10)=SL10,$RF$1,IF(N10+IF(L10="",0,L10)=RD10,$PX$1,IF(N10+IF(L10="",0,L10)=PV10,$OP$1,IF(N10+IF(L10="",0,L10)=ON10,$NH$1,IF(N10+IF(L10="",0,L10)=NF10,$LZ$1,IF(N10+IF(L10="",0,L10)=LX10,$KR$1,IF(N10+IF(L10="",0,L10)=KP10,$JJ$1,IF(N10+IF(L10="",0,L10)=JH10,$IB$1,IF(N10+IF(L10="",0,L10)=HZ10,$GT$1,IF(N10+IF(L10="",0,L10)=GR10,$FL$1,IF(N10+IF(L10="",0,L10)=FJ10,$ED$1,IF(N10+IF(L10="",0,L10)=EB10,$CV$1,IF(N10+IF(L10="",0,L10)=WJ10,$VD$1,IF(N10+IF(L10="",0,L10)=VB10,$TV$1,IF(N10+IF(L10="",0,L10)=TT10,$SN$1,IF(N10+IF(L10="",0,L10)=SI10,$RF$1,IF(N10+IF(L10="",0,L10)=RA10,$PX$1,IF(N10+IF(L10="",0,L10)=PS10,$OP$1,IF(N10+IF(L10="",0,L10)=OK10,$NH$1,IF(N10+IF(L10="",0,L10)=NC10,$LZ$1,IF(N10+IF(L10="",0,L10)=LU10,$KR$1,IF(N10+IF(L10="",0,L10)=KM10,$JJ$1,IF(N10+IF(L10="",0,L10)=JE10,$IB$1,IF(N10+IF(L10="",0,L10)=HW10,$GT$1,IF(N10+IF(L10="",0,L10)=GO10,$FL$1,IF(N10+IF(L10="",0,L10)=FG10,$ED$1,IF(N10+IF(L10="",0,L10)=DY10,$CV$1)))))))))))))))))))))))))))))))))</f>
        <v>2025 World Cup GER (Sept 21)</v>
      </c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7"/>
      <c r="AG10" s="38" t="str">
        <f>IF(S10&gt;0,S10,"")</f>
        <v/>
      </c>
      <c r="AH10" s="38" t="str">
        <f>IF(T10&gt;0,T10,"")</f>
        <v/>
      </c>
      <c r="AI10" s="40" t="str">
        <f>IF(SUM(Q10:T10)-U10&gt;0,SUM(Q10:T10)-U10,"")</f>
        <v/>
      </c>
      <c r="AJ10" s="40" t="str">
        <f>IF(X10&gt;0,X10,"")</f>
        <v/>
      </c>
      <c r="AK10" s="40" t="str">
        <f>IF(Y10&gt;0,Y10,"")</f>
        <v/>
      </c>
      <c r="AL10" s="40" t="str">
        <f>IF(SUM(V10:Y10)-Z10&gt;0,SUM(V10:Y10)-Z10,"")</f>
        <v/>
      </c>
      <c r="AM10" s="40" t="str">
        <f>IF(AI10="","",MAX(AI10,AL10))</f>
        <v/>
      </c>
      <c r="AN10" s="40" t="str">
        <f>IF(AC10&gt;0,AC10,"")</f>
        <v/>
      </c>
      <c r="AO10" s="40" t="str">
        <f>IF(AD10&gt;0,AD10,"")</f>
        <v/>
      </c>
      <c r="AP10" s="40" t="str">
        <f>IF(SUM(AA10:AD10)-AE10&gt;0,SUM(AA10:AD10)-AE10,"")</f>
        <v/>
      </c>
      <c r="AQ10" s="40" t="str">
        <f>IF(SUM(AM10,AP10)&gt;0,SUM(AM10,AP10),"")</f>
        <v/>
      </c>
      <c r="AR10" s="26"/>
      <c r="AS10" s="26"/>
      <c r="AT10" s="26"/>
      <c r="AU10" s="26"/>
      <c r="AV10" s="26"/>
      <c r="AW10" s="26"/>
      <c r="AX10" s="26"/>
      <c r="AY10" s="26"/>
      <c r="AZ10" s="26"/>
      <c r="BA10" s="26"/>
      <c r="BB10" s="26"/>
      <c r="BC10" s="26"/>
      <c r="BD10" s="26"/>
      <c r="BE10" s="26"/>
      <c r="BF10" s="26"/>
      <c r="BG10" s="28"/>
      <c r="BH10" s="39" t="str">
        <f>IF(AT10&gt;0,AT10,"")</f>
        <v/>
      </c>
      <c r="BI10" s="39" t="str">
        <f>IF(AU10&gt;0,AU10,"")</f>
        <v/>
      </c>
      <c r="BJ10" s="11" t="str">
        <f>IF(SUM(AR10:AU10)-AV10&gt;0,SUM(AR10:AU10)-AV10,"")</f>
        <v/>
      </c>
      <c r="BK10" s="11" t="str">
        <f>IF(AY10&gt;0,AY10,"")</f>
        <v/>
      </c>
      <c r="BL10" s="11" t="str">
        <f>IF(AZ10&gt;0,AZ10,"")</f>
        <v/>
      </c>
      <c r="BM10" s="11" t="str">
        <f>IF(SUM(AW10:AZ10)-BA10&gt;0,SUM(AW10:AZ10)-BA10,"")</f>
        <v/>
      </c>
      <c r="BN10" s="11" t="str">
        <f>IF(BJ10="","",MAX(BJ10,BM10))</f>
        <v/>
      </c>
      <c r="BO10" s="11" t="str">
        <f>IF(BD10&gt;0,BD10,"")</f>
        <v/>
      </c>
      <c r="BP10" s="11" t="str">
        <f>IF(BE10&gt;0,BE10,"")</f>
        <v/>
      </c>
      <c r="BQ10" s="11" t="str">
        <f>IF(SUM(BB10:BE10)-BF10&gt;0,SUM(BB10:BE10)-BF10,"")</f>
        <v/>
      </c>
      <c r="BR10" s="11" t="str">
        <f>IF(SUM(BN10,BQ10)&gt;0,SUM(BN10,BQ10),"")</f>
        <v/>
      </c>
      <c r="BS10" s="22"/>
      <c r="BT10" s="22"/>
      <c r="BU10" s="22"/>
      <c r="BV10" s="22"/>
      <c r="BW10" s="22"/>
      <c r="BX10" s="22"/>
      <c r="BY10" s="22"/>
      <c r="BZ10" s="22"/>
      <c r="CA10" s="22"/>
      <c r="CB10" s="22"/>
      <c r="CC10" s="22"/>
      <c r="CD10" s="22"/>
      <c r="CE10" s="22"/>
      <c r="CF10" s="22"/>
      <c r="CG10" s="22"/>
      <c r="CH10" s="27"/>
      <c r="CI10" s="38" t="str">
        <f>IF(BU10&gt;0,BU10,"")</f>
        <v/>
      </c>
      <c r="CJ10" s="38" t="str">
        <f>IF(BV10&gt;0,BV10,"")</f>
        <v/>
      </c>
      <c r="CK10" s="40" t="str">
        <f>IF(SUM(BS10:BV10)-BW10&gt;0,SUM(BS10:BV10)-BW10,"")</f>
        <v/>
      </c>
      <c r="CL10" s="40" t="str">
        <f>IF(BZ10&gt;0,BZ10,"")</f>
        <v/>
      </c>
      <c r="CM10" s="40" t="str">
        <f>IF(CA10&gt;0,CA10,"")</f>
        <v/>
      </c>
      <c r="CN10" s="40" t="str">
        <f>IF(SUM(BX10:CA10)-CB10&gt;0,SUM(BX10:CA10)-CB10,"")</f>
        <v/>
      </c>
      <c r="CO10" s="40" t="str">
        <f>IF(CK10="","",MAX(CK10,CN10))</f>
        <v/>
      </c>
      <c r="CP10" s="40" t="str">
        <f>IF(CE10&gt;0,CE10,"")</f>
        <v/>
      </c>
      <c r="CQ10" s="40" t="str">
        <f>IF(CF10&gt;0,CF10,"")</f>
        <v/>
      </c>
      <c r="CR10" s="40" t="str">
        <f>IF(SUM(CC10:CF10)-CG10&gt;0,SUM(CC10:CF10)-CG10,"")</f>
        <v/>
      </c>
      <c r="CS10" s="40" t="str">
        <f>IF(SUM(CO10,CR10)&gt;0,SUM(CO10,CR10),"")</f>
        <v/>
      </c>
      <c r="CT10" s="51">
        <f>IF(MAX(DV10,FD10,GL10,HT10,JB10,KJ10,LR10,MZ10,OH10,PP10,QX10,SF10,TN10,UV10,WD10)-IF(L10="",0,L10)&gt;0.001,MAX(DV10,FD10,GL10,HT10,JB10,KJ10,LR10,MZ10,OH10,PP10,QX10,SF10,TN10,UV10,WD10)-IF(L10="",0,L10),"")</f>
        <v>44.150000000000006</v>
      </c>
      <c r="CU10" s="51" t="str">
        <f>IF(MAX(DY10,EB10,FG10,FJ10,GO10,GR10,HW10,HZ10,JE10,JH10,KM10,KP10,LU10,LX10,NC10,NF10,OK10,ON10,PS10,PV10,RA10,RD10,SI10,SL10,TQ10,TT10,UY10,VB10,WG10,WJ10)-IF(L10="",0,L10)&gt;0.001,MAX(DY10,EB10,FG10,FJ10,GO10,GR10,HW10,HZ10,JE10,JH10,KM10,KP10,LU10,LX10,NC10,NF10,OK10,ON10,PS10,PV10,RA10,RD10,SI10,SL10,TQ10,TT10,UY10,VB10,WG10,WJ10)-IF(L10="",0,L10),"")</f>
        <v/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0" t="str">
        <f>IF(CX10&gt;0,CX10,"")</f>
        <v/>
      </c>
      <c r="DQ10" s="40" t="str">
        <f>IF(CY10&gt;0,CY10,"")</f>
        <v/>
      </c>
      <c r="DR10" s="40" t="str">
        <f>IF(SUM(CV10:CY10)-CZ10&gt;0,SUM(CV10:CY10)-CZ10,"")</f>
        <v/>
      </c>
      <c r="DS10" s="40" t="str">
        <f>IF(DC10&gt;0,DC10,"")</f>
        <v/>
      </c>
      <c r="DT10" s="40" t="str">
        <f>IF(DD10&gt;0,DD10,"")</f>
        <v/>
      </c>
      <c r="DU10" s="40" t="str">
        <f>IF(SUM(DA10:DD10)-DE10&gt;0,SUM(DA10:DD10)-DE10,"")</f>
        <v/>
      </c>
      <c r="DV10" s="40" t="str">
        <f>IF(MAX(DR10,DU10)&gt;0,MAX(DR10,DU10),"")</f>
        <v/>
      </c>
      <c r="DW10" s="40" t="str">
        <f>IF(DH10&gt;0,DH10,"")</f>
        <v/>
      </c>
      <c r="DX10" s="40" t="str">
        <f>IF(DI10&gt;0,DI10,"")</f>
        <v/>
      </c>
      <c r="DY10" s="40" t="str">
        <f>IF(SUM(DF10:DI10)-DJ10&gt;0,SUM(DF10:DI10)-DJ10,"")</f>
        <v/>
      </c>
      <c r="DZ10" s="40" t="str">
        <f>IF(DM10&gt;0,DM10,"")</f>
        <v/>
      </c>
      <c r="EA10" s="40" t="str">
        <f>IF(DN10&gt;0,DN10,"")</f>
        <v/>
      </c>
      <c r="EB10" s="40" t="str">
        <f>IF(SUM(DK10:DN10)-DO10&gt;0,SUM(DK10:DN10)-DO10,"")</f>
        <v/>
      </c>
      <c r="EC10" s="40" t="str">
        <f>IF(SUM(DV10,DY10,EB10)&gt;0,SUM(DV10,DY10,EB10),"")</f>
        <v/>
      </c>
      <c r="ED10" s="18">
        <v>7.1</v>
      </c>
      <c r="EE10" s="18">
        <v>9.25</v>
      </c>
      <c r="EF10" s="18">
        <v>12.6</v>
      </c>
      <c r="EG10" s="18">
        <v>15.2</v>
      </c>
      <c r="EH10" s="18">
        <v>0</v>
      </c>
      <c r="EI10" s="18">
        <v>7.5</v>
      </c>
      <c r="EJ10" s="18">
        <v>9.1999999999999993</v>
      </c>
      <c r="EK10" s="18">
        <v>12.6</v>
      </c>
      <c r="EL10" s="18">
        <v>14.56</v>
      </c>
      <c r="EM10" s="18">
        <v>0</v>
      </c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>
        <f>IF(EF10&gt;0,EF10,"")</f>
        <v>12.6</v>
      </c>
      <c r="EY10" s="11">
        <f>IF(EG10&gt;0,EG10,"")</f>
        <v>15.2</v>
      </c>
      <c r="EZ10" s="11">
        <f>IF(SUM(ED10:EG10)-EH10&gt;0,SUM(ED10:EG10)-EH10,"")</f>
        <v>44.150000000000006</v>
      </c>
      <c r="FA10" s="11">
        <f>IF(EK10&gt;0,EK10,"")</f>
        <v>12.6</v>
      </c>
      <c r="FB10" s="11">
        <f>IF(EL10&gt;0,EL10,"")</f>
        <v>14.56</v>
      </c>
      <c r="FC10" s="11">
        <f>IF(SUM(EI10:EL10)-EM10&gt;0,SUM(EI10:EL10)-EM10,"")</f>
        <v>43.86</v>
      </c>
      <c r="FD10" s="11">
        <f>IF(MAX(EZ10,FC10)&gt;0,MAX(EZ10,FC10),"")</f>
        <v>44.150000000000006</v>
      </c>
      <c r="FE10" s="11" t="str">
        <f>IF(EP10&gt;0,EP10,"")</f>
        <v/>
      </c>
      <c r="FF10" s="11" t="str">
        <f>IF(EQ10&gt;0,EQ10,"")</f>
        <v/>
      </c>
      <c r="FG10" s="11" t="str">
        <f>IF(SUM(EN10:EQ10)-ER10&gt;0,SUM(EN10:EQ10)-ER10,"")</f>
        <v/>
      </c>
      <c r="FH10" s="11" t="str">
        <f>IF(EU10&gt;0,EU10,"")</f>
        <v/>
      </c>
      <c r="FI10" s="11" t="str">
        <f>IF(EV10&gt;0,EV10,"")</f>
        <v/>
      </c>
      <c r="FJ10" s="11" t="str">
        <f>IF(SUM(ES10:EV10)-EW10&gt;0,SUM(ES10:EV10)-EW10,"")</f>
        <v/>
      </c>
      <c r="FK10" s="11">
        <f>IF(SUM(FD10,FG10,FJ10)&gt;0,SUM(FD10,FG10,FJ10),"")</f>
        <v>44.150000000000006</v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0" t="str">
        <f>IF(FN10&gt;0,FN10,"")</f>
        <v/>
      </c>
      <c r="GG10" s="40" t="str">
        <f>IF(FO10&gt;0,FO10,"")</f>
        <v/>
      </c>
      <c r="GH10" s="40" t="str">
        <f>IF(SUM(FL10:FO10)-FP10&gt;0,SUM(FL10:FO10)-FP10,"")</f>
        <v/>
      </c>
      <c r="GI10" s="40" t="str">
        <f>IF(FS10&gt;0,FS10,"")</f>
        <v/>
      </c>
      <c r="GJ10" s="40" t="str">
        <f>IF(FT10&gt;0,FT10,"")</f>
        <v/>
      </c>
      <c r="GK10" s="40" t="str">
        <f>IF(SUM(FQ10:FT10)-FU10&gt;0,SUM(FQ10:FT10)-FU10,"")</f>
        <v/>
      </c>
      <c r="GL10" s="40" t="str">
        <f>IF(MAX(GH10,GK10)&gt;0,MAX(GH10,GK10),"")</f>
        <v/>
      </c>
      <c r="GM10" s="40" t="str">
        <f>IF(FX10&gt;0,FX10,"")</f>
        <v/>
      </c>
      <c r="GN10" s="40" t="str">
        <f>IF(FY10&gt;0,FY10,"")</f>
        <v/>
      </c>
      <c r="GO10" s="40" t="str">
        <f>IF(SUM(FV10:FY10)-FZ10&gt;0,SUM(FV10:FY10)-FZ10,"")</f>
        <v/>
      </c>
      <c r="GP10" s="40" t="str">
        <f>IF(GC10&gt;0,GC10,"")</f>
        <v/>
      </c>
      <c r="GQ10" s="40" t="str">
        <f>IF(GD10&gt;0,GD10,"")</f>
        <v/>
      </c>
      <c r="GR10" s="40" t="str">
        <f>IF(SUM(GA10:GD10)-GE10&gt;0,SUM(GA10:GD10)-GE10,"")</f>
        <v/>
      </c>
      <c r="GS10" s="40" t="str">
        <f>IF(SUM(GL10,GO10,GR10)&gt;0,SUM(GL10,GO10,GR10),"")</f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 t="str">
        <f>IF(GV10&gt;0,GV10,"")</f>
        <v/>
      </c>
      <c r="HO10" s="11" t="str">
        <f>IF(GW10&gt;0,GW10,"")</f>
        <v/>
      </c>
      <c r="HP10" s="11" t="str">
        <f>IF(SUM(GT10:GW10)-GX10&gt;0,SUM(GT10:GW10)-GX10,"")</f>
        <v/>
      </c>
      <c r="HQ10" s="11" t="str">
        <f>IF(HA10&gt;0,HA10,"")</f>
        <v/>
      </c>
      <c r="HR10" s="11" t="str">
        <f>IF(HB10&gt;0,HB10,"")</f>
        <v/>
      </c>
      <c r="HS10" s="11" t="str">
        <f>IF(SUM(GY10:HB10)-HC10&gt;0,SUM(GY10:HB10)-HC10,"")</f>
        <v/>
      </c>
      <c r="HT10" s="11" t="str">
        <f>IF(MAX(HP10,HS10)&gt;0,MAX(HP10,HS10),"")</f>
        <v/>
      </c>
      <c r="HU10" s="11" t="str">
        <f>IF(HF10&gt;0,HF10,"")</f>
        <v/>
      </c>
      <c r="HV10" s="11" t="str">
        <f>IF(HG10&gt;0,HG10,"")</f>
        <v/>
      </c>
      <c r="HW10" s="11" t="str">
        <f>IF(SUM(HD10:HG10)-HH10&gt;0,SUM(HD10:HG10)-HH10,"")</f>
        <v/>
      </c>
      <c r="HX10" s="11" t="str">
        <f>IF(HK10&gt;0,HK10,"")</f>
        <v/>
      </c>
      <c r="HY10" s="11" t="str">
        <f>IF(HL10&gt;0,HL10,"")</f>
        <v/>
      </c>
      <c r="HZ10" s="11" t="str">
        <f>IF(SUM(HI10:HL10)-HM10&gt;0,SUM(HI10:HL10)-HM10,"")</f>
        <v/>
      </c>
      <c r="IA10" s="11" t="str">
        <f>IF(SUM(HT10,HW10,HZ10)&gt;0,SUM(HT10,HW10,HZ10),"")</f>
        <v/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0" t="str">
        <f>IF(ID10&gt;0,ID10,"")</f>
        <v/>
      </c>
      <c r="IW10" s="40" t="str">
        <f>IF(IE10&gt;0,IE10,"")</f>
        <v/>
      </c>
      <c r="IX10" s="40" t="str">
        <f>IF(SUM(IB10:IE10)-IF10&gt;0,SUM(IB10:IE10)-IF10,"")</f>
        <v/>
      </c>
      <c r="IY10" s="40" t="str">
        <f>IF(II10&gt;0,II10,"")</f>
        <v/>
      </c>
      <c r="IZ10" s="40" t="str">
        <f>IF(IJ10&gt;0,IJ10,"")</f>
        <v/>
      </c>
      <c r="JA10" s="40" t="str">
        <f>IF(SUM(IG10:IJ10)-IK10&gt;0,SUM(IG10:IJ10)-IK10,"")</f>
        <v/>
      </c>
      <c r="JB10" s="40" t="str">
        <f>IF(MAX(IX10,JA10)&gt;0,MAX(IX10,JA10),"")</f>
        <v/>
      </c>
      <c r="JC10" s="40" t="str">
        <f>IF(IN10&gt;0,IN10,"")</f>
        <v/>
      </c>
      <c r="JD10" s="40" t="str">
        <f>IF(IO10&gt;0,IO10,"")</f>
        <v/>
      </c>
      <c r="JE10" s="40" t="str">
        <f>IF(SUM(IL10:IO10)-IP10&gt;0,SUM(IL10:IO10)-IP10,"")</f>
        <v/>
      </c>
      <c r="JF10" s="40" t="str">
        <f>IF(IS10&gt;0,IS10,"")</f>
        <v/>
      </c>
      <c r="JG10" s="40" t="str">
        <f>IF(IT10&gt;0,IT10,"")</f>
        <v/>
      </c>
      <c r="JH10" s="40" t="str">
        <f>IF(SUM(IQ10:IT10)-IU10&gt;0,SUM(IQ10:IT10)-IU10,"")</f>
        <v/>
      </c>
      <c r="JI10" s="40" t="str">
        <f>IF(SUM(JB10,JE10,JH10)&gt;0,SUM(JB10,JE10,JH10),"")</f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>IF(JL10&gt;0,JL10,"")</f>
        <v/>
      </c>
      <c r="KE10" s="11" t="str">
        <f>IF(JM10&gt;0,JM10,"")</f>
        <v/>
      </c>
      <c r="KF10" s="11" t="str">
        <f>IF(SUM(JJ10:JM10)-JN10&gt;0,SUM(JJ10:JM10)-JN10,"")</f>
        <v/>
      </c>
      <c r="KG10" s="11" t="str">
        <f>IF(JQ10&gt;0,JQ10,"")</f>
        <v/>
      </c>
      <c r="KH10" s="11" t="str">
        <f>IF(JR10&gt;0,JR10,"")</f>
        <v/>
      </c>
      <c r="KI10" s="11" t="str">
        <f>IF(SUM(JO10:JR10)-JS10&gt;0,SUM(JO10:JR10)-JS10,"")</f>
        <v/>
      </c>
      <c r="KJ10" s="11" t="str">
        <f>IF(MAX(KF10,KI10)&gt;0,MAX(KF10,KI10),"")</f>
        <v/>
      </c>
      <c r="KK10" s="11" t="str">
        <f>IF(JV10&gt;0,JV10,"")</f>
        <v/>
      </c>
      <c r="KL10" s="11" t="str">
        <f>IF(JW10&gt;0,JW10,"")</f>
        <v/>
      </c>
      <c r="KM10" s="11" t="str">
        <f>IF(SUM(JT10:JW10)-JX10&gt;0,SUM(JT10:JW10)-JX10,"")</f>
        <v/>
      </c>
      <c r="KN10" s="11" t="str">
        <f>IF(KA10&gt;0,KA10,"")</f>
        <v/>
      </c>
      <c r="KO10" s="11" t="str">
        <f>IF(KB10&gt;0,KB10,"")</f>
        <v/>
      </c>
      <c r="KP10" s="11" t="str">
        <f>IF(SUM(JY10:KB10)-KC10&gt;0,SUM(JY10:KB10)-KC10,"")</f>
        <v/>
      </c>
      <c r="KQ10" s="11" t="str">
        <f>IF(SUM(KJ10,KM10,KP10)&gt;0,SUM(KJ10,KM10,KP10),"")</f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0" t="str">
        <f>IF(KT10&gt;0,KT10,"")</f>
        <v/>
      </c>
      <c r="LM10" s="40" t="str">
        <f>IF(KU10&gt;0,KU10,"")</f>
        <v/>
      </c>
      <c r="LN10" s="40" t="str">
        <f>IF(SUM(KR10:KU10)-KV10&gt;0,SUM(KR10:KU10)-KV10,"")</f>
        <v/>
      </c>
      <c r="LO10" s="40" t="str">
        <f>IF(KY10&gt;0,KY10,"")</f>
        <v/>
      </c>
      <c r="LP10" s="40" t="str">
        <f>IF(KZ10&gt;0,KZ10,"")</f>
        <v/>
      </c>
      <c r="LQ10" s="40" t="str">
        <f>IF(SUM(KW10:KZ10)-LA10&gt;0,SUM(KW10:KZ10)-LA10,"")</f>
        <v/>
      </c>
      <c r="LR10" s="40" t="str">
        <f>IF(MAX(LN10,LQ10)&gt;0,MAX(LN10,LQ10),"")</f>
        <v/>
      </c>
      <c r="LS10" s="40" t="str">
        <f>IF(LD10&gt;0,LD10,"")</f>
        <v/>
      </c>
      <c r="LT10" s="40" t="str">
        <f>IF(LE10&gt;0,LE10,"")</f>
        <v/>
      </c>
      <c r="LU10" s="40" t="str">
        <f>IF(SUM(LB10:LE10)-LF10&gt;0,SUM(LB10:LE10)-LF10,"")</f>
        <v/>
      </c>
      <c r="LV10" s="40" t="str">
        <f>IF(LI10&gt;0,LI10,"")</f>
        <v/>
      </c>
      <c r="LW10" s="40" t="str">
        <f>IF(LJ10&gt;0,LJ10,"")</f>
        <v/>
      </c>
      <c r="LX10" s="40" t="str">
        <f>IF(SUM(LG10:LJ10)-LK10&gt;0,SUM(LG10:LJ10)-LK10,"")</f>
        <v/>
      </c>
      <c r="LY10" s="40" t="str">
        <f>IF(SUM(LR10,LU10,LX10)&gt;0,SUM(LR10,LU10,LX10),"")</f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>IF(MB10&gt;0,MB10,"")</f>
        <v/>
      </c>
      <c r="MU10" s="11" t="str">
        <f>IF(MC10&gt;0,MC10,"")</f>
        <v/>
      </c>
      <c r="MV10" s="11" t="str">
        <f>IF(SUM(LZ10:MC10)-MD10&gt;0,SUM(LZ10:MC10)-MD10,"")</f>
        <v/>
      </c>
      <c r="MW10" s="11" t="str">
        <f>IF(MG10&gt;0,MG10,"")</f>
        <v/>
      </c>
      <c r="MX10" s="11" t="str">
        <f>IF(MH10&gt;0,MH10,"")</f>
        <v/>
      </c>
      <c r="MY10" s="11" t="str">
        <f>IF(SUM(ME10:MH10)-MI10&gt;0,SUM(ME10:MH10)-MI10,"")</f>
        <v/>
      </c>
      <c r="MZ10" s="11" t="str">
        <f>IF(MAX(MV10,MY10)&gt;0,MAX(MV10,MY10),"")</f>
        <v/>
      </c>
      <c r="NA10" s="11" t="str">
        <f>IF(ML10&gt;0,ML10,"")</f>
        <v/>
      </c>
      <c r="NB10" s="11" t="str">
        <f>IF(MM10&gt;0,MM10,"")</f>
        <v/>
      </c>
      <c r="NC10" s="11" t="str">
        <f>IF(SUM(MJ10:MM10)-MN10&gt;0,SUM(MJ10:MM10)-MN10,"")</f>
        <v/>
      </c>
      <c r="ND10" s="11" t="str">
        <f>IF(MQ10&gt;0,MQ10,"")</f>
        <v/>
      </c>
      <c r="NE10" s="11" t="str">
        <f>IF(MR10&gt;0,MR10,"")</f>
        <v/>
      </c>
      <c r="NF10" s="11" t="str">
        <f>IF(SUM(MO10:MR10)-MS10&gt;0,SUM(MO10:MR10)-MS10,"")</f>
        <v/>
      </c>
      <c r="NG10" s="11" t="str">
        <f>IF(SUM(MZ10,NC10,NF10)&gt;0,SUM(MZ10,NC10,NF10),"")</f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0" t="str">
        <f>IF(NJ10&gt;0,NJ10,"")</f>
        <v/>
      </c>
      <c r="OC10" s="40" t="str">
        <f>IF(NK10&gt;0,NK10,"")</f>
        <v/>
      </c>
      <c r="OD10" s="40" t="str">
        <f>IF(SUM(NH10:NK10)-NL10&gt;0,SUM(NH10:NK10)-NL10,"")</f>
        <v/>
      </c>
      <c r="OE10" s="40" t="str">
        <f>IF(NO10&gt;0,NO10,"")</f>
        <v/>
      </c>
      <c r="OF10" s="40" t="str">
        <f>IF(NP10&gt;0,NP10,"")</f>
        <v/>
      </c>
      <c r="OG10" s="40" t="str">
        <f>IF(SUM(NM10:NP10)-NQ10&gt;0,SUM(NM10:NP10)-NQ10,"")</f>
        <v/>
      </c>
      <c r="OH10" s="40" t="str">
        <f>IF(MAX(OD10,OG10)&gt;0,MAX(OD10,OG10),"")</f>
        <v/>
      </c>
      <c r="OI10" s="40" t="str">
        <f>IF(NT10&gt;0,NT10,"")</f>
        <v/>
      </c>
      <c r="OJ10" s="40" t="str">
        <f>IF(NU10&gt;0,NU10,"")</f>
        <v/>
      </c>
      <c r="OK10" s="40" t="str">
        <f>IF(SUM(NR10:NU10)-NV10&gt;0,SUM(NR10:NU10)-NV10,"")</f>
        <v/>
      </c>
      <c r="OL10" s="40" t="str">
        <f>IF(NY10&gt;0,NY10,"")</f>
        <v/>
      </c>
      <c r="OM10" s="40" t="str">
        <f>IF(NZ10&gt;0,NZ10,"")</f>
        <v/>
      </c>
      <c r="ON10" s="40" t="str">
        <f>IF(SUM(NW10:NZ10)-OA10&gt;0,SUM(NW10:NZ10)-OA10,"")</f>
        <v/>
      </c>
      <c r="OO10" s="40" t="str">
        <f>IF(SUM(OH10,OK10,ON10)&gt;0,SUM(OH10,OK10,ON10),"")</f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>IF(OR10&gt;0,OR10,"")</f>
        <v/>
      </c>
      <c r="PK10" s="11" t="str">
        <f>IF(OS10&gt;0,OS10,"")</f>
        <v/>
      </c>
      <c r="PL10" s="11" t="str">
        <f>IF(SUM(OP10:OS10)-OT10&gt;0,SUM(OP10:OS10)-OT10,"")</f>
        <v/>
      </c>
      <c r="PM10" s="11" t="str">
        <f>IF(OW10&gt;0,OW10,"")</f>
        <v/>
      </c>
      <c r="PN10" s="11" t="str">
        <f>IF(OX10&gt;0,OX10,"")</f>
        <v/>
      </c>
      <c r="PO10" s="11" t="str">
        <f>IF(SUM(OU10:OX10)-OY10&gt;0,SUM(OU10:OX10)-OY10,"")</f>
        <v/>
      </c>
      <c r="PP10" s="11" t="str">
        <f>IF(MAX(PL10,PO10)&gt;0,MAX(PL10,PO10),"")</f>
        <v/>
      </c>
      <c r="PQ10" s="11" t="str">
        <f>IF(PB10&gt;0,PB10,"")</f>
        <v/>
      </c>
      <c r="PR10" s="11" t="str">
        <f>IF(PC10&gt;0,PC10,"")</f>
        <v/>
      </c>
      <c r="PS10" s="11" t="str">
        <f>IF(SUM(OZ10:PC10)-PD10&gt;0,SUM(OZ10:PC10)-PD10,"")</f>
        <v/>
      </c>
      <c r="PT10" s="11" t="str">
        <f>IF(PG10&gt;0,PG10,"")</f>
        <v/>
      </c>
      <c r="PU10" s="11" t="str">
        <f>IF(PH10&gt;0,PH10,"")</f>
        <v/>
      </c>
      <c r="PV10" s="11" t="str">
        <f>IF(SUM(PE10:PH10)-PI10&gt;0,SUM(PE10:PH10)-PI10,"")</f>
        <v/>
      </c>
      <c r="PW10" s="11" t="str">
        <f>IF(SUM(PP10,PS10,PV10)&gt;0,SUM(PP10,PS10,PV10),"")</f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0" t="str">
        <f>IF(PZ10&gt;0,PZ10,"")</f>
        <v/>
      </c>
      <c r="QS10" s="40" t="str">
        <f>IF(QA10&gt;0,QA10,"")</f>
        <v/>
      </c>
      <c r="QT10" s="40" t="str">
        <f>IF(SUM(PX10:QA10)-QB10&gt;0,SUM(PX10:QA10)-QB10,"")</f>
        <v/>
      </c>
      <c r="QU10" s="40" t="str">
        <f>IF(QE10&gt;0,QE10,"")</f>
        <v/>
      </c>
      <c r="QV10" s="40" t="str">
        <f>IF(QF10&gt;0,QF10,"")</f>
        <v/>
      </c>
      <c r="QW10" s="40" t="str">
        <f>IF(SUM(QC10:QF10)-QG10&gt;0,SUM(QC10:QF10)-QG10,"")</f>
        <v/>
      </c>
      <c r="QX10" s="40" t="str">
        <f>IF(MAX(QT10,QW10)&gt;0,MAX(QT10,QW10),"")</f>
        <v/>
      </c>
      <c r="QY10" s="40" t="str">
        <f>IF(QJ10&gt;0,QJ10,"")</f>
        <v/>
      </c>
      <c r="QZ10" s="40" t="str">
        <f>IF(QK10&gt;0,QK10,"")</f>
        <v/>
      </c>
      <c r="RA10" s="40" t="str">
        <f>IF(SUM(QH10:QK10)-QL10&gt;0,SUM(QH10:QK10)-QL10,"")</f>
        <v/>
      </c>
      <c r="RB10" s="40" t="str">
        <f>IF(QO10&gt;0,QO10,"")</f>
        <v/>
      </c>
      <c r="RC10" s="40" t="str">
        <f>IF(QP10&gt;0,QP10,"")</f>
        <v/>
      </c>
      <c r="RD10" s="40" t="str">
        <f>IF(SUM(QM10:QP10)-QQ10&gt;0,SUM(QM10:QP10)-QQ10,"")</f>
        <v/>
      </c>
      <c r="RE10" s="40" t="str">
        <f>IF(SUM(QX10,RA10,RD10)&gt;0,SUM(QX10,RA10,RD10),"")</f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>IF(RH10&gt;0,RH10,"")</f>
        <v/>
      </c>
      <c r="SA10" s="11" t="str">
        <f>IF(RI10&gt;0,RI10,"")</f>
        <v/>
      </c>
      <c r="SB10" s="11" t="str">
        <f>IF(SUM(RF10:RI10)-RJ10&gt;0,SUM(RF10:RI10)-RJ10,"")</f>
        <v/>
      </c>
      <c r="SC10" s="11" t="str">
        <f>IF(RM10&gt;0,RM10,"")</f>
        <v/>
      </c>
      <c r="SD10" s="11" t="str">
        <f>IF(RN10&gt;0,RN10,"")</f>
        <v/>
      </c>
      <c r="SE10" s="11" t="str">
        <f>IF(SUM(RK10:RN10)-RO10&gt;0,SUM(RK10:RN10)-RO10,"")</f>
        <v/>
      </c>
      <c r="SF10" s="11" t="str">
        <f>IF(MAX(SB10,SE10)&gt;0,MAX(SB10,SE10),"")</f>
        <v/>
      </c>
      <c r="SG10" s="11" t="str">
        <f>IF(RR10&gt;0,RR10,"")</f>
        <v/>
      </c>
      <c r="SH10" s="11" t="str">
        <f>IF(RS10&gt;0,RS10,"")</f>
        <v/>
      </c>
      <c r="SI10" s="11" t="str">
        <f>IF(SUM(RP10:RS10)-RT10&gt;0,SUM(RP10:RS10)-RT10,"")</f>
        <v/>
      </c>
      <c r="SJ10" s="11" t="str">
        <f>IF(RW10&gt;0,RW10,"")</f>
        <v/>
      </c>
      <c r="SK10" s="11" t="str">
        <f>IF(RX10&gt;0,RX10,"")</f>
        <v/>
      </c>
      <c r="SL10" s="11" t="str">
        <f>IF(SUM(RU10:RX10)-RY10&gt;0,SUM(RU10:RX10)-RY10,"")</f>
        <v/>
      </c>
      <c r="SM10" s="11" t="str">
        <f>IF(SUM(SF10,SI10,SL10)&gt;0,SUM(SF10,SI10,SL10),"")</f>
        <v/>
      </c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40" t="str">
        <f>IF(SP10&gt;0,SP10,"")</f>
        <v/>
      </c>
      <c r="TI10" s="40" t="str">
        <f>IF(SQ10&gt;0,SQ10,"")</f>
        <v/>
      </c>
      <c r="TJ10" s="40" t="str">
        <f>IF(SUM(SN10:SQ10)-SR10&gt;0,SUM(SN10:SQ10)-SR10,"")</f>
        <v/>
      </c>
      <c r="TK10" s="40" t="str">
        <f>IF(SU10&gt;0,SU10,"")</f>
        <v/>
      </c>
      <c r="TL10" s="40" t="str">
        <f>IF(SV10&gt;0,SV10,"")</f>
        <v/>
      </c>
      <c r="TM10" s="40" t="str">
        <f>IF(SUM(SS10:SV10)-SW10&gt;0,SUM(SS10:SV10)-SW10,"")</f>
        <v/>
      </c>
      <c r="TN10" s="40" t="str">
        <f>IF(MAX(TJ10,TM10)&gt;0,MAX(TJ10,TM10),"")</f>
        <v/>
      </c>
      <c r="TO10" s="40" t="str">
        <f>IF(SZ10&gt;0,SZ10,"")</f>
        <v/>
      </c>
      <c r="TP10" s="40" t="str">
        <f>IF(TA10&gt;0,TA10,"")</f>
        <v/>
      </c>
      <c r="TQ10" s="40" t="str">
        <f>IF(SUM(SX10:TA10)-TB10&gt;0,SUM(SX10:TA10)-TB10,"")</f>
        <v/>
      </c>
      <c r="TR10" s="40" t="str">
        <f>IF(TE10&gt;0,TE10,"")</f>
        <v/>
      </c>
      <c r="TS10" s="40" t="str">
        <f>IF(TF10&gt;0,TF10,"")</f>
        <v/>
      </c>
      <c r="TT10" s="40" t="str">
        <f>IF(SUM(TC10:TF10)-TG10&gt;0,SUM(TC10:TF10)-TG10,"")</f>
        <v/>
      </c>
      <c r="TU10" s="40" t="str">
        <f>IF(SUM(TN10,TQ10,TT10)&gt;0,SUM(TN10,TQ10,TT10),"")</f>
        <v/>
      </c>
      <c r="TV10" s="18"/>
      <c r="TW10" s="18"/>
      <c r="TX10" s="18"/>
      <c r="TY10" s="18"/>
      <c r="TZ10" s="18"/>
      <c r="UA10" s="18"/>
      <c r="UB10" s="18"/>
      <c r="UC10" s="18"/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1" t="str">
        <f>IF(TX10&gt;0,TX10,"")</f>
        <v/>
      </c>
      <c r="UQ10" s="11" t="str">
        <f>IF(TY10&gt;0,TY10,"")</f>
        <v/>
      </c>
      <c r="UR10" s="11" t="str">
        <f>IF(SUM(TV10:TY10)-TZ10&gt;0,SUM(TV10:TY10)-TZ10,"")</f>
        <v/>
      </c>
      <c r="US10" s="11" t="str">
        <f>IF(UC10&gt;0,UC10,"")</f>
        <v/>
      </c>
      <c r="UT10" s="11" t="str">
        <f>IF(UD10&gt;0,UD10,"")</f>
        <v/>
      </c>
      <c r="UU10" s="11" t="str">
        <f>IF(SUM(UA10:UD10)-UE10&gt;0,SUM(UA10:UD10)-UE10,"")</f>
        <v/>
      </c>
      <c r="UV10" s="11" t="str">
        <f>IF(MAX(UR10,UU10)&gt;0,MAX(UR10,UU10),"")</f>
        <v/>
      </c>
      <c r="UW10" s="11" t="str">
        <f>IF(UH10&gt;0,UH10,"")</f>
        <v/>
      </c>
      <c r="UX10" s="11" t="str">
        <f>IF(UI10&gt;0,UI10,"")</f>
        <v/>
      </c>
      <c r="UY10" s="11" t="str">
        <f>IF(SUM(UF10:UI10)-UJ10&gt;0,SUM(UF10:UI10)-UJ10,"")</f>
        <v/>
      </c>
      <c r="UZ10" s="11" t="str">
        <f>IF(UM10&gt;0,UM10,"")</f>
        <v/>
      </c>
      <c r="VA10" s="11" t="str">
        <f>IF(UN10&gt;0,UN10,"")</f>
        <v/>
      </c>
      <c r="VB10" s="11" t="str">
        <f>IF(SUM(UK10:UN10)-UO10&gt;0,SUM(UK10:UN10)-UO10,"")</f>
        <v/>
      </c>
      <c r="VC10" s="11" t="str">
        <f>IF(SUM(UV10,UY10,VB10)&gt;0,SUM(UV10,UY10,VB10),"")</f>
        <v/>
      </c>
      <c r="VD10" s="17"/>
      <c r="VE10" s="17"/>
      <c r="VF10" s="17"/>
      <c r="VG10" s="17"/>
      <c r="VH10" s="17"/>
      <c r="VI10" s="17"/>
      <c r="VJ10" s="17"/>
      <c r="VK10" s="17"/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40" t="str">
        <f>IF(VF10&gt;0,VF10,"")</f>
        <v/>
      </c>
      <c r="VY10" s="40" t="str">
        <f>IF(VG10&gt;0,VG10,"")</f>
        <v/>
      </c>
      <c r="VZ10" s="40" t="str">
        <f>IF(SUM(VD10:VG10)-VH10&gt;0,SUM(VD10:VG10)-VH10,"")</f>
        <v/>
      </c>
      <c r="WA10" s="40" t="str">
        <f>IF(VK10&gt;0,VK10,"")</f>
        <v/>
      </c>
      <c r="WB10" s="40" t="str">
        <f>IF(VL10&gt;0,VL10,"")</f>
        <v/>
      </c>
      <c r="WC10" s="40" t="str">
        <f>IF(SUM(VI10:VL10)-VM10&gt;0,SUM(VI10:VL10)-VM10,"")</f>
        <v/>
      </c>
      <c r="WD10" s="40" t="str">
        <f>IF(MAX(VZ10,WC10)&gt;0,MAX(VZ10,WC10),"")</f>
        <v/>
      </c>
      <c r="WE10" s="40" t="str">
        <f>IF(VP10&gt;0,VP10,"")</f>
        <v/>
      </c>
      <c r="WF10" s="40" t="str">
        <f>IF(VQ10&gt;0,VQ10,"")</f>
        <v/>
      </c>
      <c r="WG10" s="40" t="str">
        <f>IF(SUM(VN10:VQ10)-VR10&gt;0,SUM(VN10:VQ10)-VR10,"")</f>
        <v/>
      </c>
      <c r="WH10" s="40" t="str">
        <f>IF(VU10&gt;0,VU10,"")</f>
        <v/>
      </c>
      <c r="WI10" s="40" t="str">
        <f>IF(VV10&gt;0,VV10,"")</f>
        <v/>
      </c>
      <c r="WJ10" s="40" t="str">
        <f>IF(SUM(VS10:VV10)-VW10&gt;0,SUM(VS10:VV10)-VW10,"")</f>
        <v/>
      </c>
      <c r="WK10" s="40" t="str">
        <f>IF(SUM(WD10,WG10,WJ10)&gt;0,SUM(WD10,WG10,WJ10),"")</f>
        <v/>
      </c>
      <c r="WL10" s="26">
        <f>IF($CH10="P",BS10,(BS10+AR10)/2)</f>
        <v>0</v>
      </c>
      <c r="WM10" s="26">
        <f>IF($CH10="P",BT10,(BT10+AS10)/2)</f>
        <v>0</v>
      </c>
      <c r="WN10" s="26">
        <f>IF($CH10="P",BU10,(BU10+AT10)/2)</f>
        <v>0</v>
      </c>
      <c r="WO10" s="26">
        <f>IF($CH10="P",BV10,(BV10+AU10)/2)</f>
        <v>0</v>
      </c>
      <c r="WP10" s="26">
        <f>IF($CH10="P",BW10,(BW10+AV10)/2)</f>
        <v>0</v>
      </c>
      <c r="WQ10" s="26">
        <f>IF($CH10="P",BX10,(BX10+AW10)/2)</f>
        <v>0</v>
      </c>
      <c r="WR10" s="26">
        <f>IF($CH10="P",BY10,(BY10+AX10)/2)</f>
        <v>0</v>
      </c>
      <c r="WS10" s="26">
        <f>IF($CH10="P",BZ10,(BZ10+AY10)/2)</f>
        <v>0</v>
      </c>
      <c r="WT10" s="26">
        <f>IF($CH10="P",CA10,(CA10+AZ10)/2)</f>
        <v>0</v>
      </c>
      <c r="WU10" s="26">
        <f>IF($CH10="P",CB10,(CB10+BA10)/2)</f>
        <v>0</v>
      </c>
      <c r="WV10" s="26">
        <f>IF($CH10="P",CC10,(CC10+BB10)/2)</f>
        <v>0</v>
      </c>
      <c r="WW10" s="26">
        <f>IF($CH10="P",CD10,(CD10+BC10)/2)</f>
        <v>0</v>
      </c>
      <c r="WX10" s="26">
        <f>IF($CH10="P",CE10,(CE10+BD10)/2)</f>
        <v>0</v>
      </c>
      <c r="WY10" s="26">
        <f>IF($CH10="P",CF10,(CF10+BE10)/2)</f>
        <v>0</v>
      </c>
      <c r="WZ10" s="26">
        <f>IF($CH10="P",CG10,(CG10+BF10)/2)</f>
        <v>0</v>
      </c>
      <c r="XA10" s="28" t="s">
        <v>53</v>
      </c>
      <c r="XB10" s="11" t="str">
        <f>IF(WN10&gt;0,WN10,"")</f>
        <v/>
      </c>
      <c r="XC10" s="11" t="str">
        <f>IF(WO10&gt;0,WO10,"")</f>
        <v/>
      </c>
      <c r="XD10" s="11" t="str">
        <f>IF(SUM(WL10:WO10)-WP10&gt;0,SUM(WL10:WO10)-WP10,"")</f>
        <v/>
      </c>
      <c r="XE10" s="11" t="str">
        <f>IF(WS10&gt;0,WS10,"")</f>
        <v/>
      </c>
      <c r="XF10" s="11" t="str">
        <f>IF(WT10&gt;0,WT10,"")</f>
        <v/>
      </c>
      <c r="XG10" s="11" t="str">
        <f>IF(SUM(WQ10:WT10)-WU10&gt;0,SUM(WQ10:WT10)-WU10,"")</f>
        <v/>
      </c>
      <c r="XH10" s="11" t="str">
        <f>IF(MAX(XD10,XG10)&gt;0,MAX(XD10,XG10),"")</f>
        <v/>
      </c>
      <c r="XI10" s="11" t="str">
        <f>IF(WX10&gt;0,WX10,"")</f>
        <v/>
      </c>
      <c r="XJ10" s="11" t="str">
        <f>IF(WY10&gt;0,WY10,"")</f>
        <v/>
      </c>
      <c r="XK10" s="11" t="str">
        <f>IF(SUM(WV10:WY10)-WZ10&gt;0,SUM(WV10:WY10)-WZ10,"")</f>
        <v/>
      </c>
      <c r="XL10" s="11" t="str">
        <f>IF(SUM(XH10,XK10)&gt;0,SUM(XH10,XK10),"")</f>
        <v/>
      </c>
    </row>
    <row r="11" spans="1:636" x14ac:dyDescent="0.2">
      <c r="A11" s="4" t="str" cm="1">
        <f t="array" ref="A11">IF(AND(H11&lt;&gt;"",H11&lt;&gt;"No DD"),SUMPRODUCT((H$4:H$12&lt;&gt;"")*(H$4:H$12&lt;&gt;"No DD")*(E$4:E$12&gt;E11))+1,IF(H11="No DD",SUMPRODUCT((H$4:H$12="No DD")*(E$4:E$12&gt;E11))+1+SUMPRODUCT((H$4:H$12&lt;&gt;"")*(H$4:H$12&lt;&gt;"No DD")),""))</f>
        <v/>
      </c>
      <c r="B11" s="5" t="s">
        <v>216</v>
      </c>
      <c r="C11" s="4" t="s">
        <v>3</v>
      </c>
      <c r="D11" s="4" t="s">
        <v>210</v>
      </c>
      <c r="E11" s="9">
        <f>SUM(J11,L11,N11)</f>
        <v>27.259999999999998</v>
      </c>
      <c r="F11" s="3" t="str">
        <f>IF(OR(AND(AG11&gt;=AQ$14,AG11&lt;&gt;"",AI11&gt;=AQ$18,AI11&lt;&gt;"",AF11=""),AND(AJ11&gt;=AQ$14,AJ11&lt;&gt;"",AL11&gt;=AQ$18,AL11&lt;&gt;"",AF11=""),AND(AN11&gt;=AQ$14,AN11&lt;&gt;"",AP11&gt;=AQ$18,AP11&lt;&gt;"",AF11=""),AND(BH11&gt;=BR$14,BH11&lt;&gt;"",BJ11&gt;=BR$18,BJ11&lt;&gt;"",BG11=""),AND(BK11&gt;=BR$14,BK11&lt;&gt;"",BM11&gt;=BR$18,BM11&lt;&gt;"",BG11=""),AND(BO11&gt;=BR$14,BO11&lt;&gt;"",BQ11&gt;=BR$18,BQ11&lt;&gt;"",BG11=""),AND(CI11&gt;=CS$14,CI11&lt;&gt;"",CK11&gt;=CS$18,CK11&lt;&gt;"",CH11=""),AND(CL11&gt;=CS$14,CL11&lt;&gt;"",CN11&gt;=CS$18,CN11&lt;&gt;"",CH11=""),AND(CP11&gt;=CS$14,CP11&lt;&gt;"",CR11&gt;=CS$18,CR11&lt;&gt;"",CH11=""),AND(DP11&gt;=EC$14,DP11&lt;&gt;"",DR11&gt;=EC$18,DR11&lt;&gt;""),AND(DS11&gt;=EC$14,DS11&lt;&gt;"",DU11&gt;=EC$18,DU11&lt;&gt;""),AND(DW11&gt;=EC$14,DW11&lt;&gt;"",DY11&gt;=EC$18,DY11&lt;&gt;""),AND(DZ11&gt;=EC$14,DZ11&lt;&gt;"",EB11&gt;=EC$18,EB11&lt;&gt;""),AND(EX11&gt;=FK$14,EX11&lt;&gt;"",EZ11&gt;=FK$18,EZ11&lt;&gt;""),AND(FA11&gt;=FK$14,FA11&lt;&gt;"",FC11&gt;=FK$18,FC11&lt;&gt;""),AND(FE11&gt;=FK$14,FE11&lt;&gt;"",FG11&gt;=FK$18,FG11&lt;&gt;""),AND(FH11&gt;=FK$14,FH11&lt;&gt;"",FJ11&gt;=FK$18,FJ11&lt;&gt;""),AND(GF11&gt;=GS$14,GF11&lt;&gt;"",GH11&gt;=GS$18,GH11&lt;&gt;""),AND(GI11&gt;=GS$14,GI11&lt;&gt;"",GK11&gt;=GS$18,GK11&lt;&gt;""),AND(GM11&gt;=GS$14,GM11&lt;&gt;"",GO11&gt;=GS$18,GO11&lt;&gt;""),AND(GP11&gt;=GS$14,GP11&lt;&gt;"",GR11&gt;=GS$18,GR11&lt;&gt;""),AND(HN11&gt;=IA$14,HN11&lt;&gt;"",HP11&gt;=IA$18,HP11&lt;&gt;""),AND(HQ11&gt;=IA$14,HQ11&lt;&gt;"",HS11&gt;=IA$18,HS11&lt;&gt;""),AND(HU11&gt;=IA$14,HU11&lt;&gt;"",HW11&gt;=IA$18,HW11&lt;&gt;""),AND(HX11&gt;=IA$14,HX11&lt;&gt;"",HZ11&gt;=IA$18,HZ11&lt;&gt;""),AND(IV11&gt;=JI$14,IV11&lt;&gt;"",IX11&gt;=JI$18,IX11&lt;&gt;""),AND(IY11&gt;=JI$14,IY11&lt;&gt;"",JA11&gt;=JI$18,JA11&lt;&gt;""),AND(JC11&gt;=JI$14,JC11&lt;&gt;"",JE11&gt;=JI$18,JE11&lt;&gt;""),AND(JF11&gt;=JI$14,JF11&lt;&gt;"",JH11&gt;=JI$18,JH11&lt;&gt;""),AND(KD11&gt;=KQ$14,KD11&lt;&gt;"",KF11&gt;=KQ$18,KF11&lt;&gt;""),AND(KG11&gt;=KQ$14,KG11&lt;&gt;"",KI11&gt;=KQ$18,KI11&lt;&gt;""),AND(KK11&gt;=KQ$14,KK11&lt;&gt;"",KM11&gt;=KQ$18,KM11&lt;&gt;""),AND(KN11&gt;=KQ$14,KN11&lt;&gt;"",KP11&gt;=KQ$18,KP11&lt;&gt;""),AND(LL11&gt;=LY$14,LL11&lt;&gt;"",LN11&gt;=LY$18,LN11&lt;&gt;""),AND(LO11&gt;=LY$14,LO11&lt;&gt;"",LQ11&gt;=LY$18,LQ11&lt;&gt;""),AND(LS11&gt;=LY$14,LS11&lt;&gt;"",LU11&gt;=LY$18,LU11&lt;&gt;""),AND(LV11&gt;=LY$14,LV11&lt;&gt;"",LX11&gt;=LY$18,LX11&lt;&gt;""),AND(MT11&gt;=NG$14,MT11&lt;&gt;"",MV11&gt;=NG$18,MV11&lt;&gt;""),AND(MW11&gt;=NG$14,MW11&lt;&gt;"",MY11&gt;=NG$18,MY11&lt;&gt;""),AND(NA11&gt;=NG$14,NA11&lt;&gt;"",NC11&gt;=NG$18,NC11&lt;&gt;""),AND(ND11&gt;=NG$14,ND11&lt;&gt;"",NF11&gt;=NG$18,NF11&lt;&gt;""),AND(OB11&gt;=OO$14,OB11&lt;&gt;"",OD11&gt;=OO$18,OD11&lt;&gt;""),AND(OE11&gt;=OO$14,OE11&lt;&gt;"",OG11&gt;=OO$18,OG11&lt;&gt;""),AND(OI11&gt;=OO$14,OI11&lt;&gt;"",OK11&gt;=OO$18,OK11&lt;&gt;""),AND(OL11&gt;=OO$14,OL11&lt;&gt;"",ON11&gt;=OO$18,ON11&lt;&gt;""),AND(PJ11&gt;=PW$14,PJ11&lt;&gt;"",PL11&gt;=PW$18,PL11&lt;&gt;""),AND(PM11&gt;=PW$14,PM11&lt;&gt;"",PO11&gt;=PW$18,PO11&lt;&gt;""),AND(PQ11&gt;=PW$14,PQ11&lt;&gt;"",PS11&gt;=PW$18,PS11&lt;&gt;""),AND(PT11&gt;=PW$14,PT11&lt;&gt;"",PV11&gt;=PW$18,PV11&lt;&gt;""),AND(QR11&gt;=RE$14,QR11&lt;&gt;"",QT11&gt;=RE$18,QT11&lt;&gt;""),AND(QU11&gt;=RE$14,QU11&lt;&gt;"",QW11&gt;=RE$18,QW11&lt;&gt;""),AND(QY11&gt;=RE$14,QY11&lt;&gt;"",RA11&gt;=RE$18,RA11&lt;&gt;""),AND(RB11&gt;=RE$14,RB11&lt;&gt;"",RD11&gt;=RE$18,RD11&lt;&gt;""),AND(RZ11&gt;=SM$14,RZ11&lt;&gt;"",SB11&gt;=SM$18,SB11&lt;&gt;""),AND(SC11&gt;=SM$14,SC11&lt;&gt;"",SE11&gt;=SM$18,SE11&lt;&gt;""),AND(SG11&gt;=SM$14,SG11&lt;&gt;"",SI11&gt;=SM$18,SI11&lt;&gt;""),AND(SJ11&gt;=SM$14,SJ11&lt;&gt;"",SL11&gt;=SM$18,SL11&lt;&gt;""),AND(TH11&gt;=TU$14,TH11&lt;&gt;"",TJ11&gt;=TU$18,TJ11&lt;&gt;""),AND(TK11&gt;=TU$14,TK11&lt;&gt;"",TM11&gt;=TU$18,TM11&lt;&gt;""),AND(TO11&gt;=TU$14,TO11&lt;&gt;"",TQ11&gt;=TU$18,TQ11&lt;&gt;""),AND(TR11&gt;=TU$14,TR11&lt;&gt;"",TT11&gt;=TU$18,TT11&lt;&gt;""),AND(UP11&gt;=VC$14,UP11&lt;&gt;"",UR11&gt;=VC$18,UR11&lt;&gt;""),AND(US11&gt;=VC$14,US11&lt;&gt;"",UU11&gt;=VC$18,UU11&lt;&gt;""),AND(UW11&gt;=VC$14,UW11&lt;&gt;"",UY11&gt;=VC$18,UY11&lt;&gt;""),AND(UZ11&gt;=VC$14,UZ11&lt;&gt;"",VB11&gt;=VC$18,VB11&lt;&gt;""),AND(VX11&gt;=WK$14,VX11&lt;&gt;"",VZ11&gt;=WK$18,VZ11&lt;&gt;""),AND(WA11&gt;=WK$14,WA11&lt;&gt;"",WC11&gt;=WK$18,WC11&lt;&gt;""),AND(WE11&gt;=WK$14,WE11&lt;&gt;"",WG11&gt;=WK$18,WG11&lt;&gt;""),AND(WH11&gt;=WK$14,WH11&lt;&gt;"",WJ11&gt;=WK$18,WJ11&lt;&gt;"")),"P","")</f>
        <v/>
      </c>
      <c r="G11" s="3" t="str">
        <f>IF(OR(AND(AI11&gt;=AQ$18,AI11&lt;&gt;"",AF11=""),AND(AL11&gt;=AQ$18,AL11&lt;&gt;"",AF11=""),AND(AP11&gt;=AQ$18,AP11&lt;&gt;"",AF11=""),AND(BJ11&gt;=BR$18,BJ11&lt;&gt;"",BG11=""),AND(BM11&gt;=BR$18,BM11&lt;&gt;"",BG11=""),AND(BQ11&gt;=BR$18,BQ11&lt;&gt;"",BG11=""),AND(CK11&gt;=CS$18,CK11&lt;&gt;"",CH11=""),AND(CN11&gt;=CS$18,CN11&lt;&gt;"",CH11=""),AND(CR11&gt;=CS$18,CR11&lt;&gt;"",CH11=""),AND(DR11&gt;=EC$18,DR11&lt;&gt;""),AND(DU11&gt;=EC$18,DU11&lt;&gt;""),AND(DY11&gt;=EC$18,DY11&lt;&gt;""),AND(EB11&gt;=EC$18,EB11&lt;&gt;""),AND(EZ11&gt;=FK$18,EZ11&lt;&gt;""),AND(FC11&gt;=FK$18,FC11&lt;&gt;""),AND(FG11&gt;=FK$18,FG11&lt;&gt;""),AND(FJ11&gt;=FK$18,FJ11&lt;&gt;""),AND(GH11&gt;=GS$18,GH11&lt;&gt;""),AND(GK11&gt;=GS$18,GK11&lt;&gt;""),AND(GO11&gt;=GS$18,GO11&lt;&gt;""),AND(GR11&gt;=GS$18,GR11&lt;&gt;""),AND(HP11&gt;=IA$18,HP11&lt;&gt;""),AND(HS11&gt;=IA$18,HS11&lt;&gt;""),AND(HW11&gt;=IA$18,HW11&lt;&gt;""),AND(HZ11&gt;=IA$18,HZ11&lt;&gt;""),AND(IX11&gt;=JI$18,IX11&lt;&gt;""),AND(JA11&gt;=JI$18,JA11&lt;&gt;""),AND(JE11&gt;=JI$18,JE11&lt;&gt;""),AND(JH11&gt;=JI$18,JH11&lt;&gt;""),AND(KF11&gt;=KQ$18,KF11&lt;&gt;""),AND(KI11&gt;=KQ$18,KI11&lt;&gt;""),AND(KM11&gt;=KQ$18,KM11&lt;&gt;""),AND(KP11&gt;=KQ$18,KP11&lt;&gt;""),AND(LN11&gt;=LY$18,LN11&lt;&gt;""),AND(LQ11&gt;=LY$18,LQ11&lt;&gt;""),AND(LU11&gt;=LY$18,LU11&lt;&gt;""),AND(LX11&gt;=LY$18,LX11&lt;&gt;""),AND(MV11&gt;=NG$18,MV11&lt;&gt;""),AND(MY11&gt;=NG$18,MY11&lt;&gt;""),AND(NC11&gt;=NG$18,NC11&lt;&gt;""),AND(NF11&gt;=NG$18,NF11&lt;&gt;""),AND(OD11&gt;=OO$18,OD11&lt;&gt;""),AND(OG11&gt;=OO$18,OG11&lt;&gt;""),AND(OK11&gt;=OO$18,OK11&lt;&gt;""),AND(ON11&gt;=OO$18,ON11&lt;&gt;""),AND(PL11&gt;=PW$18,PL11&lt;&gt;""),AND(PO11&gt;=PW$18,PO11&lt;&gt;""),AND(PS11&gt;=PW$18,PS11&lt;&gt;""),AND(PV11&gt;=PW$18,PV11&lt;&gt;""),AND(QT11&gt;=RE$18,QT11&lt;&gt;""),AND(QW11&gt;=RE$18,QW11&lt;&gt;""),AND(RA11&gt;=RE$18,RA11&lt;&gt;""),AND(RD11&gt;=RE$18,RD11&lt;&gt;""),AND(SB11&gt;=SM$18,SB11&lt;&gt;""),AND(SE11&gt;=SM$18,SE11&lt;&gt;""),AND(SI11&gt;=SM$18,SI11&lt;&gt;""),AND(SL11&gt;=SM$18,SL11&lt;&gt;""),AND(TJ11&gt;=TU$18,TJ11&lt;&gt;""),AND(TM11&gt;=TU$18,TM11&lt;&gt;""),AND(TQ11&gt;=TU$18,TQ11&lt;&gt;""),AND(TT11&gt;=TU$18,TT11&lt;&gt;""),AND(UR11&gt;=VC$18,UR11&lt;&gt;""),AND(UU11&gt;=VC$18,UU11&lt;&gt;""),AND(UY11&gt;=VC$18,UY11&lt;&gt;""),AND(VB11&gt;=VC$18,VB11&lt;&gt;""),AND(VZ11&gt;=WK$18,VZ11&lt;&gt;""),AND(WC11&gt;=WK$18,WC11&lt;&gt;""),AND(WG11&gt;=WK$18,WG11&lt;&gt;""),AND(WJ11&gt;=WK$18,WJ11&lt;&gt;"")),"P","")</f>
        <v/>
      </c>
      <c r="H11" s="36" t="str">
        <f>IF(AND(G11="P",F11=""),"No DD",IF(OR(AND(AG11&gt;=AQ$17,AG11&lt;&gt;"",AI11&gt;=AQ$21,AI11&lt;&gt;"",AF11=""),AND(AJ11&gt;=AQ$17,AJ11&lt;&gt;"",AL11&gt;=AQ$21,AL11&lt;&gt;"",AF11=""),AND(AN11&gt;=AQ$17,AN11&lt;&gt;"",AP11&gt;=AQ$21,AP11&lt;&gt;"",AF11=""),AND(BH11&gt;=BR$17,BH11&lt;&gt;"",BJ11&gt;=BR$21,BJ11&lt;&gt;"",BG11=""),AND(BK11&gt;=BR$17,BK11&lt;&gt;"",BM11&gt;=BR$21,BM11&lt;&gt;"",BG11=""),AND(BO11&gt;=BR$17,BO11&lt;&gt;"",BQ11&gt;=BR$21,BQ11&lt;&gt;"",BG11=""),AND(CI11&gt;=CS$17,CI11&lt;&gt;"",CK11&gt;=CS$21,CK11&lt;&gt;"",CH11=""),AND(CL11&gt;=CS$17,CL11&lt;&gt;"",CN11&gt;=CS$21,CN11&lt;&gt;"",CH11=""),AND(CP11&gt;=CS$17,CP11&lt;&gt;"",CR11&gt;=CS$21,CR11&lt;&gt;"",CH11=""),AND(DP11&gt;=EC$17,DP11&lt;&gt;"",DR11&gt;=EC$21,DR11&lt;&gt;""),AND(DS11&gt;=EC$17,DS11&lt;&gt;"",DU11&gt;=EC$21,DU11&lt;&gt;""),AND(DW11&gt;=EC$17,DW11&lt;&gt;"",DY11&gt;=EC$21,DY11&lt;&gt;""),AND(DZ11&gt;=EC$17,DZ11&lt;&gt;"",EB11&gt;=EC$21,EB11&lt;&gt;""),AND(EX11&gt;=FK$17,EX11&lt;&gt;"",EZ11&gt;=FK$21,EZ11&lt;&gt;""),AND(FA11&gt;=FK$17,FA11&lt;&gt;"",FC11&gt;=FK$21,FC11&lt;&gt;""),AND(FE11&gt;=FK$17,FE11&lt;&gt;"",FG11&gt;=FK$21,FG11&lt;&gt;""),AND(FH11&gt;=FK$17,FH11&lt;&gt;"",FJ11&gt;=FK$21,FJ11&lt;&gt;""),AND(GF11&gt;=GS$17,GF11&lt;&gt;"",GH11&gt;=GS$21,GH11&lt;&gt;""),AND(GI11&gt;=GS$17,GI11&lt;&gt;"",GK11&gt;=GS$21,GK11&lt;&gt;""),AND(GM11&gt;=GS$17,GM11&lt;&gt;"",GO11&gt;=GS$21,GO11&lt;&gt;""),AND(GP11&gt;=GS$17,GP11&lt;&gt;"",GR11&gt;=GS$21,GR11&lt;&gt;""),AND(HN11&gt;=IA$17,HN11&lt;&gt;"",HP11&gt;=IA$21,HP11&lt;&gt;""),AND(HQ11&gt;=IA$17,HQ11&lt;&gt;"",HS11&gt;=IA$21,HS11&lt;&gt;""),AND(HU11&gt;=IA$17,HU11&lt;&gt;"",HW11&gt;=IA$21,HW11&lt;&gt;""),AND(HX11&gt;=IA$17,HX11&lt;&gt;"",HZ11&gt;=IA$21,HZ11&lt;&gt;""),AND(IV11&gt;=JI$17,IV11&lt;&gt;"",IX11&gt;=JI$21,IX11&lt;&gt;""),AND(IY11&gt;=JI$17,IY11&lt;&gt;"",JA11&gt;=JI$21,JA11&lt;&gt;""),AND(JC11&gt;=JI$17,JC11&lt;&gt;"",JE11&gt;=JI$21,JE11&lt;&gt;""),AND(JF11&gt;=JI$17,JF11&lt;&gt;"",JH11&gt;=JI$21,JH11&lt;&gt;""),AND(KD11&gt;=KQ$17,KD11&lt;&gt;"",KF11&gt;=KQ$21,KF11&lt;&gt;""),AND(KG11&gt;=KQ$17,KG11&lt;&gt;"",KI11&gt;=KQ$21,KI11&lt;&gt;""),AND(KK11&gt;=KQ$17,KK11&lt;&gt;"",KM11&gt;=KQ$21,KM11&lt;&gt;""),AND(KN11&gt;=KQ$17,KN11&lt;&gt;"",KP11&gt;=KQ$21,KP11&lt;&gt;""),AND(LL11&gt;=LY$17,LL11&lt;&gt;"",LN11&gt;=LY$21,LN11&lt;&gt;""),AND(LO11&gt;=LY$17,LO11&lt;&gt;"",LQ11&gt;=LY$21,LQ11&lt;&gt;""),AND(LS11&gt;=LY$17,LS11&lt;&gt;"",LU11&gt;=LY$21,LU11&lt;&gt;""),AND(LV11&gt;=LY$17,LV11&lt;&gt;"",LX11&gt;=LY$21,LX11&lt;&gt;""),AND(MT11&gt;=NG$17,MT11&lt;&gt;"",MV11&gt;=NG$21,MV11&lt;&gt;""),AND(MW11&gt;=NG$17,MW11&lt;&gt;"",MY11&gt;=NG$21,MY11&lt;&gt;""),AND(NA11&gt;=NG$17,NA11&lt;&gt;"",NC11&gt;=NG$21,NC11&lt;&gt;""),AND(ND11&gt;=NG$17,ND11&lt;&gt;"",NF11&gt;=NG$21,NF11&lt;&gt;""),AND(OB11&gt;=OO$17,OB11&lt;&gt;"",OD11&gt;=OO$21,OD11&lt;&gt;""),AND(OE11&gt;=OO$17,OE11&lt;&gt;"",OG11&gt;=OO$21,OG11&lt;&gt;""),AND(OI11&gt;=OO$17,OI11&lt;&gt;"",OK11&gt;=OO$21,OK11&lt;&gt;""),AND(OL11&gt;=OO$17,OL11&lt;&gt;"",ON11&gt;=OO$21,ON11&lt;&gt;""),AND(PJ11&gt;=PW$17,PJ11&lt;&gt;"",PL11&gt;=PW$21,PL11&lt;&gt;""),AND(PM11&gt;=PW$17,PM11&lt;&gt;"",PO11&gt;=PW$21,PO11&lt;&gt;""),AND(PQ11&gt;=PW$17,PQ11&lt;&gt;"",PS11&gt;=PW$21,PS11&lt;&gt;""),AND(PT11&gt;=PW$17,PT11&lt;&gt;"",PV11&gt;=PW$21,PV11&lt;&gt;""),AND(QR11&gt;=RE$17,QR11&lt;&gt;"",QT11&gt;=RE$21,QT11&lt;&gt;""),AND(QU11&gt;=RE$17,QU11&lt;&gt;"",QW11&gt;=RE$21,QW11&lt;&gt;""),AND(QY11&gt;=RE$17,QY11&lt;&gt;"",RA11&gt;=RE$21,RA11&lt;&gt;""),AND(RB11&gt;=RE$17,RB11&lt;&gt;"",RD11&gt;=RE$21,RD11&lt;&gt;""),AND(RZ11&gt;=SM$17,RZ11&lt;&gt;"",SB11&gt;=SM$21,SB11&lt;&gt;""),AND(SC11&gt;=SM$17,SC11&lt;&gt;"",SE11&gt;=SM$21,SE11&lt;&gt;""),AND(SG11&gt;=SM$17,SG11&lt;&gt;"",SI11&gt;=SM$21,SI11&lt;&gt;""),AND(SJ11&gt;=SM$17,SJ11&lt;&gt;"",SL11&gt;=SM$21,SL11&lt;&gt;""),AND(TH11&gt;=TU$17,TH11&lt;&gt;"",TJ11&gt;=TU$21,TJ11&lt;&gt;""),AND(TK11&gt;=TU$17,TK11&lt;&gt;"",TM11&gt;=TU$21,TM11&lt;&gt;""),AND(TO11&gt;=TU$17,TO11&lt;&gt;"",TQ11&gt;=TU$21,TQ11&lt;&gt;""),AND(TR11&gt;=TU$17,TR11&lt;&gt;"",TT11&gt;=TU$21,TT11&lt;&gt;""),AND(UP11&gt;=VC$17,UP11&lt;&gt;"",UR11&gt;=VC$21,UR11&lt;&gt;""),AND(US11&gt;=VC$17,US11&lt;&gt;"",UU11&gt;=VC$21,UU11&lt;&gt;""),AND(UW11&gt;=VC$17,UW11&lt;&gt;"",UY11&gt;=VC$21,UY11&lt;&gt;""),AND(UZ11&gt;=VC$17,UZ11&lt;&gt;"",VB11&gt;=VC$21,VB11&lt;&gt;""),AND(VX11&gt;=WK$17,VX11&lt;&gt;"",VZ11&gt;=WK$21,VZ11&lt;&gt;""),AND(WA11&gt;=WK$17,WA11&lt;&gt;"",WC11&gt;=WK$21,WC11&lt;&gt;""),AND(WE11&gt;=WK$17,WE11&lt;&gt;"",WG11&gt;=WK$21,WG11&lt;&gt;""),AND(WH11&gt;=WK$17,WH11&lt;&gt;"",WJ11&gt;=WK$21,WJ11&lt;&gt;"")),"Merit",IF(OR(AND(AG11&gt;=AQ$16,AG11&lt;&gt;"",AI11&gt;=AQ$20,AI11&lt;&gt;"",AF11=""),AND(AJ11&gt;=AQ$16,AJ11&lt;&gt;"",AL11&gt;=AQ$20,AL11&lt;&gt;"",AF11=""),AND(AN11&gt;=AQ$16,AN11&lt;&gt;"",AP11&gt;=AQ$20,AP11&lt;&gt;"",AF11=""),AND(BH11&gt;=BR$16,BH11&lt;&gt;"",BJ11&gt;=BR$20,BJ11&lt;&gt;"",BG11=""),AND(BK11&gt;=BR$16,BK11&lt;&gt;"",BM11&gt;=BR$20,BM11&lt;&gt;"",BG11=""),AND(BO11&gt;=BR$16,BO11&lt;&gt;"",BQ11&gt;=BR$20,BQ11&lt;&gt;"",BG11=""),AND(CI11&gt;=CS$16,CI11&lt;&gt;"",CK11&gt;=CS$20,CK11&lt;&gt;"",CH11=""),AND(CL11&gt;=CS$16,CL11&lt;&gt;"",CN11&gt;=CS$20,CN11&lt;&gt;"",CH11=""),AND(CP11&gt;=CS$16,CP11&lt;&gt;"",CR11&gt;=CS$20,CR11&lt;&gt;"",CH11=""),AND(DP11&gt;=EC$16,DP11&lt;&gt;"",DR11&gt;=EC$20,DR11&lt;&gt;""),AND(DS11&gt;=EC$16,DS11&lt;&gt;"",DU11&gt;=EC$20,DU11&lt;&gt;""),AND(DW11&gt;=EC$16,DW11&lt;&gt;"",DY11&gt;=EC$20,DY11&lt;&gt;""),AND(DZ11&gt;=EC$16,DZ11&lt;&gt;"",EB11&gt;=EC$20,EB11&lt;&gt;""),AND(EX11&gt;=FK$16,EX11&lt;&gt;"",EZ11&gt;=FK$20,EZ11&lt;&gt;""),AND(FA11&gt;=FK$16,FA11&lt;&gt;"",FC11&gt;=FK$20,FC11&lt;&gt;""),AND(FE11&gt;=FK$16,FE11&lt;&gt;"",FG11&gt;=FK$20,FG11&lt;&gt;""),AND(FH11&gt;=FK$16,FH11&lt;&gt;"",FJ11&gt;=FK$20,FJ11&lt;&gt;""),AND(GF11&gt;=GS$16,GF11&lt;&gt;"",GH11&gt;=GS$20,GH11&lt;&gt;""),AND(GI11&gt;=GS$16,GI11&lt;&gt;"",GK11&gt;=GS$20,GK11&lt;&gt;""),AND(GM11&gt;=GS$16,GM11&lt;&gt;"",GO11&gt;=GS$20,GO11&lt;&gt;""),AND(GP11&gt;=GS$16,GP11&lt;&gt;"",GR11&gt;=GS$20,GR11&lt;&gt;""),AND(HN11&gt;=IA$16,HN11&lt;&gt;"",HP11&gt;=IA$20,HP11&lt;&gt;""),AND(HQ11&gt;=IA$16,HQ11&lt;&gt;"",HS11&gt;=IA$20,HS11&lt;&gt;""),AND(HU11&gt;=IA$16,HU11&lt;&gt;"",HW11&gt;=IA$20,HW11&lt;&gt;""),AND(HX11&gt;=IA$16,HX11&lt;&gt;"",HZ11&gt;=IA$20,HZ11&lt;&gt;""),AND(IV11&gt;=JI$16,IV11&lt;&gt;"",IX11&gt;=JI$20,IX11&lt;&gt;""),AND(IY11&gt;=JI$16,IY11&lt;&gt;"",JA11&gt;=JI$20,JA11&lt;&gt;""),AND(JC11&gt;=JI$16,JC11&lt;&gt;"",JE11&gt;=JI$20,JE11&lt;&gt;""),AND(JF11&gt;=JI$16,JF11&lt;&gt;"",JH11&gt;=JI$20,JH11&lt;&gt;""),AND(KD11&gt;=KQ$16,KD11&lt;&gt;"",KF11&gt;=KQ$20,KF11&lt;&gt;""),AND(KG11&gt;=KQ$16,KG11&lt;&gt;"",KI11&gt;=KQ$20,KI11&lt;&gt;""),AND(KK11&gt;=KQ$16,KK11&lt;&gt;"",KM11&gt;=KQ$20,KM11&lt;&gt;""),AND(KN11&gt;=KQ$16,KN11&lt;&gt;"",KP11&gt;=KQ$20,KP11&lt;&gt;""),AND(LL11&gt;=LY$16,LL11&lt;&gt;"",LN11&gt;=LY$20,LN11&lt;&gt;""),AND(LO11&gt;=LY$16,LO11&lt;&gt;"",LQ11&gt;=LY$20,LQ11&lt;&gt;""),AND(LS11&gt;=LY$16,LS11&lt;&gt;"",LU11&gt;=LY$20,LU11&lt;&gt;""),AND(LV11&gt;=LY$16,LV11&lt;&gt;"",LX11&gt;=LY$20,LX11&lt;&gt;""),AND(MT11&gt;=NG$16,MT11&lt;&gt;"",MV11&gt;=NG$20,MV11&lt;&gt;""),AND(MW11&gt;=NG$16,MW11&lt;&gt;"",MY11&gt;=NG$20,MY11&lt;&gt;""),AND(NA11&gt;=NG$16,NA11&lt;&gt;"",NC11&gt;=NG$20,NC11&lt;&gt;""),AND(ND11&gt;=NG$16,ND11&lt;&gt;"",NF11&gt;=NG$20,NF11&lt;&gt;""),AND(OB11&gt;=OO$16,OB11&lt;&gt;"",OD11&gt;=OO$20,OD11&lt;&gt;""),AND(OE11&gt;=OO$16,OE11&lt;&gt;"",OG11&gt;=OO$20,OG11&lt;&gt;""),AND(OI11&gt;=OO$16,OI11&lt;&gt;"",OK11&gt;=OO$20,OK11&lt;&gt;""),AND(OL11&gt;=OO$16,OL11&lt;&gt;"",ON11&gt;=OO$20,ON11&lt;&gt;""),AND(PJ11&gt;=PW$16,PJ11&lt;&gt;"",PL11&gt;=PW$20,PL11&lt;&gt;""),AND(PM11&gt;=PW$16,PM11&lt;&gt;"",PO11&gt;=PW$20,PO11&lt;&gt;""),AND(PQ11&gt;=PW$16,PQ11&lt;&gt;"",PS11&gt;=PW$20,PS11&lt;&gt;""),AND(PT11&gt;=PW$16,PT11&lt;&gt;"",PV11&gt;=PW$20,PV11&lt;&gt;""),AND(QR11&gt;=RE$16,QR11&lt;&gt;"",QT11&gt;=RE$20,QT11&lt;&gt;""),AND(QU11&gt;=RE$16,QU11&lt;&gt;"",QW11&gt;=RE$20,QW11&lt;&gt;""),AND(QY11&gt;=RE$16,QY11&lt;&gt;"",RA11&gt;=RE$20,RA11&lt;&gt;""),AND(RB11&gt;=RE$16,RB11&lt;&gt;"",RD11&gt;=RE$20,RD11&lt;&gt;""),AND(RZ11&gt;=SM$16,RZ11&lt;&gt;"",SB11&gt;=SM$20,SB11&lt;&gt;""),AND(SC11&gt;=SM$16,SC11&lt;&gt;"",SE11&gt;=SM$20,SE11&lt;&gt;""),AND(SG11&gt;=SM$16,SG11&lt;&gt;"",SI11&gt;=SM$20,SI11&lt;&gt;""),AND(SJ11&gt;=SM$16,SJ11&lt;&gt;"",SL11&gt;=SM$20,SL11&lt;&gt;""),AND(TH11&gt;=TU$16,TH11&lt;&gt;"",TJ11&gt;=TU$20,TJ11&lt;&gt;""),AND(TK11&gt;=TU$16,TK11&lt;&gt;"",TM11&gt;=TU$20,TM11&lt;&gt;""),AND(TO11&gt;=TU$16,TO11&lt;&gt;"",TQ11&gt;=TU$20,TQ11&lt;&gt;""),AND(TR11&gt;=TU$16,TR11&lt;&gt;"",TT11&gt;=TU$20,TT11&lt;&gt;""),AND(UP11&gt;=VC$16,UP11&lt;&gt;"",UR11&gt;=VC$20,UR11&lt;&gt;""),AND(US11&gt;=VC$16,US11&lt;&gt;"",UU11&gt;=VC$20,UU11&lt;&gt;""),AND(UW11&gt;=VC$16,UW11&lt;&gt;"",UY11&gt;=VC$20,UY11&lt;&gt;""),AND(UZ11&gt;=VC$16,UZ11&lt;&gt;"",VB11&gt;=VC$20,VB11&lt;&gt;""),AND(VX11&gt;=WK$16,VX11&lt;&gt;"",VZ11&gt;=WK$20,VZ11&lt;&gt;""),AND(WA11&gt;=WK$16,WA11&lt;&gt;"",WC11&gt;=WK$20,WC11&lt;&gt;""),AND(WE11&gt;=WK$16,WE11&lt;&gt;"",WG11&gt;=WK$20,WG11&lt;&gt;""),AND(WH11&gt;=WK$16,WH11&lt;&gt;"",WJ11&gt;=WK$20,WJ11&lt;&gt;"")),"Excellence",IF(I11="P","Worlds Team",IF(F11="P","National Team","")))))</f>
        <v/>
      </c>
      <c r="I11" s="3" t="str">
        <f>IF(OR(AND(AG11&gt;=AQ$15,AG11&lt;&gt;"",AI11&gt;=AQ$19,AI11&lt;&gt;"",AF11=""),AND(AJ11&gt;=AQ$15,AJ11&lt;&gt;"",AL11&gt;=AQ$19,AL11&lt;&gt;"",AF11=""),AND(AN11&gt;=AQ$15,AN11&lt;&gt;"",AP11&gt;=AQ$19,AP11&lt;&gt;"",AF11=""),AND(BH11&gt;=BR$15,BH11&lt;&gt;"",BJ11&gt;=BR$19,BJ11&lt;&gt;"",BG11=""),AND(BK11&gt;=BR$15,BK11&lt;&gt;"",BM11&gt;=BR$19,BM11&lt;&gt;"",BG11=""),AND(BO11&gt;=BR$15,BO11&lt;&gt;"",BQ11&gt;=BR$19,BQ11&lt;&gt;"",BG11=""),AND(CI11&gt;=CS$15,CI11&lt;&gt;"",CK11&gt;=CS$19,CK11&lt;&gt;"",CH11=""),AND(CL11&gt;=CS$15,CL11&lt;&gt;"",CN11&gt;=CS$19,CN11&lt;&gt;"",CH11=""),AND(CP11&gt;=CS$15,CP11&lt;&gt;"",CR11&gt;=CS$19,CR11&lt;&gt;"",CH11=""),AND(DP11&gt;=EC$15,DP11&lt;&gt;"",DR11&gt;=EC$19,DR11&lt;&gt;""),AND(DS11&gt;=EC$15,DS11&lt;&gt;"",DU11&gt;=EC$19,DU11&lt;&gt;""),AND(DW11&gt;=EC$15,DW11&lt;&gt;"",DY11&gt;=EC$19,DY11&lt;&gt;""),AND(DZ11&gt;=EC$15,DZ11&lt;&gt;"",EB11&gt;=EC$19,EB11&lt;&gt;""),AND(EX11&gt;=FK$15,EX11&lt;&gt;"",EZ11&gt;=FK$19,EZ11&lt;&gt;""),AND(FA11&gt;=FK$15,FA11&lt;&gt;"",FC11&gt;=FK$19,FC11&lt;&gt;""),AND(FE11&gt;=FK$15,FE11&lt;&gt;"",FG11&gt;=FK$19,FG11&lt;&gt;""),AND(FH11&gt;=FK$15,FH11&lt;&gt;"",FJ11&gt;=FK$19,FJ11&lt;&gt;""),AND(GF11&gt;=GS$15,GF11&lt;&gt;"",GH11&gt;=GS$19,GH11&lt;&gt;""),AND(GI11&gt;=GS$15,GI11&lt;&gt;"",GK11&gt;=GS$19,GK11&lt;&gt;""),AND(GM11&gt;=GS$15,GM11&lt;&gt;"",GO11&gt;=GS$19,GO11&lt;&gt;""),AND(GP11&gt;=GS$15,GP11&lt;&gt;"",GR11&gt;=GS$19,GR11&lt;&gt;""),AND(HN11&gt;=IA$15,HN11&lt;&gt;"",HP11&gt;=IA$19,HP11&lt;&gt;""),AND(HQ11&gt;=IA$15,HQ11&lt;&gt;"",HS11&gt;=IA$19,HS11&lt;&gt;""),AND(HU11&gt;=IA$15,HU11&lt;&gt;"",HW11&gt;=IA$19,HW11&lt;&gt;""),AND(HX11&gt;=IA$15,HX11&lt;&gt;"",HZ11&gt;=IA$19,HZ11&lt;&gt;""),AND(IV11&gt;=JI$15,IV11&lt;&gt;"",IX11&gt;=JI$19,IX11&lt;&gt;""),AND(IY11&gt;=JI$15,IY11&lt;&gt;"",JA11&gt;=JI$19,JA11&lt;&gt;""),AND(JC11&gt;=JI$15,JC11&lt;&gt;"",JE11&gt;=JI$19,JE11&lt;&gt;""),AND(JF11&gt;=JI$15,JF11&lt;&gt;"",JH11&gt;=JI$19,JH11&lt;&gt;""),AND(KD11&gt;=KQ$15,KD11&lt;&gt;"",KF11&gt;=KQ$19,KF11&lt;&gt;""),AND(KG11&gt;=KQ$15,KG11&lt;&gt;"",KI11&gt;=KQ$19,KI11&lt;&gt;""),AND(KK11&gt;=KQ$15,KK11&lt;&gt;"",KM11&gt;=KQ$19,KM11&lt;&gt;""),AND(KN11&gt;=KQ$15,KN11&lt;&gt;"",KP11&gt;=KQ$19,KP11&lt;&gt;""),AND(LL11&gt;=LY$15,LL11&lt;&gt;"",LN11&gt;=LY$19,LN11&lt;&gt;""),AND(LO11&gt;=LY$15,LO11&lt;&gt;"",LQ11&gt;=LY$19,LQ11&lt;&gt;""),AND(LS11&gt;=LY$15,LS11&lt;&gt;"",LU11&gt;=LY$19,LU11&lt;&gt;""),AND(LV11&gt;=LY$15,LV11&lt;&gt;"",LX11&gt;=LY$19,LX11&lt;&gt;""),AND(MT11&gt;=NG$15,MT11&lt;&gt;"",MV11&gt;=NG$19,MV11&lt;&gt;""),AND(MW11&gt;=NG$15,MW11&lt;&gt;"",MY11&gt;=NG$19,MY11&lt;&gt;""),AND(NA11&gt;=NG$15,NA11&lt;&gt;"",NC11&gt;=NG$19,NC11&lt;&gt;""),AND(ND11&gt;=NG$15,ND11&lt;&gt;"",NF11&gt;=NG$19,NF11&lt;&gt;""),AND(OB11&gt;=OO$15,OB11&lt;&gt;"",OD11&gt;=OO$19,OD11&lt;&gt;""),AND(OE11&gt;=OO$15,OE11&lt;&gt;"",OG11&gt;=OO$19,OG11&lt;&gt;""),AND(OI11&gt;=OO$15,OI11&lt;&gt;"",OK11&gt;=OO$19,OK11&lt;&gt;""),AND(OL11&gt;=OO$15,OL11&lt;&gt;"",ON11&gt;=OO$19,ON11&lt;&gt;""),AND(PJ11&gt;=PW$15,PJ11&lt;&gt;"",PL11&gt;=PW$19,PL11&lt;&gt;""),AND(PM11&gt;=PW$15,PM11&lt;&gt;"",PO11&gt;=PW$19,PO11&lt;&gt;""),AND(PQ11&gt;=PW$15,PQ11&lt;&gt;"",PS11&gt;=PW$19,PS11&lt;&gt;""),AND(PT11&gt;=PW$15,PT11&lt;&gt;"",PV11&gt;=PW$19,PV11&lt;&gt;""),AND(QR11&gt;=RE$15,QR11&lt;&gt;"",QT11&gt;=RE$19,QT11&lt;&gt;""),AND(QU11&gt;=RE$15,QU11&lt;&gt;"",QW11&gt;=RE$19,QW11&lt;&gt;""),AND(QY11&gt;=RE$15,QY11&lt;&gt;"",RA11&gt;=RE$19,RA11&lt;&gt;""),AND(RB11&gt;=RE$15,RB11&lt;&gt;"",RD11&gt;=RE$19,RD11&lt;&gt;""),AND(RZ11&gt;=SM$15,RZ11&lt;&gt;"",SB11&gt;=SM$19,SB11&lt;&gt;""),AND(SC11&gt;=SM$15,SC11&lt;&gt;"",SE11&gt;=SM$19,SE11&lt;&gt;""),AND(SG11&gt;=SM$15,SG11&lt;&gt;"",SI11&gt;=SM$19,SI11&lt;&gt;""),AND(SJ11&gt;=SM$15,SJ11&lt;&gt;"",SL11&gt;=SM$19,SL11&lt;&gt;""),AND(TH11&gt;=TU$15,TH11&lt;&gt;"",TJ11&gt;=TU$19,TJ11&lt;&gt;""),AND(TK11&gt;=TU$15,TK11&lt;&gt;"",TM11&gt;=TU$19,TM11&lt;&gt;""),AND(TO11&gt;=TU$15,TO11&lt;&gt;"",TQ11&gt;=TU$19,TQ11&lt;&gt;""),AND(TR11&gt;=TU$15,TR11&lt;&gt;"",TT11&gt;=TU$19,TT11&lt;&gt;""),AND(UP11&gt;=VC$15,UP11&lt;&gt;"",UR11&gt;=VC$19,UR11&lt;&gt;""),AND(US11&gt;=VC$15,US11&lt;&gt;"",UU11&gt;=VC$19,UU11&lt;&gt;""),AND(UW11&gt;=VC$15,UW11&lt;&gt;"",UY11&gt;=VC$19,UY11&lt;&gt;""),AND(UZ11&gt;=VC$15,UZ11&lt;&gt;"",VB11&gt;=VC$19,VB11&lt;&gt;""),AND(VX11&gt;=WK$15,VX11&lt;&gt;"",VZ11&gt;=WK$19,VZ11&lt;&gt;""),AND(WA11&gt;=WK$15,WA11&lt;&gt;"",WC11&gt;=WK$19,WC11&lt;&gt;""),AND(WE11&gt;=WK$15,WE11&lt;&gt;"",WG11&gt;=WK$19,WG11&lt;&gt;""),AND(WH11&gt;=WK$15,WH11&lt;&gt;"",WJ11&gt;=WK$19,WJ11&lt;&gt;"")),"P","")</f>
        <v/>
      </c>
      <c r="J11" s="8">
        <f>IF(COUNT(AI11,AL11,AP11,BJ11,BM11,BQ11,CK11,CN11,CR11)&gt;0,LARGE((AI11,AL11,AP11,BJ11,BM11,BQ11,CK11,CN11,CR11),1),0)</f>
        <v>17.27</v>
      </c>
      <c r="K11" s="8" t="str">
        <f>IF(J11="","",IF(OR(J11=CK11,J11=CN11,J11=CR11),$BS$1,IF(OR(J11=BJ11,J11=BM11,J11=BQ11),$AR$1,IF(OR(J11=AI11,J11=AL11,J11=AP11),$Q$1,""))))</f>
        <v>2025 Elite Canada</v>
      </c>
      <c r="L11" s="8">
        <f>IF(COUNT(AI11,AL11,AP11,BJ11,BM11,BQ11,CK11,CN11,CR11)&gt;1,LARGE((AI11,AL11,AP11,BJ11,BM11,BQ11,CK11,CN11,CR11),2),0)</f>
        <v>9.99</v>
      </c>
      <c r="M11" s="8" t="str">
        <f>IF(L11="","",IF(OR(L11=CK11,L11=CN11,L11=CR11),$BS$1,IF(OR(L11=BJ11,L11=BM11,L11=BQ11),$AR$1,IF(OR(L11=AI11,L11=AL11,L11=AP11),$Q$1,""))))</f>
        <v>2025 Elite Canada</v>
      </c>
      <c r="N11" s="8" t="str">
        <f>IF(MAX(CT11,CU11)&gt;0,MAX(CT11,CU11),"")</f>
        <v/>
      </c>
      <c r="O11" s="11" t="str">
        <f>IF(N11="","",IF(N11=CT11,"("&amp;CT$2&amp;")",IF(N11=CU11,"("&amp;CU$2&amp;")")))</f>
        <v/>
      </c>
      <c r="P11" s="8" t="str">
        <f>IF(N11="","",IF(N11=CT11,IF(N11+IF(L11="",0,L11)=WD11,$VD$1,IF(N11+IF(L11="",0,L11)=UV11,$TV$1,IF(N11+IF(L11="",0,L11)=TN11,$SN$1,IF(N11+IF(L11="",0,L11)=SF11,$RF$1,IF(N11+IF(L11="",0,L11)=QX11,$PX$1,IF(N11+IF(L11="",0,L11)=PP11,$OP$1,IF(N11+IF(L11="",0,L11)=OH11,$NH$1,IF(N11+IF(L11="",0,L11)=MZ11,$LZ$1,IF(N11+IF(L11="",0,L11)=LR11,$KR$1,IF(N11+IF(L11="",0,L11)=KJ11,$JJ$1,IF(N11+IF(L11="",0,L11)=JB11,$IB$1,IF(N11+IF(L11="",0,L11)=HT11,$GT$1,IF(N11+IF(L11="",0,L11)=GL11,$FL$1,IF(N11+IF(L11="",0,L11)=FD11,$ED$1,IF(N11+IF(L11="",0,L11)=DV11,$CV$1))))))))))))))),IF(N11=CU11,IF(N11+IF(L11="",0,L11)=WG11,$VD$1,IF(N11+IF(L11="",0,L11)=UY11,$TV$1,IF(N11+IF(L11="",0,L11)=TQ11,$SN$1,IF(N11+IF(L11="",0,L11)=SL11,$RF$1,IF(N11+IF(L11="",0,L11)=RD11,$PX$1,IF(N11+IF(L11="",0,L11)=PV11,$OP$1,IF(N11+IF(L11="",0,L11)=ON11,$NH$1,IF(N11+IF(L11="",0,L11)=NF11,$LZ$1,IF(N11+IF(L11="",0,L11)=LX11,$KR$1,IF(N11+IF(L11="",0,L11)=KP11,$JJ$1,IF(N11+IF(L11="",0,L11)=JH11,$IB$1,IF(N11+IF(L11="",0,L11)=HZ11,$GT$1,IF(N11+IF(L11="",0,L11)=GR11,$FL$1,IF(N11+IF(L11="",0,L11)=FJ11,$ED$1,IF(N11+IF(L11="",0,L11)=EB11,$CV$1,IF(N11+IF(L11="",0,L11)=WJ11,$VD$1,IF(N11+IF(L11="",0,L11)=VB11,$TV$1,IF(N11+IF(L11="",0,L11)=TT11,$SN$1,IF(N11+IF(L11="",0,L11)=SI11,$RF$1,IF(N11+IF(L11="",0,L11)=RA11,$PX$1,IF(N11+IF(L11="",0,L11)=PS11,$OP$1,IF(N11+IF(L11="",0,L11)=OK11,$NH$1,IF(N11+IF(L11="",0,L11)=NC11,$LZ$1,IF(N11+IF(L11="",0,L11)=LU11,$KR$1,IF(N11+IF(L11="",0,L11)=KM11,$JJ$1,IF(N11+IF(L11="",0,L11)=JE11,$IB$1,IF(N11+IF(L11="",0,L11)=HW11,$GT$1,IF(N11+IF(L11="",0,L11)=GO11,$FL$1,IF(N11+IF(L11="",0,L11)=FG11,$ED$1,IF(N11+IF(L11="",0,L11)=DY11,$CV$1)))))))))))))))))))))))))))))))))</f>
        <v/>
      </c>
      <c r="Q11" s="22">
        <v>3.03</v>
      </c>
      <c r="R11" s="22">
        <v>3.6</v>
      </c>
      <c r="S11" s="22">
        <v>5.8</v>
      </c>
      <c r="T11" s="22">
        <v>4.84</v>
      </c>
      <c r="U11" s="22">
        <v>0</v>
      </c>
      <c r="V11" s="22">
        <v>1.45</v>
      </c>
      <c r="W11" s="22">
        <v>1.8</v>
      </c>
      <c r="X11" s="22">
        <v>3</v>
      </c>
      <c r="Y11" s="22">
        <v>3.74</v>
      </c>
      <c r="Z11" s="22">
        <v>0</v>
      </c>
      <c r="AA11" s="22"/>
      <c r="AB11" s="22"/>
      <c r="AC11" s="22"/>
      <c r="AD11" s="22"/>
      <c r="AE11" s="22"/>
      <c r="AF11" s="27"/>
      <c r="AG11" s="38">
        <f>IF(S11&gt;0,S11,"")</f>
        <v>5.8</v>
      </c>
      <c r="AH11" s="38">
        <f>IF(T11&gt;0,T11,"")</f>
        <v>4.84</v>
      </c>
      <c r="AI11" s="40">
        <f>IF(SUM(Q11:T11)-U11&gt;0,SUM(Q11:T11)-U11,"")</f>
        <v>17.27</v>
      </c>
      <c r="AJ11" s="40">
        <f>IF(X11&gt;0,X11,"")</f>
        <v>3</v>
      </c>
      <c r="AK11" s="40">
        <f>IF(Y11&gt;0,Y11,"")</f>
        <v>3.74</v>
      </c>
      <c r="AL11" s="40">
        <f>IF(SUM(V11:Y11)-Z11&gt;0,SUM(V11:Y11)-Z11,"")</f>
        <v>9.99</v>
      </c>
      <c r="AM11" s="40">
        <f>IF(AI11="","",MAX(AI11,AL11))</f>
        <v>17.27</v>
      </c>
      <c r="AN11" s="40" t="str">
        <f>IF(AC11&gt;0,AC11,"")</f>
        <v/>
      </c>
      <c r="AO11" s="40" t="str">
        <f>IF(AD11&gt;0,AD11,"")</f>
        <v/>
      </c>
      <c r="AP11" s="40" t="str">
        <f>IF(SUM(AA11:AD11)-AE11&gt;0,SUM(AA11:AD11)-AE11,"")</f>
        <v/>
      </c>
      <c r="AQ11" s="40">
        <f>IF(SUM(AM11,AP11)&gt;0,SUM(AM11,AP11),"")</f>
        <v>17.27</v>
      </c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8"/>
      <c r="BH11" s="39" t="str">
        <f>IF(AT11&gt;0,AT11,"")</f>
        <v/>
      </c>
      <c r="BI11" s="39" t="str">
        <f>IF(AU11&gt;0,AU11,"")</f>
        <v/>
      </c>
      <c r="BJ11" s="11" t="str">
        <f>IF(SUM(AR11:AU11)-AV11&gt;0,SUM(AR11:AU11)-AV11,"")</f>
        <v/>
      </c>
      <c r="BK11" s="11" t="str">
        <f>IF(AY11&gt;0,AY11,"")</f>
        <v/>
      </c>
      <c r="BL11" s="11" t="str">
        <f>IF(AZ11&gt;0,AZ11,"")</f>
        <v/>
      </c>
      <c r="BM11" s="11" t="str">
        <f>IF(SUM(AW11:AZ11)-BA11&gt;0,SUM(AW11:AZ11)-BA11,"")</f>
        <v/>
      </c>
      <c r="BN11" s="11" t="str">
        <f>IF(BJ11="","",MAX(BJ11,BM11))</f>
        <v/>
      </c>
      <c r="BO11" s="11" t="str">
        <f>IF(BD11&gt;0,BD11,"")</f>
        <v/>
      </c>
      <c r="BP11" s="11" t="str">
        <f>IF(BE11&gt;0,BE11,"")</f>
        <v/>
      </c>
      <c r="BQ11" s="11" t="str">
        <f>IF(SUM(BB11:BE11)-BF11&gt;0,SUM(BB11:BE11)-BF11,"")</f>
        <v/>
      </c>
      <c r="BR11" s="11" t="str">
        <f>IF(SUM(BN11,BQ11)&gt;0,SUM(BN11,BQ11),"")</f>
        <v/>
      </c>
      <c r="BS11" s="22"/>
      <c r="BT11" s="22"/>
      <c r="BU11" s="22"/>
      <c r="BV11" s="22"/>
      <c r="BW11" s="22"/>
      <c r="BX11" s="22"/>
      <c r="BY11" s="22"/>
      <c r="BZ11" s="22"/>
      <c r="CA11" s="22"/>
      <c r="CB11" s="22"/>
      <c r="CC11" s="22"/>
      <c r="CD11" s="22"/>
      <c r="CE11" s="22"/>
      <c r="CF11" s="22"/>
      <c r="CG11" s="22"/>
      <c r="CH11" s="27"/>
      <c r="CI11" s="38" t="str">
        <f>IF(BU11&gt;0,BU11,"")</f>
        <v/>
      </c>
      <c r="CJ11" s="38" t="str">
        <f>IF(BV11&gt;0,BV11,"")</f>
        <v/>
      </c>
      <c r="CK11" s="40" t="str">
        <f>IF(SUM(BS11:BV11)-BW11&gt;0,SUM(BS11:BV11)-BW11,"")</f>
        <v/>
      </c>
      <c r="CL11" s="40" t="str">
        <f>IF(BZ11&gt;0,BZ11,"")</f>
        <v/>
      </c>
      <c r="CM11" s="40" t="str">
        <f>IF(CA11&gt;0,CA11,"")</f>
        <v/>
      </c>
      <c r="CN11" s="40" t="str">
        <f>IF(SUM(BX11:CA11)-CB11&gt;0,SUM(BX11:CA11)-CB11,"")</f>
        <v/>
      </c>
      <c r="CO11" s="40" t="str">
        <f>IF(CK11="","",MAX(CK11,CN11))</f>
        <v/>
      </c>
      <c r="CP11" s="40" t="str">
        <f>IF(CE11&gt;0,CE11,"")</f>
        <v/>
      </c>
      <c r="CQ11" s="40" t="str">
        <f>IF(CF11&gt;0,CF11,"")</f>
        <v/>
      </c>
      <c r="CR11" s="40" t="str">
        <f>IF(SUM(CC11:CF11)-CG11&gt;0,SUM(CC11:CF11)-CG11,"")</f>
        <v/>
      </c>
      <c r="CS11" s="40" t="str">
        <f>IF(SUM(CO11,CR11)&gt;0,SUM(CO11,CR11),"")</f>
        <v/>
      </c>
      <c r="CT11" s="51" t="str">
        <f>IF(MAX(DV11,FD11,GL11,HT11,JB11,KJ11,LR11,MZ11,OH11,PP11,QX11,SF11,TN11,UV11,WD11)-IF(L11="",0,L11)&gt;0.001,MAX(DV11,FD11,GL11,HT11,JB11,KJ11,LR11,MZ11,OH11,PP11,QX11,SF11,TN11,UV11,WD11)-IF(L11="",0,L11),"")</f>
        <v/>
      </c>
      <c r="CU11" s="51" t="str">
        <f>IF(MAX(DY11,EB11,FG11,FJ11,GO11,GR11,HW11,HZ11,JE11,JH11,KM11,KP11,LU11,LX11,NC11,NF11,OK11,ON11,PS11,PV11,RA11,RD11,SI11,SL11,TQ11,TT11,UY11,VB11,WG11,WJ11)-IF(L11="",0,L11)&gt;0.001,MAX(DY11,EB11,FG11,FJ11,GO11,GR11,HW11,HZ11,JE11,JH11,KM11,KP11,LU11,LX11,NC11,NF11,OK11,ON11,PS11,PV11,RA11,RD11,SI11,SL11,TQ11,TT11,UY11,VB11,WG11,WJ11)-IF(L11="",0,L11),"")</f>
        <v/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0" t="str">
        <f>IF(CX11&gt;0,CX11,"")</f>
        <v/>
      </c>
      <c r="DQ11" s="40" t="str">
        <f>IF(CY11&gt;0,CY11,"")</f>
        <v/>
      </c>
      <c r="DR11" s="40" t="str">
        <f>IF(SUM(CV11:CY11)-CZ11&gt;0,SUM(CV11:CY11)-CZ11,"")</f>
        <v/>
      </c>
      <c r="DS11" s="40" t="str">
        <f>IF(DC11&gt;0,DC11,"")</f>
        <v/>
      </c>
      <c r="DT11" s="40" t="str">
        <f>IF(DD11&gt;0,DD11,"")</f>
        <v/>
      </c>
      <c r="DU11" s="40" t="str">
        <f>IF(SUM(DA11:DD11)-DE11&gt;0,SUM(DA11:DD11)-DE11,"")</f>
        <v/>
      </c>
      <c r="DV11" s="40" t="str">
        <f>IF(MAX(DR11,DU11)&gt;0,MAX(DR11,DU11),"")</f>
        <v/>
      </c>
      <c r="DW11" s="40" t="str">
        <f>IF(DH11&gt;0,DH11,"")</f>
        <v/>
      </c>
      <c r="DX11" s="40" t="str">
        <f>IF(DI11&gt;0,DI11,"")</f>
        <v/>
      </c>
      <c r="DY11" s="40" t="str">
        <f>IF(SUM(DF11:DI11)-DJ11&gt;0,SUM(DF11:DI11)-DJ11,"")</f>
        <v/>
      </c>
      <c r="DZ11" s="40" t="str">
        <f>IF(DM11&gt;0,DM11,"")</f>
        <v/>
      </c>
      <c r="EA11" s="40" t="str">
        <f>IF(DN11&gt;0,DN11,"")</f>
        <v/>
      </c>
      <c r="EB11" s="40" t="str">
        <f>IF(SUM(DK11:DN11)-DO11&gt;0,SUM(DK11:DN11)-DO11,"")</f>
        <v/>
      </c>
      <c r="EC11" s="40" t="str">
        <f>IF(SUM(DV11,DY11,EB11)&gt;0,SUM(DV11,DY11,EB11),"")</f>
        <v/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>IF(EF11&gt;0,EF11,"")</f>
        <v/>
      </c>
      <c r="EY11" s="11" t="str">
        <f>IF(EG11&gt;0,EG11,"")</f>
        <v/>
      </c>
      <c r="EZ11" s="11" t="str">
        <f>IF(SUM(ED11:EG11)-EH11&gt;0,SUM(ED11:EG11)-EH11,"")</f>
        <v/>
      </c>
      <c r="FA11" s="11" t="str">
        <f>IF(EK11&gt;0,EK11,"")</f>
        <v/>
      </c>
      <c r="FB11" s="11" t="str">
        <f>IF(EL11&gt;0,EL11,"")</f>
        <v/>
      </c>
      <c r="FC11" s="11" t="str">
        <f>IF(SUM(EI11:EL11)-EM11&gt;0,SUM(EI11:EL11)-EM11,"")</f>
        <v/>
      </c>
      <c r="FD11" s="11" t="str">
        <f>IF(MAX(EZ11,FC11)&gt;0,MAX(EZ11,FC11),"")</f>
        <v/>
      </c>
      <c r="FE11" s="11" t="str">
        <f>IF(EP11&gt;0,EP11,"")</f>
        <v/>
      </c>
      <c r="FF11" s="11" t="str">
        <f>IF(EQ11&gt;0,EQ11,"")</f>
        <v/>
      </c>
      <c r="FG11" s="11" t="str">
        <f>IF(SUM(EN11:EQ11)-ER11&gt;0,SUM(EN11:EQ11)-ER11,"")</f>
        <v/>
      </c>
      <c r="FH11" s="11" t="str">
        <f>IF(EU11&gt;0,EU11,"")</f>
        <v/>
      </c>
      <c r="FI11" s="11" t="str">
        <f>IF(EV11&gt;0,EV11,"")</f>
        <v/>
      </c>
      <c r="FJ11" s="11" t="str">
        <f>IF(SUM(ES11:EV11)-EW11&gt;0,SUM(ES11:EV11)-EW11,"")</f>
        <v/>
      </c>
      <c r="FK11" s="11" t="str">
        <f>IF(SUM(FD11,FG11,FJ11)&gt;0,SUM(FD11,FG11,FJ11),"")</f>
        <v/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0" t="str">
        <f>IF(FN11&gt;0,FN11,"")</f>
        <v/>
      </c>
      <c r="GG11" s="40" t="str">
        <f>IF(FO11&gt;0,FO11,"")</f>
        <v/>
      </c>
      <c r="GH11" s="40" t="str">
        <f>IF(SUM(FL11:FO11)-FP11&gt;0,SUM(FL11:FO11)-FP11,"")</f>
        <v/>
      </c>
      <c r="GI11" s="40" t="str">
        <f>IF(FS11&gt;0,FS11,"")</f>
        <v/>
      </c>
      <c r="GJ11" s="40" t="str">
        <f>IF(FT11&gt;0,FT11,"")</f>
        <v/>
      </c>
      <c r="GK11" s="40" t="str">
        <f>IF(SUM(FQ11:FT11)-FU11&gt;0,SUM(FQ11:FT11)-FU11,"")</f>
        <v/>
      </c>
      <c r="GL11" s="40" t="str">
        <f>IF(MAX(GH11,GK11)&gt;0,MAX(GH11,GK11),"")</f>
        <v/>
      </c>
      <c r="GM11" s="40" t="str">
        <f>IF(FX11&gt;0,FX11,"")</f>
        <v/>
      </c>
      <c r="GN11" s="40" t="str">
        <f>IF(FY11&gt;0,FY11,"")</f>
        <v/>
      </c>
      <c r="GO11" s="40" t="str">
        <f>IF(SUM(FV11:FY11)-FZ11&gt;0,SUM(FV11:FY11)-FZ11,"")</f>
        <v/>
      </c>
      <c r="GP11" s="40" t="str">
        <f>IF(GC11&gt;0,GC11,"")</f>
        <v/>
      </c>
      <c r="GQ11" s="40" t="str">
        <f>IF(GD11&gt;0,GD11,"")</f>
        <v/>
      </c>
      <c r="GR11" s="40" t="str">
        <f>IF(SUM(GA11:GD11)-GE11&gt;0,SUM(GA11:GD11)-GE11,"")</f>
        <v/>
      </c>
      <c r="GS11" s="40" t="str">
        <f>IF(SUM(GL11,GO11,GR11)&gt;0,SUM(GL11,GO11,GR11),"")</f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>IF(GV11&gt;0,GV11,"")</f>
        <v/>
      </c>
      <c r="HO11" s="11" t="str">
        <f>IF(GW11&gt;0,GW11,"")</f>
        <v/>
      </c>
      <c r="HP11" s="11" t="str">
        <f>IF(SUM(GT11:GW11)-GX11&gt;0,SUM(GT11:GW11)-GX11,"")</f>
        <v/>
      </c>
      <c r="HQ11" s="11" t="str">
        <f>IF(HA11&gt;0,HA11,"")</f>
        <v/>
      </c>
      <c r="HR11" s="11" t="str">
        <f>IF(HB11&gt;0,HB11,"")</f>
        <v/>
      </c>
      <c r="HS11" s="11" t="str">
        <f>IF(SUM(GY11:HB11)-HC11&gt;0,SUM(GY11:HB11)-HC11,"")</f>
        <v/>
      </c>
      <c r="HT11" s="11" t="str">
        <f>IF(MAX(HP11,HS11)&gt;0,MAX(HP11,HS11),"")</f>
        <v/>
      </c>
      <c r="HU11" s="11" t="str">
        <f>IF(HF11&gt;0,HF11,"")</f>
        <v/>
      </c>
      <c r="HV11" s="11" t="str">
        <f>IF(HG11&gt;0,HG11,"")</f>
        <v/>
      </c>
      <c r="HW11" s="11" t="str">
        <f>IF(SUM(HD11:HG11)-HH11&gt;0,SUM(HD11:HG11)-HH11,"")</f>
        <v/>
      </c>
      <c r="HX11" s="11" t="str">
        <f>IF(HK11&gt;0,HK11,"")</f>
        <v/>
      </c>
      <c r="HY11" s="11" t="str">
        <f>IF(HL11&gt;0,HL11,"")</f>
        <v/>
      </c>
      <c r="HZ11" s="11" t="str">
        <f>IF(SUM(HI11:HL11)-HM11&gt;0,SUM(HI11:HL11)-HM11,"")</f>
        <v/>
      </c>
      <c r="IA11" s="11" t="str">
        <f>IF(SUM(HT11,HW11,HZ11)&gt;0,SUM(HT11,HW11,HZ11),"")</f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0" t="str">
        <f>IF(ID11&gt;0,ID11,"")</f>
        <v/>
      </c>
      <c r="IW11" s="40" t="str">
        <f>IF(IE11&gt;0,IE11,"")</f>
        <v/>
      </c>
      <c r="IX11" s="40" t="str">
        <f>IF(SUM(IB11:IE11)-IF11&gt;0,SUM(IB11:IE11)-IF11,"")</f>
        <v/>
      </c>
      <c r="IY11" s="40" t="str">
        <f>IF(II11&gt;0,II11,"")</f>
        <v/>
      </c>
      <c r="IZ11" s="40" t="str">
        <f>IF(IJ11&gt;0,IJ11,"")</f>
        <v/>
      </c>
      <c r="JA11" s="40" t="str">
        <f>IF(SUM(IG11:IJ11)-IK11&gt;0,SUM(IG11:IJ11)-IK11,"")</f>
        <v/>
      </c>
      <c r="JB11" s="40" t="str">
        <f>IF(MAX(IX11,JA11)&gt;0,MAX(IX11,JA11),"")</f>
        <v/>
      </c>
      <c r="JC11" s="40" t="str">
        <f>IF(IN11&gt;0,IN11,"")</f>
        <v/>
      </c>
      <c r="JD11" s="40" t="str">
        <f>IF(IO11&gt;0,IO11,"")</f>
        <v/>
      </c>
      <c r="JE11" s="40" t="str">
        <f>IF(SUM(IL11:IO11)-IP11&gt;0,SUM(IL11:IO11)-IP11,"")</f>
        <v/>
      </c>
      <c r="JF11" s="40" t="str">
        <f>IF(IS11&gt;0,IS11,"")</f>
        <v/>
      </c>
      <c r="JG11" s="40" t="str">
        <f>IF(IT11&gt;0,IT11,"")</f>
        <v/>
      </c>
      <c r="JH11" s="40" t="str">
        <f>IF(SUM(IQ11:IT11)-IU11&gt;0,SUM(IQ11:IT11)-IU11,"")</f>
        <v/>
      </c>
      <c r="JI11" s="40" t="str">
        <f>IF(SUM(JB11,JE11,JH11)&gt;0,SUM(JB11,JE11,JH11),"")</f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>IF(JL11&gt;0,JL11,"")</f>
        <v/>
      </c>
      <c r="KE11" s="11" t="str">
        <f>IF(JM11&gt;0,JM11,"")</f>
        <v/>
      </c>
      <c r="KF11" s="11" t="str">
        <f>IF(SUM(JJ11:JM11)-JN11&gt;0,SUM(JJ11:JM11)-JN11,"")</f>
        <v/>
      </c>
      <c r="KG11" s="11" t="str">
        <f>IF(JQ11&gt;0,JQ11,"")</f>
        <v/>
      </c>
      <c r="KH11" s="11" t="str">
        <f>IF(JR11&gt;0,JR11,"")</f>
        <v/>
      </c>
      <c r="KI11" s="11" t="str">
        <f>IF(SUM(JO11:JR11)-JS11&gt;0,SUM(JO11:JR11)-JS11,"")</f>
        <v/>
      </c>
      <c r="KJ11" s="11" t="str">
        <f>IF(MAX(KF11,KI11)&gt;0,MAX(KF11,KI11),"")</f>
        <v/>
      </c>
      <c r="KK11" s="11" t="str">
        <f>IF(JV11&gt;0,JV11,"")</f>
        <v/>
      </c>
      <c r="KL11" s="11" t="str">
        <f>IF(JW11&gt;0,JW11,"")</f>
        <v/>
      </c>
      <c r="KM11" s="11" t="str">
        <f>IF(SUM(JT11:JW11)-JX11&gt;0,SUM(JT11:JW11)-JX11,"")</f>
        <v/>
      </c>
      <c r="KN11" s="11" t="str">
        <f>IF(KA11&gt;0,KA11,"")</f>
        <v/>
      </c>
      <c r="KO11" s="11" t="str">
        <f>IF(KB11&gt;0,KB11,"")</f>
        <v/>
      </c>
      <c r="KP11" s="11" t="str">
        <f>IF(SUM(JY11:KB11)-KC11&gt;0,SUM(JY11:KB11)-KC11,"")</f>
        <v/>
      </c>
      <c r="KQ11" s="11" t="str">
        <f>IF(SUM(KJ11,KM11,KP11)&gt;0,SUM(KJ11,KM11,KP11),"")</f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0" t="str">
        <f>IF(KT11&gt;0,KT11,"")</f>
        <v/>
      </c>
      <c r="LM11" s="40" t="str">
        <f>IF(KU11&gt;0,KU11,"")</f>
        <v/>
      </c>
      <c r="LN11" s="40" t="str">
        <f>IF(SUM(KR11:KU11)-KV11&gt;0,SUM(KR11:KU11)-KV11,"")</f>
        <v/>
      </c>
      <c r="LO11" s="40" t="str">
        <f>IF(KY11&gt;0,KY11,"")</f>
        <v/>
      </c>
      <c r="LP11" s="40" t="str">
        <f>IF(KZ11&gt;0,KZ11,"")</f>
        <v/>
      </c>
      <c r="LQ11" s="40" t="str">
        <f>IF(SUM(KW11:KZ11)-LA11&gt;0,SUM(KW11:KZ11)-LA11,"")</f>
        <v/>
      </c>
      <c r="LR11" s="40" t="str">
        <f>IF(MAX(LN11,LQ11)&gt;0,MAX(LN11,LQ11),"")</f>
        <v/>
      </c>
      <c r="LS11" s="40" t="str">
        <f>IF(LD11&gt;0,LD11,"")</f>
        <v/>
      </c>
      <c r="LT11" s="40" t="str">
        <f>IF(LE11&gt;0,LE11,"")</f>
        <v/>
      </c>
      <c r="LU11" s="40" t="str">
        <f>IF(SUM(LB11:LE11)-LF11&gt;0,SUM(LB11:LE11)-LF11,"")</f>
        <v/>
      </c>
      <c r="LV11" s="40" t="str">
        <f>IF(LI11&gt;0,LI11,"")</f>
        <v/>
      </c>
      <c r="LW11" s="40" t="str">
        <f>IF(LJ11&gt;0,LJ11,"")</f>
        <v/>
      </c>
      <c r="LX11" s="40" t="str">
        <f>IF(SUM(LG11:LJ11)-LK11&gt;0,SUM(LG11:LJ11)-LK11,"")</f>
        <v/>
      </c>
      <c r="LY11" s="40" t="str">
        <f>IF(SUM(LR11,LU11,LX11)&gt;0,SUM(LR11,LU11,LX11),"")</f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>IF(MB11&gt;0,MB11,"")</f>
        <v/>
      </c>
      <c r="MU11" s="11" t="str">
        <f>IF(MC11&gt;0,MC11,"")</f>
        <v/>
      </c>
      <c r="MV11" s="11" t="str">
        <f>IF(SUM(LZ11:MC11)-MD11&gt;0,SUM(LZ11:MC11)-MD11,"")</f>
        <v/>
      </c>
      <c r="MW11" s="11" t="str">
        <f>IF(MG11&gt;0,MG11,"")</f>
        <v/>
      </c>
      <c r="MX11" s="11" t="str">
        <f>IF(MH11&gt;0,MH11,"")</f>
        <v/>
      </c>
      <c r="MY11" s="11" t="str">
        <f>IF(SUM(ME11:MH11)-MI11&gt;0,SUM(ME11:MH11)-MI11,"")</f>
        <v/>
      </c>
      <c r="MZ11" s="11" t="str">
        <f>IF(MAX(MV11,MY11)&gt;0,MAX(MV11,MY11),"")</f>
        <v/>
      </c>
      <c r="NA11" s="11" t="str">
        <f>IF(ML11&gt;0,ML11,"")</f>
        <v/>
      </c>
      <c r="NB11" s="11" t="str">
        <f>IF(MM11&gt;0,MM11,"")</f>
        <v/>
      </c>
      <c r="NC11" s="11" t="str">
        <f>IF(SUM(MJ11:MM11)-MN11&gt;0,SUM(MJ11:MM11)-MN11,"")</f>
        <v/>
      </c>
      <c r="ND11" s="11" t="str">
        <f>IF(MQ11&gt;0,MQ11,"")</f>
        <v/>
      </c>
      <c r="NE11" s="11" t="str">
        <f>IF(MR11&gt;0,MR11,"")</f>
        <v/>
      </c>
      <c r="NF11" s="11" t="str">
        <f>IF(SUM(MO11:MR11)-MS11&gt;0,SUM(MO11:MR11)-MS11,"")</f>
        <v/>
      </c>
      <c r="NG11" s="11" t="str">
        <f>IF(SUM(MZ11,NC11,NF11)&gt;0,SUM(MZ11,NC11,NF11),"")</f>
        <v/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0" t="str">
        <f>IF(NJ11&gt;0,NJ11,"")</f>
        <v/>
      </c>
      <c r="OC11" s="40" t="str">
        <f>IF(NK11&gt;0,NK11,"")</f>
        <v/>
      </c>
      <c r="OD11" s="40" t="str">
        <f>IF(SUM(NH11:NK11)-NL11&gt;0,SUM(NH11:NK11)-NL11,"")</f>
        <v/>
      </c>
      <c r="OE11" s="40" t="str">
        <f>IF(NO11&gt;0,NO11,"")</f>
        <v/>
      </c>
      <c r="OF11" s="40" t="str">
        <f>IF(NP11&gt;0,NP11,"")</f>
        <v/>
      </c>
      <c r="OG11" s="40" t="str">
        <f>IF(SUM(NM11:NP11)-NQ11&gt;0,SUM(NM11:NP11)-NQ11,"")</f>
        <v/>
      </c>
      <c r="OH11" s="40" t="str">
        <f>IF(MAX(OD11,OG11)&gt;0,MAX(OD11,OG11),"")</f>
        <v/>
      </c>
      <c r="OI11" s="40" t="str">
        <f>IF(NT11&gt;0,NT11,"")</f>
        <v/>
      </c>
      <c r="OJ11" s="40" t="str">
        <f>IF(NU11&gt;0,NU11,"")</f>
        <v/>
      </c>
      <c r="OK11" s="40" t="str">
        <f>IF(SUM(NR11:NU11)-NV11&gt;0,SUM(NR11:NU11)-NV11,"")</f>
        <v/>
      </c>
      <c r="OL11" s="40" t="str">
        <f>IF(NY11&gt;0,NY11,"")</f>
        <v/>
      </c>
      <c r="OM11" s="40" t="str">
        <f>IF(NZ11&gt;0,NZ11,"")</f>
        <v/>
      </c>
      <c r="ON11" s="40" t="str">
        <f>IF(SUM(NW11:NZ11)-OA11&gt;0,SUM(NW11:NZ11)-OA11,"")</f>
        <v/>
      </c>
      <c r="OO11" s="40" t="str">
        <f>IF(SUM(OH11,OK11,ON11)&gt;0,SUM(OH11,OK11,ON11),"")</f>
        <v/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>IF(OR11&gt;0,OR11,"")</f>
        <v/>
      </c>
      <c r="PK11" s="11" t="str">
        <f>IF(OS11&gt;0,OS11,"")</f>
        <v/>
      </c>
      <c r="PL11" s="11" t="str">
        <f>IF(SUM(OP11:OS11)-OT11&gt;0,SUM(OP11:OS11)-OT11,"")</f>
        <v/>
      </c>
      <c r="PM11" s="11" t="str">
        <f>IF(OW11&gt;0,OW11,"")</f>
        <v/>
      </c>
      <c r="PN11" s="11" t="str">
        <f>IF(OX11&gt;0,OX11,"")</f>
        <v/>
      </c>
      <c r="PO11" s="11" t="str">
        <f>IF(SUM(OU11:OX11)-OY11&gt;0,SUM(OU11:OX11)-OY11,"")</f>
        <v/>
      </c>
      <c r="PP11" s="11" t="str">
        <f>IF(MAX(PL11,PO11)&gt;0,MAX(PL11,PO11),"")</f>
        <v/>
      </c>
      <c r="PQ11" s="11" t="str">
        <f>IF(PB11&gt;0,PB11,"")</f>
        <v/>
      </c>
      <c r="PR11" s="11" t="str">
        <f>IF(PC11&gt;0,PC11,"")</f>
        <v/>
      </c>
      <c r="PS11" s="11" t="str">
        <f>IF(SUM(OZ11:PC11)-PD11&gt;0,SUM(OZ11:PC11)-PD11,"")</f>
        <v/>
      </c>
      <c r="PT11" s="11" t="str">
        <f>IF(PG11&gt;0,PG11,"")</f>
        <v/>
      </c>
      <c r="PU11" s="11" t="str">
        <f>IF(PH11&gt;0,PH11,"")</f>
        <v/>
      </c>
      <c r="PV11" s="11" t="str">
        <f>IF(SUM(PE11:PH11)-PI11&gt;0,SUM(PE11:PH11)-PI11,"")</f>
        <v/>
      </c>
      <c r="PW11" s="11" t="str">
        <f>IF(SUM(PP11,PS11,PV11)&gt;0,SUM(PP11,PS11,PV11),"")</f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0" t="str">
        <f>IF(PZ11&gt;0,PZ11,"")</f>
        <v/>
      </c>
      <c r="QS11" s="40" t="str">
        <f>IF(QA11&gt;0,QA11,"")</f>
        <v/>
      </c>
      <c r="QT11" s="40" t="str">
        <f>IF(SUM(PX11:QA11)-QB11&gt;0,SUM(PX11:QA11)-QB11,"")</f>
        <v/>
      </c>
      <c r="QU11" s="40" t="str">
        <f>IF(QE11&gt;0,QE11,"")</f>
        <v/>
      </c>
      <c r="QV11" s="40" t="str">
        <f>IF(QF11&gt;0,QF11,"")</f>
        <v/>
      </c>
      <c r="QW11" s="40" t="str">
        <f>IF(SUM(QC11:QF11)-QG11&gt;0,SUM(QC11:QF11)-QG11,"")</f>
        <v/>
      </c>
      <c r="QX11" s="40" t="str">
        <f>IF(MAX(QT11,QW11)&gt;0,MAX(QT11,QW11),"")</f>
        <v/>
      </c>
      <c r="QY11" s="40" t="str">
        <f>IF(QJ11&gt;0,QJ11,"")</f>
        <v/>
      </c>
      <c r="QZ11" s="40" t="str">
        <f>IF(QK11&gt;0,QK11,"")</f>
        <v/>
      </c>
      <c r="RA11" s="40" t="str">
        <f>IF(SUM(QH11:QK11)-QL11&gt;0,SUM(QH11:QK11)-QL11,"")</f>
        <v/>
      </c>
      <c r="RB11" s="40" t="str">
        <f>IF(QO11&gt;0,QO11,"")</f>
        <v/>
      </c>
      <c r="RC11" s="40" t="str">
        <f>IF(QP11&gt;0,QP11,"")</f>
        <v/>
      </c>
      <c r="RD11" s="40" t="str">
        <f>IF(SUM(QM11:QP11)-QQ11&gt;0,SUM(QM11:QP11)-QQ11,"")</f>
        <v/>
      </c>
      <c r="RE11" s="40" t="str">
        <f>IF(SUM(QX11,RA11,RD11)&gt;0,SUM(QX11,RA11,RD11),"")</f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>IF(RH11&gt;0,RH11,"")</f>
        <v/>
      </c>
      <c r="SA11" s="11" t="str">
        <f>IF(RI11&gt;0,RI11,"")</f>
        <v/>
      </c>
      <c r="SB11" s="11" t="str">
        <f>IF(SUM(RF11:RI11)-RJ11&gt;0,SUM(RF11:RI11)-RJ11,"")</f>
        <v/>
      </c>
      <c r="SC11" s="11" t="str">
        <f>IF(RM11&gt;0,RM11,"")</f>
        <v/>
      </c>
      <c r="SD11" s="11" t="str">
        <f>IF(RN11&gt;0,RN11,"")</f>
        <v/>
      </c>
      <c r="SE11" s="11" t="str">
        <f>IF(SUM(RK11:RN11)-RO11&gt;0,SUM(RK11:RN11)-RO11,"")</f>
        <v/>
      </c>
      <c r="SF11" s="11" t="str">
        <f>IF(MAX(SB11,SE11)&gt;0,MAX(SB11,SE11),"")</f>
        <v/>
      </c>
      <c r="SG11" s="11" t="str">
        <f>IF(RR11&gt;0,RR11,"")</f>
        <v/>
      </c>
      <c r="SH11" s="11" t="str">
        <f>IF(RS11&gt;0,RS11,"")</f>
        <v/>
      </c>
      <c r="SI11" s="11" t="str">
        <f>IF(SUM(RP11:RS11)-RT11&gt;0,SUM(RP11:RS11)-RT11,"")</f>
        <v/>
      </c>
      <c r="SJ11" s="11" t="str">
        <f>IF(RW11&gt;0,RW11,"")</f>
        <v/>
      </c>
      <c r="SK11" s="11" t="str">
        <f>IF(RX11&gt;0,RX11,"")</f>
        <v/>
      </c>
      <c r="SL11" s="11" t="str">
        <f>IF(SUM(RU11:RX11)-RY11&gt;0,SUM(RU11:RX11)-RY11,"")</f>
        <v/>
      </c>
      <c r="SM11" s="11" t="str">
        <f>IF(SUM(SF11,SI11,SL11)&gt;0,SUM(SF11,SI11,SL11),"")</f>
        <v/>
      </c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40" t="str">
        <f>IF(SP11&gt;0,SP11,"")</f>
        <v/>
      </c>
      <c r="TI11" s="40" t="str">
        <f>IF(SQ11&gt;0,SQ11,"")</f>
        <v/>
      </c>
      <c r="TJ11" s="40" t="str">
        <f>IF(SUM(SN11:SQ11)-SR11&gt;0,SUM(SN11:SQ11)-SR11,"")</f>
        <v/>
      </c>
      <c r="TK11" s="40" t="str">
        <f>IF(SU11&gt;0,SU11,"")</f>
        <v/>
      </c>
      <c r="TL11" s="40" t="str">
        <f>IF(SV11&gt;0,SV11,"")</f>
        <v/>
      </c>
      <c r="TM11" s="40" t="str">
        <f>IF(SUM(SS11:SV11)-SW11&gt;0,SUM(SS11:SV11)-SW11,"")</f>
        <v/>
      </c>
      <c r="TN11" s="40" t="str">
        <f>IF(MAX(TJ11,TM11)&gt;0,MAX(TJ11,TM11),"")</f>
        <v/>
      </c>
      <c r="TO11" s="40" t="str">
        <f>IF(SZ11&gt;0,SZ11,"")</f>
        <v/>
      </c>
      <c r="TP11" s="40" t="str">
        <f>IF(TA11&gt;0,TA11,"")</f>
        <v/>
      </c>
      <c r="TQ11" s="40" t="str">
        <f>IF(SUM(SX11:TA11)-TB11&gt;0,SUM(SX11:TA11)-TB11,"")</f>
        <v/>
      </c>
      <c r="TR11" s="40" t="str">
        <f>IF(TE11&gt;0,TE11,"")</f>
        <v/>
      </c>
      <c r="TS11" s="40" t="str">
        <f>IF(TF11&gt;0,TF11,"")</f>
        <v/>
      </c>
      <c r="TT11" s="40" t="str">
        <f>IF(SUM(TC11:TF11)-TG11&gt;0,SUM(TC11:TF11)-TG11,"")</f>
        <v/>
      </c>
      <c r="TU11" s="40" t="str">
        <f>IF(SUM(TN11,TQ11,TT11)&gt;0,SUM(TN11,TQ11,TT11),"")</f>
        <v/>
      </c>
      <c r="TV11" s="18"/>
      <c r="TW11" s="18"/>
      <c r="TX11" s="18"/>
      <c r="TY11" s="18"/>
      <c r="TZ11" s="18"/>
      <c r="UA11" s="18"/>
      <c r="UB11" s="18"/>
      <c r="UC11" s="18"/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1" t="str">
        <f>IF(TX11&gt;0,TX11,"")</f>
        <v/>
      </c>
      <c r="UQ11" s="11" t="str">
        <f>IF(TY11&gt;0,TY11,"")</f>
        <v/>
      </c>
      <c r="UR11" s="11" t="str">
        <f>IF(SUM(TV11:TY11)-TZ11&gt;0,SUM(TV11:TY11)-TZ11,"")</f>
        <v/>
      </c>
      <c r="US11" s="11" t="str">
        <f>IF(UC11&gt;0,UC11,"")</f>
        <v/>
      </c>
      <c r="UT11" s="11" t="str">
        <f>IF(UD11&gt;0,UD11,"")</f>
        <v/>
      </c>
      <c r="UU11" s="11" t="str">
        <f>IF(SUM(UA11:UD11)-UE11&gt;0,SUM(UA11:UD11)-UE11,"")</f>
        <v/>
      </c>
      <c r="UV11" s="11" t="str">
        <f>IF(MAX(UR11,UU11)&gt;0,MAX(UR11,UU11),"")</f>
        <v/>
      </c>
      <c r="UW11" s="11" t="str">
        <f>IF(UH11&gt;0,UH11,"")</f>
        <v/>
      </c>
      <c r="UX11" s="11" t="str">
        <f>IF(UI11&gt;0,UI11,"")</f>
        <v/>
      </c>
      <c r="UY11" s="11" t="str">
        <f>IF(SUM(UF11:UI11)-UJ11&gt;0,SUM(UF11:UI11)-UJ11,"")</f>
        <v/>
      </c>
      <c r="UZ11" s="11" t="str">
        <f>IF(UM11&gt;0,UM11,"")</f>
        <v/>
      </c>
      <c r="VA11" s="11" t="str">
        <f>IF(UN11&gt;0,UN11,"")</f>
        <v/>
      </c>
      <c r="VB11" s="11" t="str">
        <f>IF(SUM(UK11:UN11)-UO11&gt;0,SUM(UK11:UN11)-UO11,"")</f>
        <v/>
      </c>
      <c r="VC11" s="11" t="str">
        <f>IF(SUM(UV11,UY11,VB11)&gt;0,SUM(UV11,UY11,VB11),"")</f>
        <v/>
      </c>
      <c r="VD11" s="17"/>
      <c r="VE11" s="17"/>
      <c r="VF11" s="17"/>
      <c r="VG11" s="17"/>
      <c r="VH11" s="17"/>
      <c r="VI11" s="17"/>
      <c r="VJ11" s="17"/>
      <c r="VK11" s="17"/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40" t="str">
        <f>IF(VF11&gt;0,VF11,"")</f>
        <v/>
      </c>
      <c r="VY11" s="40" t="str">
        <f>IF(VG11&gt;0,VG11,"")</f>
        <v/>
      </c>
      <c r="VZ11" s="40" t="str">
        <f>IF(SUM(VD11:VG11)-VH11&gt;0,SUM(VD11:VG11)-VH11,"")</f>
        <v/>
      </c>
      <c r="WA11" s="40" t="str">
        <f>IF(VK11&gt;0,VK11,"")</f>
        <v/>
      </c>
      <c r="WB11" s="40" t="str">
        <f>IF(VL11&gt;0,VL11,"")</f>
        <v/>
      </c>
      <c r="WC11" s="40" t="str">
        <f>IF(SUM(VI11:VL11)-VM11&gt;0,SUM(VI11:VL11)-VM11,"")</f>
        <v/>
      </c>
      <c r="WD11" s="40" t="str">
        <f>IF(MAX(VZ11,WC11)&gt;0,MAX(VZ11,WC11),"")</f>
        <v/>
      </c>
      <c r="WE11" s="40" t="str">
        <f>IF(VP11&gt;0,VP11,"")</f>
        <v/>
      </c>
      <c r="WF11" s="40" t="str">
        <f>IF(VQ11&gt;0,VQ11,"")</f>
        <v/>
      </c>
      <c r="WG11" s="40" t="str">
        <f>IF(SUM(VN11:VQ11)-VR11&gt;0,SUM(VN11:VQ11)-VR11,"")</f>
        <v/>
      </c>
      <c r="WH11" s="40" t="str">
        <f>IF(VU11&gt;0,VU11,"")</f>
        <v/>
      </c>
      <c r="WI11" s="40" t="str">
        <f>IF(VV11&gt;0,VV11,"")</f>
        <v/>
      </c>
      <c r="WJ11" s="40" t="str">
        <f>IF(SUM(VS11:VV11)-VW11&gt;0,SUM(VS11:VV11)-VW11,"")</f>
        <v/>
      </c>
      <c r="WK11" s="40" t="str">
        <f>IF(SUM(WD11,WG11,WJ11)&gt;0,SUM(WD11,WG11,WJ11),"")</f>
        <v/>
      </c>
      <c r="WL11" s="26">
        <f>IF($CH11="P",BS11,(BS11+AR11)/2)</f>
        <v>0</v>
      </c>
      <c r="WM11" s="26">
        <f>IF($CH11="P",BT11,(BT11+AS11)/2)</f>
        <v>0</v>
      </c>
      <c r="WN11" s="26">
        <f>IF($CH11="P",BU11,(BU11+AT11)/2)</f>
        <v>0</v>
      </c>
      <c r="WO11" s="26">
        <f>IF($CH11="P",BV11,(BV11+AU11)/2)</f>
        <v>0</v>
      </c>
      <c r="WP11" s="26">
        <f>IF($CH11="P",BW11,(BW11+AV11)/2)</f>
        <v>0</v>
      </c>
      <c r="WQ11" s="26">
        <f>IF($CH11="P",BX11,(BX11+AW11)/2)</f>
        <v>0</v>
      </c>
      <c r="WR11" s="26">
        <f>IF($CH11="P",BY11,(BY11+AX11)/2)</f>
        <v>0</v>
      </c>
      <c r="WS11" s="26">
        <f>IF($CH11="P",BZ11,(BZ11+AY11)/2)</f>
        <v>0</v>
      </c>
      <c r="WT11" s="26">
        <f>IF($CH11="P",CA11,(CA11+AZ11)/2)</f>
        <v>0</v>
      </c>
      <c r="WU11" s="26">
        <f>IF($CH11="P",CB11,(CB11+BA11)/2)</f>
        <v>0</v>
      </c>
      <c r="WV11" s="26">
        <f>IF($CH11="P",CC11,(CC11+BB11)/2)</f>
        <v>0</v>
      </c>
      <c r="WW11" s="26">
        <f>IF($CH11="P",CD11,(CD11+BC11)/2)</f>
        <v>0</v>
      </c>
      <c r="WX11" s="26">
        <f>IF($CH11="P",CE11,(CE11+BD11)/2)</f>
        <v>0</v>
      </c>
      <c r="WY11" s="26">
        <f>IF($CH11="P",CF11,(CF11+BE11)/2)</f>
        <v>0</v>
      </c>
      <c r="WZ11" s="26">
        <f>IF($CH11="P",CG11,(CG11+BF11)/2)</f>
        <v>0</v>
      </c>
      <c r="XA11" s="28" t="s">
        <v>53</v>
      </c>
      <c r="XB11" s="11" t="str">
        <f>IF(WN11&gt;0,WN11,"")</f>
        <v/>
      </c>
      <c r="XC11" s="11" t="str">
        <f>IF(WO11&gt;0,WO11,"")</f>
        <v/>
      </c>
      <c r="XD11" s="11" t="str">
        <f>IF(SUM(WL11:WO11)-WP11&gt;0,SUM(WL11:WO11)-WP11,"")</f>
        <v/>
      </c>
      <c r="XE11" s="11" t="str">
        <f>IF(WS11&gt;0,WS11,"")</f>
        <v/>
      </c>
      <c r="XF11" s="11" t="str">
        <f>IF(WT11&gt;0,WT11,"")</f>
        <v/>
      </c>
      <c r="XG11" s="11" t="str">
        <f>IF(SUM(WQ11:WT11)-WU11&gt;0,SUM(WQ11:WT11)-WU11,"")</f>
        <v/>
      </c>
      <c r="XH11" s="11" t="str">
        <f>IF(MAX(XD11,XG11)&gt;0,MAX(XD11,XG11),"")</f>
        <v/>
      </c>
      <c r="XI11" s="11" t="str">
        <f>IF(WX11&gt;0,WX11,"")</f>
        <v/>
      </c>
      <c r="XJ11" s="11" t="str">
        <f>IF(WY11&gt;0,WY11,"")</f>
        <v/>
      </c>
      <c r="XK11" s="11" t="str">
        <f>IF(SUM(WV11:WY11)-WZ11&gt;0,SUM(WV11:WY11)-WZ11,"")</f>
        <v/>
      </c>
      <c r="XL11" s="11" t="str">
        <f>IF(SUM(XH11,XK11)&gt;0,SUM(XH11,XK11),"")</f>
        <v/>
      </c>
    </row>
    <row r="12" spans="1:636" x14ac:dyDescent="0.2">
      <c r="B12" s="5"/>
      <c r="D12" s="1"/>
    </row>
    <row r="13" spans="1:636" x14ac:dyDescent="0.2">
      <c r="G13" s="36"/>
      <c r="I13" s="36"/>
    </row>
    <row r="14" spans="1:636" x14ac:dyDescent="0.2">
      <c r="B14" s="23" t="s">
        <v>51</v>
      </c>
      <c r="C14" s="5"/>
      <c r="G14" s="3"/>
      <c r="AJ14" s="41"/>
      <c r="AK14" s="41"/>
      <c r="AL14" s="41"/>
      <c r="AN14" s="32"/>
      <c r="AO14" s="32"/>
      <c r="AQ14" s="42">
        <v>11</v>
      </c>
      <c r="BK14" s="41"/>
      <c r="BL14" s="41"/>
      <c r="BM14" s="41"/>
      <c r="BO14" s="32"/>
      <c r="BP14" s="32"/>
      <c r="BR14" s="42">
        <v>11</v>
      </c>
      <c r="CL14" s="41"/>
      <c r="CM14" s="41"/>
      <c r="CN14" s="41"/>
      <c r="CP14" s="32"/>
      <c r="CQ14" s="32"/>
      <c r="CS14" s="42">
        <v>11</v>
      </c>
      <c r="DP14" s="5"/>
      <c r="DQ14" s="5"/>
      <c r="DZ14" s="2"/>
      <c r="EA14" s="2"/>
      <c r="EC14" s="42">
        <v>10.4</v>
      </c>
      <c r="EX14" s="5"/>
      <c r="EY14" s="5"/>
      <c r="FH14" s="2"/>
      <c r="FI14" s="2"/>
      <c r="FK14" s="42">
        <v>10.4</v>
      </c>
      <c r="GF14" s="5"/>
      <c r="GG14" s="5"/>
      <c r="GP14" s="2"/>
      <c r="GQ14" s="2"/>
      <c r="GS14" s="42">
        <v>10.4</v>
      </c>
      <c r="HN14" s="5"/>
      <c r="HO14" s="5"/>
      <c r="HX14" s="2"/>
      <c r="HY14" s="2"/>
      <c r="IA14" s="42">
        <v>10.4</v>
      </c>
      <c r="IV14" s="5"/>
      <c r="IW14" s="5"/>
      <c r="JF14" s="2"/>
      <c r="JG14" s="2"/>
      <c r="JI14" s="42">
        <v>11</v>
      </c>
      <c r="KD14" s="5"/>
      <c r="KE14" s="5"/>
      <c r="KN14" s="2"/>
      <c r="KO14" s="2"/>
      <c r="KQ14" s="42">
        <v>11</v>
      </c>
      <c r="LL14" s="5"/>
      <c r="LM14" s="5"/>
      <c r="LV14" s="2"/>
      <c r="LW14" s="2"/>
      <c r="LY14" s="42">
        <v>11</v>
      </c>
      <c r="MT14" s="5"/>
      <c r="MU14" s="5"/>
      <c r="ND14" s="2"/>
      <c r="NE14" s="2"/>
      <c r="NG14" s="42">
        <v>11</v>
      </c>
      <c r="OB14" s="5"/>
      <c r="OC14" s="5"/>
      <c r="OL14" s="2"/>
      <c r="OM14" s="2"/>
      <c r="OO14" s="42">
        <v>11</v>
      </c>
      <c r="PJ14" s="5"/>
      <c r="PK14" s="5"/>
      <c r="PT14" s="2"/>
      <c r="PU14" s="2"/>
      <c r="PW14" s="42">
        <v>11</v>
      </c>
      <c r="QR14" s="5"/>
      <c r="QS14" s="5"/>
      <c r="RB14" s="2"/>
      <c r="RC14" s="2"/>
      <c r="RE14" s="42">
        <v>11</v>
      </c>
      <c r="RZ14" s="5"/>
      <c r="SA14" s="5"/>
      <c r="SJ14" s="2"/>
      <c r="SK14" s="2"/>
      <c r="SM14" s="42">
        <v>11</v>
      </c>
      <c r="TH14" s="5"/>
      <c r="TI14" s="5"/>
      <c r="TR14" s="2"/>
      <c r="TS14" s="2"/>
      <c r="TU14" s="42">
        <v>11</v>
      </c>
      <c r="UP14" s="5"/>
      <c r="UQ14" s="5"/>
      <c r="UZ14" s="2"/>
      <c r="VA14" s="2"/>
      <c r="VC14" s="42">
        <v>11</v>
      </c>
      <c r="VX14" s="5"/>
      <c r="VY14" s="5"/>
      <c r="WH14" s="2"/>
      <c r="WI14" s="2"/>
      <c r="WK14" s="42">
        <v>11</v>
      </c>
    </row>
    <row r="15" spans="1:636" x14ac:dyDescent="0.2">
      <c r="B15" s="30" t="s">
        <v>50</v>
      </c>
      <c r="C15" s="5"/>
      <c r="P15" s="2"/>
      <c r="AJ15" s="41"/>
      <c r="AK15" s="41"/>
      <c r="AL15" s="41"/>
      <c r="AN15" s="32"/>
      <c r="AO15" s="32"/>
      <c r="AQ15" s="43">
        <v>11.4</v>
      </c>
      <c r="BK15" s="41"/>
      <c r="BL15" s="41"/>
      <c r="BM15" s="41"/>
      <c r="BO15" s="32"/>
      <c r="BP15" s="32"/>
      <c r="BR15" s="43">
        <v>11.4</v>
      </c>
      <c r="CL15" s="41"/>
      <c r="CM15" s="41"/>
      <c r="CN15" s="41"/>
      <c r="CP15" s="32"/>
      <c r="CQ15" s="32"/>
      <c r="CS15" s="43">
        <v>11.4</v>
      </c>
      <c r="DP15" s="5"/>
      <c r="DQ15" s="5"/>
      <c r="DZ15" s="2"/>
      <c r="EA15" s="2"/>
      <c r="EC15" s="43">
        <v>11.2</v>
      </c>
      <c r="EX15" s="5"/>
      <c r="EY15" s="5"/>
      <c r="FH15" s="2"/>
      <c r="FI15" s="2"/>
      <c r="FK15" s="43">
        <v>11.2</v>
      </c>
      <c r="GF15" s="5"/>
      <c r="GG15" s="5"/>
      <c r="GP15" s="2"/>
      <c r="GQ15" s="2"/>
      <c r="GS15" s="43">
        <v>11.2</v>
      </c>
      <c r="HN15" s="5"/>
      <c r="HO15" s="5"/>
      <c r="HX15" s="2"/>
      <c r="HY15" s="2"/>
      <c r="IA15" s="43">
        <v>11.2</v>
      </c>
      <c r="IV15" s="5"/>
      <c r="IW15" s="5"/>
      <c r="JF15" s="2"/>
      <c r="JG15" s="2"/>
      <c r="JI15" s="43">
        <v>11.4</v>
      </c>
      <c r="KD15" s="5"/>
      <c r="KE15" s="5"/>
      <c r="KN15" s="2"/>
      <c r="KO15" s="2"/>
      <c r="KQ15" s="43">
        <v>11.4</v>
      </c>
      <c r="LL15" s="5"/>
      <c r="LM15" s="5"/>
      <c r="LV15" s="2"/>
      <c r="LW15" s="2"/>
      <c r="LY15" s="43">
        <v>11.4</v>
      </c>
      <c r="MT15" s="5"/>
      <c r="MU15" s="5"/>
      <c r="ND15" s="2"/>
      <c r="NE15" s="2"/>
      <c r="NG15" s="43">
        <v>11.4</v>
      </c>
      <c r="OB15" s="5"/>
      <c r="OC15" s="5"/>
      <c r="OL15" s="2"/>
      <c r="OM15" s="2"/>
      <c r="OO15" s="43">
        <v>11.4</v>
      </c>
      <c r="PJ15" s="5"/>
      <c r="PK15" s="5"/>
      <c r="PT15" s="2"/>
      <c r="PU15" s="2"/>
      <c r="PW15" s="43">
        <v>11.4</v>
      </c>
      <c r="QR15" s="5"/>
      <c r="QS15" s="5"/>
      <c r="RB15" s="2"/>
      <c r="RC15" s="2"/>
      <c r="RE15" s="43">
        <v>11.4</v>
      </c>
      <c r="RZ15" s="5"/>
      <c r="SA15" s="5"/>
      <c r="SJ15" s="2"/>
      <c r="SK15" s="2"/>
      <c r="SM15" s="43">
        <v>11.4</v>
      </c>
      <c r="TH15" s="5"/>
      <c r="TI15" s="5"/>
      <c r="TR15" s="2"/>
      <c r="TS15" s="2"/>
      <c r="TU15" s="43">
        <v>11.4</v>
      </c>
      <c r="UP15" s="5"/>
      <c r="UQ15" s="5"/>
      <c r="UZ15" s="2"/>
      <c r="VA15" s="2"/>
      <c r="VC15" s="43">
        <v>11.4</v>
      </c>
      <c r="VX15" s="5"/>
      <c r="VY15" s="5"/>
      <c r="WH15" s="2"/>
      <c r="WI15" s="2"/>
      <c r="WK15" s="43">
        <v>11.4</v>
      </c>
    </row>
    <row r="16" spans="1:636" x14ac:dyDescent="0.2">
      <c r="A16" s="5"/>
      <c r="B16" s="31" t="s">
        <v>63</v>
      </c>
      <c r="C16" s="5"/>
      <c r="E16" s="2"/>
      <c r="AJ16" s="41"/>
      <c r="AK16" s="41"/>
      <c r="AL16" s="41"/>
      <c r="AM16" s="32"/>
      <c r="AN16" s="32"/>
      <c r="AO16" s="32"/>
      <c r="AP16" s="32"/>
      <c r="AQ16" s="44">
        <v>12.4</v>
      </c>
      <c r="BK16" s="41"/>
      <c r="BL16" s="41"/>
      <c r="BM16" s="41"/>
      <c r="BO16" s="32"/>
      <c r="BP16" s="32"/>
      <c r="BR16" s="44">
        <v>12.4</v>
      </c>
      <c r="CL16" s="41"/>
      <c r="CM16" s="41"/>
      <c r="CN16" s="41"/>
      <c r="CO16" s="32"/>
      <c r="CP16" s="32"/>
      <c r="CQ16" s="32"/>
      <c r="CR16" s="32"/>
      <c r="CS16" s="44">
        <v>12.4</v>
      </c>
      <c r="DP16" s="5"/>
      <c r="DQ16" s="5"/>
      <c r="DZ16" s="2"/>
      <c r="EA16" s="2"/>
      <c r="EC16" s="44">
        <v>0</v>
      </c>
      <c r="EX16" s="5"/>
      <c r="EY16" s="5"/>
      <c r="FH16" s="2"/>
      <c r="FI16" s="2"/>
      <c r="FK16" s="44">
        <v>0</v>
      </c>
      <c r="GF16" s="5"/>
      <c r="GG16" s="5"/>
      <c r="GP16" s="2"/>
      <c r="GQ16" s="2"/>
      <c r="GS16" s="44">
        <v>0</v>
      </c>
      <c r="HN16" s="5"/>
      <c r="HO16" s="5"/>
      <c r="HX16" s="2"/>
      <c r="HY16" s="2"/>
      <c r="IA16" s="44">
        <v>0</v>
      </c>
      <c r="IV16" s="5"/>
      <c r="IW16" s="5"/>
      <c r="JF16" s="2"/>
      <c r="JG16" s="2"/>
      <c r="JI16" s="44">
        <v>0</v>
      </c>
      <c r="KD16" s="5"/>
      <c r="KE16" s="5"/>
      <c r="KN16" s="2"/>
      <c r="KO16" s="2"/>
      <c r="KQ16" s="44">
        <v>0</v>
      </c>
      <c r="LL16" s="5"/>
      <c r="LM16" s="5"/>
      <c r="LV16" s="2"/>
      <c r="LW16" s="2"/>
      <c r="LY16" s="44">
        <v>0</v>
      </c>
      <c r="MT16" s="5"/>
      <c r="MU16" s="5"/>
      <c r="ND16" s="2"/>
      <c r="NE16" s="2"/>
      <c r="NG16" s="44">
        <v>0</v>
      </c>
      <c r="OB16" s="5"/>
      <c r="OC16" s="5"/>
      <c r="OL16" s="2"/>
      <c r="OM16" s="2"/>
      <c r="OO16" s="44">
        <v>0</v>
      </c>
      <c r="PJ16" s="5"/>
      <c r="PK16" s="5"/>
      <c r="PT16" s="2"/>
      <c r="PU16" s="2"/>
      <c r="PW16" s="44">
        <v>0</v>
      </c>
      <c r="QR16" s="5"/>
      <c r="QS16" s="5"/>
      <c r="RB16" s="2"/>
      <c r="RC16" s="2"/>
      <c r="RE16" s="44">
        <v>0</v>
      </c>
      <c r="RZ16" s="5"/>
      <c r="SA16" s="5"/>
      <c r="SJ16" s="2"/>
      <c r="SK16" s="2"/>
      <c r="SM16" s="44">
        <v>0</v>
      </c>
      <c r="TH16" s="5"/>
      <c r="TI16" s="5"/>
      <c r="TR16" s="2"/>
      <c r="TS16" s="2"/>
      <c r="TU16" s="44">
        <v>0</v>
      </c>
      <c r="UP16" s="5"/>
      <c r="UQ16" s="5"/>
      <c r="UZ16" s="2"/>
      <c r="VA16" s="2"/>
      <c r="VC16" s="44">
        <v>0</v>
      </c>
      <c r="VX16" s="5"/>
      <c r="VY16" s="5"/>
      <c r="WH16" s="2"/>
      <c r="WI16" s="2"/>
      <c r="WK16" s="44">
        <v>0</v>
      </c>
    </row>
    <row r="17" spans="1:609" x14ac:dyDescent="0.2">
      <c r="A17" s="5"/>
      <c r="B17" s="35" t="s">
        <v>75</v>
      </c>
      <c r="C17" s="5"/>
      <c r="E17" s="2"/>
      <c r="AJ17" s="41"/>
      <c r="AK17" s="41"/>
      <c r="AL17" s="41"/>
      <c r="AM17" s="32"/>
      <c r="AN17" s="32"/>
      <c r="AO17" s="32"/>
      <c r="AP17" s="32"/>
      <c r="AQ17" s="45">
        <v>13.6</v>
      </c>
      <c r="BK17" s="41"/>
      <c r="BL17" s="41"/>
      <c r="BM17" s="41"/>
      <c r="BO17" s="32"/>
      <c r="BP17" s="32"/>
      <c r="BR17" s="45">
        <v>13.6</v>
      </c>
      <c r="CL17" s="41"/>
      <c r="CM17" s="41"/>
      <c r="CN17" s="41"/>
      <c r="CO17" s="32"/>
      <c r="CP17" s="32"/>
      <c r="CQ17" s="32"/>
      <c r="CR17" s="32"/>
      <c r="CS17" s="45">
        <v>13.6</v>
      </c>
      <c r="DP17" s="5"/>
      <c r="DQ17" s="5"/>
      <c r="DZ17" s="2"/>
      <c r="EA17" s="2"/>
      <c r="EC17" s="45">
        <v>0</v>
      </c>
      <c r="EX17" s="5"/>
      <c r="EY17" s="5"/>
      <c r="FH17" s="2"/>
      <c r="FI17" s="2"/>
      <c r="FK17" s="45">
        <v>0</v>
      </c>
      <c r="GF17" s="5"/>
      <c r="GG17" s="5"/>
      <c r="GP17" s="2"/>
      <c r="GQ17" s="2"/>
      <c r="GS17" s="45">
        <v>0</v>
      </c>
      <c r="HN17" s="5"/>
      <c r="HO17" s="5"/>
      <c r="HX17" s="2"/>
      <c r="HY17" s="2"/>
      <c r="IA17" s="45">
        <v>0</v>
      </c>
      <c r="IV17" s="5"/>
      <c r="IW17" s="5"/>
      <c r="JF17" s="2"/>
      <c r="JG17" s="2"/>
      <c r="JI17" s="45">
        <v>0</v>
      </c>
      <c r="KD17" s="5"/>
      <c r="KE17" s="5"/>
      <c r="KN17" s="2"/>
      <c r="KO17" s="2"/>
      <c r="KQ17" s="45">
        <v>0</v>
      </c>
      <c r="LL17" s="5"/>
      <c r="LM17" s="5"/>
      <c r="LV17" s="2"/>
      <c r="LW17" s="2"/>
      <c r="LY17" s="45">
        <v>0</v>
      </c>
      <c r="MT17" s="5"/>
      <c r="MU17" s="5"/>
      <c r="ND17" s="2"/>
      <c r="NE17" s="2"/>
      <c r="NG17" s="45">
        <v>0</v>
      </c>
      <c r="OB17" s="5"/>
      <c r="OC17" s="5"/>
      <c r="OL17" s="2"/>
      <c r="OM17" s="2"/>
      <c r="OO17" s="45">
        <v>0</v>
      </c>
      <c r="PJ17" s="5"/>
      <c r="PK17" s="5"/>
      <c r="PT17" s="2"/>
      <c r="PU17" s="2"/>
      <c r="PW17" s="45">
        <v>0</v>
      </c>
      <c r="QR17" s="5"/>
      <c r="QS17" s="5"/>
      <c r="RB17" s="2"/>
      <c r="RC17" s="2"/>
      <c r="RE17" s="45">
        <v>0</v>
      </c>
      <c r="RZ17" s="5"/>
      <c r="SA17" s="5"/>
      <c r="SJ17" s="2"/>
      <c r="SK17" s="2"/>
      <c r="SM17" s="45">
        <v>0</v>
      </c>
      <c r="TH17" s="5"/>
      <c r="TI17" s="5"/>
      <c r="TR17" s="2"/>
      <c r="TS17" s="2"/>
      <c r="TU17" s="45">
        <v>0</v>
      </c>
      <c r="UP17" s="5"/>
      <c r="UQ17" s="5"/>
      <c r="UZ17" s="2"/>
      <c r="VA17" s="2"/>
      <c r="VC17" s="45">
        <v>0</v>
      </c>
      <c r="VX17" s="5"/>
      <c r="VY17" s="5"/>
      <c r="WH17" s="2"/>
      <c r="WI17" s="2"/>
      <c r="WK17" s="45">
        <v>0</v>
      </c>
    </row>
    <row r="18" spans="1:609" x14ac:dyDescent="0.2">
      <c r="A18" s="5"/>
      <c r="B18" s="34" t="s">
        <v>48</v>
      </c>
      <c r="C18" s="5"/>
      <c r="AJ18" s="41"/>
      <c r="AK18" s="41"/>
      <c r="AL18" s="41"/>
      <c r="AM18" s="32"/>
      <c r="AN18" s="32"/>
      <c r="AO18" s="32"/>
      <c r="AP18" s="32"/>
      <c r="AQ18" s="46">
        <v>43.7</v>
      </c>
      <c r="BK18" s="41"/>
      <c r="BL18" s="41"/>
      <c r="BM18" s="41"/>
      <c r="BO18" s="32"/>
      <c r="BP18" s="32"/>
      <c r="BR18" s="46">
        <v>43.7</v>
      </c>
      <c r="CL18" s="41"/>
      <c r="CM18" s="41"/>
      <c r="CN18" s="41"/>
      <c r="CO18" s="32"/>
      <c r="CP18" s="32"/>
      <c r="CQ18" s="32"/>
      <c r="CR18" s="32"/>
      <c r="CS18" s="46">
        <v>43.7</v>
      </c>
      <c r="DP18" s="5"/>
      <c r="DQ18" s="5"/>
      <c r="DZ18" s="2"/>
      <c r="EA18" s="2"/>
      <c r="EC18" s="46">
        <v>44</v>
      </c>
      <c r="EX18" s="5"/>
      <c r="EY18" s="5"/>
      <c r="FH18" s="2"/>
      <c r="FI18" s="2"/>
      <c r="FK18" s="46">
        <v>44</v>
      </c>
      <c r="GF18" s="5"/>
      <c r="GG18" s="5"/>
      <c r="GP18" s="2"/>
      <c r="GQ18" s="2"/>
      <c r="GS18" s="46">
        <v>44</v>
      </c>
      <c r="HN18" s="5"/>
      <c r="HO18" s="5"/>
      <c r="HX18" s="2"/>
      <c r="HY18" s="2"/>
      <c r="IA18" s="46">
        <v>44</v>
      </c>
      <c r="IV18" s="5"/>
      <c r="IW18" s="5"/>
      <c r="JF18" s="2"/>
      <c r="JG18" s="2"/>
      <c r="JI18" s="46">
        <v>43.7</v>
      </c>
      <c r="KD18" s="5"/>
      <c r="KE18" s="5"/>
      <c r="KN18" s="2"/>
      <c r="KO18" s="2"/>
      <c r="KQ18" s="46">
        <v>43.7</v>
      </c>
      <c r="LL18" s="5"/>
      <c r="LM18" s="5"/>
      <c r="LV18" s="2"/>
      <c r="LW18" s="2"/>
      <c r="LY18" s="46">
        <v>43.7</v>
      </c>
      <c r="MT18" s="5"/>
      <c r="MU18" s="5"/>
      <c r="ND18" s="2"/>
      <c r="NE18" s="2"/>
      <c r="NG18" s="46">
        <v>43.7</v>
      </c>
      <c r="OB18" s="5"/>
      <c r="OC18" s="5"/>
      <c r="OL18" s="2"/>
      <c r="OM18" s="2"/>
      <c r="OO18" s="46">
        <v>43.7</v>
      </c>
      <c r="PJ18" s="5"/>
      <c r="PK18" s="5"/>
      <c r="PT18" s="2"/>
      <c r="PU18" s="2"/>
      <c r="PW18" s="46">
        <v>43.7</v>
      </c>
      <c r="QR18" s="5"/>
      <c r="QS18" s="5"/>
      <c r="RB18" s="2"/>
      <c r="RC18" s="2"/>
      <c r="RE18" s="46">
        <v>43.7</v>
      </c>
      <c r="RZ18" s="5"/>
      <c r="SA18" s="5"/>
      <c r="SJ18" s="2"/>
      <c r="SK18" s="2"/>
      <c r="SM18" s="46">
        <v>43.7</v>
      </c>
      <c r="TH18" s="5"/>
      <c r="TI18" s="5"/>
      <c r="TR18" s="2"/>
      <c r="TS18" s="2"/>
      <c r="TU18" s="46">
        <v>43.7</v>
      </c>
      <c r="UP18" s="5"/>
      <c r="UQ18" s="5"/>
      <c r="UZ18" s="2"/>
      <c r="VA18" s="2"/>
      <c r="VC18" s="46">
        <v>43.7</v>
      </c>
      <c r="VX18" s="5"/>
      <c r="VY18" s="5"/>
      <c r="WH18" s="2"/>
      <c r="WI18" s="2"/>
      <c r="WK18" s="46">
        <v>43.7</v>
      </c>
    </row>
    <row r="19" spans="1:609" x14ac:dyDescent="0.2">
      <c r="A19" s="5"/>
      <c r="B19" s="24" t="s">
        <v>49</v>
      </c>
      <c r="C19" s="5"/>
      <c r="AJ19" s="41"/>
      <c r="AK19" s="41"/>
      <c r="AL19" s="41"/>
      <c r="AM19" s="32"/>
      <c r="AN19" s="32"/>
      <c r="AO19" s="32"/>
      <c r="AP19" s="32"/>
      <c r="AQ19" s="47">
        <v>44.7</v>
      </c>
      <c r="BK19" s="41"/>
      <c r="BL19" s="41"/>
      <c r="BM19" s="41"/>
      <c r="BO19" s="32"/>
      <c r="BP19" s="32"/>
      <c r="BR19" s="47">
        <v>44.7</v>
      </c>
      <c r="CL19" s="41"/>
      <c r="CM19" s="41"/>
      <c r="CN19" s="41"/>
      <c r="CO19" s="32"/>
      <c r="CP19" s="32"/>
      <c r="CQ19" s="32"/>
      <c r="CR19" s="32"/>
      <c r="CS19" s="47">
        <v>44.7</v>
      </c>
      <c r="DP19" s="5"/>
      <c r="DQ19" s="5"/>
      <c r="DZ19" s="2"/>
      <c r="EA19" s="2"/>
      <c r="EC19" s="47">
        <v>45.3</v>
      </c>
      <c r="EX19" s="5"/>
      <c r="EY19" s="5"/>
      <c r="FH19" s="2"/>
      <c r="FI19" s="2"/>
      <c r="FK19" s="47">
        <v>45.3</v>
      </c>
      <c r="GF19" s="5"/>
      <c r="GG19" s="5"/>
      <c r="GP19" s="2"/>
      <c r="GQ19" s="2"/>
      <c r="GS19" s="47">
        <v>45.3</v>
      </c>
      <c r="HN19" s="5"/>
      <c r="HO19" s="5"/>
      <c r="HX19" s="2"/>
      <c r="HY19" s="2"/>
      <c r="IA19" s="47">
        <v>45.3</v>
      </c>
      <c r="IV19" s="5"/>
      <c r="IW19" s="5"/>
      <c r="JF19" s="2"/>
      <c r="JG19" s="2"/>
      <c r="JI19" s="47">
        <v>44.7</v>
      </c>
      <c r="KD19" s="5"/>
      <c r="KE19" s="5"/>
      <c r="KN19" s="2"/>
      <c r="KO19" s="2"/>
      <c r="KQ19" s="47">
        <v>44.7</v>
      </c>
      <c r="LL19" s="5"/>
      <c r="LM19" s="5"/>
      <c r="LV19" s="2"/>
      <c r="LW19" s="2"/>
      <c r="LY19" s="47">
        <v>44.7</v>
      </c>
      <c r="MT19" s="5"/>
      <c r="MU19" s="5"/>
      <c r="ND19" s="2"/>
      <c r="NE19" s="2"/>
      <c r="NG19" s="47">
        <v>44.7</v>
      </c>
      <c r="OB19" s="5"/>
      <c r="OC19" s="5"/>
      <c r="OL19" s="2"/>
      <c r="OM19" s="2"/>
      <c r="OO19" s="47">
        <v>44.7</v>
      </c>
      <c r="PJ19" s="5"/>
      <c r="PK19" s="5"/>
      <c r="PT19" s="2"/>
      <c r="PU19" s="2"/>
      <c r="PW19" s="47">
        <v>44.7</v>
      </c>
      <c r="QR19" s="5"/>
      <c r="QS19" s="5"/>
      <c r="RB19" s="2"/>
      <c r="RC19" s="2"/>
      <c r="RE19" s="47">
        <v>44.7</v>
      </c>
      <c r="RZ19" s="5"/>
      <c r="SA19" s="5"/>
      <c r="SJ19" s="2"/>
      <c r="SK19" s="2"/>
      <c r="SM19" s="47">
        <v>44.7</v>
      </c>
      <c r="TH19" s="5"/>
      <c r="TI19" s="5"/>
      <c r="TR19" s="2"/>
      <c r="TS19" s="2"/>
      <c r="TU19" s="47">
        <v>44.7</v>
      </c>
      <c r="UP19" s="5"/>
      <c r="UQ19" s="5"/>
      <c r="UZ19" s="2"/>
      <c r="VA19" s="2"/>
      <c r="VC19" s="47">
        <v>44.7</v>
      </c>
      <c r="VX19" s="5"/>
      <c r="VY19" s="5"/>
      <c r="WH19" s="2"/>
      <c r="WI19" s="2"/>
      <c r="WK19" s="47">
        <v>44.7</v>
      </c>
    </row>
    <row r="20" spans="1:609" x14ac:dyDescent="0.2">
      <c r="A20" s="5"/>
      <c r="B20" s="33" t="s">
        <v>62</v>
      </c>
      <c r="C20" s="5"/>
      <c r="AJ20" s="41"/>
      <c r="AK20" s="41"/>
      <c r="AL20" s="41"/>
      <c r="AM20" s="32"/>
      <c r="AN20" s="32"/>
      <c r="AO20" s="32"/>
      <c r="AP20" s="32"/>
      <c r="AQ20" s="48">
        <v>45.6</v>
      </c>
      <c r="BK20" s="41"/>
      <c r="BL20" s="41"/>
      <c r="BM20" s="41"/>
      <c r="BO20" s="32"/>
      <c r="BP20" s="32"/>
      <c r="BR20" s="48">
        <v>45.6</v>
      </c>
      <c r="CL20" s="41"/>
      <c r="CM20" s="41"/>
      <c r="CN20" s="41"/>
      <c r="CO20" s="32"/>
      <c r="CP20" s="32"/>
      <c r="CQ20" s="32"/>
      <c r="CR20" s="32"/>
      <c r="CS20" s="48">
        <v>45.6</v>
      </c>
      <c r="DP20" s="5"/>
      <c r="DQ20" s="5"/>
      <c r="DZ20" s="2"/>
      <c r="EA20" s="2"/>
      <c r="EB20" s="37"/>
      <c r="EC20" s="48">
        <v>46</v>
      </c>
      <c r="EX20" s="5"/>
      <c r="EY20" s="5"/>
      <c r="FH20" s="2"/>
      <c r="FI20" s="2"/>
      <c r="FJ20" s="37"/>
      <c r="FK20" s="48">
        <v>46</v>
      </c>
      <c r="GF20" s="5"/>
      <c r="GG20" s="5"/>
      <c r="GP20" s="2"/>
      <c r="GQ20" s="2"/>
      <c r="GR20" s="37"/>
      <c r="GS20" s="48">
        <v>46</v>
      </c>
      <c r="HN20" s="5"/>
      <c r="HO20" s="5"/>
      <c r="HX20" s="2"/>
      <c r="HY20" s="2"/>
      <c r="HZ20" s="37"/>
      <c r="IA20" s="48">
        <v>46</v>
      </c>
      <c r="IV20" s="5"/>
      <c r="IW20" s="5"/>
      <c r="JF20" s="2"/>
      <c r="JG20" s="2"/>
      <c r="JH20" s="37"/>
      <c r="JI20" s="48">
        <v>45.6</v>
      </c>
      <c r="KD20" s="5"/>
      <c r="KE20" s="5"/>
      <c r="KN20" s="2"/>
      <c r="KO20" s="2"/>
      <c r="KP20" s="37"/>
      <c r="KQ20" s="48">
        <v>45.6</v>
      </c>
      <c r="LL20" s="5"/>
      <c r="LM20" s="5"/>
      <c r="LV20" s="2"/>
      <c r="LW20" s="2"/>
      <c r="LX20" s="37"/>
      <c r="LY20" s="48">
        <v>45.6</v>
      </c>
      <c r="MT20" s="5"/>
      <c r="MU20" s="5"/>
      <c r="ND20" s="2"/>
      <c r="NE20" s="2"/>
      <c r="NF20" s="37"/>
      <c r="NG20" s="48">
        <v>45.6</v>
      </c>
      <c r="OB20" s="5"/>
      <c r="OC20" s="5"/>
      <c r="OL20" s="2"/>
      <c r="OM20" s="2"/>
      <c r="ON20" s="37"/>
      <c r="OO20" s="48">
        <v>45.6</v>
      </c>
      <c r="PJ20" s="5"/>
      <c r="PK20" s="5"/>
      <c r="PT20" s="2"/>
      <c r="PU20" s="2"/>
      <c r="PV20" s="37"/>
      <c r="PW20" s="48">
        <v>45.6</v>
      </c>
      <c r="QR20" s="5"/>
      <c r="QS20" s="5"/>
      <c r="RB20" s="2"/>
      <c r="RC20" s="2"/>
      <c r="RD20" s="37"/>
      <c r="RE20" s="48">
        <v>45.6</v>
      </c>
      <c r="RZ20" s="5"/>
      <c r="SA20" s="5"/>
      <c r="SJ20" s="2"/>
      <c r="SK20" s="2"/>
      <c r="SL20" s="37"/>
      <c r="SM20" s="48">
        <v>45.6</v>
      </c>
      <c r="TH20" s="5"/>
      <c r="TI20" s="5"/>
      <c r="TR20" s="2"/>
      <c r="TS20" s="2"/>
      <c r="TT20" s="37"/>
      <c r="TU20" s="48">
        <v>45.6</v>
      </c>
      <c r="UP20" s="5"/>
      <c r="UQ20" s="5"/>
      <c r="UZ20" s="2"/>
      <c r="VA20" s="2"/>
      <c r="VB20" s="37"/>
      <c r="VC20" s="48">
        <v>45.6</v>
      </c>
      <c r="VX20" s="5"/>
      <c r="VY20" s="5"/>
      <c r="WH20" s="2"/>
      <c r="WI20" s="2"/>
      <c r="WJ20" s="37"/>
      <c r="WK20" s="48">
        <v>45.6</v>
      </c>
    </row>
    <row r="21" spans="1:609" x14ac:dyDescent="0.2">
      <c r="A21" s="5"/>
      <c r="B21" s="25" t="s">
        <v>32</v>
      </c>
      <c r="C21" s="5"/>
      <c r="AJ21" s="41"/>
      <c r="AK21" s="41"/>
      <c r="AL21" s="41"/>
      <c r="AM21" s="32"/>
      <c r="AN21" s="41"/>
      <c r="AO21" s="41"/>
      <c r="AP21" s="32"/>
      <c r="AQ21" s="49">
        <v>46.7</v>
      </c>
      <c r="BK21" s="41"/>
      <c r="BL21" s="41"/>
      <c r="BM21" s="41"/>
      <c r="BO21" s="41"/>
      <c r="BP21" s="32"/>
      <c r="BR21" s="49">
        <v>46.7</v>
      </c>
      <c r="CL21" s="41"/>
      <c r="CM21" s="41"/>
      <c r="CN21" s="41"/>
      <c r="CO21" s="32"/>
      <c r="CP21" s="41"/>
      <c r="CQ21" s="32"/>
      <c r="CR21" s="32"/>
      <c r="CS21" s="49">
        <v>46.7</v>
      </c>
      <c r="DP21" s="5"/>
      <c r="DQ21" s="5"/>
      <c r="DZ21" s="41"/>
      <c r="EA21" s="2"/>
      <c r="EC21" s="49">
        <v>46.6</v>
      </c>
      <c r="EX21" s="5"/>
      <c r="EY21" s="5"/>
      <c r="FH21" s="41"/>
      <c r="FI21" s="2"/>
      <c r="FK21" s="49">
        <v>46.6</v>
      </c>
      <c r="GF21" s="5"/>
      <c r="GG21" s="5"/>
      <c r="GP21" s="41"/>
      <c r="GQ21" s="2"/>
      <c r="GS21" s="49">
        <v>46.6</v>
      </c>
      <c r="HN21" s="5"/>
      <c r="HO21" s="5"/>
      <c r="HX21" s="41"/>
      <c r="HY21" s="2"/>
      <c r="IA21" s="49">
        <v>46.6</v>
      </c>
      <c r="IV21" s="5"/>
      <c r="IW21" s="5"/>
      <c r="JF21" s="2"/>
      <c r="JG21" s="2"/>
      <c r="JI21" s="49">
        <v>46.7</v>
      </c>
      <c r="KD21" s="5"/>
      <c r="KE21" s="5"/>
      <c r="KN21" s="2"/>
      <c r="KO21" s="2"/>
      <c r="KQ21" s="49">
        <v>46.7</v>
      </c>
      <c r="LL21" s="5"/>
      <c r="LM21" s="5"/>
      <c r="LV21" s="2"/>
      <c r="LW21" s="2"/>
      <c r="LY21" s="49">
        <v>46.7</v>
      </c>
      <c r="MT21" s="5"/>
      <c r="MU21" s="5"/>
      <c r="ND21" s="2"/>
      <c r="NE21" s="2"/>
      <c r="NG21" s="49">
        <v>46.7</v>
      </c>
      <c r="OB21" s="5"/>
      <c r="OC21" s="5"/>
      <c r="OL21" s="2"/>
      <c r="OM21" s="2"/>
      <c r="OO21" s="49">
        <v>46.7</v>
      </c>
      <c r="PJ21" s="5"/>
      <c r="PK21" s="5"/>
      <c r="PT21" s="2"/>
      <c r="PU21" s="2"/>
      <c r="PW21" s="49">
        <v>46.7</v>
      </c>
      <c r="QR21" s="5"/>
      <c r="QS21" s="5"/>
      <c r="RB21" s="2"/>
      <c r="RC21" s="2"/>
      <c r="RE21" s="49">
        <v>46.7</v>
      </c>
      <c r="RZ21" s="5"/>
      <c r="SA21" s="5"/>
      <c r="SJ21" s="2"/>
      <c r="SK21" s="2"/>
      <c r="SM21" s="49">
        <v>46.7</v>
      </c>
      <c r="TH21" s="5"/>
      <c r="TI21" s="5"/>
      <c r="TR21" s="2"/>
      <c r="TS21" s="2"/>
      <c r="TU21" s="49">
        <v>46.7</v>
      </c>
      <c r="UP21" s="5"/>
      <c r="UQ21" s="5"/>
      <c r="UZ21" s="2"/>
      <c r="VA21" s="2"/>
      <c r="VC21" s="49">
        <v>46.7</v>
      </c>
      <c r="VX21" s="5"/>
      <c r="VY21" s="5"/>
      <c r="WH21" s="2"/>
      <c r="WI21" s="2"/>
      <c r="WK21" s="49">
        <v>46.7</v>
      </c>
    </row>
    <row r="22" spans="1:609" s="36" customFormat="1" x14ac:dyDescent="0.2">
      <c r="A22"/>
      <c r="B22" s="29" t="s">
        <v>54</v>
      </c>
      <c r="C22" s="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M22" s="32"/>
      <c r="AP22" s="3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O22" s="32"/>
      <c r="CR22" s="3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</row>
    <row r="23" spans="1:609" s="36" customFormat="1" x14ac:dyDescent="0.2">
      <c r="A23" s="5"/>
      <c r="B23" s="5"/>
      <c r="C23" s="20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I23" s="32"/>
      <c r="AJ23" s="32"/>
      <c r="AK23" s="32"/>
      <c r="AL23" s="32"/>
      <c r="AM23" s="32"/>
      <c r="AP23" s="32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K23" s="32"/>
      <c r="CL23" s="32"/>
      <c r="CM23" s="32"/>
      <c r="CN23" s="32"/>
      <c r="CO23" s="32"/>
      <c r="CR23" s="32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</row>
    <row r="24" spans="1:609" s="36" customFormat="1" ht="17" x14ac:dyDescent="0.2">
      <c r="A24" s="5"/>
      <c r="B24" s="5"/>
      <c r="C24" s="20"/>
      <c r="D24"/>
      <c r="E24"/>
      <c r="F24"/>
      <c r="G24"/>
      <c r="H24"/>
      <c r="I24"/>
      <c r="J24"/>
      <c r="K24"/>
      <c r="L24"/>
      <c r="M24"/>
      <c r="N24" s="10"/>
      <c r="O24" s="10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I24" s="32"/>
      <c r="AJ24" s="32"/>
      <c r="AK24" s="32"/>
      <c r="AL24" s="32"/>
      <c r="AM24" s="32"/>
      <c r="AP24" s="32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K24" s="32"/>
      <c r="CL24" s="32"/>
      <c r="CM24" s="32"/>
      <c r="CN24" s="32"/>
      <c r="CO24" s="32"/>
      <c r="CR24" s="32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</row>
    <row r="25" spans="1:609" s="36" customFormat="1" ht="17" x14ac:dyDescent="0.2">
      <c r="A25" s="5"/>
      <c r="B25" s="5"/>
      <c r="C25" s="20"/>
      <c r="D25"/>
      <c r="E25"/>
      <c r="F25"/>
      <c r="G25"/>
      <c r="H25"/>
      <c r="I25"/>
      <c r="J25"/>
      <c r="K25"/>
      <c r="L25"/>
      <c r="M25"/>
      <c r="N25" s="10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I25" s="32"/>
      <c r="AJ25" s="32"/>
      <c r="AK25" s="32"/>
      <c r="AL25" s="32"/>
      <c r="AM25" s="32"/>
      <c r="AP25" s="32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K25" s="32"/>
      <c r="CL25" s="32"/>
      <c r="CM25" s="32"/>
      <c r="CN25" s="32"/>
      <c r="CO25" s="32"/>
      <c r="CR25" s="32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</row>
    <row r="26" spans="1:609" s="36" customFormat="1" ht="17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 s="10"/>
      <c r="O26" s="10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I26" s="32"/>
      <c r="AJ26" s="32"/>
      <c r="AK26" s="32"/>
      <c r="AL26" s="32"/>
      <c r="AM26" s="32"/>
      <c r="AP26" s="32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K26" s="32"/>
      <c r="CL26" s="32"/>
      <c r="CM26" s="32"/>
      <c r="CN26" s="32"/>
      <c r="CO26" s="32"/>
      <c r="CR26" s="32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</row>
    <row r="27" spans="1:609" s="36" customFormat="1" ht="17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 s="10"/>
      <c r="O27" s="10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I27" s="32"/>
      <c r="AJ27" s="32"/>
      <c r="AK27" s="32"/>
      <c r="AL27" s="32"/>
      <c r="AM27" s="32"/>
      <c r="AP27" s="32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K27" s="32"/>
      <c r="CL27" s="32"/>
      <c r="CM27" s="32"/>
      <c r="CN27" s="32"/>
      <c r="CO27" s="32"/>
      <c r="CR27" s="32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</row>
    <row r="28" spans="1:609" s="36" customFormat="1" ht="17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 s="10"/>
      <c r="O28" s="10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I28" s="32"/>
      <c r="AJ28" s="32"/>
      <c r="AK28" s="32"/>
      <c r="AL28" s="32"/>
      <c r="AM28" s="32"/>
      <c r="AP28" s="32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K28" s="32"/>
      <c r="CL28" s="32"/>
      <c r="CM28" s="32"/>
      <c r="CN28" s="32"/>
      <c r="CO28" s="32"/>
      <c r="CR28" s="32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</row>
    <row r="29" spans="1:609" s="36" customFormat="1" ht="17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 s="10"/>
      <c r="O29" s="10"/>
      <c r="P29" s="10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</row>
    <row r="30" spans="1:609" s="36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 s="10"/>
      <c r="O30" s="10"/>
      <c r="P30" s="1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609" s="36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 s="10"/>
      <c r="O31" s="10"/>
      <c r="P31" s="10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</row>
    <row r="32" spans="1:609" s="36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 s="10"/>
      <c r="O32" s="10"/>
      <c r="P32" s="10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</row>
    <row r="33" spans="1:513" s="36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 s="10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</row>
    <row r="34" spans="1:513" s="36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 s="10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</row>
    <row r="35" spans="1:513" s="36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 s="10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</row>
    <row r="36" spans="1:513" s="36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 s="10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</row>
    <row r="37" spans="1:513" s="36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</row>
    <row r="38" spans="1:513" ht="17" x14ac:dyDescent="0.2">
      <c r="N38" s="10"/>
      <c r="O38" s="10"/>
      <c r="P38" s="10"/>
    </row>
    <row r="39" spans="1:513" ht="17" x14ac:dyDescent="0.2">
      <c r="N39" s="10"/>
      <c r="O39" s="10"/>
      <c r="P39" s="10"/>
    </row>
    <row r="40" spans="1:513" ht="17" x14ac:dyDescent="0.2">
      <c r="N40" s="10"/>
      <c r="O40" s="10"/>
      <c r="P40" s="10"/>
    </row>
    <row r="41" spans="1:513" ht="17" x14ac:dyDescent="0.2">
      <c r="N41" s="10"/>
      <c r="O41" s="10"/>
      <c r="P41" s="10"/>
    </row>
    <row r="42" spans="1:513" ht="17" x14ac:dyDescent="0.2">
      <c r="N42" s="10"/>
      <c r="O42" s="10"/>
      <c r="P42" s="10"/>
    </row>
    <row r="43" spans="1:513" ht="17" x14ac:dyDescent="0.2">
      <c r="N43" s="10"/>
      <c r="O43" s="10"/>
      <c r="P43" s="10"/>
    </row>
  </sheetData>
  <sheetProtection sheet="1" formatCells="0" formatColumns="0" formatRows="0"/>
  <autoFilter ref="A1:XL1" xr:uid="{79A460FC-9A04-AF46-8AD4-107EFB400784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2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6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sortState xmlns:xlrd2="http://schemas.microsoft.com/office/spreadsheetml/2017/richdata2" ref="A4:XL11">
      <sortCondition descending="1" ref="F1:F12"/>
    </sortState>
  </autoFilter>
  <mergeCells count="108">
    <mergeCell ref="WQ2:WU2"/>
    <mergeCell ref="WV2:WZ2"/>
    <mergeCell ref="UK2:UO2"/>
    <mergeCell ref="VD2:VH2"/>
    <mergeCell ref="VI2:VM2"/>
    <mergeCell ref="VN2:VR2"/>
    <mergeCell ref="VS2:VW2"/>
    <mergeCell ref="WL2:WP2"/>
    <mergeCell ref="SS2:SW2"/>
    <mergeCell ref="SX2:TB2"/>
    <mergeCell ref="TC2:TG2"/>
    <mergeCell ref="TV2:TZ2"/>
    <mergeCell ref="UA2:UE2"/>
    <mergeCell ref="UF2:UJ2"/>
    <mergeCell ref="QM2:QQ2"/>
    <mergeCell ref="RF2:RJ2"/>
    <mergeCell ref="RK2:RO2"/>
    <mergeCell ref="RP2:RT2"/>
    <mergeCell ref="RU2:RY2"/>
    <mergeCell ref="SN2:SR2"/>
    <mergeCell ref="OU2:OY2"/>
    <mergeCell ref="OZ2:PD2"/>
    <mergeCell ref="PE2:PI2"/>
    <mergeCell ref="PX2:QB2"/>
    <mergeCell ref="QC2:QG2"/>
    <mergeCell ref="QH2:QL2"/>
    <mergeCell ref="MO2:MS2"/>
    <mergeCell ref="NH2:NL2"/>
    <mergeCell ref="NM2:NQ2"/>
    <mergeCell ref="NR2:NV2"/>
    <mergeCell ref="NW2:OA2"/>
    <mergeCell ref="OP2:OT2"/>
    <mergeCell ref="KW2:LA2"/>
    <mergeCell ref="LB2:LF2"/>
    <mergeCell ref="LG2:LK2"/>
    <mergeCell ref="LZ2:MD2"/>
    <mergeCell ref="ME2:MI2"/>
    <mergeCell ref="MJ2:MN2"/>
    <mergeCell ref="EN2:ER2"/>
    <mergeCell ref="IQ2:IU2"/>
    <mergeCell ref="JJ2:JN2"/>
    <mergeCell ref="JO2:JS2"/>
    <mergeCell ref="JT2:JX2"/>
    <mergeCell ref="JY2:KC2"/>
    <mergeCell ref="KR2:KV2"/>
    <mergeCell ref="GY2:HC2"/>
    <mergeCell ref="HD2:HH2"/>
    <mergeCell ref="HI2:HM2"/>
    <mergeCell ref="IB2:IF2"/>
    <mergeCell ref="IG2:IK2"/>
    <mergeCell ref="IL2:IP2"/>
    <mergeCell ref="BS2:BW2"/>
    <mergeCell ref="BX2:CB2"/>
    <mergeCell ref="CC2:CG2"/>
    <mergeCell ref="CV2:CZ2"/>
    <mergeCell ref="PX1:RE1"/>
    <mergeCell ref="RF1:SM1"/>
    <mergeCell ref="SN1:TU1"/>
    <mergeCell ref="BS1:CS1"/>
    <mergeCell ref="CT1:CU1"/>
    <mergeCell ref="CV1:EC1"/>
    <mergeCell ref="ED1:FK1"/>
    <mergeCell ref="FL1:GS1"/>
    <mergeCell ref="GT1:IA1"/>
    <mergeCell ref="ES2:EW2"/>
    <mergeCell ref="FL2:FP2"/>
    <mergeCell ref="FQ2:FU2"/>
    <mergeCell ref="FV2:FZ2"/>
    <mergeCell ref="GA2:GE2"/>
    <mergeCell ref="GT2:GX2"/>
    <mergeCell ref="DA2:DE2"/>
    <mergeCell ref="DF2:DJ2"/>
    <mergeCell ref="DK2:DO2"/>
    <mergeCell ref="ED2:EH2"/>
    <mergeCell ref="EI2:EM2"/>
    <mergeCell ref="TV1:VC1"/>
    <mergeCell ref="VD1:WK1"/>
    <mergeCell ref="WL1:XL1"/>
    <mergeCell ref="IB1:JI1"/>
    <mergeCell ref="JJ1:KQ1"/>
    <mergeCell ref="KR1:LY1"/>
    <mergeCell ref="LZ1:NG1"/>
    <mergeCell ref="NH1:OO1"/>
    <mergeCell ref="OP1:PW1"/>
    <mergeCell ref="M1:M3"/>
    <mergeCell ref="N1:N3"/>
    <mergeCell ref="O1:O3"/>
    <mergeCell ref="P1:P3"/>
    <mergeCell ref="Q1:AQ1"/>
    <mergeCell ref="AR1:BR1"/>
    <mergeCell ref="Q2:U2"/>
    <mergeCell ref="V2:Z2"/>
    <mergeCell ref="AA2:AE2"/>
    <mergeCell ref="AR2:AV2"/>
    <mergeCell ref="AW2:BA2"/>
    <mergeCell ref="BB2:BF2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</mergeCells>
  <phoneticPr fontId="21" type="noConversion"/>
  <conditionalFormatting sqref="H1:H1048576">
    <cfRule type="containsText" dxfId="300" priority="157" operator="containsText" text="No DD">
      <formula>NOT(ISERROR(SEARCH("No DD",H1)))</formula>
    </cfRule>
    <cfRule type="containsText" dxfId="299" priority="158" operator="containsText" text="Merit">
      <formula>NOT(ISERROR(SEARCH("Merit",H1)))</formula>
    </cfRule>
    <cfRule type="containsText" dxfId="298" priority="159" operator="containsText" text="Excellence">
      <formula>NOT(ISERROR(SEARCH("Excellence",H1)))</formula>
    </cfRule>
    <cfRule type="containsText" dxfId="297" priority="160" operator="containsText" text="Worlds Team">
      <formula>NOT(ISERROR(SEARCH("Worlds Team",H1)))</formula>
    </cfRule>
    <cfRule type="containsText" dxfId="296" priority="161" operator="containsText" text="National Team">
      <formula>NOT(ISERROR(SEARCH("National Team",H1)))</formula>
    </cfRule>
  </conditionalFormatting>
  <conditionalFormatting sqref="A4:A1048576">
    <cfRule type="expression" dxfId="295" priority="155">
      <formula>AND(G4&lt;&gt;"",F4="")</formula>
    </cfRule>
    <cfRule type="expression" dxfId="294" priority="156">
      <formula>IF(A4&gt;4,1,0)</formula>
    </cfRule>
  </conditionalFormatting>
  <conditionalFormatting sqref="Q4:AQ11">
    <cfRule type="expression" dxfId="293" priority="154" stopIfTrue="1">
      <formula>IF($AF4&lt;&gt;"",1,0)</formula>
    </cfRule>
  </conditionalFormatting>
  <conditionalFormatting sqref="AR4:BR11">
    <cfRule type="expression" dxfId="292" priority="148" stopIfTrue="1">
      <formula>IF($BG4&lt;&gt;"",1,0)</formula>
    </cfRule>
  </conditionalFormatting>
  <conditionalFormatting sqref="BS4:CS11">
    <cfRule type="expression" dxfId="291" priority="152" stopIfTrue="1">
      <formula>IF($CH4&lt;&gt;"",1,0)</formula>
    </cfRule>
  </conditionalFormatting>
  <conditionalFormatting sqref="BO22:BO1048576 BH1:BH1048576 BK1:BK1048576 BO1:BO20">
    <cfRule type="cellIs" dxfId="290" priority="149" operator="between">
      <formula>$BR$17</formula>
      <formula>1000</formula>
    </cfRule>
    <cfRule type="cellIs" dxfId="289" priority="150" operator="between">
      <formula>$BR$16</formula>
      <formula>$BR$17</formula>
    </cfRule>
    <cfRule type="cellIs" dxfId="288" priority="151" operator="between">
      <formula>$BR$15</formula>
      <formula>$BR$16</formula>
    </cfRule>
    <cfRule type="cellIs" dxfId="287" priority="153" operator="between">
      <formula>$BR$14</formula>
      <formula>$BR$15</formula>
    </cfRule>
  </conditionalFormatting>
  <conditionalFormatting sqref="CP22:CP1048576 CI1:CI1048576 CL1:CL1048576 CP1:CP20">
    <cfRule type="cellIs" dxfId="286" priority="144" operator="between">
      <formula>$CS$17</formula>
      <formula>1000</formula>
    </cfRule>
    <cfRule type="cellIs" dxfId="285" priority="145" operator="between">
      <formula>$CS$16</formula>
      <formula>$CS$17</formula>
    </cfRule>
    <cfRule type="cellIs" dxfId="284" priority="146" operator="between">
      <formula>$CS$15</formula>
      <formula>$CS$16</formula>
    </cfRule>
    <cfRule type="cellIs" dxfId="283" priority="147" operator="between">
      <formula>$CS$14</formula>
      <formula>$CS$15</formula>
    </cfRule>
  </conditionalFormatting>
  <conditionalFormatting sqref="DZ22:DZ1048576 DP1:DP1048576 DS1:DS1048576 DW1:DW1048576 DZ1:DZ20">
    <cfRule type="cellIs" dxfId="282" priority="143" operator="between">
      <formula>$EC$14</formula>
      <formula>$EC$15</formula>
    </cfRule>
  </conditionalFormatting>
  <conditionalFormatting sqref="AO21 AG1:AG1048576 AJ1:AJ1048576 AN1:AN1048576">
    <cfRule type="cellIs" dxfId="281" priority="128" operator="between">
      <formula>$AQ$17</formula>
      <formula>1000</formula>
    </cfRule>
    <cfRule type="cellIs" dxfId="280" priority="129" operator="between">
      <formula>$AQ$16</formula>
      <formula>$AQ$17</formula>
    </cfRule>
    <cfRule type="cellIs" dxfId="279" priority="130" operator="between">
      <formula>$AQ$15</formula>
      <formula>$AQ$16</formula>
    </cfRule>
    <cfRule type="cellIs" dxfId="278" priority="131" operator="between">
      <formula>$AQ$14</formula>
      <formula>$AQ$15</formula>
    </cfRule>
  </conditionalFormatting>
  <conditionalFormatting sqref="BO21">
    <cfRule type="cellIs" dxfId="277" priority="124" operator="between">
      <formula>$AQ$17</formula>
      <formula>1000</formula>
    </cfRule>
    <cfRule type="cellIs" dxfId="276" priority="125" operator="between">
      <formula>$AQ$16</formula>
      <formula>$AQ$17</formula>
    </cfRule>
    <cfRule type="cellIs" dxfId="275" priority="126" operator="between">
      <formula>$AQ$15</formula>
      <formula>$AQ$16</formula>
    </cfRule>
    <cfRule type="cellIs" dxfId="274" priority="127" operator="between">
      <formula>$AQ$14</formula>
      <formula>$AQ$15</formula>
    </cfRule>
  </conditionalFormatting>
  <conditionalFormatting sqref="CP21">
    <cfRule type="cellIs" dxfId="273" priority="120" operator="between">
      <formula>$AQ$17</formula>
      <formula>1000</formula>
    </cfRule>
    <cfRule type="cellIs" dxfId="272" priority="121" operator="between">
      <formula>$AQ$16</formula>
      <formula>$AQ$17</formula>
    </cfRule>
    <cfRule type="cellIs" dxfId="271" priority="122" operator="between">
      <formula>$AQ$15</formula>
      <formula>$AQ$16</formula>
    </cfRule>
    <cfRule type="cellIs" dxfId="270" priority="123" operator="between">
      <formula>$AQ$14</formula>
      <formula>$AQ$15</formula>
    </cfRule>
  </conditionalFormatting>
  <conditionalFormatting sqref="DZ21">
    <cfRule type="cellIs" dxfId="269" priority="116" operator="between">
      <formula>$AQ$17</formula>
      <formula>1000</formula>
    </cfRule>
    <cfRule type="cellIs" dxfId="268" priority="117" operator="between">
      <formula>$AQ$16</formula>
      <formula>$AQ$17</formula>
    </cfRule>
    <cfRule type="cellIs" dxfId="267" priority="118" operator="between">
      <formula>$AQ$15</formula>
      <formula>$AQ$16</formula>
    </cfRule>
    <cfRule type="cellIs" dxfId="266" priority="119" operator="between">
      <formula>$AQ$14</formula>
      <formula>$AQ$15</formula>
    </cfRule>
  </conditionalFormatting>
  <conditionalFormatting sqref="FH21">
    <cfRule type="cellIs" dxfId="265" priority="112" operator="between">
      <formula>$AQ$17</formula>
      <formula>1000</formula>
    </cfRule>
    <cfRule type="cellIs" dxfId="264" priority="113" operator="between">
      <formula>$AQ$16</formula>
      <formula>$AQ$17</formula>
    </cfRule>
    <cfRule type="cellIs" dxfId="263" priority="114" operator="between">
      <formula>$AQ$15</formula>
      <formula>$AQ$16</formula>
    </cfRule>
    <cfRule type="cellIs" dxfId="262" priority="115" operator="between">
      <formula>$AQ$14</formula>
      <formula>$AQ$15</formula>
    </cfRule>
  </conditionalFormatting>
  <conditionalFormatting sqref="HX21">
    <cfRule type="cellIs" dxfId="261" priority="108" operator="between">
      <formula>$AQ$17</formula>
      <formula>1000</formula>
    </cfRule>
    <cfRule type="cellIs" dxfId="260" priority="109" operator="between">
      <formula>$AQ$16</formula>
      <formula>$AQ$17</formula>
    </cfRule>
    <cfRule type="cellIs" dxfId="259" priority="110" operator="between">
      <formula>$AQ$15</formula>
      <formula>$AQ$16</formula>
    </cfRule>
    <cfRule type="cellIs" dxfId="258" priority="111" operator="between">
      <formula>$AQ$14</formula>
      <formula>$AQ$15</formula>
    </cfRule>
  </conditionalFormatting>
  <conditionalFormatting sqref="GP21">
    <cfRule type="cellIs" dxfId="257" priority="100" operator="between">
      <formula>$AQ$17</formula>
      <formula>1000</formula>
    </cfRule>
    <cfRule type="cellIs" dxfId="256" priority="101" operator="between">
      <formula>$AQ$16</formula>
      <formula>$AQ$17</formula>
    </cfRule>
    <cfRule type="cellIs" dxfId="255" priority="102" operator="between">
      <formula>$AQ$15</formula>
      <formula>$AQ$16</formula>
    </cfRule>
    <cfRule type="cellIs" dxfId="254" priority="103" operator="between">
      <formula>$AQ$14</formula>
      <formula>$AQ$15</formula>
    </cfRule>
  </conditionalFormatting>
  <conditionalFormatting sqref="K1:K1048576 M1:M1048576">
    <cfRule type="expression" dxfId="253" priority="97" stopIfTrue="1">
      <formula>IF(K1=$BS$1,1,0)</formula>
    </cfRule>
    <cfRule type="expression" dxfId="252" priority="98">
      <formula>IF(K1=$AR$1,1,0)</formula>
    </cfRule>
    <cfRule type="expression" dxfId="251" priority="99">
      <formula>IF(K1=$Q$1,1,0)</formula>
    </cfRule>
  </conditionalFormatting>
  <conditionalFormatting sqref="CN1:CN1048576 AL1:AL1048576">
    <cfRule type="cellIs" dxfId="250" priority="137349" operator="between">
      <formula>AQ$21</formula>
      <formula>1000</formula>
    </cfRule>
    <cfRule type="cellIs" dxfId="249" priority="137350" operator="between">
      <formula>AQ$20</formula>
      <formula>AQ$21</formula>
    </cfRule>
  </conditionalFormatting>
  <conditionalFormatting sqref="DU1:DU1048576 FC1:FC1048576 GK1:GK1048576 HS1:HS1048576 JA1:JA1048576 KI1:KI1048576 LQ1:LQ1048576 MY1:MY1048576 OG1:OG1048576 PO1:PO1048576 QW1:QW1048576 SE1:SE1048576 TM1:TM21 UU1:UU21 WC1:WC21">
    <cfRule type="cellIs" dxfId="248" priority="137361" operator="between">
      <formula>EC$21</formula>
      <formula>1000</formula>
    </cfRule>
    <cfRule type="cellIs" dxfId="247" priority="137362" operator="between">
      <formula>EC$20</formula>
      <formula>EC$21</formula>
    </cfRule>
  </conditionalFormatting>
  <conditionalFormatting sqref="AI1:AI1048576 AL1:AL1048576 AP1:AP1048576">
    <cfRule type="cellIs" dxfId="246" priority="137445" operator="between">
      <formula>$AQ$21</formula>
      <formula>1000</formula>
    </cfRule>
    <cfRule type="cellIs" dxfId="245" priority="137446" operator="between">
      <formula>$AQ$20</formula>
      <formula>$AQ$21</formula>
    </cfRule>
    <cfRule type="cellIs" dxfId="244" priority="137447" operator="between">
      <formula>$AQ$19</formula>
      <formula>$AQ$20</formula>
    </cfRule>
    <cfRule type="cellIs" dxfId="243" priority="137448" operator="between">
      <formula>$AQ$18</formula>
      <formula>$AQ$19</formula>
    </cfRule>
  </conditionalFormatting>
  <conditionalFormatting sqref="BJ1:BJ1048576 BM1:BM1048576 BQ1:BQ1048576">
    <cfRule type="cellIs" dxfId="242" priority="137481" operator="between">
      <formula>$BR$21</formula>
      <formula>1000</formula>
    </cfRule>
    <cfRule type="cellIs" dxfId="241" priority="137482" operator="between">
      <formula>$BR$20</formula>
      <formula>$BR$21</formula>
    </cfRule>
    <cfRule type="cellIs" dxfId="240" priority="137483" operator="between">
      <formula>$BR$19</formula>
      <formula>$BR$20</formula>
    </cfRule>
    <cfRule type="cellIs" dxfId="239" priority="137484" operator="between">
      <formula>$BR$18</formula>
      <formula>$BR$19</formula>
    </cfRule>
  </conditionalFormatting>
  <conditionalFormatting sqref="CK1:CK1048576 CN1:CN1048576 CR1:CR1048576">
    <cfRule type="cellIs" dxfId="238" priority="137517" operator="between">
      <formula>$CS$21</formula>
      <formula>1000</formula>
    </cfRule>
    <cfRule type="cellIs" dxfId="237" priority="137518" operator="between">
      <formula>$CS$20</formula>
      <formula>$CS$21</formula>
    </cfRule>
    <cfRule type="cellIs" dxfId="236" priority="137519" operator="between">
      <formula>$CS$19</formula>
      <formula>$CS$20</formula>
    </cfRule>
    <cfRule type="cellIs" dxfId="235" priority="137520" operator="between">
      <formula>$CS$18</formula>
      <formula>$CS$19</formula>
    </cfRule>
  </conditionalFormatting>
  <conditionalFormatting sqref="MT1:MT1048576 MW1:MW1048576 NA1:NA1048576 ND1:ND1048576">
    <cfRule type="cellIs" dxfId="234" priority="137553" stopIfTrue="1" operator="between">
      <formula>$NG$15</formula>
      <formula>1000</formula>
    </cfRule>
    <cfRule type="cellIs" dxfId="233" priority="137554" operator="between">
      <formula>$NG$14</formula>
      <formula>$NG$15</formula>
    </cfRule>
  </conditionalFormatting>
  <conditionalFormatting sqref="DR1:DR1048576 DU1:DU1048576 DY1:DY1048576 EB1:EB1048576">
    <cfRule type="cellIs" dxfId="232" priority="137601" operator="between">
      <formula>$EC$21</formula>
      <formula>1000</formula>
    </cfRule>
    <cfRule type="cellIs" dxfId="231" priority="137602" operator="between">
      <formula>$EC$20</formula>
      <formula>$EC$21</formula>
    </cfRule>
    <cfRule type="cellIs" dxfId="230" priority="137603" operator="between">
      <formula>$EC$19</formula>
      <formula>$EC$20</formula>
    </cfRule>
    <cfRule type="cellIs" dxfId="229" priority="137604" operator="between">
      <formula>$EC$18</formula>
      <formula>$EC$19</formula>
    </cfRule>
  </conditionalFormatting>
  <conditionalFormatting sqref="EZ1:EZ1048576 FC1:FC1048576 FG1:FG1048576 FJ1:FJ1048576">
    <cfRule type="cellIs" dxfId="228" priority="137649" operator="between">
      <formula>$FK$21</formula>
      <formula>1000</formula>
    </cfRule>
    <cfRule type="cellIs" dxfId="227" priority="137650" operator="between">
      <formula>$FK$20</formula>
      <formula>$FK$21</formula>
    </cfRule>
    <cfRule type="cellIs" dxfId="226" priority="137651" operator="between">
      <formula>$FK$19</formula>
      <formula>$FK$20</formula>
    </cfRule>
    <cfRule type="cellIs" dxfId="225" priority="137652" operator="between">
      <formula>$FK$18</formula>
      <formula>$FK$19</formula>
    </cfRule>
  </conditionalFormatting>
  <conditionalFormatting sqref="GH1:GH1048576 GK1:GK1048576 GO1:GO1048576 GR1:GR1048576">
    <cfRule type="cellIs" dxfId="224" priority="137697" operator="between">
      <formula>$GS$21</formula>
      <formula>1000</formula>
    </cfRule>
    <cfRule type="cellIs" dxfId="223" priority="137698" operator="between">
      <formula>$GS$20</formula>
      <formula>$GS$21</formula>
    </cfRule>
    <cfRule type="cellIs" dxfId="222" priority="137699" operator="between">
      <formula>$GS$19</formula>
      <formula>$GS$20</formula>
    </cfRule>
    <cfRule type="cellIs" dxfId="221" priority="137700" operator="between">
      <formula>$GS$18</formula>
      <formula>$GS$19</formula>
    </cfRule>
  </conditionalFormatting>
  <conditionalFormatting sqref="HP1:HP1048576 HS1:HS1048576 HW1:HW1048576 HZ1:HZ1048576">
    <cfRule type="cellIs" dxfId="220" priority="137745" operator="between">
      <formula>$IA$21</formula>
      <formula>1000</formula>
    </cfRule>
    <cfRule type="cellIs" dxfId="219" priority="137746" operator="between">
      <formula>$IA$20</formula>
      <formula>$IA$21</formula>
    </cfRule>
    <cfRule type="cellIs" dxfId="218" priority="137747" operator="between">
      <formula>$IA$19</formula>
      <formula>$IA$20</formula>
    </cfRule>
    <cfRule type="cellIs" dxfId="217" priority="137748" operator="between">
      <formula>$IA$18</formula>
      <formula>$IA$19</formula>
    </cfRule>
  </conditionalFormatting>
  <conditionalFormatting sqref="IV1:IV1048576 IY1:IY1048576 JC1:JC1048576 JF1:JF1048576">
    <cfRule type="cellIs" dxfId="216" priority="137795" stopIfTrue="1" operator="between">
      <formula>$JI$15</formula>
      <formula>1000</formula>
    </cfRule>
    <cfRule type="cellIs" dxfId="215" priority="137796" operator="between">
      <formula>$JI$14</formula>
      <formula>$JI$15</formula>
    </cfRule>
  </conditionalFormatting>
  <conditionalFormatting sqref="IX1:IX1048576 JA1:JA1048576 JE1:JE1048576 JH1:JH1048576">
    <cfRule type="cellIs" dxfId="214" priority="137841" operator="between">
      <formula>$JI$21</formula>
      <formula>1000</formula>
    </cfRule>
    <cfRule type="cellIs" dxfId="213" priority="137842" operator="between">
      <formula>$JI$20</formula>
      <formula>$JI$21</formula>
    </cfRule>
    <cfRule type="cellIs" dxfId="212" priority="137843" operator="between">
      <formula>$JI$19</formula>
      <formula>$JI$20</formula>
    </cfRule>
    <cfRule type="cellIs" dxfId="211" priority="137844" operator="between">
      <formula>$JI$18</formula>
      <formula>$JI$19</formula>
    </cfRule>
  </conditionalFormatting>
  <conditionalFormatting sqref="KD1:KD1048576 KG1:KG1048576 KK1:KK1048576 KN1:KN1048576">
    <cfRule type="cellIs" dxfId="210" priority="137891" stopIfTrue="1" operator="between">
      <formula>$KQ$15</formula>
      <formula>1000</formula>
    </cfRule>
    <cfRule type="cellIs" dxfId="209" priority="137892" operator="between">
      <formula>$KQ$14</formula>
      <formula>$KQ$15</formula>
    </cfRule>
  </conditionalFormatting>
  <conditionalFormatting sqref="KF1:KF1048576 KI1:KI1048576 KM1:KM1048576 KP1:KP1048576">
    <cfRule type="cellIs" dxfId="208" priority="137937" operator="between">
      <formula>$KQ$21</formula>
      <formula>1000</formula>
    </cfRule>
    <cfRule type="cellIs" dxfId="207" priority="137938" operator="between">
      <formula>$KQ$20</formula>
      <formula>$KQ$21</formula>
    </cfRule>
    <cfRule type="cellIs" dxfId="206" priority="137939" operator="between">
      <formula>$KQ$19</formula>
      <formula>$KQ$20</formula>
    </cfRule>
    <cfRule type="cellIs" dxfId="205" priority="137940" operator="between">
      <formula>$KQ$18</formula>
      <formula>$KQ$19</formula>
    </cfRule>
  </conditionalFormatting>
  <conditionalFormatting sqref="LL1:LL1048576 LO1:LO1048576 LS1:LS1048576 LV1:LV1048576">
    <cfRule type="cellIs" dxfId="204" priority="137987" stopIfTrue="1" operator="between">
      <formula>$LY$15</formula>
      <formula>1000</formula>
    </cfRule>
    <cfRule type="cellIs" dxfId="203" priority="137988" operator="between">
      <formula>$LY$14</formula>
      <formula>$LY$15</formula>
    </cfRule>
  </conditionalFormatting>
  <conditionalFormatting sqref="LN1:LN1048576 LQ1:LQ1048576 LU1:LU1048576 LX1:LX1048576">
    <cfRule type="cellIs" dxfId="202" priority="138033" operator="between">
      <formula>$LY$21</formula>
      <formula>1000</formula>
    </cfRule>
    <cfRule type="cellIs" dxfId="201" priority="138034" operator="between">
      <formula>$LY$20</formula>
      <formula>$LY$21</formula>
    </cfRule>
    <cfRule type="cellIs" dxfId="200" priority="138035" operator="between">
      <formula>$LY$19</formula>
      <formula>$LY$20</formula>
    </cfRule>
    <cfRule type="cellIs" dxfId="199" priority="138036" operator="between">
      <formula>$LY$18</formula>
      <formula>$LY$19</formula>
    </cfRule>
  </conditionalFormatting>
  <conditionalFormatting sqref="MV1:MV1048576 MY1:MY1048576 NC1:NC1048576 NF1:NF1048576">
    <cfRule type="cellIs" dxfId="198" priority="138081" operator="between">
      <formula>$NG$21</formula>
      <formula>1000</formula>
    </cfRule>
    <cfRule type="cellIs" dxfId="197" priority="138082" operator="between">
      <formula>$NG$20</formula>
      <formula>$NG$21</formula>
    </cfRule>
    <cfRule type="cellIs" dxfId="196" priority="138083" operator="between">
      <formula>$NG$19</formula>
      <formula>$NG$20</formula>
    </cfRule>
    <cfRule type="cellIs" dxfId="195" priority="138084" operator="between">
      <formula>$NG$18</formula>
      <formula>$NG$19</formula>
    </cfRule>
  </conditionalFormatting>
  <conditionalFormatting sqref="OB1:OB1048576 OE1:OE1048576 OI1:OI1048576 OL1:OL1048576">
    <cfRule type="cellIs" dxfId="194" priority="138131" stopIfTrue="1" operator="between">
      <formula>$OO$15</formula>
      <formula>1000</formula>
    </cfRule>
    <cfRule type="cellIs" dxfId="193" priority="138132" operator="between">
      <formula>$OO$14</formula>
      <formula>$OO$15</formula>
    </cfRule>
  </conditionalFormatting>
  <conditionalFormatting sqref="OD1:OD1048576 OG1:OG1048576 OK1:OK1048576 ON1:ON1048576">
    <cfRule type="cellIs" dxfId="192" priority="138177" operator="between">
      <formula>$OO$21</formula>
      <formula>1000</formula>
    </cfRule>
    <cfRule type="cellIs" dxfId="191" priority="138178" operator="between">
      <formula>$OO$20</formula>
      <formula>$OO$21</formula>
    </cfRule>
    <cfRule type="cellIs" dxfId="190" priority="138179" operator="between">
      <formula>$OO$19</formula>
      <formula>$OO$20</formula>
    </cfRule>
    <cfRule type="cellIs" dxfId="189" priority="138180" operator="between">
      <formula>$OO$18</formula>
      <formula>$OO$19</formula>
    </cfRule>
  </conditionalFormatting>
  <conditionalFormatting sqref="PJ1:PJ1048576 PM1:PM1048576 PQ1:PQ1048576 PT1:PT1048576">
    <cfRule type="cellIs" dxfId="188" priority="138227" stopIfTrue="1" operator="between">
      <formula>$PW$15</formula>
      <formula>1000</formula>
    </cfRule>
    <cfRule type="cellIs" dxfId="187" priority="138228" operator="between">
      <formula>$PW$14</formula>
      <formula>$PW$15</formula>
    </cfRule>
  </conditionalFormatting>
  <conditionalFormatting sqref="PL1:PL1048576 PO1:PO1048576 PS1:PS1048576 PV1:PV1048576">
    <cfRule type="cellIs" dxfId="186" priority="138273" operator="between">
      <formula>$PW$21</formula>
      <formula>1000</formula>
    </cfRule>
    <cfRule type="cellIs" dxfId="185" priority="138274" operator="between">
      <formula>$PW$20</formula>
      <formula>$PW$21</formula>
    </cfRule>
    <cfRule type="cellIs" dxfId="184" priority="138275" operator="between">
      <formula>$PW$19</formula>
      <formula>$PW$20</formula>
    </cfRule>
    <cfRule type="cellIs" dxfId="183" priority="138276" operator="between">
      <formula>$PW$18</formula>
      <formula>$PW$19</formula>
    </cfRule>
  </conditionalFormatting>
  <conditionalFormatting sqref="QR1:QR1048576 QU1:QU1048576 QY1:QY1048576 RB1:RB1048576">
    <cfRule type="cellIs" dxfId="182" priority="138323" stopIfTrue="1" operator="between">
      <formula>$RE$15</formula>
      <formula>1000</formula>
    </cfRule>
    <cfRule type="cellIs" dxfId="181" priority="138324" operator="between">
      <formula>$RE$14</formula>
      <formula>$RE$15</formula>
    </cfRule>
  </conditionalFormatting>
  <conditionalFormatting sqref="QT1:QT1048576 QW1:QW1048576 RA1:RA1048576 RD1:RD1048576">
    <cfRule type="cellIs" dxfId="180" priority="138369" operator="between">
      <formula>$RE$21</formula>
      <formula>1000</formula>
    </cfRule>
    <cfRule type="cellIs" dxfId="179" priority="138370" operator="between">
      <formula>$RE$20</formula>
      <formula>$RE$21</formula>
    </cfRule>
    <cfRule type="cellIs" dxfId="178" priority="138371" operator="between">
      <formula>$RE$19</formula>
      <formula>$RE$20</formula>
    </cfRule>
    <cfRule type="cellIs" dxfId="177" priority="138372" operator="between">
      <formula>$RE$18</formula>
      <formula>$RE$19</formula>
    </cfRule>
  </conditionalFormatting>
  <conditionalFormatting sqref="SB1:SB1048576 SE1:SE1048576 SI1:SI1048576 SL1:SL1048576 TM1:TM21 TQ1:TQ21 TT1:TT21 UU1:UU21 UY1:UY21 VB1:VB21 WC1:WC21 WG1:WG21 WJ1:WJ21 TJ1:TJ21 UR1:UR21 VZ1:VZ21">
    <cfRule type="cellIs" dxfId="176" priority="138561" operator="between">
      <formula>$SM$21</formula>
      <formula>1000</formula>
    </cfRule>
    <cfRule type="cellIs" dxfId="175" priority="138562" operator="between">
      <formula>$SM$20</formula>
      <formula>$SM$21</formula>
    </cfRule>
    <cfRule type="cellIs" dxfId="174" priority="138563" operator="between">
      <formula>$SM$19</formula>
      <formula>$SM$20</formula>
    </cfRule>
    <cfRule type="cellIs" dxfId="173" priority="138564" operator="between">
      <formula>$SM$18</formula>
      <formula>$SM$19</formula>
    </cfRule>
  </conditionalFormatting>
  <conditionalFormatting sqref="DZ1:DZ1048576 DP1:DP1048576 DS1:DS1048576 DW1:DW1048576">
    <cfRule type="cellIs" dxfId="172" priority="142" stopIfTrue="1" operator="between">
      <formula>$EC$15</formula>
      <formula>1000</formula>
    </cfRule>
  </conditionalFormatting>
  <conditionalFormatting sqref="FH1:FH1048576 EX1:EX1048576 FA1:FA1048576 FE1:FE1048576">
    <cfRule type="cellIs" dxfId="171" priority="138" operator="between">
      <formula>$FK$15</formula>
      <formula>1000</formula>
    </cfRule>
    <cfRule type="cellIs" dxfId="170" priority="139" operator="between">
      <formula>$FK$14</formula>
      <formula>$FK$15</formula>
    </cfRule>
  </conditionalFormatting>
  <conditionalFormatting sqref="GP1:GP1048576 GF1:GF1048576 GI1:GI1048576 GM1:GM1048576">
    <cfRule type="cellIs" dxfId="169" priority="106" stopIfTrue="1" operator="between">
      <formula>$GS$15</formula>
      <formula>1000</formula>
    </cfRule>
    <cfRule type="cellIs" dxfId="168" priority="107" operator="between">
      <formula>$GS$14</formula>
      <formula>$GS$15</formula>
    </cfRule>
  </conditionalFormatting>
  <conditionalFormatting sqref="HX1:HX1048576 HN1:HN1048576 HQ1:HQ1048576 HU1:HU1048576">
    <cfRule type="cellIs" dxfId="167" priority="134" operator="between">
      <formula>$IA$15</formula>
      <formula>1000</formula>
    </cfRule>
    <cfRule type="cellIs" dxfId="166" priority="135" stopIfTrue="1" operator="between">
      <formula>$IA$14</formula>
      <formula>$IA$15</formula>
    </cfRule>
  </conditionalFormatting>
  <conditionalFormatting sqref="RZ1:RZ1048576 SC1:SC1048576 SG1:SG1048576 SJ1:SJ1048576 TK1:TK21 TO1:TO1048576 TR1:TR1048576 US1:US1048576 UW1:UW1048576 UZ1:UZ1048576 WA1:WA1048576 WE1:WE1048576 WH1:WH1048576 TH1:TH1048576 UP1:UP1048576 VX1:VX1048576">
    <cfRule type="cellIs" dxfId="165" priority="138419" stopIfTrue="1" operator="between">
      <formula>$SM$15</formula>
      <formula>1000</formula>
    </cfRule>
    <cfRule type="cellIs" dxfId="164" priority="138420" operator="between">
      <formula>$SM$14</formula>
      <formula>$SM$15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TH32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83203125" customWidth="1"/>
    <col min="15" max="15" width="27.5" customWidth="1"/>
    <col min="16" max="16" width="24.6640625" customWidth="1"/>
    <col min="17" max="17" width="13" customWidth="1"/>
    <col min="18" max="18" width="31.5" customWidth="1"/>
    <col min="19" max="35" width="10.83203125" hidden="1" customWidth="1"/>
    <col min="36" max="40" width="10.83203125" style="36" customWidth="1"/>
    <col min="41" max="57" width="10.83203125" hidden="1" customWidth="1"/>
    <col min="58" max="62" width="10.83203125" style="36" customWidth="1"/>
    <col min="63" max="79" width="10.83203125" hidden="1" customWidth="1"/>
    <col min="80" max="86" width="10.83203125" style="36" customWidth="1"/>
    <col min="87" max="106" width="10.83203125" hidden="1" customWidth="1"/>
    <col min="107" max="114" width="10.83203125" style="36" customWidth="1"/>
    <col min="115" max="134" width="10.83203125" hidden="1" customWidth="1"/>
    <col min="135" max="142" width="10.83203125" style="36" customWidth="1"/>
    <col min="143" max="162" width="10.83203125" hidden="1" customWidth="1"/>
    <col min="163" max="170" width="10.83203125" style="36" customWidth="1"/>
    <col min="171" max="190" width="10.83203125" hidden="1" customWidth="1"/>
    <col min="191" max="198" width="10.83203125" style="36" customWidth="1"/>
    <col min="199" max="218" width="10.83203125" hidden="1" customWidth="1"/>
    <col min="219" max="226" width="10.83203125" style="36" hidden="1" customWidth="1"/>
    <col min="227" max="246" width="10.83203125" hidden="1" customWidth="1"/>
    <col min="247" max="254" width="10.83203125" style="36" hidden="1" customWidth="1"/>
    <col min="255" max="274" width="10.83203125" hidden="1" customWidth="1"/>
    <col min="275" max="282" width="10.83203125" style="36" hidden="1" customWidth="1"/>
    <col min="283" max="302" width="10.83203125" hidden="1" customWidth="1"/>
    <col min="303" max="310" width="10.83203125" style="36" hidden="1" customWidth="1"/>
    <col min="311" max="330" width="10.83203125" hidden="1" customWidth="1"/>
    <col min="331" max="338" width="10.83203125" style="36" hidden="1" customWidth="1"/>
    <col min="339" max="358" width="10.83203125" hidden="1" customWidth="1"/>
    <col min="359" max="366" width="10.83203125" style="36" hidden="1" customWidth="1"/>
    <col min="367" max="386" width="10.83203125" hidden="1" customWidth="1"/>
    <col min="387" max="394" width="10.83203125" style="36" hidden="1" customWidth="1"/>
    <col min="395" max="414" width="10.83203125" hidden="1" customWidth="1"/>
    <col min="415" max="422" width="10.83203125" style="36" hidden="1" customWidth="1"/>
    <col min="423" max="443" width="10.83203125" hidden="1" customWidth="1"/>
    <col min="444" max="451" width="10.83203125" style="36" hidden="1" customWidth="1"/>
    <col min="452" max="528" width="10.83203125" hidden="1" customWidth="1"/>
  </cols>
  <sheetData>
    <row r="1" spans="1:528" ht="16" customHeight="1" x14ac:dyDescent="0.2">
      <c r="A1" s="71" t="s">
        <v>1</v>
      </c>
      <c r="B1" s="71" t="s">
        <v>27</v>
      </c>
      <c r="C1" s="71" t="s">
        <v>0</v>
      </c>
      <c r="D1" s="71" t="s">
        <v>55</v>
      </c>
      <c r="E1" s="71" t="s">
        <v>2</v>
      </c>
      <c r="F1" s="73" t="s">
        <v>61</v>
      </c>
      <c r="G1" s="73" t="s">
        <v>10</v>
      </c>
      <c r="H1" s="71" t="s">
        <v>11</v>
      </c>
      <c r="I1" s="73" t="s">
        <v>81</v>
      </c>
      <c r="J1" s="72" t="s">
        <v>267</v>
      </c>
      <c r="K1" s="70" t="s">
        <v>30</v>
      </c>
      <c r="L1" s="72" t="s">
        <v>268</v>
      </c>
      <c r="M1" s="70" t="s">
        <v>30</v>
      </c>
      <c r="N1" s="70" t="s">
        <v>12</v>
      </c>
      <c r="O1" s="70" t="s">
        <v>30</v>
      </c>
      <c r="P1" s="74" t="s">
        <v>13</v>
      </c>
      <c r="Q1" s="70" t="s">
        <v>31</v>
      </c>
      <c r="R1" s="70" t="s">
        <v>30</v>
      </c>
      <c r="S1" s="65" t="s">
        <v>195</v>
      </c>
      <c r="T1" s="65"/>
      <c r="U1" s="65"/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8" t="s">
        <v>230</v>
      </c>
      <c r="AP1" s="68"/>
      <c r="AQ1" s="68"/>
      <c r="AR1" s="68"/>
      <c r="AS1" s="68"/>
      <c r="AT1" s="68"/>
      <c r="AU1" s="68"/>
      <c r="AV1" s="68"/>
      <c r="AW1" s="68"/>
      <c r="AX1" s="68"/>
      <c r="AY1" s="68"/>
      <c r="AZ1" s="68"/>
      <c r="BA1" s="68"/>
      <c r="BB1" s="68"/>
      <c r="BC1" s="68"/>
      <c r="BD1" s="68"/>
      <c r="BE1" s="68"/>
      <c r="BF1" s="68"/>
      <c r="BG1" s="68"/>
      <c r="BH1" s="68"/>
      <c r="BI1" s="68"/>
      <c r="BJ1" s="68"/>
      <c r="BK1" s="65" t="s">
        <v>252</v>
      </c>
      <c r="BL1" s="65"/>
      <c r="BM1" s="65"/>
      <c r="BN1" s="65"/>
      <c r="BO1" s="65"/>
      <c r="BP1" s="65"/>
      <c r="BQ1" s="65"/>
      <c r="BR1" s="65"/>
      <c r="BS1" s="65"/>
      <c r="BT1" s="65"/>
      <c r="BU1" s="65"/>
      <c r="BV1" s="65"/>
      <c r="BW1" s="65"/>
      <c r="BX1" s="65"/>
      <c r="BY1" s="65"/>
      <c r="BZ1" s="65"/>
      <c r="CA1" s="65"/>
      <c r="CB1" s="65"/>
      <c r="CC1" s="65"/>
      <c r="CD1" s="65"/>
      <c r="CE1" s="65"/>
      <c r="CF1" s="65"/>
      <c r="CG1" s="69" t="s">
        <v>60</v>
      </c>
      <c r="CH1" s="69"/>
      <c r="CI1" s="65" t="s">
        <v>242</v>
      </c>
      <c r="CJ1" s="65"/>
      <c r="CK1" s="65"/>
      <c r="CL1" s="65"/>
      <c r="CM1" s="65"/>
      <c r="CN1" s="65"/>
      <c r="CO1" s="65"/>
      <c r="CP1" s="65"/>
      <c r="CQ1" s="65"/>
      <c r="CR1" s="65"/>
      <c r="CS1" s="65"/>
      <c r="CT1" s="65"/>
      <c r="CU1" s="65"/>
      <c r="CV1" s="65"/>
      <c r="CW1" s="65"/>
      <c r="CX1" s="65"/>
      <c r="CY1" s="65"/>
      <c r="CZ1" s="65"/>
      <c r="DA1" s="65"/>
      <c r="DB1" s="65"/>
      <c r="DC1" s="65"/>
      <c r="DD1" s="65"/>
      <c r="DE1" s="65"/>
      <c r="DF1" s="65"/>
      <c r="DG1" s="65"/>
      <c r="DH1" s="65"/>
      <c r="DI1" s="65"/>
      <c r="DJ1" s="65"/>
      <c r="DK1" s="68" t="s">
        <v>264</v>
      </c>
      <c r="DL1" s="68"/>
      <c r="DM1" s="68"/>
      <c r="DN1" s="68"/>
      <c r="DO1" s="68"/>
      <c r="DP1" s="68"/>
      <c r="DQ1" s="68"/>
      <c r="DR1" s="68"/>
      <c r="DS1" s="68"/>
      <c r="DT1" s="68"/>
      <c r="DU1" s="68"/>
      <c r="DV1" s="68"/>
      <c r="DW1" s="68"/>
      <c r="DX1" s="68"/>
      <c r="DY1" s="68"/>
      <c r="DZ1" s="68"/>
      <c r="EA1" s="68"/>
      <c r="EB1" s="68"/>
      <c r="EC1" s="68"/>
      <c r="ED1" s="68"/>
      <c r="EE1" s="68"/>
      <c r="EF1" s="68"/>
      <c r="EG1" s="68"/>
      <c r="EH1" s="68"/>
      <c r="EI1" s="68"/>
      <c r="EJ1" s="68"/>
      <c r="EK1" s="68"/>
      <c r="EL1" s="68"/>
      <c r="EM1" s="65" t="s">
        <v>269</v>
      </c>
      <c r="EN1" s="65"/>
      <c r="EO1" s="65"/>
      <c r="EP1" s="65"/>
      <c r="EQ1" s="65"/>
      <c r="ER1" s="65"/>
      <c r="ES1" s="65"/>
      <c r="ET1" s="65"/>
      <c r="EU1" s="65"/>
      <c r="EV1" s="65"/>
      <c r="EW1" s="65"/>
      <c r="EX1" s="65"/>
      <c r="EY1" s="65"/>
      <c r="EZ1" s="65"/>
      <c r="FA1" s="65"/>
      <c r="FB1" s="65"/>
      <c r="FC1" s="65"/>
      <c r="FD1" s="65"/>
      <c r="FE1" s="65"/>
      <c r="FF1" s="65"/>
      <c r="FG1" s="65"/>
      <c r="FH1" s="65"/>
      <c r="FI1" s="65"/>
      <c r="FJ1" s="65"/>
      <c r="FK1" s="65"/>
      <c r="FL1" s="65"/>
      <c r="FM1" s="65"/>
      <c r="FN1" s="65"/>
      <c r="FO1" s="68" t="s">
        <v>275</v>
      </c>
      <c r="FP1" s="68"/>
      <c r="FQ1" s="68"/>
      <c r="FR1" s="68"/>
      <c r="FS1" s="68"/>
      <c r="FT1" s="68"/>
      <c r="FU1" s="68"/>
      <c r="FV1" s="68"/>
      <c r="FW1" s="68"/>
      <c r="FX1" s="68"/>
      <c r="FY1" s="68"/>
      <c r="FZ1" s="68"/>
      <c r="GA1" s="68"/>
      <c r="GB1" s="68"/>
      <c r="GC1" s="68"/>
      <c r="GD1" s="68"/>
      <c r="GE1" s="68"/>
      <c r="GF1" s="68"/>
      <c r="GG1" s="68"/>
      <c r="GH1" s="68"/>
      <c r="GI1" s="68"/>
      <c r="GJ1" s="68"/>
      <c r="GK1" s="68"/>
      <c r="GL1" s="68"/>
      <c r="GM1" s="68"/>
      <c r="GN1" s="68"/>
      <c r="GO1" s="68"/>
      <c r="GP1" s="68"/>
      <c r="GQ1" s="65"/>
      <c r="GR1" s="65"/>
      <c r="GS1" s="65"/>
      <c r="GT1" s="65"/>
      <c r="GU1" s="65"/>
      <c r="GV1" s="65"/>
      <c r="GW1" s="65"/>
      <c r="GX1" s="65"/>
      <c r="GY1" s="65"/>
      <c r="GZ1" s="65"/>
      <c r="HA1" s="65"/>
      <c r="HB1" s="65"/>
      <c r="HC1" s="65"/>
      <c r="HD1" s="65"/>
      <c r="HE1" s="65"/>
      <c r="HF1" s="65"/>
      <c r="HG1" s="65"/>
      <c r="HH1" s="65"/>
      <c r="HI1" s="65"/>
      <c r="HJ1" s="65"/>
      <c r="HK1" s="65"/>
      <c r="HL1" s="65"/>
      <c r="HM1" s="65"/>
      <c r="HN1" s="65"/>
      <c r="HO1" s="65"/>
      <c r="HP1" s="65"/>
      <c r="HQ1" s="65"/>
      <c r="HR1" s="65"/>
      <c r="HS1" s="68"/>
      <c r="HT1" s="68"/>
      <c r="HU1" s="68"/>
      <c r="HV1" s="68"/>
      <c r="HW1" s="68"/>
      <c r="HX1" s="68"/>
      <c r="HY1" s="68"/>
      <c r="HZ1" s="68"/>
      <c r="IA1" s="68"/>
      <c r="IB1" s="68"/>
      <c r="IC1" s="68"/>
      <c r="ID1" s="68"/>
      <c r="IE1" s="68"/>
      <c r="IF1" s="68"/>
      <c r="IG1" s="68"/>
      <c r="IH1" s="68"/>
      <c r="II1" s="68"/>
      <c r="IJ1" s="68"/>
      <c r="IK1" s="68"/>
      <c r="IL1" s="68"/>
      <c r="IM1" s="68"/>
      <c r="IN1" s="68"/>
      <c r="IO1" s="68"/>
      <c r="IP1" s="68"/>
      <c r="IQ1" s="68"/>
      <c r="IR1" s="68"/>
      <c r="IS1" s="68"/>
      <c r="IT1" s="68"/>
      <c r="IU1" s="65"/>
      <c r="IV1" s="65"/>
      <c r="IW1" s="65"/>
      <c r="IX1" s="65"/>
      <c r="IY1" s="65"/>
      <c r="IZ1" s="65"/>
      <c r="JA1" s="65"/>
      <c r="JB1" s="65"/>
      <c r="JC1" s="65"/>
      <c r="JD1" s="65"/>
      <c r="JE1" s="65"/>
      <c r="JF1" s="65"/>
      <c r="JG1" s="65"/>
      <c r="JH1" s="65"/>
      <c r="JI1" s="65"/>
      <c r="JJ1" s="65"/>
      <c r="JK1" s="65"/>
      <c r="JL1" s="65"/>
      <c r="JM1" s="65"/>
      <c r="JN1" s="65"/>
      <c r="JO1" s="65"/>
      <c r="JP1" s="65"/>
      <c r="JQ1" s="65"/>
      <c r="JR1" s="65"/>
      <c r="JS1" s="65"/>
      <c r="JT1" s="65"/>
      <c r="JU1" s="65"/>
      <c r="JV1" s="65"/>
      <c r="JW1" s="68"/>
      <c r="JX1" s="68"/>
      <c r="JY1" s="68"/>
      <c r="JZ1" s="68"/>
      <c r="KA1" s="68"/>
      <c r="KB1" s="68"/>
      <c r="KC1" s="68"/>
      <c r="KD1" s="68"/>
      <c r="KE1" s="68"/>
      <c r="KF1" s="68"/>
      <c r="KG1" s="68"/>
      <c r="KH1" s="68"/>
      <c r="KI1" s="68"/>
      <c r="KJ1" s="68"/>
      <c r="KK1" s="68"/>
      <c r="KL1" s="68"/>
      <c r="KM1" s="68"/>
      <c r="KN1" s="68"/>
      <c r="KO1" s="68"/>
      <c r="KP1" s="68"/>
      <c r="KQ1" s="68"/>
      <c r="KR1" s="68"/>
      <c r="KS1" s="68"/>
      <c r="KT1" s="68"/>
      <c r="KU1" s="68"/>
      <c r="KV1" s="68"/>
      <c r="KW1" s="68"/>
      <c r="KX1" s="68"/>
      <c r="KY1" s="65"/>
      <c r="KZ1" s="65"/>
      <c r="LA1" s="65"/>
      <c r="LB1" s="65"/>
      <c r="LC1" s="65"/>
      <c r="LD1" s="65"/>
      <c r="LE1" s="65"/>
      <c r="LF1" s="65"/>
      <c r="LG1" s="65"/>
      <c r="LH1" s="65"/>
      <c r="LI1" s="65"/>
      <c r="LJ1" s="65"/>
      <c r="LK1" s="65"/>
      <c r="LL1" s="65"/>
      <c r="LM1" s="65"/>
      <c r="LN1" s="65"/>
      <c r="LO1" s="65"/>
      <c r="LP1" s="65"/>
      <c r="LQ1" s="65"/>
      <c r="LR1" s="65"/>
      <c r="LS1" s="65"/>
      <c r="LT1" s="65"/>
      <c r="LU1" s="65"/>
      <c r="LV1" s="65"/>
      <c r="LW1" s="65"/>
      <c r="LX1" s="65"/>
      <c r="LY1" s="65"/>
      <c r="LZ1" s="65"/>
      <c r="MA1" s="68"/>
      <c r="MB1" s="68"/>
      <c r="MC1" s="68"/>
      <c r="MD1" s="68"/>
      <c r="ME1" s="68"/>
      <c r="MF1" s="68"/>
      <c r="MG1" s="68"/>
      <c r="MH1" s="68"/>
      <c r="MI1" s="68"/>
      <c r="MJ1" s="68"/>
      <c r="MK1" s="68"/>
      <c r="ML1" s="68"/>
      <c r="MM1" s="68"/>
      <c r="MN1" s="68"/>
      <c r="MO1" s="68"/>
      <c r="MP1" s="68"/>
      <c r="MQ1" s="68"/>
      <c r="MR1" s="68"/>
      <c r="MS1" s="68"/>
      <c r="MT1" s="68"/>
      <c r="MU1" s="68"/>
      <c r="MV1" s="68"/>
      <c r="MW1" s="68"/>
      <c r="MX1" s="68"/>
      <c r="MY1" s="68"/>
      <c r="MZ1" s="68"/>
      <c r="NA1" s="68"/>
      <c r="NB1" s="68"/>
      <c r="NC1" s="65"/>
      <c r="ND1" s="65"/>
      <c r="NE1" s="65"/>
      <c r="NF1" s="65"/>
      <c r="NG1" s="65"/>
      <c r="NH1" s="65"/>
      <c r="NI1" s="65"/>
      <c r="NJ1" s="65"/>
      <c r="NK1" s="65"/>
      <c r="NL1" s="65"/>
      <c r="NM1" s="65"/>
      <c r="NN1" s="65"/>
      <c r="NO1" s="65"/>
      <c r="NP1" s="65"/>
      <c r="NQ1" s="65"/>
      <c r="NR1" s="65"/>
      <c r="NS1" s="65"/>
      <c r="NT1" s="65"/>
      <c r="NU1" s="65"/>
      <c r="NV1" s="65"/>
      <c r="NW1" s="65"/>
      <c r="NX1" s="65"/>
      <c r="NY1" s="65"/>
      <c r="NZ1" s="65"/>
      <c r="OA1" s="65"/>
      <c r="OB1" s="65"/>
      <c r="OC1" s="65"/>
      <c r="OD1" s="65"/>
      <c r="OE1" s="68"/>
      <c r="OF1" s="68"/>
      <c r="OG1" s="68"/>
      <c r="OH1" s="68"/>
      <c r="OI1" s="68"/>
      <c r="OJ1" s="68"/>
      <c r="OK1" s="68"/>
      <c r="OL1" s="68"/>
      <c r="OM1" s="68"/>
      <c r="ON1" s="68"/>
      <c r="OO1" s="68"/>
      <c r="OP1" s="68"/>
      <c r="OQ1" s="68"/>
      <c r="OR1" s="68"/>
      <c r="OS1" s="68"/>
      <c r="OT1" s="68"/>
      <c r="OU1" s="68"/>
      <c r="OV1" s="68"/>
      <c r="OW1" s="68"/>
      <c r="OX1" s="68"/>
      <c r="OY1" s="68"/>
      <c r="OZ1" s="68"/>
      <c r="PA1" s="68"/>
      <c r="PB1" s="68"/>
      <c r="PC1" s="68"/>
      <c r="PD1" s="68"/>
      <c r="PE1" s="68"/>
      <c r="PF1" s="68"/>
      <c r="PG1" s="65"/>
      <c r="PH1" s="65"/>
      <c r="PI1" s="65"/>
      <c r="PJ1" s="65"/>
      <c r="PK1" s="65"/>
      <c r="PL1" s="65"/>
      <c r="PM1" s="65"/>
      <c r="PN1" s="65"/>
      <c r="PO1" s="65"/>
      <c r="PP1" s="65"/>
      <c r="PQ1" s="65"/>
      <c r="PR1" s="65"/>
      <c r="PS1" s="65"/>
      <c r="PT1" s="65"/>
      <c r="PU1" s="65"/>
      <c r="PV1" s="65"/>
      <c r="PW1" s="65"/>
      <c r="PX1" s="65"/>
      <c r="PY1" s="65"/>
      <c r="PZ1" s="65"/>
      <c r="QA1" s="65"/>
      <c r="QB1" s="65"/>
      <c r="QC1" s="65"/>
      <c r="QD1" s="65"/>
      <c r="QE1" s="65"/>
      <c r="QF1" s="65"/>
      <c r="QG1" s="65"/>
      <c r="QH1" s="65"/>
      <c r="QI1" s="68"/>
      <c r="QJ1" s="68"/>
      <c r="QK1" s="68"/>
      <c r="QL1" s="68"/>
      <c r="QM1" s="68"/>
      <c r="QN1" s="68"/>
      <c r="QO1" s="68"/>
      <c r="QP1" s="68"/>
      <c r="QQ1" s="68"/>
      <c r="QR1" s="68"/>
      <c r="QS1" s="68"/>
      <c r="QT1" s="68"/>
      <c r="QU1" s="68"/>
      <c r="QV1" s="68"/>
      <c r="QW1" s="68"/>
      <c r="QX1" s="68"/>
      <c r="QY1" s="68"/>
      <c r="QZ1" s="68"/>
      <c r="RA1" s="68"/>
      <c r="RB1" s="68"/>
      <c r="RC1" s="68"/>
      <c r="RD1" s="68"/>
      <c r="RE1" s="68"/>
      <c r="RF1" s="68"/>
      <c r="RG1" s="68"/>
      <c r="RH1" s="68"/>
      <c r="RI1" s="68"/>
      <c r="RJ1" s="68"/>
      <c r="RK1" s="65"/>
      <c r="RL1" s="65"/>
      <c r="RM1" s="65"/>
      <c r="RN1" s="65"/>
      <c r="RO1" s="65"/>
      <c r="RP1" s="65"/>
      <c r="RQ1" s="65"/>
      <c r="RR1" s="65"/>
      <c r="RS1" s="65"/>
      <c r="RT1" s="65"/>
      <c r="RU1" s="65"/>
      <c r="RV1" s="65"/>
      <c r="RW1" s="65"/>
      <c r="RX1" s="65"/>
      <c r="RY1" s="65"/>
      <c r="RZ1" s="65"/>
      <c r="SA1" s="65"/>
      <c r="SB1" s="65"/>
      <c r="SC1" s="65"/>
      <c r="SD1" s="65"/>
      <c r="SE1" s="65"/>
      <c r="SF1" s="65"/>
      <c r="SG1" s="65"/>
      <c r="SH1" s="65"/>
      <c r="SI1" s="65"/>
      <c r="SJ1" s="65"/>
      <c r="SK1" s="65"/>
      <c r="SL1" s="65"/>
      <c r="SM1" s="68" t="s">
        <v>64</v>
      </c>
      <c r="SN1" s="68"/>
      <c r="SO1" s="68"/>
      <c r="SP1" s="68"/>
      <c r="SQ1" s="68"/>
      <c r="SR1" s="68"/>
      <c r="SS1" s="68"/>
      <c r="ST1" s="68"/>
      <c r="SU1" s="68"/>
      <c r="SV1" s="68"/>
      <c r="SW1" s="68"/>
      <c r="SX1" s="68"/>
      <c r="SY1" s="68"/>
      <c r="SZ1" s="68"/>
      <c r="TA1" s="68"/>
      <c r="TB1" s="68"/>
      <c r="TC1" s="68"/>
      <c r="TD1" s="68"/>
      <c r="TE1" s="68"/>
      <c r="TF1" s="68"/>
      <c r="TG1" s="68"/>
      <c r="TH1" s="68"/>
    </row>
    <row r="2" spans="1:528" x14ac:dyDescent="0.2">
      <c r="A2" s="71"/>
      <c r="B2" s="71"/>
      <c r="C2" s="71"/>
      <c r="D2" s="71"/>
      <c r="E2" s="71"/>
      <c r="F2" s="73"/>
      <c r="G2" s="73"/>
      <c r="H2" s="71"/>
      <c r="I2" s="73"/>
      <c r="J2" s="72"/>
      <c r="K2" s="70"/>
      <c r="L2" s="72"/>
      <c r="M2" s="70"/>
      <c r="N2" s="70"/>
      <c r="O2" s="70"/>
      <c r="P2" s="74"/>
      <c r="Q2" s="70"/>
      <c r="R2" s="70"/>
      <c r="S2" s="66" t="s">
        <v>102</v>
      </c>
      <c r="T2" s="66"/>
      <c r="U2" s="66"/>
      <c r="V2" s="66"/>
      <c r="W2" s="66" t="s">
        <v>103</v>
      </c>
      <c r="X2" s="66"/>
      <c r="Y2" s="66"/>
      <c r="Z2" s="66"/>
      <c r="AA2" s="66" t="s">
        <v>105</v>
      </c>
      <c r="AB2" s="66"/>
      <c r="AC2" s="66"/>
      <c r="AD2" s="66"/>
      <c r="AE2" s="78" t="s">
        <v>106</v>
      </c>
      <c r="AF2" s="78"/>
      <c r="AG2" s="78"/>
      <c r="AH2" s="78"/>
      <c r="AI2" s="14"/>
      <c r="AJ2" s="14" t="s">
        <v>110</v>
      </c>
      <c r="AK2" s="14" t="s">
        <v>23</v>
      </c>
      <c r="AL2" s="14" t="s">
        <v>65</v>
      </c>
      <c r="AM2" s="14" t="s">
        <v>109</v>
      </c>
      <c r="AN2" s="14" t="s">
        <v>17</v>
      </c>
      <c r="AO2" s="67" t="s">
        <v>102</v>
      </c>
      <c r="AP2" s="67"/>
      <c r="AQ2" s="67"/>
      <c r="AR2" s="67"/>
      <c r="AS2" s="67" t="s">
        <v>103</v>
      </c>
      <c r="AT2" s="67"/>
      <c r="AU2" s="67"/>
      <c r="AV2" s="67"/>
      <c r="AW2" s="67" t="s">
        <v>105</v>
      </c>
      <c r="AX2" s="67"/>
      <c r="AY2" s="67"/>
      <c r="AZ2" s="67"/>
      <c r="BA2" s="76" t="s">
        <v>106</v>
      </c>
      <c r="BB2" s="76"/>
      <c r="BC2" s="76"/>
      <c r="BD2" s="76"/>
      <c r="BE2" s="13"/>
      <c r="BF2" s="13" t="s">
        <v>110</v>
      </c>
      <c r="BG2" s="13" t="s">
        <v>23</v>
      </c>
      <c r="BH2" s="13" t="s">
        <v>65</v>
      </c>
      <c r="BI2" s="13" t="s">
        <v>109</v>
      </c>
      <c r="BJ2" s="13" t="s">
        <v>17</v>
      </c>
      <c r="BK2" s="66" t="s">
        <v>102</v>
      </c>
      <c r="BL2" s="66"/>
      <c r="BM2" s="66"/>
      <c r="BN2" s="66"/>
      <c r="BO2" s="66" t="s">
        <v>103</v>
      </c>
      <c r="BP2" s="66"/>
      <c r="BQ2" s="66"/>
      <c r="BR2" s="66"/>
      <c r="BS2" s="66" t="s">
        <v>105</v>
      </c>
      <c r="BT2" s="66"/>
      <c r="BU2" s="66"/>
      <c r="BV2" s="66"/>
      <c r="BW2" s="78" t="s">
        <v>106</v>
      </c>
      <c r="BX2" s="78"/>
      <c r="BY2" s="78"/>
      <c r="BZ2" s="78"/>
      <c r="CA2" s="14"/>
      <c r="CB2" s="14" t="s">
        <v>110</v>
      </c>
      <c r="CC2" s="14" t="s">
        <v>23</v>
      </c>
      <c r="CD2" s="14" t="s">
        <v>65</v>
      </c>
      <c r="CE2" s="14" t="s">
        <v>109</v>
      </c>
      <c r="CF2" s="14" t="s">
        <v>17</v>
      </c>
      <c r="CG2" s="50" t="s">
        <v>108</v>
      </c>
      <c r="CH2" s="50" t="s">
        <v>22</v>
      </c>
      <c r="CI2" s="66" t="s">
        <v>102</v>
      </c>
      <c r="CJ2" s="66"/>
      <c r="CK2" s="66"/>
      <c r="CL2" s="66"/>
      <c r="CM2" s="66" t="s">
        <v>103</v>
      </c>
      <c r="CN2" s="66"/>
      <c r="CO2" s="66"/>
      <c r="CP2" s="66"/>
      <c r="CQ2" s="66" t="s">
        <v>104</v>
      </c>
      <c r="CR2" s="66"/>
      <c r="CS2" s="66"/>
      <c r="CT2" s="66"/>
      <c r="CU2" s="66" t="s">
        <v>105</v>
      </c>
      <c r="CV2" s="66"/>
      <c r="CW2" s="66"/>
      <c r="CX2" s="66"/>
      <c r="CY2" s="75" t="s">
        <v>106</v>
      </c>
      <c r="CZ2" s="75"/>
      <c r="DA2" s="75"/>
      <c r="DB2" s="75"/>
      <c r="DC2" s="14" t="s">
        <v>107</v>
      </c>
      <c r="DD2" s="14" t="s">
        <v>108</v>
      </c>
      <c r="DE2" s="14" t="s">
        <v>104</v>
      </c>
      <c r="DF2" s="14" t="s">
        <v>110</v>
      </c>
      <c r="DG2" s="14" t="s">
        <v>23</v>
      </c>
      <c r="DH2" s="14" t="s">
        <v>65</v>
      </c>
      <c r="DI2" s="14" t="s">
        <v>109</v>
      </c>
      <c r="DJ2" s="14" t="s">
        <v>17</v>
      </c>
      <c r="DK2" s="67" t="s">
        <v>102</v>
      </c>
      <c r="DL2" s="67"/>
      <c r="DM2" s="67"/>
      <c r="DN2" s="67"/>
      <c r="DO2" s="67" t="s">
        <v>103</v>
      </c>
      <c r="DP2" s="67"/>
      <c r="DQ2" s="67"/>
      <c r="DR2" s="67"/>
      <c r="DS2" s="67" t="s">
        <v>104</v>
      </c>
      <c r="DT2" s="67"/>
      <c r="DU2" s="67"/>
      <c r="DV2" s="67"/>
      <c r="DW2" s="67" t="s">
        <v>105</v>
      </c>
      <c r="DX2" s="67"/>
      <c r="DY2" s="67"/>
      <c r="DZ2" s="67"/>
      <c r="EA2" s="76" t="s">
        <v>106</v>
      </c>
      <c r="EB2" s="76"/>
      <c r="EC2" s="76"/>
      <c r="ED2" s="76"/>
      <c r="EE2" s="13" t="s">
        <v>107</v>
      </c>
      <c r="EF2" s="13" t="s">
        <v>108</v>
      </c>
      <c r="EG2" s="13" t="s">
        <v>104</v>
      </c>
      <c r="EH2" s="13" t="s">
        <v>110</v>
      </c>
      <c r="EI2" s="13" t="s">
        <v>23</v>
      </c>
      <c r="EJ2" s="13" t="s">
        <v>65</v>
      </c>
      <c r="EK2" s="13" t="s">
        <v>109</v>
      </c>
      <c r="EL2" s="13" t="s">
        <v>17</v>
      </c>
      <c r="EM2" s="66" t="s">
        <v>102</v>
      </c>
      <c r="EN2" s="66"/>
      <c r="EO2" s="66"/>
      <c r="EP2" s="66"/>
      <c r="EQ2" s="66" t="s">
        <v>103</v>
      </c>
      <c r="ER2" s="66"/>
      <c r="ES2" s="66"/>
      <c r="ET2" s="66"/>
      <c r="EU2" s="66" t="s">
        <v>104</v>
      </c>
      <c r="EV2" s="66"/>
      <c r="EW2" s="66"/>
      <c r="EX2" s="66"/>
      <c r="EY2" s="66" t="s">
        <v>105</v>
      </c>
      <c r="EZ2" s="66"/>
      <c r="FA2" s="66"/>
      <c r="FB2" s="66"/>
      <c r="FC2" s="75" t="s">
        <v>106</v>
      </c>
      <c r="FD2" s="75"/>
      <c r="FE2" s="75"/>
      <c r="FF2" s="75"/>
      <c r="FG2" s="14" t="s">
        <v>107</v>
      </c>
      <c r="FH2" s="14" t="s">
        <v>108</v>
      </c>
      <c r="FI2" s="14" t="s">
        <v>104</v>
      </c>
      <c r="FJ2" s="14" t="s">
        <v>110</v>
      </c>
      <c r="FK2" s="14" t="s">
        <v>23</v>
      </c>
      <c r="FL2" s="14" t="s">
        <v>65</v>
      </c>
      <c r="FM2" s="14" t="s">
        <v>109</v>
      </c>
      <c r="FN2" s="14" t="s">
        <v>17</v>
      </c>
      <c r="FO2" s="67" t="s">
        <v>102</v>
      </c>
      <c r="FP2" s="67"/>
      <c r="FQ2" s="67"/>
      <c r="FR2" s="67"/>
      <c r="FS2" s="67" t="s">
        <v>103</v>
      </c>
      <c r="FT2" s="67"/>
      <c r="FU2" s="67"/>
      <c r="FV2" s="67"/>
      <c r="FW2" s="67" t="s">
        <v>104</v>
      </c>
      <c r="FX2" s="67"/>
      <c r="FY2" s="67"/>
      <c r="FZ2" s="67"/>
      <c r="GA2" s="67" t="s">
        <v>105</v>
      </c>
      <c r="GB2" s="67"/>
      <c r="GC2" s="67"/>
      <c r="GD2" s="67"/>
      <c r="GE2" s="76" t="s">
        <v>106</v>
      </c>
      <c r="GF2" s="76"/>
      <c r="GG2" s="76"/>
      <c r="GH2" s="76"/>
      <c r="GI2" s="13" t="s">
        <v>107</v>
      </c>
      <c r="GJ2" s="13" t="s">
        <v>108</v>
      </c>
      <c r="GK2" s="13" t="s">
        <v>104</v>
      </c>
      <c r="GL2" s="13" t="s">
        <v>110</v>
      </c>
      <c r="GM2" s="13" t="s">
        <v>23</v>
      </c>
      <c r="GN2" s="13" t="s">
        <v>65</v>
      </c>
      <c r="GO2" s="13" t="s">
        <v>109</v>
      </c>
      <c r="GP2" s="13" t="s">
        <v>17</v>
      </c>
      <c r="GQ2" s="66" t="s">
        <v>102</v>
      </c>
      <c r="GR2" s="66"/>
      <c r="GS2" s="66"/>
      <c r="GT2" s="66"/>
      <c r="GU2" s="66" t="s">
        <v>103</v>
      </c>
      <c r="GV2" s="66"/>
      <c r="GW2" s="66"/>
      <c r="GX2" s="66"/>
      <c r="GY2" s="66" t="s">
        <v>104</v>
      </c>
      <c r="GZ2" s="66"/>
      <c r="HA2" s="66"/>
      <c r="HB2" s="66"/>
      <c r="HC2" s="66" t="s">
        <v>105</v>
      </c>
      <c r="HD2" s="66"/>
      <c r="HE2" s="66"/>
      <c r="HF2" s="66"/>
      <c r="HG2" s="75" t="s">
        <v>106</v>
      </c>
      <c r="HH2" s="75"/>
      <c r="HI2" s="75"/>
      <c r="HJ2" s="75"/>
      <c r="HK2" s="14" t="s">
        <v>107</v>
      </c>
      <c r="HL2" s="14" t="s">
        <v>108</v>
      </c>
      <c r="HM2" s="14" t="s">
        <v>104</v>
      </c>
      <c r="HN2" s="14" t="s">
        <v>110</v>
      </c>
      <c r="HO2" s="14" t="s">
        <v>23</v>
      </c>
      <c r="HP2" s="14" t="s">
        <v>65</v>
      </c>
      <c r="HQ2" s="14" t="s">
        <v>109</v>
      </c>
      <c r="HR2" s="14" t="s">
        <v>17</v>
      </c>
      <c r="HS2" s="67" t="s">
        <v>102</v>
      </c>
      <c r="HT2" s="67"/>
      <c r="HU2" s="67"/>
      <c r="HV2" s="67"/>
      <c r="HW2" s="67" t="s">
        <v>103</v>
      </c>
      <c r="HX2" s="67"/>
      <c r="HY2" s="67"/>
      <c r="HZ2" s="67"/>
      <c r="IA2" s="67" t="s">
        <v>104</v>
      </c>
      <c r="IB2" s="67"/>
      <c r="IC2" s="67"/>
      <c r="ID2" s="67"/>
      <c r="IE2" s="67" t="s">
        <v>105</v>
      </c>
      <c r="IF2" s="67"/>
      <c r="IG2" s="67"/>
      <c r="IH2" s="67"/>
      <c r="II2" s="76" t="s">
        <v>106</v>
      </c>
      <c r="IJ2" s="76"/>
      <c r="IK2" s="76"/>
      <c r="IL2" s="76"/>
      <c r="IM2" s="13" t="s">
        <v>107</v>
      </c>
      <c r="IN2" s="13" t="s">
        <v>108</v>
      </c>
      <c r="IO2" s="13" t="s">
        <v>104</v>
      </c>
      <c r="IP2" s="13" t="s">
        <v>110</v>
      </c>
      <c r="IQ2" s="13" t="s">
        <v>23</v>
      </c>
      <c r="IR2" s="13" t="s">
        <v>65</v>
      </c>
      <c r="IS2" s="13" t="s">
        <v>109</v>
      </c>
      <c r="IT2" s="13" t="s">
        <v>17</v>
      </c>
      <c r="IU2" s="66" t="s">
        <v>102</v>
      </c>
      <c r="IV2" s="66"/>
      <c r="IW2" s="66"/>
      <c r="IX2" s="66"/>
      <c r="IY2" s="66" t="s">
        <v>103</v>
      </c>
      <c r="IZ2" s="66"/>
      <c r="JA2" s="66"/>
      <c r="JB2" s="66"/>
      <c r="JC2" s="66" t="s">
        <v>104</v>
      </c>
      <c r="JD2" s="66"/>
      <c r="JE2" s="66"/>
      <c r="JF2" s="66"/>
      <c r="JG2" s="66" t="s">
        <v>105</v>
      </c>
      <c r="JH2" s="66"/>
      <c r="JI2" s="66"/>
      <c r="JJ2" s="66"/>
      <c r="JK2" s="75" t="s">
        <v>106</v>
      </c>
      <c r="JL2" s="75"/>
      <c r="JM2" s="75"/>
      <c r="JN2" s="75"/>
      <c r="JO2" s="14" t="s">
        <v>107</v>
      </c>
      <c r="JP2" s="14" t="s">
        <v>108</v>
      </c>
      <c r="JQ2" s="14" t="s">
        <v>104</v>
      </c>
      <c r="JR2" s="14" t="s">
        <v>110</v>
      </c>
      <c r="JS2" s="14" t="s">
        <v>23</v>
      </c>
      <c r="JT2" s="14" t="s">
        <v>65</v>
      </c>
      <c r="JU2" s="14" t="s">
        <v>109</v>
      </c>
      <c r="JV2" s="14" t="s">
        <v>17</v>
      </c>
      <c r="JW2" s="67" t="s">
        <v>102</v>
      </c>
      <c r="JX2" s="67"/>
      <c r="JY2" s="67"/>
      <c r="JZ2" s="67"/>
      <c r="KA2" s="67" t="s">
        <v>103</v>
      </c>
      <c r="KB2" s="67"/>
      <c r="KC2" s="67"/>
      <c r="KD2" s="67"/>
      <c r="KE2" s="67" t="s">
        <v>104</v>
      </c>
      <c r="KF2" s="67"/>
      <c r="KG2" s="67"/>
      <c r="KH2" s="67"/>
      <c r="KI2" s="67" t="s">
        <v>105</v>
      </c>
      <c r="KJ2" s="67"/>
      <c r="KK2" s="67"/>
      <c r="KL2" s="67"/>
      <c r="KM2" s="76" t="s">
        <v>106</v>
      </c>
      <c r="KN2" s="76"/>
      <c r="KO2" s="76"/>
      <c r="KP2" s="76"/>
      <c r="KQ2" s="13" t="s">
        <v>107</v>
      </c>
      <c r="KR2" s="13" t="s">
        <v>108</v>
      </c>
      <c r="KS2" s="13" t="s">
        <v>104</v>
      </c>
      <c r="KT2" s="13" t="s">
        <v>110</v>
      </c>
      <c r="KU2" s="13" t="s">
        <v>23</v>
      </c>
      <c r="KV2" s="13" t="s">
        <v>65</v>
      </c>
      <c r="KW2" s="13" t="s">
        <v>109</v>
      </c>
      <c r="KX2" s="13" t="s">
        <v>17</v>
      </c>
      <c r="KY2" s="66" t="s">
        <v>102</v>
      </c>
      <c r="KZ2" s="66"/>
      <c r="LA2" s="66"/>
      <c r="LB2" s="66"/>
      <c r="LC2" s="66" t="s">
        <v>103</v>
      </c>
      <c r="LD2" s="66"/>
      <c r="LE2" s="66"/>
      <c r="LF2" s="66"/>
      <c r="LG2" s="66" t="s">
        <v>104</v>
      </c>
      <c r="LH2" s="66"/>
      <c r="LI2" s="66"/>
      <c r="LJ2" s="66"/>
      <c r="LK2" s="66" t="s">
        <v>105</v>
      </c>
      <c r="LL2" s="66"/>
      <c r="LM2" s="66"/>
      <c r="LN2" s="66"/>
      <c r="LO2" s="75" t="s">
        <v>106</v>
      </c>
      <c r="LP2" s="75"/>
      <c r="LQ2" s="75"/>
      <c r="LR2" s="75"/>
      <c r="LS2" s="14" t="s">
        <v>107</v>
      </c>
      <c r="LT2" s="14" t="s">
        <v>108</v>
      </c>
      <c r="LU2" s="14" t="s">
        <v>104</v>
      </c>
      <c r="LV2" s="14" t="s">
        <v>110</v>
      </c>
      <c r="LW2" s="14" t="s">
        <v>23</v>
      </c>
      <c r="LX2" s="14" t="s">
        <v>65</v>
      </c>
      <c r="LY2" s="14" t="s">
        <v>109</v>
      </c>
      <c r="LZ2" s="14" t="s">
        <v>17</v>
      </c>
      <c r="MA2" s="67" t="s">
        <v>102</v>
      </c>
      <c r="MB2" s="67"/>
      <c r="MC2" s="67"/>
      <c r="MD2" s="67"/>
      <c r="ME2" s="67" t="s">
        <v>103</v>
      </c>
      <c r="MF2" s="67"/>
      <c r="MG2" s="67"/>
      <c r="MH2" s="67"/>
      <c r="MI2" s="67" t="s">
        <v>104</v>
      </c>
      <c r="MJ2" s="67"/>
      <c r="MK2" s="67"/>
      <c r="ML2" s="67"/>
      <c r="MM2" s="67" t="s">
        <v>105</v>
      </c>
      <c r="MN2" s="67"/>
      <c r="MO2" s="67"/>
      <c r="MP2" s="67"/>
      <c r="MQ2" s="76" t="s">
        <v>106</v>
      </c>
      <c r="MR2" s="76"/>
      <c r="MS2" s="76"/>
      <c r="MT2" s="76"/>
      <c r="MU2" s="13" t="s">
        <v>107</v>
      </c>
      <c r="MV2" s="13" t="s">
        <v>108</v>
      </c>
      <c r="MW2" s="13" t="s">
        <v>104</v>
      </c>
      <c r="MX2" s="13" t="s">
        <v>110</v>
      </c>
      <c r="MY2" s="13" t="s">
        <v>23</v>
      </c>
      <c r="MZ2" s="13" t="s">
        <v>65</v>
      </c>
      <c r="NA2" s="13" t="s">
        <v>109</v>
      </c>
      <c r="NB2" s="13" t="s">
        <v>17</v>
      </c>
      <c r="NC2" s="66" t="s">
        <v>102</v>
      </c>
      <c r="ND2" s="66"/>
      <c r="NE2" s="66"/>
      <c r="NF2" s="66"/>
      <c r="NG2" s="66" t="s">
        <v>103</v>
      </c>
      <c r="NH2" s="66"/>
      <c r="NI2" s="66"/>
      <c r="NJ2" s="66"/>
      <c r="NK2" s="66" t="s">
        <v>104</v>
      </c>
      <c r="NL2" s="66"/>
      <c r="NM2" s="66"/>
      <c r="NN2" s="66"/>
      <c r="NO2" s="66" t="s">
        <v>105</v>
      </c>
      <c r="NP2" s="66"/>
      <c r="NQ2" s="66"/>
      <c r="NR2" s="66"/>
      <c r="NS2" s="75" t="s">
        <v>106</v>
      </c>
      <c r="NT2" s="75"/>
      <c r="NU2" s="75"/>
      <c r="NV2" s="75"/>
      <c r="NW2" s="14" t="s">
        <v>107</v>
      </c>
      <c r="NX2" s="14" t="s">
        <v>108</v>
      </c>
      <c r="NY2" s="14" t="s">
        <v>104</v>
      </c>
      <c r="NZ2" s="14" t="s">
        <v>110</v>
      </c>
      <c r="OA2" s="14" t="s">
        <v>23</v>
      </c>
      <c r="OB2" s="14" t="s">
        <v>65</v>
      </c>
      <c r="OC2" s="14" t="s">
        <v>109</v>
      </c>
      <c r="OD2" s="14" t="s">
        <v>17</v>
      </c>
      <c r="OE2" s="67" t="s">
        <v>102</v>
      </c>
      <c r="OF2" s="67"/>
      <c r="OG2" s="67"/>
      <c r="OH2" s="67"/>
      <c r="OI2" s="67" t="s">
        <v>103</v>
      </c>
      <c r="OJ2" s="67"/>
      <c r="OK2" s="67"/>
      <c r="OL2" s="67"/>
      <c r="OM2" s="67" t="s">
        <v>104</v>
      </c>
      <c r="ON2" s="67"/>
      <c r="OO2" s="67"/>
      <c r="OP2" s="67"/>
      <c r="OQ2" s="67" t="s">
        <v>105</v>
      </c>
      <c r="OR2" s="67"/>
      <c r="OS2" s="67"/>
      <c r="OT2" s="67"/>
      <c r="OU2" s="76" t="s">
        <v>106</v>
      </c>
      <c r="OV2" s="76"/>
      <c r="OW2" s="76"/>
      <c r="OX2" s="76"/>
      <c r="OY2" s="13" t="s">
        <v>107</v>
      </c>
      <c r="OZ2" s="13" t="s">
        <v>108</v>
      </c>
      <c r="PA2" s="13" t="s">
        <v>104</v>
      </c>
      <c r="PB2" s="13" t="s">
        <v>110</v>
      </c>
      <c r="PC2" s="13" t="s">
        <v>23</v>
      </c>
      <c r="PD2" s="13" t="s">
        <v>65</v>
      </c>
      <c r="PE2" s="13" t="s">
        <v>109</v>
      </c>
      <c r="PF2" s="13" t="s">
        <v>17</v>
      </c>
      <c r="PG2" s="66" t="s">
        <v>102</v>
      </c>
      <c r="PH2" s="66"/>
      <c r="PI2" s="66"/>
      <c r="PJ2" s="66"/>
      <c r="PK2" s="66" t="s">
        <v>103</v>
      </c>
      <c r="PL2" s="66"/>
      <c r="PM2" s="66"/>
      <c r="PN2" s="66"/>
      <c r="PO2" s="66" t="s">
        <v>104</v>
      </c>
      <c r="PP2" s="66"/>
      <c r="PQ2" s="66"/>
      <c r="PR2" s="66"/>
      <c r="PS2" s="66" t="s">
        <v>105</v>
      </c>
      <c r="PT2" s="66"/>
      <c r="PU2" s="66"/>
      <c r="PV2" s="66"/>
      <c r="PW2" s="75" t="s">
        <v>106</v>
      </c>
      <c r="PX2" s="75"/>
      <c r="PY2" s="75"/>
      <c r="PZ2" s="75"/>
      <c r="QA2" s="14" t="s">
        <v>107</v>
      </c>
      <c r="QB2" s="14" t="s">
        <v>108</v>
      </c>
      <c r="QC2" s="14" t="s">
        <v>104</v>
      </c>
      <c r="QD2" s="14" t="s">
        <v>110</v>
      </c>
      <c r="QE2" s="14" t="s">
        <v>23</v>
      </c>
      <c r="QF2" s="14" t="s">
        <v>65</v>
      </c>
      <c r="QG2" s="14" t="s">
        <v>109</v>
      </c>
      <c r="QH2" s="14" t="s">
        <v>17</v>
      </c>
      <c r="QI2" s="67" t="s">
        <v>102</v>
      </c>
      <c r="QJ2" s="67"/>
      <c r="QK2" s="67"/>
      <c r="QL2" s="67"/>
      <c r="QM2" s="67" t="s">
        <v>103</v>
      </c>
      <c r="QN2" s="67"/>
      <c r="QO2" s="67"/>
      <c r="QP2" s="67"/>
      <c r="QQ2" s="67" t="s">
        <v>104</v>
      </c>
      <c r="QR2" s="67"/>
      <c r="QS2" s="67"/>
      <c r="QT2" s="67"/>
      <c r="QU2" s="67" t="s">
        <v>105</v>
      </c>
      <c r="QV2" s="67"/>
      <c r="QW2" s="67"/>
      <c r="QX2" s="67"/>
      <c r="QY2" s="76" t="s">
        <v>106</v>
      </c>
      <c r="QZ2" s="76"/>
      <c r="RA2" s="76"/>
      <c r="RB2" s="76"/>
      <c r="RC2" s="13" t="s">
        <v>107</v>
      </c>
      <c r="RD2" s="13" t="s">
        <v>108</v>
      </c>
      <c r="RE2" s="13" t="s">
        <v>104</v>
      </c>
      <c r="RF2" s="13" t="s">
        <v>110</v>
      </c>
      <c r="RG2" s="13" t="s">
        <v>23</v>
      </c>
      <c r="RH2" s="13" t="s">
        <v>65</v>
      </c>
      <c r="RI2" s="13" t="s">
        <v>109</v>
      </c>
      <c r="RJ2" s="13" t="s">
        <v>17</v>
      </c>
      <c r="RK2" s="66" t="s">
        <v>102</v>
      </c>
      <c r="RL2" s="66"/>
      <c r="RM2" s="66"/>
      <c r="RN2" s="66"/>
      <c r="RO2" s="66" t="s">
        <v>103</v>
      </c>
      <c r="RP2" s="66"/>
      <c r="RQ2" s="66"/>
      <c r="RR2" s="66"/>
      <c r="RS2" s="66" t="s">
        <v>104</v>
      </c>
      <c r="RT2" s="66"/>
      <c r="RU2" s="66"/>
      <c r="RV2" s="66"/>
      <c r="RW2" s="66" t="s">
        <v>105</v>
      </c>
      <c r="RX2" s="66"/>
      <c r="RY2" s="66"/>
      <c r="RZ2" s="66"/>
      <c r="SA2" s="75" t="s">
        <v>106</v>
      </c>
      <c r="SB2" s="75"/>
      <c r="SC2" s="75"/>
      <c r="SD2" s="75"/>
      <c r="SE2" s="14" t="s">
        <v>107</v>
      </c>
      <c r="SF2" s="14" t="s">
        <v>108</v>
      </c>
      <c r="SG2" s="14" t="s">
        <v>104</v>
      </c>
      <c r="SH2" s="14" t="s">
        <v>110</v>
      </c>
      <c r="SI2" s="14" t="s">
        <v>23</v>
      </c>
      <c r="SJ2" s="14" t="s">
        <v>65</v>
      </c>
      <c r="SK2" s="14" t="s">
        <v>109</v>
      </c>
      <c r="SL2" s="14" t="s">
        <v>17</v>
      </c>
      <c r="SM2" s="67" t="s">
        <v>102</v>
      </c>
      <c r="SN2" s="67"/>
      <c r="SO2" s="67"/>
      <c r="SP2" s="67"/>
      <c r="SQ2" s="67" t="s">
        <v>103</v>
      </c>
      <c r="SR2" s="67"/>
      <c r="SS2" s="67"/>
      <c r="ST2" s="67"/>
      <c r="SU2" s="67" t="s">
        <v>105</v>
      </c>
      <c r="SV2" s="67"/>
      <c r="SW2" s="67"/>
      <c r="SX2" s="67"/>
      <c r="SY2" s="77" t="s">
        <v>106</v>
      </c>
      <c r="SZ2" s="77"/>
      <c r="TA2" s="77"/>
      <c r="TB2" s="77"/>
      <c r="TC2" s="13"/>
      <c r="TD2" s="13" t="s">
        <v>110</v>
      </c>
      <c r="TE2" s="13" t="s">
        <v>23</v>
      </c>
      <c r="TF2" s="13" t="s">
        <v>65</v>
      </c>
      <c r="TG2" s="13" t="s">
        <v>109</v>
      </c>
      <c r="TH2" s="13" t="s">
        <v>17</v>
      </c>
    </row>
    <row r="3" spans="1:528" x14ac:dyDescent="0.2">
      <c r="A3" s="71"/>
      <c r="B3" s="71"/>
      <c r="C3" s="71"/>
      <c r="D3" s="71"/>
      <c r="E3" s="71"/>
      <c r="F3" s="73"/>
      <c r="G3" s="73"/>
      <c r="H3" s="71"/>
      <c r="I3" s="73"/>
      <c r="J3" s="72"/>
      <c r="K3" s="70"/>
      <c r="L3" s="72"/>
      <c r="M3" s="70"/>
      <c r="N3" s="70"/>
      <c r="O3" s="70"/>
      <c r="P3" s="74"/>
      <c r="Q3" s="70"/>
      <c r="R3" s="70"/>
      <c r="S3" s="14" t="s">
        <v>14</v>
      </c>
      <c r="T3" s="14" t="s">
        <v>9</v>
      </c>
      <c r="U3" s="14" t="s">
        <v>28</v>
      </c>
      <c r="V3" s="14" t="s">
        <v>29</v>
      </c>
      <c r="W3" s="14" t="s">
        <v>14</v>
      </c>
      <c r="X3" s="14" t="s">
        <v>9</v>
      </c>
      <c r="Y3" s="14" t="s">
        <v>28</v>
      </c>
      <c r="Z3" s="14" t="s">
        <v>29</v>
      </c>
      <c r="AA3" s="14" t="s">
        <v>14</v>
      </c>
      <c r="AB3" s="14" t="s">
        <v>9</v>
      </c>
      <c r="AC3" s="14" t="s">
        <v>28</v>
      </c>
      <c r="AD3" s="14" t="s">
        <v>29</v>
      </c>
      <c r="AE3" s="21" t="s">
        <v>14</v>
      </c>
      <c r="AF3" s="21" t="s">
        <v>9</v>
      </c>
      <c r="AG3" s="21" t="s">
        <v>28</v>
      </c>
      <c r="AH3" s="21" t="s">
        <v>29</v>
      </c>
      <c r="AI3" s="14" t="s">
        <v>52</v>
      </c>
      <c r="AJ3" s="14"/>
      <c r="AK3" s="14"/>
      <c r="AL3" s="14"/>
      <c r="AM3" s="14"/>
      <c r="AN3" s="14"/>
      <c r="AO3" s="13" t="s">
        <v>14</v>
      </c>
      <c r="AP3" s="13" t="s">
        <v>9</v>
      </c>
      <c r="AQ3" s="13" t="s">
        <v>28</v>
      </c>
      <c r="AR3" s="13" t="s">
        <v>29</v>
      </c>
      <c r="AS3" s="13" t="s">
        <v>14</v>
      </c>
      <c r="AT3" s="13" t="s">
        <v>9</v>
      </c>
      <c r="AU3" s="13" t="s">
        <v>28</v>
      </c>
      <c r="AV3" s="13" t="s">
        <v>29</v>
      </c>
      <c r="AW3" s="13" t="s">
        <v>14</v>
      </c>
      <c r="AX3" s="13" t="s">
        <v>9</v>
      </c>
      <c r="AY3" s="13" t="s">
        <v>28</v>
      </c>
      <c r="AZ3" s="13" t="s">
        <v>29</v>
      </c>
      <c r="BA3" s="16" t="s">
        <v>14</v>
      </c>
      <c r="BB3" s="16" t="s">
        <v>9</v>
      </c>
      <c r="BC3" s="16" t="s">
        <v>28</v>
      </c>
      <c r="BD3" s="16" t="s">
        <v>29</v>
      </c>
      <c r="BE3" s="13" t="s">
        <v>52</v>
      </c>
      <c r="BF3" s="13"/>
      <c r="BG3" s="13"/>
      <c r="BH3" s="13"/>
      <c r="BI3" s="13"/>
      <c r="BJ3" s="13"/>
      <c r="BK3" s="14" t="s">
        <v>14</v>
      </c>
      <c r="BL3" s="14" t="s">
        <v>9</v>
      </c>
      <c r="BM3" s="14" t="s">
        <v>28</v>
      </c>
      <c r="BN3" s="14" t="s">
        <v>29</v>
      </c>
      <c r="BO3" s="14" t="s">
        <v>14</v>
      </c>
      <c r="BP3" s="14" t="s">
        <v>9</v>
      </c>
      <c r="BQ3" s="14" t="s">
        <v>28</v>
      </c>
      <c r="BR3" s="14" t="s">
        <v>29</v>
      </c>
      <c r="BS3" s="14" t="s">
        <v>14</v>
      </c>
      <c r="BT3" s="14" t="s">
        <v>9</v>
      </c>
      <c r="BU3" s="14" t="s">
        <v>28</v>
      </c>
      <c r="BV3" s="14" t="s">
        <v>29</v>
      </c>
      <c r="BW3" s="21" t="s">
        <v>14</v>
      </c>
      <c r="BX3" s="21" t="s">
        <v>9</v>
      </c>
      <c r="BY3" s="21" t="s">
        <v>28</v>
      </c>
      <c r="BZ3" s="21" t="s">
        <v>29</v>
      </c>
      <c r="CA3" s="14" t="s">
        <v>52</v>
      </c>
      <c r="CB3" s="14"/>
      <c r="CC3" s="14"/>
      <c r="CD3" s="14"/>
      <c r="CE3" s="14"/>
      <c r="CF3" s="14"/>
      <c r="CG3" s="50"/>
      <c r="CH3" s="50"/>
      <c r="CI3" s="14" t="s">
        <v>14</v>
      </c>
      <c r="CJ3" s="14" t="s">
        <v>9</v>
      </c>
      <c r="CK3" s="14" t="s">
        <v>28</v>
      </c>
      <c r="CL3" s="14" t="s">
        <v>29</v>
      </c>
      <c r="CM3" s="14" t="s">
        <v>14</v>
      </c>
      <c r="CN3" s="14" t="s">
        <v>9</v>
      </c>
      <c r="CO3" s="14" t="s">
        <v>28</v>
      </c>
      <c r="CP3" s="14" t="s">
        <v>29</v>
      </c>
      <c r="CQ3" s="14" t="s">
        <v>14</v>
      </c>
      <c r="CR3" s="14" t="s">
        <v>9</v>
      </c>
      <c r="CS3" s="14" t="s">
        <v>28</v>
      </c>
      <c r="CT3" s="14" t="s">
        <v>29</v>
      </c>
      <c r="CU3" s="14" t="s">
        <v>14</v>
      </c>
      <c r="CV3" s="14" t="s">
        <v>9</v>
      </c>
      <c r="CW3" s="14" t="s">
        <v>28</v>
      </c>
      <c r="CX3" s="14" t="s">
        <v>29</v>
      </c>
      <c r="CY3" s="15" t="s">
        <v>14</v>
      </c>
      <c r="CZ3" s="15" t="s">
        <v>9</v>
      </c>
      <c r="DA3" s="15" t="s">
        <v>28</v>
      </c>
      <c r="DB3" s="15" t="s">
        <v>29</v>
      </c>
      <c r="DC3" s="14"/>
      <c r="DD3" s="14"/>
      <c r="DE3" s="14"/>
      <c r="DF3" s="14"/>
      <c r="DG3" s="14"/>
      <c r="DH3" s="14"/>
      <c r="DI3" s="14"/>
      <c r="DJ3" s="14"/>
      <c r="DK3" s="13" t="s">
        <v>14</v>
      </c>
      <c r="DL3" s="13" t="s">
        <v>9</v>
      </c>
      <c r="DM3" s="13" t="s">
        <v>28</v>
      </c>
      <c r="DN3" s="13" t="s">
        <v>29</v>
      </c>
      <c r="DO3" s="13" t="s">
        <v>14</v>
      </c>
      <c r="DP3" s="13" t="s">
        <v>9</v>
      </c>
      <c r="DQ3" s="13" t="s">
        <v>28</v>
      </c>
      <c r="DR3" s="13" t="s">
        <v>29</v>
      </c>
      <c r="DS3" s="13" t="s">
        <v>14</v>
      </c>
      <c r="DT3" s="13" t="s">
        <v>9</v>
      </c>
      <c r="DU3" s="13" t="s">
        <v>28</v>
      </c>
      <c r="DV3" s="13" t="s">
        <v>29</v>
      </c>
      <c r="DW3" s="13" t="s">
        <v>14</v>
      </c>
      <c r="DX3" s="13" t="s">
        <v>9</v>
      </c>
      <c r="DY3" s="13" t="s">
        <v>28</v>
      </c>
      <c r="DZ3" s="13" t="s">
        <v>29</v>
      </c>
      <c r="EA3" s="16" t="s">
        <v>14</v>
      </c>
      <c r="EB3" s="16" t="s">
        <v>9</v>
      </c>
      <c r="EC3" s="16" t="s">
        <v>28</v>
      </c>
      <c r="ED3" s="16" t="s">
        <v>29</v>
      </c>
      <c r="EE3" s="13"/>
      <c r="EF3" s="13"/>
      <c r="EG3" s="13"/>
      <c r="EH3" s="13"/>
      <c r="EI3" s="13"/>
      <c r="EJ3" s="13"/>
      <c r="EK3" s="13"/>
      <c r="EL3" s="13"/>
      <c r="EM3" s="14" t="s">
        <v>14</v>
      </c>
      <c r="EN3" s="14" t="s">
        <v>9</v>
      </c>
      <c r="EO3" s="14" t="s">
        <v>28</v>
      </c>
      <c r="EP3" s="14" t="s">
        <v>29</v>
      </c>
      <c r="EQ3" s="14" t="s">
        <v>14</v>
      </c>
      <c r="ER3" s="14" t="s">
        <v>9</v>
      </c>
      <c r="ES3" s="14" t="s">
        <v>28</v>
      </c>
      <c r="ET3" s="14" t="s">
        <v>29</v>
      </c>
      <c r="EU3" s="14" t="s">
        <v>14</v>
      </c>
      <c r="EV3" s="14" t="s">
        <v>9</v>
      </c>
      <c r="EW3" s="14" t="s">
        <v>28</v>
      </c>
      <c r="EX3" s="14" t="s">
        <v>29</v>
      </c>
      <c r="EY3" s="14" t="s">
        <v>14</v>
      </c>
      <c r="EZ3" s="14" t="s">
        <v>9</v>
      </c>
      <c r="FA3" s="14" t="s">
        <v>28</v>
      </c>
      <c r="FB3" s="14" t="s">
        <v>29</v>
      </c>
      <c r="FC3" s="15" t="s">
        <v>14</v>
      </c>
      <c r="FD3" s="15" t="s">
        <v>9</v>
      </c>
      <c r="FE3" s="15" t="s">
        <v>28</v>
      </c>
      <c r="FF3" s="15" t="s">
        <v>29</v>
      </c>
      <c r="FG3" s="14"/>
      <c r="FH3" s="14"/>
      <c r="FI3" s="14"/>
      <c r="FJ3" s="14"/>
      <c r="FK3" s="14"/>
      <c r="FL3" s="14"/>
      <c r="FM3" s="14"/>
      <c r="FN3" s="14"/>
      <c r="FO3" s="13" t="s">
        <v>14</v>
      </c>
      <c r="FP3" s="13" t="s">
        <v>9</v>
      </c>
      <c r="FQ3" s="13" t="s">
        <v>28</v>
      </c>
      <c r="FR3" s="13" t="s">
        <v>29</v>
      </c>
      <c r="FS3" s="13" t="s">
        <v>14</v>
      </c>
      <c r="FT3" s="13" t="s">
        <v>9</v>
      </c>
      <c r="FU3" s="13" t="s">
        <v>28</v>
      </c>
      <c r="FV3" s="13" t="s">
        <v>29</v>
      </c>
      <c r="FW3" s="13" t="s">
        <v>14</v>
      </c>
      <c r="FX3" s="13" t="s">
        <v>9</v>
      </c>
      <c r="FY3" s="13" t="s">
        <v>28</v>
      </c>
      <c r="FZ3" s="13" t="s">
        <v>29</v>
      </c>
      <c r="GA3" s="13" t="s">
        <v>14</v>
      </c>
      <c r="GB3" s="13" t="s">
        <v>9</v>
      </c>
      <c r="GC3" s="13" t="s">
        <v>28</v>
      </c>
      <c r="GD3" s="13" t="s">
        <v>29</v>
      </c>
      <c r="GE3" s="16" t="s">
        <v>14</v>
      </c>
      <c r="GF3" s="16" t="s">
        <v>9</v>
      </c>
      <c r="GG3" s="16" t="s">
        <v>28</v>
      </c>
      <c r="GH3" s="16" t="s">
        <v>29</v>
      </c>
      <c r="GI3" s="13"/>
      <c r="GJ3" s="13"/>
      <c r="GK3" s="13"/>
      <c r="GL3" s="13"/>
      <c r="GM3" s="13"/>
      <c r="GN3" s="13"/>
      <c r="GO3" s="13"/>
      <c r="GP3" s="13"/>
      <c r="GQ3" s="14" t="s">
        <v>14</v>
      </c>
      <c r="GR3" s="14" t="s">
        <v>9</v>
      </c>
      <c r="GS3" s="14" t="s">
        <v>28</v>
      </c>
      <c r="GT3" s="14" t="s">
        <v>29</v>
      </c>
      <c r="GU3" s="14" t="s">
        <v>14</v>
      </c>
      <c r="GV3" s="14" t="s">
        <v>9</v>
      </c>
      <c r="GW3" s="14" t="s">
        <v>28</v>
      </c>
      <c r="GX3" s="14" t="s">
        <v>29</v>
      </c>
      <c r="GY3" s="14" t="s">
        <v>14</v>
      </c>
      <c r="GZ3" s="14" t="s">
        <v>9</v>
      </c>
      <c r="HA3" s="14" t="s">
        <v>28</v>
      </c>
      <c r="HB3" s="14" t="s">
        <v>29</v>
      </c>
      <c r="HC3" s="14" t="s">
        <v>14</v>
      </c>
      <c r="HD3" s="14" t="s">
        <v>9</v>
      </c>
      <c r="HE3" s="14" t="s">
        <v>28</v>
      </c>
      <c r="HF3" s="14" t="s">
        <v>29</v>
      </c>
      <c r="HG3" s="15" t="s">
        <v>14</v>
      </c>
      <c r="HH3" s="15" t="s">
        <v>9</v>
      </c>
      <c r="HI3" s="15" t="s">
        <v>28</v>
      </c>
      <c r="HJ3" s="15" t="s">
        <v>29</v>
      </c>
      <c r="HK3" s="14"/>
      <c r="HL3" s="14"/>
      <c r="HM3" s="14"/>
      <c r="HN3" s="14"/>
      <c r="HO3" s="14"/>
      <c r="HP3" s="14"/>
      <c r="HQ3" s="14"/>
      <c r="HR3" s="14"/>
      <c r="HS3" s="13" t="s">
        <v>14</v>
      </c>
      <c r="HT3" s="13" t="s">
        <v>9</v>
      </c>
      <c r="HU3" s="13" t="s">
        <v>28</v>
      </c>
      <c r="HV3" s="13" t="s">
        <v>29</v>
      </c>
      <c r="HW3" s="13" t="s">
        <v>14</v>
      </c>
      <c r="HX3" s="13" t="s">
        <v>9</v>
      </c>
      <c r="HY3" s="13" t="s">
        <v>28</v>
      </c>
      <c r="HZ3" s="13" t="s">
        <v>29</v>
      </c>
      <c r="IA3" s="13" t="s">
        <v>14</v>
      </c>
      <c r="IB3" s="13" t="s">
        <v>9</v>
      </c>
      <c r="IC3" s="13" t="s">
        <v>28</v>
      </c>
      <c r="ID3" s="13" t="s">
        <v>29</v>
      </c>
      <c r="IE3" s="13" t="s">
        <v>14</v>
      </c>
      <c r="IF3" s="13" t="s">
        <v>9</v>
      </c>
      <c r="IG3" s="13" t="s">
        <v>28</v>
      </c>
      <c r="IH3" s="13" t="s">
        <v>29</v>
      </c>
      <c r="II3" s="16" t="s">
        <v>14</v>
      </c>
      <c r="IJ3" s="16" t="s">
        <v>9</v>
      </c>
      <c r="IK3" s="16" t="s">
        <v>28</v>
      </c>
      <c r="IL3" s="16" t="s">
        <v>29</v>
      </c>
      <c r="IM3" s="13"/>
      <c r="IN3" s="13"/>
      <c r="IO3" s="13"/>
      <c r="IP3" s="13"/>
      <c r="IQ3" s="13"/>
      <c r="IR3" s="13"/>
      <c r="IS3" s="13"/>
      <c r="IT3" s="13"/>
      <c r="IU3" s="14" t="s">
        <v>14</v>
      </c>
      <c r="IV3" s="14" t="s">
        <v>9</v>
      </c>
      <c r="IW3" s="14" t="s">
        <v>28</v>
      </c>
      <c r="IX3" s="14" t="s">
        <v>29</v>
      </c>
      <c r="IY3" s="14" t="s">
        <v>14</v>
      </c>
      <c r="IZ3" s="14" t="s">
        <v>9</v>
      </c>
      <c r="JA3" s="14" t="s">
        <v>28</v>
      </c>
      <c r="JB3" s="14" t="s">
        <v>29</v>
      </c>
      <c r="JC3" s="14" t="s">
        <v>14</v>
      </c>
      <c r="JD3" s="14" t="s">
        <v>9</v>
      </c>
      <c r="JE3" s="14" t="s">
        <v>28</v>
      </c>
      <c r="JF3" s="14" t="s">
        <v>29</v>
      </c>
      <c r="JG3" s="14" t="s">
        <v>14</v>
      </c>
      <c r="JH3" s="14" t="s">
        <v>9</v>
      </c>
      <c r="JI3" s="14" t="s">
        <v>28</v>
      </c>
      <c r="JJ3" s="14" t="s">
        <v>29</v>
      </c>
      <c r="JK3" s="15" t="s">
        <v>14</v>
      </c>
      <c r="JL3" s="15" t="s">
        <v>9</v>
      </c>
      <c r="JM3" s="15" t="s">
        <v>28</v>
      </c>
      <c r="JN3" s="15" t="s">
        <v>29</v>
      </c>
      <c r="JO3" s="14"/>
      <c r="JP3" s="14"/>
      <c r="JQ3" s="14"/>
      <c r="JR3" s="14"/>
      <c r="JS3" s="14"/>
      <c r="JT3" s="14"/>
      <c r="JU3" s="14"/>
      <c r="JV3" s="14"/>
      <c r="JW3" s="13" t="s">
        <v>14</v>
      </c>
      <c r="JX3" s="13" t="s">
        <v>9</v>
      </c>
      <c r="JY3" s="13" t="s">
        <v>28</v>
      </c>
      <c r="JZ3" s="13" t="s">
        <v>29</v>
      </c>
      <c r="KA3" s="13" t="s">
        <v>14</v>
      </c>
      <c r="KB3" s="13" t="s">
        <v>9</v>
      </c>
      <c r="KC3" s="13" t="s">
        <v>28</v>
      </c>
      <c r="KD3" s="13" t="s">
        <v>29</v>
      </c>
      <c r="KE3" s="13" t="s">
        <v>14</v>
      </c>
      <c r="KF3" s="13" t="s">
        <v>9</v>
      </c>
      <c r="KG3" s="13" t="s">
        <v>28</v>
      </c>
      <c r="KH3" s="13" t="s">
        <v>29</v>
      </c>
      <c r="KI3" s="13" t="s">
        <v>14</v>
      </c>
      <c r="KJ3" s="13" t="s">
        <v>9</v>
      </c>
      <c r="KK3" s="13" t="s">
        <v>28</v>
      </c>
      <c r="KL3" s="13" t="s">
        <v>29</v>
      </c>
      <c r="KM3" s="16" t="s">
        <v>14</v>
      </c>
      <c r="KN3" s="16" t="s">
        <v>9</v>
      </c>
      <c r="KO3" s="16" t="s">
        <v>28</v>
      </c>
      <c r="KP3" s="16" t="s">
        <v>29</v>
      </c>
      <c r="KQ3" s="13"/>
      <c r="KR3" s="13"/>
      <c r="KS3" s="13"/>
      <c r="KT3" s="13"/>
      <c r="KU3" s="13"/>
      <c r="KV3" s="13"/>
      <c r="KW3" s="13"/>
      <c r="KX3" s="13"/>
      <c r="KY3" s="14" t="s">
        <v>14</v>
      </c>
      <c r="KZ3" s="14" t="s">
        <v>9</v>
      </c>
      <c r="LA3" s="14" t="s">
        <v>28</v>
      </c>
      <c r="LB3" s="14" t="s">
        <v>29</v>
      </c>
      <c r="LC3" s="14" t="s">
        <v>14</v>
      </c>
      <c r="LD3" s="14" t="s">
        <v>9</v>
      </c>
      <c r="LE3" s="14" t="s">
        <v>28</v>
      </c>
      <c r="LF3" s="14" t="s">
        <v>29</v>
      </c>
      <c r="LG3" s="14" t="s">
        <v>14</v>
      </c>
      <c r="LH3" s="14" t="s">
        <v>9</v>
      </c>
      <c r="LI3" s="14" t="s">
        <v>28</v>
      </c>
      <c r="LJ3" s="14" t="s">
        <v>29</v>
      </c>
      <c r="LK3" s="14" t="s">
        <v>14</v>
      </c>
      <c r="LL3" s="14" t="s">
        <v>9</v>
      </c>
      <c r="LM3" s="14" t="s">
        <v>28</v>
      </c>
      <c r="LN3" s="14" t="s">
        <v>29</v>
      </c>
      <c r="LO3" s="15" t="s">
        <v>14</v>
      </c>
      <c r="LP3" s="15" t="s">
        <v>9</v>
      </c>
      <c r="LQ3" s="15" t="s">
        <v>28</v>
      </c>
      <c r="LR3" s="15" t="s">
        <v>29</v>
      </c>
      <c r="LS3" s="14"/>
      <c r="LT3" s="14"/>
      <c r="LU3" s="14"/>
      <c r="LV3" s="14"/>
      <c r="LW3" s="14"/>
      <c r="LX3" s="14"/>
      <c r="LY3" s="14"/>
      <c r="LZ3" s="14"/>
      <c r="MA3" s="13" t="s">
        <v>14</v>
      </c>
      <c r="MB3" s="13" t="s">
        <v>9</v>
      </c>
      <c r="MC3" s="13" t="s">
        <v>28</v>
      </c>
      <c r="MD3" s="13" t="s">
        <v>29</v>
      </c>
      <c r="ME3" s="13" t="s">
        <v>14</v>
      </c>
      <c r="MF3" s="13" t="s">
        <v>9</v>
      </c>
      <c r="MG3" s="13" t="s">
        <v>28</v>
      </c>
      <c r="MH3" s="13" t="s">
        <v>29</v>
      </c>
      <c r="MI3" s="13" t="s">
        <v>14</v>
      </c>
      <c r="MJ3" s="13" t="s">
        <v>9</v>
      </c>
      <c r="MK3" s="13" t="s">
        <v>28</v>
      </c>
      <c r="ML3" s="13" t="s">
        <v>29</v>
      </c>
      <c r="MM3" s="13" t="s">
        <v>14</v>
      </c>
      <c r="MN3" s="13" t="s">
        <v>9</v>
      </c>
      <c r="MO3" s="13" t="s">
        <v>28</v>
      </c>
      <c r="MP3" s="13" t="s">
        <v>29</v>
      </c>
      <c r="MQ3" s="16" t="s">
        <v>14</v>
      </c>
      <c r="MR3" s="16" t="s">
        <v>9</v>
      </c>
      <c r="MS3" s="16" t="s">
        <v>28</v>
      </c>
      <c r="MT3" s="16" t="s">
        <v>29</v>
      </c>
      <c r="MU3" s="13"/>
      <c r="MV3" s="13"/>
      <c r="MW3" s="13"/>
      <c r="MX3" s="13"/>
      <c r="MY3" s="13"/>
      <c r="MZ3" s="13"/>
      <c r="NA3" s="13"/>
      <c r="NB3" s="13"/>
      <c r="NC3" s="14" t="s">
        <v>14</v>
      </c>
      <c r="ND3" s="14" t="s">
        <v>9</v>
      </c>
      <c r="NE3" s="14" t="s">
        <v>28</v>
      </c>
      <c r="NF3" s="14" t="s">
        <v>29</v>
      </c>
      <c r="NG3" s="14" t="s">
        <v>14</v>
      </c>
      <c r="NH3" s="14" t="s">
        <v>9</v>
      </c>
      <c r="NI3" s="14" t="s">
        <v>28</v>
      </c>
      <c r="NJ3" s="14" t="s">
        <v>29</v>
      </c>
      <c r="NK3" s="14" t="s">
        <v>14</v>
      </c>
      <c r="NL3" s="14" t="s">
        <v>9</v>
      </c>
      <c r="NM3" s="14" t="s">
        <v>28</v>
      </c>
      <c r="NN3" s="14" t="s">
        <v>29</v>
      </c>
      <c r="NO3" s="14" t="s">
        <v>14</v>
      </c>
      <c r="NP3" s="14" t="s">
        <v>9</v>
      </c>
      <c r="NQ3" s="14" t="s">
        <v>28</v>
      </c>
      <c r="NR3" s="14" t="s">
        <v>29</v>
      </c>
      <c r="NS3" s="15" t="s">
        <v>14</v>
      </c>
      <c r="NT3" s="15" t="s">
        <v>9</v>
      </c>
      <c r="NU3" s="15" t="s">
        <v>28</v>
      </c>
      <c r="NV3" s="15" t="s">
        <v>29</v>
      </c>
      <c r="NW3" s="14"/>
      <c r="NX3" s="14"/>
      <c r="NY3" s="14"/>
      <c r="NZ3" s="14"/>
      <c r="OA3" s="14"/>
      <c r="OB3" s="14"/>
      <c r="OC3" s="14"/>
      <c r="OD3" s="14"/>
      <c r="OE3" s="13" t="s">
        <v>14</v>
      </c>
      <c r="OF3" s="13" t="s">
        <v>9</v>
      </c>
      <c r="OG3" s="13" t="s">
        <v>28</v>
      </c>
      <c r="OH3" s="13" t="s">
        <v>29</v>
      </c>
      <c r="OI3" s="13" t="s">
        <v>14</v>
      </c>
      <c r="OJ3" s="13" t="s">
        <v>9</v>
      </c>
      <c r="OK3" s="13" t="s">
        <v>28</v>
      </c>
      <c r="OL3" s="13" t="s">
        <v>29</v>
      </c>
      <c r="OM3" s="13" t="s">
        <v>14</v>
      </c>
      <c r="ON3" s="13" t="s">
        <v>9</v>
      </c>
      <c r="OO3" s="13" t="s">
        <v>28</v>
      </c>
      <c r="OP3" s="13" t="s">
        <v>29</v>
      </c>
      <c r="OQ3" s="13" t="s">
        <v>14</v>
      </c>
      <c r="OR3" s="13" t="s">
        <v>9</v>
      </c>
      <c r="OS3" s="13" t="s">
        <v>28</v>
      </c>
      <c r="OT3" s="13" t="s">
        <v>29</v>
      </c>
      <c r="OU3" s="16" t="s">
        <v>14</v>
      </c>
      <c r="OV3" s="16" t="s">
        <v>9</v>
      </c>
      <c r="OW3" s="16" t="s">
        <v>28</v>
      </c>
      <c r="OX3" s="16" t="s">
        <v>29</v>
      </c>
      <c r="OY3" s="13"/>
      <c r="OZ3" s="13"/>
      <c r="PA3" s="13"/>
      <c r="PB3" s="13"/>
      <c r="PC3" s="13"/>
      <c r="PD3" s="13"/>
      <c r="PE3" s="13"/>
      <c r="PF3" s="13"/>
      <c r="PG3" s="14" t="s">
        <v>14</v>
      </c>
      <c r="PH3" s="14" t="s">
        <v>9</v>
      </c>
      <c r="PI3" s="14" t="s">
        <v>28</v>
      </c>
      <c r="PJ3" s="14" t="s">
        <v>29</v>
      </c>
      <c r="PK3" s="14" t="s">
        <v>14</v>
      </c>
      <c r="PL3" s="14" t="s">
        <v>9</v>
      </c>
      <c r="PM3" s="14" t="s">
        <v>28</v>
      </c>
      <c r="PN3" s="14" t="s">
        <v>29</v>
      </c>
      <c r="PO3" s="14" t="s">
        <v>14</v>
      </c>
      <c r="PP3" s="14" t="s">
        <v>9</v>
      </c>
      <c r="PQ3" s="14" t="s">
        <v>28</v>
      </c>
      <c r="PR3" s="14" t="s">
        <v>29</v>
      </c>
      <c r="PS3" s="14" t="s">
        <v>14</v>
      </c>
      <c r="PT3" s="14" t="s">
        <v>9</v>
      </c>
      <c r="PU3" s="14" t="s">
        <v>28</v>
      </c>
      <c r="PV3" s="14" t="s">
        <v>29</v>
      </c>
      <c r="PW3" s="15" t="s">
        <v>14</v>
      </c>
      <c r="PX3" s="15" t="s">
        <v>9</v>
      </c>
      <c r="PY3" s="15" t="s">
        <v>28</v>
      </c>
      <c r="PZ3" s="15" t="s">
        <v>29</v>
      </c>
      <c r="QA3" s="14"/>
      <c r="QB3" s="14"/>
      <c r="QC3" s="14"/>
      <c r="QD3" s="14"/>
      <c r="QE3" s="14"/>
      <c r="QF3" s="14"/>
      <c r="QG3" s="14"/>
      <c r="QH3" s="14"/>
      <c r="QI3" s="13" t="s">
        <v>14</v>
      </c>
      <c r="QJ3" s="13" t="s">
        <v>9</v>
      </c>
      <c r="QK3" s="13" t="s">
        <v>28</v>
      </c>
      <c r="QL3" s="13" t="s">
        <v>29</v>
      </c>
      <c r="QM3" s="13" t="s">
        <v>14</v>
      </c>
      <c r="QN3" s="13" t="s">
        <v>9</v>
      </c>
      <c r="QO3" s="13" t="s">
        <v>28</v>
      </c>
      <c r="QP3" s="13" t="s">
        <v>29</v>
      </c>
      <c r="QQ3" s="13" t="s">
        <v>14</v>
      </c>
      <c r="QR3" s="13" t="s">
        <v>9</v>
      </c>
      <c r="QS3" s="13" t="s">
        <v>28</v>
      </c>
      <c r="QT3" s="13" t="s">
        <v>29</v>
      </c>
      <c r="QU3" s="13" t="s">
        <v>14</v>
      </c>
      <c r="QV3" s="13" t="s">
        <v>9</v>
      </c>
      <c r="QW3" s="13" t="s">
        <v>28</v>
      </c>
      <c r="QX3" s="13" t="s">
        <v>29</v>
      </c>
      <c r="QY3" s="16" t="s">
        <v>14</v>
      </c>
      <c r="QZ3" s="16" t="s">
        <v>9</v>
      </c>
      <c r="RA3" s="16" t="s">
        <v>28</v>
      </c>
      <c r="RB3" s="16" t="s">
        <v>29</v>
      </c>
      <c r="RC3" s="13"/>
      <c r="RD3" s="13"/>
      <c r="RE3" s="13"/>
      <c r="RF3" s="13"/>
      <c r="RG3" s="13"/>
      <c r="RH3" s="13"/>
      <c r="RI3" s="13"/>
      <c r="RJ3" s="13"/>
      <c r="RK3" s="14" t="s">
        <v>14</v>
      </c>
      <c r="RL3" s="14" t="s">
        <v>9</v>
      </c>
      <c r="RM3" s="14" t="s">
        <v>28</v>
      </c>
      <c r="RN3" s="14" t="s">
        <v>29</v>
      </c>
      <c r="RO3" s="14" t="s">
        <v>14</v>
      </c>
      <c r="RP3" s="14" t="s">
        <v>9</v>
      </c>
      <c r="RQ3" s="14" t="s">
        <v>28</v>
      </c>
      <c r="RR3" s="14" t="s">
        <v>29</v>
      </c>
      <c r="RS3" s="14" t="s">
        <v>14</v>
      </c>
      <c r="RT3" s="14" t="s">
        <v>9</v>
      </c>
      <c r="RU3" s="14" t="s">
        <v>28</v>
      </c>
      <c r="RV3" s="14" t="s">
        <v>29</v>
      </c>
      <c r="RW3" s="14" t="s">
        <v>14</v>
      </c>
      <c r="RX3" s="14" t="s">
        <v>9</v>
      </c>
      <c r="RY3" s="14" t="s">
        <v>28</v>
      </c>
      <c r="RZ3" s="14" t="s">
        <v>29</v>
      </c>
      <c r="SA3" s="15" t="s">
        <v>14</v>
      </c>
      <c r="SB3" s="15" t="s">
        <v>9</v>
      </c>
      <c r="SC3" s="15" t="s">
        <v>28</v>
      </c>
      <c r="SD3" s="15" t="s">
        <v>29</v>
      </c>
      <c r="SE3" s="14"/>
      <c r="SF3" s="14"/>
      <c r="SG3" s="14"/>
      <c r="SH3" s="14"/>
      <c r="SI3" s="14"/>
      <c r="SJ3" s="14"/>
      <c r="SK3" s="14"/>
      <c r="SL3" s="14"/>
      <c r="SM3" s="13" t="s">
        <v>14</v>
      </c>
      <c r="SN3" s="13" t="s">
        <v>9</v>
      </c>
      <c r="SO3" s="13" t="s">
        <v>28</v>
      </c>
      <c r="SP3" s="13" t="s">
        <v>29</v>
      </c>
      <c r="SQ3" s="13" t="s">
        <v>14</v>
      </c>
      <c r="SR3" s="13" t="s">
        <v>9</v>
      </c>
      <c r="SS3" s="13" t="s">
        <v>28</v>
      </c>
      <c r="ST3" s="13" t="s">
        <v>29</v>
      </c>
      <c r="SU3" s="13" t="s">
        <v>14</v>
      </c>
      <c r="SV3" s="13" t="s">
        <v>9</v>
      </c>
      <c r="SW3" s="13" t="s">
        <v>28</v>
      </c>
      <c r="SX3" s="13" t="s">
        <v>29</v>
      </c>
      <c r="SY3" s="61" t="s">
        <v>14</v>
      </c>
      <c r="SZ3" s="61" t="s">
        <v>9</v>
      </c>
      <c r="TA3" s="61" t="s">
        <v>28</v>
      </c>
      <c r="TB3" s="61" t="s">
        <v>29</v>
      </c>
      <c r="TC3" s="13" t="s">
        <v>52</v>
      </c>
      <c r="TD3" s="13"/>
      <c r="TE3" s="13"/>
      <c r="TF3" s="13"/>
      <c r="TG3" s="13"/>
      <c r="TH3" s="13"/>
    </row>
    <row r="4" spans="1:528" x14ac:dyDescent="0.2">
      <c r="A4" s="4" cm="1">
        <f t="array" ref="A4">IF(AND(H4&lt;&gt;"",H4&lt;&gt;"No DD"),SUMPRODUCT((H$4:H$15&lt;&gt;"")*(H$4:H$15&lt;&gt;"No DD")*(E$4:E$15&gt;E4))+1,IF(H4="No DD",SUMPRODUCT((H$4:H$15="No DD")*(E$4:E$15&gt;E4))+1+SUMPRODUCT((H$4:H$15&lt;&gt;"")*(H$4:H$15&lt;&gt;"No DD")),""))</f>
        <v>1</v>
      </c>
      <c r="B4" s="5" t="s">
        <v>137</v>
      </c>
      <c r="C4" s="4" t="s">
        <v>3</v>
      </c>
      <c r="D4" s="4">
        <v>2006</v>
      </c>
      <c r="E4" s="9">
        <f>SUM(J4:P4)+SUM(J4:M4)*0.0000001+SUM(J4)*0.0000000000001</f>
        <v>162.50001039000534</v>
      </c>
      <c r="F4" s="3" t="str">
        <f>IF(OR(AND(AJ4&gt;=AN$17,AK4&gt;=AN$21,AJ4&lt;&gt;"",AI4=""),AND(AL4&gt;=AN$17,AM4&gt;=AN$21,AL4&lt;&gt;"",AI4=""),AND(BF4&gt;=BJ$17,BG4&gt;=BJ$21,BF4&lt;&gt;"",BE4=""),AND(BH4&gt;=BJ$17,BI4&gt;=BJ$21,BH4&lt;&gt;"",BE4=""),AND(CB4&gt;=CF$17,CC4&gt;=CF$21,CB4&lt;&gt;"",CA4=""),AND(CD4&gt;=CF$17,CE4&gt;=CF$21,CD4&lt;&gt;""),AND(DC4&gt;=DJ$17,DD4&gt;=DJ$21,DC4&lt;&gt;""),AND(DH4&gt;=DJ$17,DI4&gt;=DJ$21,DH4&lt;&gt;""),AND(EE4&gt;=EL$17,EF4&gt;=EL$21,EE4&lt;&gt;""),AND(EJ4&gt;=EL$17,EK4&gt;=EL$21,EJ4&lt;&gt;""),AND(FG4&gt;=FN$17,FH4&gt;=FN$21,FG4&lt;&gt;""),AND(FL4&gt;=FN$17,FM4&gt;=FN$21,FL4&lt;&gt;""),AND(GI4&gt;=GP$17,GJ4&gt;=GP$21,GI4&lt;&gt;""),AND(GN4&gt;=GP$17,GO4&gt;=GP$21,GN4&lt;&gt;""),AND(HK4&gt;=HR$17,HL4&gt;=HR$21,HK4&lt;&gt;""),AND(HP4&gt;=HR$17,HQ4&gt;=HR$21,HP4&lt;&gt;""),AND(IM4&gt;=IT$17,IN4&gt;=IT$21,IM4&lt;&gt;""),AND(IR4&gt;=IT$17,IS4&gt;=IT$21,IR4&lt;&gt;""),AND(JO4&gt;=JV$17,JP4&gt;=JV$21,JO4&lt;&gt;""),AND(JT4&gt;=JV$17,JU4&gt;=JV$21,JT4&lt;&gt;""),AND(KQ4&gt;=KX$17,KR4&gt;=KX$21,KQ4&lt;&gt;""),AND(KV4&gt;=KX$17,KW4&gt;=KX$21,KV4&lt;&gt;""),AND(LS4&gt;=LZ$17,LT4&gt;=LZ$21,LS4&lt;&gt;""),AND(LX4&gt;=LZ$17,LY4&gt;=LZ$21,LX4&lt;&gt;""),AND(MU4&gt;=NB$17,MV4&gt;=NB$21,MU4&lt;&gt;""),AND(MZ4&gt;=NB$17,NA4&gt;=NB$21,MZ4&lt;&gt;""),AND(NW4&gt;=OD$17,NX4&gt;=OD$21,NW4&lt;&gt;""),AND(OB4&gt;=OD$17,OC4&gt;=OD$21,OB4&lt;&gt;""),AND(OY4&gt;=PF$17,OZ4&gt;=PF$21,OY4&lt;&gt;""),AND(PD4&gt;=PF$17,PE4&gt;=PF$21,PD4&lt;&gt;""),AND(QA4&gt;=QH$17,QB4&gt;=QH$21,QA4&lt;&gt;""),AND(QF4&gt;=QH$17,QG4&gt;=QH$21,QF4&lt;&gt;""),AND(RC4&gt;=RJ$17,RD4&gt;=RJ$21,RC4&lt;&gt;""),AND(RH4&gt;=RJ$17,RI4&gt;=RJ$21,RH4&lt;&gt;""),AND(SE4&gt;=SL$17,SF4&gt;=SL$21,SE4&lt;&gt;""),AND(SJ4&gt;=SL$17,SK4&gt;=SL$21,SJ4&lt;&gt;"")),"P","")</f>
        <v>P</v>
      </c>
      <c r="G4" s="3" t="str">
        <f>IF(OR(AND(AK4&gt;=AN$21,AK4&lt;&gt;"",AI4=""),AND(AM4&gt;=AN$21,AM4&lt;&gt;"",AI4=""),AND(BG4&gt;=BJ$21,BG4&lt;&gt;"",BE4=""),AND(BI4&gt;=BJ$21,BI4&lt;&gt;"",BE4=""),AND(CC4&gt;=CF$21,CC4&lt;&gt;"",CA4=""),AND(CE4&gt;=CF$21,CE4&lt;&gt;"",CA4=""),AND(DD4&gt;=DJ$21,DD4&lt;&gt;""),AND(DI4&gt;=DJ$21,DI4&lt;&gt;""),AND(EF4&gt;=EL$21,EF4&lt;&gt;""),AND(EK4&gt;=EL$21,EK4&lt;&gt;""),AND(FH4&gt;=FN$21,FH4&lt;&gt;""),AND(FM4&gt;=FN$21,FM4&lt;&gt;""),AND(GJ4&gt;=GP$21,GJ4&lt;&gt;""),AND(GO4&gt;=GP$21,GO4&lt;&gt;""),AND(HL4&gt;=HR$21,HL4&lt;&gt;""),AND(HQ4&gt;=HR$21,HQ4&lt;&gt;""),AND(IN4&gt;=IT$21,IN4&lt;&gt;""),AND(IS4&gt;=IT$21,IS4&lt;&gt;""),AND(JP4&gt;=JV$21,JP4&lt;&gt;""),AND(JU4&gt;=JV$21,JU4&lt;&gt;""),AND(KR4&gt;=KX$21,KR4&lt;&gt;""),AND(KW4&gt;=KX$21,KW4&lt;&gt;""),AND(LT4&gt;=LZ$21,LT4&lt;&gt;""),AND(LY4&gt;=LZ$21,LY4&lt;&gt;""),AND(MV4&gt;=NB$21,MV4&lt;&gt;""),AND(NA4&gt;=NB$21,NA4&lt;&gt;""),AND(NX4&gt;=OD$21,NX4&lt;&gt;""),AND(OC4&gt;=OD$21,OC4&lt;&gt;""),AND(OZ4&gt;=PF$21,OZ4&lt;&gt;""),AND(PE4&gt;=PF$21,PE4&lt;&gt;""),AND(QB4&gt;=QH$21,QB4&lt;&gt;""),AND(QG4&gt;=QH$21,QG4&lt;&gt;""),AND(RD4&gt;=RJ$21,RD4&lt;&gt;""),AND(RI4&gt;=RJ$21,RI4&lt;&gt;""),AND(SF4&gt;=SL$21,SF4&lt;&gt;""),AND(SK4&gt;=SL$21,SK4&lt;&gt;"")),"P","")</f>
        <v>P</v>
      </c>
      <c r="H4" s="36" t="str">
        <f>IF(AND(G4="P",F4=""),"No DD",IF(OR(AND(AJ4&gt;=AN$20,AK4&gt;=AN$24,AJ4&lt;&gt;"",AI4=""),AND(AL4&gt;=AN$20,AM4&gt;=AN$24,AL4&lt;&gt;"",AI4=""),AND(BF4&gt;=BJ$20,BG4&gt;=BJ$24,BF4&lt;&gt;"",BE4=""),AND(BH4&gt;=BJ$20,BI4&gt;=BJ$24,BH4&lt;&gt;"",BE4=""),AND(CB4&gt;=CF$20,CC4&gt;=CF$24,CB4&lt;&gt;"",CA4=""),AND(CD4&gt;=CF$20,CE4&gt;=CF$24,CD4&lt;&gt;""),AND(DC4&gt;=DJ$20,DD4&gt;=DJ$24,DC4&lt;&gt;""),AND(DH4&gt;=DJ$20,DI4&gt;=DJ$24,DH4&lt;&gt;""),AND(EE4&gt;=EL$20,EF4&gt;=EL$24,EE4&lt;&gt;""),AND(EJ4&gt;=EL$20,EK4&gt;=EL$24,EJ4&lt;&gt;""),AND(FG4&gt;=FN$20,FH4&gt;=FN$24,FG4&lt;&gt;""),AND(FL4&gt;=FN$20,FM4&gt;=FN$24,FL4&lt;&gt;""),AND(GI4&gt;=GP$20,GJ4&gt;=GP$24,GI4&lt;&gt;""),AND(GN4&gt;=GP$20,GO4&gt;=GP$24,GN4&lt;&gt;""),AND(HK4&gt;=HR$20,HL4&gt;=HR$24,HK4&lt;&gt;""),AND(HP4&gt;=HR$20,HQ4&gt;=HR$24,HP4&lt;&gt;""),AND(IM4&gt;=IT$20,IN4&gt;=IT$24,IM4&lt;&gt;""),AND(IR4&gt;=IT$20,IS4&gt;=IT$24,IR4&lt;&gt;""),AND(JO4&gt;=JV$20,JP4&gt;=JV$24,JO4&lt;&gt;""),AND(JT4&gt;=JV$20,JU4&gt;=JV$24,JT4&lt;&gt;""),AND(KQ4&gt;=KX$20,KR4&gt;=KX$24,KQ4&lt;&gt;""),AND(KV4&gt;=KX$20,KW4&gt;=KX$24,KV4&lt;&gt;""),AND(LS4&gt;=LZ$20,LT4&gt;=LZ$24,LS4&lt;&gt;""),AND(LX4&gt;=LZ$20,LY4&gt;=LZ$24,LX4&lt;&gt;""),AND(MU4&gt;=NB$20,MV4&gt;=NB$24,MU4&lt;&gt;""),AND(MZ4&gt;=NB$20,NA4&gt;=NB$24,MZ4&lt;&gt;""),AND(NW4&gt;=OD$20,NX4&gt;=OD$24,NW4&lt;&gt;""),AND(OB4&gt;=OD$20,OC4&gt;=OD$24,OB4&lt;&gt;""),AND(OY4&gt;=PF$20,OZ4&gt;=PF$24,OY4&lt;&gt;""),AND(PD4&gt;=PF$20,PE4&gt;=PF$24,PD4&lt;&gt;""),AND(QA4&gt;=QH$20,QB4&gt;=QH$24,QA4&lt;&gt;""),AND(QF4&gt;=QH$20,QG4&gt;=QH$24,QF4&lt;&gt;""),AND(RC4&gt;=RJ$20,RD4&gt;=RJ$24,RC4&lt;&gt;""),AND(RH4&gt;=RJ$20,RI4&gt;=RJ$24,RH4&lt;&gt;""),AND(SE4&gt;=SL$20,SF4&gt;=SL$24,SE4&lt;&gt;""),AND(SJ4&gt;=SL$20,SK4&gt;=SL$24,SJ4&lt;&gt;"")),"Merit",IF(OR(AND(AJ4&gt;=AN$19,AK4&gt;=AN$23,AJ4&lt;&gt;"",AI4=""),AND(AL4&gt;=AN$19,AM4&gt;=AN$23,AL4&lt;&gt;"",AI4=""),AND(BF4&gt;=BJ$19,BG4&gt;=BJ$23,BF4&lt;&gt;"",BE4=""),AND(BH4&gt;=BJ$19,BI4&gt;=BJ$23,BH4&lt;&gt;"",BE4=""),AND(CB4&gt;=CF$19,CC4&gt;=CF$23,CB4&lt;&gt;"",CA4=""),AND(CD4&gt;=CF$19,CE4&gt;=CF$23,CD4&lt;&gt;""),AND(DC4&gt;=DJ$19,DD4&gt;=DJ$23,DC4&lt;&gt;""),AND(DH4&gt;=DJ$19,DI4&gt;=DJ$23,DH4&lt;&gt;""),AND(EE4&gt;=EL$19,EF4&gt;=EL$23,EE4&lt;&gt;""),AND(EJ4&gt;=EL$19,EK4&gt;=EL$23,EJ4&lt;&gt;""),AND(FG4&gt;=FN$19,FH4&gt;=FN$23,FG4&lt;&gt;""),AND(FL4&gt;=FN$19,FM4&gt;=FN$23,FL4&lt;&gt;""),AND(GI4&gt;=GP$19,GJ4&gt;=GP$23,GI4&lt;&gt;""),AND(GN4&gt;=GP$19,GO4&gt;=GP$23,GN4&lt;&gt;""),AND(HK4&gt;=HR$19,HL4&gt;=HR$23,HK4&lt;&gt;""),AND(HP4&gt;=HR$19,HQ4&gt;=HR$23,HP4&lt;&gt;""),AND(IM4&gt;=IT$19,IN4&gt;=IT$23,IM4&lt;&gt;""),AND(IR4&gt;=IT$19,IS4&gt;=IT$23,IR4&lt;&gt;""),AND(JO4&gt;=JV$19,JP4&gt;=JV$23,JO4&lt;&gt;""),AND(JT4&gt;=JV$19,JU4&gt;=JV$23,JT4&lt;&gt;""),AND(KQ4&gt;=KX$19,KR4&gt;=KX$23,KQ4&lt;&gt;""),AND(KV4&gt;=KX$19,KW4&gt;=KX$23,KV4&lt;&gt;""),AND(LS4&gt;=LZ$19,LT4&gt;=LZ$23,LS4&lt;&gt;""),AND(LX4&gt;=LZ$19,LY4&gt;=LZ$23,LX4&lt;&gt;""),AND(MU4&gt;=NB$19,MV4&gt;=NB$23,MU4&lt;&gt;""),AND(MZ4&gt;=NB$19,NA4&gt;=NB$23,MZ4&lt;&gt;""),AND(NW4&gt;=OD$19,NX4&gt;=OD$23,NW4&lt;&gt;""),AND(OB4&gt;=OD$19,OC4&gt;=OD$23,OB4&lt;&gt;""),AND(OY4&gt;=PF$19,OZ4&gt;=PF$23,OY4&lt;&gt;""),AND(PD4&gt;=PF$19,PE4&gt;=PF$23,PD4&lt;&gt;""),AND(QA4&gt;=QH$19,QB4&gt;=QH$23,QA4&lt;&gt;""),AND(QF4&gt;=QH$19,QG4&gt;=QH$23,QF4&lt;&gt;""),AND(RC4&gt;=RJ$19,RD4&gt;=RJ$23,RC4&lt;&gt;""),AND(RH4&gt;=RJ$19,RI4&gt;=RJ$23,RH4&lt;&gt;""),AND(SE4&gt;=SL$19,SF4&gt;=SL$23,SE4&lt;&gt;""),AND(SJ4&gt;=SL$19,SK4&gt;=SL$23,SJ4&lt;&gt;"")),"Excellence",IF(I4="P","Worlds Team",IF(F4="P","National Team","")))))</f>
        <v>Merit</v>
      </c>
      <c r="I4" s="3" t="str">
        <f>IF(OR(AND(AJ4&gt;=AN$18,AK4&gt;=AN$22,AJ4&lt;&gt;"",AI4=""),AND(AL4&gt;=AN$18,AM4&gt;=AN$22,AL4&lt;&gt;"",AI4=""),AND(BF4&gt;=BJ$18,BG4&gt;=BJ$22,BF4&lt;&gt;"",BE4=""),AND(BH4&gt;=BJ$18,BI4&gt;=BJ$22,BH4&lt;&gt;"",BE4=""),AND(CB4&gt;=CF$18,CC4&gt;=CF$22,CB4&lt;&gt;"",CA4=""),AND(CD4&gt;=CF$18,CE4&gt;=CF$22,CD4&lt;&gt;""),AND(DC4&gt;=DJ$18,DD4&gt;=DJ$22,DC4&lt;&gt;""),AND(DH4&gt;=DJ$18,DI4&gt;=DJ$22,DH4&lt;&gt;""),AND(EE4&gt;=EL$18,EF4&gt;=EL$22,EE4&lt;&gt;""),AND(EJ4&gt;=EL$18,EK4&gt;=EL$22,EJ4&lt;&gt;""),AND(FG4&gt;=FN$18,FH4&gt;=FN$22,FG4&lt;&gt;""),AND(FL4&gt;=FN$18,FM4&gt;=FN$22,FL4&lt;&gt;""),AND(GI4&gt;=GP$18,GJ4&gt;=GP$22,GI4&lt;&gt;""),AND(GN4&gt;=GP$18,GO4&gt;=GP$22,GN4&lt;&gt;""),AND(HK4&gt;=HR$18,HL4&gt;=HR$22,HK4&lt;&gt;""),AND(HP4&gt;=HR$18,HQ4&gt;=HR$22,HP4&lt;&gt;""),AND(IM4&gt;=IT$18,IN4&gt;=IT$22,IM4&lt;&gt;""),AND(IR4&gt;=IT$18,IS4&gt;=IT$22,IR4&lt;&gt;""),AND(JO4&gt;=JV$18,JP4&gt;=JV$22,JO4&lt;&gt;""),AND(JT4&gt;=JV$18,JU4&gt;=JV$22,JT4&lt;&gt;""),AND(KQ4&gt;=KX$18,KR4&gt;=KX$22,KQ4&lt;&gt;""),AND(KV4&gt;=KX$18,KW4&gt;=KX$22,KV4&lt;&gt;""),AND(LS4&gt;=LZ$18,LT4&gt;=LZ$22,LS4&lt;&gt;""),AND(LX4&gt;=LZ$18,LY4&gt;=LZ$22,LX4&lt;&gt;""),AND(MU4&gt;=NB$18,MV4&gt;=NB$22,MU4&lt;&gt;""),AND(MZ4&gt;=NB$18,NA4&gt;=NB$22,MZ4&lt;&gt;""),AND(NW4&gt;=OD$18,NX4&gt;=OD$22,NW4&lt;&gt;""),AND(OB4&gt;=OD$18,OC4&gt;=OD$22,OB4&lt;&gt;""),AND(OY4&gt;=PF$18,OZ4&gt;=PF$22,OY4&lt;&gt;""),AND(PD4&gt;=PF$18,PE4&gt;=PF$22,PD4&lt;&gt;""),AND(QA4&gt;=QH$18,QB4&gt;=QH$22,QA4&lt;&gt;""),AND(QF4&gt;=QH$18,QG4&gt;=QH$22,QF4&lt;&gt;""),AND(RC4&gt;=RJ$18,RD4&gt;=RJ$22,RC4&lt;&gt;""),AND(RH4&gt;=RJ$18,RI4&gt;=RJ$22,RH4&lt;&gt;""),AND(SE4&gt;=SL$18,SF4&gt;=SL$22,SE4&lt;&gt;""),AND(SJ4&gt;=SL$18,SK4&gt;=SL$22,SJ4&lt;&gt;"")),"P","")</f>
        <v>P</v>
      </c>
      <c r="J4" s="8">
        <f>IF(COUNT(AK4,BG4,CC4)&gt;0,LARGE((AK4,BG4,CC4),1),0)</f>
        <v>53.399999999999991</v>
      </c>
      <c r="K4" s="8" t="str">
        <f>IF(J4=0,"",IF(J4=CC4,$BK$1,IF(J4=BG4,$AO$1,IF(J4=AK4,$S$1,""))))</f>
        <v>2025 Elite Canada</v>
      </c>
      <c r="L4" s="8">
        <f>IF(COUNT(AK4,BG4,CC4)&gt;1,LARGE((AK4,BG4,CC4),2),0)</f>
        <v>50.499999999999993</v>
      </c>
      <c r="M4" s="8" t="str">
        <f>IF(K4=0,"",IF(AND(L4=J4,L4=AK4,K4=BG4),$S$1,IF(AND(L4=J4,L4=AK4,L4=CC4),$S$1,IF(AND(L4=J4,L4=CC4,L4=BG4),$AO$1,IF(L4=CC4,$BK$1,IF(L4=BG4,$AO$1,IF(L4=AK4,$S$1,"")))))))</f>
        <v>2025 Nationals</v>
      </c>
      <c r="N4" s="8">
        <f>IF(MAX(AM4,BI4,CE4)&gt;0,MAX(AM4,BI4,CE4),0)</f>
        <v>54.8</v>
      </c>
      <c r="O4" s="8" t="str">
        <f>IF(N4=0,"",IF(N4=CE4,$BK$1,IF(N4=BI4,$AO$1,IF(N4=AM4,$S$1,""))))</f>
        <v>2025 Nationals</v>
      </c>
      <c r="P4" s="8">
        <f>IF(MAX(CG4:CH4)&gt;0,MAX(CG4:CH4),"")</f>
        <v>3.8000000000000043</v>
      </c>
      <c r="Q4" s="11" t="str">
        <f>IF(P4="","",IF(P4=CG4,"("&amp;CG$2&amp;")",IF(P4=CH4,"("&amp;CH$2&amp;")")))</f>
        <v>(Q1)</v>
      </c>
      <c r="R4" s="8" t="str">
        <f>IF(P4="","",IF(P4=CG4,IF(P4+IF(L4="",0,L4)=SF4,$RK$1,IF(P4+IF(L4="",0,L4)=RD4,$QI$1,IF(P4+IF(L4="",0,L4)=QB4,$PG$1,IF(P4+IF(L4="",0,L4)=OZ4,$OE$1,IF(P4+IF(L4="",0,L4)=NX4,$NC$1,IF(P4+IF(L4="",0,L4)=MV4,$MA$1,IF(P4+IF(L4="",0,L4)=LT4,$KY$1,IF(P4+IF(L4="",0,L4)=KR4,$JW$1,IF(P4+IF(L4="",0,L4)=JP4,$IU$1,IF(P4+IF(L4="",0,L4)=IN4,$HS$1,IF(P4+IF(L4="",0,L4)=HL4,$GQ$1,IF(P4+IF(L4="",0,L4)=GJ4,$FO$1,IF(P4+IF(L4="",0,L4)=FH4,$EM$1,IF(P4+IF(L4="",0,L4)=EF4,$DK$1,IF(P4+IF(L4="",0,L4)=DD4,$CI$1))))))))))))))),IF(P4=CH4,IF(P4+IF(N4="",0,N4)=SK4,$RK$1,IF(P4+IF(N4="",0,N4)=RI4,$QI$1,IF(P4+IF(N4="",0,N4)=QG4,$PG$1,IF(P4+IF(N4="",0,N4)=PE4,$OE$1,IF(P4+IF(N4="",0,N4)=OC4,$NC$1,IF(P4+IF(N4="",0,N4)=NA4,$MA$1,IF(P4+IF(N4="",0,N4)=LY4,$KY$1,IF(P4+IF(N4="",0,N4)=KW4,$JW$1,IF(P4+IF(N4="",0,N4)=JU4,$IU$1,IF(P4+IF(N4="",0,N4)=IS4,$HS$1,IF(P4+IF(N4="",0,N4)=HQ4,$GQ$1,IF(P4+IF(N4="",0,N4)=GO4,$FO$1,IF(P4+IF(N4="",0,N4)=FM4,$EM$1,IF(P4+IF(N4="",0,N4)=EK4,$DK$1,IF(P4+IF(N4="",0,N4)=DI4,$CI$1))))))))))))))))))</f>
        <v>2025 Worlds (Nov 9)</v>
      </c>
      <c r="S4" s="19">
        <v>18.399999999999999</v>
      </c>
      <c r="T4" s="19">
        <v>8.5</v>
      </c>
      <c r="U4" s="19">
        <v>0.2</v>
      </c>
      <c r="V4" s="19">
        <v>0</v>
      </c>
      <c r="W4" s="19">
        <v>18.5</v>
      </c>
      <c r="X4" s="19">
        <v>8.1999999999999993</v>
      </c>
      <c r="Y4" s="19">
        <v>0</v>
      </c>
      <c r="Z4" s="19">
        <v>0</v>
      </c>
      <c r="AA4" s="19">
        <v>18.8</v>
      </c>
      <c r="AB4" s="19">
        <v>8.5</v>
      </c>
      <c r="AC4" s="19">
        <v>0.2</v>
      </c>
      <c r="AD4" s="19">
        <v>0</v>
      </c>
      <c r="AE4" s="19">
        <v>18.7</v>
      </c>
      <c r="AF4" s="19">
        <v>8.8000000000000007</v>
      </c>
      <c r="AG4" s="19">
        <v>0</v>
      </c>
      <c r="AH4" s="19">
        <v>0</v>
      </c>
      <c r="AI4" s="27"/>
      <c r="AJ4" s="40">
        <f>IF(SUM(T4,X4)&gt;0,SUM(T4,X4),"")</f>
        <v>16.7</v>
      </c>
      <c r="AK4" s="40">
        <f>IF(SUM(S4:T4,V4:X4,Z4)-U4-Y4&gt;0,SUM(S4:T4,V4:X4,Z4)-U4-Y4,"")</f>
        <v>53.399999999999991</v>
      </c>
      <c r="AL4" s="40">
        <f>IF(SUM(AB4,AF4)&gt;0,SUM(AB4,AF4),"")</f>
        <v>17.3</v>
      </c>
      <c r="AM4" s="40">
        <f>IF(SUM(AA4:AB4,AD4:AF4,AH4)-SUM(AC4,AG4)&gt;0,SUM(AA4:AB4,AD4:AF4,AH4)-SUM(AC4,AG4),"")</f>
        <v>54.599999999999994</v>
      </c>
      <c r="AN4" s="40">
        <f>IF(SUM(AK4,AM4)&gt;0,SUM(AK4,AM4),"")</f>
        <v>107.99999999999999</v>
      </c>
      <c r="AO4" s="18">
        <v>18.399999999999999</v>
      </c>
      <c r="AP4" s="18">
        <v>7.3</v>
      </c>
      <c r="AQ4" s="18">
        <v>0</v>
      </c>
      <c r="AR4" s="18">
        <v>0</v>
      </c>
      <c r="AS4" s="18">
        <v>17.899999999999999</v>
      </c>
      <c r="AT4" s="18">
        <v>6.9</v>
      </c>
      <c r="AU4" s="18">
        <v>0</v>
      </c>
      <c r="AV4" s="18">
        <v>0</v>
      </c>
      <c r="AW4" s="18">
        <v>18.600000000000001</v>
      </c>
      <c r="AX4" s="18">
        <v>8.8000000000000007</v>
      </c>
      <c r="AY4" s="18">
        <v>0</v>
      </c>
      <c r="AZ4" s="18">
        <v>0</v>
      </c>
      <c r="BA4" s="18">
        <v>18.100000000000001</v>
      </c>
      <c r="BB4" s="18">
        <v>9.3000000000000007</v>
      </c>
      <c r="BC4" s="18">
        <v>0</v>
      </c>
      <c r="BD4" s="18">
        <v>0</v>
      </c>
      <c r="BE4" s="28"/>
      <c r="BF4" s="11">
        <f>IF(SUM(AP4,AT4)&gt;0,SUM(AP4,AT4),"")</f>
        <v>14.2</v>
      </c>
      <c r="BG4" s="11">
        <f>IF(SUM(AO4:AP4,AR4:AT4,AV4)-AQ4-AU4&gt;0,SUM(AO4:AP4,AR4:AT4,AV4)-AQ4-AU4,"")</f>
        <v>50.499999999999993</v>
      </c>
      <c r="BH4" s="11">
        <f>IF(SUM(AX4,BB4)&gt;0,SUM(AX4,BB4),"")</f>
        <v>18.100000000000001</v>
      </c>
      <c r="BI4" s="11">
        <f>IF(SUM(AW4:AX4,AZ4:BB4,BD4)-SUM(AY4,BC4)&gt;0,SUM(AW4:AX4,AZ4:BB4,BD4)-SUM(AY4,BC4),"")</f>
        <v>54.8</v>
      </c>
      <c r="BJ4" s="11">
        <f>IF(SUM(BG4,BI4)&gt;0,SUM(BG4,BI4),"")</f>
        <v>105.29999999999998</v>
      </c>
      <c r="BK4" s="19"/>
      <c r="BL4" s="19"/>
      <c r="BM4" s="19"/>
      <c r="BN4" s="19"/>
      <c r="BO4" s="19"/>
      <c r="BP4" s="19"/>
      <c r="BQ4" s="19"/>
      <c r="BR4" s="19"/>
      <c r="BS4" s="19"/>
      <c r="BT4" s="19"/>
      <c r="BU4" s="19"/>
      <c r="BV4" s="19"/>
      <c r="BW4" s="19"/>
      <c r="BX4" s="19"/>
      <c r="BY4" s="19"/>
      <c r="BZ4" s="19"/>
      <c r="CA4" s="27"/>
      <c r="CB4" s="40" t="str">
        <f>IF(SUM(BL4,BP4)&gt;0,SUM(BL4,BP4),"")</f>
        <v/>
      </c>
      <c r="CC4" s="40" t="str">
        <f>IF(SUM(BK4:BL4,BN4:BP4,BR4)-BM4-BQ4&gt;0,SUM(BK4:BL4,BN4:BP4,BR4)-BM4-BQ4,"")</f>
        <v/>
      </c>
      <c r="CD4" s="40" t="str">
        <f>IF(SUM(BT4,BX4)&gt;0,SUM(BT4,BX4),"")</f>
        <v/>
      </c>
      <c r="CE4" s="40" t="str">
        <f>IF(SUM(BS4:BT4,BV4:BX4,BZ4)-SUM(BU4,BY4)&gt;0,SUM(BS4:BT4,BV4:BX4,BZ4)-SUM(BU4,BY4),"")</f>
        <v/>
      </c>
      <c r="CF4" s="40" t="str">
        <f>IF(SUM(CC4,CE4)&gt;0,SUM(CC4,CE4),"")</f>
        <v/>
      </c>
      <c r="CG4" s="51">
        <f>IF(MAX(DD4,EF4,FH4,GJ4,HL4,IN4,JP4,KR4,LT4,MV4,NX4,OZ4,QB4,RD4,SF4)-IF(L4="",0,L4)&gt;0.001,MAX(DD4,EF4,FH4,GJ4,HL4,IN4,JP4,KR4,LT4,MV4,NX4,OZ4,QB4,RD4,SF4)-IF(L4="",0,L4),"")</f>
        <v>3.8000000000000043</v>
      </c>
      <c r="CH4" s="51" t="str">
        <f>IF(MAX(DI4,EK4,FM4,GO4,HQ4,IS4,JU4,KW4,LY4,NA4,OC4,PE4,QG4,RI4,SK4)-IF(N4="",0,N4)&gt;0.001,MAX(DI4,EK4,FM4,GO4,HQ4,IS4,JU4,KW4,LY4,NA4,OC4,PE4,QG4,RI4,SK4)-IF(N4="",0,N4),"")</f>
        <v/>
      </c>
      <c r="CI4" s="17"/>
      <c r="CJ4" s="17"/>
      <c r="CK4" s="17"/>
      <c r="CL4" s="17"/>
      <c r="CM4" s="17"/>
      <c r="CN4" s="17"/>
      <c r="CO4" s="17"/>
      <c r="CP4" s="17"/>
      <c r="CQ4" s="17"/>
      <c r="CR4" s="17"/>
      <c r="CS4" s="17"/>
      <c r="CT4" s="17"/>
      <c r="CU4" s="17"/>
      <c r="CV4" s="17"/>
      <c r="CW4" s="17"/>
      <c r="CX4" s="17"/>
      <c r="CY4" s="17"/>
      <c r="CZ4" s="17"/>
      <c r="DA4" s="17"/>
      <c r="DB4" s="17"/>
      <c r="DC4" s="40" t="str">
        <f>IF(SUM(CJ4,CN4)&gt;0,SUM(CJ4,CN4),"")</f>
        <v/>
      </c>
      <c r="DD4" s="40" t="str">
        <f>IF(SUM(CI4:CJ4,CL4:CN4,CP4)-CK4-CO4&gt;0,SUM(CI4:CJ4,CL4:CN4,CP4)-CK4-CO4,"")</f>
        <v/>
      </c>
      <c r="DE4" s="40" t="str">
        <f>IF(SUM(CQ4:CR4,CT4)-CS4&gt;0,SUM(CQ4:CR4,CT4)-CS4,"")</f>
        <v/>
      </c>
      <c r="DF4" s="40" t="str">
        <f>IF(SUM(CJ4,CN4,CR4)&gt;0,SUM(CJ4,CN4,CR4),"")</f>
        <v/>
      </c>
      <c r="DG4" s="40" t="str">
        <f>IF(SUM(DD4,DE4)&gt;0,SUM(DD4,DE4),"")</f>
        <v/>
      </c>
      <c r="DH4" s="40" t="str">
        <f>IF(SUM(CV4,CZ4)&gt;0,SUM(CV4,CZ4),"")</f>
        <v/>
      </c>
      <c r="DI4" s="40" t="str">
        <f>IF(SUM(CU4:CV4,CX4:CZ4,DB4)-SUM(CW4,DA4)&gt;0,SUM(CU4:CV4,CX4:CZ4,DB4)-SUM(CW4,DA4),"")</f>
        <v/>
      </c>
      <c r="DJ4" s="40" t="str">
        <f>IF(SUM(DD4,DE4,DI4)&gt;0,SUM(DD4,DE4,DI4),"")</f>
        <v/>
      </c>
      <c r="DK4" s="18"/>
      <c r="DL4" s="18"/>
      <c r="DM4" s="18"/>
      <c r="DN4" s="18"/>
      <c r="DO4" s="18"/>
      <c r="DP4" s="18"/>
      <c r="DQ4" s="18"/>
      <c r="DR4" s="18"/>
      <c r="DS4" s="18"/>
      <c r="DT4" s="18"/>
      <c r="DU4" s="18"/>
      <c r="DV4" s="18"/>
      <c r="DW4" s="18"/>
      <c r="DX4" s="18"/>
      <c r="DY4" s="18"/>
      <c r="DZ4" s="18"/>
      <c r="EA4" s="18"/>
      <c r="EB4" s="18"/>
      <c r="EC4" s="18"/>
      <c r="ED4" s="18"/>
      <c r="EE4" s="11" t="str">
        <f>IF(SUM(DL4,DP4)&gt;0,SUM(DL4,DP4),"")</f>
        <v/>
      </c>
      <c r="EF4" s="11" t="str">
        <f>IF(SUM(DK4:DL4,DN4:DP4,DR4)-DM4-DQ4&gt;0,SUM(DK4:DL4,DN4:DP4,DR4)-DM4-DQ4,"")</f>
        <v/>
      </c>
      <c r="EG4" s="11" t="str">
        <f>IF(SUM(DS4:DT4,DV4)-DU4&gt;0,SUM(DS4:DT4,DV4)-DU4,"")</f>
        <v/>
      </c>
      <c r="EH4" s="11" t="str">
        <f>IF(SUM(DL4,DP4,DT4)&gt;0,SUM(DL4,DP4,DT4),"")</f>
        <v/>
      </c>
      <c r="EI4" s="11" t="str">
        <f>IF(SUM(EF4,EG4)&gt;0,SUM(EF4,EG4),"")</f>
        <v/>
      </c>
      <c r="EJ4" s="11" t="str">
        <f>IF(SUM(DX4,EB4)&gt;0,SUM(DX4,EB4),"")</f>
        <v/>
      </c>
      <c r="EK4" s="11" t="str">
        <f>IF(SUM(DW4:DX4,DZ4:EB4,ED4)-SUM(DY4,EC4)&gt;0,SUM(DW4:DX4,DZ4:EB4,ED4)-SUM(DY4,EC4),"")</f>
        <v/>
      </c>
      <c r="EL4" s="11" t="str">
        <f>IF(SUM(EF4,EG4,EK4)&gt;0,SUM(EF4,EG4,EK4),"")</f>
        <v/>
      </c>
      <c r="EM4" s="17">
        <v>17.8</v>
      </c>
      <c r="EN4" s="17">
        <v>8.8000000000000007</v>
      </c>
      <c r="EO4" s="17">
        <v>0</v>
      </c>
      <c r="EP4" s="17">
        <v>0</v>
      </c>
      <c r="EQ4" s="17">
        <v>18.399999999999999</v>
      </c>
      <c r="ER4" s="17">
        <v>9.3000000000000007</v>
      </c>
      <c r="ES4" s="17">
        <v>0</v>
      </c>
      <c r="ET4" s="17">
        <v>0</v>
      </c>
      <c r="EU4" s="17">
        <v>18.100000000000001</v>
      </c>
      <c r="EV4" s="17">
        <v>9.3000000000000007</v>
      </c>
      <c r="EW4" s="17">
        <v>0</v>
      </c>
      <c r="EX4" s="17">
        <v>0</v>
      </c>
      <c r="EY4" s="17">
        <v>18</v>
      </c>
      <c r="EZ4" s="17">
        <v>9.6</v>
      </c>
      <c r="FA4" s="17">
        <v>0</v>
      </c>
      <c r="FB4" s="17">
        <v>0</v>
      </c>
      <c r="FC4" s="17"/>
      <c r="FD4" s="17"/>
      <c r="FE4" s="17"/>
      <c r="FF4" s="17"/>
      <c r="FG4" s="40">
        <f>IF(SUM(EN4,ER4)&gt;0,SUM(EN4,ER4),"")</f>
        <v>18.100000000000001</v>
      </c>
      <c r="FH4" s="40">
        <f>IF(SUM(EM4:EN4,EP4:ER4,ET4)-EO4-ES4&gt;0,SUM(EM4:EN4,EP4:ER4,ET4)-EO4-ES4,"")</f>
        <v>54.3</v>
      </c>
      <c r="FI4" s="40">
        <f>IF(SUM(EU4:EV4,EX4)-EW4&gt;0,SUM(EU4:EV4,EX4)-EW4,"")</f>
        <v>27.400000000000002</v>
      </c>
      <c r="FJ4" s="40">
        <f>IF(SUM(EN4,ER4,EV4)&gt;0,SUM(EN4,ER4,EV4),"")</f>
        <v>27.400000000000002</v>
      </c>
      <c r="FK4" s="40">
        <f>IF(SUM(FH4,FI4)&gt;0,SUM(FH4,FI4),"")</f>
        <v>81.7</v>
      </c>
      <c r="FL4" s="40">
        <f>IF(SUM(EZ4,FD4)&gt;0,SUM(EZ4,FD4),"")</f>
        <v>9.6</v>
      </c>
      <c r="FM4" s="40">
        <f>IF(SUM(EY4:EZ4,FB4:FD4,FF4)-SUM(FA4,FE4)&gt;0,SUM(EY4:EZ4,FB4:FD4,FF4)-SUM(FA4,FE4),"")</f>
        <v>27.6</v>
      </c>
      <c r="FN4" s="40">
        <f>IF(SUM(FH4,FI4,FM4)&gt;0,SUM(FH4,FI4,FM4),"")</f>
        <v>109.30000000000001</v>
      </c>
      <c r="FO4" s="18"/>
      <c r="FP4" s="18"/>
      <c r="FQ4" s="18"/>
      <c r="FR4" s="18"/>
      <c r="FS4" s="18"/>
      <c r="FT4" s="18"/>
      <c r="FU4" s="18"/>
      <c r="FV4" s="18"/>
      <c r="FW4" s="18"/>
      <c r="FX4" s="18"/>
      <c r="FY4" s="18"/>
      <c r="FZ4" s="18"/>
      <c r="GA4" s="18"/>
      <c r="GB4" s="18"/>
      <c r="GC4" s="18"/>
      <c r="GD4" s="18"/>
      <c r="GE4" s="18"/>
      <c r="GF4" s="18"/>
      <c r="GG4" s="18"/>
      <c r="GH4" s="18"/>
      <c r="GI4" s="11" t="str">
        <f>IF(SUM(FP4,FT4)&gt;0,SUM(FP4,FT4),"")</f>
        <v/>
      </c>
      <c r="GJ4" s="11" t="str">
        <f>IF(SUM(FO4:FP4,FR4:FT4,FV4)-FQ4-FU4&gt;0,SUM(FO4:FP4,FR4:FT4,FV4)-FQ4-FU4,"")</f>
        <v/>
      </c>
      <c r="GK4" s="11" t="str">
        <f>IF(SUM(FW4:FX4,FZ4)-FY4&gt;0,SUM(FW4:FX4,FZ4)-FY4,"")</f>
        <v/>
      </c>
      <c r="GL4" s="11" t="str">
        <f>IF(SUM(FP4,FT4,FX4)&gt;0,SUM(FP4,FT4,FX4),"")</f>
        <v/>
      </c>
      <c r="GM4" s="11" t="str">
        <f>IF(SUM(GJ4,GK4)&gt;0,SUM(GJ4,GK4),"")</f>
        <v/>
      </c>
      <c r="GN4" s="11" t="str">
        <f>IF(SUM(GB4,GF4)&gt;0,SUM(GB4,GF4),"")</f>
        <v/>
      </c>
      <c r="GO4" s="11" t="str">
        <f>IF(SUM(GA4:GB4,GD4:GF4,GH4)-SUM(GC4,GG4)&gt;0,SUM(GA4:GB4,GD4:GF4,GH4)-SUM(GC4,GG4),"")</f>
        <v/>
      </c>
      <c r="GP4" s="11" t="str">
        <f>IF(SUM(GJ4,GK4,GO4)&gt;0,SUM(GJ4,GK4,GO4),"")</f>
        <v/>
      </c>
      <c r="GQ4" s="17"/>
      <c r="GR4" s="17"/>
      <c r="GS4" s="17"/>
      <c r="GT4" s="17"/>
      <c r="GU4" s="17"/>
      <c r="GV4" s="17"/>
      <c r="GW4" s="17"/>
      <c r="GX4" s="17"/>
      <c r="GY4" s="17"/>
      <c r="GZ4" s="17"/>
      <c r="HA4" s="17"/>
      <c r="HB4" s="17"/>
      <c r="HC4" s="17"/>
      <c r="HD4" s="17"/>
      <c r="HE4" s="17"/>
      <c r="HF4" s="17"/>
      <c r="HG4" s="17"/>
      <c r="HH4" s="17"/>
      <c r="HI4" s="17"/>
      <c r="HJ4" s="17"/>
      <c r="HK4" s="40" t="str">
        <f>IF(SUM(GR4,GV4)&gt;0,SUM(GR4,GV4),"")</f>
        <v/>
      </c>
      <c r="HL4" s="40" t="str">
        <f>IF(SUM(GQ4:GR4,GT4:GV4,GX4)-GS4-GW4&gt;0,SUM(GQ4:GR4,GT4:GV4,GX4)-GS4-GW4,"")</f>
        <v/>
      </c>
      <c r="HM4" s="40" t="str">
        <f>IF(SUM(GY4:GZ4,HB4)-HA4&gt;0,SUM(GY4:GZ4,HB4)-HA4,"")</f>
        <v/>
      </c>
      <c r="HN4" s="40" t="str">
        <f>IF(SUM(GR4,GV4,GZ4)&gt;0,SUM(GR4,GV4,GZ4),"")</f>
        <v/>
      </c>
      <c r="HO4" s="40" t="str">
        <f>IF(SUM(HL4,HM4)&gt;0,SUM(HL4,HM4),"")</f>
        <v/>
      </c>
      <c r="HP4" s="40" t="str">
        <f>IF(SUM(HD4,HH4)&gt;0,SUM(HD4,HH4),"")</f>
        <v/>
      </c>
      <c r="HQ4" s="40" t="str">
        <f>IF(SUM(HC4:HD4,HF4:HH4,HJ4)-SUM(HE4,HI4)&gt;0,SUM(HC4:HD4,HF4:HH4,HJ4)-SUM(HE4,HI4),"")</f>
        <v/>
      </c>
      <c r="HR4" s="40" t="str">
        <f>IF(SUM(HL4,HM4,HQ4)&gt;0,SUM(HL4,HM4,HQ4),"")</f>
        <v/>
      </c>
      <c r="HS4" s="18"/>
      <c r="HT4" s="18"/>
      <c r="HU4" s="18"/>
      <c r="HV4" s="18"/>
      <c r="HW4" s="18"/>
      <c r="HX4" s="18"/>
      <c r="HY4" s="18"/>
      <c r="HZ4" s="18"/>
      <c r="IA4" s="18"/>
      <c r="IB4" s="18"/>
      <c r="IC4" s="18"/>
      <c r="ID4" s="18"/>
      <c r="IE4" s="18"/>
      <c r="IF4" s="18"/>
      <c r="IG4" s="18"/>
      <c r="IH4" s="18"/>
      <c r="II4" s="18"/>
      <c r="IJ4" s="18"/>
      <c r="IK4" s="18"/>
      <c r="IL4" s="18"/>
      <c r="IM4" s="11" t="str">
        <f>IF(SUM(HT4,HX4)&gt;0,SUM(HT4,HX4),"")</f>
        <v/>
      </c>
      <c r="IN4" s="11" t="str">
        <f>IF(SUM(HS4:HT4,HV4:HX4,HZ4)-HU4-HY4&gt;0,SUM(HS4:HT4,HV4:HX4,HZ4)-HU4-HY4,"")</f>
        <v/>
      </c>
      <c r="IO4" s="11" t="str">
        <f>IF(SUM(IA4:IB4,ID4)-IC4&gt;0,SUM(IA4:IB4,ID4)-IC4,"")</f>
        <v/>
      </c>
      <c r="IP4" s="11" t="str">
        <f>IF(SUM(HT4,HX4,IB4)&gt;0,SUM(HT4,HX4,IB4),"")</f>
        <v/>
      </c>
      <c r="IQ4" s="11" t="str">
        <f>IF(SUM(IN4,IO4)&gt;0,SUM(IN4,IO4),"")</f>
        <v/>
      </c>
      <c r="IR4" s="11" t="str">
        <f>IF(SUM(IF4,IJ4)&gt;0,SUM(IF4,IJ4),"")</f>
        <v/>
      </c>
      <c r="IS4" s="11" t="str">
        <f>IF(SUM(IE4:IF4,IH4:IJ4,IL4)-SUM(IG4,IK4)&gt;0,SUM(IE4:IF4,IH4:IJ4,IL4)-SUM(IG4,IK4),"")</f>
        <v/>
      </c>
      <c r="IT4" s="11" t="str">
        <f>IF(SUM(IN4,IO4,IS4)&gt;0,SUM(IN4,IO4,IS4),"")</f>
        <v/>
      </c>
      <c r="IU4" s="17"/>
      <c r="IV4" s="17"/>
      <c r="IW4" s="17"/>
      <c r="IX4" s="17"/>
      <c r="IY4" s="17"/>
      <c r="IZ4" s="17"/>
      <c r="JA4" s="17"/>
      <c r="JB4" s="17"/>
      <c r="JC4" s="17"/>
      <c r="JD4" s="17"/>
      <c r="JE4" s="17"/>
      <c r="JF4" s="17"/>
      <c r="JG4" s="17"/>
      <c r="JH4" s="17"/>
      <c r="JI4" s="17"/>
      <c r="JJ4" s="17"/>
      <c r="JK4" s="17"/>
      <c r="JL4" s="17"/>
      <c r="JM4" s="17"/>
      <c r="JN4" s="17"/>
      <c r="JO4" s="40" t="str">
        <f>IF(SUM(IV4,IZ4)&gt;0,SUM(IV4,IZ4),"")</f>
        <v/>
      </c>
      <c r="JP4" s="40" t="str">
        <f>IF(SUM(IU4:IV4,IX4:IZ4,JB4)-IW4-JA4&gt;0,SUM(IU4:IV4,IX4:IZ4,JB4)-IW4-JA4,"")</f>
        <v/>
      </c>
      <c r="JQ4" s="40" t="str">
        <f>IF(SUM(JC4:JD4,JF4)-JE4&gt;0,SUM(JC4:JD4,JF4)-JE4,"")</f>
        <v/>
      </c>
      <c r="JR4" s="40" t="str">
        <f>IF(SUM(IV4,IZ4,JD4)&gt;0,SUM(IV4,IZ4,JD4),"")</f>
        <v/>
      </c>
      <c r="JS4" s="40" t="str">
        <f>IF(SUM(JP4,JQ4)&gt;0,SUM(JP4,JQ4),"")</f>
        <v/>
      </c>
      <c r="JT4" s="40" t="str">
        <f>IF(SUM(JH4,JL4)&gt;0,SUM(JH4,JL4),"")</f>
        <v/>
      </c>
      <c r="JU4" s="40" t="str">
        <f>IF(SUM(JG4:JH4,JJ4:JL4,JN4)-SUM(JI4,JM4)&gt;0,SUM(JG4:JH4,JJ4:JL4,JN4)-SUM(JI4,JM4),"")</f>
        <v/>
      </c>
      <c r="JV4" s="40" t="str">
        <f>IF(SUM(JP4,JQ4,JU4)&gt;0,SUM(JP4,JQ4,JU4),"")</f>
        <v/>
      </c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8"/>
      <c r="KM4" s="18"/>
      <c r="KN4" s="18"/>
      <c r="KO4" s="18"/>
      <c r="KP4" s="18"/>
      <c r="KQ4" s="11" t="str">
        <f>IF(SUM(JX4,KB4)&gt;0,SUM(JX4,KB4),"")</f>
        <v/>
      </c>
      <c r="KR4" s="11" t="str">
        <f>IF(SUM(JW4:JX4,JZ4:KB4,KD4)-JY4-KC4&gt;0,SUM(JW4:JX4,JZ4:KB4,KD4)-JY4-KC4,"")</f>
        <v/>
      </c>
      <c r="KS4" s="11" t="str">
        <f>IF(SUM(KE4:KF4,KH4)-KG4&gt;0,SUM(KE4:KF4,KH4)-KG4,"")</f>
        <v/>
      </c>
      <c r="KT4" s="11" t="str">
        <f>IF(SUM(JX4,KB4,KF4)&gt;0,SUM(JX4,KB4,KF4),"")</f>
        <v/>
      </c>
      <c r="KU4" s="11" t="str">
        <f>IF(SUM(KR4,KS4)&gt;0,SUM(KR4,KS4),"")</f>
        <v/>
      </c>
      <c r="KV4" s="11" t="str">
        <f>IF(SUM(KJ4,KN4)&gt;0,SUM(KJ4,KN4),"")</f>
        <v/>
      </c>
      <c r="KW4" s="11" t="str">
        <f>IF(SUM(KI4:KJ4,KL4:KN4,KP4)-SUM(KK4,KO4)&gt;0,SUM(KI4:KJ4,KL4:KN4,KP4)-SUM(KK4,KO4),"")</f>
        <v/>
      </c>
      <c r="KX4" s="11" t="str">
        <f>IF(SUM(KR4,KS4,KW4)&gt;0,SUM(KR4,KS4,KW4),"")</f>
        <v/>
      </c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40" t="str">
        <f>IF(SUM(KZ4,LD4)&gt;0,SUM(KZ4,LD4),"")</f>
        <v/>
      </c>
      <c r="LT4" s="40" t="str">
        <f>IF(SUM(KY4:KZ4,LB4:LD4,LF4)-LA4-LE4&gt;0,SUM(KY4:KZ4,LB4:LD4,LF4)-LA4-LE4,"")</f>
        <v/>
      </c>
      <c r="LU4" s="40" t="str">
        <f>IF(SUM(LG4:LH4,LJ4)-LI4&gt;0,SUM(LG4:LH4,LJ4)-LI4,"")</f>
        <v/>
      </c>
      <c r="LV4" s="40" t="str">
        <f>IF(SUM(KZ4,LD4,LH4)&gt;0,SUM(KZ4,LD4,LH4),"")</f>
        <v/>
      </c>
      <c r="LW4" s="40" t="str">
        <f>IF(SUM(LT4,LU4)&gt;0,SUM(LT4,LU4),"")</f>
        <v/>
      </c>
      <c r="LX4" s="40" t="str">
        <f>IF(SUM(LL4,LP4)&gt;0,SUM(LL4,LP4),"")</f>
        <v/>
      </c>
      <c r="LY4" s="40" t="str">
        <f>IF(SUM(LK4:LL4,LN4:LP4,LR4)-SUM(LM4,LQ4)&gt;0,SUM(LK4:LL4,LN4:LP4,LR4)-SUM(LM4,LQ4),"")</f>
        <v/>
      </c>
      <c r="LZ4" s="40" t="str">
        <f>IF(SUM(LT4,LU4,LY4)&gt;0,SUM(LT4,LU4,LY4),"")</f>
        <v/>
      </c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1" t="str">
        <f>IF(SUM(MB4,MF4)&gt;0,SUM(MB4,MF4),"")</f>
        <v/>
      </c>
      <c r="MV4" s="11" t="str">
        <f>IF(SUM(MA4:MB4,MD4:MF4,MH4)-MC4-MG4&gt;0,SUM(MA4:MB4,MD4:MF4,MH4)-MC4-MG4,"")</f>
        <v/>
      </c>
      <c r="MW4" s="11" t="str">
        <f>IF(SUM(MI4:MJ4,ML4)-MK4&gt;0,SUM(MI4:MJ4,ML4)-MK4,"")</f>
        <v/>
      </c>
      <c r="MX4" s="11" t="str">
        <f>IF(SUM(MB4,MF4,MJ4)&gt;0,SUM(MB4,MF4,MJ4),"")</f>
        <v/>
      </c>
      <c r="MY4" s="11" t="str">
        <f>IF(SUM(MV4,MW4)&gt;0,SUM(MV4,MW4),"")</f>
        <v/>
      </c>
      <c r="MZ4" s="11" t="str">
        <f>IF(SUM(MN4,MR4)&gt;0,SUM(MN4,MR4),"")</f>
        <v/>
      </c>
      <c r="NA4" s="11" t="str">
        <f>IF(SUM(MM4:MN4,MP4:MR4,MT4)-SUM(MO4,MS4)&gt;0,SUM(MM4:MN4,MP4:MR4,MT4)-SUM(MO4,MS4),"")</f>
        <v/>
      </c>
      <c r="NB4" s="11" t="str">
        <f>IF(SUM(MV4,MW4,NA4)&gt;0,SUM(MV4,MW4,NA4),"")</f>
        <v/>
      </c>
      <c r="NC4" s="17"/>
      <c r="ND4" s="17"/>
      <c r="NE4" s="17"/>
      <c r="NF4" s="17"/>
      <c r="NG4" s="17"/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40" t="str">
        <f>IF(SUM(ND4,NH4)&gt;0,SUM(ND4,NH4),"")</f>
        <v/>
      </c>
      <c r="NX4" s="40" t="str">
        <f>IF(SUM(NC4:ND4,NF4:NH4,NJ4)-NE4-NI4&gt;0,SUM(NC4:ND4,NF4:NH4,NJ4)-NE4-NI4,"")</f>
        <v/>
      </c>
      <c r="NY4" s="40" t="str">
        <f>IF(SUM(NK4:NL4,NN4)-NM4&gt;0,SUM(NK4:NL4,NN4)-NM4,"")</f>
        <v/>
      </c>
      <c r="NZ4" s="40" t="str">
        <f>IF(SUM(ND4,NH4,NL4)&gt;0,SUM(ND4,NH4,NL4),"")</f>
        <v/>
      </c>
      <c r="OA4" s="40" t="str">
        <f>IF(SUM(NX4,NY4)&gt;0,SUM(NX4,NY4),"")</f>
        <v/>
      </c>
      <c r="OB4" s="40" t="str">
        <f>IF(SUM(NP4,NT4)&gt;0,SUM(NP4,NT4),"")</f>
        <v/>
      </c>
      <c r="OC4" s="40" t="str">
        <f>IF(SUM(NO4:NP4,NR4:NT4,NV4)-SUM(NQ4,NU4)&gt;0,SUM(NO4:NP4,NR4:NT4,NV4)-SUM(NQ4,NU4),"")</f>
        <v/>
      </c>
      <c r="OD4" s="40" t="str">
        <f>IF(SUM(NX4,NY4,OC4)&gt;0,SUM(NX4,NY4,OC4),"")</f>
        <v/>
      </c>
      <c r="OE4" s="18"/>
      <c r="OF4" s="18"/>
      <c r="OG4" s="18"/>
      <c r="OH4" s="18"/>
      <c r="OI4" s="18"/>
      <c r="OJ4" s="18"/>
      <c r="OK4" s="18"/>
      <c r="OL4" s="18"/>
      <c r="OM4" s="18"/>
      <c r="ON4" s="18"/>
      <c r="OO4" s="18"/>
      <c r="OP4" s="18"/>
      <c r="OQ4" s="18"/>
      <c r="OR4" s="18"/>
      <c r="OS4" s="18"/>
      <c r="OT4" s="18"/>
      <c r="OU4" s="18"/>
      <c r="OV4" s="18"/>
      <c r="OW4" s="18"/>
      <c r="OX4" s="18"/>
      <c r="OY4" s="11" t="str">
        <f>IF(SUM(OF4,OJ4)&gt;0,SUM(OF4,OJ4),"")</f>
        <v/>
      </c>
      <c r="OZ4" s="11" t="str">
        <f>IF(SUM(OE4:OF4,OH4:OJ4,OL4)-OG4-OK4&gt;0,SUM(OE4:OF4,OH4:OJ4,OL4)-OG4-OK4,"")</f>
        <v/>
      </c>
      <c r="PA4" s="11" t="str">
        <f>IF(SUM(OM4:ON4,OP4)-OO4&gt;0,SUM(OM4:ON4,OP4)-OO4,"")</f>
        <v/>
      </c>
      <c r="PB4" s="11" t="str">
        <f>IF(SUM(OF4,OJ4,ON4)&gt;0,SUM(OF4,OJ4,ON4),"")</f>
        <v/>
      </c>
      <c r="PC4" s="11" t="str">
        <f>IF(SUM(OZ4,PA4)&gt;0,SUM(OZ4,PA4),"")</f>
        <v/>
      </c>
      <c r="PD4" s="11" t="str">
        <f>IF(SUM(OR4,OV4)&gt;0,SUM(OR4,OV4),"")</f>
        <v/>
      </c>
      <c r="PE4" s="11" t="str">
        <f>IF(SUM(OQ4:OR4,OT4:OV4,OX4)-SUM(OS4,OW4)&gt;0,SUM(OQ4:OR4,OT4:OV4,OX4)-SUM(OS4,OW4),"")</f>
        <v/>
      </c>
      <c r="PF4" s="11" t="str">
        <f>IF(SUM(OZ4,PA4,PE4)&gt;0,SUM(OZ4,PA4,PE4),"")</f>
        <v/>
      </c>
      <c r="PG4" s="17"/>
      <c r="PH4" s="17"/>
      <c r="PI4" s="17"/>
      <c r="PJ4" s="17"/>
      <c r="PK4" s="17"/>
      <c r="PL4" s="17"/>
      <c r="PM4" s="17"/>
      <c r="PN4" s="17"/>
      <c r="PO4" s="17"/>
      <c r="PP4" s="17"/>
      <c r="PQ4" s="17"/>
      <c r="PR4" s="17"/>
      <c r="PS4" s="17"/>
      <c r="PT4" s="17"/>
      <c r="PU4" s="17"/>
      <c r="PV4" s="17"/>
      <c r="PW4" s="17"/>
      <c r="PX4" s="17"/>
      <c r="PY4" s="17"/>
      <c r="PZ4" s="17"/>
      <c r="QA4" s="40" t="str">
        <f>IF(SUM(PH4,PL4)&gt;0,SUM(PH4,PL4),"")</f>
        <v/>
      </c>
      <c r="QB4" s="40" t="str">
        <f>IF(SUM(PG4:PH4,PJ4:PL4,PN4)-PI4-PM4&gt;0,SUM(PG4:PH4,PJ4:PL4,PN4)-PI4-PM4,"")</f>
        <v/>
      </c>
      <c r="QC4" s="40" t="str">
        <f>IF(SUM(PO4:PP4,PR4)-PQ4&gt;0,SUM(PO4:PP4,PR4)-PQ4,"")</f>
        <v/>
      </c>
      <c r="QD4" s="40" t="str">
        <f>IF(SUM(PH4,PL4,PP4)&gt;0,SUM(PH4,PL4,PP4),"")</f>
        <v/>
      </c>
      <c r="QE4" s="40" t="str">
        <f>IF(SUM(QB4,QC4)&gt;0,SUM(QB4,QC4),"")</f>
        <v/>
      </c>
      <c r="QF4" s="40" t="str">
        <f>IF(SUM(PT4,PX4)&gt;0,SUM(PT4,PX4),"")</f>
        <v/>
      </c>
      <c r="QG4" s="40" t="str">
        <f>IF(SUM(PS4:PT4,PV4:PX4,PZ4)-SUM(PU4,PY4)&gt;0,SUM(PS4:PT4,PV4:PX4,PZ4)-SUM(PU4,PY4),"")</f>
        <v/>
      </c>
      <c r="QH4" s="40" t="str">
        <f>IF(SUM(QB4,QC4,QG4)&gt;0,SUM(QB4,QC4,QG4),"")</f>
        <v/>
      </c>
      <c r="QI4" s="18"/>
      <c r="QJ4" s="18"/>
      <c r="QK4" s="18"/>
      <c r="QL4" s="18"/>
      <c r="QM4" s="18"/>
      <c r="QN4" s="18"/>
      <c r="QO4" s="18"/>
      <c r="QP4" s="18"/>
      <c r="QQ4" s="18"/>
      <c r="QR4" s="18"/>
      <c r="QS4" s="18"/>
      <c r="QT4" s="18"/>
      <c r="QU4" s="18"/>
      <c r="QV4" s="18"/>
      <c r="QW4" s="18"/>
      <c r="QX4" s="18"/>
      <c r="QY4" s="18"/>
      <c r="QZ4" s="18"/>
      <c r="RA4" s="18"/>
      <c r="RB4" s="18"/>
      <c r="RC4" s="11" t="str">
        <f>IF(SUM(QJ4,QN4)&gt;0,SUM(QJ4,QN4),"")</f>
        <v/>
      </c>
      <c r="RD4" s="11" t="str">
        <f>IF(SUM(QI4:QJ4,QL4:QN4,QP4)-QK4-QO4&gt;0,SUM(QI4:QJ4,QL4:QN4,QP4)-QK4-QO4,"")</f>
        <v/>
      </c>
      <c r="RE4" s="11" t="str">
        <f>IF(SUM(QQ4:QR4,QT4)-QS4&gt;0,SUM(QQ4:QR4,QT4)-QS4,"")</f>
        <v/>
      </c>
      <c r="RF4" s="11" t="str">
        <f>IF(SUM(QJ4,QN4,QR4)&gt;0,SUM(QJ4,QN4,QR4),"")</f>
        <v/>
      </c>
      <c r="RG4" s="11" t="str">
        <f>IF(SUM(RD4,RE4)&gt;0,SUM(RD4,RE4),"")</f>
        <v/>
      </c>
      <c r="RH4" s="11" t="str">
        <f>IF(SUM(QV4,QZ4)&gt;0,SUM(QV4,QZ4),"")</f>
        <v/>
      </c>
      <c r="RI4" s="11" t="str">
        <f>IF(SUM(QU4:QV4,QX4:QZ4,RB4)-SUM(QW4,RA4)&gt;0,SUM(QU4:QV4,QX4:QZ4,RB4)-SUM(QW4,RA4),"")</f>
        <v/>
      </c>
      <c r="RJ4" s="11" t="str">
        <f>IF(SUM(RD4,RE4,RI4)&gt;0,SUM(RD4,RE4,RI4),"")</f>
        <v/>
      </c>
      <c r="RK4" s="17"/>
      <c r="RL4" s="17"/>
      <c r="RM4" s="17"/>
      <c r="RN4" s="17"/>
      <c r="RO4" s="17"/>
      <c r="RP4" s="17"/>
      <c r="RQ4" s="17"/>
      <c r="RR4" s="17"/>
      <c r="RS4" s="17"/>
      <c r="RT4" s="17"/>
      <c r="RU4" s="17"/>
      <c r="RV4" s="17"/>
      <c r="RW4" s="17"/>
      <c r="RX4" s="17"/>
      <c r="RY4" s="17"/>
      <c r="RZ4" s="17"/>
      <c r="SA4" s="17"/>
      <c r="SB4" s="17"/>
      <c r="SC4" s="17"/>
      <c r="SD4" s="17"/>
      <c r="SE4" s="40" t="str">
        <f>IF(SUM(RL4,RP4)&gt;0,SUM(RL4,RP4),"")</f>
        <v/>
      </c>
      <c r="SF4" s="40" t="str">
        <f>IF(SUM(RK4:RL4,RN4:RP4,RR4)-RM4-RQ4&gt;0,SUM(RK4:RL4,RN4:RP4,RR4)-RM4-RQ4,"")</f>
        <v/>
      </c>
      <c r="SG4" s="40" t="str">
        <f>IF(SUM(RS4:RT4,RV4)-RU4&gt;0,SUM(RS4:RT4,RV4)-RU4,"")</f>
        <v/>
      </c>
      <c r="SH4" s="40" t="str">
        <f>IF(SUM(RL4,RP4,RT4)&gt;0,SUM(RL4,RP4,RT4),"")</f>
        <v/>
      </c>
      <c r="SI4" s="40" t="str">
        <f>IF(SUM(SF4,SG4)&gt;0,SUM(SF4,SG4),"")</f>
        <v/>
      </c>
      <c r="SJ4" s="40" t="str">
        <f>IF(SUM(RX4,SB4)&gt;0,SUM(RX4,SB4),"")</f>
        <v/>
      </c>
      <c r="SK4" s="40" t="str">
        <f>IF(SUM(RW4:RX4,RZ4:SB4,SD4)-SUM(RY4,SC4)&gt;0,SUM(RW4:RX4,RZ4:SB4,SD4)-SUM(RY4,SC4),"")</f>
        <v/>
      </c>
      <c r="SL4" s="40" t="str">
        <f>IF(SUM(SF4,SG4,SK4)&gt;0,SUM(SF4,SG4,SK4),"")</f>
        <v/>
      </c>
      <c r="SM4" s="26">
        <f>IF($CA4="P",BK4,(BK4+AO4)/2)</f>
        <v>9.1999999999999993</v>
      </c>
      <c r="SN4" s="26">
        <f>IF($CA4="P",BL4,(BL4+AP4)/2)</f>
        <v>3.65</v>
      </c>
      <c r="SO4" s="26">
        <f>IF($CA4="P",BM4,(BM4+AQ4)/2)</f>
        <v>0</v>
      </c>
      <c r="SP4" s="26">
        <f>IF($CA4="P",BN4,(BN4+AR4)/2)</f>
        <v>0</v>
      </c>
      <c r="SQ4" s="26">
        <f>IF($CA4="P",BO4,(BO4+AS4)/2)</f>
        <v>8.9499999999999993</v>
      </c>
      <c r="SR4" s="26">
        <f>IF($CA4="P",BP4,(BP4+AT4)/2)</f>
        <v>3.45</v>
      </c>
      <c r="SS4" s="26">
        <f>IF($CA4="P",BQ4,(BQ4+AU4)/2)</f>
        <v>0</v>
      </c>
      <c r="ST4" s="26">
        <f>IF($CA4="P",BR4,(BR4+AV4)/2)</f>
        <v>0</v>
      </c>
      <c r="SU4" s="26">
        <f>IF($CA4="P",BS4,(BS4+AW4)/2)</f>
        <v>9.3000000000000007</v>
      </c>
      <c r="SV4" s="26">
        <f>IF($CA4="P",BT4,(BT4+AX4)/2)</f>
        <v>4.4000000000000004</v>
      </c>
      <c r="SW4" s="26">
        <f>IF($CA4="P",BU4,(BU4+AY4)/2)</f>
        <v>0</v>
      </c>
      <c r="SX4" s="26">
        <f>IF($CA4="P",BV4,(BV4+AZ4)/2)</f>
        <v>0</v>
      </c>
      <c r="SY4" s="26">
        <f>IF($CA4="P",BW4,(BW4+BA4)/2)</f>
        <v>9.0500000000000007</v>
      </c>
      <c r="SZ4" s="26">
        <f>IF($CA4="P",BX4,(BX4+BB4)/2)</f>
        <v>4.6500000000000004</v>
      </c>
      <c r="TA4" s="26">
        <f>IF($CA4="P",BY4,(BY4+BC4)/2)</f>
        <v>0</v>
      </c>
      <c r="TB4" s="26">
        <f>IF($CA4="P",BZ4,(BZ4+BD4)/2)</f>
        <v>0</v>
      </c>
      <c r="TC4" s="28" t="s">
        <v>53</v>
      </c>
      <c r="TD4" s="11">
        <f>IF(SUM(SN4,SR4)&gt;0,SUM(SN4,SR4),"")</f>
        <v>7.1</v>
      </c>
      <c r="TE4" s="11">
        <f>IF(SUM(SM4:SN4,SP4:SR4,ST4)-SO4-SS4&gt;0,SUM(SM4:SN4,SP4:SR4,ST4)-SO4-SS4,"")</f>
        <v>25.249999999999996</v>
      </c>
      <c r="TF4" s="11">
        <f>IF(SUM(SV4,SZ4)&gt;0,SUM(SV4,SZ4),"")</f>
        <v>9.0500000000000007</v>
      </c>
      <c r="TG4" s="11">
        <f>IF(SUM(SU4:SV4,SX4:SZ4,TB4)-SUM(SW4,TA4)&gt;0,SUM(SU4:SV4,SX4:SZ4,TB4)-SUM(SW4,TA4),"")</f>
        <v>27.4</v>
      </c>
      <c r="TH4" s="11">
        <f>IF(SUM(TE4,TG4)&gt;0,SUM(TE4,TG4),"")</f>
        <v>52.649999999999991</v>
      </c>
    </row>
    <row r="5" spans="1:528" x14ac:dyDescent="0.2">
      <c r="A5" s="4" cm="1">
        <f t="array" ref="A5">IF(AND(H5&lt;&gt;"",H5&lt;&gt;"No DD"),SUMPRODUCT((H$4:H$15&lt;&gt;"")*(H$4:H$15&lt;&gt;"No DD")*(E$4:E$15&gt;E5))+1,IF(H5="No DD",SUMPRODUCT((H$4:H$15="No DD")*(E$4:E$15&gt;E5))+1+SUMPRODUCT((H$4:H$15&lt;&gt;"")*(H$4:H$15&lt;&gt;"No DD")),""))</f>
        <v>2</v>
      </c>
      <c r="B5" s="5" t="s">
        <v>151</v>
      </c>
      <c r="C5" s="4" t="s">
        <v>7</v>
      </c>
      <c r="D5" s="4">
        <v>2006</v>
      </c>
      <c r="E5" s="9">
        <f>SUM(J5:P5)+SUM(J5:M5)*0.0000001+SUM(J5)*0.0000000000001</f>
        <v>158.20001022000517</v>
      </c>
      <c r="F5" s="3" t="str">
        <f>IF(OR(AND(AJ5&gt;=AN$17,AK5&gt;=AN$21,AJ5&lt;&gt;"",AI5=""),AND(AL5&gt;=AN$17,AM5&gt;=AN$21,AL5&lt;&gt;"",AI5=""),AND(BF5&gt;=BJ$17,BG5&gt;=BJ$21,BF5&lt;&gt;"",BE5=""),AND(BH5&gt;=BJ$17,BI5&gt;=BJ$21,BH5&lt;&gt;"",BE5=""),AND(CB5&gt;=CF$17,CC5&gt;=CF$21,CB5&lt;&gt;"",CA5=""),AND(CD5&gt;=CF$17,CE5&gt;=CF$21,CD5&lt;&gt;""),AND(DC5&gt;=DJ$17,DD5&gt;=DJ$21,DC5&lt;&gt;""),AND(DH5&gt;=DJ$17,DI5&gt;=DJ$21,DH5&lt;&gt;""),AND(EE5&gt;=EL$17,EF5&gt;=EL$21,EE5&lt;&gt;""),AND(EJ5&gt;=EL$17,EK5&gt;=EL$21,EJ5&lt;&gt;""),AND(FG5&gt;=FN$17,FH5&gt;=FN$21,FG5&lt;&gt;""),AND(FL5&gt;=FN$17,FM5&gt;=FN$21,FL5&lt;&gt;""),AND(GI5&gt;=GP$17,GJ5&gt;=GP$21,GI5&lt;&gt;""),AND(GN5&gt;=GP$17,GO5&gt;=GP$21,GN5&lt;&gt;""),AND(HK5&gt;=HR$17,HL5&gt;=HR$21,HK5&lt;&gt;""),AND(HP5&gt;=HR$17,HQ5&gt;=HR$21,HP5&lt;&gt;""),AND(IM5&gt;=IT$17,IN5&gt;=IT$21,IM5&lt;&gt;""),AND(IR5&gt;=IT$17,IS5&gt;=IT$21,IR5&lt;&gt;""),AND(JO5&gt;=JV$17,JP5&gt;=JV$21,JO5&lt;&gt;""),AND(JT5&gt;=JV$17,JU5&gt;=JV$21,JT5&lt;&gt;""),AND(KQ5&gt;=KX$17,KR5&gt;=KX$21,KQ5&lt;&gt;""),AND(KV5&gt;=KX$17,KW5&gt;=KX$21,KV5&lt;&gt;""),AND(LS5&gt;=LZ$17,LT5&gt;=LZ$21,LS5&lt;&gt;""),AND(LX5&gt;=LZ$17,LY5&gt;=LZ$21,LX5&lt;&gt;""),AND(MU5&gt;=NB$17,MV5&gt;=NB$21,MU5&lt;&gt;""),AND(MZ5&gt;=NB$17,NA5&gt;=NB$21,MZ5&lt;&gt;""),AND(NW5&gt;=OD$17,NX5&gt;=OD$21,NW5&lt;&gt;""),AND(OB5&gt;=OD$17,OC5&gt;=OD$21,OB5&lt;&gt;""),AND(OY5&gt;=PF$17,OZ5&gt;=PF$21,OY5&lt;&gt;""),AND(PD5&gt;=PF$17,PE5&gt;=PF$21,PD5&lt;&gt;""),AND(QA5&gt;=QH$17,QB5&gt;=QH$21,QA5&lt;&gt;""),AND(QF5&gt;=QH$17,QG5&gt;=QH$21,QF5&lt;&gt;""),AND(RC5&gt;=RJ$17,RD5&gt;=RJ$21,RC5&lt;&gt;""),AND(RH5&gt;=RJ$17,RI5&gt;=RJ$21,RH5&lt;&gt;""),AND(SE5&gt;=SL$17,SF5&gt;=SL$21,SE5&lt;&gt;""),AND(SJ5&gt;=SL$17,SK5&gt;=SL$21,SJ5&lt;&gt;"")),"P","")</f>
        <v>P</v>
      </c>
      <c r="G5" s="3" t="str">
        <f>IF(OR(AND(AK5&gt;=AN$21,AK5&lt;&gt;"",AI5=""),AND(AM5&gt;=AN$21,AM5&lt;&gt;"",AI5=""),AND(BG5&gt;=BJ$21,BG5&lt;&gt;"",BE5=""),AND(BI5&gt;=BJ$21,BI5&lt;&gt;"",BE5=""),AND(CC5&gt;=CF$21,CC5&lt;&gt;"",CA5=""),AND(CE5&gt;=CF$21,CE5&lt;&gt;"",CA5=""),AND(DD5&gt;=DJ$21,DD5&lt;&gt;""),AND(DI5&gt;=DJ$21,DI5&lt;&gt;""),AND(EF5&gt;=EL$21,EF5&lt;&gt;""),AND(EK5&gt;=EL$21,EK5&lt;&gt;""),AND(FH5&gt;=FN$21,FH5&lt;&gt;""),AND(FM5&gt;=FN$21,FM5&lt;&gt;""),AND(GJ5&gt;=GP$21,GJ5&lt;&gt;""),AND(GO5&gt;=GP$21,GO5&lt;&gt;""),AND(HL5&gt;=HR$21,HL5&lt;&gt;""),AND(HQ5&gt;=HR$21,HQ5&lt;&gt;""),AND(IN5&gt;=IT$21,IN5&lt;&gt;""),AND(IS5&gt;=IT$21,IS5&lt;&gt;""),AND(JP5&gt;=JV$21,JP5&lt;&gt;""),AND(JU5&gt;=JV$21,JU5&lt;&gt;""),AND(KR5&gt;=KX$21,KR5&lt;&gt;""),AND(KW5&gt;=KX$21,KW5&lt;&gt;""),AND(LT5&gt;=LZ$21,LT5&lt;&gt;""),AND(LY5&gt;=LZ$21,LY5&lt;&gt;""),AND(MV5&gt;=NB$21,MV5&lt;&gt;""),AND(NA5&gt;=NB$21,NA5&lt;&gt;""),AND(NX5&gt;=OD$21,NX5&lt;&gt;""),AND(OC5&gt;=OD$21,OC5&lt;&gt;""),AND(OZ5&gt;=PF$21,OZ5&lt;&gt;""),AND(PE5&gt;=PF$21,PE5&lt;&gt;""),AND(QB5&gt;=QH$21,QB5&lt;&gt;""),AND(QG5&gt;=QH$21,QG5&lt;&gt;""),AND(RD5&gt;=RJ$21,RD5&lt;&gt;""),AND(RI5&gt;=RJ$21,RI5&lt;&gt;""),AND(SF5&gt;=SL$21,SF5&lt;&gt;""),AND(SK5&gt;=SL$21,SK5&lt;&gt;"")),"P","")</f>
        <v>P</v>
      </c>
      <c r="H5" s="36" t="str">
        <f>IF(AND(G5="P",F5=""),"No DD",IF(OR(AND(AJ5&gt;=AN$20,AK5&gt;=AN$24,AJ5&lt;&gt;"",AI5=""),AND(AL5&gt;=AN$20,AM5&gt;=AN$24,AL5&lt;&gt;"",AI5=""),AND(BF5&gt;=BJ$20,BG5&gt;=BJ$24,BF5&lt;&gt;"",BE5=""),AND(BH5&gt;=BJ$20,BI5&gt;=BJ$24,BH5&lt;&gt;"",BE5=""),AND(CB5&gt;=CF$20,CC5&gt;=CF$24,CB5&lt;&gt;"",CA5=""),AND(CD5&gt;=CF$20,CE5&gt;=CF$24,CD5&lt;&gt;""),AND(DC5&gt;=DJ$20,DD5&gt;=DJ$24,DC5&lt;&gt;""),AND(DH5&gt;=DJ$20,DI5&gt;=DJ$24,DH5&lt;&gt;""),AND(EE5&gt;=EL$20,EF5&gt;=EL$24,EE5&lt;&gt;""),AND(EJ5&gt;=EL$20,EK5&gt;=EL$24,EJ5&lt;&gt;""),AND(FG5&gt;=FN$20,FH5&gt;=FN$24,FG5&lt;&gt;""),AND(FL5&gt;=FN$20,FM5&gt;=FN$24,FL5&lt;&gt;""),AND(GI5&gt;=GP$20,GJ5&gt;=GP$24,GI5&lt;&gt;""),AND(GN5&gt;=GP$20,GO5&gt;=GP$24,GN5&lt;&gt;""),AND(HK5&gt;=HR$20,HL5&gt;=HR$24,HK5&lt;&gt;""),AND(HP5&gt;=HR$20,HQ5&gt;=HR$24,HP5&lt;&gt;""),AND(IM5&gt;=IT$20,IN5&gt;=IT$24,IM5&lt;&gt;""),AND(IR5&gt;=IT$20,IS5&gt;=IT$24,IR5&lt;&gt;""),AND(JO5&gt;=JV$20,JP5&gt;=JV$24,JO5&lt;&gt;""),AND(JT5&gt;=JV$20,JU5&gt;=JV$24,JT5&lt;&gt;""),AND(KQ5&gt;=KX$20,KR5&gt;=KX$24,KQ5&lt;&gt;""),AND(KV5&gt;=KX$20,KW5&gt;=KX$24,KV5&lt;&gt;""),AND(LS5&gt;=LZ$20,LT5&gt;=LZ$24,LS5&lt;&gt;""),AND(LX5&gt;=LZ$20,LY5&gt;=LZ$24,LX5&lt;&gt;""),AND(MU5&gt;=NB$20,MV5&gt;=NB$24,MU5&lt;&gt;""),AND(MZ5&gt;=NB$20,NA5&gt;=NB$24,MZ5&lt;&gt;""),AND(NW5&gt;=OD$20,NX5&gt;=OD$24,NW5&lt;&gt;""),AND(OB5&gt;=OD$20,OC5&gt;=OD$24,OB5&lt;&gt;""),AND(OY5&gt;=PF$20,OZ5&gt;=PF$24,OY5&lt;&gt;""),AND(PD5&gt;=PF$20,PE5&gt;=PF$24,PD5&lt;&gt;""),AND(QA5&gt;=QH$20,QB5&gt;=QH$24,QA5&lt;&gt;""),AND(QF5&gt;=QH$20,QG5&gt;=QH$24,QF5&lt;&gt;""),AND(RC5&gt;=RJ$20,RD5&gt;=RJ$24,RC5&lt;&gt;""),AND(RH5&gt;=RJ$20,RI5&gt;=RJ$24,RH5&lt;&gt;""),AND(SE5&gt;=SL$20,SF5&gt;=SL$24,SE5&lt;&gt;""),AND(SJ5&gt;=SL$20,SK5&gt;=SL$24,SJ5&lt;&gt;"")),"Merit",IF(OR(AND(AJ5&gt;=AN$19,AK5&gt;=AN$23,AJ5&lt;&gt;"",AI5=""),AND(AL5&gt;=AN$19,AM5&gt;=AN$23,AL5&lt;&gt;"",AI5=""),AND(BF5&gt;=BJ$19,BG5&gt;=BJ$23,BF5&lt;&gt;"",BE5=""),AND(BH5&gt;=BJ$19,BI5&gt;=BJ$23,BH5&lt;&gt;"",BE5=""),AND(CB5&gt;=CF$19,CC5&gt;=CF$23,CB5&lt;&gt;"",CA5=""),AND(CD5&gt;=CF$19,CE5&gt;=CF$23,CD5&lt;&gt;""),AND(DC5&gt;=DJ$19,DD5&gt;=DJ$23,DC5&lt;&gt;""),AND(DH5&gt;=DJ$19,DI5&gt;=DJ$23,DH5&lt;&gt;""),AND(EE5&gt;=EL$19,EF5&gt;=EL$23,EE5&lt;&gt;""),AND(EJ5&gt;=EL$19,EK5&gt;=EL$23,EJ5&lt;&gt;""),AND(FG5&gt;=FN$19,FH5&gt;=FN$23,FG5&lt;&gt;""),AND(FL5&gt;=FN$19,FM5&gt;=FN$23,FL5&lt;&gt;""),AND(GI5&gt;=GP$19,GJ5&gt;=GP$23,GI5&lt;&gt;""),AND(GN5&gt;=GP$19,GO5&gt;=GP$23,GN5&lt;&gt;""),AND(HK5&gt;=HR$19,HL5&gt;=HR$23,HK5&lt;&gt;""),AND(HP5&gt;=HR$19,HQ5&gt;=HR$23,HP5&lt;&gt;""),AND(IM5&gt;=IT$19,IN5&gt;=IT$23,IM5&lt;&gt;""),AND(IR5&gt;=IT$19,IS5&gt;=IT$23,IR5&lt;&gt;""),AND(JO5&gt;=JV$19,JP5&gt;=JV$23,JO5&lt;&gt;""),AND(JT5&gt;=JV$19,JU5&gt;=JV$23,JT5&lt;&gt;""),AND(KQ5&gt;=KX$19,KR5&gt;=KX$23,KQ5&lt;&gt;""),AND(KV5&gt;=KX$19,KW5&gt;=KX$23,KV5&lt;&gt;""),AND(LS5&gt;=LZ$19,LT5&gt;=LZ$23,LS5&lt;&gt;""),AND(LX5&gt;=LZ$19,LY5&gt;=LZ$23,LX5&lt;&gt;""),AND(MU5&gt;=NB$19,MV5&gt;=NB$23,MU5&lt;&gt;""),AND(MZ5&gt;=NB$19,NA5&gt;=NB$23,MZ5&lt;&gt;""),AND(NW5&gt;=OD$19,NX5&gt;=OD$23,NW5&lt;&gt;""),AND(OB5&gt;=OD$19,OC5&gt;=OD$23,OB5&lt;&gt;""),AND(OY5&gt;=PF$19,OZ5&gt;=PF$23,OY5&lt;&gt;""),AND(PD5&gt;=PF$19,PE5&gt;=PF$23,PD5&lt;&gt;""),AND(QA5&gt;=QH$19,QB5&gt;=QH$23,QA5&lt;&gt;""),AND(QF5&gt;=QH$19,QG5&gt;=QH$23,QF5&lt;&gt;""),AND(RC5&gt;=RJ$19,RD5&gt;=RJ$23,RC5&lt;&gt;""),AND(RH5&gt;=RJ$19,RI5&gt;=RJ$23,RH5&lt;&gt;""),AND(SE5&gt;=SL$19,SF5&gt;=SL$23,SE5&lt;&gt;""),AND(SJ5&gt;=SL$19,SK5&gt;=SL$23,SJ5&lt;&gt;"")),"Excellence",IF(I5="P","Worlds Team",IF(F5="P","National Team","")))))</f>
        <v>Excellence</v>
      </c>
      <c r="I5" s="3" t="str">
        <f>IF(OR(AND(AJ5&gt;=AN$18,AK5&gt;=AN$22,AJ5&lt;&gt;"",AI5=""),AND(AL5&gt;=AN$18,AM5&gt;=AN$22,AL5&lt;&gt;"",AI5=""),AND(BF5&gt;=BJ$18,BG5&gt;=BJ$22,BF5&lt;&gt;"",BE5=""),AND(BH5&gt;=BJ$18,BI5&gt;=BJ$22,BH5&lt;&gt;"",BE5=""),AND(CB5&gt;=CF$18,CC5&gt;=CF$22,CB5&lt;&gt;"",CA5=""),AND(CD5&gt;=CF$18,CE5&gt;=CF$22,CD5&lt;&gt;""),AND(DC5&gt;=DJ$18,DD5&gt;=DJ$22,DC5&lt;&gt;""),AND(DH5&gt;=DJ$18,DI5&gt;=DJ$22,DH5&lt;&gt;""),AND(EE5&gt;=EL$18,EF5&gt;=EL$22,EE5&lt;&gt;""),AND(EJ5&gt;=EL$18,EK5&gt;=EL$22,EJ5&lt;&gt;""),AND(FG5&gt;=FN$18,FH5&gt;=FN$22,FG5&lt;&gt;""),AND(FL5&gt;=FN$18,FM5&gt;=FN$22,FL5&lt;&gt;""),AND(GI5&gt;=GP$18,GJ5&gt;=GP$22,GI5&lt;&gt;""),AND(GN5&gt;=GP$18,GO5&gt;=GP$22,GN5&lt;&gt;""),AND(HK5&gt;=HR$18,HL5&gt;=HR$22,HK5&lt;&gt;""),AND(HP5&gt;=HR$18,HQ5&gt;=HR$22,HP5&lt;&gt;""),AND(IM5&gt;=IT$18,IN5&gt;=IT$22,IM5&lt;&gt;""),AND(IR5&gt;=IT$18,IS5&gt;=IT$22,IR5&lt;&gt;""),AND(JO5&gt;=JV$18,JP5&gt;=JV$22,JO5&lt;&gt;""),AND(JT5&gt;=JV$18,JU5&gt;=JV$22,JT5&lt;&gt;""),AND(KQ5&gt;=KX$18,KR5&gt;=KX$22,KQ5&lt;&gt;""),AND(KV5&gt;=KX$18,KW5&gt;=KX$22,KV5&lt;&gt;""),AND(LS5&gt;=LZ$18,LT5&gt;=LZ$22,LS5&lt;&gt;""),AND(LX5&gt;=LZ$18,LY5&gt;=LZ$22,LX5&lt;&gt;""),AND(MU5&gt;=NB$18,MV5&gt;=NB$22,MU5&lt;&gt;""),AND(MZ5&gt;=NB$18,NA5&gt;=NB$22,MZ5&lt;&gt;""),AND(NW5&gt;=OD$18,NX5&gt;=OD$22,NW5&lt;&gt;""),AND(OB5&gt;=OD$18,OC5&gt;=OD$22,OB5&lt;&gt;""),AND(OY5&gt;=PF$18,OZ5&gt;=PF$22,OY5&lt;&gt;""),AND(PD5&gt;=PF$18,PE5&gt;=PF$22,PD5&lt;&gt;""),AND(QA5&gt;=QH$18,QB5&gt;=QH$22,QA5&lt;&gt;""),AND(QF5&gt;=QH$18,QG5&gt;=QH$22,QF5&lt;&gt;""),AND(RC5&gt;=RJ$18,RD5&gt;=RJ$22,RC5&lt;&gt;""),AND(RH5&gt;=RJ$18,RI5&gt;=RJ$22,RH5&lt;&gt;""),AND(SE5&gt;=SL$18,SF5&gt;=SL$22,SE5&lt;&gt;""),AND(SJ5&gt;=SL$18,SK5&gt;=SL$22,SJ5&lt;&gt;"")),"P","")</f>
        <v>P</v>
      </c>
      <c r="J5" s="8">
        <f>IF(COUNT(AK5,BG5,CC5)&gt;0,LARGE((AK5,BG5,CC5),1),0)</f>
        <v>51.6</v>
      </c>
      <c r="K5" s="8" t="str">
        <f>IF(J5=0,"",IF(J5=CC5,$BK$1,IF(J5=BG5,$AO$1,IF(J5=AK5,$S$1,""))))</f>
        <v>2025 Nationals</v>
      </c>
      <c r="L5" s="8">
        <f>IF(COUNT(AK5,BG5,CC5)&gt;1,LARGE((AK5,BG5,CC5),2),0)</f>
        <v>50.6</v>
      </c>
      <c r="M5" s="8" t="str">
        <f>IF(K5=0,"",IF(AND(L5=J5,L5=AK5,K5=BG5),$S$1,IF(AND(L5=J5,L5=AK5,L5=CC5),$S$1,IF(AND(L5=J5,L5=CC5,L5=BG5),$AO$1,IF(L5=CC5,$BK$1,IF(L5=BG5,$AO$1,IF(L5=AK5,$S$1,"")))))))</f>
        <v>2025 Elite Canada</v>
      </c>
      <c r="N5" s="8">
        <f>IF(MAX(AM5,BI5,CE5)&gt;0,MAX(AM5,BI5,CE5),0)</f>
        <v>53.5</v>
      </c>
      <c r="O5" s="8" t="str">
        <f>IF(N5=0,"",IF(N5=CE5,$BK$1,IF(N5=BI5,$AO$1,IF(N5=AM5,$S$1,""))))</f>
        <v>2025 Elite Canada</v>
      </c>
      <c r="P5" s="8">
        <f>IF(MAX(CG5:CH5)&gt;0,MAX(CG5:CH5),"")</f>
        <v>2.5</v>
      </c>
      <c r="Q5" s="11" t="str">
        <f>IF(P5="","",IF(P5=CG5,"("&amp;CG$2&amp;")",IF(P5=CH5,"("&amp;CH$2&amp;")")))</f>
        <v>(Q1)</v>
      </c>
      <c r="R5" s="8" t="str">
        <f>IF(P5="","",IF(P5=CG5,IF(P5+IF(L5="",0,L5)=SF5,$RK$1,IF(P5+IF(L5="",0,L5)=RD5,$QI$1,IF(P5+IF(L5="",0,L5)=QB5,$PG$1,IF(P5+IF(L5="",0,L5)=OZ5,$OE$1,IF(P5+IF(L5="",0,L5)=NX5,$NC$1,IF(P5+IF(L5="",0,L5)=MV5,$MA$1,IF(P5+IF(L5="",0,L5)=LT5,$KY$1,IF(P5+IF(L5="",0,L5)=KR5,$JW$1,IF(P5+IF(L5="",0,L5)=JP5,$IU$1,IF(P5+IF(L5="",0,L5)=IN5,$HS$1,IF(P5+IF(L5="",0,L5)=HL5,$GQ$1,IF(P5+IF(L5="",0,L5)=GJ5,$FO$1,IF(P5+IF(L5="",0,L5)=FH5,$EM$1,IF(P5+IF(L5="",0,L5)=EF5,$DK$1,IF(P5+IF(L5="",0,L5)=DD5,$CI$1))))))))))))))),IF(P5=CH5,IF(P5+IF(N5="",0,N5)=SK5,$RK$1,IF(P5+IF(N5="",0,N5)=RI5,$QI$1,IF(P5+IF(N5="",0,N5)=QG5,$PG$1,IF(P5+IF(N5="",0,N5)=PE5,$OE$1,IF(P5+IF(N5="",0,N5)=OC5,$NC$1,IF(P5+IF(N5="",0,N5)=NA5,$MA$1,IF(P5+IF(N5="",0,N5)=LY5,$KY$1,IF(P5+IF(N5="",0,N5)=KW5,$JW$1,IF(P5+IF(N5="",0,N5)=JU5,$IU$1,IF(P5+IF(N5="",0,N5)=IS5,$HS$1,IF(P5+IF(N5="",0,N5)=HQ5,$GQ$1,IF(P5+IF(N5="",0,N5)=GO5,$FO$1,IF(P5+IF(N5="",0,N5)=FM5,$EM$1,IF(P5+IF(N5="",0,N5)=EK5,$DK$1,IF(P5+IF(N5="",0,N5)=DI5,$CI$1))))))))))))))))))</f>
        <v>2025 World Cup FRA (Oct 5)</v>
      </c>
      <c r="S5" s="19">
        <v>17.3</v>
      </c>
      <c r="T5" s="19">
        <v>6.7</v>
      </c>
      <c r="U5" s="19">
        <v>0</v>
      </c>
      <c r="V5" s="19">
        <v>0</v>
      </c>
      <c r="W5" s="19">
        <v>18.7</v>
      </c>
      <c r="X5" s="19">
        <v>7.9</v>
      </c>
      <c r="Y5" s="19">
        <v>0</v>
      </c>
      <c r="Z5" s="19">
        <v>0</v>
      </c>
      <c r="AA5" s="19">
        <v>18.3</v>
      </c>
      <c r="AB5" s="19">
        <v>8.3000000000000007</v>
      </c>
      <c r="AC5" s="19">
        <v>0</v>
      </c>
      <c r="AD5" s="19">
        <v>0</v>
      </c>
      <c r="AE5" s="19">
        <v>19</v>
      </c>
      <c r="AF5" s="19">
        <v>7.9</v>
      </c>
      <c r="AG5" s="19">
        <v>0</v>
      </c>
      <c r="AH5" s="19">
        <v>0</v>
      </c>
      <c r="AI5" s="27"/>
      <c r="AJ5" s="40">
        <f>IF(SUM(T5,X5)&gt;0,SUM(T5,X5),"")</f>
        <v>14.600000000000001</v>
      </c>
      <c r="AK5" s="40">
        <f>IF(SUM(S5:T5,V5:X5,Z5)-U5-Y5&gt;0,SUM(S5:T5,V5:X5,Z5)-U5-Y5,"")</f>
        <v>50.6</v>
      </c>
      <c r="AL5" s="40">
        <f>IF(SUM(AB5,AF5)&gt;0,SUM(AB5,AF5),"")</f>
        <v>16.200000000000003</v>
      </c>
      <c r="AM5" s="40">
        <f>IF(SUM(AA5:AB5,AD5:AF5,AH5)-SUM(AC5,AG5)&gt;0,SUM(AA5:AB5,AD5:AF5,AH5)-SUM(AC5,AG5),"")</f>
        <v>53.5</v>
      </c>
      <c r="AN5" s="40">
        <f>IF(SUM(AK5,AM5)&gt;0,SUM(AK5,AM5),"")</f>
        <v>104.1</v>
      </c>
      <c r="AO5" s="18">
        <v>18.399999999999999</v>
      </c>
      <c r="AP5" s="18">
        <v>6.5</v>
      </c>
      <c r="AQ5" s="18">
        <v>0</v>
      </c>
      <c r="AR5" s="18">
        <v>0</v>
      </c>
      <c r="AS5" s="18">
        <v>18.8</v>
      </c>
      <c r="AT5" s="18">
        <v>7.9</v>
      </c>
      <c r="AU5" s="18">
        <v>0</v>
      </c>
      <c r="AV5" s="18">
        <v>0</v>
      </c>
      <c r="AW5" s="18">
        <v>16.600000000000001</v>
      </c>
      <c r="AX5" s="18">
        <v>4.5</v>
      </c>
      <c r="AY5" s="18">
        <v>0</v>
      </c>
      <c r="AZ5" s="18">
        <v>0</v>
      </c>
      <c r="BA5" s="18">
        <v>17.2</v>
      </c>
      <c r="BB5" s="18">
        <v>8.3000000000000007</v>
      </c>
      <c r="BC5" s="18">
        <v>0</v>
      </c>
      <c r="BD5" s="18">
        <v>0</v>
      </c>
      <c r="BE5" s="28"/>
      <c r="BF5" s="11">
        <f>IF(SUM(AP5,AT5)&gt;0,SUM(AP5,AT5),"")</f>
        <v>14.4</v>
      </c>
      <c r="BG5" s="11">
        <f>IF(SUM(AO5:AP5,AR5:AT5,AV5)-AQ5-AU5&gt;0,SUM(AO5:AP5,AR5:AT5,AV5)-AQ5-AU5,"")</f>
        <v>51.6</v>
      </c>
      <c r="BH5" s="11">
        <f>IF(SUM(AX5,BB5)&gt;0,SUM(AX5,BB5),"")</f>
        <v>12.8</v>
      </c>
      <c r="BI5" s="11">
        <f>IF(SUM(AW5:AX5,AZ5:BB5,BD5)-SUM(AY5,BC5)&gt;0,SUM(AW5:AX5,AZ5:BB5,BD5)-SUM(AY5,BC5),"")</f>
        <v>46.599999999999994</v>
      </c>
      <c r="BJ5" s="11">
        <f>IF(SUM(BG5,BI5)&gt;0,SUM(BG5,BI5),"")</f>
        <v>98.199999999999989</v>
      </c>
      <c r="BK5" s="19">
        <v>17.600000000000001</v>
      </c>
      <c r="BL5" s="19">
        <v>7.7</v>
      </c>
      <c r="BM5" s="19">
        <v>0</v>
      </c>
      <c r="BN5" s="19">
        <v>0</v>
      </c>
      <c r="BO5" s="19">
        <v>11.1</v>
      </c>
      <c r="BP5" s="19">
        <v>3.1</v>
      </c>
      <c r="BQ5" s="19">
        <v>0</v>
      </c>
      <c r="BR5" s="19">
        <v>0</v>
      </c>
      <c r="BS5" s="19">
        <v>17.2</v>
      </c>
      <c r="BT5" s="19">
        <v>7.7</v>
      </c>
      <c r="BU5" s="19">
        <v>0</v>
      </c>
      <c r="BV5" s="19">
        <v>0</v>
      </c>
      <c r="BW5" s="19">
        <v>18.100000000000001</v>
      </c>
      <c r="BX5" s="19">
        <v>7.5</v>
      </c>
      <c r="BY5" s="19">
        <v>0</v>
      </c>
      <c r="BZ5" s="19">
        <v>0</v>
      </c>
      <c r="CA5" s="27"/>
      <c r="CB5" s="40">
        <f>IF(SUM(BL5,BP5)&gt;0,SUM(BL5,BP5),"")</f>
        <v>10.8</v>
      </c>
      <c r="CC5" s="40">
        <f>IF(SUM(BK5:BL5,BN5:BP5,BR5)-BM5-BQ5&gt;0,SUM(BK5:BL5,BN5:BP5,BR5)-BM5-BQ5,"")</f>
        <v>39.5</v>
      </c>
      <c r="CD5" s="40">
        <f>IF(SUM(BT5,BX5)&gt;0,SUM(BT5,BX5),"")</f>
        <v>15.2</v>
      </c>
      <c r="CE5" s="40">
        <f>IF(SUM(BS5:BT5,BV5:BX5,BZ5)-SUM(BU5,BY5)&gt;0,SUM(BS5:BT5,BV5:BX5,BZ5)-SUM(BU5,BY5),"")</f>
        <v>50.5</v>
      </c>
      <c r="CF5" s="40">
        <f>IF(SUM(CC5,CE5)&gt;0,SUM(CC5,CE5),"")</f>
        <v>90</v>
      </c>
      <c r="CG5" s="51">
        <f>IF(MAX(DD5,EF5,FH5,GJ5,HL5,IN5,JP5,KR5,LT5,MV5,NX5,OZ5,QB5,RD5,SF5)-IF(L5="",0,L5)&gt;0.001,MAX(DD5,EF5,FH5,GJ5,HL5,IN5,JP5,KR5,LT5,MV5,NX5,OZ5,QB5,RD5,SF5)-IF(L5="",0,L5),"")</f>
        <v>2.5</v>
      </c>
      <c r="CH5" s="51" t="str">
        <f>IF(MAX(DI5,EK5,FM5,GO5,HQ5,IS5,JU5,KW5,LY5,NA5,OC5,PE5,QG5,RI5,SK5)-IF(N5="",0,N5)&gt;0.001,MAX(DI5,EK5,FM5,GO5,HQ5,IS5,JU5,KW5,LY5,NA5,OC5,PE5,QG5,RI5,SK5)-IF(N5="",0,N5),"")</f>
        <v/>
      </c>
      <c r="CI5" s="17">
        <v>18.399999999999999</v>
      </c>
      <c r="CJ5" s="17">
        <v>8.3000000000000007</v>
      </c>
      <c r="CK5" s="17">
        <v>0</v>
      </c>
      <c r="CL5" s="17">
        <v>0</v>
      </c>
      <c r="CM5" s="17">
        <v>17.899999999999999</v>
      </c>
      <c r="CN5" s="17">
        <v>7.9</v>
      </c>
      <c r="CO5" s="17">
        <v>0</v>
      </c>
      <c r="CP5" s="17">
        <v>0</v>
      </c>
      <c r="CQ5" s="17">
        <v>16.600000000000001</v>
      </c>
      <c r="CR5" s="17">
        <v>4.5</v>
      </c>
      <c r="CS5" s="17">
        <v>0</v>
      </c>
      <c r="CT5" s="17">
        <v>0</v>
      </c>
      <c r="CU5" s="17"/>
      <c r="CV5" s="17"/>
      <c r="CW5" s="17"/>
      <c r="CX5" s="17"/>
      <c r="CY5" s="17"/>
      <c r="CZ5" s="17"/>
      <c r="DA5" s="17"/>
      <c r="DB5" s="17"/>
      <c r="DC5" s="40">
        <f>IF(SUM(CJ5,CN5)&gt;0,SUM(CJ5,CN5),"")</f>
        <v>16.200000000000003</v>
      </c>
      <c r="DD5" s="40">
        <f>IF(SUM(CI5:CJ5,CL5:CN5,CP5)-CK5-CO5&gt;0,SUM(CI5:CJ5,CL5:CN5,CP5)-CK5-CO5,"")</f>
        <v>52.499999999999993</v>
      </c>
      <c r="DE5" s="40">
        <f>IF(SUM(CQ5:CR5,CT5)-CS5&gt;0,SUM(CQ5:CR5,CT5)-CS5,"")</f>
        <v>21.1</v>
      </c>
      <c r="DF5" s="40">
        <f>IF(SUM(CJ5,CN5,CR5)&gt;0,SUM(CJ5,CN5,CR5),"")</f>
        <v>20.700000000000003</v>
      </c>
      <c r="DG5" s="40">
        <f>IF(SUM(DD5,DE5)&gt;0,SUM(DD5,DE5),"")</f>
        <v>73.599999999999994</v>
      </c>
      <c r="DH5" s="40" t="str">
        <f>IF(SUM(CV5,CZ5)&gt;0,SUM(CV5,CZ5),"")</f>
        <v/>
      </c>
      <c r="DI5" s="40" t="str">
        <f>IF(SUM(CU5:CV5,CX5:CZ5,DB5)-SUM(CW5,DA5)&gt;0,SUM(CU5:CV5,CX5:CZ5,DB5)-SUM(CW5,DA5),"")</f>
        <v/>
      </c>
      <c r="DJ5" s="40">
        <f>IF(SUM(DD5,DE5,DI5)&gt;0,SUM(DD5,DE5,DI5),"")</f>
        <v>73.599999999999994</v>
      </c>
      <c r="DK5" s="18">
        <v>17.7</v>
      </c>
      <c r="DL5" s="18">
        <v>8.9</v>
      </c>
      <c r="DM5" s="18">
        <v>0.2</v>
      </c>
      <c r="DN5" s="18">
        <v>0</v>
      </c>
      <c r="DO5" s="18">
        <v>18.8</v>
      </c>
      <c r="DP5" s="18">
        <v>7.9</v>
      </c>
      <c r="DQ5" s="18">
        <v>0</v>
      </c>
      <c r="DR5" s="18">
        <v>0</v>
      </c>
      <c r="DS5" s="18"/>
      <c r="DT5" s="18"/>
      <c r="DU5" s="18"/>
      <c r="DV5" s="18"/>
      <c r="DW5" s="18">
        <v>18.100000000000001</v>
      </c>
      <c r="DX5" s="18">
        <v>8.6999999999999993</v>
      </c>
      <c r="DY5" s="18">
        <v>0</v>
      </c>
      <c r="DZ5" s="18">
        <v>0</v>
      </c>
      <c r="EA5" s="18"/>
      <c r="EB5" s="18"/>
      <c r="EC5" s="18"/>
      <c r="ED5" s="18"/>
      <c r="EE5" s="11">
        <f>IF(SUM(DL5,DP5)&gt;0,SUM(DL5,DP5),"")</f>
        <v>16.8</v>
      </c>
      <c r="EF5" s="11">
        <f>IF(SUM(DK5:DL5,DN5:DP5,DR5)-DM5-DQ5&gt;0,SUM(DK5:DL5,DN5:DP5,DR5)-DM5-DQ5,"")</f>
        <v>53.1</v>
      </c>
      <c r="EG5" s="11" t="str">
        <f>IF(SUM(DS5:DT5,DV5)-DU5&gt;0,SUM(DS5:DT5,DV5)-DU5,"")</f>
        <v/>
      </c>
      <c r="EH5" s="11">
        <f>IF(SUM(DL5,DP5,DT5)&gt;0,SUM(DL5,DP5,DT5),"")</f>
        <v>16.8</v>
      </c>
      <c r="EI5" s="11">
        <f>IF(SUM(EF5,EG5)&gt;0,SUM(EF5,EG5),"")</f>
        <v>53.1</v>
      </c>
      <c r="EJ5" s="11">
        <f>IF(SUM(DX5,EB5)&gt;0,SUM(DX5,EB5),"")</f>
        <v>8.6999999999999993</v>
      </c>
      <c r="EK5" s="11">
        <f>IF(SUM(DW5:DX5,DZ5:EB5,ED5)-SUM(DY5,EC5)&gt;0,SUM(DW5:DX5,DZ5:EB5,ED5)-SUM(DY5,EC5),"")</f>
        <v>26.8</v>
      </c>
      <c r="EL5" s="11">
        <f>IF(SUM(EF5,EG5,EK5)&gt;0,SUM(EF5,EG5,EK5),"")</f>
        <v>79.900000000000006</v>
      </c>
      <c r="EM5" s="17">
        <v>17.7</v>
      </c>
      <c r="EN5" s="17">
        <v>8.6999999999999993</v>
      </c>
      <c r="EO5" s="17">
        <v>0.2</v>
      </c>
      <c r="EP5" s="17">
        <v>0</v>
      </c>
      <c r="EQ5" s="17">
        <v>17.899999999999999</v>
      </c>
      <c r="ER5" s="17">
        <v>7.5</v>
      </c>
      <c r="ES5" s="17">
        <v>0</v>
      </c>
      <c r="ET5" s="17">
        <v>0</v>
      </c>
      <c r="EU5" s="17">
        <v>17</v>
      </c>
      <c r="EV5" s="17">
        <v>4.5</v>
      </c>
      <c r="EW5" s="17">
        <v>0</v>
      </c>
      <c r="EX5" s="17">
        <v>0</v>
      </c>
      <c r="EY5" s="17"/>
      <c r="EZ5" s="17"/>
      <c r="FA5" s="17"/>
      <c r="FB5" s="17"/>
      <c r="FC5" s="17"/>
      <c r="FD5" s="17"/>
      <c r="FE5" s="17"/>
      <c r="FF5" s="17"/>
      <c r="FG5" s="40">
        <f>IF(SUM(EN5,ER5)&gt;0,SUM(EN5,ER5),"")</f>
        <v>16.2</v>
      </c>
      <c r="FH5" s="40">
        <f>IF(SUM(EM5:EN5,EP5:ER5,ET5)-EO5-ES5&gt;0,SUM(EM5:EN5,EP5:ER5,ET5)-EO5-ES5,"")</f>
        <v>51.599999999999994</v>
      </c>
      <c r="FI5" s="40">
        <f>IF(SUM(EU5:EV5,EX5)-EW5&gt;0,SUM(EU5:EV5,EX5)-EW5,"")</f>
        <v>21.5</v>
      </c>
      <c r="FJ5" s="40">
        <f>IF(SUM(EN5,ER5,EV5)&gt;0,SUM(EN5,ER5,EV5),"")</f>
        <v>20.7</v>
      </c>
      <c r="FK5" s="40">
        <f>IF(SUM(FH5,FI5)&gt;0,SUM(FH5,FI5),"")</f>
        <v>73.099999999999994</v>
      </c>
      <c r="FL5" s="40" t="str">
        <f>IF(SUM(EZ5,FD5)&gt;0,SUM(EZ5,FD5),"")</f>
        <v/>
      </c>
      <c r="FM5" s="40" t="str">
        <f>IF(SUM(EY5:EZ5,FB5:FD5,FF5)-SUM(FA5,FE5)&gt;0,SUM(EY5:EZ5,FB5:FD5,FF5)-SUM(FA5,FE5),"")</f>
        <v/>
      </c>
      <c r="FN5" s="40">
        <f>IF(SUM(FH5,FI5,FM5)&gt;0,SUM(FH5,FI5,FM5),"")</f>
        <v>73.099999999999994</v>
      </c>
      <c r="FO5" s="18"/>
      <c r="FP5" s="18"/>
      <c r="FQ5" s="18"/>
      <c r="FR5" s="18"/>
      <c r="FS5" s="18"/>
      <c r="FT5" s="18"/>
      <c r="FU5" s="18"/>
      <c r="FV5" s="18"/>
      <c r="FW5" s="18"/>
      <c r="FX5" s="18"/>
      <c r="FY5" s="18"/>
      <c r="FZ5" s="18"/>
      <c r="GA5" s="18"/>
      <c r="GB5" s="18"/>
      <c r="GC5" s="18"/>
      <c r="GD5" s="18"/>
      <c r="GE5" s="18"/>
      <c r="GF5" s="18"/>
      <c r="GG5" s="18"/>
      <c r="GH5" s="18"/>
      <c r="GI5" s="11" t="str">
        <f>IF(SUM(FP5,FT5)&gt;0,SUM(FP5,FT5),"")</f>
        <v/>
      </c>
      <c r="GJ5" s="11" t="str">
        <f>IF(SUM(FO5:FP5,FR5:FT5,FV5)-FQ5-FU5&gt;0,SUM(FO5:FP5,FR5:FT5,FV5)-FQ5-FU5,"")</f>
        <v/>
      </c>
      <c r="GK5" s="11" t="str">
        <f>IF(SUM(FW5:FX5,FZ5)-FY5&gt;0,SUM(FW5:FX5,FZ5)-FY5,"")</f>
        <v/>
      </c>
      <c r="GL5" s="11" t="str">
        <f>IF(SUM(FP5,FT5,FX5)&gt;0,SUM(FP5,FT5,FX5),"")</f>
        <v/>
      </c>
      <c r="GM5" s="11" t="str">
        <f>IF(SUM(GJ5,GK5)&gt;0,SUM(GJ5,GK5),"")</f>
        <v/>
      </c>
      <c r="GN5" s="11" t="str">
        <f>IF(SUM(GB5,GF5)&gt;0,SUM(GB5,GF5),"")</f>
        <v/>
      </c>
      <c r="GO5" s="11" t="str">
        <f>IF(SUM(GA5:GB5,GD5:GF5,GH5)-SUM(GC5,GG5)&gt;0,SUM(GA5:GB5,GD5:GF5,GH5)-SUM(GC5,GG5),"")</f>
        <v/>
      </c>
      <c r="GP5" s="11" t="str">
        <f>IF(SUM(GJ5,GK5,GO5)&gt;0,SUM(GJ5,GK5,GO5),"")</f>
        <v/>
      </c>
      <c r="GQ5" s="17"/>
      <c r="GR5" s="17"/>
      <c r="GS5" s="17"/>
      <c r="GT5" s="17"/>
      <c r="GU5" s="17"/>
      <c r="GV5" s="17"/>
      <c r="GW5" s="17"/>
      <c r="GX5" s="17"/>
      <c r="GY5" s="17"/>
      <c r="GZ5" s="17"/>
      <c r="HA5" s="17"/>
      <c r="HB5" s="17"/>
      <c r="HC5" s="17"/>
      <c r="HD5" s="17"/>
      <c r="HE5" s="17"/>
      <c r="HF5" s="17"/>
      <c r="HG5" s="17"/>
      <c r="HH5" s="17"/>
      <c r="HI5" s="17"/>
      <c r="HJ5" s="17"/>
      <c r="HK5" s="40" t="str">
        <f>IF(SUM(GR5,GV5)&gt;0,SUM(GR5,GV5),"")</f>
        <v/>
      </c>
      <c r="HL5" s="40" t="str">
        <f>IF(SUM(GQ5:GR5,GT5:GV5,GX5)-GS5-GW5&gt;0,SUM(GQ5:GR5,GT5:GV5,GX5)-GS5-GW5,"")</f>
        <v/>
      </c>
      <c r="HM5" s="40" t="str">
        <f>IF(SUM(GY5:GZ5,HB5)-HA5&gt;0,SUM(GY5:GZ5,HB5)-HA5,"")</f>
        <v/>
      </c>
      <c r="HN5" s="40" t="str">
        <f>IF(SUM(GR5,GV5,GZ5)&gt;0,SUM(GR5,GV5,GZ5),"")</f>
        <v/>
      </c>
      <c r="HO5" s="40" t="str">
        <f>IF(SUM(HL5,HM5)&gt;0,SUM(HL5,HM5),"")</f>
        <v/>
      </c>
      <c r="HP5" s="40" t="str">
        <f>IF(SUM(HD5,HH5)&gt;0,SUM(HD5,HH5),"")</f>
        <v/>
      </c>
      <c r="HQ5" s="40" t="str">
        <f>IF(SUM(HC5:HD5,HF5:HH5,HJ5)-SUM(HE5,HI5)&gt;0,SUM(HC5:HD5,HF5:HH5,HJ5)-SUM(HE5,HI5),"")</f>
        <v/>
      </c>
      <c r="HR5" s="40" t="str">
        <f>IF(SUM(HL5,HM5,HQ5)&gt;0,SUM(HL5,HM5,HQ5),"")</f>
        <v/>
      </c>
      <c r="HS5" s="18"/>
      <c r="HT5" s="18"/>
      <c r="HU5" s="18"/>
      <c r="HV5" s="18"/>
      <c r="HW5" s="18"/>
      <c r="HX5" s="18"/>
      <c r="HY5" s="18"/>
      <c r="HZ5" s="18"/>
      <c r="IA5" s="18"/>
      <c r="IB5" s="18"/>
      <c r="IC5" s="18"/>
      <c r="ID5" s="18"/>
      <c r="IE5" s="18"/>
      <c r="IF5" s="18"/>
      <c r="IG5" s="18"/>
      <c r="IH5" s="18"/>
      <c r="II5" s="18"/>
      <c r="IJ5" s="18"/>
      <c r="IK5" s="18"/>
      <c r="IL5" s="18"/>
      <c r="IM5" s="11" t="str">
        <f>IF(SUM(HT5,HX5)&gt;0,SUM(HT5,HX5),"")</f>
        <v/>
      </c>
      <c r="IN5" s="11" t="str">
        <f>IF(SUM(HS5:HT5,HV5:HX5,HZ5)-HU5-HY5&gt;0,SUM(HS5:HT5,HV5:HX5,HZ5)-HU5-HY5,"")</f>
        <v/>
      </c>
      <c r="IO5" s="11" t="str">
        <f>IF(SUM(IA5:IB5,ID5)-IC5&gt;0,SUM(IA5:IB5,ID5)-IC5,"")</f>
        <v/>
      </c>
      <c r="IP5" s="11" t="str">
        <f>IF(SUM(HT5,HX5,IB5)&gt;0,SUM(HT5,HX5,IB5),"")</f>
        <v/>
      </c>
      <c r="IQ5" s="11" t="str">
        <f>IF(SUM(IN5,IO5)&gt;0,SUM(IN5,IO5),"")</f>
        <v/>
      </c>
      <c r="IR5" s="11" t="str">
        <f>IF(SUM(IF5,IJ5)&gt;0,SUM(IF5,IJ5),"")</f>
        <v/>
      </c>
      <c r="IS5" s="11" t="str">
        <f>IF(SUM(IE5:IF5,IH5:IJ5,IL5)-SUM(IG5,IK5)&gt;0,SUM(IE5:IF5,IH5:IJ5,IL5)-SUM(IG5,IK5),"")</f>
        <v/>
      </c>
      <c r="IT5" s="11" t="str">
        <f>IF(SUM(IN5,IO5,IS5)&gt;0,SUM(IN5,IO5,IS5),"")</f>
        <v/>
      </c>
      <c r="IU5" s="17"/>
      <c r="IV5" s="17"/>
      <c r="IW5" s="17"/>
      <c r="IX5" s="17"/>
      <c r="IY5" s="17"/>
      <c r="IZ5" s="17"/>
      <c r="JA5" s="17"/>
      <c r="JB5" s="17"/>
      <c r="JC5" s="17"/>
      <c r="JD5" s="17"/>
      <c r="JE5" s="17"/>
      <c r="JF5" s="17"/>
      <c r="JG5" s="17"/>
      <c r="JH5" s="17"/>
      <c r="JI5" s="17"/>
      <c r="JJ5" s="17"/>
      <c r="JK5" s="17"/>
      <c r="JL5" s="17"/>
      <c r="JM5" s="17"/>
      <c r="JN5" s="17"/>
      <c r="JO5" s="40" t="str">
        <f>IF(SUM(IV5,IZ5)&gt;0,SUM(IV5,IZ5),"")</f>
        <v/>
      </c>
      <c r="JP5" s="40" t="str">
        <f>IF(SUM(IU5:IV5,IX5:IZ5,JB5)-IW5-JA5&gt;0,SUM(IU5:IV5,IX5:IZ5,JB5)-IW5-JA5,"")</f>
        <v/>
      </c>
      <c r="JQ5" s="40" t="str">
        <f>IF(SUM(JC5:JD5,JF5)-JE5&gt;0,SUM(JC5:JD5,JF5)-JE5,"")</f>
        <v/>
      </c>
      <c r="JR5" s="40" t="str">
        <f>IF(SUM(IV5,IZ5,JD5)&gt;0,SUM(IV5,IZ5,JD5),"")</f>
        <v/>
      </c>
      <c r="JS5" s="40" t="str">
        <f>IF(SUM(JP5,JQ5)&gt;0,SUM(JP5,JQ5),"")</f>
        <v/>
      </c>
      <c r="JT5" s="40" t="str">
        <f>IF(SUM(JH5,JL5)&gt;0,SUM(JH5,JL5),"")</f>
        <v/>
      </c>
      <c r="JU5" s="40" t="str">
        <f>IF(SUM(JG5:JH5,JJ5:JL5,JN5)-SUM(JI5,JM5)&gt;0,SUM(JG5:JH5,JJ5:JL5,JN5)-SUM(JI5,JM5),"")</f>
        <v/>
      </c>
      <c r="JV5" s="40" t="str">
        <f>IF(SUM(JP5,JQ5,JU5)&gt;0,SUM(JP5,JQ5,JU5),"")</f>
        <v/>
      </c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8"/>
      <c r="KM5" s="18"/>
      <c r="KN5" s="18"/>
      <c r="KO5" s="18"/>
      <c r="KP5" s="18"/>
      <c r="KQ5" s="11" t="str">
        <f>IF(SUM(JX5,KB5)&gt;0,SUM(JX5,KB5),"")</f>
        <v/>
      </c>
      <c r="KR5" s="11" t="str">
        <f>IF(SUM(JW5:JX5,JZ5:KB5,KD5)-JY5-KC5&gt;0,SUM(JW5:JX5,JZ5:KB5,KD5)-JY5-KC5,"")</f>
        <v/>
      </c>
      <c r="KS5" s="11" t="str">
        <f>IF(SUM(KE5:KF5,KH5)-KG5&gt;0,SUM(KE5:KF5,KH5)-KG5,"")</f>
        <v/>
      </c>
      <c r="KT5" s="11" t="str">
        <f>IF(SUM(JX5,KB5,KF5)&gt;0,SUM(JX5,KB5,KF5),"")</f>
        <v/>
      </c>
      <c r="KU5" s="11" t="str">
        <f>IF(SUM(KR5,KS5)&gt;0,SUM(KR5,KS5),"")</f>
        <v/>
      </c>
      <c r="KV5" s="11" t="str">
        <f>IF(SUM(KJ5,KN5)&gt;0,SUM(KJ5,KN5),"")</f>
        <v/>
      </c>
      <c r="KW5" s="11" t="str">
        <f>IF(SUM(KI5:KJ5,KL5:KN5,KP5)-SUM(KK5,KO5)&gt;0,SUM(KI5:KJ5,KL5:KN5,KP5)-SUM(KK5,KO5),"")</f>
        <v/>
      </c>
      <c r="KX5" s="11" t="str">
        <f>IF(SUM(KR5,KS5,KW5)&gt;0,SUM(KR5,KS5,KW5),"")</f>
        <v/>
      </c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40" t="str">
        <f>IF(SUM(KZ5,LD5)&gt;0,SUM(KZ5,LD5),"")</f>
        <v/>
      </c>
      <c r="LT5" s="40" t="str">
        <f>IF(SUM(KY5:KZ5,LB5:LD5,LF5)-LA5-LE5&gt;0,SUM(KY5:KZ5,LB5:LD5,LF5)-LA5-LE5,"")</f>
        <v/>
      </c>
      <c r="LU5" s="40" t="str">
        <f>IF(SUM(LG5:LH5,LJ5)-LI5&gt;0,SUM(LG5:LH5,LJ5)-LI5,"")</f>
        <v/>
      </c>
      <c r="LV5" s="40" t="str">
        <f>IF(SUM(KZ5,LD5,LH5)&gt;0,SUM(KZ5,LD5,LH5),"")</f>
        <v/>
      </c>
      <c r="LW5" s="40" t="str">
        <f>IF(SUM(LT5,LU5)&gt;0,SUM(LT5,LU5),"")</f>
        <v/>
      </c>
      <c r="LX5" s="40" t="str">
        <f>IF(SUM(LL5,LP5)&gt;0,SUM(LL5,LP5),"")</f>
        <v/>
      </c>
      <c r="LY5" s="40" t="str">
        <f>IF(SUM(LK5:LL5,LN5:LP5,LR5)-SUM(LM5,LQ5)&gt;0,SUM(LK5:LL5,LN5:LP5,LR5)-SUM(LM5,LQ5),"")</f>
        <v/>
      </c>
      <c r="LZ5" s="40" t="str">
        <f>IF(SUM(LT5,LU5,LY5)&gt;0,SUM(LT5,LU5,LY5),"")</f>
        <v/>
      </c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1" t="str">
        <f>IF(SUM(MB5,MF5)&gt;0,SUM(MB5,MF5),"")</f>
        <v/>
      </c>
      <c r="MV5" s="11" t="str">
        <f>IF(SUM(MA5:MB5,MD5:MF5,MH5)-MC5-MG5&gt;0,SUM(MA5:MB5,MD5:MF5,MH5)-MC5-MG5,"")</f>
        <v/>
      </c>
      <c r="MW5" s="11" t="str">
        <f>IF(SUM(MI5:MJ5,ML5)-MK5&gt;0,SUM(MI5:MJ5,ML5)-MK5,"")</f>
        <v/>
      </c>
      <c r="MX5" s="11" t="str">
        <f>IF(SUM(MB5,MF5,MJ5)&gt;0,SUM(MB5,MF5,MJ5),"")</f>
        <v/>
      </c>
      <c r="MY5" s="11" t="str">
        <f>IF(SUM(MV5,MW5)&gt;0,SUM(MV5,MW5),"")</f>
        <v/>
      </c>
      <c r="MZ5" s="11" t="str">
        <f>IF(SUM(MN5,MR5)&gt;0,SUM(MN5,MR5),"")</f>
        <v/>
      </c>
      <c r="NA5" s="11" t="str">
        <f>IF(SUM(MM5:MN5,MP5:MR5,MT5)-SUM(MO5,MS5)&gt;0,SUM(MM5:MN5,MP5:MR5,MT5)-SUM(MO5,MS5),"")</f>
        <v/>
      </c>
      <c r="NB5" s="11" t="str">
        <f>IF(SUM(MV5,MW5,NA5)&gt;0,SUM(MV5,MW5,NA5),"")</f>
        <v/>
      </c>
      <c r="NC5" s="17"/>
      <c r="ND5" s="17"/>
      <c r="NE5" s="17"/>
      <c r="NF5" s="17"/>
      <c r="NG5" s="17"/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40" t="str">
        <f>IF(SUM(ND5,NH5)&gt;0,SUM(ND5,NH5),"")</f>
        <v/>
      </c>
      <c r="NX5" s="40" t="str">
        <f>IF(SUM(NC5:ND5,NF5:NH5,NJ5)-NE5-NI5&gt;0,SUM(NC5:ND5,NF5:NH5,NJ5)-NE5-NI5,"")</f>
        <v/>
      </c>
      <c r="NY5" s="40" t="str">
        <f>IF(SUM(NK5:NL5,NN5)-NM5&gt;0,SUM(NK5:NL5,NN5)-NM5,"")</f>
        <v/>
      </c>
      <c r="NZ5" s="40" t="str">
        <f>IF(SUM(ND5,NH5,NL5)&gt;0,SUM(ND5,NH5,NL5),"")</f>
        <v/>
      </c>
      <c r="OA5" s="40" t="str">
        <f>IF(SUM(NX5,NY5)&gt;0,SUM(NX5,NY5),"")</f>
        <v/>
      </c>
      <c r="OB5" s="40" t="str">
        <f>IF(SUM(NP5,NT5)&gt;0,SUM(NP5,NT5),"")</f>
        <v/>
      </c>
      <c r="OC5" s="40" t="str">
        <f>IF(SUM(NO5:NP5,NR5:NT5,NV5)-SUM(NQ5,NU5)&gt;0,SUM(NO5:NP5,NR5:NT5,NV5)-SUM(NQ5,NU5),"")</f>
        <v/>
      </c>
      <c r="OD5" s="40" t="str">
        <f>IF(SUM(NX5,NY5,OC5)&gt;0,SUM(NX5,NY5,OC5),"")</f>
        <v/>
      </c>
      <c r="OE5" s="18"/>
      <c r="OF5" s="18"/>
      <c r="OG5" s="18"/>
      <c r="OH5" s="18"/>
      <c r="OI5" s="18"/>
      <c r="OJ5" s="18"/>
      <c r="OK5" s="18"/>
      <c r="OL5" s="18"/>
      <c r="OM5" s="18"/>
      <c r="ON5" s="18"/>
      <c r="OO5" s="18"/>
      <c r="OP5" s="18"/>
      <c r="OQ5" s="18"/>
      <c r="OR5" s="18"/>
      <c r="OS5" s="18"/>
      <c r="OT5" s="18"/>
      <c r="OU5" s="18"/>
      <c r="OV5" s="18"/>
      <c r="OW5" s="18"/>
      <c r="OX5" s="18"/>
      <c r="OY5" s="11" t="str">
        <f>IF(SUM(OF5,OJ5)&gt;0,SUM(OF5,OJ5),"")</f>
        <v/>
      </c>
      <c r="OZ5" s="11" t="str">
        <f>IF(SUM(OE5:OF5,OH5:OJ5,OL5)-OG5-OK5&gt;0,SUM(OE5:OF5,OH5:OJ5,OL5)-OG5-OK5,"")</f>
        <v/>
      </c>
      <c r="PA5" s="11" t="str">
        <f>IF(SUM(OM5:ON5,OP5)-OO5&gt;0,SUM(OM5:ON5,OP5)-OO5,"")</f>
        <v/>
      </c>
      <c r="PB5" s="11" t="str">
        <f>IF(SUM(OF5,OJ5,ON5)&gt;0,SUM(OF5,OJ5,ON5),"")</f>
        <v/>
      </c>
      <c r="PC5" s="11" t="str">
        <f>IF(SUM(OZ5,PA5)&gt;0,SUM(OZ5,PA5),"")</f>
        <v/>
      </c>
      <c r="PD5" s="11" t="str">
        <f>IF(SUM(OR5,OV5)&gt;0,SUM(OR5,OV5),"")</f>
        <v/>
      </c>
      <c r="PE5" s="11" t="str">
        <f>IF(SUM(OQ5:OR5,OT5:OV5,OX5)-SUM(OS5,OW5)&gt;0,SUM(OQ5:OR5,OT5:OV5,OX5)-SUM(OS5,OW5),"")</f>
        <v/>
      </c>
      <c r="PF5" s="11" t="str">
        <f>IF(SUM(OZ5,PA5,PE5)&gt;0,SUM(OZ5,PA5,PE5),"")</f>
        <v/>
      </c>
      <c r="PG5" s="17"/>
      <c r="PH5" s="17"/>
      <c r="PI5" s="17"/>
      <c r="PJ5" s="17"/>
      <c r="PK5" s="17"/>
      <c r="PL5" s="17"/>
      <c r="PM5" s="17"/>
      <c r="PN5" s="17"/>
      <c r="PO5" s="17"/>
      <c r="PP5" s="17"/>
      <c r="PQ5" s="17"/>
      <c r="PR5" s="17"/>
      <c r="PS5" s="17"/>
      <c r="PT5" s="17"/>
      <c r="PU5" s="17"/>
      <c r="PV5" s="17"/>
      <c r="PW5" s="17"/>
      <c r="PX5" s="17"/>
      <c r="PY5" s="17"/>
      <c r="PZ5" s="17"/>
      <c r="QA5" s="40" t="str">
        <f>IF(SUM(PH5,PL5)&gt;0,SUM(PH5,PL5),"")</f>
        <v/>
      </c>
      <c r="QB5" s="40" t="str">
        <f>IF(SUM(PG5:PH5,PJ5:PL5,PN5)-PI5-PM5&gt;0,SUM(PG5:PH5,PJ5:PL5,PN5)-PI5-PM5,"")</f>
        <v/>
      </c>
      <c r="QC5" s="40" t="str">
        <f>IF(SUM(PO5:PP5,PR5)-PQ5&gt;0,SUM(PO5:PP5,PR5)-PQ5,"")</f>
        <v/>
      </c>
      <c r="QD5" s="40" t="str">
        <f>IF(SUM(PH5,PL5,PP5)&gt;0,SUM(PH5,PL5,PP5),"")</f>
        <v/>
      </c>
      <c r="QE5" s="40" t="str">
        <f>IF(SUM(QB5,QC5)&gt;0,SUM(QB5,QC5),"")</f>
        <v/>
      </c>
      <c r="QF5" s="40" t="str">
        <f>IF(SUM(PT5,PX5)&gt;0,SUM(PT5,PX5),"")</f>
        <v/>
      </c>
      <c r="QG5" s="40" t="str">
        <f>IF(SUM(PS5:PT5,PV5:PX5,PZ5)-SUM(PU5,PY5)&gt;0,SUM(PS5:PT5,PV5:PX5,PZ5)-SUM(PU5,PY5),"")</f>
        <v/>
      </c>
      <c r="QH5" s="40" t="str">
        <f>IF(SUM(QB5,QC5,QG5)&gt;0,SUM(QB5,QC5,QG5),"")</f>
        <v/>
      </c>
      <c r="QI5" s="18"/>
      <c r="QJ5" s="18"/>
      <c r="QK5" s="18"/>
      <c r="QL5" s="18"/>
      <c r="QM5" s="18"/>
      <c r="QN5" s="18"/>
      <c r="QO5" s="18"/>
      <c r="QP5" s="18"/>
      <c r="QQ5" s="18"/>
      <c r="QR5" s="18"/>
      <c r="QS5" s="18"/>
      <c r="QT5" s="18"/>
      <c r="QU5" s="18"/>
      <c r="QV5" s="18"/>
      <c r="QW5" s="18"/>
      <c r="QX5" s="18"/>
      <c r="QY5" s="18"/>
      <c r="QZ5" s="18"/>
      <c r="RA5" s="18"/>
      <c r="RB5" s="18"/>
      <c r="RC5" s="11" t="str">
        <f>IF(SUM(QJ5,QN5)&gt;0,SUM(QJ5,QN5),"")</f>
        <v/>
      </c>
      <c r="RD5" s="11" t="str">
        <f>IF(SUM(QI5:QJ5,QL5:QN5,QP5)-QK5-QO5&gt;0,SUM(QI5:QJ5,QL5:QN5,QP5)-QK5-QO5,"")</f>
        <v/>
      </c>
      <c r="RE5" s="11" t="str">
        <f>IF(SUM(QQ5:QR5,QT5)-QS5&gt;0,SUM(QQ5:QR5,QT5)-QS5,"")</f>
        <v/>
      </c>
      <c r="RF5" s="11" t="str">
        <f>IF(SUM(QJ5,QN5,QR5)&gt;0,SUM(QJ5,QN5,QR5),"")</f>
        <v/>
      </c>
      <c r="RG5" s="11" t="str">
        <f>IF(SUM(RD5,RE5)&gt;0,SUM(RD5,RE5),"")</f>
        <v/>
      </c>
      <c r="RH5" s="11" t="str">
        <f>IF(SUM(QV5,QZ5)&gt;0,SUM(QV5,QZ5),"")</f>
        <v/>
      </c>
      <c r="RI5" s="11" t="str">
        <f>IF(SUM(QU5:QV5,QX5:QZ5,RB5)-SUM(QW5,RA5)&gt;0,SUM(QU5:QV5,QX5:QZ5,RB5)-SUM(QW5,RA5),"")</f>
        <v/>
      </c>
      <c r="RJ5" s="11" t="str">
        <f>IF(SUM(RD5,RE5,RI5)&gt;0,SUM(RD5,RE5,RI5),"")</f>
        <v/>
      </c>
      <c r="RK5" s="17"/>
      <c r="RL5" s="17"/>
      <c r="RM5" s="17"/>
      <c r="RN5" s="17"/>
      <c r="RO5" s="17"/>
      <c r="RP5" s="17"/>
      <c r="RQ5" s="17"/>
      <c r="RR5" s="17"/>
      <c r="RS5" s="17"/>
      <c r="RT5" s="17"/>
      <c r="RU5" s="17"/>
      <c r="RV5" s="17"/>
      <c r="RW5" s="17"/>
      <c r="RX5" s="17"/>
      <c r="RY5" s="17"/>
      <c r="RZ5" s="17"/>
      <c r="SA5" s="17"/>
      <c r="SB5" s="17"/>
      <c r="SC5" s="17"/>
      <c r="SD5" s="17"/>
      <c r="SE5" s="40" t="str">
        <f>IF(SUM(RL5,RP5)&gt;0,SUM(RL5,RP5),"")</f>
        <v/>
      </c>
      <c r="SF5" s="40" t="str">
        <f>IF(SUM(RK5:RL5,RN5:RP5,RR5)-RM5-RQ5&gt;0,SUM(RK5:RL5,RN5:RP5,RR5)-RM5-RQ5,"")</f>
        <v/>
      </c>
      <c r="SG5" s="40" t="str">
        <f>IF(SUM(RS5:RT5,RV5)-RU5&gt;0,SUM(RS5:RT5,RV5)-RU5,"")</f>
        <v/>
      </c>
      <c r="SH5" s="40" t="str">
        <f>IF(SUM(RL5,RP5,RT5)&gt;0,SUM(RL5,RP5,RT5),"")</f>
        <v/>
      </c>
      <c r="SI5" s="40" t="str">
        <f>IF(SUM(SF5,SG5)&gt;0,SUM(SF5,SG5),"")</f>
        <v/>
      </c>
      <c r="SJ5" s="40" t="str">
        <f>IF(SUM(RX5,SB5)&gt;0,SUM(RX5,SB5),"")</f>
        <v/>
      </c>
      <c r="SK5" s="40" t="str">
        <f>IF(SUM(RW5:RX5,RZ5:SB5,SD5)-SUM(RY5,SC5)&gt;0,SUM(RW5:RX5,RZ5:SB5,SD5)-SUM(RY5,SC5),"")</f>
        <v/>
      </c>
      <c r="SL5" s="40" t="str">
        <f>IF(SUM(SF5,SG5,SK5)&gt;0,SUM(SF5,SG5,SK5),"")</f>
        <v/>
      </c>
      <c r="SM5" s="26">
        <f>IF($CA5="P",BK5,(BK5+AO5)/2)</f>
        <v>18</v>
      </c>
      <c r="SN5" s="26">
        <f>IF($CA5="P",BL5,(BL5+AP5)/2)</f>
        <v>7.1</v>
      </c>
      <c r="SO5" s="26">
        <f>IF($CA5="P",BM5,(BM5+AQ5)/2)</f>
        <v>0</v>
      </c>
      <c r="SP5" s="26">
        <f>IF($CA5="P",BN5,(BN5+AR5)/2)</f>
        <v>0</v>
      </c>
      <c r="SQ5" s="26">
        <f>IF($CA5="P",BO5,(BO5+AS5)/2)</f>
        <v>14.95</v>
      </c>
      <c r="SR5" s="26">
        <f>IF($CA5="P",BP5,(BP5+AT5)/2)</f>
        <v>5.5</v>
      </c>
      <c r="SS5" s="26">
        <f>IF($CA5="P",BQ5,(BQ5+AU5)/2)</f>
        <v>0</v>
      </c>
      <c r="ST5" s="26">
        <f>IF($CA5="P",BR5,(BR5+AV5)/2)</f>
        <v>0</v>
      </c>
      <c r="SU5" s="26">
        <f>IF($CA5="P",BS5,(BS5+AW5)/2)</f>
        <v>16.899999999999999</v>
      </c>
      <c r="SV5" s="26">
        <f>IF($CA5="P",BT5,(BT5+AX5)/2)</f>
        <v>6.1</v>
      </c>
      <c r="SW5" s="26">
        <f>IF($CA5="P",BU5,(BU5+AY5)/2)</f>
        <v>0</v>
      </c>
      <c r="SX5" s="26">
        <f>IF($CA5="P",BV5,(BV5+AZ5)/2)</f>
        <v>0</v>
      </c>
      <c r="SY5" s="26">
        <f>IF($CA5="P",BW5,(BW5+BA5)/2)</f>
        <v>17.649999999999999</v>
      </c>
      <c r="SZ5" s="26">
        <f>IF($CA5="P",BX5,(BX5+BB5)/2)</f>
        <v>7.9</v>
      </c>
      <c r="TA5" s="26">
        <f>IF($CA5="P",BY5,(BY5+BC5)/2)</f>
        <v>0</v>
      </c>
      <c r="TB5" s="26">
        <f>IF($CA5="P",BZ5,(BZ5+BD5)/2)</f>
        <v>0</v>
      </c>
      <c r="TC5" s="28" t="s">
        <v>53</v>
      </c>
      <c r="TD5" s="11">
        <f>IF(SUM(SN5,SR5)&gt;0,SUM(SN5,SR5),"")</f>
        <v>12.6</v>
      </c>
      <c r="TE5" s="11">
        <f>IF(SUM(SM5:SN5,SP5:SR5,ST5)-SO5-SS5&gt;0,SUM(SM5:SN5,SP5:SR5,ST5)-SO5-SS5,"")</f>
        <v>45.55</v>
      </c>
      <c r="TF5" s="11">
        <f>IF(SUM(SV5,SZ5)&gt;0,SUM(SV5,SZ5),"")</f>
        <v>14</v>
      </c>
      <c r="TG5" s="11">
        <f>IF(SUM(SU5:SV5,SX5:SZ5,TB5)-SUM(SW5,TA5)&gt;0,SUM(SU5:SV5,SX5:SZ5,TB5)-SUM(SW5,TA5),"")</f>
        <v>48.55</v>
      </c>
      <c r="TH5" s="11">
        <f>IF(SUM(TE5,TG5)&gt;0,SUM(TE5,TG5),"")</f>
        <v>94.1</v>
      </c>
    </row>
    <row r="6" spans="1:528" x14ac:dyDescent="0.2">
      <c r="A6" s="4" cm="1">
        <f t="array" ref="A6">IF(AND(H6&lt;&gt;"",H6&lt;&gt;"No DD"),SUMPRODUCT((H$4:H$15&lt;&gt;"")*(H$4:H$15&lt;&gt;"No DD")*(E$4:E$15&gt;E6))+1,IF(H6="No DD",SUMPRODUCT((H$4:H$15="No DD")*(E$4:E$15&gt;E6))+1+SUMPRODUCT((H$4:H$15&lt;&gt;"")*(H$4:H$15&lt;&gt;"No DD")),""))</f>
        <v>3</v>
      </c>
      <c r="B6" s="5" t="s">
        <v>147</v>
      </c>
      <c r="C6" s="4" t="s">
        <v>132</v>
      </c>
      <c r="D6" s="4">
        <v>2005</v>
      </c>
      <c r="E6" s="9">
        <f>SUM(J6:P6)+SUM(J6:M6)*0.0000001+SUM(J6)*0.0000000000001</f>
        <v>143.00000888000483</v>
      </c>
      <c r="F6" s="3" t="str">
        <f>IF(OR(AND(AJ6&gt;=AN$17,AK6&gt;=AN$21,AJ6&lt;&gt;"",AI6=""),AND(AL6&gt;=AN$17,AM6&gt;=AN$21,AL6&lt;&gt;"",AI6=""),AND(BF6&gt;=BJ$17,BG6&gt;=BJ$21,BF6&lt;&gt;"",BE6=""),AND(BH6&gt;=BJ$17,BI6&gt;=BJ$21,BH6&lt;&gt;"",BE6=""),AND(CB6&gt;=CF$17,CC6&gt;=CF$21,CB6&lt;&gt;"",CA6=""),AND(CD6&gt;=CF$17,CE6&gt;=CF$21,CD6&lt;&gt;""),AND(DC6&gt;=DJ$17,DD6&gt;=DJ$21,DC6&lt;&gt;""),AND(DH6&gt;=DJ$17,DI6&gt;=DJ$21,DH6&lt;&gt;""),AND(EE6&gt;=EL$17,EF6&gt;=EL$21,EE6&lt;&gt;""),AND(EJ6&gt;=EL$17,EK6&gt;=EL$21,EJ6&lt;&gt;""),AND(FG6&gt;=FN$17,FH6&gt;=FN$21,FG6&lt;&gt;""),AND(FL6&gt;=FN$17,FM6&gt;=FN$21,FL6&lt;&gt;""),AND(GI6&gt;=GP$17,GJ6&gt;=GP$21,GI6&lt;&gt;""),AND(GN6&gt;=GP$17,GO6&gt;=GP$21,GN6&lt;&gt;""),AND(HK6&gt;=HR$17,HL6&gt;=HR$21,HK6&lt;&gt;""),AND(HP6&gt;=HR$17,HQ6&gt;=HR$21,HP6&lt;&gt;""),AND(IM6&gt;=IT$17,IN6&gt;=IT$21,IM6&lt;&gt;""),AND(IR6&gt;=IT$17,IS6&gt;=IT$21,IR6&lt;&gt;""),AND(JO6&gt;=JV$17,JP6&gt;=JV$21,JO6&lt;&gt;""),AND(JT6&gt;=JV$17,JU6&gt;=JV$21,JT6&lt;&gt;""),AND(KQ6&gt;=KX$17,KR6&gt;=KX$21,KQ6&lt;&gt;""),AND(KV6&gt;=KX$17,KW6&gt;=KX$21,KV6&lt;&gt;""),AND(LS6&gt;=LZ$17,LT6&gt;=LZ$21,LS6&lt;&gt;""),AND(LX6&gt;=LZ$17,LY6&gt;=LZ$21,LX6&lt;&gt;""),AND(MU6&gt;=NB$17,MV6&gt;=NB$21,MU6&lt;&gt;""),AND(MZ6&gt;=NB$17,NA6&gt;=NB$21,MZ6&lt;&gt;""),AND(NW6&gt;=OD$17,NX6&gt;=OD$21,NW6&lt;&gt;""),AND(OB6&gt;=OD$17,OC6&gt;=OD$21,OB6&lt;&gt;""),AND(OY6&gt;=PF$17,OZ6&gt;=PF$21,OY6&lt;&gt;""),AND(PD6&gt;=PF$17,PE6&gt;=PF$21,PD6&lt;&gt;""),AND(QA6&gt;=QH$17,QB6&gt;=QH$21,QA6&lt;&gt;""),AND(QF6&gt;=QH$17,QG6&gt;=QH$21,QF6&lt;&gt;""),AND(RC6&gt;=RJ$17,RD6&gt;=RJ$21,RC6&lt;&gt;""),AND(RH6&gt;=RJ$17,RI6&gt;=RJ$21,RH6&lt;&gt;""),AND(SE6&gt;=SL$17,SF6&gt;=SL$21,SE6&lt;&gt;""),AND(SJ6&gt;=SL$17,SK6&gt;=SL$21,SJ6&lt;&gt;"")),"P","")</f>
        <v>P</v>
      </c>
      <c r="G6" s="3" t="str">
        <f>IF(OR(AND(AK6&gt;=AN$21,AK6&lt;&gt;"",AI6=""),AND(AM6&gt;=AN$21,AM6&lt;&gt;"",AI6=""),AND(BG6&gt;=BJ$21,BG6&lt;&gt;"",BE6=""),AND(BI6&gt;=BJ$21,BI6&lt;&gt;"",BE6=""),AND(CC6&gt;=CF$21,CC6&lt;&gt;"",CA6=""),AND(CE6&gt;=CF$21,CE6&lt;&gt;"",CA6=""),AND(DD6&gt;=DJ$21,DD6&lt;&gt;""),AND(DI6&gt;=DJ$21,DI6&lt;&gt;""),AND(EF6&gt;=EL$21,EF6&lt;&gt;""),AND(EK6&gt;=EL$21,EK6&lt;&gt;""),AND(FH6&gt;=FN$21,FH6&lt;&gt;""),AND(FM6&gt;=FN$21,FM6&lt;&gt;""),AND(GJ6&gt;=GP$21,GJ6&lt;&gt;""),AND(GO6&gt;=GP$21,GO6&lt;&gt;""),AND(HL6&gt;=HR$21,HL6&lt;&gt;""),AND(HQ6&gt;=HR$21,HQ6&lt;&gt;""),AND(IN6&gt;=IT$21,IN6&lt;&gt;""),AND(IS6&gt;=IT$21,IS6&lt;&gt;""),AND(JP6&gt;=JV$21,JP6&lt;&gt;""),AND(JU6&gt;=JV$21,JU6&lt;&gt;""),AND(KR6&gt;=KX$21,KR6&lt;&gt;""),AND(KW6&gt;=KX$21,KW6&lt;&gt;""),AND(LT6&gt;=LZ$21,LT6&lt;&gt;""),AND(LY6&gt;=LZ$21,LY6&lt;&gt;""),AND(MV6&gt;=NB$21,MV6&lt;&gt;""),AND(NA6&gt;=NB$21,NA6&lt;&gt;""),AND(NX6&gt;=OD$21,NX6&lt;&gt;""),AND(OC6&gt;=OD$21,OC6&lt;&gt;""),AND(OZ6&gt;=PF$21,OZ6&lt;&gt;""),AND(PE6&gt;=PF$21,PE6&lt;&gt;""),AND(QB6&gt;=QH$21,QB6&lt;&gt;""),AND(QG6&gt;=QH$21,QG6&lt;&gt;""),AND(RD6&gt;=RJ$21,RD6&lt;&gt;""),AND(RI6&gt;=RJ$21,RI6&lt;&gt;""),AND(SF6&gt;=SL$21,SF6&lt;&gt;""),AND(SK6&gt;=SL$21,SK6&lt;&gt;"")),"P","")</f>
        <v>P</v>
      </c>
      <c r="H6" s="36" t="str">
        <f>IF(AND(G6="P",F6=""),"No DD",IF(OR(AND(AJ6&gt;=AN$20,AK6&gt;=AN$24,AJ6&lt;&gt;"",AI6=""),AND(AL6&gt;=AN$20,AM6&gt;=AN$24,AL6&lt;&gt;"",AI6=""),AND(BF6&gt;=BJ$20,BG6&gt;=BJ$24,BF6&lt;&gt;"",BE6=""),AND(BH6&gt;=BJ$20,BI6&gt;=BJ$24,BH6&lt;&gt;"",BE6=""),AND(CB6&gt;=CF$20,CC6&gt;=CF$24,CB6&lt;&gt;"",CA6=""),AND(CD6&gt;=CF$20,CE6&gt;=CF$24,CD6&lt;&gt;""),AND(DC6&gt;=DJ$20,DD6&gt;=DJ$24,DC6&lt;&gt;""),AND(DH6&gt;=DJ$20,DI6&gt;=DJ$24,DH6&lt;&gt;""),AND(EE6&gt;=EL$20,EF6&gt;=EL$24,EE6&lt;&gt;""),AND(EJ6&gt;=EL$20,EK6&gt;=EL$24,EJ6&lt;&gt;""),AND(FG6&gt;=FN$20,FH6&gt;=FN$24,FG6&lt;&gt;""),AND(FL6&gt;=FN$20,FM6&gt;=FN$24,FL6&lt;&gt;""),AND(GI6&gt;=GP$20,GJ6&gt;=GP$24,GI6&lt;&gt;""),AND(GN6&gt;=GP$20,GO6&gt;=GP$24,GN6&lt;&gt;""),AND(HK6&gt;=HR$20,HL6&gt;=HR$24,HK6&lt;&gt;""),AND(HP6&gt;=HR$20,HQ6&gt;=HR$24,HP6&lt;&gt;""),AND(IM6&gt;=IT$20,IN6&gt;=IT$24,IM6&lt;&gt;""),AND(IR6&gt;=IT$20,IS6&gt;=IT$24,IR6&lt;&gt;""),AND(JO6&gt;=JV$20,JP6&gt;=JV$24,JO6&lt;&gt;""),AND(JT6&gt;=JV$20,JU6&gt;=JV$24,JT6&lt;&gt;""),AND(KQ6&gt;=KX$20,KR6&gt;=KX$24,KQ6&lt;&gt;""),AND(KV6&gt;=KX$20,KW6&gt;=KX$24,KV6&lt;&gt;""),AND(LS6&gt;=LZ$20,LT6&gt;=LZ$24,LS6&lt;&gt;""),AND(LX6&gt;=LZ$20,LY6&gt;=LZ$24,LX6&lt;&gt;""),AND(MU6&gt;=NB$20,MV6&gt;=NB$24,MU6&lt;&gt;""),AND(MZ6&gt;=NB$20,NA6&gt;=NB$24,MZ6&lt;&gt;""),AND(NW6&gt;=OD$20,NX6&gt;=OD$24,NW6&lt;&gt;""),AND(OB6&gt;=OD$20,OC6&gt;=OD$24,OB6&lt;&gt;""),AND(OY6&gt;=PF$20,OZ6&gt;=PF$24,OY6&lt;&gt;""),AND(PD6&gt;=PF$20,PE6&gt;=PF$24,PD6&lt;&gt;""),AND(QA6&gt;=QH$20,QB6&gt;=QH$24,QA6&lt;&gt;""),AND(QF6&gt;=QH$20,QG6&gt;=QH$24,QF6&lt;&gt;""),AND(RC6&gt;=RJ$20,RD6&gt;=RJ$24,RC6&lt;&gt;""),AND(RH6&gt;=RJ$20,RI6&gt;=RJ$24,RH6&lt;&gt;""),AND(SE6&gt;=SL$20,SF6&gt;=SL$24,SE6&lt;&gt;""),AND(SJ6&gt;=SL$20,SK6&gt;=SL$24,SJ6&lt;&gt;"")),"Merit",IF(OR(AND(AJ6&gt;=AN$19,AK6&gt;=AN$23,AJ6&lt;&gt;"",AI6=""),AND(AL6&gt;=AN$19,AM6&gt;=AN$23,AL6&lt;&gt;"",AI6=""),AND(BF6&gt;=BJ$19,BG6&gt;=BJ$23,BF6&lt;&gt;"",BE6=""),AND(BH6&gt;=BJ$19,BI6&gt;=BJ$23,BH6&lt;&gt;"",BE6=""),AND(CB6&gt;=CF$19,CC6&gt;=CF$23,CB6&lt;&gt;"",CA6=""),AND(CD6&gt;=CF$19,CE6&gt;=CF$23,CD6&lt;&gt;""),AND(DC6&gt;=DJ$19,DD6&gt;=DJ$23,DC6&lt;&gt;""),AND(DH6&gt;=DJ$19,DI6&gt;=DJ$23,DH6&lt;&gt;""),AND(EE6&gt;=EL$19,EF6&gt;=EL$23,EE6&lt;&gt;""),AND(EJ6&gt;=EL$19,EK6&gt;=EL$23,EJ6&lt;&gt;""),AND(FG6&gt;=FN$19,FH6&gt;=FN$23,FG6&lt;&gt;""),AND(FL6&gt;=FN$19,FM6&gt;=FN$23,FL6&lt;&gt;""),AND(GI6&gt;=GP$19,GJ6&gt;=GP$23,GI6&lt;&gt;""),AND(GN6&gt;=GP$19,GO6&gt;=GP$23,GN6&lt;&gt;""),AND(HK6&gt;=HR$19,HL6&gt;=HR$23,HK6&lt;&gt;""),AND(HP6&gt;=HR$19,HQ6&gt;=HR$23,HP6&lt;&gt;""),AND(IM6&gt;=IT$19,IN6&gt;=IT$23,IM6&lt;&gt;""),AND(IR6&gt;=IT$19,IS6&gt;=IT$23,IR6&lt;&gt;""),AND(JO6&gt;=JV$19,JP6&gt;=JV$23,JO6&lt;&gt;""),AND(JT6&gt;=JV$19,JU6&gt;=JV$23,JT6&lt;&gt;""),AND(KQ6&gt;=KX$19,KR6&gt;=KX$23,KQ6&lt;&gt;""),AND(KV6&gt;=KX$19,KW6&gt;=KX$23,KV6&lt;&gt;""),AND(LS6&gt;=LZ$19,LT6&gt;=LZ$23,LS6&lt;&gt;""),AND(LX6&gt;=LZ$19,LY6&gt;=LZ$23,LX6&lt;&gt;""),AND(MU6&gt;=NB$19,MV6&gt;=NB$23,MU6&lt;&gt;""),AND(MZ6&gt;=NB$19,NA6&gt;=NB$23,MZ6&lt;&gt;""),AND(NW6&gt;=OD$19,NX6&gt;=OD$23,NW6&lt;&gt;""),AND(OB6&gt;=OD$19,OC6&gt;=OD$23,OB6&lt;&gt;""),AND(OY6&gt;=PF$19,OZ6&gt;=PF$23,OY6&lt;&gt;""),AND(PD6&gt;=PF$19,PE6&gt;=PF$23,PD6&lt;&gt;""),AND(QA6&gt;=QH$19,QB6&gt;=QH$23,QA6&lt;&gt;""),AND(QF6&gt;=QH$19,QG6&gt;=QH$23,QF6&lt;&gt;""),AND(RC6&gt;=RJ$19,RD6&gt;=RJ$23,RC6&lt;&gt;""),AND(RH6&gt;=RJ$19,RI6&gt;=RJ$23,RH6&lt;&gt;""),AND(SE6&gt;=SL$19,SF6&gt;=SL$23,SE6&lt;&gt;""),AND(SJ6&gt;=SL$19,SK6&gt;=SL$23,SJ6&lt;&gt;"")),"Excellence",IF(I6="P","Worlds Team",IF(F6="P","National Team","")))))</f>
        <v>Worlds Team</v>
      </c>
      <c r="I6" s="3" t="str">
        <f>IF(OR(AND(AJ6&gt;=AN$18,AK6&gt;=AN$22,AJ6&lt;&gt;"",AI6=""),AND(AL6&gt;=AN$18,AM6&gt;=AN$22,AL6&lt;&gt;"",AI6=""),AND(BF6&gt;=BJ$18,BG6&gt;=BJ$22,BF6&lt;&gt;"",BE6=""),AND(BH6&gt;=BJ$18,BI6&gt;=BJ$22,BH6&lt;&gt;"",BE6=""),AND(CB6&gt;=CF$18,CC6&gt;=CF$22,CB6&lt;&gt;"",CA6=""),AND(CD6&gt;=CF$18,CE6&gt;=CF$22,CD6&lt;&gt;""),AND(DC6&gt;=DJ$18,DD6&gt;=DJ$22,DC6&lt;&gt;""),AND(DH6&gt;=DJ$18,DI6&gt;=DJ$22,DH6&lt;&gt;""),AND(EE6&gt;=EL$18,EF6&gt;=EL$22,EE6&lt;&gt;""),AND(EJ6&gt;=EL$18,EK6&gt;=EL$22,EJ6&lt;&gt;""),AND(FG6&gt;=FN$18,FH6&gt;=FN$22,FG6&lt;&gt;""),AND(FL6&gt;=FN$18,FM6&gt;=FN$22,FL6&lt;&gt;""),AND(GI6&gt;=GP$18,GJ6&gt;=GP$22,GI6&lt;&gt;""),AND(GN6&gt;=GP$18,GO6&gt;=GP$22,GN6&lt;&gt;""),AND(HK6&gt;=HR$18,HL6&gt;=HR$22,HK6&lt;&gt;""),AND(HP6&gt;=HR$18,HQ6&gt;=HR$22,HP6&lt;&gt;""),AND(IM6&gt;=IT$18,IN6&gt;=IT$22,IM6&lt;&gt;""),AND(IR6&gt;=IT$18,IS6&gt;=IT$22,IR6&lt;&gt;""),AND(JO6&gt;=JV$18,JP6&gt;=JV$22,JO6&lt;&gt;""),AND(JT6&gt;=JV$18,JU6&gt;=JV$22,JT6&lt;&gt;""),AND(KQ6&gt;=KX$18,KR6&gt;=KX$22,KQ6&lt;&gt;""),AND(KV6&gt;=KX$18,KW6&gt;=KX$22,KV6&lt;&gt;""),AND(LS6&gt;=LZ$18,LT6&gt;=LZ$22,LS6&lt;&gt;""),AND(LX6&gt;=LZ$18,LY6&gt;=LZ$22,LX6&lt;&gt;""),AND(MU6&gt;=NB$18,MV6&gt;=NB$22,MU6&lt;&gt;""),AND(MZ6&gt;=NB$18,NA6&gt;=NB$22,MZ6&lt;&gt;""),AND(NW6&gt;=OD$18,NX6&gt;=OD$22,NW6&lt;&gt;""),AND(OB6&gt;=OD$18,OC6&gt;=OD$22,OB6&lt;&gt;""),AND(OY6&gt;=PF$18,OZ6&gt;=PF$22,OY6&lt;&gt;""),AND(PD6&gt;=PF$18,PE6&gt;=PF$22,PD6&lt;&gt;""),AND(QA6&gt;=QH$18,QB6&gt;=QH$22,QA6&lt;&gt;""),AND(QF6&gt;=QH$18,QG6&gt;=QH$22,QF6&lt;&gt;""),AND(RC6&gt;=RJ$18,RD6&gt;=RJ$22,RC6&lt;&gt;""),AND(RH6&gt;=RJ$18,RI6&gt;=RJ$22,RH6&lt;&gt;""),AND(SE6&gt;=SL$18,SF6&gt;=SL$22,SE6&lt;&gt;""),AND(SJ6&gt;=SL$18,SK6&gt;=SL$22,SJ6&lt;&gt;"")),"P","")</f>
        <v>P</v>
      </c>
      <c r="J6" s="8">
        <f>IF(COUNT(AK6,BG6,CC6)&gt;0,LARGE((AK6,BG6,CC6),1),0)</f>
        <v>48.3</v>
      </c>
      <c r="K6" s="8" t="str">
        <f>IF(J6=0,"",IF(J6=CC6,$BK$1,IF(J6=BG6,$AO$1,IF(J6=AK6,$S$1,""))))</f>
        <v>2025 Elite Canada</v>
      </c>
      <c r="L6" s="8">
        <f>IF(COUNT(AK6,BG6,CC6)&gt;1,LARGE((AK6,BG6,CC6),2),0)</f>
        <v>40.5</v>
      </c>
      <c r="M6" s="8" t="str">
        <f>IF(K6=0,"",IF(AND(L6=J6,L6=AK6,K6=BG6),$S$1,IF(AND(L6=J6,L6=AK6,L6=CC6),$S$1,IF(AND(L6=J6,L6=CC6,L6=BG6),$AO$1,IF(L6=CC6,$BK$1,IF(L6=BG6,$AO$1,IF(L6=AK6,$S$1,"")))))))</f>
        <v>2025 3rd Domestic Trial</v>
      </c>
      <c r="N6" s="8">
        <f>IF(MAX(AM6,BI6,CE6)&gt;0,MAX(AM6,BI6,CE6),0)</f>
        <v>46.800000000000004</v>
      </c>
      <c r="O6" s="8" t="str">
        <f>IF(N6=0,"",IF(N6=CE6,$BK$1,IF(N6=BI6,$AO$1,IF(N6=AM6,$S$1,""))))</f>
        <v>2025 Nationals</v>
      </c>
      <c r="P6" s="8">
        <f>IF(MAX(CG6:CH6)&gt;0,MAX(CG6:CH6),"")</f>
        <v>7.3999999999999915</v>
      </c>
      <c r="Q6" s="11" t="str">
        <f>IF(P6="","",IF(P6=CG6,"("&amp;CG$2&amp;")",IF(P6=CH6,"("&amp;CH$2&amp;")")))</f>
        <v>(Q1)</v>
      </c>
      <c r="R6" s="8" t="str">
        <f>IF(P6="","",IF(P6=CG6,IF(P6+IF(L6="",0,L6)=SF6,$RK$1,IF(P6+IF(L6="",0,L6)=RD6,$QI$1,IF(P6+IF(L6="",0,L6)=QB6,$PG$1,IF(P6+IF(L6="",0,L6)=OZ6,$OE$1,IF(P6+IF(L6="",0,L6)=NX6,$NC$1,IF(P6+IF(L6="",0,L6)=MV6,$MA$1,IF(P6+IF(L6="",0,L6)=LT6,$KY$1,IF(P6+IF(L6="",0,L6)=KR6,$JW$1,IF(P6+IF(L6="",0,L6)=JP6,$IU$1,IF(P6+IF(L6="",0,L6)=IN6,$HS$1,IF(P6+IF(L6="",0,L6)=HL6,$GQ$1,IF(P6+IF(L6="",0,L6)=GJ6,$FO$1,IF(P6+IF(L6="",0,L6)=FH6,$EM$1,IF(P6+IF(L6="",0,L6)=EF6,$DK$1,IF(P6+IF(L6="",0,L6)=DD6,$CI$1))))))))))))))),IF(P6=CH6,IF(P6+IF(N6="",0,N6)=SK6,$RK$1,IF(P6+IF(N6="",0,N6)=RI6,$QI$1,IF(P6+IF(N6="",0,N6)=QG6,$PG$1,IF(P6+IF(N6="",0,N6)=PE6,$OE$1,IF(P6+IF(N6="",0,N6)=OC6,$NC$1,IF(P6+IF(N6="",0,N6)=NA6,$MA$1,IF(P6+IF(N6="",0,N6)=LY6,$KY$1,IF(P6+IF(N6="",0,N6)=KW6,$JW$1,IF(P6+IF(N6="",0,N6)=JU6,$IU$1,IF(P6+IF(N6="",0,N6)=IS6,$HS$1,IF(P6+IF(N6="",0,N6)=HQ6,$GQ$1,IF(P6+IF(N6="",0,N6)=GO6,$FO$1,IF(P6+IF(N6="",0,N6)=FM6,$EM$1,IF(P6+IF(N6="",0,N6)=EK6,$DK$1,IF(P6+IF(N6="",0,N6)=DI6,$CI$1))))))))))))))))))</f>
        <v>2025 World Cup POR (July 6)</v>
      </c>
      <c r="S6" s="19">
        <v>18.3</v>
      </c>
      <c r="T6" s="19">
        <v>6.5</v>
      </c>
      <c r="U6" s="19">
        <v>0</v>
      </c>
      <c r="V6" s="19">
        <v>0</v>
      </c>
      <c r="W6" s="19">
        <v>18</v>
      </c>
      <c r="X6" s="19">
        <v>5.5</v>
      </c>
      <c r="Y6" s="19">
        <v>0</v>
      </c>
      <c r="Z6" s="19">
        <v>0</v>
      </c>
      <c r="AA6" s="19">
        <v>16.600000000000001</v>
      </c>
      <c r="AB6" s="19">
        <v>3.3</v>
      </c>
      <c r="AC6" s="19">
        <v>0</v>
      </c>
      <c r="AD6" s="19">
        <v>0</v>
      </c>
      <c r="AE6" s="19">
        <v>14.9</v>
      </c>
      <c r="AF6" s="19">
        <v>6.1</v>
      </c>
      <c r="AG6" s="19">
        <v>0.2</v>
      </c>
      <c r="AH6" s="19">
        <v>0</v>
      </c>
      <c r="AI6" s="27"/>
      <c r="AJ6" s="40">
        <f>IF(SUM(T6,X6)&gt;0,SUM(T6,X6),"")</f>
        <v>12</v>
      </c>
      <c r="AK6" s="40">
        <f>IF(SUM(S6:T6,V6:X6,Z6)-U6-Y6&gt;0,SUM(S6:T6,V6:X6,Z6)-U6-Y6,"")</f>
        <v>48.3</v>
      </c>
      <c r="AL6" s="40">
        <f>IF(SUM(AB6,AF6)&gt;0,SUM(AB6,AF6),"")</f>
        <v>9.3999999999999986</v>
      </c>
      <c r="AM6" s="40">
        <f>IF(SUM(AA6:AB6,AD6:AF6,AH6)-SUM(AC6,AG6)&gt;0,SUM(AA6:AB6,AD6:AF6,AH6)-SUM(AC6,AG6),"")</f>
        <v>40.700000000000003</v>
      </c>
      <c r="AN6" s="40">
        <f>IF(SUM(AK6,AM6)&gt;0,SUM(AK6,AM6),"")</f>
        <v>89</v>
      </c>
      <c r="AO6" s="18">
        <v>13.7</v>
      </c>
      <c r="AP6" s="18">
        <v>5.0999999999999996</v>
      </c>
      <c r="AQ6" s="18">
        <v>2.4</v>
      </c>
      <c r="AR6" s="18">
        <v>0</v>
      </c>
      <c r="AS6" s="18">
        <v>15.1</v>
      </c>
      <c r="AT6" s="18">
        <v>6.5</v>
      </c>
      <c r="AU6" s="18">
        <v>0.2</v>
      </c>
      <c r="AV6" s="18">
        <v>0</v>
      </c>
      <c r="AW6" s="18">
        <v>18.3</v>
      </c>
      <c r="AX6" s="18">
        <v>6.5</v>
      </c>
      <c r="AY6" s="18">
        <v>0</v>
      </c>
      <c r="AZ6" s="18">
        <v>0</v>
      </c>
      <c r="BA6" s="18">
        <v>16.899999999999999</v>
      </c>
      <c r="BB6" s="18">
        <v>5.0999999999999996</v>
      </c>
      <c r="BC6" s="18">
        <v>0</v>
      </c>
      <c r="BD6" s="18">
        <v>0</v>
      </c>
      <c r="BE6" s="28"/>
      <c r="BF6" s="11">
        <f>IF(SUM(AP6,AT6)&gt;0,SUM(AP6,AT6),"")</f>
        <v>11.6</v>
      </c>
      <c r="BG6" s="11">
        <f>IF(SUM(AO6:AP6,AR6:AT6,AV6)-AQ6-AU6&gt;0,SUM(AO6:AP6,AR6:AT6,AV6)-AQ6-AU6,"")</f>
        <v>37.799999999999997</v>
      </c>
      <c r="BH6" s="11">
        <f>IF(SUM(AX6,BB6)&gt;0,SUM(AX6,BB6),"")</f>
        <v>11.6</v>
      </c>
      <c r="BI6" s="11">
        <f>IF(SUM(AW6:AX6,AZ6:BB6,BD6)-SUM(AY6,BC6)&gt;0,SUM(AW6:AX6,AZ6:BB6,BD6)-SUM(AY6,BC6),"")</f>
        <v>46.800000000000004</v>
      </c>
      <c r="BJ6" s="11">
        <f>IF(SUM(BG6,BI6)&gt;0,SUM(BG6,BI6),"")</f>
        <v>84.6</v>
      </c>
      <c r="BK6" s="19">
        <v>16.899999999999999</v>
      </c>
      <c r="BL6" s="19">
        <v>6.3</v>
      </c>
      <c r="BM6" s="19">
        <v>0</v>
      </c>
      <c r="BN6" s="19">
        <v>0</v>
      </c>
      <c r="BO6" s="19">
        <v>16.7</v>
      </c>
      <c r="BP6" s="19">
        <v>3.6</v>
      </c>
      <c r="BQ6" s="19">
        <v>3</v>
      </c>
      <c r="BR6" s="19">
        <v>0</v>
      </c>
      <c r="BS6" s="19">
        <v>15.9</v>
      </c>
      <c r="BT6" s="19">
        <v>3.1</v>
      </c>
      <c r="BU6" s="19">
        <v>0</v>
      </c>
      <c r="BV6" s="19">
        <v>0</v>
      </c>
      <c r="BW6" s="19">
        <v>14.5</v>
      </c>
      <c r="BX6" s="19">
        <v>3.6</v>
      </c>
      <c r="BY6" s="19">
        <v>3</v>
      </c>
      <c r="BZ6" s="19">
        <v>0</v>
      </c>
      <c r="CA6" s="27"/>
      <c r="CB6" s="40">
        <f>IF(SUM(BL6,BP6)&gt;0,SUM(BL6,BP6),"")</f>
        <v>9.9</v>
      </c>
      <c r="CC6" s="40">
        <f>IF(SUM(BK6:BL6,BN6:BP6,BR6)-BM6-BQ6&gt;0,SUM(BK6:BL6,BN6:BP6,BR6)-BM6-BQ6,"")</f>
        <v>40.5</v>
      </c>
      <c r="CD6" s="40">
        <f>IF(SUM(BT6,BX6)&gt;0,SUM(BT6,BX6),"")</f>
        <v>6.7</v>
      </c>
      <c r="CE6" s="40">
        <f>IF(SUM(BS6:BT6,BV6:BX6,BZ6)-SUM(BU6,BY6)&gt;0,SUM(BS6:BT6,BV6:BX6,BZ6)-SUM(BU6,BY6),"")</f>
        <v>34.1</v>
      </c>
      <c r="CF6" s="40">
        <f>IF(SUM(CC6,CE6)&gt;0,SUM(CC6,CE6),"")</f>
        <v>74.599999999999994</v>
      </c>
      <c r="CG6" s="51">
        <f>IF(MAX(DD6,EF6,FH6,GJ6,HL6,IN6,JP6,KR6,LT6,MV6,NX6,OZ6,QB6,RD6,SF6)-IF(L6="",0,L6)&gt;0.001,MAX(DD6,EF6,FH6,GJ6,HL6,IN6,JP6,KR6,LT6,MV6,NX6,OZ6,QB6,RD6,SF6)-IF(L6="",0,L6),"")</f>
        <v>7.3999999999999915</v>
      </c>
      <c r="CH6" s="51" t="str">
        <f>IF(MAX(DI6,EK6,FM6,GO6,HQ6,IS6,JU6,KW6,LY6,NA6,OC6,PE6,QG6,RI6,SK6)-IF(N6="",0,N6)&gt;0.001,MAX(DI6,EK6,FM6,GO6,HQ6,IS6,JU6,KW6,LY6,NA6,OC6,PE6,QG6,RI6,SK6)-IF(N6="",0,N6),"")</f>
        <v/>
      </c>
      <c r="CI6" s="17">
        <v>17.399999999999999</v>
      </c>
      <c r="CJ6" s="17">
        <v>6.9</v>
      </c>
      <c r="CK6" s="17">
        <v>0</v>
      </c>
      <c r="CL6" s="17">
        <v>0</v>
      </c>
      <c r="CM6" s="17">
        <v>17.3</v>
      </c>
      <c r="CN6" s="17">
        <v>6.3</v>
      </c>
      <c r="CO6" s="17">
        <v>0</v>
      </c>
      <c r="CP6" s="17">
        <v>0</v>
      </c>
      <c r="CQ6" s="17"/>
      <c r="CR6" s="17"/>
      <c r="CS6" s="17"/>
      <c r="CT6" s="17"/>
      <c r="CU6" s="17"/>
      <c r="CV6" s="17"/>
      <c r="CW6" s="17"/>
      <c r="CX6" s="17"/>
      <c r="CY6" s="17"/>
      <c r="CZ6" s="17"/>
      <c r="DA6" s="17"/>
      <c r="DB6" s="17"/>
      <c r="DC6" s="40">
        <f>IF(SUM(CJ6,CN6)&gt;0,SUM(CJ6,CN6),"")</f>
        <v>13.2</v>
      </c>
      <c r="DD6" s="40">
        <f>IF(SUM(CI6:CJ6,CL6:CN6,CP6)-CK6-CO6&gt;0,SUM(CI6:CJ6,CL6:CN6,CP6)-CK6-CO6,"")</f>
        <v>47.899999999999991</v>
      </c>
      <c r="DE6" s="40" t="str">
        <f>IF(SUM(CQ6:CR6,CT6)-CS6&gt;0,SUM(CQ6:CR6,CT6)-CS6,"")</f>
        <v/>
      </c>
      <c r="DF6" s="40">
        <f>IF(SUM(CJ6,CN6,CR6)&gt;0,SUM(CJ6,CN6,CR6),"")</f>
        <v>13.2</v>
      </c>
      <c r="DG6" s="40">
        <f>IF(SUM(DD6,DE6)&gt;0,SUM(DD6,DE6),"")</f>
        <v>47.899999999999991</v>
      </c>
      <c r="DH6" s="40" t="str">
        <f>IF(SUM(CV6,CZ6)&gt;0,SUM(CV6,CZ6),"")</f>
        <v/>
      </c>
      <c r="DI6" s="40" t="str">
        <f>IF(SUM(CU6:CV6,CX6:CZ6,DB6)-SUM(CW6,DA6)&gt;0,SUM(CU6:CV6,CX6:CZ6,DB6)-SUM(CW6,DA6),"")</f>
        <v/>
      </c>
      <c r="DJ6" s="40">
        <f>IF(SUM(DD6,DE6,DI6)&gt;0,SUM(DD6,DE6,DI6),"")</f>
        <v>47.899999999999991</v>
      </c>
      <c r="DK6" s="18"/>
      <c r="DL6" s="18"/>
      <c r="DM6" s="18"/>
      <c r="DN6" s="18"/>
      <c r="DO6" s="18"/>
      <c r="DP6" s="18"/>
      <c r="DQ6" s="18"/>
      <c r="DR6" s="18"/>
      <c r="DS6" s="18"/>
      <c r="DT6" s="18"/>
      <c r="DU6" s="18"/>
      <c r="DV6" s="18"/>
      <c r="DW6" s="18"/>
      <c r="DX6" s="18"/>
      <c r="DY6" s="18"/>
      <c r="DZ6" s="18"/>
      <c r="EA6" s="18"/>
      <c r="EB6" s="18"/>
      <c r="EC6" s="18"/>
      <c r="ED6" s="18"/>
      <c r="EE6" s="11" t="str">
        <f>IF(SUM(DL6,DP6)&gt;0,SUM(DL6,DP6),"")</f>
        <v/>
      </c>
      <c r="EF6" s="11" t="str">
        <f>IF(SUM(DK6:DL6,DN6:DP6,DR6)-DM6-DQ6&gt;0,SUM(DK6:DL6,DN6:DP6,DR6)-DM6-DQ6,"")</f>
        <v/>
      </c>
      <c r="EG6" s="11" t="str">
        <f>IF(SUM(DS6:DT6,DV6)-DU6&gt;0,SUM(DS6:DT6,DV6)-DU6,"")</f>
        <v/>
      </c>
      <c r="EH6" s="11" t="str">
        <f>IF(SUM(DL6,DP6,DT6)&gt;0,SUM(DL6,DP6,DT6),"")</f>
        <v/>
      </c>
      <c r="EI6" s="11" t="str">
        <f>IF(SUM(EF6,EG6)&gt;0,SUM(EF6,EG6),"")</f>
        <v/>
      </c>
      <c r="EJ6" s="11" t="str">
        <f>IF(SUM(DX6,EB6)&gt;0,SUM(DX6,EB6),"")</f>
        <v/>
      </c>
      <c r="EK6" s="11" t="str">
        <f>IF(SUM(DW6:DX6,DZ6:EB6,ED6)-SUM(DY6,EC6)&gt;0,SUM(DW6:DX6,DZ6:EB6,ED6)-SUM(DY6,EC6),"")</f>
        <v/>
      </c>
      <c r="EL6" s="11" t="str">
        <f>IF(SUM(EF6,EG6,EK6)&gt;0,SUM(EF6,EG6,EK6),"")</f>
        <v/>
      </c>
      <c r="EM6" s="17">
        <v>17.2</v>
      </c>
      <c r="EN6" s="17">
        <v>6.5</v>
      </c>
      <c r="EO6" s="17">
        <v>0.2</v>
      </c>
      <c r="EP6" s="17">
        <v>0</v>
      </c>
      <c r="EQ6" s="17">
        <v>16.5</v>
      </c>
      <c r="ER6" s="17">
        <v>5.0999999999999996</v>
      </c>
      <c r="ES6" s="17">
        <v>0</v>
      </c>
      <c r="ET6" s="17">
        <v>0</v>
      </c>
      <c r="EU6" s="17"/>
      <c r="EV6" s="17"/>
      <c r="EW6" s="17"/>
      <c r="EX6" s="17"/>
      <c r="EY6" s="17"/>
      <c r="EZ6" s="17"/>
      <c r="FA6" s="17"/>
      <c r="FB6" s="17"/>
      <c r="FC6" s="17"/>
      <c r="FD6" s="17"/>
      <c r="FE6" s="17"/>
      <c r="FF6" s="17"/>
      <c r="FG6" s="40">
        <f>IF(SUM(EN6,ER6)&gt;0,SUM(EN6,ER6),"")</f>
        <v>11.6</v>
      </c>
      <c r="FH6" s="40">
        <f>IF(SUM(EM6:EN6,EP6:ER6,ET6)-EO6-ES6&gt;0,SUM(EM6:EN6,EP6:ER6,ET6)-EO6-ES6,"")</f>
        <v>45.1</v>
      </c>
      <c r="FI6" s="40" t="str">
        <f>IF(SUM(EU6:EV6,EX6)-EW6&gt;0,SUM(EU6:EV6,EX6)-EW6,"")</f>
        <v/>
      </c>
      <c r="FJ6" s="40">
        <f>IF(SUM(EN6,ER6,EV6)&gt;0,SUM(EN6,ER6,EV6),"")</f>
        <v>11.6</v>
      </c>
      <c r="FK6" s="40">
        <f>IF(SUM(FH6,FI6)&gt;0,SUM(FH6,FI6),"")</f>
        <v>45.1</v>
      </c>
      <c r="FL6" s="40" t="str">
        <f>IF(SUM(EZ6,FD6)&gt;0,SUM(EZ6,FD6),"")</f>
        <v/>
      </c>
      <c r="FM6" s="40" t="str">
        <f>IF(SUM(EY6:EZ6,FB6:FD6,FF6)-SUM(FA6,FE6)&gt;0,SUM(EY6:EZ6,FB6:FD6,FF6)-SUM(FA6,FE6),"")</f>
        <v/>
      </c>
      <c r="FN6" s="40">
        <f>IF(SUM(FH6,FI6,FM6)&gt;0,SUM(FH6,FI6,FM6),"")</f>
        <v>45.1</v>
      </c>
      <c r="FO6" s="18"/>
      <c r="FP6" s="18"/>
      <c r="FQ6" s="18"/>
      <c r="FR6" s="18"/>
      <c r="FS6" s="18"/>
      <c r="FT6" s="18"/>
      <c r="FU6" s="18"/>
      <c r="FV6" s="18"/>
      <c r="FW6" s="18"/>
      <c r="FX6" s="18"/>
      <c r="FY6" s="18"/>
      <c r="FZ6" s="18"/>
      <c r="GA6" s="18"/>
      <c r="GB6" s="18"/>
      <c r="GC6" s="18"/>
      <c r="GD6" s="18"/>
      <c r="GE6" s="18"/>
      <c r="GF6" s="18"/>
      <c r="GG6" s="18"/>
      <c r="GH6" s="18"/>
      <c r="GI6" s="11" t="str">
        <f>IF(SUM(FP6,FT6)&gt;0,SUM(FP6,FT6),"")</f>
        <v/>
      </c>
      <c r="GJ6" s="11" t="str">
        <f>IF(SUM(FO6:FP6,FR6:FT6,FV6)-FQ6-FU6&gt;0,SUM(FO6:FP6,FR6:FT6,FV6)-FQ6-FU6,"")</f>
        <v/>
      </c>
      <c r="GK6" s="11" t="str">
        <f>IF(SUM(FW6:FX6,FZ6)-FY6&gt;0,SUM(FW6:FX6,FZ6)-FY6,"")</f>
        <v/>
      </c>
      <c r="GL6" s="11" t="str">
        <f>IF(SUM(FP6,FT6,FX6)&gt;0,SUM(FP6,FT6,FX6),"")</f>
        <v/>
      </c>
      <c r="GM6" s="11" t="str">
        <f>IF(SUM(GJ6,GK6)&gt;0,SUM(GJ6,GK6),"")</f>
        <v/>
      </c>
      <c r="GN6" s="11" t="str">
        <f>IF(SUM(GB6,GF6)&gt;0,SUM(GB6,GF6),"")</f>
        <v/>
      </c>
      <c r="GO6" s="11" t="str">
        <f>IF(SUM(GA6:GB6,GD6:GF6,GH6)-SUM(GC6,GG6)&gt;0,SUM(GA6:GB6,GD6:GF6,GH6)-SUM(GC6,GG6),"")</f>
        <v/>
      </c>
      <c r="GP6" s="11" t="str">
        <f>IF(SUM(GJ6,GK6,GO6)&gt;0,SUM(GJ6,GK6,GO6),"")</f>
        <v/>
      </c>
      <c r="GQ6" s="17"/>
      <c r="GR6" s="17"/>
      <c r="GS6" s="17"/>
      <c r="GT6" s="17"/>
      <c r="GU6" s="17"/>
      <c r="GV6" s="17"/>
      <c r="GW6" s="17"/>
      <c r="GX6" s="17"/>
      <c r="GY6" s="17"/>
      <c r="GZ6" s="17"/>
      <c r="HA6" s="17"/>
      <c r="HB6" s="17"/>
      <c r="HC6" s="17"/>
      <c r="HD6" s="17"/>
      <c r="HE6" s="17"/>
      <c r="HF6" s="17"/>
      <c r="HG6" s="17"/>
      <c r="HH6" s="17"/>
      <c r="HI6" s="17"/>
      <c r="HJ6" s="17"/>
      <c r="HK6" s="40" t="str">
        <f>IF(SUM(GR6,GV6)&gt;0,SUM(GR6,GV6),"")</f>
        <v/>
      </c>
      <c r="HL6" s="40" t="str">
        <f>IF(SUM(GQ6:GR6,GT6:GV6,GX6)-GS6-GW6&gt;0,SUM(GQ6:GR6,GT6:GV6,GX6)-GS6-GW6,"")</f>
        <v/>
      </c>
      <c r="HM6" s="40" t="str">
        <f>IF(SUM(GY6:GZ6,HB6)-HA6&gt;0,SUM(GY6:GZ6,HB6)-HA6,"")</f>
        <v/>
      </c>
      <c r="HN6" s="40" t="str">
        <f>IF(SUM(GR6,GV6,GZ6)&gt;0,SUM(GR6,GV6,GZ6),"")</f>
        <v/>
      </c>
      <c r="HO6" s="40" t="str">
        <f>IF(SUM(HL6,HM6)&gt;0,SUM(HL6,HM6),"")</f>
        <v/>
      </c>
      <c r="HP6" s="40" t="str">
        <f>IF(SUM(HD6,HH6)&gt;0,SUM(HD6,HH6),"")</f>
        <v/>
      </c>
      <c r="HQ6" s="40" t="str">
        <f>IF(SUM(HC6:HD6,HF6:HH6,HJ6)-SUM(HE6,HI6)&gt;0,SUM(HC6:HD6,HF6:HH6,HJ6)-SUM(HE6,HI6),"")</f>
        <v/>
      </c>
      <c r="HR6" s="40" t="str">
        <f>IF(SUM(HL6,HM6,HQ6)&gt;0,SUM(HL6,HM6,HQ6),"")</f>
        <v/>
      </c>
      <c r="HS6" s="18"/>
      <c r="HT6" s="18"/>
      <c r="HU6" s="18"/>
      <c r="HV6" s="18"/>
      <c r="HW6" s="18"/>
      <c r="HX6" s="18"/>
      <c r="HY6" s="18"/>
      <c r="HZ6" s="18"/>
      <c r="IA6" s="18"/>
      <c r="IB6" s="18"/>
      <c r="IC6" s="18"/>
      <c r="ID6" s="18"/>
      <c r="IE6" s="18"/>
      <c r="IF6" s="18"/>
      <c r="IG6" s="18"/>
      <c r="IH6" s="18"/>
      <c r="II6" s="18"/>
      <c r="IJ6" s="18"/>
      <c r="IK6" s="18"/>
      <c r="IL6" s="18"/>
      <c r="IM6" s="11" t="str">
        <f>IF(SUM(HT6,HX6)&gt;0,SUM(HT6,HX6),"")</f>
        <v/>
      </c>
      <c r="IN6" s="11" t="str">
        <f>IF(SUM(HS6:HT6,HV6:HX6,HZ6)-HU6-HY6&gt;0,SUM(HS6:HT6,HV6:HX6,HZ6)-HU6-HY6,"")</f>
        <v/>
      </c>
      <c r="IO6" s="11" t="str">
        <f>IF(SUM(IA6:IB6,ID6)-IC6&gt;0,SUM(IA6:IB6,ID6)-IC6,"")</f>
        <v/>
      </c>
      <c r="IP6" s="11" t="str">
        <f>IF(SUM(HT6,HX6,IB6)&gt;0,SUM(HT6,HX6,IB6),"")</f>
        <v/>
      </c>
      <c r="IQ6" s="11" t="str">
        <f>IF(SUM(IN6,IO6)&gt;0,SUM(IN6,IO6),"")</f>
        <v/>
      </c>
      <c r="IR6" s="11" t="str">
        <f>IF(SUM(IF6,IJ6)&gt;0,SUM(IF6,IJ6),"")</f>
        <v/>
      </c>
      <c r="IS6" s="11" t="str">
        <f>IF(SUM(IE6:IF6,IH6:IJ6,IL6)-SUM(IG6,IK6)&gt;0,SUM(IE6:IF6,IH6:IJ6,IL6)-SUM(IG6,IK6),"")</f>
        <v/>
      </c>
      <c r="IT6" s="11" t="str">
        <f>IF(SUM(IN6,IO6,IS6)&gt;0,SUM(IN6,IO6,IS6),"")</f>
        <v/>
      </c>
      <c r="IU6" s="17"/>
      <c r="IV6" s="17"/>
      <c r="IW6" s="17"/>
      <c r="IX6" s="17"/>
      <c r="IY6" s="17"/>
      <c r="IZ6" s="17"/>
      <c r="JA6" s="17"/>
      <c r="JB6" s="17"/>
      <c r="JC6" s="17"/>
      <c r="JD6" s="17"/>
      <c r="JE6" s="17"/>
      <c r="JF6" s="17"/>
      <c r="JG6" s="17"/>
      <c r="JH6" s="17"/>
      <c r="JI6" s="17"/>
      <c r="JJ6" s="17"/>
      <c r="JK6" s="17"/>
      <c r="JL6" s="17"/>
      <c r="JM6" s="17"/>
      <c r="JN6" s="17"/>
      <c r="JO6" s="40" t="str">
        <f>IF(SUM(IV6,IZ6)&gt;0,SUM(IV6,IZ6),"")</f>
        <v/>
      </c>
      <c r="JP6" s="40" t="str">
        <f>IF(SUM(IU6:IV6,IX6:IZ6,JB6)-IW6-JA6&gt;0,SUM(IU6:IV6,IX6:IZ6,JB6)-IW6-JA6,"")</f>
        <v/>
      </c>
      <c r="JQ6" s="40" t="str">
        <f>IF(SUM(JC6:JD6,JF6)-JE6&gt;0,SUM(JC6:JD6,JF6)-JE6,"")</f>
        <v/>
      </c>
      <c r="JR6" s="40" t="str">
        <f>IF(SUM(IV6,IZ6,JD6)&gt;0,SUM(IV6,IZ6,JD6),"")</f>
        <v/>
      </c>
      <c r="JS6" s="40" t="str">
        <f>IF(SUM(JP6,JQ6)&gt;0,SUM(JP6,JQ6),"")</f>
        <v/>
      </c>
      <c r="JT6" s="40" t="str">
        <f>IF(SUM(JH6,JL6)&gt;0,SUM(JH6,JL6),"")</f>
        <v/>
      </c>
      <c r="JU6" s="40" t="str">
        <f>IF(SUM(JG6:JH6,JJ6:JL6,JN6)-SUM(JI6,JM6)&gt;0,SUM(JG6:JH6,JJ6:JL6,JN6)-SUM(JI6,JM6),"")</f>
        <v/>
      </c>
      <c r="JV6" s="40" t="str">
        <f>IF(SUM(JP6,JQ6,JU6)&gt;0,SUM(JP6,JQ6,JU6),"")</f>
        <v/>
      </c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8"/>
      <c r="KM6" s="18"/>
      <c r="KN6" s="18"/>
      <c r="KO6" s="18"/>
      <c r="KP6" s="18"/>
      <c r="KQ6" s="11" t="str">
        <f>IF(SUM(JX6,KB6)&gt;0,SUM(JX6,KB6),"")</f>
        <v/>
      </c>
      <c r="KR6" s="11" t="str">
        <f>IF(SUM(JW6:JX6,JZ6:KB6,KD6)-JY6-KC6&gt;0,SUM(JW6:JX6,JZ6:KB6,KD6)-JY6-KC6,"")</f>
        <v/>
      </c>
      <c r="KS6" s="11" t="str">
        <f>IF(SUM(KE6:KF6,KH6)-KG6&gt;0,SUM(KE6:KF6,KH6)-KG6,"")</f>
        <v/>
      </c>
      <c r="KT6" s="11" t="str">
        <f>IF(SUM(JX6,KB6,KF6)&gt;0,SUM(JX6,KB6,KF6),"")</f>
        <v/>
      </c>
      <c r="KU6" s="11" t="str">
        <f>IF(SUM(KR6,KS6)&gt;0,SUM(KR6,KS6),"")</f>
        <v/>
      </c>
      <c r="KV6" s="11" t="str">
        <f>IF(SUM(KJ6,KN6)&gt;0,SUM(KJ6,KN6),"")</f>
        <v/>
      </c>
      <c r="KW6" s="11" t="str">
        <f>IF(SUM(KI6:KJ6,KL6:KN6,KP6)-SUM(KK6,KO6)&gt;0,SUM(KI6:KJ6,KL6:KN6,KP6)-SUM(KK6,KO6),"")</f>
        <v/>
      </c>
      <c r="KX6" s="11" t="str">
        <f>IF(SUM(KR6,KS6,KW6)&gt;0,SUM(KR6,KS6,KW6),"")</f>
        <v/>
      </c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40" t="str">
        <f>IF(SUM(KZ6,LD6)&gt;0,SUM(KZ6,LD6),"")</f>
        <v/>
      </c>
      <c r="LT6" s="40" t="str">
        <f>IF(SUM(KY6:KZ6,LB6:LD6,LF6)-LA6-LE6&gt;0,SUM(KY6:KZ6,LB6:LD6,LF6)-LA6-LE6,"")</f>
        <v/>
      </c>
      <c r="LU6" s="40" t="str">
        <f>IF(SUM(LG6:LH6,LJ6)-LI6&gt;0,SUM(LG6:LH6,LJ6)-LI6,"")</f>
        <v/>
      </c>
      <c r="LV6" s="40" t="str">
        <f>IF(SUM(KZ6,LD6,LH6)&gt;0,SUM(KZ6,LD6,LH6),"")</f>
        <v/>
      </c>
      <c r="LW6" s="40" t="str">
        <f>IF(SUM(LT6,LU6)&gt;0,SUM(LT6,LU6),"")</f>
        <v/>
      </c>
      <c r="LX6" s="40" t="str">
        <f>IF(SUM(LL6,LP6)&gt;0,SUM(LL6,LP6),"")</f>
        <v/>
      </c>
      <c r="LY6" s="40" t="str">
        <f>IF(SUM(LK6:LL6,LN6:LP6,LR6)-SUM(LM6,LQ6)&gt;0,SUM(LK6:LL6,LN6:LP6,LR6)-SUM(LM6,LQ6),"")</f>
        <v/>
      </c>
      <c r="LZ6" s="40" t="str">
        <f>IF(SUM(LT6,LU6,LY6)&gt;0,SUM(LT6,LU6,LY6),"")</f>
        <v/>
      </c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1" t="str">
        <f>IF(SUM(MB6,MF6)&gt;0,SUM(MB6,MF6),"")</f>
        <v/>
      </c>
      <c r="MV6" s="11" t="str">
        <f>IF(SUM(MA6:MB6,MD6:MF6,MH6)-MC6-MG6&gt;0,SUM(MA6:MB6,MD6:MF6,MH6)-MC6-MG6,"")</f>
        <v/>
      </c>
      <c r="MW6" s="11" t="str">
        <f>IF(SUM(MI6:MJ6,ML6)-MK6&gt;0,SUM(MI6:MJ6,ML6)-MK6,"")</f>
        <v/>
      </c>
      <c r="MX6" s="11" t="str">
        <f>IF(SUM(MB6,MF6,MJ6)&gt;0,SUM(MB6,MF6,MJ6),"")</f>
        <v/>
      </c>
      <c r="MY6" s="11" t="str">
        <f>IF(SUM(MV6,MW6)&gt;0,SUM(MV6,MW6),"")</f>
        <v/>
      </c>
      <c r="MZ6" s="11" t="str">
        <f>IF(SUM(MN6,MR6)&gt;0,SUM(MN6,MR6),"")</f>
        <v/>
      </c>
      <c r="NA6" s="11" t="str">
        <f>IF(SUM(MM6:MN6,MP6:MR6,MT6)-SUM(MO6,MS6)&gt;0,SUM(MM6:MN6,MP6:MR6,MT6)-SUM(MO6,MS6),"")</f>
        <v/>
      </c>
      <c r="NB6" s="11" t="str">
        <f>IF(SUM(MV6,MW6,NA6)&gt;0,SUM(MV6,MW6,NA6),"")</f>
        <v/>
      </c>
      <c r="NC6" s="17"/>
      <c r="ND6" s="17"/>
      <c r="NE6" s="17"/>
      <c r="NF6" s="17"/>
      <c r="NG6" s="17"/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40" t="str">
        <f>IF(SUM(ND6,NH6)&gt;0,SUM(ND6,NH6),"")</f>
        <v/>
      </c>
      <c r="NX6" s="40" t="str">
        <f>IF(SUM(NC6:ND6,NF6:NH6,NJ6)-NE6-NI6&gt;0,SUM(NC6:ND6,NF6:NH6,NJ6)-NE6-NI6,"")</f>
        <v/>
      </c>
      <c r="NY6" s="40" t="str">
        <f>IF(SUM(NK6:NL6,NN6)-NM6&gt;0,SUM(NK6:NL6,NN6)-NM6,"")</f>
        <v/>
      </c>
      <c r="NZ6" s="40" t="str">
        <f>IF(SUM(ND6,NH6,NL6)&gt;0,SUM(ND6,NH6,NL6),"")</f>
        <v/>
      </c>
      <c r="OA6" s="40" t="str">
        <f>IF(SUM(NX6,NY6)&gt;0,SUM(NX6,NY6),"")</f>
        <v/>
      </c>
      <c r="OB6" s="40" t="str">
        <f>IF(SUM(NP6,NT6)&gt;0,SUM(NP6,NT6),"")</f>
        <v/>
      </c>
      <c r="OC6" s="40" t="str">
        <f>IF(SUM(NO6:NP6,NR6:NT6,NV6)-SUM(NQ6,NU6)&gt;0,SUM(NO6:NP6,NR6:NT6,NV6)-SUM(NQ6,NU6),"")</f>
        <v/>
      </c>
      <c r="OD6" s="40" t="str">
        <f>IF(SUM(NX6,NY6,OC6)&gt;0,SUM(NX6,NY6,OC6),"")</f>
        <v/>
      </c>
      <c r="OE6" s="18"/>
      <c r="OF6" s="18"/>
      <c r="OG6" s="18"/>
      <c r="OH6" s="18"/>
      <c r="OI6" s="18"/>
      <c r="OJ6" s="18"/>
      <c r="OK6" s="18"/>
      <c r="OL6" s="18"/>
      <c r="OM6" s="18"/>
      <c r="ON6" s="18"/>
      <c r="OO6" s="18"/>
      <c r="OP6" s="18"/>
      <c r="OQ6" s="18"/>
      <c r="OR6" s="18"/>
      <c r="OS6" s="18"/>
      <c r="OT6" s="18"/>
      <c r="OU6" s="18"/>
      <c r="OV6" s="18"/>
      <c r="OW6" s="18"/>
      <c r="OX6" s="18"/>
      <c r="OY6" s="11" t="str">
        <f>IF(SUM(OF6,OJ6)&gt;0,SUM(OF6,OJ6),"")</f>
        <v/>
      </c>
      <c r="OZ6" s="11" t="str">
        <f>IF(SUM(OE6:OF6,OH6:OJ6,OL6)-OG6-OK6&gt;0,SUM(OE6:OF6,OH6:OJ6,OL6)-OG6-OK6,"")</f>
        <v/>
      </c>
      <c r="PA6" s="11" t="str">
        <f>IF(SUM(OM6:ON6,OP6)-OO6&gt;0,SUM(OM6:ON6,OP6)-OO6,"")</f>
        <v/>
      </c>
      <c r="PB6" s="11" t="str">
        <f>IF(SUM(OF6,OJ6,ON6)&gt;0,SUM(OF6,OJ6,ON6),"")</f>
        <v/>
      </c>
      <c r="PC6" s="11" t="str">
        <f>IF(SUM(OZ6,PA6)&gt;0,SUM(OZ6,PA6),"")</f>
        <v/>
      </c>
      <c r="PD6" s="11" t="str">
        <f>IF(SUM(OR6,OV6)&gt;0,SUM(OR6,OV6),"")</f>
        <v/>
      </c>
      <c r="PE6" s="11" t="str">
        <f>IF(SUM(OQ6:OR6,OT6:OV6,OX6)-SUM(OS6,OW6)&gt;0,SUM(OQ6:OR6,OT6:OV6,OX6)-SUM(OS6,OW6),"")</f>
        <v/>
      </c>
      <c r="PF6" s="11" t="str">
        <f>IF(SUM(OZ6,PA6,PE6)&gt;0,SUM(OZ6,PA6,PE6),"")</f>
        <v/>
      </c>
      <c r="PG6" s="17"/>
      <c r="PH6" s="17"/>
      <c r="PI6" s="17"/>
      <c r="PJ6" s="17"/>
      <c r="PK6" s="17"/>
      <c r="PL6" s="17"/>
      <c r="PM6" s="17"/>
      <c r="PN6" s="17"/>
      <c r="PO6" s="17"/>
      <c r="PP6" s="17"/>
      <c r="PQ6" s="17"/>
      <c r="PR6" s="17"/>
      <c r="PS6" s="17"/>
      <c r="PT6" s="17"/>
      <c r="PU6" s="17"/>
      <c r="PV6" s="17"/>
      <c r="PW6" s="17"/>
      <c r="PX6" s="17"/>
      <c r="PY6" s="17"/>
      <c r="PZ6" s="17"/>
      <c r="QA6" s="40" t="str">
        <f>IF(SUM(PH6,PL6)&gt;0,SUM(PH6,PL6),"")</f>
        <v/>
      </c>
      <c r="QB6" s="40" t="str">
        <f>IF(SUM(PG6:PH6,PJ6:PL6,PN6)-PI6-PM6&gt;0,SUM(PG6:PH6,PJ6:PL6,PN6)-PI6-PM6,"")</f>
        <v/>
      </c>
      <c r="QC6" s="40" t="str">
        <f>IF(SUM(PO6:PP6,PR6)-PQ6&gt;0,SUM(PO6:PP6,PR6)-PQ6,"")</f>
        <v/>
      </c>
      <c r="QD6" s="40" t="str">
        <f>IF(SUM(PH6,PL6,PP6)&gt;0,SUM(PH6,PL6,PP6),"")</f>
        <v/>
      </c>
      <c r="QE6" s="40" t="str">
        <f>IF(SUM(QB6,QC6)&gt;0,SUM(QB6,QC6),"")</f>
        <v/>
      </c>
      <c r="QF6" s="40" t="str">
        <f>IF(SUM(PT6,PX6)&gt;0,SUM(PT6,PX6),"")</f>
        <v/>
      </c>
      <c r="QG6" s="40" t="str">
        <f>IF(SUM(PS6:PT6,PV6:PX6,PZ6)-SUM(PU6,PY6)&gt;0,SUM(PS6:PT6,PV6:PX6,PZ6)-SUM(PU6,PY6),"")</f>
        <v/>
      </c>
      <c r="QH6" s="40" t="str">
        <f>IF(SUM(QB6,QC6,QG6)&gt;0,SUM(QB6,QC6,QG6),"")</f>
        <v/>
      </c>
      <c r="QI6" s="18"/>
      <c r="QJ6" s="18"/>
      <c r="QK6" s="18"/>
      <c r="QL6" s="18"/>
      <c r="QM6" s="18"/>
      <c r="QN6" s="18"/>
      <c r="QO6" s="18"/>
      <c r="QP6" s="18"/>
      <c r="QQ6" s="18"/>
      <c r="QR6" s="18"/>
      <c r="QS6" s="18"/>
      <c r="QT6" s="18"/>
      <c r="QU6" s="18"/>
      <c r="QV6" s="18"/>
      <c r="QW6" s="18"/>
      <c r="QX6" s="18"/>
      <c r="QY6" s="18"/>
      <c r="QZ6" s="18"/>
      <c r="RA6" s="18"/>
      <c r="RB6" s="18"/>
      <c r="RC6" s="11" t="str">
        <f>IF(SUM(QJ6,QN6)&gt;0,SUM(QJ6,QN6),"")</f>
        <v/>
      </c>
      <c r="RD6" s="11" t="str">
        <f>IF(SUM(QI6:QJ6,QL6:QN6,QP6)-QK6-QO6&gt;0,SUM(QI6:QJ6,QL6:QN6,QP6)-QK6-QO6,"")</f>
        <v/>
      </c>
      <c r="RE6" s="11" t="str">
        <f>IF(SUM(QQ6:QR6,QT6)-QS6&gt;0,SUM(QQ6:QR6,QT6)-QS6,"")</f>
        <v/>
      </c>
      <c r="RF6" s="11" t="str">
        <f>IF(SUM(QJ6,QN6,QR6)&gt;0,SUM(QJ6,QN6,QR6),"")</f>
        <v/>
      </c>
      <c r="RG6" s="11" t="str">
        <f>IF(SUM(RD6,RE6)&gt;0,SUM(RD6,RE6),"")</f>
        <v/>
      </c>
      <c r="RH6" s="11" t="str">
        <f>IF(SUM(QV6,QZ6)&gt;0,SUM(QV6,QZ6),"")</f>
        <v/>
      </c>
      <c r="RI6" s="11" t="str">
        <f>IF(SUM(QU6:QV6,QX6:QZ6,RB6)-SUM(QW6,RA6)&gt;0,SUM(QU6:QV6,QX6:QZ6,RB6)-SUM(QW6,RA6),"")</f>
        <v/>
      </c>
      <c r="RJ6" s="11" t="str">
        <f>IF(SUM(RD6,RE6,RI6)&gt;0,SUM(RD6,RE6,RI6),"")</f>
        <v/>
      </c>
      <c r="RK6" s="17"/>
      <c r="RL6" s="17"/>
      <c r="RM6" s="17"/>
      <c r="RN6" s="17"/>
      <c r="RO6" s="17"/>
      <c r="RP6" s="17"/>
      <c r="RQ6" s="17"/>
      <c r="RR6" s="17"/>
      <c r="RS6" s="17"/>
      <c r="RT6" s="17"/>
      <c r="RU6" s="17"/>
      <c r="RV6" s="17"/>
      <c r="RW6" s="17"/>
      <c r="RX6" s="17"/>
      <c r="RY6" s="17"/>
      <c r="RZ6" s="17"/>
      <c r="SA6" s="17"/>
      <c r="SB6" s="17"/>
      <c r="SC6" s="17"/>
      <c r="SD6" s="17"/>
      <c r="SE6" s="40" t="str">
        <f>IF(SUM(RL6,RP6)&gt;0,SUM(RL6,RP6),"")</f>
        <v/>
      </c>
      <c r="SF6" s="40" t="str">
        <f>IF(SUM(RK6:RL6,RN6:RP6,RR6)-RM6-RQ6&gt;0,SUM(RK6:RL6,RN6:RP6,RR6)-RM6-RQ6,"")</f>
        <v/>
      </c>
      <c r="SG6" s="40" t="str">
        <f>IF(SUM(RS6:RT6,RV6)-RU6&gt;0,SUM(RS6:RT6,RV6)-RU6,"")</f>
        <v/>
      </c>
      <c r="SH6" s="40" t="str">
        <f>IF(SUM(RL6,RP6,RT6)&gt;0,SUM(RL6,RP6,RT6),"")</f>
        <v/>
      </c>
      <c r="SI6" s="40" t="str">
        <f>IF(SUM(SF6,SG6)&gt;0,SUM(SF6,SG6),"")</f>
        <v/>
      </c>
      <c r="SJ6" s="40" t="str">
        <f>IF(SUM(RX6,SB6)&gt;0,SUM(RX6,SB6),"")</f>
        <v/>
      </c>
      <c r="SK6" s="40" t="str">
        <f>IF(SUM(RW6:RX6,RZ6:SB6,SD6)-SUM(RY6,SC6)&gt;0,SUM(RW6:RX6,RZ6:SB6,SD6)-SUM(RY6,SC6),"")</f>
        <v/>
      </c>
      <c r="SL6" s="40" t="str">
        <f>IF(SUM(SF6,SG6,SK6)&gt;0,SUM(SF6,SG6,SK6),"")</f>
        <v/>
      </c>
      <c r="SM6" s="26">
        <f>IF($CA6="P",BK6,(BK6+AO6)/2)</f>
        <v>15.299999999999999</v>
      </c>
      <c r="SN6" s="26">
        <f>IF($CA6="P",BL6,(BL6+AP6)/2)</f>
        <v>5.6999999999999993</v>
      </c>
      <c r="SO6" s="26">
        <f>IF($CA6="P",BM6,(BM6+AQ6)/2)</f>
        <v>1.2</v>
      </c>
      <c r="SP6" s="26">
        <f>IF($CA6="P",BN6,(BN6+AR6)/2)</f>
        <v>0</v>
      </c>
      <c r="SQ6" s="26">
        <f>IF($CA6="P",BO6,(BO6+AS6)/2)</f>
        <v>15.899999999999999</v>
      </c>
      <c r="SR6" s="26">
        <f>IF($CA6="P",BP6,(BP6+AT6)/2)</f>
        <v>5.05</v>
      </c>
      <c r="SS6" s="26">
        <f>IF($CA6="P",BQ6,(BQ6+AU6)/2)</f>
        <v>1.6</v>
      </c>
      <c r="ST6" s="26">
        <f>IF($CA6="P",BR6,(BR6+AV6)/2)</f>
        <v>0</v>
      </c>
      <c r="SU6" s="26">
        <f>IF($CA6="P",BS6,(BS6+AW6)/2)</f>
        <v>17.100000000000001</v>
      </c>
      <c r="SV6" s="26">
        <f>IF($CA6="P",BT6,(BT6+AX6)/2)</f>
        <v>4.8</v>
      </c>
      <c r="SW6" s="26">
        <f>IF($CA6="P",BU6,(BU6+AY6)/2)</f>
        <v>0</v>
      </c>
      <c r="SX6" s="26">
        <f>IF($CA6="P",BV6,(BV6+AZ6)/2)</f>
        <v>0</v>
      </c>
      <c r="SY6" s="26">
        <f>IF($CA6="P",BW6,(BW6+BA6)/2)</f>
        <v>15.7</v>
      </c>
      <c r="SZ6" s="26">
        <f>IF($CA6="P",BX6,(BX6+BB6)/2)</f>
        <v>4.3499999999999996</v>
      </c>
      <c r="TA6" s="26">
        <f>IF($CA6="P",BY6,(BY6+BC6)/2)</f>
        <v>1.5</v>
      </c>
      <c r="TB6" s="26">
        <f>IF($CA6="P",BZ6,(BZ6+BD6)/2)</f>
        <v>0</v>
      </c>
      <c r="TC6" s="28" t="s">
        <v>53</v>
      </c>
      <c r="TD6" s="11">
        <f>IF(SUM(SN6,SR6)&gt;0,SUM(SN6,SR6),"")</f>
        <v>10.75</v>
      </c>
      <c r="TE6" s="11">
        <f>IF(SUM(SM6:SN6,SP6:SR6,ST6)-SO6-SS6&gt;0,SUM(SM6:SN6,SP6:SR6,ST6)-SO6-SS6,"")</f>
        <v>39.149999999999991</v>
      </c>
      <c r="TF6" s="11">
        <f>IF(SUM(SV6,SZ6)&gt;0,SUM(SV6,SZ6),"")</f>
        <v>9.1499999999999986</v>
      </c>
      <c r="TG6" s="11">
        <f>IF(SUM(SU6:SV6,SX6:SZ6,TB6)-SUM(SW6,TA6)&gt;0,SUM(SU6:SV6,SX6:SZ6,TB6)-SUM(SW6,TA6),"")</f>
        <v>40.450000000000003</v>
      </c>
      <c r="TH6" s="11">
        <f>IF(SUM(TE6,TG6)&gt;0,SUM(TE6,TG6),"")</f>
        <v>79.599999999999994</v>
      </c>
    </row>
    <row r="7" spans="1:528" x14ac:dyDescent="0.2">
      <c r="A7" s="4" cm="1">
        <f t="array" ref="A7">IF(AND(H7&lt;&gt;"",H7&lt;&gt;"No DD"),SUMPRODUCT((H$4:H$15&lt;&gt;"")*(H$4:H$15&lt;&gt;"No DD")*(E$4:E$15&gt;E7))+1,IF(H7="No DD",SUMPRODUCT((H$4:H$15="No DD")*(E$4:E$15&gt;E7))+1+SUMPRODUCT((H$4:H$15&lt;&gt;"")*(H$4:H$15&lt;&gt;"No DD")),""))</f>
        <v>4</v>
      </c>
      <c r="B7" s="5" t="s">
        <v>78</v>
      </c>
      <c r="C7" s="4" t="s">
        <v>5</v>
      </c>
      <c r="D7" s="4">
        <v>2002</v>
      </c>
      <c r="E7" s="9">
        <f>SUM(J7:P7)+SUM(J7:M7)*0.0000001+SUM(J7)*0.0000000000001</f>
        <v>142.40000937000468</v>
      </c>
      <c r="F7" s="3" t="str">
        <f>IF(OR(AND(AJ7&gt;=AN$17,AK7&gt;=AN$21,AJ7&lt;&gt;"",AI7=""),AND(AL7&gt;=AN$17,AM7&gt;=AN$21,AL7&lt;&gt;"",AI7=""),AND(BF7&gt;=BJ$17,BG7&gt;=BJ$21,BF7&lt;&gt;"",BE7=""),AND(BH7&gt;=BJ$17,BI7&gt;=BJ$21,BH7&lt;&gt;"",BE7=""),AND(CB7&gt;=CF$17,CC7&gt;=CF$21,CB7&lt;&gt;"",CA7=""),AND(CD7&gt;=CF$17,CE7&gt;=CF$21,CD7&lt;&gt;""),AND(DC7&gt;=DJ$17,DD7&gt;=DJ$21,DC7&lt;&gt;""),AND(DH7&gt;=DJ$17,DI7&gt;=DJ$21,DH7&lt;&gt;""),AND(EE7&gt;=EL$17,EF7&gt;=EL$21,EE7&lt;&gt;""),AND(EJ7&gt;=EL$17,EK7&gt;=EL$21,EJ7&lt;&gt;""),AND(FG7&gt;=FN$17,FH7&gt;=FN$21,FG7&lt;&gt;""),AND(FL7&gt;=FN$17,FM7&gt;=FN$21,FL7&lt;&gt;""),AND(GI7&gt;=GP$17,GJ7&gt;=GP$21,GI7&lt;&gt;""),AND(GN7&gt;=GP$17,GO7&gt;=GP$21,GN7&lt;&gt;""),AND(HK7&gt;=HR$17,HL7&gt;=HR$21,HK7&lt;&gt;""),AND(HP7&gt;=HR$17,HQ7&gt;=HR$21,HP7&lt;&gt;""),AND(IM7&gt;=IT$17,IN7&gt;=IT$21,IM7&lt;&gt;""),AND(IR7&gt;=IT$17,IS7&gt;=IT$21,IR7&lt;&gt;""),AND(JO7&gt;=JV$17,JP7&gt;=JV$21,JO7&lt;&gt;""),AND(JT7&gt;=JV$17,JU7&gt;=JV$21,JT7&lt;&gt;""),AND(KQ7&gt;=KX$17,KR7&gt;=KX$21,KQ7&lt;&gt;""),AND(KV7&gt;=KX$17,KW7&gt;=KX$21,KV7&lt;&gt;""),AND(LS7&gt;=LZ$17,LT7&gt;=LZ$21,LS7&lt;&gt;""),AND(LX7&gt;=LZ$17,LY7&gt;=LZ$21,LX7&lt;&gt;""),AND(MU7&gt;=NB$17,MV7&gt;=NB$21,MU7&lt;&gt;""),AND(MZ7&gt;=NB$17,NA7&gt;=NB$21,MZ7&lt;&gt;""),AND(NW7&gt;=OD$17,NX7&gt;=OD$21,NW7&lt;&gt;""),AND(OB7&gt;=OD$17,OC7&gt;=OD$21,OB7&lt;&gt;""),AND(OY7&gt;=PF$17,OZ7&gt;=PF$21,OY7&lt;&gt;""),AND(PD7&gt;=PF$17,PE7&gt;=PF$21,PD7&lt;&gt;""),AND(QA7&gt;=QH$17,QB7&gt;=QH$21,QA7&lt;&gt;""),AND(QF7&gt;=QH$17,QG7&gt;=QH$21,QF7&lt;&gt;""),AND(RC7&gt;=RJ$17,RD7&gt;=RJ$21,RC7&lt;&gt;""),AND(RH7&gt;=RJ$17,RI7&gt;=RJ$21,RH7&lt;&gt;""),AND(SE7&gt;=SL$17,SF7&gt;=SL$21,SE7&lt;&gt;""),AND(SJ7&gt;=SL$17,SK7&gt;=SL$21,SJ7&lt;&gt;"")),"P","")</f>
        <v>P</v>
      </c>
      <c r="G7" s="3" t="str">
        <f>IF(OR(AND(AK7&gt;=AN$21,AK7&lt;&gt;"",AI7=""),AND(AM7&gt;=AN$21,AM7&lt;&gt;"",AI7=""),AND(BG7&gt;=BJ$21,BG7&lt;&gt;"",BE7=""),AND(BI7&gt;=BJ$21,BI7&lt;&gt;"",BE7=""),AND(CC7&gt;=CF$21,CC7&lt;&gt;"",CA7=""),AND(CE7&gt;=CF$21,CE7&lt;&gt;"",CA7=""),AND(DD7&gt;=DJ$21,DD7&lt;&gt;""),AND(DI7&gt;=DJ$21,DI7&lt;&gt;""),AND(EF7&gt;=EL$21,EF7&lt;&gt;""),AND(EK7&gt;=EL$21,EK7&lt;&gt;""),AND(FH7&gt;=FN$21,FH7&lt;&gt;""),AND(FM7&gt;=FN$21,FM7&lt;&gt;""),AND(GJ7&gt;=GP$21,GJ7&lt;&gt;""),AND(GO7&gt;=GP$21,GO7&lt;&gt;""),AND(HL7&gt;=HR$21,HL7&lt;&gt;""),AND(HQ7&gt;=HR$21,HQ7&lt;&gt;""),AND(IN7&gt;=IT$21,IN7&lt;&gt;""),AND(IS7&gt;=IT$21,IS7&lt;&gt;""),AND(JP7&gt;=JV$21,JP7&lt;&gt;""),AND(JU7&gt;=JV$21,JU7&lt;&gt;""),AND(KR7&gt;=KX$21,KR7&lt;&gt;""),AND(KW7&gt;=KX$21,KW7&lt;&gt;""),AND(LT7&gt;=LZ$21,LT7&lt;&gt;""),AND(LY7&gt;=LZ$21,LY7&lt;&gt;""),AND(MV7&gt;=NB$21,MV7&lt;&gt;""),AND(NA7&gt;=NB$21,NA7&lt;&gt;""),AND(NX7&gt;=OD$21,NX7&lt;&gt;""),AND(OC7&gt;=OD$21,OC7&lt;&gt;""),AND(OZ7&gt;=PF$21,OZ7&lt;&gt;""),AND(PE7&gt;=PF$21,PE7&lt;&gt;""),AND(QB7&gt;=QH$21,QB7&lt;&gt;""),AND(QG7&gt;=QH$21,QG7&lt;&gt;""),AND(RD7&gt;=RJ$21,RD7&lt;&gt;""),AND(RI7&gt;=RJ$21,RI7&lt;&gt;""),AND(SF7&gt;=SL$21,SF7&lt;&gt;""),AND(SK7&gt;=SL$21,SK7&lt;&gt;"")),"P","")</f>
        <v>P</v>
      </c>
      <c r="H7" s="36" t="str">
        <f>IF(AND(G7="P",F7=""),"No DD",IF(OR(AND(AJ7&gt;=AN$20,AK7&gt;=AN$24,AJ7&lt;&gt;"",AI7=""),AND(AL7&gt;=AN$20,AM7&gt;=AN$24,AL7&lt;&gt;"",AI7=""),AND(BF7&gt;=BJ$20,BG7&gt;=BJ$24,BF7&lt;&gt;"",BE7=""),AND(BH7&gt;=BJ$20,BI7&gt;=BJ$24,BH7&lt;&gt;"",BE7=""),AND(CB7&gt;=CF$20,CC7&gt;=CF$24,CB7&lt;&gt;"",CA7=""),AND(CD7&gt;=CF$20,CE7&gt;=CF$24,CD7&lt;&gt;""),AND(DC7&gt;=DJ$20,DD7&gt;=DJ$24,DC7&lt;&gt;""),AND(DH7&gt;=DJ$20,DI7&gt;=DJ$24,DH7&lt;&gt;""),AND(EE7&gt;=EL$20,EF7&gt;=EL$24,EE7&lt;&gt;""),AND(EJ7&gt;=EL$20,EK7&gt;=EL$24,EJ7&lt;&gt;""),AND(FG7&gt;=FN$20,FH7&gt;=FN$24,FG7&lt;&gt;""),AND(FL7&gt;=FN$20,FM7&gt;=FN$24,FL7&lt;&gt;""),AND(GI7&gt;=GP$20,GJ7&gt;=GP$24,GI7&lt;&gt;""),AND(GN7&gt;=GP$20,GO7&gt;=GP$24,GN7&lt;&gt;""),AND(HK7&gt;=HR$20,HL7&gt;=HR$24,HK7&lt;&gt;""),AND(HP7&gt;=HR$20,HQ7&gt;=HR$24,HP7&lt;&gt;""),AND(IM7&gt;=IT$20,IN7&gt;=IT$24,IM7&lt;&gt;""),AND(IR7&gt;=IT$20,IS7&gt;=IT$24,IR7&lt;&gt;""),AND(JO7&gt;=JV$20,JP7&gt;=JV$24,JO7&lt;&gt;""),AND(JT7&gt;=JV$20,JU7&gt;=JV$24,JT7&lt;&gt;""),AND(KQ7&gt;=KX$20,KR7&gt;=KX$24,KQ7&lt;&gt;""),AND(KV7&gt;=KX$20,KW7&gt;=KX$24,KV7&lt;&gt;""),AND(LS7&gt;=LZ$20,LT7&gt;=LZ$24,LS7&lt;&gt;""),AND(LX7&gt;=LZ$20,LY7&gt;=LZ$24,LX7&lt;&gt;""),AND(MU7&gt;=NB$20,MV7&gt;=NB$24,MU7&lt;&gt;""),AND(MZ7&gt;=NB$20,NA7&gt;=NB$24,MZ7&lt;&gt;""),AND(NW7&gt;=OD$20,NX7&gt;=OD$24,NW7&lt;&gt;""),AND(OB7&gt;=OD$20,OC7&gt;=OD$24,OB7&lt;&gt;""),AND(OY7&gt;=PF$20,OZ7&gt;=PF$24,OY7&lt;&gt;""),AND(PD7&gt;=PF$20,PE7&gt;=PF$24,PD7&lt;&gt;""),AND(QA7&gt;=QH$20,QB7&gt;=QH$24,QA7&lt;&gt;""),AND(QF7&gt;=QH$20,QG7&gt;=QH$24,QF7&lt;&gt;""),AND(RC7&gt;=RJ$20,RD7&gt;=RJ$24,RC7&lt;&gt;""),AND(RH7&gt;=RJ$20,RI7&gt;=RJ$24,RH7&lt;&gt;""),AND(SE7&gt;=SL$20,SF7&gt;=SL$24,SE7&lt;&gt;""),AND(SJ7&gt;=SL$20,SK7&gt;=SL$24,SJ7&lt;&gt;"")),"Merit",IF(OR(AND(AJ7&gt;=AN$19,AK7&gt;=AN$23,AJ7&lt;&gt;"",AI7=""),AND(AL7&gt;=AN$19,AM7&gt;=AN$23,AL7&lt;&gt;"",AI7=""),AND(BF7&gt;=BJ$19,BG7&gt;=BJ$23,BF7&lt;&gt;"",BE7=""),AND(BH7&gt;=BJ$19,BI7&gt;=BJ$23,BH7&lt;&gt;"",BE7=""),AND(CB7&gt;=CF$19,CC7&gt;=CF$23,CB7&lt;&gt;"",CA7=""),AND(CD7&gt;=CF$19,CE7&gt;=CF$23,CD7&lt;&gt;""),AND(DC7&gt;=DJ$19,DD7&gt;=DJ$23,DC7&lt;&gt;""),AND(DH7&gt;=DJ$19,DI7&gt;=DJ$23,DH7&lt;&gt;""),AND(EE7&gt;=EL$19,EF7&gt;=EL$23,EE7&lt;&gt;""),AND(EJ7&gt;=EL$19,EK7&gt;=EL$23,EJ7&lt;&gt;""),AND(FG7&gt;=FN$19,FH7&gt;=FN$23,FG7&lt;&gt;""),AND(FL7&gt;=FN$19,FM7&gt;=FN$23,FL7&lt;&gt;""),AND(GI7&gt;=GP$19,GJ7&gt;=GP$23,GI7&lt;&gt;""),AND(GN7&gt;=GP$19,GO7&gt;=GP$23,GN7&lt;&gt;""),AND(HK7&gt;=HR$19,HL7&gt;=HR$23,HK7&lt;&gt;""),AND(HP7&gt;=HR$19,HQ7&gt;=HR$23,HP7&lt;&gt;""),AND(IM7&gt;=IT$19,IN7&gt;=IT$23,IM7&lt;&gt;""),AND(IR7&gt;=IT$19,IS7&gt;=IT$23,IR7&lt;&gt;""),AND(JO7&gt;=JV$19,JP7&gt;=JV$23,JO7&lt;&gt;""),AND(JT7&gt;=JV$19,JU7&gt;=JV$23,JT7&lt;&gt;""),AND(KQ7&gt;=KX$19,KR7&gt;=KX$23,KQ7&lt;&gt;""),AND(KV7&gt;=KX$19,KW7&gt;=KX$23,KV7&lt;&gt;""),AND(LS7&gt;=LZ$19,LT7&gt;=LZ$23,LS7&lt;&gt;""),AND(LX7&gt;=LZ$19,LY7&gt;=LZ$23,LX7&lt;&gt;""),AND(MU7&gt;=NB$19,MV7&gt;=NB$23,MU7&lt;&gt;""),AND(MZ7&gt;=NB$19,NA7&gt;=NB$23,MZ7&lt;&gt;""),AND(NW7&gt;=OD$19,NX7&gt;=OD$23,NW7&lt;&gt;""),AND(OB7&gt;=OD$19,OC7&gt;=OD$23,OB7&lt;&gt;""),AND(OY7&gt;=PF$19,OZ7&gt;=PF$23,OY7&lt;&gt;""),AND(PD7&gt;=PF$19,PE7&gt;=PF$23,PD7&lt;&gt;""),AND(QA7&gt;=QH$19,QB7&gt;=QH$23,QA7&lt;&gt;""),AND(QF7&gt;=QH$19,QG7&gt;=QH$23,QF7&lt;&gt;""),AND(RC7&gt;=RJ$19,RD7&gt;=RJ$23,RC7&lt;&gt;""),AND(RH7&gt;=RJ$19,RI7&gt;=RJ$23,RH7&lt;&gt;""),AND(SE7&gt;=SL$19,SF7&gt;=SL$23,SE7&lt;&gt;""),AND(SJ7&gt;=SL$19,SK7&gt;=SL$23,SJ7&lt;&gt;"")),"Excellence",IF(I7="P","Worlds Team",IF(F7="P","National Team","")))))</f>
        <v>Worlds Team</v>
      </c>
      <c r="I7" s="3" t="str">
        <f>IF(OR(AND(AJ7&gt;=AN$18,AK7&gt;=AN$22,AJ7&lt;&gt;"",AI7=""),AND(AL7&gt;=AN$18,AM7&gt;=AN$22,AL7&lt;&gt;"",AI7=""),AND(BF7&gt;=BJ$18,BG7&gt;=BJ$22,BF7&lt;&gt;"",BE7=""),AND(BH7&gt;=BJ$18,BI7&gt;=BJ$22,BH7&lt;&gt;"",BE7=""),AND(CB7&gt;=CF$18,CC7&gt;=CF$22,CB7&lt;&gt;"",CA7=""),AND(CD7&gt;=CF$18,CE7&gt;=CF$22,CD7&lt;&gt;""),AND(DC7&gt;=DJ$18,DD7&gt;=DJ$22,DC7&lt;&gt;""),AND(DH7&gt;=DJ$18,DI7&gt;=DJ$22,DH7&lt;&gt;""),AND(EE7&gt;=EL$18,EF7&gt;=EL$22,EE7&lt;&gt;""),AND(EJ7&gt;=EL$18,EK7&gt;=EL$22,EJ7&lt;&gt;""),AND(FG7&gt;=FN$18,FH7&gt;=FN$22,FG7&lt;&gt;""),AND(FL7&gt;=FN$18,FM7&gt;=FN$22,FL7&lt;&gt;""),AND(GI7&gt;=GP$18,GJ7&gt;=GP$22,GI7&lt;&gt;""),AND(GN7&gt;=GP$18,GO7&gt;=GP$22,GN7&lt;&gt;""),AND(HK7&gt;=HR$18,HL7&gt;=HR$22,HK7&lt;&gt;""),AND(HP7&gt;=HR$18,HQ7&gt;=HR$22,HP7&lt;&gt;""),AND(IM7&gt;=IT$18,IN7&gt;=IT$22,IM7&lt;&gt;""),AND(IR7&gt;=IT$18,IS7&gt;=IT$22,IR7&lt;&gt;""),AND(JO7&gt;=JV$18,JP7&gt;=JV$22,JO7&lt;&gt;""),AND(JT7&gt;=JV$18,JU7&gt;=JV$22,JT7&lt;&gt;""),AND(KQ7&gt;=KX$18,KR7&gt;=KX$22,KQ7&lt;&gt;""),AND(KV7&gt;=KX$18,KW7&gt;=KX$22,KV7&lt;&gt;""),AND(LS7&gt;=LZ$18,LT7&gt;=LZ$22,LS7&lt;&gt;""),AND(LX7&gt;=LZ$18,LY7&gt;=LZ$22,LX7&lt;&gt;""),AND(MU7&gt;=NB$18,MV7&gt;=NB$22,MU7&lt;&gt;""),AND(MZ7&gt;=NB$18,NA7&gt;=NB$22,MZ7&lt;&gt;""),AND(NW7&gt;=OD$18,NX7&gt;=OD$22,NW7&lt;&gt;""),AND(OB7&gt;=OD$18,OC7&gt;=OD$22,OB7&lt;&gt;""),AND(OY7&gt;=PF$18,OZ7&gt;=PF$22,OY7&lt;&gt;""),AND(PD7&gt;=PF$18,PE7&gt;=PF$22,PD7&lt;&gt;""),AND(QA7&gt;=QH$18,QB7&gt;=QH$22,QA7&lt;&gt;""),AND(QF7&gt;=QH$18,QG7&gt;=QH$22,QF7&lt;&gt;""),AND(RC7&gt;=RJ$18,RD7&gt;=RJ$22,RC7&lt;&gt;""),AND(RH7&gt;=RJ$18,RI7&gt;=RJ$22,RH7&lt;&gt;""),AND(SE7&gt;=SL$18,SF7&gt;=SL$22,SE7&lt;&gt;""),AND(SJ7&gt;=SL$18,SK7&gt;=SL$22,SJ7&lt;&gt;"")),"P","")</f>
        <v>P</v>
      </c>
      <c r="J7" s="8">
        <f>IF(COUNT(AK7,BG7,CC7)&gt;0,LARGE((AK7,BG7,CC7),1),0)</f>
        <v>47.199999999999996</v>
      </c>
      <c r="K7" s="8" t="str">
        <f>IF(J7=0,"",IF(J7=CC7,$BK$1,IF(J7=BG7,$AO$1,IF(J7=AK7,$S$1,""))))</f>
        <v>2025 Elite Canada</v>
      </c>
      <c r="L7" s="8">
        <f>IF(COUNT(AK7,BG7,CC7)&gt;1,LARGE((AK7,BG7,CC7),2),0)</f>
        <v>46.5</v>
      </c>
      <c r="M7" s="8" t="str">
        <f>IF(K7=0,"",IF(AND(L7=J7,L7=AK7,K7=BG7),$S$1,IF(AND(L7=J7,L7=AK7,L7=CC7),$S$1,IF(AND(L7=J7,L7=CC7,L7=BG7),$AO$1,IF(L7=CC7,$BK$1,IF(L7=BG7,$AO$1,IF(L7=AK7,$S$1,"")))))))</f>
        <v>2025 3rd Domestic Trial</v>
      </c>
      <c r="N7" s="8">
        <f>IF(MAX(AM7,BI7,CE7)&gt;0,MAX(AM7,BI7,CE7),0)</f>
        <v>48.699999999999996</v>
      </c>
      <c r="O7" s="8" t="str">
        <f>IF(N7=0,"",IF(N7=CE7,$BK$1,IF(N7=BI7,$AO$1,IF(N7=AM7,$S$1,""))))</f>
        <v>2025 Nationals</v>
      </c>
      <c r="P7" s="8" t="str">
        <f>IF(MAX(CG7:CH7)&gt;0,MAX(CG7:CH7),"")</f>
        <v/>
      </c>
      <c r="Q7" s="11" t="str">
        <f>IF(P7="","",IF(P7=CG7,"("&amp;CG$2&amp;")",IF(P7=CH7,"("&amp;CH$2&amp;")")))</f>
        <v/>
      </c>
      <c r="R7" s="8" t="str">
        <f>IF(P7="","",IF(P7=CG7,IF(P7+IF(L7="",0,L7)=SF7,$RK$1,IF(P7+IF(L7="",0,L7)=RD7,$QI$1,IF(P7+IF(L7="",0,L7)=QB7,$PG$1,IF(P7+IF(L7="",0,L7)=OZ7,$OE$1,IF(P7+IF(L7="",0,L7)=NX7,$NC$1,IF(P7+IF(L7="",0,L7)=MV7,$MA$1,IF(P7+IF(L7="",0,L7)=LT7,$KY$1,IF(P7+IF(L7="",0,L7)=KR7,$JW$1,IF(P7+IF(L7="",0,L7)=JP7,$IU$1,IF(P7+IF(L7="",0,L7)=IN7,$HS$1,IF(P7+IF(L7="",0,L7)=HL7,$GQ$1,IF(P7+IF(L7="",0,L7)=GJ7,$FO$1,IF(P7+IF(L7="",0,L7)=FH7,$EM$1,IF(P7+IF(L7="",0,L7)=EF7,$DK$1,IF(P7+IF(L7="",0,L7)=DD7,$CI$1))))))))))))))),IF(P7=CH7,IF(P7+IF(N7="",0,N7)=SK7,$RK$1,IF(P7+IF(N7="",0,N7)=RI7,$QI$1,IF(P7+IF(N7="",0,N7)=QG7,$PG$1,IF(P7+IF(N7="",0,N7)=PE7,$OE$1,IF(P7+IF(N7="",0,N7)=OC7,$NC$1,IF(P7+IF(N7="",0,N7)=NA7,$MA$1,IF(P7+IF(N7="",0,N7)=LY7,$KY$1,IF(P7+IF(N7="",0,N7)=KW7,$JW$1,IF(P7+IF(N7="",0,N7)=JU7,$IU$1,IF(P7+IF(N7="",0,N7)=IS7,$HS$1,IF(P7+IF(N7="",0,N7)=HQ7,$GQ$1,IF(P7+IF(N7="",0,N7)=GO7,$FO$1,IF(P7+IF(N7="",0,N7)=FM7,$EM$1,IF(P7+IF(N7="",0,N7)=EK7,$DK$1,IF(P7+IF(N7="",0,N7)=DI7,$CI$1))))))))))))))))))</f>
        <v/>
      </c>
      <c r="S7" s="19">
        <v>18.2</v>
      </c>
      <c r="T7" s="19">
        <v>6.1</v>
      </c>
      <c r="U7" s="19">
        <v>0</v>
      </c>
      <c r="V7" s="19">
        <v>0</v>
      </c>
      <c r="W7" s="19">
        <v>17</v>
      </c>
      <c r="X7" s="19">
        <v>5.9</v>
      </c>
      <c r="Y7" s="19">
        <v>0</v>
      </c>
      <c r="Z7" s="19">
        <v>0</v>
      </c>
      <c r="AA7" s="19">
        <v>17.8</v>
      </c>
      <c r="AB7" s="19">
        <v>6.1</v>
      </c>
      <c r="AC7" s="19">
        <v>0</v>
      </c>
      <c r="AD7" s="19">
        <v>0</v>
      </c>
      <c r="AE7" s="19">
        <v>16.3</v>
      </c>
      <c r="AF7" s="19">
        <v>5.9</v>
      </c>
      <c r="AG7" s="19">
        <v>0</v>
      </c>
      <c r="AH7" s="19">
        <v>0</v>
      </c>
      <c r="AI7" s="27"/>
      <c r="AJ7" s="40">
        <f>IF(SUM(T7,X7)&gt;0,SUM(T7,X7),"")</f>
        <v>12</v>
      </c>
      <c r="AK7" s="40">
        <f>IF(SUM(S7:T7,V7:X7,Z7)-U7-Y7&gt;0,SUM(S7:T7,V7:X7,Z7)-U7-Y7,"")</f>
        <v>47.199999999999996</v>
      </c>
      <c r="AL7" s="40">
        <f>IF(SUM(AB7,AF7)&gt;0,SUM(AB7,AF7),"")</f>
        <v>12</v>
      </c>
      <c r="AM7" s="40">
        <f>IF(SUM(AA7:AB7,AD7:AF7,AH7)-SUM(AC7,AG7)&gt;0,SUM(AA7:AB7,AD7:AF7,AH7)-SUM(AC7,AG7),"")</f>
        <v>46.1</v>
      </c>
      <c r="AN7" s="40">
        <f>IF(SUM(AK7,AM7)&gt;0,SUM(AK7,AM7),"")</f>
        <v>93.3</v>
      </c>
      <c r="AO7" s="18">
        <v>15.6</v>
      </c>
      <c r="AP7" s="18">
        <v>3.3</v>
      </c>
      <c r="AQ7" s="18">
        <v>0</v>
      </c>
      <c r="AR7" s="18">
        <v>0</v>
      </c>
      <c r="AS7" s="18">
        <v>16.3</v>
      </c>
      <c r="AT7" s="18">
        <v>6.1</v>
      </c>
      <c r="AU7" s="18">
        <v>0.2</v>
      </c>
      <c r="AV7" s="18">
        <v>0</v>
      </c>
      <c r="AW7" s="18">
        <v>18.100000000000001</v>
      </c>
      <c r="AX7" s="18">
        <v>6.5</v>
      </c>
      <c r="AY7" s="18">
        <v>0.2</v>
      </c>
      <c r="AZ7" s="18">
        <v>0</v>
      </c>
      <c r="BA7" s="18">
        <v>18.2</v>
      </c>
      <c r="BB7" s="18">
        <v>6.1</v>
      </c>
      <c r="BC7" s="18">
        <v>0</v>
      </c>
      <c r="BD7" s="18">
        <v>0</v>
      </c>
      <c r="BE7" s="28"/>
      <c r="BF7" s="11">
        <f>IF(SUM(AP7,AT7)&gt;0,SUM(AP7,AT7),"")</f>
        <v>9.3999999999999986</v>
      </c>
      <c r="BG7" s="11">
        <f>IF(SUM(AO7:AP7,AR7:AT7,AV7)-AQ7-AU7&gt;0,SUM(AO7:AP7,AR7:AT7,AV7)-AQ7-AU7,"")</f>
        <v>41.1</v>
      </c>
      <c r="BH7" s="11">
        <f>IF(SUM(AX7,BB7)&gt;0,SUM(AX7,BB7),"")</f>
        <v>12.6</v>
      </c>
      <c r="BI7" s="11">
        <f>IF(SUM(AW7:AX7,AZ7:BB7,BD7)-SUM(AY7,BC7)&gt;0,SUM(AW7:AX7,AZ7:BB7,BD7)-SUM(AY7,BC7),"")</f>
        <v>48.699999999999996</v>
      </c>
      <c r="BJ7" s="11">
        <f>IF(SUM(BG7,BI7)&gt;0,SUM(BG7,BI7),"")</f>
        <v>89.8</v>
      </c>
      <c r="BK7" s="19">
        <v>17</v>
      </c>
      <c r="BL7" s="19">
        <v>5.8</v>
      </c>
      <c r="BM7" s="19">
        <v>0</v>
      </c>
      <c r="BN7" s="19">
        <v>0</v>
      </c>
      <c r="BO7" s="19">
        <v>17.2</v>
      </c>
      <c r="BP7" s="19">
        <v>6.5</v>
      </c>
      <c r="BQ7" s="19">
        <v>0</v>
      </c>
      <c r="BR7" s="19">
        <v>0</v>
      </c>
      <c r="BS7" s="19">
        <v>17.600000000000001</v>
      </c>
      <c r="BT7" s="19">
        <v>5.6</v>
      </c>
      <c r="BU7" s="19">
        <v>0</v>
      </c>
      <c r="BV7" s="19">
        <v>0</v>
      </c>
      <c r="BW7" s="19">
        <v>11.7</v>
      </c>
      <c r="BX7" s="19">
        <v>3.4</v>
      </c>
      <c r="BY7" s="19">
        <v>0</v>
      </c>
      <c r="BZ7" s="19">
        <v>0</v>
      </c>
      <c r="CA7" s="27"/>
      <c r="CB7" s="40">
        <f>IF(SUM(BL7,BP7)&gt;0,SUM(BL7,BP7),"")</f>
        <v>12.3</v>
      </c>
      <c r="CC7" s="40">
        <f>IF(SUM(BK7:BL7,BN7:BP7,BR7)-BM7-BQ7&gt;0,SUM(BK7:BL7,BN7:BP7,BR7)-BM7-BQ7,"")</f>
        <v>46.5</v>
      </c>
      <c r="CD7" s="40">
        <f>IF(SUM(BT7,BX7)&gt;0,SUM(BT7,BX7),"")</f>
        <v>9</v>
      </c>
      <c r="CE7" s="40">
        <f>IF(SUM(BS7:BT7,BV7:BX7,BZ7)-SUM(BU7,BY7)&gt;0,SUM(BS7:BT7,BV7:BX7,BZ7)-SUM(BU7,BY7),"")</f>
        <v>38.300000000000004</v>
      </c>
      <c r="CF7" s="40">
        <f>IF(SUM(CC7,CE7)&gt;0,SUM(CC7,CE7),"")</f>
        <v>84.800000000000011</v>
      </c>
      <c r="CG7" s="51" t="str">
        <f>IF(MAX(DD7,EF7,FH7,GJ7,HL7,IN7,JP7,KR7,LT7,MV7,NX7,OZ7,QB7,RD7,SF7)-IF(L7="",0,L7)&gt;0.001,MAX(DD7,EF7,FH7,GJ7,HL7,IN7,JP7,KR7,LT7,MV7,NX7,OZ7,QB7,RD7,SF7)-IF(L7="",0,L7),"")</f>
        <v/>
      </c>
      <c r="CH7" s="51" t="str">
        <f>IF(MAX(DI7,EK7,FM7,GO7,HQ7,IS7,JU7,KW7,LY7,NA7,OC7,PE7,QG7,RI7,SK7)-IF(N7="",0,N7)&gt;0.001,MAX(DI7,EK7,FM7,GO7,HQ7,IS7,JU7,KW7,LY7,NA7,OC7,PE7,QG7,RI7,SK7)-IF(N7="",0,N7),"")</f>
        <v/>
      </c>
      <c r="CI7" s="17"/>
      <c r="CJ7" s="17"/>
      <c r="CK7" s="17"/>
      <c r="CL7" s="17"/>
      <c r="CM7" s="17"/>
      <c r="CN7" s="17"/>
      <c r="CO7" s="17"/>
      <c r="CP7" s="17"/>
      <c r="CQ7" s="17"/>
      <c r="CR7" s="17"/>
      <c r="CS7" s="17"/>
      <c r="CT7" s="17"/>
      <c r="CU7" s="17"/>
      <c r="CV7" s="17"/>
      <c r="CW7" s="17"/>
      <c r="CX7" s="17"/>
      <c r="CY7" s="17"/>
      <c r="CZ7" s="17"/>
      <c r="DA7" s="17"/>
      <c r="DB7" s="17"/>
      <c r="DC7" s="40" t="str">
        <f>IF(SUM(CJ7,CN7)&gt;0,SUM(CJ7,CN7),"")</f>
        <v/>
      </c>
      <c r="DD7" s="40" t="str">
        <f>IF(SUM(CI7:CJ7,CL7:CN7,CP7)-CK7-CO7&gt;0,SUM(CI7:CJ7,CL7:CN7,CP7)-CK7-CO7,"")</f>
        <v/>
      </c>
      <c r="DE7" s="40" t="str">
        <f>IF(SUM(CQ7:CR7,CT7)-CS7&gt;0,SUM(CQ7:CR7,CT7)-CS7,"")</f>
        <v/>
      </c>
      <c r="DF7" s="40" t="str">
        <f>IF(SUM(CJ7,CN7,CR7)&gt;0,SUM(CJ7,CN7,CR7),"")</f>
        <v/>
      </c>
      <c r="DG7" s="40" t="str">
        <f>IF(SUM(DD7,DE7)&gt;0,SUM(DD7,DE7),"")</f>
        <v/>
      </c>
      <c r="DH7" s="40" t="str">
        <f>IF(SUM(CV7,CZ7)&gt;0,SUM(CV7,CZ7),"")</f>
        <v/>
      </c>
      <c r="DI7" s="40" t="str">
        <f>IF(SUM(CU7:CV7,CX7:CZ7,DB7)-SUM(CW7,DA7)&gt;0,SUM(CU7:CV7,CX7:CZ7,DB7)-SUM(CW7,DA7),"")</f>
        <v/>
      </c>
      <c r="DJ7" s="40" t="str">
        <f>IF(SUM(DD7,DE7,DI7)&gt;0,SUM(DD7,DE7,DI7),"")</f>
        <v/>
      </c>
      <c r="DK7" s="18"/>
      <c r="DL7" s="18"/>
      <c r="DM7" s="18"/>
      <c r="DN7" s="18"/>
      <c r="DO7" s="18"/>
      <c r="DP7" s="18"/>
      <c r="DQ7" s="18"/>
      <c r="DR7" s="18"/>
      <c r="DS7" s="18"/>
      <c r="DT7" s="18"/>
      <c r="DU7" s="18"/>
      <c r="DV7" s="18"/>
      <c r="DW7" s="18"/>
      <c r="DX7" s="18"/>
      <c r="DY7" s="18"/>
      <c r="DZ7" s="18"/>
      <c r="EA7" s="18"/>
      <c r="EB7" s="18"/>
      <c r="EC7" s="18"/>
      <c r="ED7" s="18"/>
      <c r="EE7" s="11" t="str">
        <f>IF(SUM(DL7,DP7)&gt;0,SUM(DL7,DP7),"")</f>
        <v/>
      </c>
      <c r="EF7" s="11" t="str">
        <f>IF(SUM(DK7:DL7,DN7:DP7,DR7)-DM7-DQ7&gt;0,SUM(DK7:DL7,DN7:DP7,DR7)-DM7-DQ7,"")</f>
        <v/>
      </c>
      <c r="EG7" s="11" t="str">
        <f>IF(SUM(DS7:DT7,DV7)-DU7&gt;0,SUM(DS7:DT7,DV7)-DU7,"")</f>
        <v/>
      </c>
      <c r="EH7" s="11" t="str">
        <f>IF(SUM(DL7,DP7,DT7)&gt;0,SUM(DL7,DP7,DT7),"")</f>
        <v/>
      </c>
      <c r="EI7" s="11" t="str">
        <f>IF(SUM(EF7,EG7)&gt;0,SUM(EF7,EG7),"")</f>
        <v/>
      </c>
      <c r="EJ7" s="11" t="str">
        <f>IF(SUM(DX7,EB7)&gt;0,SUM(DX7,EB7),"")</f>
        <v/>
      </c>
      <c r="EK7" s="11" t="str">
        <f>IF(SUM(DW7:DX7,DZ7:EB7,ED7)-SUM(DY7,EC7)&gt;0,SUM(DW7:DX7,DZ7:EB7,ED7)-SUM(DY7,EC7),"")</f>
        <v/>
      </c>
      <c r="EL7" s="11" t="str">
        <f>IF(SUM(EF7,EG7,EK7)&gt;0,SUM(EF7,EG7,EK7),"")</f>
        <v/>
      </c>
      <c r="EM7" s="17">
        <v>17.2</v>
      </c>
      <c r="EN7" s="17">
        <v>6.1</v>
      </c>
      <c r="EO7" s="17">
        <v>0</v>
      </c>
      <c r="EP7" s="17">
        <v>0</v>
      </c>
      <c r="EQ7" s="17">
        <v>16.7</v>
      </c>
      <c r="ER7" s="17">
        <v>5.9</v>
      </c>
      <c r="ES7" s="17">
        <v>0</v>
      </c>
      <c r="ET7" s="17">
        <v>0</v>
      </c>
      <c r="EU7" s="17"/>
      <c r="EV7" s="17"/>
      <c r="EW7" s="17"/>
      <c r="EX7" s="17"/>
      <c r="EY7" s="17"/>
      <c r="EZ7" s="17"/>
      <c r="FA7" s="17"/>
      <c r="FB7" s="17"/>
      <c r="FC7" s="17"/>
      <c r="FD7" s="17"/>
      <c r="FE7" s="17"/>
      <c r="FF7" s="17"/>
      <c r="FG7" s="40">
        <f>IF(SUM(EN7,ER7)&gt;0,SUM(EN7,ER7),"")</f>
        <v>12</v>
      </c>
      <c r="FH7" s="40">
        <f>IF(SUM(EM7:EN7,EP7:ER7,ET7)-EO7-ES7&gt;0,SUM(EM7:EN7,EP7:ER7,ET7)-EO7-ES7,"")</f>
        <v>45.9</v>
      </c>
      <c r="FI7" s="40" t="str">
        <f>IF(SUM(EU7:EV7,EX7)-EW7&gt;0,SUM(EU7:EV7,EX7)-EW7,"")</f>
        <v/>
      </c>
      <c r="FJ7" s="40">
        <f>IF(SUM(EN7,ER7,EV7)&gt;0,SUM(EN7,ER7,EV7),"")</f>
        <v>12</v>
      </c>
      <c r="FK7" s="40">
        <f>IF(SUM(FH7,FI7)&gt;0,SUM(FH7,FI7),"")</f>
        <v>45.9</v>
      </c>
      <c r="FL7" s="40" t="str">
        <f>IF(SUM(EZ7,FD7)&gt;0,SUM(EZ7,FD7),"")</f>
        <v/>
      </c>
      <c r="FM7" s="40" t="str">
        <f>IF(SUM(EY7:EZ7,FB7:FD7,FF7)-SUM(FA7,FE7)&gt;0,SUM(EY7:EZ7,FB7:FD7,FF7)-SUM(FA7,FE7),"")</f>
        <v/>
      </c>
      <c r="FN7" s="40">
        <f>IF(SUM(FH7,FI7,FM7)&gt;0,SUM(FH7,FI7,FM7),"")</f>
        <v>45.9</v>
      </c>
      <c r="FO7" s="18"/>
      <c r="FP7" s="18"/>
      <c r="FQ7" s="18"/>
      <c r="FR7" s="18"/>
      <c r="FS7" s="18"/>
      <c r="FT7" s="18"/>
      <c r="FU7" s="18"/>
      <c r="FV7" s="18"/>
      <c r="FW7" s="18"/>
      <c r="FX7" s="18"/>
      <c r="FY7" s="18"/>
      <c r="FZ7" s="18"/>
      <c r="GA7" s="18"/>
      <c r="GB7" s="18"/>
      <c r="GC7" s="18"/>
      <c r="GD7" s="18"/>
      <c r="GE7" s="18"/>
      <c r="GF7" s="18"/>
      <c r="GG7" s="18"/>
      <c r="GH7" s="18"/>
      <c r="GI7" s="11" t="str">
        <f>IF(SUM(FP7,FT7)&gt;0,SUM(FP7,FT7),"")</f>
        <v/>
      </c>
      <c r="GJ7" s="11" t="str">
        <f>IF(SUM(FO7:FP7,FR7:FT7,FV7)-FQ7-FU7&gt;0,SUM(FO7:FP7,FR7:FT7,FV7)-FQ7-FU7,"")</f>
        <v/>
      </c>
      <c r="GK7" s="11" t="str">
        <f>IF(SUM(FW7:FX7,FZ7)-FY7&gt;0,SUM(FW7:FX7,FZ7)-FY7,"")</f>
        <v/>
      </c>
      <c r="GL7" s="11" t="str">
        <f>IF(SUM(FP7,FT7,FX7)&gt;0,SUM(FP7,FT7,FX7),"")</f>
        <v/>
      </c>
      <c r="GM7" s="11" t="str">
        <f>IF(SUM(GJ7,GK7)&gt;0,SUM(GJ7,GK7),"")</f>
        <v/>
      </c>
      <c r="GN7" s="11" t="str">
        <f>IF(SUM(GB7,GF7)&gt;0,SUM(GB7,GF7),"")</f>
        <v/>
      </c>
      <c r="GO7" s="11" t="str">
        <f>IF(SUM(GA7:GB7,GD7:GF7,GH7)-SUM(GC7,GG7)&gt;0,SUM(GA7:GB7,GD7:GF7,GH7)-SUM(GC7,GG7),"")</f>
        <v/>
      </c>
      <c r="GP7" s="11" t="str">
        <f>IF(SUM(GJ7,GK7,GO7)&gt;0,SUM(GJ7,GK7,GO7),"")</f>
        <v/>
      </c>
      <c r="GQ7" s="17"/>
      <c r="GR7" s="17"/>
      <c r="GS7" s="17"/>
      <c r="GT7" s="17"/>
      <c r="GU7" s="17"/>
      <c r="GV7" s="17"/>
      <c r="GW7" s="17"/>
      <c r="GX7" s="17"/>
      <c r="GY7" s="17"/>
      <c r="GZ7" s="17"/>
      <c r="HA7" s="17"/>
      <c r="HB7" s="17"/>
      <c r="HC7" s="17"/>
      <c r="HD7" s="17"/>
      <c r="HE7" s="17"/>
      <c r="HF7" s="17"/>
      <c r="HG7" s="17"/>
      <c r="HH7" s="17"/>
      <c r="HI7" s="17"/>
      <c r="HJ7" s="17"/>
      <c r="HK7" s="40" t="str">
        <f>IF(SUM(GR7,GV7)&gt;0,SUM(GR7,GV7),"")</f>
        <v/>
      </c>
      <c r="HL7" s="40" t="str">
        <f>IF(SUM(GQ7:GR7,GT7:GV7,GX7)-GS7-GW7&gt;0,SUM(GQ7:GR7,GT7:GV7,GX7)-GS7-GW7,"")</f>
        <v/>
      </c>
      <c r="HM7" s="40" t="str">
        <f>IF(SUM(GY7:GZ7,HB7)-HA7&gt;0,SUM(GY7:GZ7,HB7)-HA7,"")</f>
        <v/>
      </c>
      <c r="HN7" s="40" t="str">
        <f>IF(SUM(GR7,GV7,GZ7)&gt;0,SUM(GR7,GV7,GZ7),"")</f>
        <v/>
      </c>
      <c r="HO7" s="40" t="str">
        <f>IF(SUM(HL7,HM7)&gt;0,SUM(HL7,HM7),"")</f>
        <v/>
      </c>
      <c r="HP7" s="40" t="str">
        <f>IF(SUM(HD7,HH7)&gt;0,SUM(HD7,HH7),"")</f>
        <v/>
      </c>
      <c r="HQ7" s="40" t="str">
        <f>IF(SUM(HC7:HD7,HF7:HH7,HJ7)-SUM(HE7,HI7)&gt;0,SUM(HC7:HD7,HF7:HH7,HJ7)-SUM(HE7,HI7),"")</f>
        <v/>
      </c>
      <c r="HR7" s="40" t="str">
        <f>IF(SUM(HL7,HM7,HQ7)&gt;0,SUM(HL7,HM7,HQ7),"")</f>
        <v/>
      </c>
      <c r="HS7" s="18"/>
      <c r="HT7" s="18"/>
      <c r="HU7" s="18"/>
      <c r="HV7" s="18"/>
      <c r="HW7" s="18"/>
      <c r="HX7" s="18"/>
      <c r="HY7" s="18"/>
      <c r="HZ7" s="18"/>
      <c r="IA7" s="18"/>
      <c r="IB7" s="18"/>
      <c r="IC7" s="18"/>
      <c r="ID7" s="18"/>
      <c r="IE7" s="18"/>
      <c r="IF7" s="18"/>
      <c r="IG7" s="18"/>
      <c r="IH7" s="18"/>
      <c r="II7" s="18"/>
      <c r="IJ7" s="18"/>
      <c r="IK7" s="18"/>
      <c r="IL7" s="18"/>
      <c r="IM7" s="11" t="str">
        <f>IF(SUM(HT7,HX7)&gt;0,SUM(HT7,HX7),"")</f>
        <v/>
      </c>
      <c r="IN7" s="11" t="str">
        <f>IF(SUM(HS7:HT7,HV7:HX7,HZ7)-HU7-HY7&gt;0,SUM(HS7:HT7,HV7:HX7,HZ7)-HU7-HY7,"")</f>
        <v/>
      </c>
      <c r="IO7" s="11" t="str">
        <f>IF(SUM(IA7:IB7,ID7)-IC7&gt;0,SUM(IA7:IB7,ID7)-IC7,"")</f>
        <v/>
      </c>
      <c r="IP7" s="11" t="str">
        <f>IF(SUM(HT7,HX7,IB7)&gt;0,SUM(HT7,HX7,IB7),"")</f>
        <v/>
      </c>
      <c r="IQ7" s="11" t="str">
        <f>IF(SUM(IN7,IO7)&gt;0,SUM(IN7,IO7),"")</f>
        <v/>
      </c>
      <c r="IR7" s="11" t="str">
        <f>IF(SUM(IF7,IJ7)&gt;0,SUM(IF7,IJ7),"")</f>
        <v/>
      </c>
      <c r="IS7" s="11" t="str">
        <f>IF(SUM(IE7:IF7,IH7:IJ7,IL7)-SUM(IG7,IK7)&gt;0,SUM(IE7:IF7,IH7:IJ7,IL7)-SUM(IG7,IK7),"")</f>
        <v/>
      </c>
      <c r="IT7" s="11" t="str">
        <f>IF(SUM(IN7,IO7,IS7)&gt;0,SUM(IN7,IO7,IS7),"")</f>
        <v/>
      </c>
      <c r="IU7" s="17"/>
      <c r="IV7" s="17"/>
      <c r="IW7" s="17"/>
      <c r="IX7" s="17"/>
      <c r="IY7" s="17"/>
      <c r="IZ7" s="17"/>
      <c r="JA7" s="17"/>
      <c r="JB7" s="17"/>
      <c r="JC7" s="17"/>
      <c r="JD7" s="17"/>
      <c r="JE7" s="17"/>
      <c r="JF7" s="17"/>
      <c r="JG7" s="17"/>
      <c r="JH7" s="17"/>
      <c r="JI7" s="17"/>
      <c r="JJ7" s="17"/>
      <c r="JK7" s="17"/>
      <c r="JL7" s="17"/>
      <c r="JM7" s="17"/>
      <c r="JN7" s="17"/>
      <c r="JO7" s="40" t="str">
        <f>IF(SUM(IV7,IZ7)&gt;0,SUM(IV7,IZ7),"")</f>
        <v/>
      </c>
      <c r="JP7" s="40" t="str">
        <f>IF(SUM(IU7:IV7,IX7:IZ7,JB7)-IW7-JA7&gt;0,SUM(IU7:IV7,IX7:IZ7,JB7)-IW7-JA7,"")</f>
        <v/>
      </c>
      <c r="JQ7" s="40" t="str">
        <f>IF(SUM(JC7:JD7,JF7)-JE7&gt;0,SUM(JC7:JD7,JF7)-JE7,"")</f>
        <v/>
      </c>
      <c r="JR7" s="40" t="str">
        <f>IF(SUM(IV7,IZ7,JD7)&gt;0,SUM(IV7,IZ7,JD7),"")</f>
        <v/>
      </c>
      <c r="JS7" s="40" t="str">
        <f>IF(SUM(JP7,JQ7)&gt;0,SUM(JP7,JQ7),"")</f>
        <v/>
      </c>
      <c r="JT7" s="40" t="str">
        <f>IF(SUM(JH7,JL7)&gt;0,SUM(JH7,JL7),"")</f>
        <v/>
      </c>
      <c r="JU7" s="40" t="str">
        <f>IF(SUM(JG7:JH7,JJ7:JL7,JN7)-SUM(JI7,JM7)&gt;0,SUM(JG7:JH7,JJ7:JL7,JN7)-SUM(JI7,JM7),"")</f>
        <v/>
      </c>
      <c r="JV7" s="40" t="str">
        <f>IF(SUM(JP7,JQ7,JU7)&gt;0,SUM(JP7,JQ7,JU7),"")</f>
        <v/>
      </c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8"/>
      <c r="KM7" s="18"/>
      <c r="KN7" s="18"/>
      <c r="KO7" s="18"/>
      <c r="KP7" s="18"/>
      <c r="KQ7" s="11" t="str">
        <f>IF(SUM(JX7,KB7)&gt;0,SUM(JX7,KB7),"")</f>
        <v/>
      </c>
      <c r="KR7" s="11" t="str">
        <f>IF(SUM(JW7:JX7,JZ7:KB7,KD7)-JY7-KC7&gt;0,SUM(JW7:JX7,JZ7:KB7,KD7)-JY7-KC7,"")</f>
        <v/>
      </c>
      <c r="KS7" s="11" t="str">
        <f>IF(SUM(KE7:KF7,KH7)-KG7&gt;0,SUM(KE7:KF7,KH7)-KG7,"")</f>
        <v/>
      </c>
      <c r="KT7" s="11" t="str">
        <f>IF(SUM(JX7,KB7,KF7)&gt;0,SUM(JX7,KB7,KF7),"")</f>
        <v/>
      </c>
      <c r="KU7" s="11" t="str">
        <f>IF(SUM(KR7,KS7)&gt;0,SUM(KR7,KS7),"")</f>
        <v/>
      </c>
      <c r="KV7" s="11" t="str">
        <f>IF(SUM(KJ7,KN7)&gt;0,SUM(KJ7,KN7),"")</f>
        <v/>
      </c>
      <c r="KW7" s="11" t="str">
        <f>IF(SUM(KI7:KJ7,KL7:KN7,KP7)-SUM(KK7,KO7)&gt;0,SUM(KI7:KJ7,KL7:KN7,KP7)-SUM(KK7,KO7),"")</f>
        <v/>
      </c>
      <c r="KX7" s="11" t="str">
        <f>IF(SUM(KR7,KS7,KW7)&gt;0,SUM(KR7,KS7,KW7),"")</f>
        <v/>
      </c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40" t="str">
        <f>IF(SUM(KZ7,LD7)&gt;0,SUM(KZ7,LD7),"")</f>
        <v/>
      </c>
      <c r="LT7" s="40" t="str">
        <f>IF(SUM(KY7:KZ7,LB7:LD7,LF7)-LA7-LE7&gt;0,SUM(KY7:KZ7,LB7:LD7,LF7)-LA7-LE7,"")</f>
        <v/>
      </c>
      <c r="LU7" s="40" t="str">
        <f>IF(SUM(LG7:LH7,LJ7)-LI7&gt;0,SUM(LG7:LH7,LJ7)-LI7,"")</f>
        <v/>
      </c>
      <c r="LV7" s="40" t="str">
        <f>IF(SUM(KZ7,LD7,LH7)&gt;0,SUM(KZ7,LD7,LH7),"")</f>
        <v/>
      </c>
      <c r="LW7" s="40" t="str">
        <f>IF(SUM(LT7,LU7)&gt;0,SUM(LT7,LU7),"")</f>
        <v/>
      </c>
      <c r="LX7" s="40" t="str">
        <f>IF(SUM(LL7,LP7)&gt;0,SUM(LL7,LP7),"")</f>
        <v/>
      </c>
      <c r="LY7" s="40" t="str">
        <f>IF(SUM(LK7:LL7,LN7:LP7,LR7)-SUM(LM7,LQ7)&gt;0,SUM(LK7:LL7,LN7:LP7,LR7)-SUM(LM7,LQ7),"")</f>
        <v/>
      </c>
      <c r="LZ7" s="40" t="str">
        <f>IF(SUM(LT7,LU7,LY7)&gt;0,SUM(LT7,LU7,LY7),"")</f>
        <v/>
      </c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1" t="str">
        <f>IF(SUM(MB7,MF7)&gt;0,SUM(MB7,MF7),"")</f>
        <v/>
      </c>
      <c r="MV7" s="11" t="str">
        <f>IF(SUM(MA7:MB7,MD7:MF7,MH7)-MC7-MG7&gt;0,SUM(MA7:MB7,MD7:MF7,MH7)-MC7-MG7,"")</f>
        <v/>
      </c>
      <c r="MW7" s="11" t="str">
        <f>IF(SUM(MI7:MJ7,ML7)-MK7&gt;0,SUM(MI7:MJ7,ML7)-MK7,"")</f>
        <v/>
      </c>
      <c r="MX7" s="11" t="str">
        <f>IF(SUM(MB7,MF7,MJ7)&gt;0,SUM(MB7,MF7,MJ7),"")</f>
        <v/>
      </c>
      <c r="MY7" s="11" t="str">
        <f>IF(SUM(MV7,MW7)&gt;0,SUM(MV7,MW7),"")</f>
        <v/>
      </c>
      <c r="MZ7" s="11" t="str">
        <f>IF(SUM(MN7,MR7)&gt;0,SUM(MN7,MR7),"")</f>
        <v/>
      </c>
      <c r="NA7" s="11" t="str">
        <f>IF(SUM(MM7:MN7,MP7:MR7,MT7)-SUM(MO7,MS7)&gt;0,SUM(MM7:MN7,MP7:MR7,MT7)-SUM(MO7,MS7),"")</f>
        <v/>
      </c>
      <c r="NB7" s="11" t="str">
        <f>IF(SUM(MV7,MW7,NA7)&gt;0,SUM(MV7,MW7,NA7),"")</f>
        <v/>
      </c>
      <c r="NC7" s="17"/>
      <c r="ND7" s="17"/>
      <c r="NE7" s="17"/>
      <c r="NF7" s="17"/>
      <c r="NG7" s="17"/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40" t="str">
        <f>IF(SUM(ND7,NH7)&gt;0,SUM(ND7,NH7),"")</f>
        <v/>
      </c>
      <c r="NX7" s="40" t="str">
        <f>IF(SUM(NC7:ND7,NF7:NH7,NJ7)-NE7-NI7&gt;0,SUM(NC7:ND7,NF7:NH7,NJ7)-NE7-NI7,"")</f>
        <v/>
      </c>
      <c r="NY7" s="40" t="str">
        <f>IF(SUM(NK7:NL7,NN7)-NM7&gt;0,SUM(NK7:NL7,NN7)-NM7,"")</f>
        <v/>
      </c>
      <c r="NZ7" s="40" t="str">
        <f>IF(SUM(ND7,NH7,NL7)&gt;0,SUM(ND7,NH7,NL7),"")</f>
        <v/>
      </c>
      <c r="OA7" s="40" t="str">
        <f>IF(SUM(NX7,NY7)&gt;0,SUM(NX7,NY7),"")</f>
        <v/>
      </c>
      <c r="OB7" s="40" t="str">
        <f>IF(SUM(NP7,NT7)&gt;0,SUM(NP7,NT7),"")</f>
        <v/>
      </c>
      <c r="OC7" s="40" t="str">
        <f>IF(SUM(NO7:NP7,NR7:NT7,NV7)-SUM(NQ7,NU7)&gt;0,SUM(NO7:NP7,NR7:NT7,NV7)-SUM(NQ7,NU7),"")</f>
        <v/>
      </c>
      <c r="OD7" s="40" t="str">
        <f>IF(SUM(NX7,NY7,OC7)&gt;0,SUM(NX7,NY7,OC7),"")</f>
        <v/>
      </c>
      <c r="OE7" s="18"/>
      <c r="OF7" s="18"/>
      <c r="OG7" s="18"/>
      <c r="OH7" s="18"/>
      <c r="OI7" s="18"/>
      <c r="OJ7" s="18"/>
      <c r="OK7" s="18"/>
      <c r="OL7" s="18"/>
      <c r="OM7" s="18"/>
      <c r="ON7" s="18"/>
      <c r="OO7" s="18"/>
      <c r="OP7" s="18"/>
      <c r="OQ7" s="18"/>
      <c r="OR7" s="18"/>
      <c r="OS7" s="18"/>
      <c r="OT7" s="18"/>
      <c r="OU7" s="18"/>
      <c r="OV7" s="18"/>
      <c r="OW7" s="18"/>
      <c r="OX7" s="18"/>
      <c r="OY7" s="11" t="str">
        <f>IF(SUM(OF7,OJ7)&gt;0,SUM(OF7,OJ7),"")</f>
        <v/>
      </c>
      <c r="OZ7" s="11" t="str">
        <f>IF(SUM(OE7:OF7,OH7:OJ7,OL7)-OG7-OK7&gt;0,SUM(OE7:OF7,OH7:OJ7,OL7)-OG7-OK7,"")</f>
        <v/>
      </c>
      <c r="PA7" s="11" t="str">
        <f>IF(SUM(OM7:ON7,OP7)-OO7&gt;0,SUM(OM7:ON7,OP7)-OO7,"")</f>
        <v/>
      </c>
      <c r="PB7" s="11" t="str">
        <f>IF(SUM(OF7,OJ7,ON7)&gt;0,SUM(OF7,OJ7,ON7),"")</f>
        <v/>
      </c>
      <c r="PC7" s="11" t="str">
        <f>IF(SUM(OZ7,PA7)&gt;0,SUM(OZ7,PA7),"")</f>
        <v/>
      </c>
      <c r="PD7" s="11" t="str">
        <f>IF(SUM(OR7,OV7)&gt;0,SUM(OR7,OV7),"")</f>
        <v/>
      </c>
      <c r="PE7" s="11" t="str">
        <f>IF(SUM(OQ7:OR7,OT7:OV7,OX7)-SUM(OS7,OW7)&gt;0,SUM(OQ7:OR7,OT7:OV7,OX7)-SUM(OS7,OW7),"")</f>
        <v/>
      </c>
      <c r="PF7" s="11" t="str">
        <f>IF(SUM(OZ7,PA7,PE7)&gt;0,SUM(OZ7,PA7,PE7),"")</f>
        <v/>
      </c>
      <c r="PG7" s="17"/>
      <c r="PH7" s="17"/>
      <c r="PI7" s="17"/>
      <c r="PJ7" s="17"/>
      <c r="PK7" s="17"/>
      <c r="PL7" s="17"/>
      <c r="PM7" s="17"/>
      <c r="PN7" s="17"/>
      <c r="PO7" s="17"/>
      <c r="PP7" s="17"/>
      <c r="PQ7" s="17"/>
      <c r="PR7" s="17"/>
      <c r="PS7" s="17"/>
      <c r="PT7" s="17"/>
      <c r="PU7" s="17"/>
      <c r="PV7" s="17"/>
      <c r="PW7" s="17"/>
      <c r="PX7" s="17"/>
      <c r="PY7" s="17"/>
      <c r="PZ7" s="17"/>
      <c r="QA7" s="40" t="str">
        <f>IF(SUM(PH7,PL7)&gt;0,SUM(PH7,PL7),"")</f>
        <v/>
      </c>
      <c r="QB7" s="40" t="str">
        <f>IF(SUM(PG7:PH7,PJ7:PL7,PN7)-PI7-PM7&gt;0,SUM(PG7:PH7,PJ7:PL7,PN7)-PI7-PM7,"")</f>
        <v/>
      </c>
      <c r="QC7" s="40" t="str">
        <f>IF(SUM(PO7:PP7,PR7)-PQ7&gt;0,SUM(PO7:PP7,PR7)-PQ7,"")</f>
        <v/>
      </c>
      <c r="QD7" s="40" t="str">
        <f>IF(SUM(PH7,PL7,PP7)&gt;0,SUM(PH7,PL7,PP7),"")</f>
        <v/>
      </c>
      <c r="QE7" s="40" t="str">
        <f>IF(SUM(QB7,QC7)&gt;0,SUM(QB7,QC7),"")</f>
        <v/>
      </c>
      <c r="QF7" s="40" t="str">
        <f>IF(SUM(PT7,PX7)&gt;0,SUM(PT7,PX7),"")</f>
        <v/>
      </c>
      <c r="QG7" s="40" t="str">
        <f>IF(SUM(PS7:PT7,PV7:PX7,PZ7)-SUM(PU7,PY7)&gt;0,SUM(PS7:PT7,PV7:PX7,PZ7)-SUM(PU7,PY7),"")</f>
        <v/>
      </c>
      <c r="QH7" s="40" t="str">
        <f>IF(SUM(QB7,QC7,QG7)&gt;0,SUM(QB7,QC7,QG7),"")</f>
        <v/>
      </c>
      <c r="QI7" s="18"/>
      <c r="QJ7" s="18"/>
      <c r="QK7" s="18"/>
      <c r="QL7" s="18"/>
      <c r="QM7" s="18"/>
      <c r="QN7" s="18"/>
      <c r="QO7" s="18"/>
      <c r="QP7" s="18"/>
      <c r="QQ7" s="18"/>
      <c r="QR7" s="18"/>
      <c r="QS7" s="18"/>
      <c r="QT7" s="18"/>
      <c r="QU7" s="18"/>
      <c r="QV7" s="18"/>
      <c r="QW7" s="18"/>
      <c r="QX7" s="18"/>
      <c r="QY7" s="18"/>
      <c r="QZ7" s="18"/>
      <c r="RA7" s="18"/>
      <c r="RB7" s="18"/>
      <c r="RC7" s="11" t="str">
        <f>IF(SUM(QJ7,QN7)&gt;0,SUM(QJ7,QN7),"")</f>
        <v/>
      </c>
      <c r="RD7" s="11" t="str">
        <f>IF(SUM(QI7:QJ7,QL7:QN7,QP7)-QK7-QO7&gt;0,SUM(QI7:QJ7,QL7:QN7,QP7)-QK7-QO7,"")</f>
        <v/>
      </c>
      <c r="RE7" s="11" t="str">
        <f>IF(SUM(QQ7:QR7,QT7)-QS7&gt;0,SUM(QQ7:QR7,QT7)-QS7,"")</f>
        <v/>
      </c>
      <c r="RF7" s="11" t="str">
        <f>IF(SUM(QJ7,QN7,QR7)&gt;0,SUM(QJ7,QN7,QR7),"")</f>
        <v/>
      </c>
      <c r="RG7" s="11" t="str">
        <f>IF(SUM(RD7,RE7)&gt;0,SUM(RD7,RE7),"")</f>
        <v/>
      </c>
      <c r="RH7" s="11" t="str">
        <f>IF(SUM(QV7,QZ7)&gt;0,SUM(QV7,QZ7),"")</f>
        <v/>
      </c>
      <c r="RI7" s="11" t="str">
        <f>IF(SUM(QU7:QV7,QX7:QZ7,RB7)-SUM(QW7,RA7)&gt;0,SUM(QU7:QV7,QX7:QZ7,RB7)-SUM(QW7,RA7),"")</f>
        <v/>
      </c>
      <c r="RJ7" s="11" t="str">
        <f>IF(SUM(RD7,RE7,RI7)&gt;0,SUM(RD7,RE7,RI7),"")</f>
        <v/>
      </c>
      <c r="RK7" s="17"/>
      <c r="RL7" s="17"/>
      <c r="RM7" s="17"/>
      <c r="RN7" s="17"/>
      <c r="RO7" s="17"/>
      <c r="RP7" s="17"/>
      <c r="RQ7" s="17"/>
      <c r="RR7" s="17"/>
      <c r="RS7" s="17"/>
      <c r="RT7" s="17"/>
      <c r="RU7" s="17"/>
      <c r="RV7" s="17"/>
      <c r="RW7" s="17"/>
      <c r="RX7" s="17"/>
      <c r="RY7" s="17"/>
      <c r="RZ7" s="17"/>
      <c r="SA7" s="17"/>
      <c r="SB7" s="17"/>
      <c r="SC7" s="17"/>
      <c r="SD7" s="17"/>
      <c r="SE7" s="40" t="str">
        <f>IF(SUM(RL7,RP7)&gt;0,SUM(RL7,RP7),"")</f>
        <v/>
      </c>
      <c r="SF7" s="40" t="str">
        <f>IF(SUM(RK7:RL7,RN7:RP7,RR7)-RM7-RQ7&gt;0,SUM(RK7:RL7,RN7:RP7,RR7)-RM7-RQ7,"")</f>
        <v/>
      </c>
      <c r="SG7" s="40" t="str">
        <f>IF(SUM(RS7:RT7,RV7)-RU7&gt;0,SUM(RS7:RT7,RV7)-RU7,"")</f>
        <v/>
      </c>
      <c r="SH7" s="40" t="str">
        <f>IF(SUM(RL7,RP7,RT7)&gt;0,SUM(RL7,RP7,RT7),"")</f>
        <v/>
      </c>
      <c r="SI7" s="40" t="str">
        <f>IF(SUM(SF7,SG7)&gt;0,SUM(SF7,SG7),"")</f>
        <v/>
      </c>
      <c r="SJ7" s="40" t="str">
        <f>IF(SUM(RX7,SB7)&gt;0,SUM(RX7,SB7),"")</f>
        <v/>
      </c>
      <c r="SK7" s="40" t="str">
        <f>IF(SUM(RW7:RX7,RZ7:SB7,SD7)-SUM(RY7,SC7)&gt;0,SUM(RW7:RX7,RZ7:SB7,SD7)-SUM(RY7,SC7),"")</f>
        <v/>
      </c>
      <c r="SL7" s="40" t="str">
        <f>IF(SUM(SF7,SG7,SK7)&gt;0,SUM(SF7,SG7,SK7),"")</f>
        <v/>
      </c>
      <c r="SM7" s="26">
        <f>IF($CA7="P",BK7,(BK7+AO7)/2)</f>
        <v>16.3</v>
      </c>
      <c r="SN7" s="26">
        <f>IF($CA7="P",BL7,(BL7+AP7)/2)</f>
        <v>4.55</v>
      </c>
      <c r="SO7" s="26">
        <f>IF($CA7="P",BM7,(BM7+AQ7)/2)</f>
        <v>0</v>
      </c>
      <c r="SP7" s="26">
        <f>IF($CA7="P",BN7,(BN7+AR7)/2)</f>
        <v>0</v>
      </c>
      <c r="SQ7" s="26">
        <f>IF($CA7="P",BO7,(BO7+AS7)/2)</f>
        <v>16.75</v>
      </c>
      <c r="SR7" s="26">
        <f>IF($CA7="P",BP7,(BP7+AT7)/2)</f>
        <v>6.3</v>
      </c>
      <c r="SS7" s="26">
        <f>IF($CA7="P",BQ7,(BQ7+AU7)/2)</f>
        <v>0.1</v>
      </c>
      <c r="ST7" s="26">
        <f>IF($CA7="P",BR7,(BR7+AV7)/2)</f>
        <v>0</v>
      </c>
      <c r="SU7" s="26">
        <f>IF($CA7="P",BS7,(BS7+AW7)/2)</f>
        <v>17.850000000000001</v>
      </c>
      <c r="SV7" s="26">
        <f>IF($CA7="P",BT7,(BT7+AX7)/2)</f>
        <v>6.05</v>
      </c>
      <c r="SW7" s="26">
        <f>IF($CA7="P",BU7,(BU7+AY7)/2)</f>
        <v>0.1</v>
      </c>
      <c r="SX7" s="26">
        <f>IF($CA7="P",BV7,(BV7+AZ7)/2)</f>
        <v>0</v>
      </c>
      <c r="SY7" s="26">
        <f>IF($CA7="P",BW7,(BW7+BA7)/2)</f>
        <v>14.95</v>
      </c>
      <c r="SZ7" s="26">
        <f>IF($CA7="P",BX7,(BX7+BB7)/2)</f>
        <v>4.75</v>
      </c>
      <c r="TA7" s="26">
        <f>IF($CA7="P",BY7,(BY7+BC7)/2)</f>
        <v>0</v>
      </c>
      <c r="TB7" s="26">
        <f>IF($CA7="P",BZ7,(BZ7+BD7)/2)</f>
        <v>0</v>
      </c>
      <c r="TC7" s="28" t="s">
        <v>53</v>
      </c>
      <c r="TD7" s="11">
        <f>IF(SUM(SN7,SR7)&gt;0,SUM(SN7,SR7),"")</f>
        <v>10.85</v>
      </c>
      <c r="TE7" s="11">
        <f>IF(SUM(SM7:SN7,SP7:SR7,ST7)-SO7-SS7&gt;0,SUM(SM7:SN7,SP7:SR7,ST7)-SO7-SS7,"")</f>
        <v>43.8</v>
      </c>
      <c r="TF7" s="11">
        <f>IF(SUM(SV7,SZ7)&gt;0,SUM(SV7,SZ7),"")</f>
        <v>10.8</v>
      </c>
      <c r="TG7" s="11">
        <f>IF(SUM(SU7:SV7,SX7:SZ7,TB7)-SUM(SW7,TA7)&gt;0,SUM(SU7:SV7,SX7:SZ7,TB7)-SUM(SW7,TA7),"")</f>
        <v>43.5</v>
      </c>
      <c r="TH7" s="11">
        <f>IF(SUM(TE7,TG7)&gt;0,SUM(TE7,TG7),"")</f>
        <v>87.3</v>
      </c>
    </row>
    <row r="8" spans="1:528" x14ac:dyDescent="0.2">
      <c r="A8" s="4" cm="1">
        <f t="array" ref="A8">IF(AND(H8&lt;&gt;"",H8&lt;&gt;"No DD"),SUMPRODUCT((H$4:H$15&lt;&gt;"")*(H$4:H$15&lt;&gt;"No DD")*(E$4:E$15&gt;E8))+1,IF(H8="No DD",SUMPRODUCT((H$4:H$15="No DD")*(E$4:E$15&gt;E8))+1+SUMPRODUCT((H$4:H$15&lt;&gt;"")*(H$4:H$15&lt;&gt;"No DD")),""))</f>
        <v>5</v>
      </c>
      <c r="B8" s="5" t="s">
        <v>140</v>
      </c>
      <c r="C8" s="4" t="s">
        <v>7</v>
      </c>
      <c r="D8" s="4">
        <v>2006</v>
      </c>
      <c r="E8" s="9">
        <f>SUM(J8:P8)+SUM(J8:M8)*0.0000001+SUM(J8)*0.0000000000001</f>
        <v>138.80000904000465</v>
      </c>
      <c r="F8" s="3" t="str">
        <f>IF(OR(AND(AJ8&gt;=AN$17,AK8&gt;=AN$21,AJ8&lt;&gt;"",AI8=""),AND(AL8&gt;=AN$17,AM8&gt;=AN$21,AL8&lt;&gt;"",AI8=""),AND(BF8&gt;=BJ$17,BG8&gt;=BJ$21,BF8&lt;&gt;"",BE8=""),AND(BH8&gt;=BJ$17,BI8&gt;=BJ$21,BH8&lt;&gt;"",BE8=""),AND(CB8&gt;=CF$17,CC8&gt;=CF$21,CB8&lt;&gt;"",CA8=""),AND(CD8&gt;=CF$17,CE8&gt;=CF$21,CD8&lt;&gt;""),AND(DC8&gt;=DJ$17,DD8&gt;=DJ$21,DC8&lt;&gt;""),AND(DH8&gt;=DJ$17,DI8&gt;=DJ$21,DH8&lt;&gt;""),AND(EE8&gt;=EL$17,EF8&gt;=EL$21,EE8&lt;&gt;""),AND(EJ8&gt;=EL$17,EK8&gt;=EL$21,EJ8&lt;&gt;""),AND(FG8&gt;=FN$17,FH8&gt;=FN$21,FG8&lt;&gt;""),AND(FL8&gt;=FN$17,FM8&gt;=FN$21,FL8&lt;&gt;""),AND(GI8&gt;=GP$17,GJ8&gt;=GP$21,GI8&lt;&gt;""),AND(GN8&gt;=GP$17,GO8&gt;=GP$21,GN8&lt;&gt;""),AND(HK8&gt;=HR$17,HL8&gt;=HR$21,HK8&lt;&gt;""),AND(HP8&gt;=HR$17,HQ8&gt;=HR$21,HP8&lt;&gt;""),AND(IM8&gt;=IT$17,IN8&gt;=IT$21,IM8&lt;&gt;""),AND(IR8&gt;=IT$17,IS8&gt;=IT$21,IR8&lt;&gt;""),AND(JO8&gt;=JV$17,JP8&gt;=JV$21,JO8&lt;&gt;""),AND(JT8&gt;=JV$17,JU8&gt;=JV$21,JT8&lt;&gt;""),AND(KQ8&gt;=KX$17,KR8&gt;=KX$21,KQ8&lt;&gt;""),AND(KV8&gt;=KX$17,KW8&gt;=KX$21,KV8&lt;&gt;""),AND(LS8&gt;=LZ$17,LT8&gt;=LZ$21,LS8&lt;&gt;""),AND(LX8&gt;=LZ$17,LY8&gt;=LZ$21,LX8&lt;&gt;""),AND(MU8&gt;=NB$17,MV8&gt;=NB$21,MU8&lt;&gt;""),AND(MZ8&gt;=NB$17,NA8&gt;=NB$21,MZ8&lt;&gt;""),AND(NW8&gt;=OD$17,NX8&gt;=OD$21,NW8&lt;&gt;""),AND(OB8&gt;=OD$17,OC8&gt;=OD$21,OB8&lt;&gt;""),AND(OY8&gt;=PF$17,OZ8&gt;=PF$21,OY8&lt;&gt;""),AND(PD8&gt;=PF$17,PE8&gt;=PF$21,PD8&lt;&gt;""),AND(QA8&gt;=QH$17,QB8&gt;=QH$21,QA8&lt;&gt;""),AND(QF8&gt;=QH$17,QG8&gt;=QH$21,QF8&lt;&gt;""),AND(RC8&gt;=RJ$17,RD8&gt;=RJ$21,RC8&lt;&gt;""),AND(RH8&gt;=RJ$17,RI8&gt;=RJ$21,RH8&lt;&gt;""),AND(SE8&gt;=SL$17,SF8&gt;=SL$21,SE8&lt;&gt;""),AND(SJ8&gt;=SL$17,SK8&gt;=SL$21,SJ8&lt;&gt;"")),"P","")</f>
        <v>P</v>
      </c>
      <c r="G8" s="3" t="str">
        <f>IF(OR(AND(AK8&gt;=AN$21,AK8&lt;&gt;"",AI8=""),AND(AM8&gt;=AN$21,AM8&lt;&gt;"",AI8=""),AND(BG8&gt;=BJ$21,BG8&lt;&gt;"",BE8=""),AND(BI8&gt;=BJ$21,BI8&lt;&gt;"",BE8=""),AND(CC8&gt;=CF$21,CC8&lt;&gt;"",CA8=""),AND(CE8&gt;=CF$21,CE8&lt;&gt;"",CA8=""),AND(DD8&gt;=DJ$21,DD8&lt;&gt;""),AND(DI8&gt;=DJ$21,DI8&lt;&gt;""),AND(EF8&gt;=EL$21,EF8&lt;&gt;""),AND(EK8&gt;=EL$21,EK8&lt;&gt;""),AND(FH8&gt;=FN$21,FH8&lt;&gt;""),AND(FM8&gt;=FN$21,FM8&lt;&gt;""),AND(GJ8&gt;=GP$21,GJ8&lt;&gt;""),AND(GO8&gt;=GP$21,GO8&lt;&gt;""),AND(HL8&gt;=HR$21,HL8&lt;&gt;""),AND(HQ8&gt;=HR$21,HQ8&lt;&gt;""),AND(IN8&gt;=IT$21,IN8&lt;&gt;""),AND(IS8&gt;=IT$21,IS8&lt;&gt;""),AND(JP8&gt;=JV$21,JP8&lt;&gt;""),AND(JU8&gt;=JV$21,JU8&lt;&gt;""),AND(KR8&gt;=KX$21,KR8&lt;&gt;""),AND(KW8&gt;=KX$21,KW8&lt;&gt;""),AND(LT8&gt;=LZ$21,LT8&lt;&gt;""),AND(LY8&gt;=LZ$21,LY8&lt;&gt;""),AND(MV8&gt;=NB$21,MV8&lt;&gt;""),AND(NA8&gt;=NB$21,NA8&lt;&gt;""),AND(NX8&gt;=OD$21,NX8&lt;&gt;""),AND(OC8&gt;=OD$21,OC8&lt;&gt;""),AND(OZ8&gt;=PF$21,OZ8&lt;&gt;""),AND(PE8&gt;=PF$21,PE8&lt;&gt;""),AND(QB8&gt;=QH$21,QB8&lt;&gt;""),AND(QG8&gt;=QH$21,QG8&lt;&gt;""),AND(RD8&gt;=RJ$21,RD8&lt;&gt;""),AND(RI8&gt;=RJ$21,RI8&lt;&gt;""),AND(SF8&gt;=SL$21,SF8&lt;&gt;""),AND(SK8&gt;=SL$21,SK8&lt;&gt;"")),"P","")</f>
        <v>P</v>
      </c>
      <c r="H8" s="36" t="str">
        <f>IF(AND(G8="P",F8=""),"No DD",IF(OR(AND(AJ8&gt;=AN$20,AK8&gt;=AN$24,AJ8&lt;&gt;"",AI8=""),AND(AL8&gt;=AN$20,AM8&gt;=AN$24,AL8&lt;&gt;"",AI8=""),AND(BF8&gt;=BJ$20,BG8&gt;=BJ$24,BF8&lt;&gt;"",BE8=""),AND(BH8&gt;=BJ$20,BI8&gt;=BJ$24,BH8&lt;&gt;"",BE8=""),AND(CB8&gt;=CF$20,CC8&gt;=CF$24,CB8&lt;&gt;"",CA8=""),AND(CD8&gt;=CF$20,CE8&gt;=CF$24,CD8&lt;&gt;""),AND(DC8&gt;=DJ$20,DD8&gt;=DJ$24,DC8&lt;&gt;""),AND(DH8&gt;=DJ$20,DI8&gt;=DJ$24,DH8&lt;&gt;""),AND(EE8&gt;=EL$20,EF8&gt;=EL$24,EE8&lt;&gt;""),AND(EJ8&gt;=EL$20,EK8&gt;=EL$24,EJ8&lt;&gt;""),AND(FG8&gt;=FN$20,FH8&gt;=FN$24,FG8&lt;&gt;""),AND(FL8&gt;=FN$20,FM8&gt;=FN$24,FL8&lt;&gt;""),AND(GI8&gt;=GP$20,GJ8&gt;=GP$24,GI8&lt;&gt;""),AND(GN8&gt;=GP$20,GO8&gt;=GP$24,GN8&lt;&gt;""),AND(HK8&gt;=HR$20,HL8&gt;=HR$24,HK8&lt;&gt;""),AND(HP8&gt;=HR$20,HQ8&gt;=HR$24,HP8&lt;&gt;""),AND(IM8&gt;=IT$20,IN8&gt;=IT$24,IM8&lt;&gt;""),AND(IR8&gt;=IT$20,IS8&gt;=IT$24,IR8&lt;&gt;""),AND(JO8&gt;=JV$20,JP8&gt;=JV$24,JO8&lt;&gt;""),AND(JT8&gt;=JV$20,JU8&gt;=JV$24,JT8&lt;&gt;""),AND(KQ8&gt;=KX$20,KR8&gt;=KX$24,KQ8&lt;&gt;""),AND(KV8&gt;=KX$20,KW8&gt;=KX$24,KV8&lt;&gt;""),AND(LS8&gt;=LZ$20,LT8&gt;=LZ$24,LS8&lt;&gt;""),AND(LX8&gt;=LZ$20,LY8&gt;=LZ$24,LX8&lt;&gt;""),AND(MU8&gt;=NB$20,MV8&gt;=NB$24,MU8&lt;&gt;""),AND(MZ8&gt;=NB$20,NA8&gt;=NB$24,MZ8&lt;&gt;""),AND(NW8&gt;=OD$20,NX8&gt;=OD$24,NW8&lt;&gt;""),AND(OB8&gt;=OD$20,OC8&gt;=OD$24,OB8&lt;&gt;""),AND(OY8&gt;=PF$20,OZ8&gt;=PF$24,OY8&lt;&gt;""),AND(PD8&gt;=PF$20,PE8&gt;=PF$24,PD8&lt;&gt;""),AND(QA8&gt;=QH$20,QB8&gt;=QH$24,QA8&lt;&gt;""),AND(QF8&gt;=QH$20,QG8&gt;=QH$24,QF8&lt;&gt;""),AND(RC8&gt;=RJ$20,RD8&gt;=RJ$24,RC8&lt;&gt;""),AND(RH8&gt;=RJ$20,RI8&gt;=RJ$24,RH8&lt;&gt;""),AND(SE8&gt;=SL$20,SF8&gt;=SL$24,SE8&lt;&gt;""),AND(SJ8&gt;=SL$20,SK8&gt;=SL$24,SJ8&lt;&gt;"")),"Merit",IF(OR(AND(AJ8&gt;=AN$19,AK8&gt;=AN$23,AJ8&lt;&gt;"",AI8=""),AND(AL8&gt;=AN$19,AM8&gt;=AN$23,AL8&lt;&gt;"",AI8=""),AND(BF8&gt;=BJ$19,BG8&gt;=BJ$23,BF8&lt;&gt;"",BE8=""),AND(BH8&gt;=BJ$19,BI8&gt;=BJ$23,BH8&lt;&gt;"",BE8=""),AND(CB8&gt;=CF$19,CC8&gt;=CF$23,CB8&lt;&gt;"",CA8=""),AND(CD8&gt;=CF$19,CE8&gt;=CF$23,CD8&lt;&gt;""),AND(DC8&gt;=DJ$19,DD8&gt;=DJ$23,DC8&lt;&gt;""),AND(DH8&gt;=DJ$19,DI8&gt;=DJ$23,DH8&lt;&gt;""),AND(EE8&gt;=EL$19,EF8&gt;=EL$23,EE8&lt;&gt;""),AND(EJ8&gt;=EL$19,EK8&gt;=EL$23,EJ8&lt;&gt;""),AND(FG8&gt;=FN$19,FH8&gt;=FN$23,FG8&lt;&gt;""),AND(FL8&gt;=FN$19,FM8&gt;=FN$23,FL8&lt;&gt;""),AND(GI8&gt;=GP$19,GJ8&gt;=GP$23,GI8&lt;&gt;""),AND(GN8&gt;=GP$19,GO8&gt;=GP$23,GN8&lt;&gt;""),AND(HK8&gt;=HR$19,HL8&gt;=HR$23,HK8&lt;&gt;""),AND(HP8&gt;=HR$19,HQ8&gt;=HR$23,HP8&lt;&gt;""),AND(IM8&gt;=IT$19,IN8&gt;=IT$23,IM8&lt;&gt;""),AND(IR8&gt;=IT$19,IS8&gt;=IT$23,IR8&lt;&gt;""),AND(JO8&gt;=JV$19,JP8&gt;=JV$23,JO8&lt;&gt;""),AND(JT8&gt;=JV$19,JU8&gt;=JV$23,JT8&lt;&gt;""),AND(KQ8&gt;=KX$19,KR8&gt;=KX$23,KQ8&lt;&gt;""),AND(KV8&gt;=KX$19,KW8&gt;=KX$23,KV8&lt;&gt;""),AND(LS8&gt;=LZ$19,LT8&gt;=LZ$23,LS8&lt;&gt;""),AND(LX8&gt;=LZ$19,LY8&gt;=LZ$23,LX8&lt;&gt;""),AND(MU8&gt;=NB$19,MV8&gt;=NB$23,MU8&lt;&gt;""),AND(MZ8&gt;=NB$19,NA8&gt;=NB$23,MZ8&lt;&gt;""),AND(NW8&gt;=OD$19,NX8&gt;=OD$23,NW8&lt;&gt;""),AND(OB8&gt;=OD$19,OC8&gt;=OD$23,OB8&lt;&gt;""),AND(OY8&gt;=PF$19,OZ8&gt;=PF$23,OY8&lt;&gt;""),AND(PD8&gt;=PF$19,PE8&gt;=PF$23,PD8&lt;&gt;""),AND(QA8&gt;=QH$19,QB8&gt;=QH$23,QA8&lt;&gt;""),AND(QF8&gt;=QH$19,QG8&gt;=QH$23,QF8&lt;&gt;""),AND(RC8&gt;=RJ$19,RD8&gt;=RJ$23,RC8&lt;&gt;""),AND(RH8&gt;=RJ$19,RI8&gt;=RJ$23,RH8&lt;&gt;""),AND(SE8&gt;=SL$19,SF8&gt;=SL$23,SE8&lt;&gt;""),AND(SJ8&gt;=SL$19,SK8&gt;=SL$23,SJ8&lt;&gt;"")),"Excellence",IF(I8="P","Worlds Team",IF(F8="P","National Team","")))))</f>
        <v>National Team</v>
      </c>
      <c r="I8" s="3" t="str">
        <f>IF(OR(AND(AJ8&gt;=AN$18,AK8&gt;=AN$22,AJ8&lt;&gt;"",AI8=""),AND(AL8&gt;=AN$18,AM8&gt;=AN$22,AL8&lt;&gt;"",AI8=""),AND(BF8&gt;=BJ$18,BG8&gt;=BJ$22,BF8&lt;&gt;"",BE8=""),AND(BH8&gt;=BJ$18,BI8&gt;=BJ$22,BH8&lt;&gt;"",BE8=""),AND(CB8&gt;=CF$18,CC8&gt;=CF$22,CB8&lt;&gt;"",CA8=""),AND(CD8&gt;=CF$18,CE8&gt;=CF$22,CD8&lt;&gt;""),AND(DC8&gt;=DJ$18,DD8&gt;=DJ$22,DC8&lt;&gt;""),AND(DH8&gt;=DJ$18,DI8&gt;=DJ$22,DH8&lt;&gt;""),AND(EE8&gt;=EL$18,EF8&gt;=EL$22,EE8&lt;&gt;""),AND(EJ8&gt;=EL$18,EK8&gt;=EL$22,EJ8&lt;&gt;""),AND(FG8&gt;=FN$18,FH8&gt;=FN$22,FG8&lt;&gt;""),AND(FL8&gt;=FN$18,FM8&gt;=FN$22,FL8&lt;&gt;""),AND(GI8&gt;=GP$18,GJ8&gt;=GP$22,GI8&lt;&gt;""),AND(GN8&gt;=GP$18,GO8&gt;=GP$22,GN8&lt;&gt;""),AND(HK8&gt;=HR$18,HL8&gt;=HR$22,HK8&lt;&gt;""),AND(HP8&gt;=HR$18,HQ8&gt;=HR$22,HP8&lt;&gt;""),AND(IM8&gt;=IT$18,IN8&gt;=IT$22,IM8&lt;&gt;""),AND(IR8&gt;=IT$18,IS8&gt;=IT$22,IR8&lt;&gt;""),AND(JO8&gt;=JV$18,JP8&gt;=JV$22,JO8&lt;&gt;""),AND(JT8&gt;=JV$18,JU8&gt;=JV$22,JT8&lt;&gt;""),AND(KQ8&gt;=KX$18,KR8&gt;=KX$22,KQ8&lt;&gt;""),AND(KV8&gt;=KX$18,KW8&gt;=KX$22,KV8&lt;&gt;""),AND(LS8&gt;=LZ$18,LT8&gt;=LZ$22,LS8&lt;&gt;""),AND(LX8&gt;=LZ$18,LY8&gt;=LZ$22,LX8&lt;&gt;""),AND(MU8&gt;=NB$18,MV8&gt;=NB$22,MU8&lt;&gt;""),AND(MZ8&gt;=NB$18,NA8&gt;=NB$22,MZ8&lt;&gt;""),AND(NW8&gt;=OD$18,NX8&gt;=OD$22,NW8&lt;&gt;""),AND(OB8&gt;=OD$18,OC8&gt;=OD$22,OB8&lt;&gt;""),AND(OY8&gt;=PF$18,OZ8&gt;=PF$22,OY8&lt;&gt;""),AND(PD8&gt;=PF$18,PE8&gt;=PF$22,PD8&lt;&gt;""),AND(QA8&gt;=QH$18,QB8&gt;=QH$22,QA8&lt;&gt;""),AND(QF8&gt;=QH$18,QG8&gt;=QH$22,QF8&lt;&gt;""),AND(RC8&gt;=RJ$18,RD8&gt;=RJ$22,RC8&lt;&gt;""),AND(RH8&gt;=RJ$18,RI8&gt;=RJ$22,RH8&lt;&gt;""),AND(SE8&gt;=SL$18,SF8&gt;=SL$22,SE8&lt;&gt;""),AND(SJ8&gt;=SL$18,SK8&gt;=SL$22,SJ8&lt;&gt;"")),"P","")</f>
        <v/>
      </c>
      <c r="J8" s="8">
        <f>IF(COUNT(AK8,BG8,CC8)&gt;0,LARGE((AK8,BG8,CC8),1),0)</f>
        <v>46.4</v>
      </c>
      <c r="K8" s="8" t="str">
        <f>IF(J8=0,"",IF(J8=CC8,$BK$1,IF(J8=BG8,$AO$1,IF(J8=AK8,$S$1,""))))</f>
        <v>2025 Elite Canada</v>
      </c>
      <c r="L8" s="8">
        <f>IF(COUNT(AK8,BG8,CC8)&gt;1,LARGE((AK8,BG8,CC8),2),0)</f>
        <v>44</v>
      </c>
      <c r="M8" s="8" t="str">
        <f>IF(K8=0,"",IF(AND(L8=J8,L8=AK8,K8=BG8),$S$1,IF(AND(L8=J8,L8=AK8,L8=CC8),$S$1,IF(AND(L8=J8,L8=CC8,L8=BG8),$AO$1,IF(L8=CC8,$BK$1,IF(L8=BG8,$AO$1,IF(L8=AK8,$S$1,"")))))))</f>
        <v>2025 3rd Domestic Trial</v>
      </c>
      <c r="N8" s="8">
        <f>IF(MAX(AM8,BI8,CE8)&gt;0,MAX(AM8,BI8,CE8),0)</f>
        <v>47</v>
      </c>
      <c r="O8" s="8" t="str">
        <f>IF(N8=0,"",IF(N8=CE8,$BK$1,IF(N8=BI8,$AO$1,IF(N8=AM8,$S$1,""))))</f>
        <v>2025 Elite Canada</v>
      </c>
      <c r="P8" s="8">
        <f>IF(MAX(CG8:CH8)&gt;0,MAX(CG8:CH8),"")</f>
        <v>1.3999999999999986</v>
      </c>
      <c r="Q8" s="11" t="str">
        <f>IF(P8="","",IF(P8=CG8,"("&amp;CG$2&amp;")",IF(P8=CH8,"("&amp;CH$2&amp;")")))</f>
        <v>(Q1)</v>
      </c>
      <c r="R8" s="8" t="str">
        <f>IF(P8="","",IF(P8=CG8,IF(P8+IF(L8="",0,L8)=SF8,$RK$1,IF(P8+IF(L8="",0,L8)=RD8,$QI$1,IF(P8+IF(L8="",0,L8)=QB8,$PG$1,IF(P8+IF(L8="",0,L8)=OZ8,$OE$1,IF(P8+IF(L8="",0,L8)=NX8,$NC$1,IF(P8+IF(L8="",0,L8)=MV8,$MA$1,IF(P8+IF(L8="",0,L8)=LT8,$KY$1,IF(P8+IF(L8="",0,L8)=KR8,$JW$1,IF(P8+IF(L8="",0,L8)=JP8,$IU$1,IF(P8+IF(L8="",0,L8)=IN8,$HS$1,IF(P8+IF(L8="",0,L8)=HL8,$GQ$1,IF(P8+IF(L8="",0,L8)=GJ8,$FO$1,IF(P8+IF(L8="",0,L8)=FH8,$EM$1,IF(P8+IF(L8="",0,L8)=EF8,$DK$1,IF(P8+IF(L8="",0,L8)=DD8,$CI$1))))))))))))))),IF(P8=CH8,IF(P8+IF(N8="",0,N8)=SK8,$RK$1,IF(P8+IF(N8="",0,N8)=RI8,$QI$1,IF(P8+IF(N8="",0,N8)=QG8,$PG$1,IF(P8+IF(N8="",0,N8)=PE8,$OE$1,IF(P8+IF(N8="",0,N8)=OC8,$NC$1,IF(P8+IF(N8="",0,N8)=NA8,$MA$1,IF(P8+IF(N8="",0,N8)=LY8,$KY$1,IF(P8+IF(N8="",0,N8)=KW8,$JW$1,IF(P8+IF(N8="",0,N8)=JU8,$IU$1,IF(P8+IF(N8="",0,N8)=IS8,$HS$1,IF(P8+IF(N8="",0,N8)=HQ8,$GQ$1,IF(P8+IF(N8="",0,N8)=GO8,$FO$1,IF(P8+IF(N8="",0,N8)=FM8,$EM$1,IF(P8+IF(N8="",0,N8)=EK8,$DK$1,IF(P8+IF(N8="",0,N8)=DI8,$CI$1))))))))))))))))))</f>
        <v>2025 WAGC (Nov 16)</v>
      </c>
      <c r="S8" s="19">
        <v>17.600000000000001</v>
      </c>
      <c r="T8" s="19">
        <v>5.8</v>
      </c>
      <c r="U8" s="19">
        <v>0</v>
      </c>
      <c r="V8" s="19">
        <v>0</v>
      </c>
      <c r="W8" s="19">
        <v>17.100000000000001</v>
      </c>
      <c r="X8" s="19">
        <v>5.9</v>
      </c>
      <c r="Y8" s="19">
        <v>0</v>
      </c>
      <c r="Z8" s="19">
        <v>0</v>
      </c>
      <c r="AA8" s="19">
        <v>18.2</v>
      </c>
      <c r="AB8" s="19">
        <v>5.8</v>
      </c>
      <c r="AC8" s="19">
        <v>0</v>
      </c>
      <c r="AD8" s="19">
        <v>0</v>
      </c>
      <c r="AE8" s="19">
        <v>17.3</v>
      </c>
      <c r="AF8" s="19">
        <v>5.7</v>
      </c>
      <c r="AG8" s="19">
        <v>0</v>
      </c>
      <c r="AH8" s="19">
        <v>0</v>
      </c>
      <c r="AI8" s="27"/>
      <c r="AJ8" s="40">
        <f>IF(SUM(T8,X8)&gt;0,SUM(T8,X8),"")</f>
        <v>11.7</v>
      </c>
      <c r="AK8" s="40">
        <f>IF(SUM(S8:T8,V8:X8,Z8)-U8-Y8&gt;0,SUM(S8:T8,V8:X8,Z8)-U8-Y8,"")</f>
        <v>46.4</v>
      </c>
      <c r="AL8" s="40">
        <f>IF(SUM(AB8,AF8)&gt;0,SUM(AB8,AF8),"")</f>
        <v>11.5</v>
      </c>
      <c r="AM8" s="40">
        <f>IF(SUM(AA8:AB8,AD8:AF8,AH8)-SUM(AC8,AG8)&gt;0,SUM(AA8:AB8,AD8:AF8,AH8)-SUM(AC8,AG8),"")</f>
        <v>47</v>
      </c>
      <c r="AN8" s="40">
        <f>IF(SUM(AK8,AM8)&gt;0,SUM(AK8,AM8),"")</f>
        <v>93.4</v>
      </c>
      <c r="AO8" s="18">
        <v>14.4</v>
      </c>
      <c r="AP8" s="18">
        <v>6.1</v>
      </c>
      <c r="AQ8" s="18">
        <v>0.2</v>
      </c>
      <c r="AR8" s="18">
        <v>0</v>
      </c>
      <c r="AS8" s="18">
        <v>17.2</v>
      </c>
      <c r="AT8" s="18">
        <v>5.2</v>
      </c>
      <c r="AU8" s="18">
        <v>0.1</v>
      </c>
      <c r="AV8" s="18">
        <v>0</v>
      </c>
      <c r="AW8" s="18">
        <v>16.7</v>
      </c>
      <c r="AX8" s="18">
        <v>5.3</v>
      </c>
      <c r="AY8" s="18">
        <v>0.2</v>
      </c>
      <c r="AZ8" s="18">
        <v>0</v>
      </c>
      <c r="BA8" s="18">
        <v>17.7</v>
      </c>
      <c r="BB8" s="18">
        <v>3.2</v>
      </c>
      <c r="BC8" s="18">
        <v>1</v>
      </c>
      <c r="BD8" s="18">
        <v>0</v>
      </c>
      <c r="BE8" s="28"/>
      <c r="BF8" s="11">
        <f>IF(SUM(AP8,AT8)&gt;0,SUM(AP8,AT8),"")</f>
        <v>11.3</v>
      </c>
      <c r="BG8" s="11">
        <f>IF(SUM(AO8:AP8,AR8:AT8,AV8)-AQ8-AU8&gt;0,SUM(AO8:AP8,AR8:AT8,AV8)-AQ8-AU8,"")</f>
        <v>42.6</v>
      </c>
      <c r="BH8" s="11">
        <f>IF(SUM(AX8,BB8)&gt;0,SUM(AX8,BB8),"")</f>
        <v>8.5</v>
      </c>
      <c r="BI8" s="11">
        <f>IF(SUM(AW8:AX8,AZ8:BB8,BD8)-SUM(AY8,BC8)&gt;0,SUM(AW8:AX8,AZ8:BB8,BD8)-SUM(AY8,BC8),"")</f>
        <v>41.7</v>
      </c>
      <c r="BJ8" s="11">
        <f>IF(SUM(BG8,BI8)&gt;0,SUM(BG8,BI8),"")</f>
        <v>84.300000000000011</v>
      </c>
      <c r="BK8" s="19">
        <v>16.7</v>
      </c>
      <c r="BL8" s="19">
        <v>5.8</v>
      </c>
      <c r="BM8" s="19">
        <v>0</v>
      </c>
      <c r="BN8" s="19">
        <v>0</v>
      </c>
      <c r="BO8" s="19">
        <v>15.8</v>
      </c>
      <c r="BP8" s="19">
        <v>5.7</v>
      </c>
      <c r="BQ8" s="19">
        <v>0</v>
      </c>
      <c r="BR8" s="19">
        <v>0</v>
      </c>
      <c r="BS8" s="19">
        <v>16.5</v>
      </c>
      <c r="BT8" s="19">
        <v>5.8</v>
      </c>
      <c r="BU8" s="19">
        <v>0</v>
      </c>
      <c r="BV8" s="19">
        <v>0</v>
      </c>
      <c r="BW8" s="19">
        <v>15.6</v>
      </c>
      <c r="BX8" s="19">
        <v>5.7</v>
      </c>
      <c r="BY8" s="19">
        <v>0</v>
      </c>
      <c r="BZ8" s="19">
        <v>0</v>
      </c>
      <c r="CA8" s="27"/>
      <c r="CB8" s="40">
        <f>IF(SUM(BL8,BP8)&gt;0,SUM(BL8,BP8),"")</f>
        <v>11.5</v>
      </c>
      <c r="CC8" s="40">
        <f>IF(SUM(BK8:BL8,BN8:BP8,BR8)-BM8-BQ8&gt;0,SUM(BK8:BL8,BN8:BP8,BR8)-BM8-BQ8,"")</f>
        <v>44</v>
      </c>
      <c r="CD8" s="40">
        <f>IF(SUM(BT8,BX8)&gt;0,SUM(BT8,BX8),"")</f>
        <v>11.5</v>
      </c>
      <c r="CE8" s="40">
        <f>IF(SUM(BS8:BT8,BV8:BX8,BZ8)-SUM(BU8,BY8)&gt;0,SUM(BS8:BT8,BV8:BX8,BZ8)-SUM(BU8,BY8),"")</f>
        <v>43.6</v>
      </c>
      <c r="CF8" s="40">
        <f>IF(SUM(CC8,CE8)&gt;0,SUM(CC8,CE8),"")</f>
        <v>87.6</v>
      </c>
      <c r="CG8" s="51">
        <f>IF(MAX(DD8,EF8,FH8,GJ8,HL8,IN8,JP8,KR8,LT8,MV8,NX8,OZ8,QB8,RD8,SF8)-IF(L8="",0,L8)&gt;0.001,MAX(DD8,EF8,FH8,GJ8,HL8,IN8,JP8,KR8,LT8,MV8,NX8,OZ8,QB8,RD8,SF8)-IF(L8="",0,L8),"")</f>
        <v>1.3999999999999986</v>
      </c>
      <c r="CH8" s="51" t="str">
        <f>IF(MAX(DI8,EK8,FM8,GO8,HQ8,IS8,JU8,KW8,LY8,NA8,OC8,PE8,QG8,RI8,SK8)-IF(N8="",0,N8)&gt;0.001,MAX(DI8,EK8,FM8,GO8,HQ8,IS8,JU8,KW8,LY8,NA8,OC8,PE8,QG8,RI8,SK8)-IF(N8="",0,N8),"")</f>
        <v/>
      </c>
      <c r="CI8" s="17">
        <v>16</v>
      </c>
      <c r="CJ8" s="17">
        <v>2.9</v>
      </c>
      <c r="CK8" s="17">
        <v>0</v>
      </c>
      <c r="CL8" s="17">
        <v>0</v>
      </c>
      <c r="CM8" s="17">
        <v>16.5</v>
      </c>
      <c r="CN8" s="17">
        <v>6.5</v>
      </c>
      <c r="CO8" s="17">
        <v>0</v>
      </c>
      <c r="CP8" s="17">
        <v>0</v>
      </c>
      <c r="CQ8" s="17"/>
      <c r="CR8" s="17"/>
      <c r="CS8" s="17"/>
      <c r="CT8" s="17"/>
      <c r="CU8" s="17"/>
      <c r="CV8" s="17"/>
      <c r="CW8" s="17"/>
      <c r="CX8" s="17"/>
      <c r="CY8" s="17"/>
      <c r="CZ8" s="17"/>
      <c r="DA8" s="17"/>
      <c r="DB8" s="17"/>
      <c r="DC8" s="40">
        <f>IF(SUM(CJ8,CN8)&gt;0,SUM(CJ8,CN8),"")</f>
        <v>9.4</v>
      </c>
      <c r="DD8" s="40">
        <f>IF(SUM(CI8:CJ8,CL8:CN8,CP8)-CK8-CO8&gt;0,SUM(CI8:CJ8,CL8:CN8,CP8)-CK8-CO8,"")</f>
        <v>41.9</v>
      </c>
      <c r="DE8" s="40" t="str">
        <f>IF(SUM(CQ8:CR8,CT8)-CS8&gt;0,SUM(CQ8:CR8,CT8)-CS8,"")</f>
        <v/>
      </c>
      <c r="DF8" s="40">
        <f>IF(SUM(CJ8,CN8,CR8)&gt;0,SUM(CJ8,CN8,CR8),"")</f>
        <v>9.4</v>
      </c>
      <c r="DG8" s="40">
        <f>IF(SUM(DD8,DE8)&gt;0,SUM(DD8,DE8),"")</f>
        <v>41.9</v>
      </c>
      <c r="DH8" s="40" t="str">
        <f>IF(SUM(CV8,CZ8)&gt;0,SUM(CV8,CZ8),"")</f>
        <v/>
      </c>
      <c r="DI8" s="40" t="str">
        <f>IF(SUM(CU8:CV8,CX8:CZ8,DB8)-SUM(CW8,DA8)&gt;0,SUM(CU8:CV8,CX8:CZ8,DB8)-SUM(CW8,DA8),"")</f>
        <v/>
      </c>
      <c r="DJ8" s="40">
        <f>IF(SUM(DD8,DE8,DI8)&gt;0,SUM(DD8,DE8,DI8),"")</f>
        <v>41.9</v>
      </c>
      <c r="DK8" s="18"/>
      <c r="DL8" s="18"/>
      <c r="DM8" s="18"/>
      <c r="DN8" s="18"/>
      <c r="DO8" s="18"/>
      <c r="DP8" s="18"/>
      <c r="DQ8" s="18"/>
      <c r="DR8" s="18"/>
      <c r="DS8" s="18"/>
      <c r="DT8" s="18"/>
      <c r="DU8" s="18"/>
      <c r="DV8" s="18"/>
      <c r="DW8" s="18"/>
      <c r="DX8" s="18"/>
      <c r="DY8" s="18"/>
      <c r="DZ8" s="18"/>
      <c r="EA8" s="18"/>
      <c r="EB8" s="18"/>
      <c r="EC8" s="18"/>
      <c r="ED8" s="18"/>
      <c r="EE8" s="11" t="str">
        <f>IF(SUM(DL8,DP8)&gt;0,SUM(DL8,DP8),"")</f>
        <v/>
      </c>
      <c r="EF8" s="11" t="str">
        <f>IF(SUM(DK8:DL8,DN8:DP8,DR8)-DM8-DQ8&gt;0,SUM(DK8:DL8,DN8:DP8,DR8)-DM8-DQ8,"")</f>
        <v/>
      </c>
      <c r="EG8" s="11" t="str">
        <f>IF(SUM(DS8:DT8,DV8)-DU8&gt;0,SUM(DS8:DT8,DV8)-DU8,"")</f>
        <v/>
      </c>
      <c r="EH8" s="11" t="str">
        <f>IF(SUM(DL8,DP8,DT8)&gt;0,SUM(DL8,DP8,DT8),"")</f>
        <v/>
      </c>
      <c r="EI8" s="11" t="str">
        <f>IF(SUM(EF8,EG8)&gt;0,SUM(EF8,EG8),"")</f>
        <v/>
      </c>
      <c r="EJ8" s="11" t="str">
        <f>IF(SUM(DX8,EB8)&gt;0,SUM(DX8,EB8),"")</f>
        <v/>
      </c>
      <c r="EK8" s="11" t="str">
        <f>IF(SUM(DW8:DX8,DZ8:EB8,ED8)-SUM(DY8,EC8)&gt;0,SUM(DW8:DX8,DZ8:EB8,ED8)-SUM(DY8,EC8),"")</f>
        <v/>
      </c>
      <c r="EL8" s="11" t="str">
        <f>IF(SUM(EF8,EG8,EK8)&gt;0,SUM(EF8,EG8,EK8),"")</f>
        <v/>
      </c>
      <c r="EM8" s="17"/>
      <c r="EN8" s="17"/>
      <c r="EO8" s="17"/>
      <c r="EP8" s="17"/>
      <c r="EQ8" s="17"/>
      <c r="ER8" s="17"/>
      <c r="ES8" s="17"/>
      <c r="ET8" s="17"/>
      <c r="EU8" s="17"/>
      <c r="EV8" s="17"/>
      <c r="EW8" s="17"/>
      <c r="EX8" s="17"/>
      <c r="EY8" s="17"/>
      <c r="EZ8" s="17"/>
      <c r="FA8" s="17"/>
      <c r="FB8" s="17"/>
      <c r="FC8" s="17"/>
      <c r="FD8" s="17"/>
      <c r="FE8" s="17"/>
      <c r="FF8" s="17"/>
      <c r="FG8" s="40" t="str">
        <f>IF(SUM(EN8,ER8)&gt;0,SUM(EN8,ER8),"")</f>
        <v/>
      </c>
      <c r="FH8" s="40" t="str">
        <f>IF(SUM(EM8:EN8,EP8:ER8,ET8)-EO8-ES8&gt;0,SUM(EM8:EN8,EP8:ER8,ET8)-EO8-ES8,"")</f>
        <v/>
      </c>
      <c r="FI8" s="40" t="str">
        <f>IF(SUM(EU8:EV8,EX8)-EW8&gt;0,SUM(EU8:EV8,EX8)-EW8,"")</f>
        <v/>
      </c>
      <c r="FJ8" s="40" t="str">
        <f>IF(SUM(EN8,ER8,EV8)&gt;0,SUM(EN8,ER8,EV8),"")</f>
        <v/>
      </c>
      <c r="FK8" s="40" t="str">
        <f>IF(SUM(FH8,FI8)&gt;0,SUM(FH8,FI8),"")</f>
        <v/>
      </c>
      <c r="FL8" s="40" t="str">
        <f>IF(SUM(EZ8,FD8)&gt;0,SUM(EZ8,FD8),"")</f>
        <v/>
      </c>
      <c r="FM8" s="40" t="str">
        <f>IF(SUM(EY8:EZ8,FB8:FD8,FF8)-SUM(FA8,FE8)&gt;0,SUM(EY8:EZ8,FB8:FD8,FF8)-SUM(FA8,FE8),"")</f>
        <v/>
      </c>
      <c r="FN8" s="40" t="str">
        <f>IF(SUM(FH8,FI8,FM8)&gt;0,SUM(FH8,FI8,FM8),"")</f>
        <v/>
      </c>
      <c r="FO8" s="18">
        <v>17.3</v>
      </c>
      <c r="FP8" s="18">
        <v>5.8</v>
      </c>
      <c r="FQ8" s="18">
        <v>0</v>
      </c>
      <c r="FR8" s="18">
        <v>0</v>
      </c>
      <c r="FS8" s="18">
        <v>16.399999999999999</v>
      </c>
      <c r="FT8" s="18">
        <v>5.9</v>
      </c>
      <c r="FU8" s="18">
        <v>0</v>
      </c>
      <c r="FV8" s="18">
        <v>0</v>
      </c>
      <c r="FW8" s="18"/>
      <c r="FX8" s="18"/>
      <c r="FY8" s="18"/>
      <c r="FZ8" s="18"/>
      <c r="GA8" s="18"/>
      <c r="GB8" s="18"/>
      <c r="GC8" s="18"/>
      <c r="GD8" s="18"/>
      <c r="GE8" s="18"/>
      <c r="GF8" s="18"/>
      <c r="GG8" s="18"/>
      <c r="GH8" s="18"/>
      <c r="GI8" s="11">
        <f>IF(SUM(FP8,FT8)&gt;0,SUM(FP8,FT8),"")</f>
        <v>11.7</v>
      </c>
      <c r="GJ8" s="11">
        <f>IF(SUM(FO8:FP8,FR8:FT8,FV8)-FQ8-FU8&gt;0,SUM(FO8:FP8,FR8:FT8,FV8)-FQ8-FU8,"")</f>
        <v>45.4</v>
      </c>
      <c r="GK8" s="11" t="str">
        <f>IF(SUM(FW8:FX8,FZ8)-FY8&gt;0,SUM(FW8:FX8,FZ8)-FY8,"")</f>
        <v/>
      </c>
      <c r="GL8" s="11">
        <f>IF(SUM(FP8,FT8,FX8)&gt;0,SUM(FP8,FT8,FX8),"")</f>
        <v>11.7</v>
      </c>
      <c r="GM8" s="11">
        <f>IF(SUM(GJ8,GK8)&gt;0,SUM(GJ8,GK8),"")</f>
        <v>45.4</v>
      </c>
      <c r="GN8" s="11" t="str">
        <f>IF(SUM(GB8,GF8)&gt;0,SUM(GB8,GF8),"")</f>
        <v/>
      </c>
      <c r="GO8" s="11" t="str">
        <f>IF(SUM(GA8:GB8,GD8:GF8,GH8)-SUM(GC8,GG8)&gt;0,SUM(GA8:GB8,GD8:GF8,GH8)-SUM(GC8,GG8),"")</f>
        <v/>
      </c>
      <c r="GP8" s="11">
        <f>IF(SUM(GJ8,GK8,GO8)&gt;0,SUM(GJ8,GK8,GO8),"")</f>
        <v>45.4</v>
      </c>
      <c r="GQ8" s="17"/>
      <c r="GR8" s="17"/>
      <c r="GS8" s="17"/>
      <c r="GT8" s="17"/>
      <c r="GU8" s="17"/>
      <c r="GV8" s="17"/>
      <c r="GW8" s="17"/>
      <c r="GX8" s="17"/>
      <c r="GY8" s="17"/>
      <c r="GZ8" s="17"/>
      <c r="HA8" s="17"/>
      <c r="HB8" s="17"/>
      <c r="HC8" s="17"/>
      <c r="HD8" s="17"/>
      <c r="HE8" s="17"/>
      <c r="HF8" s="17"/>
      <c r="HG8" s="17"/>
      <c r="HH8" s="17"/>
      <c r="HI8" s="17"/>
      <c r="HJ8" s="17"/>
      <c r="HK8" s="40" t="str">
        <f>IF(SUM(GR8,GV8)&gt;0,SUM(GR8,GV8),"")</f>
        <v/>
      </c>
      <c r="HL8" s="40" t="str">
        <f>IF(SUM(GQ8:GR8,GT8:GV8,GX8)-GS8-GW8&gt;0,SUM(GQ8:GR8,GT8:GV8,GX8)-GS8-GW8,"")</f>
        <v/>
      </c>
      <c r="HM8" s="40" t="str">
        <f>IF(SUM(GY8:GZ8,HB8)-HA8&gt;0,SUM(GY8:GZ8,HB8)-HA8,"")</f>
        <v/>
      </c>
      <c r="HN8" s="40" t="str">
        <f>IF(SUM(GR8,GV8,GZ8)&gt;0,SUM(GR8,GV8,GZ8),"")</f>
        <v/>
      </c>
      <c r="HO8" s="40" t="str">
        <f>IF(SUM(HL8,HM8)&gt;0,SUM(HL8,HM8),"")</f>
        <v/>
      </c>
      <c r="HP8" s="40" t="str">
        <f>IF(SUM(HD8,HH8)&gt;0,SUM(HD8,HH8),"")</f>
        <v/>
      </c>
      <c r="HQ8" s="40" t="str">
        <f>IF(SUM(HC8:HD8,HF8:HH8,HJ8)-SUM(HE8,HI8)&gt;0,SUM(HC8:HD8,HF8:HH8,HJ8)-SUM(HE8,HI8),"")</f>
        <v/>
      </c>
      <c r="HR8" s="40" t="str">
        <f>IF(SUM(HL8,HM8,HQ8)&gt;0,SUM(HL8,HM8,HQ8),"")</f>
        <v/>
      </c>
      <c r="HS8" s="18"/>
      <c r="HT8" s="18"/>
      <c r="HU8" s="18"/>
      <c r="HV8" s="18"/>
      <c r="HW8" s="18"/>
      <c r="HX8" s="18"/>
      <c r="HY8" s="18"/>
      <c r="HZ8" s="18"/>
      <c r="IA8" s="18"/>
      <c r="IB8" s="18"/>
      <c r="IC8" s="18"/>
      <c r="ID8" s="18"/>
      <c r="IE8" s="18"/>
      <c r="IF8" s="18"/>
      <c r="IG8" s="18"/>
      <c r="IH8" s="18"/>
      <c r="II8" s="18"/>
      <c r="IJ8" s="18"/>
      <c r="IK8" s="18"/>
      <c r="IL8" s="18"/>
      <c r="IM8" s="11" t="str">
        <f>IF(SUM(HT8,HX8)&gt;0,SUM(HT8,HX8),"")</f>
        <v/>
      </c>
      <c r="IN8" s="11" t="str">
        <f>IF(SUM(HS8:HT8,HV8:HX8,HZ8)-HU8-HY8&gt;0,SUM(HS8:HT8,HV8:HX8,HZ8)-HU8-HY8,"")</f>
        <v/>
      </c>
      <c r="IO8" s="11" t="str">
        <f>IF(SUM(IA8:IB8,ID8)-IC8&gt;0,SUM(IA8:IB8,ID8)-IC8,"")</f>
        <v/>
      </c>
      <c r="IP8" s="11" t="str">
        <f>IF(SUM(HT8,HX8,IB8)&gt;0,SUM(HT8,HX8,IB8),"")</f>
        <v/>
      </c>
      <c r="IQ8" s="11" t="str">
        <f>IF(SUM(IN8,IO8)&gt;0,SUM(IN8,IO8),"")</f>
        <v/>
      </c>
      <c r="IR8" s="11" t="str">
        <f>IF(SUM(IF8,IJ8)&gt;0,SUM(IF8,IJ8),"")</f>
        <v/>
      </c>
      <c r="IS8" s="11" t="str">
        <f>IF(SUM(IE8:IF8,IH8:IJ8,IL8)-SUM(IG8,IK8)&gt;0,SUM(IE8:IF8,IH8:IJ8,IL8)-SUM(IG8,IK8),"")</f>
        <v/>
      </c>
      <c r="IT8" s="11" t="str">
        <f>IF(SUM(IN8,IO8,IS8)&gt;0,SUM(IN8,IO8,IS8),"")</f>
        <v/>
      </c>
      <c r="IU8" s="17"/>
      <c r="IV8" s="17"/>
      <c r="IW8" s="17"/>
      <c r="IX8" s="17"/>
      <c r="IY8" s="17"/>
      <c r="IZ8" s="17"/>
      <c r="JA8" s="17"/>
      <c r="JB8" s="17"/>
      <c r="JC8" s="17"/>
      <c r="JD8" s="17"/>
      <c r="JE8" s="17"/>
      <c r="JF8" s="17"/>
      <c r="JG8" s="17"/>
      <c r="JH8" s="17"/>
      <c r="JI8" s="17"/>
      <c r="JJ8" s="17"/>
      <c r="JK8" s="17"/>
      <c r="JL8" s="17"/>
      <c r="JM8" s="17"/>
      <c r="JN8" s="17"/>
      <c r="JO8" s="40" t="str">
        <f>IF(SUM(IV8,IZ8)&gt;0,SUM(IV8,IZ8),"")</f>
        <v/>
      </c>
      <c r="JP8" s="40" t="str">
        <f>IF(SUM(IU8:IV8,IX8:IZ8,JB8)-IW8-JA8&gt;0,SUM(IU8:IV8,IX8:IZ8,JB8)-IW8-JA8,"")</f>
        <v/>
      </c>
      <c r="JQ8" s="40" t="str">
        <f>IF(SUM(JC8:JD8,JF8)-JE8&gt;0,SUM(JC8:JD8,JF8)-JE8,"")</f>
        <v/>
      </c>
      <c r="JR8" s="40" t="str">
        <f>IF(SUM(IV8,IZ8,JD8)&gt;0,SUM(IV8,IZ8,JD8),"")</f>
        <v/>
      </c>
      <c r="JS8" s="40" t="str">
        <f>IF(SUM(JP8,JQ8)&gt;0,SUM(JP8,JQ8),"")</f>
        <v/>
      </c>
      <c r="JT8" s="40" t="str">
        <f>IF(SUM(JH8,JL8)&gt;0,SUM(JH8,JL8),"")</f>
        <v/>
      </c>
      <c r="JU8" s="40" t="str">
        <f>IF(SUM(JG8:JH8,JJ8:JL8,JN8)-SUM(JI8,JM8)&gt;0,SUM(JG8:JH8,JJ8:JL8,JN8)-SUM(JI8,JM8),"")</f>
        <v/>
      </c>
      <c r="JV8" s="40" t="str">
        <f>IF(SUM(JP8,JQ8,JU8)&gt;0,SUM(JP8,JQ8,JU8),"")</f>
        <v/>
      </c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8"/>
      <c r="KM8" s="18"/>
      <c r="KN8" s="18"/>
      <c r="KO8" s="18"/>
      <c r="KP8" s="18"/>
      <c r="KQ8" s="11" t="str">
        <f>IF(SUM(JX8,KB8)&gt;0,SUM(JX8,KB8),"")</f>
        <v/>
      </c>
      <c r="KR8" s="11" t="str">
        <f>IF(SUM(JW8:JX8,JZ8:KB8,KD8)-JY8-KC8&gt;0,SUM(JW8:JX8,JZ8:KB8,KD8)-JY8-KC8,"")</f>
        <v/>
      </c>
      <c r="KS8" s="11" t="str">
        <f>IF(SUM(KE8:KF8,KH8)-KG8&gt;0,SUM(KE8:KF8,KH8)-KG8,"")</f>
        <v/>
      </c>
      <c r="KT8" s="11" t="str">
        <f>IF(SUM(JX8,KB8,KF8)&gt;0,SUM(JX8,KB8,KF8),"")</f>
        <v/>
      </c>
      <c r="KU8" s="11" t="str">
        <f>IF(SUM(KR8,KS8)&gt;0,SUM(KR8,KS8),"")</f>
        <v/>
      </c>
      <c r="KV8" s="11" t="str">
        <f>IF(SUM(KJ8,KN8)&gt;0,SUM(KJ8,KN8),"")</f>
        <v/>
      </c>
      <c r="KW8" s="11" t="str">
        <f>IF(SUM(KI8:KJ8,KL8:KN8,KP8)-SUM(KK8,KO8)&gt;0,SUM(KI8:KJ8,KL8:KN8,KP8)-SUM(KK8,KO8),"")</f>
        <v/>
      </c>
      <c r="KX8" s="11" t="str">
        <f>IF(SUM(KR8,KS8,KW8)&gt;0,SUM(KR8,KS8,KW8),"")</f>
        <v/>
      </c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40" t="str">
        <f>IF(SUM(KZ8,LD8)&gt;0,SUM(KZ8,LD8),"")</f>
        <v/>
      </c>
      <c r="LT8" s="40" t="str">
        <f>IF(SUM(KY8:KZ8,LB8:LD8,LF8)-LA8-LE8&gt;0,SUM(KY8:KZ8,LB8:LD8,LF8)-LA8-LE8,"")</f>
        <v/>
      </c>
      <c r="LU8" s="40" t="str">
        <f>IF(SUM(LG8:LH8,LJ8)-LI8&gt;0,SUM(LG8:LH8,LJ8)-LI8,"")</f>
        <v/>
      </c>
      <c r="LV8" s="40" t="str">
        <f>IF(SUM(KZ8,LD8,LH8)&gt;0,SUM(KZ8,LD8,LH8),"")</f>
        <v/>
      </c>
      <c r="LW8" s="40" t="str">
        <f>IF(SUM(LT8,LU8)&gt;0,SUM(LT8,LU8),"")</f>
        <v/>
      </c>
      <c r="LX8" s="40" t="str">
        <f>IF(SUM(LL8,LP8)&gt;0,SUM(LL8,LP8),"")</f>
        <v/>
      </c>
      <c r="LY8" s="40" t="str">
        <f>IF(SUM(LK8:LL8,LN8:LP8,LR8)-SUM(LM8,LQ8)&gt;0,SUM(LK8:LL8,LN8:LP8,LR8)-SUM(LM8,LQ8),"")</f>
        <v/>
      </c>
      <c r="LZ8" s="40" t="str">
        <f>IF(SUM(LT8,LU8,LY8)&gt;0,SUM(LT8,LU8,LY8),"")</f>
        <v/>
      </c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1" t="str">
        <f>IF(SUM(MB8,MF8)&gt;0,SUM(MB8,MF8),"")</f>
        <v/>
      </c>
      <c r="MV8" s="11" t="str">
        <f>IF(SUM(MA8:MB8,MD8:MF8,MH8)-MC8-MG8&gt;0,SUM(MA8:MB8,MD8:MF8,MH8)-MC8-MG8,"")</f>
        <v/>
      </c>
      <c r="MW8" s="11" t="str">
        <f>IF(SUM(MI8:MJ8,ML8)-MK8&gt;0,SUM(MI8:MJ8,ML8)-MK8,"")</f>
        <v/>
      </c>
      <c r="MX8" s="11" t="str">
        <f>IF(SUM(MB8,MF8,MJ8)&gt;0,SUM(MB8,MF8,MJ8),"")</f>
        <v/>
      </c>
      <c r="MY8" s="11" t="str">
        <f>IF(SUM(MV8,MW8)&gt;0,SUM(MV8,MW8),"")</f>
        <v/>
      </c>
      <c r="MZ8" s="11" t="str">
        <f>IF(SUM(MN8,MR8)&gt;0,SUM(MN8,MR8),"")</f>
        <v/>
      </c>
      <c r="NA8" s="11" t="str">
        <f>IF(SUM(MM8:MN8,MP8:MR8,MT8)-SUM(MO8,MS8)&gt;0,SUM(MM8:MN8,MP8:MR8,MT8)-SUM(MO8,MS8),"")</f>
        <v/>
      </c>
      <c r="NB8" s="11" t="str">
        <f>IF(SUM(MV8,MW8,NA8)&gt;0,SUM(MV8,MW8,NA8),"")</f>
        <v/>
      </c>
      <c r="NC8" s="17"/>
      <c r="ND8" s="17"/>
      <c r="NE8" s="17"/>
      <c r="NF8" s="17"/>
      <c r="NG8" s="17"/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40" t="str">
        <f>IF(SUM(ND8,NH8)&gt;0,SUM(ND8,NH8),"")</f>
        <v/>
      </c>
      <c r="NX8" s="40" t="str">
        <f>IF(SUM(NC8:ND8,NF8:NH8,NJ8)-NE8-NI8&gt;0,SUM(NC8:ND8,NF8:NH8,NJ8)-NE8-NI8,"")</f>
        <v/>
      </c>
      <c r="NY8" s="40" t="str">
        <f>IF(SUM(NK8:NL8,NN8)-NM8&gt;0,SUM(NK8:NL8,NN8)-NM8,"")</f>
        <v/>
      </c>
      <c r="NZ8" s="40" t="str">
        <f>IF(SUM(ND8,NH8,NL8)&gt;0,SUM(ND8,NH8,NL8),"")</f>
        <v/>
      </c>
      <c r="OA8" s="40" t="str">
        <f>IF(SUM(NX8,NY8)&gt;0,SUM(NX8,NY8),"")</f>
        <v/>
      </c>
      <c r="OB8" s="40" t="str">
        <f>IF(SUM(NP8,NT8)&gt;0,SUM(NP8,NT8),"")</f>
        <v/>
      </c>
      <c r="OC8" s="40" t="str">
        <f>IF(SUM(NO8:NP8,NR8:NT8,NV8)-SUM(NQ8,NU8)&gt;0,SUM(NO8:NP8,NR8:NT8,NV8)-SUM(NQ8,NU8),"")</f>
        <v/>
      </c>
      <c r="OD8" s="40" t="str">
        <f>IF(SUM(NX8,NY8,OC8)&gt;0,SUM(NX8,NY8,OC8),"")</f>
        <v/>
      </c>
      <c r="OE8" s="18"/>
      <c r="OF8" s="18"/>
      <c r="OG8" s="18"/>
      <c r="OH8" s="18"/>
      <c r="OI8" s="18"/>
      <c r="OJ8" s="18"/>
      <c r="OK8" s="18"/>
      <c r="OL8" s="18"/>
      <c r="OM8" s="18"/>
      <c r="ON8" s="18"/>
      <c r="OO8" s="18"/>
      <c r="OP8" s="18"/>
      <c r="OQ8" s="18"/>
      <c r="OR8" s="18"/>
      <c r="OS8" s="18"/>
      <c r="OT8" s="18"/>
      <c r="OU8" s="18"/>
      <c r="OV8" s="18"/>
      <c r="OW8" s="18"/>
      <c r="OX8" s="18"/>
      <c r="OY8" s="11" t="str">
        <f>IF(SUM(OF8,OJ8)&gt;0,SUM(OF8,OJ8),"")</f>
        <v/>
      </c>
      <c r="OZ8" s="11" t="str">
        <f>IF(SUM(OE8:OF8,OH8:OJ8,OL8)-OG8-OK8&gt;0,SUM(OE8:OF8,OH8:OJ8,OL8)-OG8-OK8,"")</f>
        <v/>
      </c>
      <c r="PA8" s="11" t="str">
        <f>IF(SUM(OM8:ON8,OP8)-OO8&gt;0,SUM(OM8:ON8,OP8)-OO8,"")</f>
        <v/>
      </c>
      <c r="PB8" s="11" t="str">
        <f>IF(SUM(OF8,OJ8,ON8)&gt;0,SUM(OF8,OJ8,ON8),"")</f>
        <v/>
      </c>
      <c r="PC8" s="11" t="str">
        <f>IF(SUM(OZ8,PA8)&gt;0,SUM(OZ8,PA8),"")</f>
        <v/>
      </c>
      <c r="PD8" s="11" t="str">
        <f>IF(SUM(OR8,OV8)&gt;0,SUM(OR8,OV8),"")</f>
        <v/>
      </c>
      <c r="PE8" s="11" t="str">
        <f>IF(SUM(OQ8:OR8,OT8:OV8,OX8)-SUM(OS8,OW8)&gt;0,SUM(OQ8:OR8,OT8:OV8,OX8)-SUM(OS8,OW8),"")</f>
        <v/>
      </c>
      <c r="PF8" s="11" t="str">
        <f>IF(SUM(OZ8,PA8,PE8)&gt;0,SUM(OZ8,PA8,PE8),"")</f>
        <v/>
      </c>
      <c r="PG8" s="17"/>
      <c r="PH8" s="17"/>
      <c r="PI8" s="17"/>
      <c r="PJ8" s="17"/>
      <c r="PK8" s="17"/>
      <c r="PL8" s="17"/>
      <c r="PM8" s="17"/>
      <c r="PN8" s="17"/>
      <c r="PO8" s="17"/>
      <c r="PP8" s="17"/>
      <c r="PQ8" s="17"/>
      <c r="PR8" s="17"/>
      <c r="PS8" s="17"/>
      <c r="PT8" s="17"/>
      <c r="PU8" s="17"/>
      <c r="PV8" s="17"/>
      <c r="PW8" s="17"/>
      <c r="PX8" s="17"/>
      <c r="PY8" s="17"/>
      <c r="PZ8" s="17"/>
      <c r="QA8" s="40" t="str">
        <f>IF(SUM(PH8,PL8)&gt;0,SUM(PH8,PL8),"")</f>
        <v/>
      </c>
      <c r="QB8" s="40" t="str">
        <f>IF(SUM(PG8:PH8,PJ8:PL8,PN8)-PI8-PM8&gt;0,SUM(PG8:PH8,PJ8:PL8,PN8)-PI8-PM8,"")</f>
        <v/>
      </c>
      <c r="QC8" s="40" t="str">
        <f>IF(SUM(PO8:PP8,PR8)-PQ8&gt;0,SUM(PO8:PP8,PR8)-PQ8,"")</f>
        <v/>
      </c>
      <c r="QD8" s="40" t="str">
        <f>IF(SUM(PH8,PL8,PP8)&gt;0,SUM(PH8,PL8,PP8),"")</f>
        <v/>
      </c>
      <c r="QE8" s="40" t="str">
        <f>IF(SUM(QB8,QC8)&gt;0,SUM(QB8,QC8),"")</f>
        <v/>
      </c>
      <c r="QF8" s="40" t="str">
        <f>IF(SUM(PT8,PX8)&gt;0,SUM(PT8,PX8),"")</f>
        <v/>
      </c>
      <c r="QG8" s="40" t="str">
        <f>IF(SUM(PS8:PT8,PV8:PX8,PZ8)-SUM(PU8,PY8)&gt;0,SUM(PS8:PT8,PV8:PX8,PZ8)-SUM(PU8,PY8),"")</f>
        <v/>
      </c>
      <c r="QH8" s="40" t="str">
        <f>IF(SUM(QB8,QC8,QG8)&gt;0,SUM(QB8,QC8,QG8),"")</f>
        <v/>
      </c>
      <c r="QI8" s="18"/>
      <c r="QJ8" s="18"/>
      <c r="QK8" s="18"/>
      <c r="QL8" s="18"/>
      <c r="QM8" s="18"/>
      <c r="QN8" s="18"/>
      <c r="QO8" s="18"/>
      <c r="QP8" s="18"/>
      <c r="QQ8" s="18"/>
      <c r="QR8" s="18"/>
      <c r="QS8" s="18"/>
      <c r="QT8" s="18"/>
      <c r="QU8" s="18"/>
      <c r="QV8" s="18"/>
      <c r="QW8" s="18"/>
      <c r="QX8" s="18"/>
      <c r="QY8" s="18"/>
      <c r="QZ8" s="18"/>
      <c r="RA8" s="18"/>
      <c r="RB8" s="18"/>
      <c r="RC8" s="11" t="str">
        <f>IF(SUM(QJ8,QN8)&gt;0,SUM(QJ8,QN8),"")</f>
        <v/>
      </c>
      <c r="RD8" s="11" t="str">
        <f>IF(SUM(QI8:QJ8,QL8:QN8,QP8)-QK8-QO8&gt;0,SUM(QI8:QJ8,QL8:QN8,QP8)-QK8-QO8,"")</f>
        <v/>
      </c>
      <c r="RE8" s="11" t="str">
        <f>IF(SUM(QQ8:QR8,QT8)-QS8&gt;0,SUM(QQ8:QR8,QT8)-QS8,"")</f>
        <v/>
      </c>
      <c r="RF8" s="11" t="str">
        <f>IF(SUM(QJ8,QN8,QR8)&gt;0,SUM(QJ8,QN8,QR8),"")</f>
        <v/>
      </c>
      <c r="RG8" s="11" t="str">
        <f>IF(SUM(RD8,RE8)&gt;0,SUM(RD8,RE8),"")</f>
        <v/>
      </c>
      <c r="RH8" s="11" t="str">
        <f>IF(SUM(QV8,QZ8)&gt;0,SUM(QV8,QZ8),"")</f>
        <v/>
      </c>
      <c r="RI8" s="11" t="str">
        <f>IF(SUM(QU8:QV8,QX8:QZ8,RB8)-SUM(QW8,RA8)&gt;0,SUM(QU8:QV8,QX8:QZ8,RB8)-SUM(QW8,RA8),"")</f>
        <v/>
      </c>
      <c r="RJ8" s="11" t="str">
        <f>IF(SUM(RD8,RE8,RI8)&gt;0,SUM(RD8,RE8,RI8),"")</f>
        <v/>
      </c>
      <c r="RK8" s="17"/>
      <c r="RL8" s="17"/>
      <c r="RM8" s="17"/>
      <c r="RN8" s="17"/>
      <c r="RO8" s="17"/>
      <c r="RP8" s="17"/>
      <c r="RQ8" s="17"/>
      <c r="RR8" s="17"/>
      <c r="RS8" s="17"/>
      <c r="RT8" s="17"/>
      <c r="RU8" s="17"/>
      <c r="RV8" s="17"/>
      <c r="RW8" s="17"/>
      <c r="RX8" s="17"/>
      <c r="RY8" s="17"/>
      <c r="RZ8" s="17"/>
      <c r="SA8" s="17"/>
      <c r="SB8" s="17"/>
      <c r="SC8" s="17"/>
      <c r="SD8" s="17"/>
      <c r="SE8" s="40" t="str">
        <f>IF(SUM(RL8,RP8)&gt;0,SUM(RL8,RP8),"")</f>
        <v/>
      </c>
      <c r="SF8" s="40" t="str">
        <f>IF(SUM(RK8:RL8,RN8:RP8,RR8)-RM8-RQ8&gt;0,SUM(RK8:RL8,RN8:RP8,RR8)-RM8-RQ8,"")</f>
        <v/>
      </c>
      <c r="SG8" s="40" t="str">
        <f>IF(SUM(RS8:RT8,RV8)-RU8&gt;0,SUM(RS8:RT8,RV8)-RU8,"")</f>
        <v/>
      </c>
      <c r="SH8" s="40" t="str">
        <f>IF(SUM(RL8,RP8,RT8)&gt;0,SUM(RL8,RP8,RT8),"")</f>
        <v/>
      </c>
      <c r="SI8" s="40" t="str">
        <f>IF(SUM(SF8,SG8)&gt;0,SUM(SF8,SG8),"")</f>
        <v/>
      </c>
      <c r="SJ8" s="40" t="str">
        <f>IF(SUM(RX8,SB8)&gt;0,SUM(RX8,SB8),"")</f>
        <v/>
      </c>
      <c r="SK8" s="40" t="str">
        <f>IF(SUM(RW8:RX8,RZ8:SB8,SD8)-SUM(RY8,SC8)&gt;0,SUM(RW8:RX8,RZ8:SB8,SD8)-SUM(RY8,SC8),"")</f>
        <v/>
      </c>
      <c r="SL8" s="40" t="str">
        <f>IF(SUM(SF8,SG8,SK8)&gt;0,SUM(SF8,SG8,SK8),"")</f>
        <v/>
      </c>
      <c r="SM8" s="26">
        <f>IF($CA8="P",BK8,(BK8+AO8)/2)</f>
        <v>15.55</v>
      </c>
      <c r="SN8" s="26">
        <f>IF($CA8="P",BL8,(BL8+AP8)/2)</f>
        <v>5.9499999999999993</v>
      </c>
      <c r="SO8" s="26">
        <f>IF($CA8="P",BM8,(BM8+AQ8)/2)</f>
        <v>0.1</v>
      </c>
      <c r="SP8" s="26">
        <f>IF($CA8="P",BN8,(BN8+AR8)/2)</f>
        <v>0</v>
      </c>
      <c r="SQ8" s="26">
        <f>IF($CA8="P",BO8,(BO8+AS8)/2)</f>
        <v>16.5</v>
      </c>
      <c r="SR8" s="26">
        <f>IF($CA8="P",BP8,(BP8+AT8)/2)</f>
        <v>5.45</v>
      </c>
      <c r="SS8" s="26">
        <f>IF($CA8="P",BQ8,(BQ8+AU8)/2)</f>
        <v>0.05</v>
      </c>
      <c r="ST8" s="26">
        <f>IF($CA8="P",BR8,(BR8+AV8)/2)</f>
        <v>0</v>
      </c>
      <c r="SU8" s="26">
        <f>IF($CA8="P",BS8,(BS8+AW8)/2)</f>
        <v>16.600000000000001</v>
      </c>
      <c r="SV8" s="26">
        <f>IF($CA8="P",BT8,(BT8+AX8)/2)</f>
        <v>5.55</v>
      </c>
      <c r="SW8" s="26">
        <f>IF($CA8="P",BU8,(BU8+AY8)/2)</f>
        <v>0.1</v>
      </c>
      <c r="SX8" s="26">
        <f>IF($CA8="P",BV8,(BV8+AZ8)/2)</f>
        <v>0</v>
      </c>
      <c r="SY8" s="26">
        <f>IF($CA8="P",BW8,(BW8+BA8)/2)</f>
        <v>16.649999999999999</v>
      </c>
      <c r="SZ8" s="26">
        <f>IF($CA8="P",BX8,(BX8+BB8)/2)</f>
        <v>4.45</v>
      </c>
      <c r="TA8" s="26">
        <f>IF($CA8="P",BY8,(BY8+BC8)/2)</f>
        <v>0.5</v>
      </c>
      <c r="TB8" s="26">
        <f>IF($CA8="P",BZ8,(BZ8+BD8)/2)</f>
        <v>0</v>
      </c>
      <c r="TC8" s="28" t="s">
        <v>53</v>
      </c>
      <c r="TD8" s="11">
        <f>IF(SUM(SN8,SR8)&gt;0,SUM(SN8,SR8),"")</f>
        <v>11.399999999999999</v>
      </c>
      <c r="TE8" s="11">
        <f>IF(SUM(SM8:SN8,SP8:SR8,ST8)-SO8-SS8&gt;0,SUM(SM8:SN8,SP8:SR8,ST8)-SO8-SS8,"")</f>
        <v>43.300000000000004</v>
      </c>
      <c r="TF8" s="11">
        <f>IF(SUM(SV8,SZ8)&gt;0,SUM(SV8,SZ8),"")</f>
        <v>10</v>
      </c>
      <c r="TG8" s="11">
        <f>IF(SUM(SU8:SV8,SX8:SZ8,TB8)-SUM(SW8,TA8)&gt;0,SUM(SU8:SV8,SX8:SZ8,TB8)-SUM(SW8,TA8),"")</f>
        <v>42.65</v>
      </c>
      <c r="TH8" s="11">
        <f>IF(SUM(TE8,TG8)&gt;0,SUM(TE8,TG8),"")</f>
        <v>85.95</v>
      </c>
    </row>
    <row r="9" spans="1:528" x14ac:dyDescent="0.2">
      <c r="A9" s="4" cm="1">
        <f t="array" ref="A9">IF(AND(H9&lt;&gt;"",H9&lt;&gt;"No DD"),SUMPRODUCT((H$4:H$15&lt;&gt;"")*(H$4:H$15&lt;&gt;"No DD")*(E$4:E$15&gt;E9))+1,IF(H9="No DD",SUMPRODUCT((H$4:H$15="No DD")*(E$4:E$15&gt;E9))+1+SUMPRODUCT((H$4:H$15&lt;&gt;"")*(H$4:H$15&lt;&gt;"No DD")),""))</f>
        <v>6</v>
      </c>
      <c r="B9" s="5" t="s">
        <v>130</v>
      </c>
      <c r="C9" s="4" t="s">
        <v>5</v>
      </c>
      <c r="D9" s="4">
        <v>2003</v>
      </c>
      <c r="E9" s="9">
        <f>SUM(J9:P9)+SUM(J9:M9)*0.0000001+SUM(J9)*0.0000000000001</f>
        <v>137.55000926000494</v>
      </c>
      <c r="F9" s="3" t="str">
        <f>IF(OR(AND(AJ9&gt;=AN$17,AK9&gt;=AN$21,AJ9&lt;&gt;"",AI9=""),AND(AL9&gt;=AN$17,AM9&gt;=AN$21,AL9&lt;&gt;"",AI9=""),AND(BF9&gt;=BJ$17,BG9&gt;=BJ$21,BF9&lt;&gt;"",BE9=""),AND(BH9&gt;=BJ$17,BI9&gt;=BJ$21,BH9&lt;&gt;"",BE9=""),AND(CB9&gt;=CF$17,CC9&gt;=CF$21,CB9&lt;&gt;"",CA9=""),AND(CD9&gt;=CF$17,CE9&gt;=CF$21,CD9&lt;&gt;""),AND(DC9&gt;=DJ$17,DD9&gt;=DJ$21,DC9&lt;&gt;""),AND(DH9&gt;=DJ$17,DI9&gt;=DJ$21,DH9&lt;&gt;""),AND(EE9&gt;=EL$17,EF9&gt;=EL$21,EE9&lt;&gt;""),AND(EJ9&gt;=EL$17,EK9&gt;=EL$21,EJ9&lt;&gt;""),AND(FG9&gt;=FN$17,FH9&gt;=FN$21,FG9&lt;&gt;""),AND(FL9&gt;=FN$17,FM9&gt;=FN$21,FL9&lt;&gt;""),AND(GI9&gt;=GP$17,GJ9&gt;=GP$21,GI9&lt;&gt;""),AND(GN9&gt;=GP$17,GO9&gt;=GP$21,GN9&lt;&gt;""),AND(HK9&gt;=HR$17,HL9&gt;=HR$21,HK9&lt;&gt;""),AND(HP9&gt;=HR$17,HQ9&gt;=HR$21,HP9&lt;&gt;""),AND(IM9&gt;=IT$17,IN9&gt;=IT$21,IM9&lt;&gt;""),AND(IR9&gt;=IT$17,IS9&gt;=IT$21,IR9&lt;&gt;""),AND(JO9&gt;=JV$17,JP9&gt;=JV$21,JO9&lt;&gt;""),AND(JT9&gt;=JV$17,JU9&gt;=JV$21,JT9&lt;&gt;""),AND(KQ9&gt;=KX$17,KR9&gt;=KX$21,KQ9&lt;&gt;""),AND(KV9&gt;=KX$17,KW9&gt;=KX$21,KV9&lt;&gt;""),AND(LS9&gt;=LZ$17,LT9&gt;=LZ$21,LS9&lt;&gt;""),AND(LX9&gt;=LZ$17,LY9&gt;=LZ$21,LX9&lt;&gt;""),AND(MU9&gt;=NB$17,MV9&gt;=NB$21,MU9&lt;&gt;""),AND(MZ9&gt;=NB$17,NA9&gt;=NB$21,MZ9&lt;&gt;""),AND(NW9&gt;=OD$17,NX9&gt;=OD$21,NW9&lt;&gt;""),AND(OB9&gt;=OD$17,OC9&gt;=OD$21,OB9&lt;&gt;""),AND(OY9&gt;=PF$17,OZ9&gt;=PF$21,OY9&lt;&gt;""),AND(PD9&gt;=PF$17,PE9&gt;=PF$21,PD9&lt;&gt;""),AND(QA9&gt;=QH$17,QB9&gt;=QH$21,QA9&lt;&gt;""),AND(QF9&gt;=QH$17,QG9&gt;=QH$21,QF9&lt;&gt;""),AND(RC9&gt;=RJ$17,RD9&gt;=RJ$21,RC9&lt;&gt;""),AND(RH9&gt;=RJ$17,RI9&gt;=RJ$21,RH9&lt;&gt;""),AND(SE9&gt;=SL$17,SF9&gt;=SL$21,SE9&lt;&gt;""),AND(SJ9&gt;=SL$17,SK9&gt;=SL$21,SJ9&lt;&gt;"")),"P","")</f>
        <v>P</v>
      </c>
      <c r="G9" s="3" t="str">
        <f>IF(OR(AND(AK9&gt;=AN$21,AK9&lt;&gt;"",AI9=""),AND(AM9&gt;=AN$21,AM9&lt;&gt;"",AI9=""),AND(BG9&gt;=BJ$21,BG9&lt;&gt;"",BE9=""),AND(BI9&gt;=BJ$21,BI9&lt;&gt;"",BE9=""),AND(CC9&gt;=CF$21,CC9&lt;&gt;"",CA9=""),AND(CE9&gt;=CF$21,CE9&lt;&gt;"",CA9=""),AND(DD9&gt;=DJ$21,DD9&lt;&gt;""),AND(DI9&gt;=DJ$21,DI9&lt;&gt;""),AND(EF9&gt;=EL$21,EF9&lt;&gt;""),AND(EK9&gt;=EL$21,EK9&lt;&gt;""),AND(FH9&gt;=FN$21,FH9&lt;&gt;""),AND(FM9&gt;=FN$21,FM9&lt;&gt;""),AND(GJ9&gt;=GP$21,GJ9&lt;&gt;""),AND(GO9&gt;=GP$21,GO9&lt;&gt;""),AND(HL9&gt;=HR$21,HL9&lt;&gt;""),AND(HQ9&gt;=HR$21,HQ9&lt;&gt;""),AND(IN9&gt;=IT$21,IN9&lt;&gt;""),AND(IS9&gt;=IT$21,IS9&lt;&gt;""),AND(JP9&gt;=JV$21,JP9&lt;&gt;""),AND(JU9&gt;=JV$21,JU9&lt;&gt;""),AND(KR9&gt;=KX$21,KR9&lt;&gt;""),AND(KW9&gt;=KX$21,KW9&lt;&gt;""),AND(LT9&gt;=LZ$21,LT9&lt;&gt;""),AND(LY9&gt;=LZ$21,LY9&lt;&gt;""),AND(MV9&gt;=NB$21,MV9&lt;&gt;""),AND(NA9&gt;=NB$21,NA9&lt;&gt;""),AND(NX9&gt;=OD$21,NX9&lt;&gt;""),AND(OC9&gt;=OD$21,OC9&lt;&gt;""),AND(OZ9&gt;=PF$21,OZ9&lt;&gt;""),AND(PE9&gt;=PF$21,PE9&lt;&gt;""),AND(QB9&gt;=QH$21,QB9&lt;&gt;""),AND(QG9&gt;=QH$21,QG9&lt;&gt;""),AND(RD9&gt;=RJ$21,RD9&lt;&gt;""),AND(RI9&gt;=RJ$21,RI9&lt;&gt;""),AND(SF9&gt;=SL$21,SF9&lt;&gt;""),AND(SK9&gt;=SL$21,SK9&lt;&gt;"")),"P","")</f>
        <v>P</v>
      </c>
      <c r="H9" s="36" t="str">
        <f>IF(AND(G9="P",F9=""),"No DD",IF(OR(AND(AJ9&gt;=AN$20,AK9&gt;=AN$24,AJ9&lt;&gt;"",AI9=""),AND(AL9&gt;=AN$20,AM9&gt;=AN$24,AL9&lt;&gt;"",AI9=""),AND(BF9&gt;=BJ$20,BG9&gt;=BJ$24,BF9&lt;&gt;"",BE9=""),AND(BH9&gt;=BJ$20,BI9&gt;=BJ$24,BH9&lt;&gt;"",BE9=""),AND(CB9&gt;=CF$20,CC9&gt;=CF$24,CB9&lt;&gt;"",CA9=""),AND(CD9&gt;=CF$20,CE9&gt;=CF$24,CD9&lt;&gt;""),AND(DC9&gt;=DJ$20,DD9&gt;=DJ$24,DC9&lt;&gt;""),AND(DH9&gt;=DJ$20,DI9&gt;=DJ$24,DH9&lt;&gt;""),AND(EE9&gt;=EL$20,EF9&gt;=EL$24,EE9&lt;&gt;""),AND(EJ9&gt;=EL$20,EK9&gt;=EL$24,EJ9&lt;&gt;""),AND(FG9&gt;=FN$20,FH9&gt;=FN$24,FG9&lt;&gt;""),AND(FL9&gt;=FN$20,FM9&gt;=FN$24,FL9&lt;&gt;""),AND(GI9&gt;=GP$20,GJ9&gt;=GP$24,GI9&lt;&gt;""),AND(GN9&gt;=GP$20,GO9&gt;=GP$24,GN9&lt;&gt;""),AND(HK9&gt;=HR$20,HL9&gt;=HR$24,HK9&lt;&gt;""),AND(HP9&gt;=HR$20,HQ9&gt;=HR$24,HP9&lt;&gt;""),AND(IM9&gt;=IT$20,IN9&gt;=IT$24,IM9&lt;&gt;""),AND(IR9&gt;=IT$20,IS9&gt;=IT$24,IR9&lt;&gt;""),AND(JO9&gt;=JV$20,JP9&gt;=JV$24,JO9&lt;&gt;""),AND(JT9&gt;=JV$20,JU9&gt;=JV$24,JT9&lt;&gt;""),AND(KQ9&gt;=KX$20,KR9&gt;=KX$24,KQ9&lt;&gt;""),AND(KV9&gt;=KX$20,KW9&gt;=KX$24,KV9&lt;&gt;""),AND(LS9&gt;=LZ$20,LT9&gt;=LZ$24,LS9&lt;&gt;""),AND(LX9&gt;=LZ$20,LY9&gt;=LZ$24,LX9&lt;&gt;""),AND(MU9&gt;=NB$20,MV9&gt;=NB$24,MU9&lt;&gt;""),AND(MZ9&gt;=NB$20,NA9&gt;=NB$24,MZ9&lt;&gt;""),AND(NW9&gt;=OD$20,NX9&gt;=OD$24,NW9&lt;&gt;""),AND(OB9&gt;=OD$20,OC9&gt;=OD$24,OB9&lt;&gt;""),AND(OY9&gt;=PF$20,OZ9&gt;=PF$24,OY9&lt;&gt;""),AND(PD9&gt;=PF$20,PE9&gt;=PF$24,PD9&lt;&gt;""),AND(QA9&gt;=QH$20,QB9&gt;=QH$24,QA9&lt;&gt;""),AND(QF9&gt;=QH$20,QG9&gt;=QH$24,QF9&lt;&gt;""),AND(RC9&gt;=RJ$20,RD9&gt;=RJ$24,RC9&lt;&gt;""),AND(RH9&gt;=RJ$20,RI9&gt;=RJ$24,RH9&lt;&gt;""),AND(SE9&gt;=SL$20,SF9&gt;=SL$24,SE9&lt;&gt;""),AND(SJ9&gt;=SL$20,SK9&gt;=SL$24,SJ9&lt;&gt;"")),"Merit",IF(OR(AND(AJ9&gt;=AN$19,AK9&gt;=AN$23,AJ9&lt;&gt;"",AI9=""),AND(AL9&gt;=AN$19,AM9&gt;=AN$23,AL9&lt;&gt;"",AI9=""),AND(BF9&gt;=BJ$19,BG9&gt;=BJ$23,BF9&lt;&gt;"",BE9=""),AND(BH9&gt;=BJ$19,BI9&gt;=BJ$23,BH9&lt;&gt;"",BE9=""),AND(CB9&gt;=CF$19,CC9&gt;=CF$23,CB9&lt;&gt;"",CA9=""),AND(CD9&gt;=CF$19,CE9&gt;=CF$23,CD9&lt;&gt;""),AND(DC9&gt;=DJ$19,DD9&gt;=DJ$23,DC9&lt;&gt;""),AND(DH9&gt;=DJ$19,DI9&gt;=DJ$23,DH9&lt;&gt;""),AND(EE9&gt;=EL$19,EF9&gt;=EL$23,EE9&lt;&gt;""),AND(EJ9&gt;=EL$19,EK9&gt;=EL$23,EJ9&lt;&gt;""),AND(FG9&gt;=FN$19,FH9&gt;=FN$23,FG9&lt;&gt;""),AND(FL9&gt;=FN$19,FM9&gt;=FN$23,FL9&lt;&gt;""),AND(GI9&gt;=GP$19,GJ9&gt;=GP$23,GI9&lt;&gt;""),AND(GN9&gt;=GP$19,GO9&gt;=GP$23,GN9&lt;&gt;""),AND(HK9&gt;=HR$19,HL9&gt;=HR$23,HK9&lt;&gt;""),AND(HP9&gt;=HR$19,HQ9&gt;=HR$23,HP9&lt;&gt;""),AND(IM9&gt;=IT$19,IN9&gt;=IT$23,IM9&lt;&gt;""),AND(IR9&gt;=IT$19,IS9&gt;=IT$23,IR9&lt;&gt;""),AND(JO9&gt;=JV$19,JP9&gt;=JV$23,JO9&lt;&gt;""),AND(JT9&gt;=JV$19,JU9&gt;=JV$23,JT9&lt;&gt;""),AND(KQ9&gt;=KX$19,KR9&gt;=KX$23,KQ9&lt;&gt;""),AND(KV9&gt;=KX$19,KW9&gt;=KX$23,KV9&lt;&gt;""),AND(LS9&gt;=LZ$19,LT9&gt;=LZ$23,LS9&lt;&gt;""),AND(LX9&gt;=LZ$19,LY9&gt;=LZ$23,LX9&lt;&gt;""),AND(MU9&gt;=NB$19,MV9&gt;=NB$23,MU9&lt;&gt;""),AND(MZ9&gt;=NB$19,NA9&gt;=NB$23,MZ9&lt;&gt;""),AND(NW9&gt;=OD$19,NX9&gt;=OD$23,NW9&lt;&gt;""),AND(OB9&gt;=OD$19,OC9&gt;=OD$23,OB9&lt;&gt;""),AND(OY9&gt;=PF$19,OZ9&gt;=PF$23,OY9&lt;&gt;""),AND(PD9&gt;=PF$19,PE9&gt;=PF$23,PD9&lt;&gt;""),AND(QA9&gt;=QH$19,QB9&gt;=QH$23,QA9&lt;&gt;""),AND(QF9&gt;=QH$19,QG9&gt;=QH$23,QF9&lt;&gt;""),AND(RC9&gt;=RJ$19,RD9&gt;=RJ$23,RC9&lt;&gt;""),AND(RH9&gt;=RJ$19,RI9&gt;=RJ$23,RH9&lt;&gt;""),AND(SE9&gt;=SL$19,SF9&gt;=SL$23,SE9&lt;&gt;""),AND(SJ9&gt;=SL$19,SK9&gt;=SL$23,SJ9&lt;&gt;"")),"Excellence",IF(I9="P","Worlds Team",IF(F9="P","National Team","")))))</f>
        <v>Worlds Team</v>
      </c>
      <c r="I9" s="3" t="str">
        <f>IF(OR(AND(AJ9&gt;=AN$18,AK9&gt;=AN$22,AJ9&lt;&gt;"",AI9=""),AND(AL9&gt;=AN$18,AM9&gt;=AN$22,AL9&lt;&gt;"",AI9=""),AND(BF9&gt;=BJ$18,BG9&gt;=BJ$22,BF9&lt;&gt;"",BE9=""),AND(BH9&gt;=BJ$18,BI9&gt;=BJ$22,BH9&lt;&gt;"",BE9=""),AND(CB9&gt;=CF$18,CC9&gt;=CF$22,CB9&lt;&gt;"",CA9=""),AND(CD9&gt;=CF$18,CE9&gt;=CF$22,CD9&lt;&gt;""),AND(DC9&gt;=DJ$18,DD9&gt;=DJ$22,DC9&lt;&gt;""),AND(DH9&gt;=DJ$18,DI9&gt;=DJ$22,DH9&lt;&gt;""),AND(EE9&gt;=EL$18,EF9&gt;=EL$22,EE9&lt;&gt;""),AND(EJ9&gt;=EL$18,EK9&gt;=EL$22,EJ9&lt;&gt;""),AND(FG9&gt;=FN$18,FH9&gt;=FN$22,FG9&lt;&gt;""),AND(FL9&gt;=FN$18,FM9&gt;=FN$22,FL9&lt;&gt;""),AND(GI9&gt;=GP$18,GJ9&gt;=GP$22,GI9&lt;&gt;""),AND(GN9&gt;=GP$18,GO9&gt;=GP$22,GN9&lt;&gt;""),AND(HK9&gt;=HR$18,HL9&gt;=HR$22,HK9&lt;&gt;""),AND(HP9&gt;=HR$18,HQ9&gt;=HR$22,HP9&lt;&gt;""),AND(IM9&gt;=IT$18,IN9&gt;=IT$22,IM9&lt;&gt;""),AND(IR9&gt;=IT$18,IS9&gt;=IT$22,IR9&lt;&gt;""),AND(JO9&gt;=JV$18,JP9&gt;=JV$22,JO9&lt;&gt;""),AND(JT9&gt;=JV$18,JU9&gt;=JV$22,JT9&lt;&gt;""),AND(KQ9&gt;=KX$18,KR9&gt;=KX$22,KQ9&lt;&gt;""),AND(KV9&gt;=KX$18,KW9&gt;=KX$22,KV9&lt;&gt;""),AND(LS9&gt;=LZ$18,LT9&gt;=LZ$22,LS9&lt;&gt;""),AND(LX9&gt;=LZ$18,LY9&gt;=LZ$22,LX9&lt;&gt;""),AND(MU9&gt;=NB$18,MV9&gt;=NB$22,MU9&lt;&gt;""),AND(MZ9&gt;=NB$18,NA9&gt;=NB$22,MZ9&lt;&gt;""),AND(NW9&gt;=OD$18,NX9&gt;=OD$22,NW9&lt;&gt;""),AND(OB9&gt;=OD$18,OC9&gt;=OD$22,OB9&lt;&gt;""),AND(OY9&gt;=PF$18,OZ9&gt;=PF$22,OY9&lt;&gt;""),AND(PD9&gt;=PF$18,PE9&gt;=PF$22,PD9&lt;&gt;""),AND(QA9&gt;=QH$18,QB9&gt;=QH$22,QA9&lt;&gt;""),AND(QF9&gt;=QH$18,QG9&gt;=QH$22,QF9&lt;&gt;""),AND(RC9&gt;=RJ$18,RD9&gt;=RJ$22,RC9&lt;&gt;""),AND(RH9&gt;=RJ$18,RI9&gt;=RJ$22,RH9&lt;&gt;""),AND(SE9&gt;=SL$18,SF9&gt;=SL$22,SE9&lt;&gt;""),AND(SJ9&gt;=SL$18,SK9&gt;=SL$22,SJ9&lt;&gt;"")),"P","")</f>
        <v>P</v>
      </c>
      <c r="J9" s="8">
        <f>IF(COUNT(AK9,BG9,CC9)&gt;0,LARGE((AK9,BG9,CC9),1),0)</f>
        <v>49.1</v>
      </c>
      <c r="K9" s="8" t="str">
        <f>IF(J9=0,"",IF(J9=CC9,$BK$1,IF(J9=BG9,$AO$1,IF(J9=AK9,$S$1,""))))</f>
        <v>2025 Elite Canada</v>
      </c>
      <c r="L9" s="8">
        <f>IF(COUNT(AK9,BG9,CC9)&gt;1,LARGE((AK9,BG9,CC9),2),0)</f>
        <v>43.5</v>
      </c>
      <c r="M9" s="8" t="str">
        <f>IF(K9=0,"",IF(AND(L9=J9,L9=AK9,K9=BG9),$S$1,IF(AND(L9=J9,L9=AK9,L9=CC9),$S$1,IF(AND(L9=J9,L9=CC9,L9=BG9),$AO$1,IF(L9=CC9,$BK$1,IF(L9=BG9,$AO$1,IF(L9=AK9,$S$1,"")))))))</f>
        <v>2025 Nationals</v>
      </c>
      <c r="N9" s="8">
        <f>IF(MAX(AM9,BI9,CE9)&gt;0,MAX(AM9,BI9,CE9),0)</f>
        <v>44.95</v>
      </c>
      <c r="O9" s="8" t="str">
        <f>IF(N9=0,"",IF(N9=CE9,$BK$1,IF(N9=BI9,$AO$1,IF(N9=AM9,$S$1,""))))</f>
        <v>2025 Nationals</v>
      </c>
      <c r="P9" s="8" t="str">
        <f>IF(MAX(CG9:CH9)&gt;0,MAX(CG9:CH9),"")</f>
        <v/>
      </c>
      <c r="Q9" s="11" t="str">
        <f>IF(P9="","",IF(P9=CG9,"("&amp;CG$2&amp;")",IF(P9=CH9,"("&amp;CH$2&amp;")")))</f>
        <v/>
      </c>
      <c r="R9" s="8" t="str">
        <f>IF(P9="","",IF(P9=CG9,IF(P9+IF(L9="",0,L9)=SF9,$RK$1,IF(P9+IF(L9="",0,L9)=RD9,$QI$1,IF(P9+IF(L9="",0,L9)=QB9,$PG$1,IF(P9+IF(L9="",0,L9)=OZ9,$OE$1,IF(P9+IF(L9="",0,L9)=NX9,$NC$1,IF(P9+IF(L9="",0,L9)=MV9,$MA$1,IF(P9+IF(L9="",0,L9)=LT9,$KY$1,IF(P9+IF(L9="",0,L9)=KR9,$JW$1,IF(P9+IF(L9="",0,L9)=JP9,$IU$1,IF(P9+IF(L9="",0,L9)=IN9,$HS$1,IF(P9+IF(L9="",0,L9)=HL9,$GQ$1,IF(P9+IF(L9="",0,L9)=GJ9,$FO$1,IF(P9+IF(L9="",0,L9)=FH9,$EM$1,IF(P9+IF(L9="",0,L9)=EF9,$DK$1,IF(P9+IF(L9="",0,L9)=DD9,$CI$1))))))))))))))),IF(P9=CH9,IF(P9+IF(N9="",0,N9)=SK9,$RK$1,IF(P9+IF(N9="",0,N9)=RI9,$QI$1,IF(P9+IF(N9="",0,N9)=QG9,$PG$1,IF(P9+IF(N9="",0,N9)=PE9,$OE$1,IF(P9+IF(N9="",0,N9)=OC9,$NC$1,IF(P9+IF(N9="",0,N9)=NA9,$MA$1,IF(P9+IF(N9="",0,N9)=LY9,$KY$1,IF(P9+IF(N9="",0,N9)=KW9,$JW$1,IF(P9+IF(N9="",0,N9)=JU9,$IU$1,IF(P9+IF(N9="",0,N9)=IS9,$HS$1,IF(P9+IF(N9="",0,N9)=HQ9,$GQ$1,IF(P9+IF(N9="",0,N9)=GO9,$FO$1,IF(P9+IF(N9="",0,N9)=FM9,$EM$1,IF(P9+IF(N9="",0,N9)=EK9,$DK$1,IF(P9+IF(N9="",0,N9)=DI9,$CI$1))))))))))))))))))</f>
        <v/>
      </c>
      <c r="S9" s="19">
        <v>18.3</v>
      </c>
      <c r="T9" s="19">
        <v>6.9</v>
      </c>
      <c r="U9" s="19">
        <v>0</v>
      </c>
      <c r="V9" s="19">
        <v>0</v>
      </c>
      <c r="W9" s="19">
        <v>17.8</v>
      </c>
      <c r="X9" s="19">
        <v>6.1</v>
      </c>
      <c r="Y9" s="19">
        <v>0</v>
      </c>
      <c r="Z9" s="19">
        <v>0</v>
      </c>
      <c r="AA9" s="19">
        <v>14.6</v>
      </c>
      <c r="AB9" s="19">
        <v>3.2</v>
      </c>
      <c r="AC9" s="19">
        <v>0</v>
      </c>
      <c r="AD9" s="19">
        <v>0</v>
      </c>
      <c r="AE9" s="19">
        <v>17.399999999999999</v>
      </c>
      <c r="AF9" s="19">
        <v>5.9</v>
      </c>
      <c r="AG9" s="19">
        <v>0</v>
      </c>
      <c r="AH9" s="19">
        <v>0</v>
      </c>
      <c r="AI9" s="27"/>
      <c r="AJ9" s="40">
        <f>IF(SUM(T9,X9)&gt;0,SUM(T9,X9),"")</f>
        <v>13</v>
      </c>
      <c r="AK9" s="40">
        <f>IF(SUM(S9:T9,V9:X9,Z9)-U9-Y9&gt;0,SUM(S9:T9,V9:X9,Z9)-U9-Y9,"")</f>
        <v>49.1</v>
      </c>
      <c r="AL9" s="40">
        <f>IF(SUM(AB9,AF9)&gt;0,SUM(AB9,AF9),"")</f>
        <v>9.1000000000000014</v>
      </c>
      <c r="AM9" s="40">
        <f>IF(SUM(AA9:AB9,AD9:AF9,AH9)-SUM(AC9,AG9)&gt;0,SUM(AA9:AB9,AD9:AF9,AH9)-SUM(AC9,AG9),"")</f>
        <v>41.1</v>
      </c>
      <c r="AN9" s="40">
        <f>IF(SUM(AK9,AM9)&gt;0,SUM(AK9,AM9),"")</f>
        <v>90.2</v>
      </c>
      <c r="AO9" s="18">
        <v>17.850000000000001</v>
      </c>
      <c r="AP9" s="18">
        <v>6.9</v>
      </c>
      <c r="AQ9" s="18">
        <v>0</v>
      </c>
      <c r="AR9" s="18">
        <v>0</v>
      </c>
      <c r="AS9" s="18">
        <v>14.100000000000001</v>
      </c>
      <c r="AT9" s="18">
        <v>4.6500000000000004</v>
      </c>
      <c r="AU9" s="18">
        <v>0</v>
      </c>
      <c r="AV9" s="18">
        <v>0</v>
      </c>
      <c r="AW9" s="18">
        <v>16.350000000000001</v>
      </c>
      <c r="AX9" s="18">
        <v>5.0500000000000007</v>
      </c>
      <c r="AY9" s="18">
        <v>0</v>
      </c>
      <c r="AZ9" s="18">
        <v>0</v>
      </c>
      <c r="BA9" s="18">
        <v>17.350000000000001</v>
      </c>
      <c r="BB9" s="18">
        <v>6.2</v>
      </c>
      <c r="BC9" s="18">
        <v>0</v>
      </c>
      <c r="BD9" s="18">
        <v>0</v>
      </c>
      <c r="BE9" s="28" t="s">
        <v>53</v>
      </c>
      <c r="BF9" s="11">
        <f>IF(SUM(AP9,AT9)&gt;0,SUM(AP9,AT9),"")</f>
        <v>11.55</v>
      </c>
      <c r="BG9" s="11">
        <f>IF(SUM(AO9:AP9,AR9:AT9,AV9)-AQ9-AU9&gt;0,SUM(AO9:AP9,AR9:AT9,AV9)-AQ9-AU9,"")</f>
        <v>43.5</v>
      </c>
      <c r="BH9" s="11">
        <f>IF(SUM(AX9,BB9)&gt;0,SUM(AX9,BB9),"")</f>
        <v>11.25</v>
      </c>
      <c r="BI9" s="11">
        <f>IF(SUM(AW9:AX9,AZ9:BB9,BD9)-SUM(AY9,BC9)&gt;0,SUM(AW9:AX9,AZ9:BB9,BD9)-SUM(AY9,BC9),"")</f>
        <v>44.95</v>
      </c>
      <c r="BJ9" s="11">
        <f>IF(SUM(BG9,BI9)&gt;0,SUM(BG9,BI9),"")</f>
        <v>88.45</v>
      </c>
      <c r="BK9" s="19">
        <v>14.9</v>
      </c>
      <c r="BL9" s="19">
        <v>3.5</v>
      </c>
      <c r="BM9" s="19">
        <v>3</v>
      </c>
      <c r="BN9" s="19">
        <v>0</v>
      </c>
      <c r="BO9" s="19">
        <v>17.2</v>
      </c>
      <c r="BP9" s="19">
        <v>4.7</v>
      </c>
      <c r="BQ9" s="19">
        <v>0.6</v>
      </c>
      <c r="BR9" s="19">
        <v>0</v>
      </c>
      <c r="BS9" s="19">
        <v>16.600000000000001</v>
      </c>
      <c r="BT9" s="19">
        <v>5.5</v>
      </c>
      <c r="BU9" s="19">
        <v>0</v>
      </c>
      <c r="BV9" s="19">
        <v>0</v>
      </c>
      <c r="BW9" s="19">
        <v>17</v>
      </c>
      <c r="BX9" s="19">
        <v>4.7</v>
      </c>
      <c r="BY9" s="19">
        <v>0.6</v>
      </c>
      <c r="BZ9" s="19">
        <v>0</v>
      </c>
      <c r="CA9" s="27"/>
      <c r="CB9" s="40">
        <f>IF(SUM(BL9,BP9)&gt;0,SUM(BL9,BP9),"")</f>
        <v>8.1999999999999993</v>
      </c>
      <c r="CC9" s="40">
        <f>IF(SUM(BK9:BL9,BN9:BP9,BR9)-BM9-BQ9&gt;0,SUM(BK9:BL9,BN9:BP9,BR9)-BM9-BQ9,"")</f>
        <v>36.699999999999996</v>
      </c>
      <c r="CD9" s="40">
        <f>IF(SUM(BT9,BX9)&gt;0,SUM(BT9,BX9),"")</f>
        <v>10.199999999999999</v>
      </c>
      <c r="CE9" s="40">
        <f>IF(SUM(BS9:BT9,BV9:BX9,BZ9)-SUM(BU9,BY9)&gt;0,SUM(BS9:BT9,BV9:BX9,BZ9)-SUM(BU9,BY9),"")</f>
        <v>43.2</v>
      </c>
      <c r="CF9" s="40">
        <f>IF(SUM(CC9,CE9)&gt;0,SUM(CC9,CE9),"")</f>
        <v>79.900000000000006</v>
      </c>
      <c r="CG9" s="51" t="str">
        <f>IF(MAX(DD9,EF9,FH9,GJ9,HL9,IN9,JP9,KR9,LT9,MV9,NX9,OZ9,QB9,RD9,SF9)-IF(L9="",0,L9)&gt;0.001,MAX(DD9,EF9,FH9,GJ9,HL9,IN9,JP9,KR9,LT9,MV9,NX9,OZ9,QB9,RD9,SF9)-IF(L9="",0,L9),"")</f>
        <v/>
      </c>
      <c r="CH9" s="51" t="str">
        <f>IF(MAX(DI9,EK9,FM9,GO9,HQ9,IS9,JU9,KW9,LY9,NA9,OC9,PE9,QG9,RI9,SK9)-IF(N9="",0,N9)&gt;0.001,MAX(DI9,EK9,FM9,GO9,HQ9,IS9,JU9,KW9,LY9,NA9,OC9,PE9,QG9,RI9,SK9)-IF(N9="",0,N9),"")</f>
        <v/>
      </c>
      <c r="CI9" s="17"/>
      <c r="CJ9" s="17"/>
      <c r="CK9" s="17"/>
      <c r="CL9" s="17"/>
      <c r="CM9" s="17"/>
      <c r="CN9" s="17"/>
      <c r="CO9" s="17"/>
      <c r="CP9" s="17"/>
      <c r="CQ9" s="17"/>
      <c r="CR9" s="17"/>
      <c r="CS9" s="17"/>
      <c r="CT9" s="17"/>
      <c r="CU9" s="17"/>
      <c r="CV9" s="17"/>
      <c r="CW9" s="17"/>
      <c r="CX9" s="17"/>
      <c r="CY9" s="17"/>
      <c r="CZ9" s="17"/>
      <c r="DA9" s="17"/>
      <c r="DB9" s="17"/>
      <c r="DC9" s="40" t="str">
        <f>IF(SUM(CJ9,CN9)&gt;0,SUM(CJ9,CN9),"")</f>
        <v/>
      </c>
      <c r="DD9" s="40" t="str">
        <f>IF(SUM(CI9:CJ9,CL9:CN9,CP9)-CK9-CO9&gt;0,SUM(CI9:CJ9,CL9:CN9,CP9)-CK9-CO9,"")</f>
        <v/>
      </c>
      <c r="DE9" s="40" t="str">
        <f>IF(SUM(CQ9:CR9,CT9)-CS9&gt;0,SUM(CQ9:CR9,CT9)-CS9,"")</f>
        <v/>
      </c>
      <c r="DF9" s="40" t="str">
        <f>IF(SUM(CJ9,CN9,CR9)&gt;0,SUM(CJ9,CN9,CR9),"")</f>
        <v/>
      </c>
      <c r="DG9" s="40" t="str">
        <f>IF(SUM(DD9,DE9)&gt;0,SUM(DD9,DE9),"")</f>
        <v/>
      </c>
      <c r="DH9" s="40" t="str">
        <f>IF(SUM(CV9,CZ9)&gt;0,SUM(CV9,CZ9),"")</f>
        <v/>
      </c>
      <c r="DI9" s="40" t="str">
        <f>IF(SUM(CU9:CV9,CX9:CZ9,DB9)-SUM(CW9,DA9)&gt;0,SUM(CU9:CV9,CX9:CZ9,DB9)-SUM(CW9,DA9),"")</f>
        <v/>
      </c>
      <c r="DJ9" s="40" t="str">
        <f>IF(SUM(DD9,DE9,DI9)&gt;0,SUM(DD9,DE9,DI9),"")</f>
        <v/>
      </c>
      <c r="DK9" s="18"/>
      <c r="DL9" s="18"/>
      <c r="DM9" s="18"/>
      <c r="DN9" s="18"/>
      <c r="DO9" s="18"/>
      <c r="DP9" s="18"/>
      <c r="DQ9" s="18"/>
      <c r="DR9" s="18"/>
      <c r="DS9" s="18"/>
      <c r="DT9" s="18"/>
      <c r="DU9" s="18"/>
      <c r="DV9" s="18"/>
      <c r="DW9" s="18"/>
      <c r="DX9" s="18"/>
      <c r="DY9" s="18"/>
      <c r="DZ9" s="18"/>
      <c r="EA9" s="18"/>
      <c r="EB9" s="18"/>
      <c r="EC9" s="18"/>
      <c r="ED9" s="18"/>
      <c r="EE9" s="11" t="str">
        <f>IF(SUM(DL9,DP9)&gt;0,SUM(DL9,DP9),"")</f>
        <v/>
      </c>
      <c r="EF9" s="11" t="str">
        <f>IF(SUM(DK9:DL9,DN9:DP9,DR9)-DM9-DQ9&gt;0,SUM(DK9:DL9,DN9:DP9,DR9)-DM9-DQ9,"")</f>
        <v/>
      </c>
      <c r="EG9" s="11" t="str">
        <f>IF(SUM(DS9:DT9,DV9)-DU9&gt;0,SUM(DS9:DT9,DV9)-DU9,"")</f>
        <v/>
      </c>
      <c r="EH9" s="11" t="str">
        <f>IF(SUM(DL9,DP9,DT9)&gt;0,SUM(DL9,DP9,DT9),"")</f>
        <v/>
      </c>
      <c r="EI9" s="11" t="str">
        <f>IF(SUM(EF9,EG9)&gt;0,SUM(EF9,EG9),"")</f>
        <v/>
      </c>
      <c r="EJ9" s="11" t="str">
        <f>IF(SUM(DX9,EB9)&gt;0,SUM(DX9,EB9),"")</f>
        <v/>
      </c>
      <c r="EK9" s="11" t="str">
        <f>IF(SUM(DW9:DX9,DZ9:EB9,ED9)-SUM(DY9,EC9)&gt;0,SUM(DW9:DX9,DZ9:EB9,ED9)-SUM(DY9,EC9),"")</f>
        <v/>
      </c>
      <c r="EL9" s="11" t="str">
        <f>IF(SUM(EF9,EG9,EK9)&gt;0,SUM(EF9,EG9,EK9),"")</f>
        <v/>
      </c>
      <c r="EM9" s="17"/>
      <c r="EN9" s="17"/>
      <c r="EO9" s="17"/>
      <c r="EP9" s="17"/>
      <c r="EQ9" s="17"/>
      <c r="ER9" s="17"/>
      <c r="ES9" s="17"/>
      <c r="ET9" s="17"/>
      <c r="EU9" s="17"/>
      <c r="EV9" s="17"/>
      <c r="EW9" s="17"/>
      <c r="EX9" s="17"/>
      <c r="EY9" s="17"/>
      <c r="EZ9" s="17"/>
      <c r="FA9" s="17"/>
      <c r="FB9" s="17"/>
      <c r="FC9" s="17"/>
      <c r="FD9" s="17"/>
      <c r="FE9" s="17"/>
      <c r="FF9" s="17"/>
      <c r="FG9" s="40" t="str">
        <f>IF(SUM(EN9,ER9)&gt;0,SUM(EN9,ER9),"")</f>
        <v/>
      </c>
      <c r="FH9" s="40" t="str">
        <f>IF(SUM(EM9:EN9,EP9:ER9,ET9)-EO9-ES9&gt;0,SUM(EM9:EN9,EP9:ER9,ET9)-EO9-ES9,"")</f>
        <v/>
      </c>
      <c r="FI9" s="40" t="str">
        <f>IF(SUM(EU9:EV9,EX9)-EW9&gt;0,SUM(EU9:EV9,EX9)-EW9,"")</f>
        <v/>
      </c>
      <c r="FJ9" s="40" t="str">
        <f>IF(SUM(EN9,ER9,EV9)&gt;0,SUM(EN9,ER9,EV9),"")</f>
        <v/>
      </c>
      <c r="FK9" s="40" t="str">
        <f>IF(SUM(FH9,FI9)&gt;0,SUM(FH9,FI9),"")</f>
        <v/>
      </c>
      <c r="FL9" s="40" t="str">
        <f>IF(SUM(EZ9,FD9)&gt;0,SUM(EZ9,FD9),"")</f>
        <v/>
      </c>
      <c r="FM9" s="40" t="str">
        <f>IF(SUM(EY9:EZ9,FB9:FD9,FF9)-SUM(FA9,FE9)&gt;0,SUM(EY9:EZ9,FB9:FD9,FF9)-SUM(FA9,FE9),"")</f>
        <v/>
      </c>
      <c r="FN9" s="40" t="str">
        <f>IF(SUM(FH9,FI9,FM9)&gt;0,SUM(FH9,FI9,FM9),"")</f>
        <v/>
      </c>
      <c r="FO9" s="18"/>
      <c r="FP9" s="18"/>
      <c r="FQ9" s="18"/>
      <c r="FR9" s="18"/>
      <c r="FS9" s="18"/>
      <c r="FT9" s="18"/>
      <c r="FU9" s="18"/>
      <c r="FV9" s="18"/>
      <c r="FW9" s="18"/>
      <c r="FX9" s="18"/>
      <c r="FY9" s="18"/>
      <c r="FZ9" s="18"/>
      <c r="GA9" s="18"/>
      <c r="GB9" s="18"/>
      <c r="GC9" s="18"/>
      <c r="GD9" s="18"/>
      <c r="GE9" s="18"/>
      <c r="GF9" s="18"/>
      <c r="GG9" s="18"/>
      <c r="GH9" s="18"/>
      <c r="GI9" s="11" t="str">
        <f>IF(SUM(FP9,FT9)&gt;0,SUM(FP9,FT9),"")</f>
        <v/>
      </c>
      <c r="GJ9" s="11" t="str">
        <f>IF(SUM(FO9:FP9,FR9:FT9,FV9)-FQ9-FU9&gt;0,SUM(FO9:FP9,FR9:FT9,FV9)-FQ9-FU9,"")</f>
        <v/>
      </c>
      <c r="GK9" s="11" t="str">
        <f>IF(SUM(FW9:FX9,FZ9)-FY9&gt;0,SUM(FW9:FX9,FZ9)-FY9,"")</f>
        <v/>
      </c>
      <c r="GL9" s="11" t="str">
        <f>IF(SUM(FP9,FT9,FX9)&gt;0,SUM(FP9,FT9,FX9),"")</f>
        <v/>
      </c>
      <c r="GM9" s="11" t="str">
        <f>IF(SUM(GJ9,GK9)&gt;0,SUM(GJ9,GK9),"")</f>
        <v/>
      </c>
      <c r="GN9" s="11" t="str">
        <f>IF(SUM(GB9,GF9)&gt;0,SUM(GB9,GF9),"")</f>
        <v/>
      </c>
      <c r="GO9" s="11" t="str">
        <f>IF(SUM(GA9:GB9,GD9:GF9,GH9)-SUM(GC9,GG9)&gt;0,SUM(GA9:GB9,GD9:GF9,GH9)-SUM(GC9,GG9),"")</f>
        <v/>
      </c>
      <c r="GP9" s="11" t="str">
        <f>IF(SUM(GJ9,GK9,GO9)&gt;0,SUM(GJ9,GK9,GO9),"")</f>
        <v/>
      </c>
      <c r="GQ9" s="17"/>
      <c r="GR9" s="17"/>
      <c r="GS9" s="17"/>
      <c r="GT9" s="17"/>
      <c r="GU9" s="17"/>
      <c r="GV9" s="17"/>
      <c r="GW9" s="17"/>
      <c r="GX9" s="17"/>
      <c r="GY9" s="17"/>
      <c r="GZ9" s="17"/>
      <c r="HA9" s="17"/>
      <c r="HB9" s="17"/>
      <c r="HC9" s="17"/>
      <c r="HD9" s="17"/>
      <c r="HE9" s="17"/>
      <c r="HF9" s="17"/>
      <c r="HG9" s="17"/>
      <c r="HH9" s="17"/>
      <c r="HI9" s="17"/>
      <c r="HJ9" s="17"/>
      <c r="HK9" s="40" t="str">
        <f>IF(SUM(GR9,GV9)&gt;0,SUM(GR9,GV9),"")</f>
        <v/>
      </c>
      <c r="HL9" s="40" t="str">
        <f>IF(SUM(GQ9:GR9,GT9:GV9,GX9)-GS9-GW9&gt;0,SUM(GQ9:GR9,GT9:GV9,GX9)-GS9-GW9,"")</f>
        <v/>
      </c>
      <c r="HM9" s="40" t="str">
        <f>IF(SUM(GY9:GZ9,HB9)-HA9&gt;0,SUM(GY9:GZ9,HB9)-HA9,"")</f>
        <v/>
      </c>
      <c r="HN9" s="40" t="str">
        <f>IF(SUM(GR9,GV9,GZ9)&gt;0,SUM(GR9,GV9,GZ9),"")</f>
        <v/>
      </c>
      <c r="HO9" s="40" t="str">
        <f>IF(SUM(HL9,HM9)&gt;0,SUM(HL9,HM9),"")</f>
        <v/>
      </c>
      <c r="HP9" s="40" t="str">
        <f>IF(SUM(HD9,HH9)&gt;0,SUM(HD9,HH9),"")</f>
        <v/>
      </c>
      <c r="HQ9" s="40" t="str">
        <f>IF(SUM(HC9:HD9,HF9:HH9,HJ9)-SUM(HE9,HI9)&gt;0,SUM(HC9:HD9,HF9:HH9,HJ9)-SUM(HE9,HI9),"")</f>
        <v/>
      </c>
      <c r="HR9" s="40" t="str">
        <f>IF(SUM(HL9,HM9,HQ9)&gt;0,SUM(HL9,HM9,HQ9),"")</f>
        <v/>
      </c>
      <c r="HS9" s="18"/>
      <c r="HT9" s="18"/>
      <c r="HU9" s="18"/>
      <c r="HV9" s="18"/>
      <c r="HW9" s="18"/>
      <c r="HX9" s="18"/>
      <c r="HY9" s="18"/>
      <c r="HZ9" s="18"/>
      <c r="IA9" s="18"/>
      <c r="IB9" s="18"/>
      <c r="IC9" s="18"/>
      <c r="ID9" s="18"/>
      <c r="IE9" s="18"/>
      <c r="IF9" s="18"/>
      <c r="IG9" s="18"/>
      <c r="IH9" s="18"/>
      <c r="II9" s="18"/>
      <c r="IJ9" s="18"/>
      <c r="IK9" s="18"/>
      <c r="IL9" s="18"/>
      <c r="IM9" s="11" t="str">
        <f>IF(SUM(HT9,HX9)&gt;0,SUM(HT9,HX9),"")</f>
        <v/>
      </c>
      <c r="IN9" s="11" t="str">
        <f>IF(SUM(HS9:HT9,HV9:HX9,HZ9)-HU9-HY9&gt;0,SUM(HS9:HT9,HV9:HX9,HZ9)-HU9-HY9,"")</f>
        <v/>
      </c>
      <c r="IO9" s="11" t="str">
        <f>IF(SUM(IA9:IB9,ID9)-IC9&gt;0,SUM(IA9:IB9,ID9)-IC9,"")</f>
        <v/>
      </c>
      <c r="IP9" s="11" t="str">
        <f>IF(SUM(HT9,HX9,IB9)&gt;0,SUM(HT9,HX9,IB9),"")</f>
        <v/>
      </c>
      <c r="IQ9" s="11" t="str">
        <f>IF(SUM(IN9,IO9)&gt;0,SUM(IN9,IO9),"")</f>
        <v/>
      </c>
      <c r="IR9" s="11" t="str">
        <f>IF(SUM(IF9,IJ9)&gt;0,SUM(IF9,IJ9),"")</f>
        <v/>
      </c>
      <c r="IS9" s="11" t="str">
        <f>IF(SUM(IE9:IF9,IH9:IJ9,IL9)-SUM(IG9,IK9)&gt;0,SUM(IE9:IF9,IH9:IJ9,IL9)-SUM(IG9,IK9),"")</f>
        <v/>
      </c>
      <c r="IT9" s="11" t="str">
        <f>IF(SUM(IN9,IO9,IS9)&gt;0,SUM(IN9,IO9,IS9),"")</f>
        <v/>
      </c>
      <c r="IU9" s="17"/>
      <c r="IV9" s="17"/>
      <c r="IW9" s="17"/>
      <c r="IX9" s="17"/>
      <c r="IY9" s="17"/>
      <c r="IZ9" s="17"/>
      <c r="JA9" s="17"/>
      <c r="JB9" s="17"/>
      <c r="JC9" s="17"/>
      <c r="JD9" s="17"/>
      <c r="JE9" s="17"/>
      <c r="JF9" s="17"/>
      <c r="JG9" s="17"/>
      <c r="JH9" s="17"/>
      <c r="JI9" s="17"/>
      <c r="JJ9" s="17"/>
      <c r="JK9" s="17"/>
      <c r="JL9" s="17"/>
      <c r="JM9" s="17"/>
      <c r="JN9" s="17"/>
      <c r="JO9" s="40" t="str">
        <f>IF(SUM(IV9,IZ9)&gt;0,SUM(IV9,IZ9),"")</f>
        <v/>
      </c>
      <c r="JP9" s="40" t="str">
        <f>IF(SUM(IU9:IV9,IX9:IZ9,JB9)-IW9-JA9&gt;0,SUM(IU9:IV9,IX9:IZ9,JB9)-IW9-JA9,"")</f>
        <v/>
      </c>
      <c r="JQ9" s="40" t="str">
        <f>IF(SUM(JC9:JD9,JF9)-JE9&gt;0,SUM(JC9:JD9,JF9)-JE9,"")</f>
        <v/>
      </c>
      <c r="JR9" s="40" t="str">
        <f>IF(SUM(IV9,IZ9,JD9)&gt;0,SUM(IV9,IZ9,JD9),"")</f>
        <v/>
      </c>
      <c r="JS9" s="40" t="str">
        <f>IF(SUM(JP9,JQ9)&gt;0,SUM(JP9,JQ9),"")</f>
        <v/>
      </c>
      <c r="JT9" s="40" t="str">
        <f>IF(SUM(JH9,JL9)&gt;0,SUM(JH9,JL9),"")</f>
        <v/>
      </c>
      <c r="JU9" s="40" t="str">
        <f>IF(SUM(JG9:JH9,JJ9:JL9,JN9)-SUM(JI9,JM9)&gt;0,SUM(JG9:JH9,JJ9:JL9,JN9)-SUM(JI9,JM9),"")</f>
        <v/>
      </c>
      <c r="JV9" s="40" t="str">
        <f>IF(SUM(JP9,JQ9,JU9)&gt;0,SUM(JP9,JQ9,JU9),"")</f>
        <v/>
      </c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8"/>
      <c r="KM9" s="18"/>
      <c r="KN9" s="18"/>
      <c r="KO9" s="18"/>
      <c r="KP9" s="18"/>
      <c r="KQ9" s="11" t="str">
        <f>IF(SUM(JX9,KB9)&gt;0,SUM(JX9,KB9),"")</f>
        <v/>
      </c>
      <c r="KR9" s="11" t="str">
        <f>IF(SUM(JW9:JX9,JZ9:KB9,KD9)-JY9-KC9&gt;0,SUM(JW9:JX9,JZ9:KB9,KD9)-JY9-KC9,"")</f>
        <v/>
      </c>
      <c r="KS9" s="11" t="str">
        <f>IF(SUM(KE9:KF9,KH9)-KG9&gt;0,SUM(KE9:KF9,KH9)-KG9,"")</f>
        <v/>
      </c>
      <c r="KT9" s="11" t="str">
        <f>IF(SUM(JX9,KB9,KF9)&gt;0,SUM(JX9,KB9,KF9),"")</f>
        <v/>
      </c>
      <c r="KU9" s="11" t="str">
        <f>IF(SUM(KR9,KS9)&gt;0,SUM(KR9,KS9),"")</f>
        <v/>
      </c>
      <c r="KV9" s="11" t="str">
        <f>IF(SUM(KJ9,KN9)&gt;0,SUM(KJ9,KN9),"")</f>
        <v/>
      </c>
      <c r="KW9" s="11" t="str">
        <f>IF(SUM(KI9:KJ9,KL9:KN9,KP9)-SUM(KK9,KO9)&gt;0,SUM(KI9:KJ9,KL9:KN9,KP9)-SUM(KK9,KO9),"")</f>
        <v/>
      </c>
      <c r="KX9" s="11" t="str">
        <f>IF(SUM(KR9,KS9,KW9)&gt;0,SUM(KR9,KS9,KW9),"")</f>
        <v/>
      </c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40" t="str">
        <f>IF(SUM(KZ9,LD9)&gt;0,SUM(KZ9,LD9),"")</f>
        <v/>
      </c>
      <c r="LT9" s="40" t="str">
        <f>IF(SUM(KY9:KZ9,LB9:LD9,LF9)-LA9-LE9&gt;0,SUM(KY9:KZ9,LB9:LD9,LF9)-LA9-LE9,"")</f>
        <v/>
      </c>
      <c r="LU9" s="40" t="str">
        <f>IF(SUM(LG9:LH9,LJ9)-LI9&gt;0,SUM(LG9:LH9,LJ9)-LI9,"")</f>
        <v/>
      </c>
      <c r="LV9" s="40" t="str">
        <f>IF(SUM(KZ9,LD9,LH9)&gt;0,SUM(KZ9,LD9,LH9),"")</f>
        <v/>
      </c>
      <c r="LW9" s="40" t="str">
        <f>IF(SUM(LT9,LU9)&gt;0,SUM(LT9,LU9),"")</f>
        <v/>
      </c>
      <c r="LX9" s="40" t="str">
        <f>IF(SUM(LL9,LP9)&gt;0,SUM(LL9,LP9),"")</f>
        <v/>
      </c>
      <c r="LY9" s="40" t="str">
        <f>IF(SUM(LK9:LL9,LN9:LP9,LR9)-SUM(LM9,LQ9)&gt;0,SUM(LK9:LL9,LN9:LP9,LR9)-SUM(LM9,LQ9),"")</f>
        <v/>
      </c>
      <c r="LZ9" s="40" t="str">
        <f>IF(SUM(LT9,LU9,LY9)&gt;0,SUM(LT9,LU9,LY9),"")</f>
        <v/>
      </c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1" t="str">
        <f>IF(SUM(MB9,MF9)&gt;0,SUM(MB9,MF9),"")</f>
        <v/>
      </c>
      <c r="MV9" s="11" t="str">
        <f>IF(SUM(MA9:MB9,MD9:MF9,MH9)-MC9-MG9&gt;0,SUM(MA9:MB9,MD9:MF9,MH9)-MC9-MG9,"")</f>
        <v/>
      </c>
      <c r="MW9" s="11" t="str">
        <f>IF(SUM(MI9:MJ9,ML9)-MK9&gt;0,SUM(MI9:MJ9,ML9)-MK9,"")</f>
        <v/>
      </c>
      <c r="MX9" s="11" t="str">
        <f>IF(SUM(MB9,MF9,MJ9)&gt;0,SUM(MB9,MF9,MJ9),"")</f>
        <v/>
      </c>
      <c r="MY9" s="11" t="str">
        <f>IF(SUM(MV9,MW9)&gt;0,SUM(MV9,MW9),"")</f>
        <v/>
      </c>
      <c r="MZ9" s="11" t="str">
        <f>IF(SUM(MN9,MR9)&gt;0,SUM(MN9,MR9),"")</f>
        <v/>
      </c>
      <c r="NA9" s="11" t="str">
        <f>IF(SUM(MM9:MN9,MP9:MR9,MT9)-SUM(MO9,MS9)&gt;0,SUM(MM9:MN9,MP9:MR9,MT9)-SUM(MO9,MS9),"")</f>
        <v/>
      </c>
      <c r="NB9" s="11" t="str">
        <f>IF(SUM(MV9,MW9,NA9)&gt;0,SUM(MV9,MW9,NA9),"")</f>
        <v/>
      </c>
      <c r="NC9" s="17"/>
      <c r="ND9" s="17"/>
      <c r="NE9" s="17"/>
      <c r="NF9" s="17"/>
      <c r="NG9" s="17"/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40" t="str">
        <f>IF(SUM(ND9,NH9)&gt;0,SUM(ND9,NH9),"")</f>
        <v/>
      </c>
      <c r="NX9" s="40" t="str">
        <f>IF(SUM(NC9:ND9,NF9:NH9,NJ9)-NE9-NI9&gt;0,SUM(NC9:ND9,NF9:NH9,NJ9)-NE9-NI9,"")</f>
        <v/>
      </c>
      <c r="NY9" s="40" t="str">
        <f>IF(SUM(NK9:NL9,NN9)-NM9&gt;0,SUM(NK9:NL9,NN9)-NM9,"")</f>
        <v/>
      </c>
      <c r="NZ9" s="40" t="str">
        <f>IF(SUM(ND9,NH9,NL9)&gt;0,SUM(ND9,NH9,NL9),"")</f>
        <v/>
      </c>
      <c r="OA9" s="40" t="str">
        <f>IF(SUM(NX9,NY9)&gt;0,SUM(NX9,NY9),"")</f>
        <v/>
      </c>
      <c r="OB9" s="40" t="str">
        <f>IF(SUM(NP9,NT9)&gt;0,SUM(NP9,NT9),"")</f>
        <v/>
      </c>
      <c r="OC9" s="40" t="str">
        <f>IF(SUM(NO9:NP9,NR9:NT9,NV9)-SUM(NQ9,NU9)&gt;0,SUM(NO9:NP9,NR9:NT9,NV9)-SUM(NQ9,NU9),"")</f>
        <v/>
      </c>
      <c r="OD9" s="40" t="str">
        <f>IF(SUM(NX9,NY9,OC9)&gt;0,SUM(NX9,NY9,OC9),"")</f>
        <v/>
      </c>
      <c r="OE9" s="18"/>
      <c r="OF9" s="18"/>
      <c r="OG9" s="18"/>
      <c r="OH9" s="18"/>
      <c r="OI9" s="18"/>
      <c r="OJ9" s="18"/>
      <c r="OK9" s="18"/>
      <c r="OL9" s="18"/>
      <c r="OM9" s="18"/>
      <c r="ON9" s="18"/>
      <c r="OO9" s="18"/>
      <c r="OP9" s="18"/>
      <c r="OQ9" s="18"/>
      <c r="OR9" s="18"/>
      <c r="OS9" s="18"/>
      <c r="OT9" s="18"/>
      <c r="OU9" s="18"/>
      <c r="OV9" s="18"/>
      <c r="OW9" s="18"/>
      <c r="OX9" s="18"/>
      <c r="OY9" s="11" t="str">
        <f>IF(SUM(OF9,OJ9)&gt;0,SUM(OF9,OJ9),"")</f>
        <v/>
      </c>
      <c r="OZ9" s="11" t="str">
        <f>IF(SUM(OE9:OF9,OH9:OJ9,OL9)-OG9-OK9&gt;0,SUM(OE9:OF9,OH9:OJ9,OL9)-OG9-OK9,"")</f>
        <v/>
      </c>
      <c r="PA9" s="11" t="str">
        <f>IF(SUM(OM9:ON9,OP9)-OO9&gt;0,SUM(OM9:ON9,OP9)-OO9,"")</f>
        <v/>
      </c>
      <c r="PB9" s="11" t="str">
        <f>IF(SUM(OF9,OJ9,ON9)&gt;0,SUM(OF9,OJ9,ON9),"")</f>
        <v/>
      </c>
      <c r="PC9" s="11" t="str">
        <f>IF(SUM(OZ9,PA9)&gt;0,SUM(OZ9,PA9),"")</f>
        <v/>
      </c>
      <c r="PD9" s="11" t="str">
        <f>IF(SUM(OR9,OV9)&gt;0,SUM(OR9,OV9),"")</f>
        <v/>
      </c>
      <c r="PE9" s="11" t="str">
        <f>IF(SUM(OQ9:OR9,OT9:OV9,OX9)-SUM(OS9,OW9)&gt;0,SUM(OQ9:OR9,OT9:OV9,OX9)-SUM(OS9,OW9),"")</f>
        <v/>
      </c>
      <c r="PF9" s="11" t="str">
        <f>IF(SUM(OZ9,PA9,PE9)&gt;0,SUM(OZ9,PA9,PE9),"")</f>
        <v/>
      </c>
      <c r="PG9" s="17"/>
      <c r="PH9" s="17"/>
      <c r="PI9" s="17"/>
      <c r="PJ9" s="17"/>
      <c r="PK9" s="17"/>
      <c r="PL9" s="17"/>
      <c r="PM9" s="17"/>
      <c r="PN9" s="17"/>
      <c r="PO9" s="17"/>
      <c r="PP9" s="17"/>
      <c r="PQ9" s="17"/>
      <c r="PR9" s="17"/>
      <c r="PS9" s="17"/>
      <c r="PT9" s="17"/>
      <c r="PU9" s="17"/>
      <c r="PV9" s="17"/>
      <c r="PW9" s="17"/>
      <c r="PX9" s="17"/>
      <c r="PY9" s="17"/>
      <c r="PZ9" s="17"/>
      <c r="QA9" s="40" t="str">
        <f>IF(SUM(PH9,PL9)&gt;0,SUM(PH9,PL9),"")</f>
        <v/>
      </c>
      <c r="QB9" s="40" t="str">
        <f>IF(SUM(PG9:PH9,PJ9:PL9,PN9)-PI9-PM9&gt;0,SUM(PG9:PH9,PJ9:PL9,PN9)-PI9-PM9,"")</f>
        <v/>
      </c>
      <c r="QC9" s="40" t="str">
        <f>IF(SUM(PO9:PP9,PR9)-PQ9&gt;0,SUM(PO9:PP9,PR9)-PQ9,"")</f>
        <v/>
      </c>
      <c r="QD9" s="40" t="str">
        <f>IF(SUM(PH9,PL9,PP9)&gt;0,SUM(PH9,PL9,PP9),"")</f>
        <v/>
      </c>
      <c r="QE9" s="40" t="str">
        <f>IF(SUM(QB9,QC9)&gt;0,SUM(QB9,QC9),"")</f>
        <v/>
      </c>
      <c r="QF9" s="40" t="str">
        <f>IF(SUM(PT9,PX9)&gt;0,SUM(PT9,PX9),"")</f>
        <v/>
      </c>
      <c r="QG9" s="40" t="str">
        <f>IF(SUM(PS9:PT9,PV9:PX9,PZ9)-SUM(PU9,PY9)&gt;0,SUM(PS9:PT9,PV9:PX9,PZ9)-SUM(PU9,PY9),"")</f>
        <v/>
      </c>
      <c r="QH9" s="40" t="str">
        <f>IF(SUM(QB9,QC9,QG9)&gt;0,SUM(QB9,QC9,QG9),"")</f>
        <v/>
      </c>
      <c r="QI9" s="18"/>
      <c r="QJ9" s="18"/>
      <c r="QK9" s="18"/>
      <c r="QL9" s="18"/>
      <c r="QM9" s="18"/>
      <c r="QN9" s="18"/>
      <c r="QO9" s="18"/>
      <c r="QP9" s="18"/>
      <c r="QQ9" s="18"/>
      <c r="QR9" s="18"/>
      <c r="QS9" s="18"/>
      <c r="QT9" s="18"/>
      <c r="QU9" s="18"/>
      <c r="QV9" s="18"/>
      <c r="QW9" s="18"/>
      <c r="QX9" s="18"/>
      <c r="QY9" s="18"/>
      <c r="QZ9" s="18"/>
      <c r="RA9" s="18"/>
      <c r="RB9" s="18"/>
      <c r="RC9" s="11" t="str">
        <f>IF(SUM(QJ9,QN9)&gt;0,SUM(QJ9,QN9),"")</f>
        <v/>
      </c>
      <c r="RD9" s="11" t="str">
        <f>IF(SUM(QI9:QJ9,QL9:QN9,QP9)-QK9-QO9&gt;0,SUM(QI9:QJ9,QL9:QN9,QP9)-QK9-QO9,"")</f>
        <v/>
      </c>
      <c r="RE9" s="11" t="str">
        <f>IF(SUM(QQ9:QR9,QT9)-QS9&gt;0,SUM(QQ9:QR9,QT9)-QS9,"")</f>
        <v/>
      </c>
      <c r="RF9" s="11" t="str">
        <f>IF(SUM(QJ9,QN9,QR9)&gt;0,SUM(QJ9,QN9,QR9),"")</f>
        <v/>
      </c>
      <c r="RG9" s="11" t="str">
        <f>IF(SUM(RD9,RE9)&gt;0,SUM(RD9,RE9),"")</f>
        <v/>
      </c>
      <c r="RH9" s="11" t="str">
        <f>IF(SUM(QV9,QZ9)&gt;0,SUM(QV9,QZ9),"")</f>
        <v/>
      </c>
      <c r="RI9" s="11" t="str">
        <f>IF(SUM(QU9:QV9,QX9:QZ9,RB9)-SUM(QW9,RA9)&gt;0,SUM(QU9:QV9,QX9:QZ9,RB9)-SUM(QW9,RA9),"")</f>
        <v/>
      </c>
      <c r="RJ9" s="11" t="str">
        <f>IF(SUM(RD9,RE9,RI9)&gt;0,SUM(RD9,RE9,RI9),"")</f>
        <v/>
      </c>
      <c r="RK9" s="17"/>
      <c r="RL9" s="17"/>
      <c r="RM9" s="17"/>
      <c r="RN9" s="17"/>
      <c r="RO9" s="17"/>
      <c r="RP9" s="17"/>
      <c r="RQ9" s="17"/>
      <c r="RR9" s="17"/>
      <c r="RS9" s="17"/>
      <c r="RT9" s="17"/>
      <c r="RU9" s="17"/>
      <c r="RV9" s="17"/>
      <c r="RW9" s="17"/>
      <c r="RX9" s="17"/>
      <c r="RY9" s="17"/>
      <c r="RZ9" s="17"/>
      <c r="SA9" s="17"/>
      <c r="SB9" s="17"/>
      <c r="SC9" s="17"/>
      <c r="SD9" s="17"/>
      <c r="SE9" s="40" t="str">
        <f>IF(SUM(RL9,RP9)&gt;0,SUM(RL9,RP9),"")</f>
        <v/>
      </c>
      <c r="SF9" s="40" t="str">
        <f>IF(SUM(RK9:RL9,RN9:RP9,RR9)-RM9-RQ9&gt;0,SUM(RK9:RL9,RN9:RP9,RR9)-RM9-RQ9,"")</f>
        <v/>
      </c>
      <c r="SG9" s="40" t="str">
        <f>IF(SUM(RS9:RT9,RV9)-RU9&gt;0,SUM(RS9:RT9,RV9)-RU9,"")</f>
        <v/>
      </c>
      <c r="SH9" s="40" t="str">
        <f>IF(SUM(RL9,RP9,RT9)&gt;0,SUM(RL9,RP9,RT9),"")</f>
        <v/>
      </c>
      <c r="SI9" s="40" t="str">
        <f>IF(SUM(SF9,SG9)&gt;0,SUM(SF9,SG9),"")</f>
        <v/>
      </c>
      <c r="SJ9" s="40" t="str">
        <f>IF(SUM(RX9,SB9)&gt;0,SUM(RX9,SB9),"")</f>
        <v/>
      </c>
      <c r="SK9" s="40" t="str">
        <f>IF(SUM(RW9:RX9,RZ9:SB9,SD9)-SUM(RY9,SC9)&gt;0,SUM(RW9:RX9,RZ9:SB9,SD9)-SUM(RY9,SC9),"")</f>
        <v/>
      </c>
      <c r="SL9" s="40" t="str">
        <f>IF(SUM(SF9,SG9,SK9)&gt;0,SUM(SF9,SG9,SK9),"")</f>
        <v/>
      </c>
      <c r="SM9" s="26">
        <f>IF($CA9="P",BK9,(BK9+AO9)/2)</f>
        <v>16.375</v>
      </c>
      <c r="SN9" s="26">
        <f>IF($CA9="P",BL9,(BL9+AP9)/2)</f>
        <v>5.2</v>
      </c>
      <c r="SO9" s="26">
        <f>IF($CA9="P",BM9,(BM9+AQ9)/2)</f>
        <v>1.5</v>
      </c>
      <c r="SP9" s="26">
        <f>IF($CA9="P",BN9,(BN9+AR9)/2)</f>
        <v>0</v>
      </c>
      <c r="SQ9" s="26">
        <f>IF($CA9="P",BO9,(BO9+AS9)/2)</f>
        <v>15.65</v>
      </c>
      <c r="SR9" s="26">
        <f>IF($CA9="P",BP9,(BP9+AT9)/2)</f>
        <v>4.6750000000000007</v>
      </c>
      <c r="SS9" s="26">
        <f>IF($CA9="P",BQ9,(BQ9+AU9)/2)</f>
        <v>0.3</v>
      </c>
      <c r="ST9" s="26">
        <f>IF($CA9="P",BR9,(BR9+AV9)/2)</f>
        <v>0</v>
      </c>
      <c r="SU9" s="26">
        <f>IF($CA9="P",BS9,(BS9+AW9)/2)</f>
        <v>16.475000000000001</v>
      </c>
      <c r="SV9" s="26">
        <f>IF($CA9="P",BT9,(BT9+AX9)/2)</f>
        <v>5.2750000000000004</v>
      </c>
      <c r="SW9" s="26">
        <f>IF($CA9="P",BU9,(BU9+AY9)/2)</f>
        <v>0</v>
      </c>
      <c r="SX9" s="26">
        <f>IF($CA9="P",BV9,(BV9+AZ9)/2)</f>
        <v>0</v>
      </c>
      <c r="SY9" s="26">
        <f>IF($CA9="P",BW9,(BW9+BA9)/2)</f>
        <v>17.175000000000001</v>
      </c>
      <c r="SZ9" s="26">
        <f>IF($CA9="P",BX9,(BX9+BB9)/2)</f>
        <v>5.45</v>
      </c>
      <c r="TA9" s="26">
        <f>IF($CA9="P",BY9,(BY9+BC9)/2)</f>
        <v>0.3</v>
      </c>
      <c r="TB9" s="26">
        <f>IF($CA9="P",BZ9,(BZ9+BD9)/2)</f>
        <v>0</v>
      </c>
      <c r="TC9" s="28" t="s">
        <v>53</v>
      </c>
      <c r="TD9" s="11">
        <f>IF(SUM(SN9,SR9)&gt;0,SUM(SN9,SR9),"")</f>
        <v>9.875</v>
      </c>
      <c r="TE9" s="11">
        <f>IF(SUM(SM9:SN9,SP9:SR9,ST9)-SO9-SS9&gt;0,SUM(SM9:SN9,SP9:SR9,ST9)-SO9-SS9,"")</f>
        <v>40.100000000000009</v>
      </c>
      <c r="TF9" s="11">
        <f>IF(SUM(SV9,SZ9)&gt;0,SUM(SV9,SZ9),"")</f>
        <v>10.725000000000001</v>
      </c>
      <c r="TG9" s="11">
        <f>IF(SUM(SU9:SV9,SX9:SZ9,TB9)-SUM(SW9,TA9)&gt;0,SUM(SU9:SV9,SX9:SZ9,TB9)-SUM(SW9,TA9),"")</f>
        <v>44.075000000000003</v>
      </c>
      <c r="TH9" s="11">
        <f>IF(SUM(TE9,TG9)&gt;0,SUM(TE9,TG9),"")</f>
        <v>84.175000000000011</v>
      </c>
    </row>
    <row r="10" spans="1:528" x14ac:dyDescent="0.2">
      <c r="A10" s="4" cm="1">
        <f t="array" ref="A10">IF(AND(H10&lt;&gt;"",H10&lt;&gt;"No DD"),SUMPRODUCT((H$4:H$15&lt;&gt;"")*(H$4:H$15&lt;&gt;"No DD")*(E$4:E$15&gt;E10))+1,IF(H10="No DD",SUMPRODUCT((H$4:H$15="No DD")*(E$4:E$15&gt;E10))+1+SUMPRODUCT((H$4:H$15&lt;&gt;"")*(H$4:H$15&lt;&gt;"No DD")),""))</f>
        <v>7</v>
      </c>
      <c r="B10" s="5" t="s">
        <v>114</v>
      </c>
      <c r="C10" s="4" t="s">
        <v>5</v>
      </c>
      <c r="D10" s="4">
        <v>2004</v>
      </c>
      <c r="E10" s="9">
        <f>SUM(J10:P10)+SUM(J10:M10)*0.0000001+SUM(J10)*0.0000000000001</f>
        <v>73.350007335004889</v>
      </c>
      <c r="F10" s="3" t="str">
        <f>IF(OR(AND(AJ10&gt;=AN$17,AK10&gt;=AN$21,AJ10&lt;&gt;"",AI10=""),AND(AL10&gt;=AN$17,AM10&gt;=AN$21,AL10&lt;&gt;"",AI10=""),AND(BF10&gt;=BJ$17,BG10&gt;=BJ$21,BF10&lt;&gt;"",BE10=""),AND(BH10&gt;=BJ$17,BI10&gt;=BJ$21,BH10&lt;&gt;"",BE10=""),AND(CB10&gt;=CF$17,CC10&gt;=CF$21,CB10&lt;&gt;"",CA10=""),AND(CD10&gt;=CF$17,CE10&gt;=CF$21,CD10&lt;&gt;""),AND(DC10&gt;=DJ$17,DD10&gt;=DJ$21,DC10&lt;&gt;""),AND(DH10&gt;=DJ$17,DI10&gt;=DJ$21,DH10&lt;&gt;""),AND(EE10&gt;=EL$17,EF10&gt;=EL$21,EE10&lt;&gt;""),AND(EJ10&gt;=EL$17,EK10&gt;=EL$21,EJ10&lt;&gt;""),AND(FG10&gt;=FN$17,FH10&gt;=FN$21,FG10&lt;&gt;""),AND(FL10&gt;=FN$17,FM10&gt;=FN$21,FL10&lt;&gt;""),AND(GI10&gt;=GP$17,GJ10&gt;=GP$21,GI10&lt;&gt;""),AND(GN10&gt;=GP$17,GO10&gt;=GP$21,GN10&lt;&gt;""),AND(HK10&gt;=HR$17,HL10&gt;=HR$21,HK10&lt;&gt;""),AND(HP10&gt;=HR$17,HQ10&gt;=HR$21,HP10&lt;&gt;""),AND(IM10&gt;=IT$17,IN10&gt;=IT$21,IM10&lt;&gt;""),AND(IR10&gt;=IT$17,IS10&gt;=IT$21,IR10&lt;&gt;""),AND(JO10&gt;=JV$17,JP10&gt;=JV$21,JO10&lt;&gt;""),AND(JT10&gt;=JV$17,JU10&gt;=JV$21,JT10&lt;&gt;""),AND(KQ10&gt;=KX$17,KR10&gt;=KX$21,KQ10&lt;&gt;""),AND(KV10&gt;=KX$17,KW10&gt;=KX$21,KV10&lt;&gt;""),AND(LS10&gt;=LZ$17,LT10&gt;=LZ$21,LS10&lt;&gt;""),AND(LX10&gt;=LZ$17,LY10&gt;=LZ$21,LX10&lt;&gt;""),AND(MU10&gt;=NB$17,MV10&gt;=NB$21,MU10&lt;&gt;""),AND(MZ10&gt;=NB$17,NA10&gt;=NB$21,MZ10&lt;&gt;""),AND(NW10&gt;=OD$17,NX10&gt;=OD$21,NW10&lt;&gt;""),AND(OB10&gt;=OD$17,OC10&gt;=OD$21,OB10&lt;&gt;""),AND(OY10&gt;=PF$17,OZ10&gt;=PF$21,OY10&lt;&gt;""),AND(PD10&gt;=PF$17,PE10&gt;=PF$21,PD10&lt;&gt;""),AND(QA10&gt;=QH$17,QB10&gt;=QH$21,QA10&lt;&gt;""),AND(QF10&gt;=QH$17,QG10&gt;=QH$21,QF10&lt;&gt;""),AND(RC10&gt;=RJ$17,RD10&gt;=RJ$21,RC10&lt;&gt;""),AND(RH10&gt;=RJ$17,RI10&gt;=RJ$21,RH10&lt;&gt;""),AND(SE10&gt;=SL$17,SF10&gt;=SL$21,SE10&lt;&gt;""),AND(SJ10&gt;=SL$17,SK10&gt;=SL$21,SJ10&lt;&gt;"")),"P","")</f>
        <v>P</v>
      </c>
      <c r="G10" s="3" t="str">
        <f>IF(OR(AND(AK10&gt;=AN$21,AK10&lt;&gt;"",AI10=""),AND(AM10&gt;=AN$21,AM10&lt;&gt;"",AI10=""),AND(BG10&gt;=BJ$21,BG10&lt;&gt;"",BE10=""),AND(BI10&gt;=BJ$21,BI10&lt;&gt;"",BE10=""),AND(CC10&gt;=CF$21,CC10&lt;&gt;"",CA10=""),AND(CE10&gt;=CF$21,CE10&lt;&gt;"",CA10=""),AND(DD10&gt;=DJ$21,DD10&lt;&gt;""),AND(DI10&gt;=DJ$21,DI10&lt;&gt;""),AND(EF10&gt;=EL$21,EF10&lt;&gt;""),AND(EK10&gt;=EL$21,EK10&lt;&gt;""),AND(FH10&gt;=FN$21,FH10&lt;&gt;""),AND(FM10&gt;=FN$21,FM10&lt;&gt;""),AND(GJ10&gt;=GP$21,GJ10&lt;&gt;""),AND(GO10&gt;=GP$21,GO10&lt;&gt;""),AND(HL10&gt;=HR$21,HL10&lt;&gt;""),AND(HQ10&gt;=HR$21,HQ10&lt;&gt;""),AND(IN10&gt;=IT$21,IN10&lt;&gt;""),AND(IS10&gt;=IT$21,IS10&lt;&gt;""),AND(JP10&gt;=JV$21,JP10&lt;&gt;""),AND(JU10&gt;=JV$21,JU10&lt;&gt;""),AND(KR10&gt;=KX$21,KR10&lt;&gt;""),AND(KW10&gt;=KX$21,KW10&lt;&gt;""),AND(LT10&gt;=LZ$21,LT10&lt;&gt;""),AND(LY10&gt;=LZ$21,LY10&lt;&gt;""),AND(MV10&gt;=NB$21,MV10&lt;&gt;""),AND(NA10&gt;=NB$21,NA10&lt;&gt;""),AND(NX10&gt;=OD$21,NX10&lt;&gt;""),AND(OC10&gt;=OD$21,OC10&lt;&gt;""),AND(OZ10&gt;=PF$21,OZ10&lt;&gt;""),AND(PE10&gt;=PF$21,PE10&lt;&gt;""),AND(QB10&gt;=QH$21,QB10&lt;&gt;""),AND(QG10&gt;=QH$21,QG10&lt;&gt;""),AND(RD10&gt;=RJ$21,RD10&lt;&gt;""),AND(RI10&gt;=RJ$21,RI10&lt;&gt;""),AND(SF10&gt;=SL$21,SF10&lt;&gt;""),AND(SK10&gt;=SL$21,SK10&lt;&gt;"")),"P","")</f>
        <v>P</v>
      </c>
      <c r="H10" s="36" t="str">
        <f>IF(AND(G10="P",F10=""),"No DD",IF(OR(AND(AJ10&gt;=AN$20,AK10&gt;=AN$24,AJ10&lt;&gt;"",AI10=""),AND(AL10&gt;=AN$20,AM10&gt;=AN$24,AL10&lt;&gt;"",AI10=""),AND(BF10&gt;=BJ$20,BG10&gt;=BJ$24,BF10&lt;&gt;"",BE10=""),AND(BH10&gt;=BJ$20,BI10&gt;=BJ$24,BH10&lt;&gt;"",BE10=""),AND(CB10&gt;=CF$20,CC10&gt;=CF$24,CB10&lt;&gt;"",CA10=""),AND(CD10&gt;=CF$20,CE10&gt;=CF$24,CD10&lt;&gt;""),AND(DC10&gt;=DJ$20,DD10&gt;=DJ$24,DC10&lt;&gt;""),AND(DH10&gt;=DJ$20,DI10&gt;=DJ$24,DH10&lt;&gt;""),AND(EE10&gt;=EL$20,EF10&gt;=EL$24,EE10&lt;&gt;""),AND(EJ10&gt;=EL$20,EK10&gt;=EL$24,EJ10&lt;&gt;""),AND(FG10&gt;=FN$20,FH10&gt;=FN$24,FG10&lt;&gt;""),AND(FL10&gt;=FN$20,FM10&gt;=FN$24,FL10&lt;&gt;""),AND(GI10&gt;=GP$20,GJ10&gt;=GP$24,GI10&lt;&gt;""),AND(GN10&gt;=GP$20,GO10&gt;=GP$24,GN10&lt;&gt;""),AND(HK10&gt;=HR$20,HL10&gt;=HR$24,HK10&lt;&gt;""),AND(HP10&gt;=HR$20,HQ10&gt;=HR$24,HP10&lt;&gt;""),AND(IM10&gt;=IT$20,IN10&gt;=IT$24,IM10&lt;&gt;""),AND(IR10&gt;=IT$20,IS10&gt;=IT$24,IR10&lt;&gt;""),AND(JO10&gt;=JV$20,JP10&gt;=JV$24,JO10&lt;&gt;""),AND(JT10&gt;=JV$20,JU10&gt;=JV$24,JT10&lt;&gt;""),AND(KQ10&gt;=KX$20,KR10&gt;=KX$24,KQ10&lt;&gt;""),AND(KV10&gt;=KX$20,KW10&gt;=KX$24,KV10&lt;&gt;""),AND(LS10&gt;=LZ$20,LT10&gt;=LZ$24,LS10&lt;&gt;""),AND(LX10&gt;=LZ$20,LY10&gt;=LZ$24,LX10&lt;&gt;""),AND(MU10&gt;=NB$20,MV10&gt;=NB$24,MU10&lt;&gt;""),AND(MZ10&gt;=NB$20,NA10&gt;=NB$24,MZ10&lt;&gt;""),AND(NW10&gt;=OD$20,NX10&gt;=OD$24,NW10&lt;&gt;""),AND(OB10&gt;=OD$20,OC10&gt;=OD$24,OB10&lt;&gt;""),AND(OY10&gt;=PF$20,OZ10&gt;=PF$24,OY10&lt;&gt;""),AND(PD10&gt;=PF$20,PE10&gt;=PF$24,PD10&lt;&gt;""),AND(QA10&gt;=QH$20,QB10&gt;=QH$24,QA10&lt;&gt;""),AND(QF10&gt;=QH$20,QG10&gt;=QH$24,QF10&lt;&gt;""),AND(RC10&gt;=RJ$20,RD10&gt;=RJ$24,RC10&lt;&gt;""),AND(RH10&gt;=RJ$20,RI10&gt;=RJ$24,RH10&lt;&gt;""),AND(SE10&gt;=SL$20,SF10&gt;=SL$24,SE10&lt;&gt;""),AND(SJ10&gt;=SL$20,SK10&gt;=SL$24,SJ10&lt;&gt;"")),"Merit",IF(OR(AND(AJ10&gt;=AN$19,AK10&gt;=AN$23,AJ10&lt;&gt;"",AI10=""),AND(AL10&gt;=AN$19,AM10&gt;=AN$23,AL10&lt;&gt;"",AI10=""),AND(BF10&gt;=BJ$19,BG10&gt;=BJ$23,BF10&lt;&gt;"",BE10=""),AND(BH10&gt;=BJ$19,BI10&gt;=BJ$23,BH10&lt;&gt;"",BE10=""),AND(CB10&gt;=CF$19,CC10&gt;=CF$23,CB10&lt;&gt;"",CA10=""),AND(CD10&gt;=CF$19,CE10&gt;=CF$23,CD10&lt;&gt;""),AND(DC10&gt;=DJ$19,DD10&gt;=DJ$23,DC10&lt;&gt;""),AND(DH10&gt;=DJ$19,DI10&gt;=DJ$23,DH10&lt;&gt;""),AND(EE10&gt;=EL$19,EF10&gt;=EL$23,EE10&lt;&gt;""),AND(EJ10&gt;=EL$19,EK10&gt;=EL$23,EJ10&lt;&gt;""),AND(FG10&gt;=FN$19,FH10&gt;=FN$23,FG10&lt;&gt;""),AND(FL10&gt;=FN$19,FM10&gt;=FN$23,FL10&lt;&gt;""),AND(GI10&gt;=GP$19,GJ10&gt;=GP$23,GI10&lt;&gt;""),AND(GN10&gt;=GP$19,GO10&gt;=GP$23,GN10&lt;&gt;""),AND(HK10&gt;=HR$19,HL10&gt;=HR$23,HK10&lt;&gt;""),AND(HP10&gt;=HR$19,HQ10&gt;=HR$23,HP10&lt;&gt;""),AND(IM10&gt;=IT$19,IN10&gt;=IT$23,IM10&lt;&gt;""),AND(IR10&gt;=IT$19,IS10&gt;=IT$23,IR10&lt;&gt;""),AND(JO10&gt;=JV$19,JP10&gt;=JV$23,JO10&lt;&gt;""),AND(JT10&gt;=JV$19,JU10&gt;=JV$23,JT10&lt;&gt;""),AND(KQ10&gt;=KX$19,KR10&gt;=KX$23,KQ10&lt;&gt;""),AND(KV10&gt;=KX$19,KW10&gt;=KX$23,KV10&lt;&gt;""),AND(LS10&gt;=LZ$19,LT10&gt;=LZ$23,LS10&lt;&gt;""),AND(LX10&gt;=LZ$19,LY10&gt;=LZ$23,LX10&lt;&gt;""),AND(MU10&gt;=NB$19,MV10&gt;=NB$23,MU10&lt;&gt;""),AND(MZ10&gt;=NB$19,NA10&gt;=NB$23,MZ10&lt;&gt;""),AND(NW10&gt;=OD$19,NX10&gt;=OD$23,NW10&lt;&gt;""),AND(OB10&gt;=OD$19,OC10&gt;=OD$23,OB10&lt;&gt;""),AND(OY10&gt;=PF$19,OZ10&gt;=PF$23,OY10&lt;&gt;""),AND(PD10&gt;=PF$19,PE10&gt;=PF$23,PD10&lt;&gt;""),AND(QA10&gt;=QH$19,QB10&gt;=QH$23,QA10&lt;&gt;""),AND(QF10&gt;=QH$19,QG10&gt;=QH$23,QF10&lt;&gt;""),AND(RC10&gt;=RJ$19,RD10&gt;=RJ$23,RC10&lt;&gt;""),AND(RH10&gt;=RJ$19,RI10&gt;=RJ$23,RH10&lt;&gt;""),AND(SE10&gt;=SL$19,SF10&gt;=SL$23,SE10&lt;&gt;""),AND(SJ10&gt;=SL$19,SK10&gt;=SL$23,SJ10&lt;&gt;"")),"Excellence",IF(I10="P","Worlds Team",IF(F10="P","National Team","")))))</f>
        <v>Worlds Team</v>
      </c>
      <c r="I10" s="3" t="str">
        <f>IF(OR(AND(AJ10&gt;=AN$18,AK10&gt;=AN$22,AJ10&lt;&gt;"",AI10=""),AND(AL10&gt;=AN$18,AM10&gt;=AN$22,AL10&lt;&gt;"",AI10=""),AND(BF10&gt;=BJ$18,BG10&gt;=BJ$22,BF10&lt;&gt;"",BE10=""),AND(BH10&gt;=BJ$18,BI10&gt;=BJ$22,BH10&lt;&gt;"",BE10=""),AND(CB10&gt;=CF$18,CC10&gt;=CF$22,CB10&lt;&gt;"",CA10=""),AND(CD10&gt;=CF$18,CE10&gt;=CF$22,CD10&lt;&gt;""),AND(DC10&gt;=DJ$18,DD10&gt;=DJ$22,DC10&lt;&gt;""),AND(DH10&gt;=DJ$18,DI10&gt;=DJ$22,DH10&lt;&gt;""),AND(EE10&gt;=EL$18,EF10&gt;=EL$22,EE10&lt;&gt;""),AND(EJ10&gt;=EL$18,EK10&gt;=EL$22,EJ10&lt;&gt;""),AND(FG10&gt;=FN$18,FH10&gt;=FN$22,FG10&lt;&gt;""),AND(FL10&gt;=FN$18,FM10&gt;=FN$22,FL10&lt;&gt;""),AND(GI10&gt;=GP$18,GJ10&gt;=GP$22,GI10&lt;&gt;""),AND(GN10&gt;=GP$18,GO10&gt;=GP$22,GN10&lt;&gt;""),AND(HK10&gt;=HR$18,HL10&gt;=HR$22,HK10&lt;&gt;""),AND(HP10&gt;=HR$18,HQ10&gt;=HR$22,HP10&lt;&gt;""),AND(IM10&gt;=IT$18,IN10&gt;=IT$22,IM10&lt;&gt;""),AND(IR10&gt;=IT$18,IS10&gt;=IT$22,IR10&lt;&gt;""),AND(JO10&gt;=JV$18,JP10&gt;=JV$22,JO10&lt;&gt;""),AND(JT10&gt;=JV$18,JU10&gt;=JV$22,JT10&lt;&gt;""),AND(KQ10&gt;=KX$18,KR10&gt;=KX$22,KQ10&lt;&gt;""),AND(KV10&gt;=KX$18,KW10&gt;=KX$22,KV10&lt;&gt;""),AND(LS10&gt;=LZ$18,LT10&gt;=LZ$22,LS10&lt;&gt;""),AND(LX10&gt;=LZ$18,LY10&gt;=LZ$22,LX10&lt;&gt;""),AND(MU10&gt;=NB$18,MV10&gt;=NB$22,MU10&lt;&gt;""),AND(MZ10&gt;=NB$18,NA10&gt;=NB$22,MZ10&lt;&gt;""),AND(NW10&gt;=OD$18,NX10&gt;=OD$22,NW10&lt;&gt;""),AND(OB10&gt;=OD$18,OC10&gt;=OD$22,OB10&lt;&gt;""),AND(OY10&gt;=PF$18,OZ10&gt;=PF$22,OY10&lt;&gt;""),AND(PD10&gt;=PF$18,PE10&gt;=PF$22,PD10&lt;&gt;""),AND(QA10&gt;=QH$18,QB10&gt;=QH$22,QA10&lt;&gt;""),AND(QF10&gt;=QH$18,QG10&gt;=QH$22,QF10&lt;&gt;""),AND(RC10&gt;=RJ$18,RD10&gt;=RJ$22,RC10&lt;&gt;""),AND(RH10&gt;=RJ$18,RI10&gt;=RJ$22,RH10&lt;&gt;""),AND(SE10&gt;=SL$18,SF10&gt;=SL$22,SE10&lt;&gt;""),AND(SJ10&gt;=SL$18,SK10&gt;=SL$22,SJ10&lt;&gt;"")),"P","")</f>
        <v>P</v>
      </c>
      <c r="J10" s="8">
        <f>IF(COUNT(AK10,BG10,CC10)&gt;0,LARGE((AK10,BG10,CC10),1),0)</f>
        <v>48.899999999999991</v>
      </c>
      <c r="K10" s="8" t="str">
        <f>IF(J10=0,"",IF(J10=CC10,$BK$1,IF(J10=BG10,$AO$1,IF(J10=AK10,$S$1,""))))</f>
        <v>2025 Elite Canada</v>
      </c>
      <c r="L10" s="8">
        <f>IF(COUNT(AK10,BG10,CC10)&gt;1,LARGE((AK10,BG10,CC10),2),0)</f>
        <v>24.449999999999996</v>
      </c>
      <c r="M10" s="8" t="str">
        <f>IF(K10=0,"",IF(AND(L10=J10,L10=AK10,K10=BG10),$S$1,IF(AND(L10=J10,L10=AK10,L10=CC10),$S$1,IF(AND(L10=J10,L10=CC10,L10=BG10),$AO$1,IF(L10=CC10,$BK$1,IF(L10=BG10,$AO$1,IF(L10=AK10,$S$1,"")))))))</f>
        <v>2025 3rd Domestic Trial</v>
      </c>
      <c r="N10" s="8">
        <f>IF(MAX(AM10,BI10,CE10)&gt;0,MAX(AM10,BI10,CE10),0)</f>
        <v>0</v>
      </c>
      <c r="O10" s="8" t="str">
        <f>IF(N10=0,"",IF(N10=CE10,$BK$1,IF(N10=BI10,$AO$1,IF(N10=AM10,$S$1,""))))</f>
        <v/>
      </c>
      <c r="P10" s="8" t="str">
        <f>IF(MAX(CG10:CH10)&gt;0,MAX(CG10:CH10),"")</f>
        <v/>
      </c>
      <c r="Q10" s="11" t="str">
        <f>IF(P10="","",IF(P10=CG10,"("&amp;CG$2&amp;")",IF(P10=CH10,"("&amp;CH$2&amp;")")))</f>
        <v/>
      </c>
      <c r="R10" s="8" t="str">
        <f>IF(P10="","",IF(P10=CG10,IF(P10+IF(L10="",0,L10)=SF10,$RK$1,IF(P10+IF(L10="",0,L10)=RD10,$QI$1,IF(P10+IF(L10="",0,L10)=QB10,$PG$1,IF(P10+IF(L10="",0,L10)=OZ10,$OE$1,IF(P10+IF(L10="",0,L10)=NX10,$NC$1,IF(P10+IF(L10="",0,L10)=MV10,$MA$1,IF(P10+IF(L10="",0,L10)=LT10,$KY$1,IF(P10+IF(L10="",0,L10)=KR10,$JW$1,IF(P10+IF(L10="",0,L10)=JP10,$IU$1,IF(P10+IF(L10="",0,L10)=IN10,$HS$1,IF(P10+IF(L10="",0,L10)=HL10,$GQ$1,IF(P10+IF(L10="",0,L10)=GJ10,$FO$1,IF(P10+IF(L10="",0,L10)=FH10,$EM$1,IF(P10+IF(L10="",0,L10)=EF10,$DK$1,IF(P10+IF(L10="",0,L10)=DD10,$CI$1))))))))))))))),IF(P10=CH10,IF(P10+IF(N10="",0,N10)=SK10,$RK$1,IF(P10+IF(N10="",0,N10)=RI10,$QI$1,IF(P10+IF(N10="",0,N10)=QG10,$PG$1,IF(P10+IF(N10="",0,N10)=PE10,$OE$1,IF(P10+IF(N10="",0,N10)=OC10,$NC$1,IF(P10+IF(N10="",0,N10)=NA10,$MA$1,IF(P10+IF(N10="",0,N10)=LY10,$KY$1,IF(P10+IF(N10="",0,N10)=KW10,$JW$1,IF(P10+IF(N10="",0,N10)=JU10,$IU$1,IF(P10+IF(N10="",0,N10)=IS10,$HS$1,IF(P10+IF(N10="",0,N10)=HQ10,$GQ$1,IF(P10+IF(N10="",0,N10)=GO10,$FO$1,IF(P10+IF(N10="",0,N10)=FM10,$EM$1,IF(P10+IF(N10="",0,N10)=EK10,$DK$1,IF(P10+IF(N10="",0,N10)=DI10,$CI$1))))))))))))))))))</f>
        <v/>
      </c>
      <c r="S10" s="19">
        <v>17.7</v>
      </c>
      <c r="T10" s="19">
        <v>6.5</v>
      </c>
      <c r="U10" s="19">
        <v>0</v>
      </c>
      <c r="V10" s="19">
        <v>0</v>
      </c>
      <c r="W10" s="19">
        <v>17.399999999999999</v>
      </c>
      <c r="X10" s="19">
        <v>7.3</v>
      </c>
      <c r="Y10" s="19">
        <v>0</v>
      </c>
      <c r="Z10" s="19">
        <v>0</v>
      </c>
      <c r="AA10" s="19"/>
      <c r="AB10" s="19"/>
      <c r="AC10" s="19"/>
      <c r="AD10" s="19"/>
      <c r="AE10" s="19"/>
      <c r="AF10" s="19"/>
      <c r="AG10" s="19"/>
      <c r="AH10" s="19"/>
      <c r="AI10" s="27"/>
      <c r="AJ10" s="40">
        <f>IF(SUM(T10,X10)&gt;0,SUM(T10,X10),"")</f>
        <v>13.8</v>
      </c>
      <c r="AK10" s="40">
        <f>IF(SUM(S10:T10,V10:X10,Z10)-U10-Y10&gt;0,SUM(S10:T10,V10:X10,Z10)-U10-Y10,"")</f>
        <v>48.899999999999991</v>
      </c>
      <c r="AL10" s="40" t="str">
        <f>IF(SUM(AB10,AF10)&gt;0,SUM(AB10,AF10),"")</f>
        <v/>
      </c>
      <c r="AM10" s="40" t="str">
        <f>IF(SUM(AA10:AB10,AD10:AF10,AH10)-SUM(AC10,AG10)&gt;0,SUM(AA10:AB10,AD10:AF10,AH10)-SUM(AC10,AG10),"")</f>
        <v/>
      </c>
      <c r="AN10" s="40">
        <f>IF(SUM(AK10,AM10)&gt;0,SUM(AK10,AM10),"")</f>
        <v>48.899999999999991</v>
      </c>
      <c r="AO10" s="18">
        <v>8.85</v>
      </c>
      <c r="AP10" s="18">
        <v>3.25</v>
      </c>
      <c r="AQ10" s="18">
        <v>0</v>
      </c>
      <c r="AR10" s="18">
        <v>0</v>
      </c>
      <c r="AS10" s="18">
        <v>8.6999999999999993</v>
      </c>
      <c r="AT10" s="18">
        <v>3.65</v>
      </c>
      <c r="AU10" s="18">
        <v>0</v>
      </c>
      <c r="AV10" s="18">
        <v>0</v>
      </c>
      <c r="AW10" s="18">
        <v>0</v>
      </c>
      <c r="AX10" s="18">
        <v>0</v>
      </c>
      <c r="AY10" s="18">
        <v>0</v>
      </c>
      <c r="AZ10" s="18">
        <v>0</v>
      </c>
      <c r="BA10" s="18">
        <v>0</v>
      </c>
      <c r="BB10" s="18">
        <v>0</v>
      </c>
      <c r="BC10" s="18">
        <v>0</v>
      </c>
      <c r="BD10" s="18">
        <v>0</v>
      </c>
      <c r="BE10" s="28" t="s">
        <v>53</v>
      </c>
      <c r="BF10" s="11">
        <f>IF(SUM(AP10,AT10)&gt;0,SUM(AP10,AT10),"")</f>
        <v>6.9</v>
      </c>
      <c r="BG10" s="11">
        <f>IF(SUM(AO10:AP10,AR10:AT10,AV10)-AQ10-AU10&gt;0,SUM(AO10:AP10,AR10:AT10,AV10)-AQ10-AU10,"")</f>
        <v>24.449999999999996</v>
      </c>
      <c r="BH10" s="11" t="str">
        <f>IF(SUM(AX10,BB10)&gt;0,SUM(AX10,BB10),"")</f>
        <v/>
      </c>
      <c r="BI10" s="11" t="str">
        <f>IF(SUM(AW10:AX10,AZ10:BB10,BD10)-SUM(AY10,BC10)&gt;0,SUM(AW10:AX10,AZ10:BB10,BD10)-SUM(AY10,BC10),"")</f>
        <v/>
      </c>
      <c r="BJ10" s="11">
        <f>IF(SUM(BG10,BI10)&gt;0,SUM(BG10,BI10),"")</f>
        <v>24.449999999999996</v>
      </c>
      <c r="BK10" s="19">
        <v>8.85</v>
      </c>
      <c r="BL10" s="19">
        <v>3.25</v>
      </c>
      <c r="BM10" s="19">
        <v>0</v>
      </c>
      <c r="BN10" s="19">
        <v>0</v>
      </c>
      <c r="BO10" s="19">
        <v>8.6999999999999993</v>
      </c>
      <c r="BP10" s="19">
        <v>3.65</v>
      </c>
      <c r="BQ10" s="19">
        <v>0</v>
      </c>
      <c r="BR10" s="19">
        <v>0</v>
      </c>
      <c r="BS10" s="19">
        <v>0</v>
      </c>
      <c r="BT10" s="19">
        <v>0</v>
      </c>
      <c r="BU10" s="19">
        <v>0</v>
      </c>
      <c r="BV10" s="19">
        <v>0</v>
      </c>
      <c r="BW10" s="19">
        <v>0</v>
      </c>
      <c r="BX10" s="19">
        <v>0</v>
      </c>
      <c r="BY10" s="19">
        <v>0</v>
      </c>
      <c r="BZ10" s="19">
        <v>0</v>
      </c>
      <c r="CA10" s="27" t="s">
        <v>53</v>
      </c>
      <c r="CB10" s="40">
        <f>IF(SUM(BL10,BP10)&gt;0,SUM(BL10,BP10),"")</f>
        <v>6.9</v>
      </c>
      <c r="CC10" s="40">
        <f>IF(SUM(BK10:BL10,BN10:BP10,BR10)-BM10-BQ10&gt;0,SUM(BK10:BL10,BN10:BP10,BR10)-BM10-BQ10,"")</f>
        <v>24.449999999999996</v>
      </c>
      <c r="CD10" s="40" t="str">
        <f>IF(SUM(BT10,BX10)&gt;0,SUM(BT10,BX10),"")</f>
        <v/>
      </c>
      <c r="CE10" s="40" t="str">
        <f>IF(SUM(BS10:BT10,BV10:BX10,BZ10)-SUM(BU10,BY10)&gt;0,SUM(BS10:BT10,BV10:BX10,BZ10)-SUM(BU10,BY10),"")</f>
        <v/>
      </c>
      <c r="CF10" s="40">
        <f>IF(SUM(CC10,CE10)&gt;0,SUM(CC10,CE10),"")</f>
        <v>24.449999999999996</v>
      </c>
      <c r="CG10" s="51" t="str">
        <f>IF(MAX(DD10,EF10,FH10,GJ10,HL10,IN10,JP10,KR10,LT10,MV10,NX10,OZ10,QB10,RD10,SF10)-IF(L10="",0,L10)&gt;0.001,MAX(DD10,EF10,FH10,GJ10,HL10,IN10,JP10,KR10,LT10,MV10,NX10,OZ10,QB10,RD10,SF10)-IF(L10="",0,L10),"")</f>
        <v/>
      </c>
      <c r="CH10" s="51" t="str">
        <f>IF(MAX(DI10,EK10,FM10,GO10,HQ10,IS10,JU10,KW10,LY10,NA10,OC10,PE10,QG10,RI10,SK10)-IF(N10="",0,N10)&gt;0.001,MAX(DI10,EK10,FM10,GO10,HQ10,IS10,JU10,KW10,LY10,NA10,OC10,PE10,QG10,RI10,SK10)-IF(N10="",0,N10),"")</f>
        <v/>
      </c>
      <c r="CI10" s="17"/>
      <c r="CJ10" s="17"/>
      <c r="CK10" s="17"/>
      <c r="CL10" s="17"/>
      <c r="CM10" s="17"/>
      <c r="CN10" s="17"/>
      <c r="CO10" s="17"/>
      <c r="CP10" s="17"/>
      <c r="CQ10" s="17"/>
      <c r="CR10" s="17"/>
      <c r="CS10" s="17"/>
      <c r="CT10" s="17"/>
      <c r="CU10" s="17"/>
      <c r="CV10" s="17"/>
      <c r="CW10" s="17"/>
      <c r="CX10" s="17"/>
      <c r="CY10" s="17"/>
      <c r="CZ10" s="17"/>
      <c r="DA10" s="17"/>
      <c r="DB10" s="17"/>
      <c r="DC10" s="40" t="str">
        <f>IF(SUM(CJ10,CN10)&gt;0,SUM(CJ10,CN10),"")</f>
        <v/>
      </c>
      <c r="DD10" s="40" t="str">
        <f>IF(SUM(CI10:CJ10,CL10:CN10,CP10)-CK10-CO10&gt;0,SUM(CI10:CJ10,CL10:CN10,CP10)-CK10-CO10,"")</f>
        <v/>
      </c>
      <c r="DE10" s="40" t="str">
        <f>IF(SUM(CQ10:CR10,CT10)-CS10&gt;0,SUM(CQ10:CR10,CT10)-CS10,"")</f>
        <v/>
      </c>
      <c r="DF10" s="40" t="str">
        <f>IF(SUM(CJ10,CN10,CR10)&gt;0,SUM(CJ10,CN10,CR10),"")</f>
        <v/>
      </c>
      <c r="DG10" s="40" t="str">
        <f>IF(SUM(DD10,DE10)&gt;0,SUM(DD10,DE10),"")</f>
        <v/>
      </c>
      <c r="DH10" s="40" t="str">
        <f>IF(SUM(CV10,CZ10)&gt;0,SUM(CV10,CZ10),"")</f>
        <v/>
      </c>
      <c r="DI10" s="40" t="str">
        <f>IF(SUM(CU10:CV10,CX10:CZ10,DB10)-SUM(CW10,DA10)&gt;0,SUM(CU10:CV10,CX10:CZ10,DB10)-SUM(CW10,DA10),"")</f>
        <v/>
      </c>
      <c r="DJ10" s="40" t="str">
        <f>IF(SUM(DD10,DE10,DI10)&gt;0,SUM(DD10,DE10,DI10),"")</f>
        <v/>
      </c>
      <c r="DK10" s="18"/>
      <c r="DL10" s="18"/>
      <c r="DM10" s="18"/>
      <c r="DN10" s="18"/>
      <c r="DO10" s="18"/>
      <c r="DP10" s="18"/>
      <c r="DQ10" s="18"/>
      <c r="DR10" s="18"/>
      <c r="DS10" s="18"/>
      <c r="DT10" s="18"/>
      <c r="DU10" s="18"/>
      <c r="DV10" s="18"/>
      <c r="DW10" s="18"/>
      <c r="DX10" s="18"/>
      <c r="DY10" s="18"/>
      <c r="DZ10" s="18"/>
      <c r="EA10" s="18"/>
      <c r="EB10" s="18"/>
      <c r="EC10" s="18"/>
      <c r="ED10" s="18"/>
      <c r="EE10" s="11" t="str">
        <f>IF(SUM(DL10,DP10)&gt;0,SUM(DL10,DP10),"")</f>
        <v/>
      </c>
      <c r="EF10" s="11" t="str">
        <f>IF(SUM(DK10:DL10,DN10:DP10,DR10)-DM10-DQ10&gt;0,SUM(DK10:DL10,DN10:DP10,DR10)-DM10-DQ10,"")</f>
        <v/>
      </c>
      <c r="EG10" s="11" t="str">
        <f>IF(SUM(DS10:DT10,DV10)-DU10&gt;0,SUM(DS10:DT10,DV10)-DU10,"")</f>
        <v/>
      </c>
      <c r="EH10" s="11" t="str">
        <f>IF(SUM(DL10,DP10,DT10)&gt;0,SUM(DL10,DP10,DT10),"")</f>
        <v/>
      </c>
      <c r="EI10" s="11" t="str">
        <f>IF(SUM(EF10,EG10)&gt;0,SUM(EF10,EG10),"")</f>
        <v/>
      </c>
      <c r="EJ10" s="11" t="str">
        <f>IF(SUM(DX10,EB10)&gt;0,SUM(DX10,EB10),"")</f>
        <v/>
      </c>
      <c r="EK10" s="11" t="str">
        <f>IF(SUM(DW10:DX10,DZ10:EB10,ED10)-SUM(DY10,EC10)&gt;0,SUM(DW10:DX10,DZ10:EB10,ED10)-SUM(DY10,EC10),"")</f>
        <v/>
      </c>
      <c r="EL10" s="11" t="str">
        <f>IF(SUM(EF10,EG10,EK10)&gt;0,SUM(EF10,EG10,EK10),"")</f>
        <v/>
      </c>
      <c r="EM10" s="17"/>
      <c r="EN10" s="17"/>
      <c r="EO10" s="17"/>
      <c r="EP10" s="17"/>
      <c r="EQ10" s="17"/>
      <c r="ER10" s="17"/>
      <c r="ES10" s="17"/>
      <c r="ET10" s="17"/>
      <c r="EU10" s="17"/>
      <c r="EV10" s="17"/>
      <c r="EW10" s="17"/>
      <c r="EX10" s="17"/>
      <c r="EY10" s="17"/>
      <c r="EZ10" s="17"/>
      <c r="FA10" s="17"/>
      <c r="FB10" s="17"/>
      <c r="FC10" s="17"/>
      <c r="FD10" s="17"/>
      <c r="FE10" s="17"/>
      <c r="FF10" s="17"/>
      <c r="FG10" s="40" t="str">
        <f>IF(SUM(EN10,ER10)&gt;0,SUM(EN10,ER10),"")</f>
        <v/>
      </c>
      <c r="FH10" s="40" t="str">
        <f>IF(SUM(EM10:EN10,EP10:ER10,ET10)-EO10-ES10&gt;0,SUM(EM10:EN10,EP10:ER10,ET10)-EO10-ES10,"")</f>
        <v/>
      </c>
      <c r="FI10" s="40" t="str">
        <f>IF(SUM(EU10:EV10,EX10)-EW10&gt;0,SUM(EU10:EV10,EX10)-EW10,"")</f>
        <v/>
      </c>
      <c r="FJ10" s="40" t="str">
        <f>IF(SUM(EN10,ER10,EV10)&gt;0,SUM(EN10,ER10,EV10),"")</f>
        <v/>
      </c>
      <c r="FK10" s="40" t="str">
        <f>IF(SUM(FH10,FI10)&gt;0,SUM(FH10,FI10),"")</f>
        <v/>
      </c>
      <c r="FL10" s="40" t="str">
        <f>IF(SUM(EZ10,FD10)&gt;0,SUM(EZ10,FD10),"")</f>
        <v/>
      </c>
      <c r="FM10" s="40" t="str">
        <f>IF(SUM(EY10:EZ10,FB10:FD10,FF10)-SUM(FA10,FE10)&gt;0,SUM(EY10:EZ10,FB10:FD10,FF10)-SUM(FA10,FE10),"")</f>
        <v/>
      </c>
      <c r="FN10" s="40" t="str">
        <f>IF(SUM(FH10,FI10,FM10)&gt;0,SUM(FH10,FI10,FM10),"")</f>
        <v/>
      </c>
      <c r="FO10" s="18"/>
      <c r="FP10" s="18"/>
      <c r="FQ10" s="18"/>
      <c r="FR10" s="18"/>
      <c r="FS10" s="18"/>
      <c r="FT10" s="18"/>
      <c r="FU10" s="18"/>
      <c r="FV10" s="18"/>
      <c r="FW10" s="18"/>
      <c r="FX10" s="18"/>
      <c r="FY10" s="18"/>
      <c r="FZ10" s="18"/>
      <c r="GA10" s="18"/>
      <c r="GB10" s="18"/>
      <c r="GC10" s="18"/>
      <c r="GD10" s="18"/>
      <c r="GE10" s="18"/>
      <c r="GF10" s="18"/>
      <c r="GG10" s="18"/>
      <c r="GH10" s="18"/>
      <c r="GI10" s="11" t="str">
        <f>IF(SUM(FP10,FT10)&gt;0,SUM(FP10,FT10),"")</f>
        <v/>
      </c>
      <c r="GJ10" s="11" t="str">
        <f>IF(SUM(FO10:FP10,FR10:FT10,FV10)-FQ10-FU10&gt;0,SUM(FO10:FP10,FR10:FT10,FV10)-FQ10-FU10,"")</f>
        <v/>
      </c>
      <c r="GK10" s="11" t="str">
        <f>IF(SUM(FW10:FX10,FZ10)-FY10&gt;0,SUM(FW10:FX10,FZ10)-FY10,"")</f>
        <v/>
      </c>
      <c r="GL10" s="11" t="str">
        <f>IF(SUM(FP10,FT10,FX10)&gt;0,SUM(FP10,FT10,FX10),"")</f>
        <v/>
      </c>
      <c r="GM10" s="11" t="str">
        <f>IF(SUM(GJ10,GK10)&gt;0,SUM(GJ10,GK10),"")</f>
        <v/>
      </c>
      <c r="GN10" s="11" t="str">
        <f>IF(SUM(GB10,GF10)&gt;0,SUM(GB10,GF10),"")</f>
        <v/>
      </c>
      <c r="GO10" s="11" t="str">
        <f>IF(SUM(GA10:GB10,GD10:GF10,GH10)-SUM(GC10,GG10)&gt;0,SUM(GA10:GB10,GD10:GF10,GH10)-SUM(GC10,GG10),"")</f>
        <v/>
      </c>
      <c r="GP10" s="11" t="str">
        <f>IF(SUM(GJ10,GK10,GO10)&gt;0,SUM(GJ10,GK10,GO10),"")</f>
        <v/>
      </c>
      <c r="GQ10" s="17"/>
      <c r="GR10" s="17"/>
      <c r="GS10" s="17"/>
      <c r="GT10" s="17"/>
      <c r="GU10" s="17"/>
      <c r="GV10" s="17"/>
      <c r="GW10" s="17"/>
      <c r="GX10" s="17"/>
      <c r="GY10" s="17"/>
      <c r="GZ10" s="17"/>
      <c r="HA10" s="17"/>
      <c r="HB10" s="17"/>
      <c r="HC10" s="17"/>
      <c r="HD10" s="17"/>
      <c r="HE10" s="17"/>
      <c r="HF10" s="17"/>
      <c r="HG10" s="17"/>
      <c r="HH10" s="17"/>
      <c r="HI10" s="17"/>
      <c r="HJ10" s="17"/>
      <c r="HK10" s="40" t="str">
        <f>IF(SUM(GR10,GV10)&gt;0,SUM(GR10,GV10),"")</f>
        <v/>
      </c>
      <c r="HL10" s="40" t="str">
        <f>IF(SUM(GQ10:GR10,GT10:GV10,GX10)-GS10-GW10&gt;0,SUM(GQ10:GR10,GT10:GV10,GX10)-GS10-GW10,"")</f>
        <v/>
      </c>
      <c r="HM10" s="40" t="str">
        <f>IF(SUM(GY10:GZ10,HB10)-HA10&gt;0,SUM(GY10:GZ10,HB10)-HA10,"")</f>
        <v/>
      </c>
      <c r="HN10" s="40" t="str">
        <f>IF(SUM(GR10,GV10,GZ10)&gt;0,SUM(GR10,GV10,GZ10),"")</f>
        <v/>
      </c>
      <c r="HO10" s="40" t="str">
        <f>IF(SUM(HL10,HM10)&gt;0,SUM(HL10,HM10),"")</f>
        <v/>
      </c>
      <c r="HP10" s="40" t="str">
        <f>IF(SUM(HD10,HH10)&gt;0,SUM(HD10,HH10),"")</f>
        <v/>
      </c>
      <c r="HQ10" s="40" t="str">
        <f>IF(SUM(HC10:HD10,HF10:HH10,HJ10)-SUM(HE10,HI10)&gt;0,SUM(HC10:HD10,HF10:HH10,HJ10)-SUM(HE10,HI10),"")</f>
        <v/>
      </c>
      <c r="HR10" s="40" t="str">
        <f>IF(SUM(HL10,HM10,HQ10)&gt;0,SUM(HL10,HM10,HQ10),"")</f>
        <v/>
      </c>
      <c r="HS10" s="18"/>
      <c r="HT10" s="18"/>
      <c r="HU10" s="18"/>
      <c r="HV10" s="18"/>
      <c r="HW10" s="18"/>
      <c r="HX10" s="18"/>
      <c r="HY10" s="18"/>
      <c r="HZ10" s="18"/>
      <c r="IA10" s="18"/>
      <c r="IB10" s="18"/>
      <c r="IC10" s="18"/>
      <c r="ID10" s="18"/>
      <c r="IE10" s="18"/>
      <c r="IF10" s="18"/>
      <c r="IG10" s="18"/>
      <c r="IH10" s="18"/>
      <c r="II10" s="18"/>
      <c r="IJ10" s="18"/>
      <c r="IK10" s="18"/>
      <c r="IL10" s="18"/>
      <c r="IM10" s="11" t="str">
        <f>IF(SUM(HT10,HX10)&gt;0,SUM(HT10,HX10),"")</f>
        <v/>
      </c>
      <c r="IN10" s="11" t="str">
        <f>IF(SUM(HS10:HT10,HV10:HX10,HZ10)-HU10-HY10&gt;0,SUM(HS10:HT10,HV10:HX10,HZ10)-HU10-HY10,"")</f>
        <v/>
      </c>
      <c r="IO10" s="11" t="str">
        <f>IF(SUM(IA10:IB10,ID10)-IC10&gt;0,SUM(IA10:IB10,ID10)-IC10,"")</f>
        <v/>
      </c>
      <c r="IP10" s="11" t="str">
        <f>IF(SUM(HT10,HX10,IB10)&gt;0,SUM(HT10,HX10,IB10),"")</f>
        <v/>
      </c>
      <c r="IQ10" s="11" t="str">
        <f>IF(SUM(IN10,IO10)&gt;0,SUM(IN10,IO10),"")</f>
        <v/>
      </c>
      <c r="IR10" s="11" t="str">
        <f>IF(SUM(IF10,IJ10)&gt;0,SUM(IF10,IJ10),"")</f>
        <v/>
      </c>
      <c r="IS10" s="11" t="str">
        <f>IF(SUM(IE10:IF10,IH10:IJ10,IL10)-SUM(IG10,IK10)&gt;0,SUM(IE10:IF10,IH10:IJ10,IL10)-SUM(IG10,IK10),"")</f>
        <v/>
      </c>
      <c r="IT10" s="11" t="str">
        <f>IF(SUM(IN10,IO10,IS10)&gt;0,SUM(IN10,IO10,IS10),"")</f>
        <v/>
      </c>
      <c r="IU10" s="17"/>
      <c r="IV10" s="17"/>
      <c r="IW10" s="17"/>
      <c r="IX10" s="17"/>
      <c r="IY10" s="17"/>
      <c r="IZ10" s="17"/>
      <c r="JA10" s="17"/>
      <c r="JB10" s="17"/>
      <c r="JC10" s="17"/>
      <c r="JD10" s="17"/>
      <c r="JE10" s="17"/>
      <c r="JF10" s="17"/>
      <c r="JG10" s="17"/>
      <c r="JH10" s="17"/>
      <c r="JI10" s="17"/>
      <c r="JJ10" s="17"/>
      <c r="JK10" s="17"/>
      <c r="JL10" s="17"/>
      <c r="JM10" s="17"/>
      <c r="JN10" s="17"/>
      <c r="JO10" s="40" t="str">
        <f>IF(SUM(IV10,IZ10)&gt;0,SUM(IV10,IZ10),"")</f>
        <v/>
      </c>
      <c r="JP10" s="40" t="str">
        <f>IF(SUM(IU10:IV10,IX10:IZ10,JB10)-IW10-JA10&gt;0,SUM(IU10:IV10,IX10:IZ10,JB10)-IW10-JA10,"")</f>
        <v/>
      </c>
      <c r="JQ10" s="40" t="str">
        <f>IF(SUM(JC10:JD10,JF10)-JE10&gt;0,SUM(JC10:JD10,JF10)-JE10,"")</f>
        <v/>
      </c>
      <c r="JR10" s="40" t="str">
        <f>IF(SUM(IV10,IZ10,JD10)&gt;0,SUM(IV10,IZ10,JD10),"")</f>
        <v/>
      </c>
      <c r="JS10" s="40" t="str">
        <f>IF(SUM(JP10,JQ10)&gt;0,SUM(JP10,JQ10),"")</f>
        <v/>
      </c>
      <c r="JT10" s="40" t="str">
        <f>IF(SUM(JH10,JL10)&gt;0,SUM(JH10,JL10),"")</f>
        <v/>
      </c>
      <c r="JU10" s="40" t="str">
        <f>IF(SUM(JG10:JH10,JJ10:JL10,JN10)-SUM(JI10,JM10)&gt;0,SUM(JG10:JH10,JJ10:JL10,JN10)-SUM(JI10,JM10),"")</f>
        <v/>
      </c>
      <c r="JV10" s="40" t="str">
        <f>IF(SUM(JP10,JQ10,JU10)&gt;0,SUM(JP10,JQ10,JU10),"")</f>
        <v/>
      </c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8"/>
      <c r="KM10" s="18"/>
      <c r="KN10" s="18"/>
      <c r="KO10" s="18"/>
      <c r="KP10" s="18"/>
      <c r="KQ10" s="11" t="str">
        <f>IF(SUM(JX10,KB10)&gt;0,SUM(JX10,KB10),"")</f>
        <v/>
      </c>
      <c r="KR10" s="11" t="str">
        <f>IF(SUM(JW10:JX10,JZ10:KB10,KD10)-JY10-KC10&gt;0,SUM(JW10:JX10,JZ10:KB10,KD10)-JY10-KC10,"")</f>
        <v/>
      </c>
      <c r="KS10" s="11" t="str">
        <f>IF(SUM(KE10:KF10,KH10)-KG10&gt;0,SUM(KE10:KF10,KH10)-KG10,"")</f>
        <v/>
      </c>
      <c r="KT10" s="11" t="str">
        <f>IF(SUM(JX10,KB10,KF10)&gt;0,SUM(JX10,KB10,KF10),"")</f>
        <v/>
      </c>
      <c r="KU10" s="11" t="str">
        <f>IF(SUM(KR10,KS10)&gt;0,SUM(KR10,KS10),"")</f>
        <v/>
      </c>
      <c r="KV10" s="11" t="str">
        <f>IF(SUM(KJ10,KN10)&gt;0,SUM(KJ10,KN10),"")</f>
        <v/>
      </c>
      <c r="KW10" s="11" t="str">
        <f>IF(SUM(KI10:KJ10,KL10:KN10,KP10)-SUM(KK10,KO10)&gt;0,SUM(KI10:KJ10,KL10:KN10,KP10)-SUM(KK10,KO10),"")</f>
        <v/>
      </c>
      <c r="KX10" s="11" t="str">
        <f>IF(SUM(KR10,KS10,KW10)&gt;0,SUM(KR10,KS10,KW10),"")</f>
        <v/>
      </c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40" t="str">
        <f>IF(SUM(KZ10,LD10)&gt;0,SUM(KZ10,LD10),"")</f>
        <v/>
      </c>
      <c r="LT10" s="40" t="str">
        <f>IF(SUM(KY10:KZ10,LB10:LD10,LF10)-LA10-LE10&gt;0,SUM(KY10:KZ10,LB10:LD10,LF10)-LA10-LE10,"")</f>
        <v/>
      </c>
      <c r="LU10" s="40" t="str">
        <f>IF(SUM(LG10:LH10,LJ10)-LI10&gt;0,SUM(LG10:LH10,LJ10)-LI10,"")</f>
        <v/>
      </c>
      <c r="LV10" s="40" t="str">
        <f>IF(SUM(KZ10,LD10,LH10)&gt;0,SUM(KZ10,LD10,LH10),"")</f>
        <v/>
      </c>
      <c r="LW10" s="40" t="str">
        <f>IF(SUM(LT10,LU10)&gt;0,SUM(LT10,LU10),"")</f>
        <v/>
      </c>
      <c r="LX10" s="40" t="str">
        <f>IF(SUM(LL10,LP10)&gt;0,SUM(LL10,LP10),"")</f>
        <v/>
      </c>
      <c r="LY10" s="40" t="str">
        <f>IF(SUM(LK10:LL10,LN10:LP10,LR10)-SUM(LM10,LQ10)&gt;0,SUM(LK10:LL10,LN10:LP10,LR10)-SUM(LM10,LQ10),"")</f>
        <v/>
      </c>
      <c r="LZ10" s="40" t="str">
        <f>IF(SUM(LT10,LU10,LY10)&gt;0,SUM(LT10,LU10,LY10),"")</f>
        <v/>
      </c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1" t="str">
        <f>IF(SUM(MB10,MF10)&gt;0,SUM(MB10,MF10),"")</f>
        <v/>
      </c>
      <c r="MV10" s="11" t="str">
        <f>IF(SUM(MA10:MB10,MD10:MF10,MH10)-MC10-MG10&gt;0,SUM(MA10:MB10,MD10:MF10,MH10)-MC10-MG10,"")</f>
        <v/>
      </c>
      <c r="MW10" s="11" t="str">
        <f>IF(SUM(MI10:MJ10,ML10)-MK10&gt;0,SUM(MI10:MJ10,ML10)-MK10,"")</f>
        <v/>
      </c>
      <c r="MX10" s="11" t="str">
        <f>IF(SUM(MB10,MF10,MJ10)&gt;0,SUM(MB10,MF10,MJ10),"")</f>
        <v/>
      </c>
      <c r="MY10" s="11" t="str">
        <f>IF(SUM(MV10,MW10)&gt;0,SUM(MV10,MW10),"")</f>
        <v/>
      </c>
      <c r="MZ10" s="11" t="str">
        <f>IF(SUM(MN10,MR10)&gt;0,SUM(MN10,MR10),"")</f>
        <v/>
      </c>
      <c r="NA10" s="11" t="str">
        <f>IF(SUM(MM10:MN10,MP10:MR10,MT10)-SUM(MO10,MS10)&gt;0,SUM(MM10:MN10,MP10:MR10,MT10)-SUM(MO10,MS10),"")</f>
        <v/>
      </c>
      <c r="NB10" s="11" t="str">
        <f>IF(SUM(MV10,MW10,NA10)&gt;0,SUM(MV10,MW10,NA10),"")</f>
        <v/>
      </c>
      <c r="NC10" s="17"/>
      <c r="ND10" s="17"/>
      <c r="NE10" s="17"/>
      <c r="NF10" s="17"/>
      <c r="NG10" s="17"/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40" t="str">
        <f>IF(SUM(ND10,NH10)&gt;0,SUM(ND10,NH10),"")</f>
        <v/>
      </c>
      <c r="NX10" s="40" t="str">
        <f>IF(SUM(NC10:ND10,NF10:NH10,NJ10)-NE10-NI10&gt;0,SUM(NC10:ND10,NF10:NH10,NJ10)-NE10-NI10,"")</f>
        <v/>
      </c>
      <c r="NY10" s="40" t="str">
        <f>IF(SUM(NK10:NL10,NN10)-NM10&gt;0,SUM(NK10:NL10,NN10)-NM10,"")</f>
        <v/>
      </c>
      <c r="NZ10" s="40" t="str">
        <f>IF(SUM(ND10,NH10,NL10)&gt;0,SUM(ND10,NH10,NL10),"")</f>
        <v/>
      </c>
      <c r="OA10" s="40" t="str">
        <f>IF(SUM(NX10,NY10)&gt;0,SUM(NX10,NY10),"")</f>
        <v/>
      </c>
      <c r="OB10" s="40" t="str">
        <f>IF(SUM(NP10,NT10)&gt;0,SUM(NP10,NT10),"")</f>
        <v/>
      </c>
      <c r="OC10" s="40" t="str">
        <f>IF(SUM(NO10:NP10,NR10:NT10,NV10)-SUM(NQ10,NU10)&gt;0,SUM(NO10:NP10,NR10:NT10,NV10)-SUM(NQ10,NU10),"")</f>
        <v/>
      </c>
      <c r="OD10" s="40" t="str">
        <f>IF(SUM(NX10,NY10,OC10)&gt;0,SUM(NX10,NY10,OC10),"")</f>
        <v/>
      </c>
      <c r="OE10" s="18"/>
      <c r="OF10" s="18"/>
      <c r="OG10" s="18"/>
      <c r="OH10" s="18"/>
      <c r="OI10" s="18"/>
      <c r="OJ10" s="18"/>
      <c r="OK10" s="18"/>
      <c r="OL10" s="18"/>
      <c r="OM10" s="18"/>
      <c r="ON10" s="18"/>
      <c r="OO10" s="18"/>
      <c r="OP10" s="18"/>
      <c r="OQ10" s="18"/>
      <c r="OR10" s="18"/>
      <c r="OS10" s="18"/>
      <c r="OT10" s="18"/>
      <c r="OU10" s="18"/>
      <c r="OV10" s="18"/>
      <c r="OW10" s="18"/>
      <c r="OX10" s="18"/>
      <c r="OY10" s="11" t="str">
        <f>IF(SUM(OF10,OJ10)&gt;0,SUM(OF10,OJ10),"")</f>
        <v/>
      </c>
      <c r="OZ10" s="11" t="str">
        <f>IF(SUM(OE10:OF10,OH10:OJ10,OL10)-OG10-OK10&gt;0,SUM(OE10:OF10,OH10:OJ10,OL10)-OG10-OK10,"")</f>
        <v/>
      </c>
      <c r="PA10" s="11" t="str">
        <f>IF(SUM(OM10:ON10,OP10)-OO10&gt;0,SUM(OM10:ON10,OP10)-OO10,"")</f>
        <v/>
      </c>
      <c r="PB10" s="11" t="str">
        <f>IF(SUM(OF10,OJ10,ON10)&gt;0,SUM(OF10,OJ10,ON10),"")</f>
        <v/>
      </c>
      <c r="PC10" s="11" t="str">
        <f>IF(SUM(OZ10,PA10)&gt;0,SUM(OZ10,PA10),"")</f>
        <v/>
      </c>
      <c r="PD10" s="11" t="str">
        <f>IF(SUM(OR10,OV10)&gt;0,SUM(OR10,OV10),"")</f>
        <v/>
      </c>
      <c r="PE10" s="11" t="str">
        <f>IF(SUM(OQ10:OR10,OT10:OV10,OX10)-SUM(OS10,OW10)&gt;0,SUM(OQ10:OR10,OT10:OV10,OX10)-SUM(OS10,OW10),"")</f>
        <v/>
      </c>
      <c r="PF10" s="11" t="str">
        <f>IF(SUM(OZ10,PA10,PE10)&gt;0,SUM(OZ10,PA10,PE10),"")</f>
        <v/>
      </c>
      <c r="PG10" s="17"/>
      <c r="PH10" s="17"/>
      <c r="PI10" s="17"/>
      <c r="PJ10" s="17"/>
      <c r="PK10" s="17"/>
      <c r="PL10" s="17"/>
      <c r="PM10" s="17"/>
      <c r="PN10" s="17"/>
      <c r="PO10" s="17"/>
      <c r="PP10" s="17"/>
      <c r="PQ10" s="17"/>
      <c r="PR10" s="17"/>
      <c r="PS10" s="17"/>
      <c r="PT10" s="17"/>
      <c r="PU10" s="17"/>
      <c r="PV10" s="17"/>
      <c r="PW10" s="17"/>
      <c r="PX10" s="17"/>
      <c r="PY10" s="17"/>
      <c r="PZ10" s="17"/>
      <c r="QA10" s="40" t="str">
        <f>IF(SUM(PH10,PL10)&gt;0,SUM(PH10,PL10),"")</f>
        <v/>
      </c>
      <c r="QB10" s="40" t="str">
        <f>IF(SUM(PG10:PH10,PJ10:PL10,PN10)-PI10-PM10&gt;0,SUM(PG10:PH10,PJ10:PL10,PN10)-PI10-PM10,"")</f>
        <v/>
      </c>
      <c r="QC10" s="40" t="str">
        <f>IF(SUM(PO10:PP10,PR10)-PQ10&gt;0,SUM(PO10:PP10,PR10)-PQ10,"")</f>
        <v/>
      </c>
      <c r="QD10" s="40" t="str">
        <f>IF(SUM(PH10,PL10,PP10)&gt;0,SUM(PH10,PL10,PP10),"")</f>
        <v/>
      </c>
      <c r="QE10" s="40" t="str">
        <f>IF(SUM(QB10,QC10)&gt;0,SUM(QB10,QC10),"")</f>
        <v/>
      </c>
      <c r="QF10" s="40" t="str">
        <f>IF(SUM(PT10,PX10)&gt;0,SUM(PT10,PX10),"")</f>
        <v/>
      </c>
      <c r="QG10" s="40" t="str">
        <f>IF(SUM(PS10:PT10,PV10:PX10,PZ10)-SUM(PU10,PY10)&gt;0,SUM(PS10:PT10,PV10:PX10,PZ10)-SUM(PU10,PY10),"")</f>
        <v/>
      </c>
      <c r="QH10" s="40" t="str">
        <f>IF(SUM(QB10,QC10,QG10)&gt;0,SUM(QB10,QC10,QG10),"")</f>
        <v/>
      </c>
      <c r="QI10" s="18"/>
      <c r="QJ10" s="18"/>
      <c r="QK10" s="18"/>
      <c r="QL10" s="18"/>
      <c r="QM10" s="18"/>
      <c r="QN10" s="18"/>
      <c r="QO10" s="18"/>
      <c r="QP10" s="18"/>
      <c r="QQ10" s="18"/>
      <c r="QR10" s="18"/>
      <c r="QS10" s="18"/>
      <c r="QT10" s="18"/>
      <c r="QU10" s="18"/>
      <c r="QV10" s="18"/>
      <c r="QW10" s="18"/>
      <c r="QX10" s="18"/>
      <c r="QY10" s="18"/>
      <c r="QZ10" s="18"/>
      <c r="RA10" s="18"/>
      <c r="RB10" s="18"/>
      <c r="RC10" s="11" t="str">
        <f>IF(SUM(QJ10,QN10)&gt;0,SUM(QJ10,QN10),"")</f>
        <v/>
      </c>
      <c r="RD10" s="11" t="str">
        <f>IF(SUM(QI10:QJ10,QL10:QN10,QP10)-QK10-QO10&gt;0,SUM(QI10:QJ10,QL10:QN10,QP10)-QK10-QO10,"")</f>
        <v/>
      </c>
      <c r="RE10" s="11" t="str">
        <f>IF(SUM(QQ10:QR10,QT10)-QS10&gt;0,SUM(QQ10:QR10,QT10)-QS10,"")</f>
        <v/>
      </c>
      <c r="RF10" s="11" t="str">
        <f>IF(SUM(QJ10,QN10,QR10)&gt;0,SUM(QJ10,QN10,QR10),"")</f>
        <v/>
      </c>
      <c r="RG10" s="11" t="str">
        <f>IF(SUM(RD10,RE10)&gt;0,SUM(RD10,RE10),"")</f>
        <v/>
      </c>
      <c r="RH10" s="11" t="str">
        <f>IF(SUM(QV10,QZ10)&gt;0,SUM(QV10,QZ10),"")</f>
        <v/>
      </c>
      <c r="RI10" s="11" t="str">
        <f>IF(SUM(QU10:QV10,QX10:QZ10,RB10)-SUM(QW10,RA10)&gt;0,SUM(QU10:QV10,QX10:QZ10,RB10)-SUM(QW10,RA10),"")</f>
        <v/>
      </c>
      <c r="RJ10" s="11" t="str">
        <f>IF(SUM(RD10,RE10,RI10)&gt;0,SUM(RD10,RE10,RI10),"")</f>
        <v/>
      </c>
      <c r="RK10" s="17"/>
      <c r="RL10" s="17"/>
      <c r="RM10" s="17"/>
      <c r="RN10" s="17"/>
      <c r="RO10" s="17"/>
      <c r="RP10" s="17"/>
      <c r="RQ10" s="17"/>
      <c r="RR10" s="17"/>
      <c r="RS10" s="17"/>
      <c r="RT10" s="17"/>
      <c r="RU10" s="17"/>
      <c r="RV10" s="17"/>
      <c r="RW10" s="17"/>
      <c r="RX10" s="17"/>
      <c r="RY10" s="17"/>
      <c r="RZ10" s="17"/>
      <c r="SA10" s="17"/>
      <c r="SB10" s="17"/>
      <c r="SC10" s="17"/>
      <c r="SD10" s="17"/>
      <c r="SE10" s="40" t="str">
        <f>IF(SUM(RL10,RP10)&gt;0,SUM(RL10,RP10),"")</f>
        <v/>
      </c>
      <c r="SF10" s="40" t="str">
        <f>IF(SUM(RK10:RL10,RN10:RP10,RR10)-RM10-RQ10&gt;0,SUM(RK10:RL10,RN10:RP10,RR10)-RM10-RQ10,"")</f>
        <v/>
      </c>
      <c r="SG10" s="40" t="str">
        <f>IF(SUM(RS10:RT10,RV10)-RU10&gt;0,SUM(RS10:RT10,RV10)-RU10,"")</f>
        <v/>
      </c>
      <c r="SH10" s="40" t="str">
        <f>IF(SUM(RL10,RP10,RT10)&gt;0,SUM(RL10,RP10,RT10),"")</f>
        <v/>
      </c>
      <c r="SI10" s="40" t="str">
        <f>IF(SUM(SF10,SG10)&gt;0,SUM(SF10,SG10),"")</f>
        <v/>
      </c>
      <c r="SJ10" s="40" t="str">
        <f>IF(SUM(RX10,SB10)&gt;0,SUM(RX10,SB10),"")</f>
        <v/>
      </c>
      <c r="SK10" s="40" t="str">
        <f>IF(SUM(RW10:RX10,RZ10:SB10,SD10)-SUM(RY10,SC10)&gt;0,SUM(RW10:RX10,RZ10:SB10,SD10)-SUM(RY10,SC10),"")</f>
        <v/>
      </c>
      <c r="SL10" s="40" t="str">
        <f>IF(SUM(SF10,SG10,SK10)&gt;0,SUM(SF10,SG10,SK10),"")</f>
        <v/>
      </c>
      <c r="SM10" s="26">
        <f>IF($CA10="P",BK10,(BK10+AO10)/2)</f>
        <v>8.85</v>
      </c>
      <c r="SN10" s="26">
        <f>IF($CA10="P",BL10,(BL10+AP10)/2)</f>
        <v>3.25</v>
      </c>
      <c r="SO10" s="26">
        <f>IF($CA10="P",BM10,(BM10+AQ10)/2)</f>
        <v>0</v>
      </c>
      <c r="SP10" s="26">
        <f>IF($CA10="P",BN10,(BN10+AR10)/2)</f>
        <v>0</v>
      </c>
      <c r="SQ10" s="26">
        <f>IF($CA10="P",BO10,(BO10+AS10)/2)</f>
        <v>8.6999999999999993</v>
      </c>
      <c r="SR10" s="26">
        <f>IF($CA10="P",BP10,(BP10+AT10)/2)</f>
        <v>3.65</v>
      </c>
      <c r="SS10" s="26">
        <f>IF($CA10="P",BQ10,(BQ10+AU10)/2)</f>
        <v>0</v>
      </c>
      <c r="ST10" s="26">
        <f>IF($CA10="P",BR10,(BR10+AV10)/2)</f>
        <v>0</v>
      </c>
      <c r="SU10" s="26">
        <f>IF($CA10="P",BS10,(BS10+AW10)/2)</f>
        <v>0</v>
      </c>
      <c r="SV10" s="26">
        <f>IF($CA10="P",BT10,(BT10+AX10)/2)</f>
        <v>0</v>
      </c>
      <c r="SW10" s="26">
        <f>IF($CA10="P",BU10,(BU10+AY10)/2)</f>
        <v>0</v>
      </c>
      <c r="SX10" s="26">
        <f>IF($CA10="P",BV10,(BV10+AZ10)/2)</f>
        <v>0</v>
      </c>
      <c r="SY10" s="26">
        <f>IF($CA10="P",BW10,(BW10+BA10)/2)</f>
        <v>0</v>
      </c>
      <c r="SZ10" s="26">
        <f>IF($CA10="P",BX10,(BX10+BB10)/2)</f>
        <v>0</v>
      </c>
      <c r="TA10" s="26">
        <f>IF($CA10="P",BY10,(BY10+BC10)/2)</f>
        <v>0</v>
      </c>
      <c r="TB10" s="26">
        <f>IF($CA10="P",BZ10,(BZ10+BD10)/2)</f>
        <v>0</v>
      </c>
      <c r="TC10" s="28" t="s">
        <v>53</v>
      </c>
      <c r="TD10" s="11">
        <f>IF(SUM(SN10,SR10)&gt;0,SUM(SN10,SR10),"")</f>
        <v>6.9</v>
      </c>
      <c r="TE10" s="11">
        <f>IF(SUM(SM10:SN10,SP10:SR10,ST10)-SO10-SS10&gt;0,SUM(SM10:SN10,SP10:SR10,ST10)-SO10-SS10,"")</f>
        <v>24.449999999999996</v>
      </c>
      <c r="TF10" s="11" t="str">
        <f>IF(SUM(SV10,SZ10)&gt;0,SUM(SV10,SZ10),"")</f>
        <v/>
      </c>
      <c r="TG10" s="11" t="str">
        <f>IF(SUM(SU10:SV10,SX10:SZ10,TB10)-SUM(SW10,TA10)&gt;0,SUM(SU10:SV10,SX10:SZ10,TB10)-SUM(SW10,TA10),"")</f>
        <v/>
      </c>
      <c r="TH10" s="11">
        <f>IF(SUM(TE10,TG10)&gt;0,SUM(TE10,TG10),"")</f>
        <v>24.449999999999996</v>
      </c>
    </row>
    <row r="11" spans="1:528" x14ac:dyDescent="0.2">
      <c r="A11" s="4" t="str" cm="1">
        <f t="array" ref="A11">IF(AND(H11&lt;&gt;"",H11&lt;&gt;"No DD"),SUMPRODUCT((H$4:H$15&lt;&gt;"")*(H$4:H$15&lt;&gt;"No DD")*(E$4:E$15&gt;E11))+1,IF(H11="No DD",SUMPRODUCT((H$4:H$15="No DD")*(E$4:E$15&gt;E11))+1+SUMPRODUCT((H$4:H$15&lt;&gt;"")*(H$4:H$15&lt;&gt;"No DD")),""))</f>
        <v/>
      </c>
      <c r="B11" s="5" t="s">
        <v>191</v>
      </c>
      <c r="C11" s="4" t="s">
        <v>5</v>
      </c>
      <c r="D11" s="4">
        <v>2008</v>
      </c>
      <c r="E11" s="9">
        <f>SUM(J11:P11)+SUM(J11:M11)*0.0000001+SUM(J11)*0.0000000000001</f>
        <v>133.40000865000445</v>
      </c>
      <c r="F11" s="3" t="str">
        <f>IF(OR(AND(AJ11&gt;=AN$17,AK11&gt;=AN$21,AJ11&lt;&gt;"",AI11=""),AND(AL11&gt;=AN$17,AM11&gt;=AN$21,AL11&lt;&gt;"",AI11=""),AND(BF11&gt;=BJ$17,BG11&gt;=BJ$21,BF11&lt;&gt;"",BE11=""),AND(BH11&gt;=BJ$17,BI11&gt;=BJ$21,BH11&lt;&gt;"",BE11=""),AND(CB11&gt;=CF$17,CC11&gt;=CF$21,CB11&lt;&gt;"",CA11=""),AND(CD11&gt;=CF$17,CE11&gt;=CF$21,CD11&lt;&gt;""),AND(DC11&gt;=DJ$17,DD11&gt;=DJ$21,DC11&lt;&gt;""),AND(DH11&gt;=DJ$17,DI11&gt;=DJ$21,DH11&lt;&gt;""),AND(EE11&gt;=EL$17,EF11&gt;=EL$21,EE11&lt;&gt;""),AND(EJ11&gt;=EL$17,EK11&gt;=EL$21,EJ11&lt;&gt;""),AND(FG11&gt;=FN$17,FH11&gt;=FN$21,FG11&lt;&gt;""),AND(FL11&gt;=FN$17,FM11&gt;=FN$21,FL11&lt;&gt;""),AND(GI11&gt;=GP$17,GJ11&gt;=GP$21,GI11&lt;&gt;""),AND(GN11&gt;=GP$17,GO11&gt;=GP$21,GN11&lt;&gt;""),AND(HK11&gt;=HR$17,HL11&gt;=HR$21,HK11&lt;&gt;""),AND(HP11&gt;=HR$17,HQ11&gt;=HR$21,HP11&lt;&gt;""),AND(IM11&gt;=IT$17,IN11&gt;=IT$21,IM11&lt;&gt;""),AND(IR11&gt;=IT$17,IS11&gt;=IT$21,IR11&lt;&gt;""),AND(JO11&gt;=JV$17,JP11&gt;=JV$21,JO11&lt;&gt;""),AND(JT11&gt;=JV$17,JU11&gt;=JV$21,JT11&lt;&gt;""),AND(KQ11&gt;=KX$17,KR11&gt;=KX$21,KQ11&lt;&gt;""),AND(KV11&gt;=KX$17,KW11&gt;=KX$21,KV11&lt;&gt;""),AND(LS11&gt;=LZ$17,LT11&gt;=LZ$21,LS11&lt;&gt;""),AND(LX11&gt;=LZ$17,LY11&gt;=LZ$21,LX11&lt;&gt;""),AND(MU11&gt;=NB$17,MV11&gt;=NB$21,MU11&lt;&gt;""),AND(MZ11&gt;=NB$17,NA11&gt;=NB$21,MZ11&lt;&gt;""),AND(NW11&gt;=OD$17,NX11&gt;=OD$21,NW11&lt;&gt;""),AND(OB11&gt;=OD$17,OC11&gt;=OD$21,OB11&lt;&gt;""),AND(OY11&gt;=PF$17,OZ11&gt;=PF$21,OY11&lt;&gt;""),AND(PD11&gt;=PF$17,PE11&gt;=PF$21,PD11&lt;&gt;""),AND(QA11&gt;=QH$17,QB11&gt;=QH$21,QA11&lt;&gt;""),AND(QF11&gt;=QH$17,QG11&gt;=QH$21,QF11&lt;&gt;""),AND(RC11&gt;=RJ$17,RD11&gt;=RJ$21,RC11&lt;&gt;""),AND(RH11&gt;=RJ$17,RI11&gt;=RJ$21,RH11&lt;&gt;""),AND(SE11&gt;=SL$17,SF11&gt;=SL$21,SE11&lt;&gt;""),AND(SJ11&gt;=SL$17,SK11&gt;=SL$21,SJ11&lt;&gt;"")),"P","")</f>
        <v/>
      </c>
      <c r="G11" s="3" t="str">
        <f>IF(OR(AND(AK11&gt;=AN$21,AK11&lt;&gt;"",AI11=""),AND(AM11&gt;=AN$21,AM11&lt;&gt;"",AI11=""),AND(BG11&gt;=BJ$21,BG11&lt;&gt;"",BE11=""),AND(BI11&gt;=BJ$21,BI11&lt;&gt;"",BE11=""),AND(CC11&gt;=CF$21,CC11&lt;&gt;"",CA11=""),AND(CE11&gt;=CF$21,CE11&lt;&gt;"",CA11=""),AND(DD11&gt;=DJ$21,DD11&lt;&gt;""),AND(DI11&gt;=DJ$21,DI11&lt;&gt;""),AND(EF11&gt;=EL$21,EF11&lt;&gt;""),AND(EK11&gt;=EL$21,EK11&lt;&gt;""),AND(FH11&gt;=FN$21,FH11&lt;&gt;""),AND(FM11&gt;=FN$21,FM11&lt;&gt;""),AND(GJ11&gt;=GP$21,GJ11&lt;&gt;""),AND(GO11&gt;=GP$21,GO11&lt;&gt;""),AND(HL11&gt;=HR$21,HL11&lt;&gt;""),AND(HQ11&gt;=HR$21,HQ11&lt;&gt;""),AND(IN11&gt;=IT$21,IN11&lt;&gt;""),AND(IS11&gt;=IT$21,IS11&lt;&gt;""),AND(JP11&gt;=JV$21,JP11&lt;&gt;""),AND(JU11&gt;=JV$21,JU11&lt;&gt;""),AND(KR11&gt;=KX$21,KR11&lt;&gt;""),AND(KW11&gt;=KX$21,KW11&lt;&gt;""),AND(LT11&gt;=LZ$21,LT11&lt;&gt;""),AND(LY11&gt;=LZ$21,LY11&lt;&gt;""),AND(MV11&gt;=NB$21,MV11&lt;&gt;""),AND(NA11&gt;=NB$21,NA11&lt;&gt;""),AND(NX11&gt;=OD$21,NX11&lt;&gt;""),AND(OC11&gt;=OD$21,OC11&lt;&gt;""),AND(OZ11&gt;=PF$21,OZ11&lt;&gt;""),AND(PE11&gt;=PF$21,PE11&lt;&gt;""),AND(QB11&gt;=QH$21,QB11&lt;&gt;""),AND(QG11&gt;=QH$21,QG11&lt;&gt;""),AND(RD11&gt;=RJ$21,RD11&lt;&gt;""),AND(RI11&gt;=RJ$21,RI11&lt;&gt;""),AND(SF11&gt;=SL$21,SF11&lt;&gt;""),AND(SK11&gt;=SL$21,SK11&lt;&gt;"")),"P","")</f>
        <v/>
      </c>
      <c r="H11" s="36" t="str">
        <f>IF(AND(G11="P",F11=""),"No DD",IF(OR(AND(AJ11&gt;=AN$20,AK11&gt;=AN$24,AJ11&lt;&gt;"",AI11=""),AND(AL11&gt;=AN$20,AM11&gt;=AN$24,AL11&lt;&gt;"",AI11=""),AND(BF11&gt;=BJ$20,BG11&gt;=BJ$24,BF11&lt;&gt;"",BE11=""),AND(BH11&gt;=BJ$20,BI11&gt;=BJ$24,BH11&lt;&gt;"",BE11=""),AND(CB11&gt;=CF$20,CC11&gt;=CF$24,CB11&lt;&gt;"",CA11=""),AND(CD11&gt;=CF$20,CE11&gt;=CF$24,CD11&lt;&gt;""),AND(DC11&gt;=DJ$20,DD11&gt;=DJ$24,DC11&lt;&gt;""),AND(DH11&gt;=DJ$20,DI11&gt;=DJ$24,DH11&lt;&gt;""),AND(EE11&gt;=EL$20,EF11&gt;=EL$24,EE11&lt;&gt;""),AND(EJ11&gt;=EL$20,EK11&gt;=EL$24,EJ11&lt;&gt;""),AND(FG11&gt;=FN$20,FH11&gt;=FN$24,FG11&lt;&gt;""),AND(FL11&gt;=FN$20,FM11&gt;=FN$24,FL11&lt;&gt;""),AND(GI11&gt;=GP$20,GJ11&gt;=GP$24,GI11&lt;&gt;""),AND(GN11&gt;=GP$20,GO11&gt;=GP$24,GN11&lt;&gt;""),AND(HK11&gt;=HR$20,HL11&gt;=HR$24,HK11&lt;&gt;""),AND(HP11&gt;=HR$20,HQ11&gt;=HR$24,HP11&lt;&gt;""),AND(IM11&gt;=IT$20,IN11&gt;=IT$24,IM11&lt;&gt;""),AND(IR11&gt;=IT$20,IS11&gt;=IT$24,IR11&lt;&gt;""),AND(JO11&gt;=JV$20,JP11&gt;=JV$24,JO11&lt;&gt;""),AND(JT11&gt;=JV$20,JU11&gt;=JV$24,JT11&lt;&gt;""),AND(KQ11&gt;=KX$20,KR11&gt;=KX$24,KQ11&lt;&gt;""),AND(KV11&gt;=KX$20,KW11&gt;=KX$24,KV11&lt;&gt;""),AND(LS11&gt;=LZ$20,LT11&gt;=LZ$24,LS11&lt;&gt;""),AND(LX11&gt;=LZ$20,LY11&gt;=LZ$24,LX11&lt;&gt;""),AND(MU11&gt;=NB$20,MV11&gt;=NB$24,MU11&lt;&gt;""),AND(MZ11&gt;=NB$20,NA11&gt;=NB$24,MZ11&lt;&gt;""),AND(NW11&gt;=OD$20,NX11&gt;=OD$24,NW11&lt;&gt;""),AND(OB11&gt;=OD$20,OC11&gt;=OD$24,OB11&lt;&gt;""),AND(OY11&gt;=PF$20,OZ11&gt;=PF$24,OY11&lt;&gt;""),AND(PD11&gt;=PF$20,PE11&gt;=PF$24,PD11&lt;&gt;""),AND(QA11&gt;=QH$20,QB11&gt;=QH$24,QA11&lt;&gt;""),AND(QF11&gt;=QH$20,QG11&gt;=QH$24,QF11&lt;&gt;""),AND(RC11&gt;=RJ$20,RD11&gt;=RJ$24,RC11&lt;&gt;""),AND(RH11&gt;=RJ$20,RI11&gt;=RJ$24,RH11&lt;&gt;""),AND(SE11&gt;=SL$20,SF11&gt;=SL$24,SE11&lt;&gt;""),AND(SJ11&gt;=SL$20,SK11&gt;=SL$24,SJ11&lt;&gt;"")),"Merit",IF(OR(AND(AJ11&gt;=AN$19,AK11&gt;=AN$23,AJ11&lt;&gt;"",AI11=""),AND(AL11&gt;=AN$19,AM11&gt;=AN$23,AL11&lt;&gt;"",AI11=""),AND(BF11&gt;=BJ$19,BG11&gt;=BJ$23,BF11&lt;&gt;"",BE11=""),AND(BH11&gt;=BJ$19,BI11&gt;=BJ$23,BH11&lt;&gt;"",BE11=""),AND(CB11&gt;=CF$19,CC11&gt;=CF$23,CB11&lt;&gt;"",CA11=""),AND(CD11&gt;=CF$19,CE11&gt;=CF$23,CD11&lt;&gt;""),AND(DC11&gt;=DJ$19,DD11&gt;=DJ$23,DC11&lt;&gt;""),AND(DH11&gt;=DJ$19,DI11&gt;=DJ$23,DH11&lt;&gt;""),AND(EE11&gt;=EL$19,EF11&gt;=EL$23,EE11&lt;&gt;""),AND(EJ11&gt;=EL$19,EK11&gt;=EL$23,EJ11&lt;&gt;""),AND(FG11&gt;=FN$19,FH11&gt;=FN$23,FG11&lt;&gt;""),AND(FL11&gt;=FN$19,FM11&gt;=FN$23,FL11&lt;&gt;""),AND(GI11&gt;=GP$19,GJ11&gt;=GP$23,GI11&lt;&gt;""),AND(GN11&gt;=GP$19,GO11&gt;=GP$23,GN11&lt;&gt;""),AND(HK11&gt;=HR$19,HL11&gt;=HR$23,HK11&lt;&gt;""),AND(HP11&gt;=HR$19,HQ11&gt;=HR$23,HP11&lt;&gt;""),AND(IM11&gt;=IT$19,IN11&gt;=IT$23,IM11&lt;&gt;""),AND(IR11&gt;=IT$19,IS11&gt;=IT$23,IR11&lt;&gt;""),AND(JO11&gt;=JV$19,JP11&gt;=JV$23,JO11&lt;&gt;""),AND(JT11&gt;=JV$19,JU11&gt;=JV$23,JT11&lt;&gt;""),AND(KQ11&gt;=KX$19,KR11&gt;=KX$23,KQ11&lt;&gt;""),AND(KV11&gt;=KX$19,KW11&gt;=KX$23,KV11&lt;&gt;""),AND(LS11&gt;=LZ$19,LT11&gt;=LZ$23,LS11&lt;&gt;""),AND(LX11&gt;=LZ$19,LY11&gt;=LZ$23,LX11&lt;&gt;""),AND(MU11&gt;=NB$19,MV11&gt;=NB$23,MU11&lt;&gt;""),AND(MZ11&gt;=NB$19,NA11&gt;=NB$23,MZ11&lt;&gt;""),AND(NW11&gt;=OD$19,NX11&gt;=OD$23,NW11&lt;&gt;""),AND(OB11&gt;=OD$19,OC11&gt;=OD$23,OB11&lt;&gt;""),AND(OY11&gt;=PF$19,OZ11&gt;=PF$23,OY11&lt;&gt;""),AND(PD11&gt;=PF$19,PE11&gt;=PF$23,PD11&lt;&gt;""),AND(QA11&gt;=QH$19,QB11&gt;=QH$23,QA11&lt;&gt;""),AND(QF11&gt;=QH$19,QG11&gt;=QH$23,QF11&lt;&gt;""),AND(RC11&gt;=RJ$19,RD11&gt;=RJ$23,RC11&lt;&gt;""),AND(RH11&gt;=RJ$19,RI11&gt;=RJ$23,RH11&lt;&gt;""),AND(SE11&gt;=SL$19,SF11&gt;=SL$23,SE11&lt;&gt;""),AND(SJ11&gt;=SL$19,SK11&gt;=SL$23,SJ11&lt;&gt;"")),"Excellence",IF(I11="P","Worlds Team",IF(F11="P","National Team","")))))</f>
        <v/>
      </c>
      <c r="I11" s="3" t="str">
        <f>IF(OR(AND(AJ11&gt;=AN$18,AK11&gt;=AN$22,AJ11&lt;&gt;"",AI11=""),AND(AL11&gt;=AN$18,AM11&gt;=AN$22,AL11&lt;&gt;"",AI11=""),AND(BF11&gt;=BJ$18,BG11&gt;=BJ$22,BF11&lt;&gt;"",BE11=""),AND(BH11&gt;=BJ$18,BI11&gt;=BJ$22,BH11&lt;&gt;"",BE11=""),AND(CB11&gt;=CF$18,CC11&gt;=CF$22,CB11&lt;&gt;"",CA11=""),AND(CD11&gt;=CF$18,CE11&gt;=CF$22,CD11&lt;&gt;""),AND(DC11&gt;=DJ$18,DD11&gt;=DJ$22,DC11&lt;&gt;""),AND(DH11&gt;=DJ$18,DI11&gt;=DJ$22,DH11&lt;&gt;""),AND(EE11&gt;=EL$18,EF11&gt;=EL$22,EE11&lt;&gt;""),AND(EJ11&gt;=EL$18,EK11&gt;=EL$22,EJ11&lt;&gt;""),AND(FG11&gt;=FN$18,FH11&gt;=FN$22,FG11&lt;&gt;""),AND(FL11&gt;=FN$18,FM11&gt;=FN$22,FL11&lt;&gt;""),AND(GI11&gt;=GP$18,GJ11&gt;=GP$22,GI11&lt;&gt;""),AND(GN11&gt;=GP$18,GO11&gt;=GP$22,GN11&lt;&gt;""),AND(HK11&gt;=HR$18,HL11&gt;=HR$22,HK11&lt;&gt;""),AND(HP11&gt;=HR$18,HQ11&gt;=HR$22,HP11&lt;&gt;""),AND(IM11&gt;=IT$18,IN11&gt;=IT$22,IM11&lt;&gt;""),AND(IR11&gt;=IT$18,IS11&gt;=IT$22,IR11&lt;&gt;""),AND(JO11&gt;=JV$18,JP11&gt;=JV$22,JO11&lt;&gt;""),AND(JT11&gt;=JV$18,JU11&gt;=JV$22,JT11&lt;&gt;""),AND(KQ11&gt;=KX$18,KR11&gt;=KX$22,KQ11&lt;&gt;""),AND(KV11&gt;=KX$18,KW11&gt;=KX$22,KV11&lt;&gt;""),AND(LS11&gt;=LZ$18,LT11&gt;=LZ$22,LS11&lt;&gt;""),AND(LX11&gt;=LZ$18,LY11&gt;=LZ$22,LX11&lt;&gt;""),AND(MU11&gt;=NB$18,MV11&gt;=NB$22,MU11&lt;&gt;""),AND(MZ11&gt;=NB$18,NA11&gt;=NB$22,MZ11&lt;&gt;""),AND(NW11&gt;=OD$18,NX11&gt;=OD$22,NW11&lt;&gt;""),AND(OB11&gt;=OD$18,OC11&gt;=OD$22,OB11&lt;&gt;""),AND(OY11&gt;=PF$18,OZ11&gt;=PF$22,OY11&lt;&gt;""),AND(PD11&gt;=PF$18,PE11&gt;=PF$22,PD11&lt;&gt;""),AND(QA11&gt;=QH$18,QB11&gt;=QH$22,QA11&lt;&gt;""),AND(QF11&gt;=QH$18,QG11&gt;=QH$22,QF11&lt;&gt;""),AND(RC11&gt;=RJ$18,RD11&gt;=RJ$22,RC11&lt;&gt;""),AND(RH11&gt;=RJ$18,RI11&gt;=RJ$22,RH11&lt;&gt;""),AND(SE11&gt;=SL$18,SF11&gt;=SL$22,SE11&lt;&gt;""),AND(SJ11&gt;=SL$18,SK11&gt;=SL$22,SJ11&lt;&gt;"")),"P","")</f>
        <v/>
      </c>
      <c r="J11" s="8">
        <f>IF(COUNT(AK11,BG11,CC11)&gt;0,LARGE((AK11,BG11,CC11),1),0)</f>
        <v>44.3</v>
      </c>
      <c r="K11" s="8" t="str">
        <f>IF(J11=0,"",IF(J11=CC11,$BK$1,IF(J11=BG11,$AO$1,IF(J11=AK11,$S$1,""))))</f>
        <v>2025 Nationals</v>
      </c>
      <c r="L11" s="8">
        <f>IF(COUNT(AK11,BG11,CC11)&gt;1,LARGE((AK11,BG11,CC11),2),0)</f>
        <v>42.199999999999996</v>
      </c>
      <c r="M11" s="8" t="str">
        <f>IF(K11=0,"",IF(AND(L11=J11,L11=AK11,K11=BG11),$S$1,IF(AND(L11=J11,L11=AK11,L11=CC11),$S$1,IF(AND(L11=J11,L11=CC11,L11=BG11),$AO$1,IF(L11=CC11,$BK$1,IF(L11=BG11,$AO$1,IF(L11=AK11,$S$1,"")))))))</f>
        <v>2025 Elite Canada</v>
      </c>
      <c r="N11" s="8">
        <f>IF(MAX(AM11,BI11,CE11)&gt;0,MAX(AM11,BI11,CE11),0)</f>
        <v>45</v>
      </c>
      <c r="O11" s="8" t="str">
        <f>IF(N11=0,"",IF(N11=CE11,$BK$1,IF(N11=BI11,$AO$1,IF(N11=AM11,$S$1,""))))</f>
        <v>2025 Nationals</v>
      </c>
      <c r="P11" s="8">
        <f>IF(MAX(CG11:CH11)&gt;0,MAX(CG11:CH11),"")</f>
        <v>1.9000000000000057</v>
      </c>
      <c r="Q11" s="11" t="str">
        <f>IF(P11="","",IF(P11=CG11,"("&amp;CG$2&amp;")",IF(P11=CH11,"("&amp;CH$2&amp;")")))</f>
        <v>(Q1)</v>
      </c>
      <c r="R11" s="8" t="str">
        <f>IF(P11="","",IF(P11=CG11,IF(P11+IF(L11="",0,L11)=SF11,$RK$1,IF(P11+IF(L11="",0,L11)=RD11,$QI$1,IF(P11+IF(L11="",0,L11)=QB11,$PG$1,IF(P11+IF(L11="",0,L11)=OZ11,$OE$1,IF(P11+IF(L11="",0,L11)=NX11,$NC$1,IF(P11+IF(L11="",0,L11)=MV11,$MA$1,IF(P11+IF(L11="",0,L11)=LT11,$KY$1,IF(P11+IF(L11="",0,L11)=KR11,$JW$1,IF(P11+IF(L11="",0,L11)=JP11,$IU$1,IF(P11+IF(L11="",0,L11)=IN11,$HS$1,IF(P11+IF(L11="",0,L11)=HL11,$GQ$1,IF(P11+IF(L11="",0,L11)=GJ11,$FO$1,IF(P11+IF(L11="",0,L11)=FH11,$EM$1,IF(P11+IF(L11="",0,L11)=EF11,$DK$1,IF(P11+IF(L11="",0,L11)=DD11,$CI$1))))))))))))))),IF(P11=CH11,IF(P11+IF(N11="",0,N11)=SK11,$RK$1,IF(P11+IF(N11="",0,N11)=RI11,$QI$1,IF(P11+IF(N11="",0,N11)=QG11,$PG$1,IF(P11+IF(N11="",0,N11)=PE11,$OE$1,IF(P11+IF(N11="",0,N11)=OC11,$NC$1,IF(P11+IF(N11="",0,N11)=NA11,$MA$1,IF(P11+IF(N11="",0,N11)=LY11,$KY$1,IF(P11+IF(N11="",0,N11)=KW11,$JW$1,IF(P11+IF(N11="",0,N11)=JU11,$IU$1,IF(P11+IF(N11="",0,N11)=IS11,$HS$1,IF(P11+IF(N11="",0,N11)=HQ11,$GQ$1,IF(P11+IF(N11="",0,N11)=GO11,$FO$1,IF(P11+IF(N11="",0,N11)=FM11,$EM$1,IF(P11+IF(N11="",0,N11)=EK11,$DK$1,IF(P11+IF(N11="",0,N11)=DI11,$CI$1))))))))))))))))))</f>
        <v>2025 WAGC (Nov 16)</v>
      </c>
      <c r="S11" s="19">
        <v>15.3</v>
      </c>
      <c r="T11" s="19">
        <v>6.6</v>
      </c>
      <c r="U11" s="19">
        <v>0.2</v>
      </c>
      <c r="V11" s="19">
        <v>0</v>
      </c>
      <c r="W11" s="19">
        <v>15.1</v>
      </c>
      <c r="X11" s="19">
        <v>5.4</v>
      </c>
      <c r="Y11" s="19">
        <v>0</v>
      </c>
      <c r="Z11" s="19">
        <v>0</v>
      </c>
      <c r="AA11" s="19">
        <v>16.3</v>
      </c>
      <c r="AB11" s="19">
        <v>5.7</v>
      </c>
      <c r="AC11" s="19">
        <v>0</v>
      </c>
      <c r="AD11" s="19">
        <v>0</v>
      </c>
      <c r="AE11" s="19">
        <v>15.4</v>
      </c>
      <c r="AF11" s="19">
        <v>4</v>
      </c>
      <c r="AG11" s="19">
        <v>0</v>
      </c>
      <c r="AH11" s="19">
        <v>0</v>
      </c>
      <c r="AI11" s="27"/>
      <c r="AJ11" s="40">
        <f>IF(SUM(T11,X11)&gt;0,SUM(T11,X11),"")</f>
        <v>12</v>
      </c>
      <c r="AK11" s="40">
        <f>IF(SUM(S11:T11,V11:X11,Z11)-U11-Y11&gt;0,SUM(S11:T11,V11:X11,Z11)-U11-Y11,"")</f>
        <v>42.199999999999996</v>
      </c>
      <c r="AL11" s="40">
        <f>IF(SUM(AB11,AF11)&gt;0,SUM(AB11,AF11),"")</f>
        <v>9.6999999999999993</v>
      </c>
      <c r="AM11" s="40">
        <f>IF(SUM(AA11:AB11,AD11:AF11,AH11)-SUM(AC11,AG11)&gt;0,SUM(AA11:AB11,AD11:AF11,AH11)-SUM(AC11,AG11),"")</f>
        <v>41.4</v>
      </c>
      <c r="AN11" s="40">
        <f>IF(SUM(AK11,AM11)&gt;0,SUM(AK11,AM11),"")</f>
        <v>83.6</v>
      </c>
      <c r="AO11" s="18">
        <v>16.399999999999999</v>
      </c>
      <c r="AP11" s="18">
        <v>5.7</v>
      </c>
      <c r="AQ11" s="18">
        <v>0</v>
      </c>
      <c r="AR11" s="18">
        <v>0</v>
      </c>
      <c r="AS11" s="18">
        <v>15.6</v>
      </c>
      <c r="AT11" s="18">
        <v>6.6</v>
      </c>
      <c r="AU11" s="18">
        <v>0</v>
      </c>
      <c r="AV11" s="18">
        <v>0</v>
      </c>
      <c r="AW11" s="18">
        <v>16.5</v>
      </c>
      <c r="AX11" s="18">
        <v>5.7</v>
      </c>
      <c r="AY11" s="18">
        <v>0</v>
      </c>
      <c r="AZ11" s="18">
        <v>0</v>
      </c>
      <c r="BA11" s="18">
        <v>16</v>
      </c>
      <c r="BB11" s="18">
        <v>6.8</v>
      </c>
      <c r="BC11" s="18">
        <v>0</v>
      </c>
      <c r="BD11" s="18">
        <v>0</v>
      </c>
      <c r="BE11" s="28"/>
      <c r="BF11" s="11">
        <f>IF(SUM(AP11,AT11)&gt;0,SUM(AP11,AT11),"")</f>
        <v>12.3</v>
      </c>
      <c r="BG11" s="11">
        <f>IF(SUM(AO11:AP11,AR11:AT11,AV11)-AQ11-AU11&gt;0,SUM(AO11:AP11,AR11:AT11,AV11)-AQ11-AU11,"")</f>
        <v>44.3</v>
      </c>
      <c r="BH11" s="11">
        <f>IF(SUM(AX11,BB11)&gt;0,SUM(AX11,BB11),"")</f>
        <v>12.5</v>
      </c>
      <c r="BI11" s="11">
        <f>IF(SUM(AW11:AX11,AZ11:BB11,BD11)-SUM(AY11,BC11)&gt;0,SUM(AW11:AX11,AZ11:BB11,BD11)-SUM(AY11,BC11),"")</f>
        <v>45</v>
      </c>
      <c r="BJ11" s="11">
        <f>IF(SUM(BG11,BI11)&gt;0,SUM(BG11,BI11),"")</f>
        <v>89.3</v>
      </c>
      <c r="BK11" s="19">
        <v>15.8</v>
      </c>
      <c r="BL11" s="19">
        <v>6.3</v>
      </c>
      <c r="BM11" s="19">
        <v>0</v>
      </c>
      <c r="BN11" s="19">
        <v>0</v>
      </c>
      <c r="BO11" s="19">
        <v>15.4</v>
      </c>
      <c r="BP11" s="19">
        <v>4.7</v>
      </c>
      <c r="BQ11" s="19">
        <v>1</v>
      </c>
      <c r="BR11" s="19">
        <v>0</v>
      </c>
      <c r="BS11" s="19">
        <v>16</v>
      </c>
      <c r="BT11" s="19">
        <v>5.8</v>
      </c>
      <c r="BU11" s="19">
        <v>0</v>
      </c>
      <c r="BV11" s="19">
        <v>0</v>
      </c>
      <c r="BW11" s="19">
        <v>15.1</v>
      </c>
      <c r="BX11" s="19">
        <v>5.9</v>
      </c>
      <c r="BY11" s="19">
        <v>2</v>
      </c>
      <c r="BZ11" s="19">
        <v>0</v>
      </c>
      <c r="CA11" s="27"/>
      <c r="CB11" s="40">
        <f>IF(SUM(BL11,BP11)&gt;0,SUM(BL11,BP11),"")</f>
        <v>11</v>
      </c>
      <c r="CC11" s="40">
        <f>IF(SUM(BK11:BL11,BN11:BP11,BR11)-BM11-BQ11&gt;0,SUM(BK11:BL11,BN11:BP11,BR11)-BM11-BQ11,"")</f>
        <v>41.2</v>
      </c>
      <c r="CD11" s="40">
        <f>IF(SUM(BT11,BX11)&gt;0,SUM(BT11,BX11),"")</f>
        <v>11.7</v>
      </c>
      <c r="CE11" s="40">
        <f>IF(SUM(BS11:BT11,BV11:BX11,BZ11)-SUM(BU11,BY11)&gt;0,SUM(BS11:BT11,BV11:BX11,BZ11)-SUM(BU11,BY11),"")</f>
        <v>40.799999999999997</v>
      </c>
      <c r="CF11" s="40">
        <f>IF(SUM(CC11,CE11)&gt;0,SUM(CC11,CE11),"")</f>
        <v>82</v>
      </c>
      <c r="CG11" s="51">
        <f>IF(MAX(DD11,EF11,FH11,GJ11,HL11,IN11,JP11,KR11,LT11,MV11,NX11,OZ11,QB11,RD11,SF11)-IF(L11="",0,L11)&gt;0.001,MAX(DD11,EF11,FH11,GJ11,HL11,IN11,JP11,KR11,LT11,MV11,NX11,OZ11,QB11,RD11,SF11)-IF(L11="",0,L11),"")</f>
        <v>1.9000000000000057</v>
      </c>
      <c r="CH11" s="51" t="str">
        <f>IF(MAX(DI11,EK11,FM11,GO11,HQ11,IS11,JU11,KW11,LY11,NA11,OC11,PE11,QG11,RI11,SK11)-IF(N11="",0,N11)&gt;0.001,MAX(DI11,EK11,FM11,GO11,HQ11,IS11,JU11,KW11,LY11,NA11,OC11,PE11,QG11,RI11,SK11)-IF(N11="",0,N11),"")</f>
        <v/>
      </c>
      <c r="CI11" s="17"/>
      <c r="CJ11" s="17"/>
      <c r="CK11" s="17"/>
      <c r="CL11" s="17"/>
      <c r="CM11" s="17"/>
      <c r="CN11" s="17"/>
      <c r="CO11" s="17"/>
      <c r="CP11" s="17"/>
      <c r="CQ11" s="17"/>
      <c r="CR11" s="17"/>
      <c r="CS11" s="17"/>
      <c r="CT11" s="17"/>
      <c r="CU11" s="17"/>
      <c r="CV11" s="17"/>
      <c r="CW11" s="17"/>
      <c r="CX11" s="17"/>
      <c r="CY11" s="17"/>
      <c r="CZ11" s="17"/>
      <c r="DA11" s="17"/>
      <c r="DB11" s="17"/>
      <c r="DC11" s="40" t="str">
        <f>IF(SUM(CJ11,CN11)&gt;0,SUM(CJ11,CN11),"")</f>
        <v/>
      </c>
      <c r="DD11" s="40" t="str">
        <f>IF(SUM(CI11:CJ11,CL11:CN11,CP11)-CK11-CO11&gt;0,SUM(CI11:CJ11,CL11:CN11,CP11)-CK11-CO11,"")</f>
        <v/>
      </c>
      <c r="DE11" s="40" t="str">
        <f>IF(SUM(CQ11:CR11,CT11)-CS11&gt;0,SUM(CQ11:CR11,CT11)-CS11,"")</f>
        <v/>
      </c>
      <c r="DF11" s="40" t="str">
        <f>IF(SUM(CJ11,CN11,CR11)&gt;0,SUM(CJ11,CN11,CR11),"")</f>
        <v/>
      </c>
      <c r="DG11" s="40" t="str">
        <f>IF(SUM(DD11,DE11)&gt;0,SUM(DD11,DE11),"")</f>
        <v/>
      </c>
      <c r="DH11" s="40" t="str">
        <f>IF(SUM(CV11,CZ11)&gt;0,SUM(CV11,CZ11),"")</f>
        <v/>
      </c>
      <c r="DI11" s="40" t="str">
        <f>IF(SUM(CU11:CV11,CX11:CZ11,DB11)-SUM(CW11,DA11)&gt;0,SUM(CU11:CV11,CX11:CZ11,DB11)-SUM(CW11,DA11),"")</f>
        <v/>
      </c>
      <c r="DJ11" s="40" t="str">
        <f>IF(SUM(DD11,DE11,DI11)&gt;0,SUM(DD11,DE11,DI11),"")</f>
        <v/>
      </c>
      <c r="DK11" s="18"/>
      <c r="DL11" s="18"/>
      <c r="DM11" s="18"/>
      <c r="DN11" s="18"/>
      <c r="DO11" s="18"/>
      <c r="DP11" s="18"/>
      <c r="DQ11" s="18"/>
      <c r="DR11" s="18"/>
      <c r="DS11" s="18"/>
      <c r="DT11" s="18"/>
      <c r="DU11" s="18"/>
      <c r="DV11" s="18"/>
      <c r="DW11" s="18"/>
      <c r="DX11" s="18"/>
      <c r="DY11" s="18"/>
      <c r="DZ11" s="18"/>
      <c r="EA11" s="18"/>
      <c r="EB11" s="18"/>
      <c r="EC11" s="18"/>
      <c r="ED11" s="18"/>
      <c r="EE11" s="11" t="str">
        <f>IF(SUM(DL11,DP11)&gt;0,SUM(DL11,DP11),"")</f>
        <v/>
      </c>
      <c r="EF11" s="11" t="str">
        <f>IF(SUM(DK11:DL11,DN11:DP11,DR11)-DM11-DQ11&gt;0,SUM(DK11:DL11,DN11:DP11,DR11)-DM11-DQ11,"")</f>
        <v/>
      </c>
      <c r="EG11" s="11" t="str">
        <f>IF(SUM(DS11:DT11,DV11)-DU11&gt;0,SUM(DS11:DT11,DV11)-DU11,"")</f>
        <v/>
      </c>
      <c r="EH11" s="11" t="str">
        <f>IF(SUM(DL11,DP11,DT11)&gt;0,SUM(DL11,DP11,DT11),"")</f>
        <v/>
      </c>
      <c r="EI11" s="11" t="str">
        <f>IF(SUM(EF11,EG11)&gt;0,SUM(EF11,EG11),"")</f>
        <v/>
      </c>
      <c r="EJ11" s="11" t="str">
        <f>IF(SUM(DX11,EB11)&gt;0,SUM(DX11,EB11),"")</f>
        <v/>
      </c>
      <c r="EK11" s="11" t="str">
        <f>IF(SUM(DW11:DX11,DZ11:EB11,ED11)-SUM(DY11,EC11)&gt;0,SUM(DW11:DX11,DZ11:EB11,ED11)-SUM(DY11,EC11),"")</f>
        <v/>
      </c>
      <c r="EL11" s="11" t="str">
        <f>IF(SUM(EF11,EG11,EK11)&gt;0,SUM(EF11,EG11,EK11),"")</f>
        <v/>
      </c>
      <c r="EM11" s="17"/>
      <c r="EN11" s="17"/>
      <c r="EO11" s="17"/>
      <c r="EP11" s="17"/>
      <c r="EQ11" s="17"/>
      <c r="ER11" s="17"/>
      <c r="ES11" s="17"/>
      <c r="ET11" s="17"/>
      <c r="EU11" s="17"/>
      <c r="EV11" s="17"/>
      <c r="EW11" s="17"/>
      <c r="EX11" s="17"/>
      <c r="EY11" s="17"/>
      <c r="EZ11" s="17"/>
      <c r="FA11" s="17"/>
      <c r="FB11" s="17"/>
      <c r="FC11" s="17"/>
      <c r="FD11" s="17"/>
      <c r="FE11" s="17"/>
      <c r="FF11" s="17"/>
      <c r="FG11" s="40" t="str">
        <f>IF(SUM(EN11,ER11)&gt;0,SUM(EN11,ER11),"")</f>
        <v/>
      </c>
      <c r="FH11" s="40" t="str">
        <f>IF(SUM(EM11:EN11,EP11:ER11,ET11)-EO11-ES11&gt;0,SUM(EM11:EN11,EP11:ER11,ET11)-EO11-ES11,"")</f>
        <v/>
      </c>
      <c r="FI11" s="40" t="str">
        <f>IF(SUM(EU11:EV11,EX11)-EW11&gt;0,SUM(EU11:EV11,EX11)-EW11,"")</f>
        <v/>
      </c>
      <c r="FJ11" s="40" t="str">
        <f>IF(SUM(EN11,ER11,EV11)&gt;0,SUM(EN11,ER11,EV11),"")</f>
        <v/>
      </c>
      <c r="FK11" s="40" t="str">
        <f>IF(SUM(FH11,FI11)&gt;0,SUM(FH11,FI11),"")</f>
        <v/>
      </c>
      <c r="FL11" s="40" t="str">
        <f>IF(SUM(EZ11,FD11)&gt;0,SUM(EZ11,FD11),"")</f>
        <v/>
      </c>
      <c r="FM11" s="40" t="str">
        <f>IF(SUM(EY11:EZ11,FB11:FD11,FF11)-SUM(FA11,FE11)&gt;0,SUM(EY11:EZ11,FB11:FD11,FF11)-SUM(FA11,FE11),"")</f>
        <v/>
      </c>
      <c r="FN11" s="40" t="str">
        <f>IF(SUM(FH11,FI11,FM11)&gt;0,SUM(FH11,FI11,FM11),"")</f>
        <v/>
      </c>
      <c r="FO11" s="18">
        <v>16.8</v>
      </c>
      <c r="FP11" s="18">
        <v>5.8</v>
      </c>
      <c r="FQ11" s="18">
        <v>0</v>
      </c>
      <c r="FR11" s="18">
        <v>0</v>
      </c>
      <c r="FS11" s="18">
        <v>16.100000000000001</v>
      </c>
      <c r="FT11" s="18">
        <v>5.8</v>
      </c>
      <c r="FU11" s="18">
        <v>0.4</v>
      </c>
      <c r="FV11" s="18">
        <v>0</v>
      </c>
      <c r="FW11" s="18"/>
      <c r="FX11" s="18"/>
      <c r="FY11" s="18"/>
      <c r="FZ11" s="18"/>
      <c r="GA11" s="18"/>
      <c r="GB11" s="18"/>
      <c r="GC11" s="18"/>
      <c r="GD11" s="18"/>
      <c r="GE11" s="18"/>
      <c r="GF11" s="18"/>
      <c r="GG11" s="18"/>
      <c r="GH11" s="18"/>
      <c r="GI11" s="11">
        <f>IF(SUM(FP11,FT11)&gt;0,SUM(FP11,FT11),"")</f>
        <v>11.6</v>
      </c>
      <c r="GJ11" s="11">
        <f>IF(SUM(FO11:FP11,FR11:FT11,FV11)-FQ11-FU11&gt;0,SUM(FO11:FP11,FR11:FT11,FV11)-FQ11-FU11,"")</f>
        <v>44.1</v>
      </c>
      <c r="GK11" s="11" t="str">
        <f>IF(SUM(FW11:FX11,FZ11)-FY11&gt;0,SUM(FW11:FX11,FZ11)-FY11,"")</f>
        <v/>
      </c>
      <c r="GL11" s="11">
        <f>IF(SUM(FP11,FT11,FX11)&gt;0,SUM(FP11,FT11,FX11),"")</f>
        <v>11.6</v>
      </c>
      <c r="GM11" s="11">
        <f>IF(SUM(GJ11,GK11)&gt;0,SUM(GJ11,GK11),"")</f>
        <v>44.1</v>
      </c>
      <c r="GN11" s="11" t="str">
        <f>IF(SUM(GB11,GF11)&gt;0,SUM(GB11,GF11),"")</f>
        <v/>
      </c>
      <c r="GO11" s="11" t="str">
        <f>IF(SUM(GA11:GB11,GD11:GF11,GH11)-SUM(GC11,GG11)&gt;0,SUM(GA11:GB11,GD11:GF11,GH11)-SUM(GC11,GG11),"")</f>
        <v/>
      </c>
      <c r="GP11" s="11">
        <f>IF(SUM(GJ11,GK11,GO11)&gt;0,SUM(GJ11,GK11,GO11),"")</f>
        <v>44.1</v>
      </c>
      <c r="GQ11" s="17"/>
      <c r="GR11" s="17"/>
      <c r="GS11" s="17"/>
      <c r="GT11" s="17"/>
      <c r="GU11" s="17"/>
      <c r="GV11" s="17"/>
      <c r="GW11" s="17"/>
      <c r="GX11" s="17"/>
      <c r="GY11" s="17"/>
      <c r="GZ11" s="17"/>
      <c r="HA11" s="17"/>
      <c r="HB11" s="17"/>
      <c r="HC11" s="17"/>
      <c r="HD11" s="17"/>
      <c r="HE11" s="17"/>
      <c r="HF11" s="17"/>
      <c r="HG11" s="17"/>
      <c r="HH11" s="17"/>
      <c r="HI11" s="17"/>
      <c r="HJ11" s="17"/>
      <c r="HK11" s="40" t="str">
        <f>IF(SUM(GR11,GV11)&gt;0,SUM(GR11,GV11),"")</f>
        <v/>
      </c>
      <c r="HL11" s="40" t="str">
        <f>IF(SUM(GQ11:GR11,GT11:GV11,GX11)-GS11-GW11&gt;0,SUM(GQ11:GR11,GT11:GV11,GX11)-GS11-GW11,"")</f>
        <v/>
      </c>
      <c r="HM11" s="40" t="str">
        <f>IF(SUM(GY11:GZ11,HB11)-HA11&gt;0,SUM(GY11:GZ11,HB11)-HA11,"")</f>
        <v/>
      </c>
      <c r="HN11" s="40" t="str">
        <f>IF(SUM(GR11,GV11,GZ11)&gt;0,SUM(GR11,GV11,GZ11),"")</f>
        <v/>
      </c>
      <c r="HO11" s="40" t="str">
        <f>IF(SUM(HL11,HM11)&gt;0,SUM(HL11,HM11),"")</f>
        <v/>
      </c>
      <c r="HP11" s="40" t="str">
        <f>IF(SUM(HD11,HH11)&gt;0,SUM(HD11,HH11),"")</f>
        <v/>
      </c>
      <c r="HQ11" s="40" t="str">
        <f>IF(SUM(HC11:HD11,HF11:HH11,HJ11)-SUM(HE11,HI11)&gt;0,SUM(HC11:HD11,HF11:HH11,HJ11)-SUM(HE11,HI11),"")</f>
        <v/>
      </c>
      <c r="HR11" s="40" t="str">
        <f>IF(SUM(HL11,HM11,HQ11)&gt;0,SUM(HL11,HM11,HQ11),"")</f>
        <v/>
      </c>
      <c r="HS11" s="18"/>
      <c r="HT11" s="18"/>
      <c r="HU11" s="18"/>
      <c r="HV11" s="18"/>
      <c r="HW11" s="18"/>
      <c r="HX11" s="18"/>
      <c r="HY11" s="18"/>
      <c r="HZ11" s="18"/>
      <c r="IA11" s="18"/>
      <c r="IB11" s="18"/>
      <c r="IC11" s="18"/>
      <c r="ID11" s="18"/>
      <c r="IE11" s="18"/>
      <c r="IF11" s="18"/>
      <c r="IG11" s="18"/>
      <c r="IH11" s="18"/>
      <c r="II11" s="18"/>
      <c r="IJ11" s="18"/>
      <c r="IK11" s="18"/>
      <c r="IL11" s="18"/>
      <c r="IM11" s="11" t="str">
        <f>IF(SUM(HT11,HX11)&gt;0,SUM(HT11,HX11),"")</f>
        <v/>
      </c>
      <c r="IN11" s="11" t="str">
        <f>IF(SUM(HS11:HT11,HV11:HX11,HZ11)-HU11-HY11&gt;0,SUM(HS11:HT11,HV11:HX11,HZ11)-HU11-HY11,"")</f>
        <v/>
      </c>
      <c r="IO11" s="11" t="str">
        <f>IF(SUM(IA11:IB11,ID11)-IC11&gt;0,SUM(IA11:IB11,ID11)-IC11,"")</f>
        <v/>
      </c>
      <c r="IP11" s="11" t="str">
        <f>IF(SUM(HT11,HX11,IB11)&gt;0,SUM(HT11,HX11,IB11),"")</f>
        <v/>
      </c>
      <c r="IQ11" s="11" t="str">
        <f>IF(SUM(IN11,IO11)&gt;0,SUM(IN11,IO11),"")</f>
        <v/>
      </c>
      <c r="IR11" s="11" t="str">
        <f>IF(SUM(IF11,IJ11)&gt;0,SUM(IF11,IJ11),"")</f>
        <v/>
      </c>
      <c r="IS11" s="11" t="str">
        <f>IF(SUM(IE11:IF11,IH11:IJ11,IL11)-SUM(IG11,IK11)&gt;0,SUM(IE11:IF11,IH11:IJ11,IL11)-SUM(IG11,IK11),"")</f>
        <v/>
      </c>
      <c r="IT11" s="11" t="str">
        <f>IF(SUM(IN11,IO11,IS11)&gt;0,SUM(IN11,IO11,IS11),"")</f>
        <v/>
      </c>
      <c r="IU11" s="17"/>
      <c r="IV11" s="17"/>
      <c r="IW11" s="17"/>
      <c r="IX11" s="17"/>
      <c r="IY11" s="17"/>
      <c r="IZ11" s="17"/>
      <c r="JA11" s="17"/>
      <c r="JB11" s="17"/>
      <c r="JC11" s="17"/>
      <c r="JD11" s="17"/>
      <c r="JE11" s="17"/>
      <c r="JF11" s="17"/>
      <c r="JG11" s="17"/>
      <c r="JH11" s="17"/>
      <c r="JI11" s="17"/>
      <c r="JJ11" s="17"/>
      <c r="JK11" s="17"/>
      <c r="JL11" s="17"/>
      <c r="JM11" s="17"/>
      <c r="JN11" s="17"/>
      <c r="JO11" s="40" t="str">
        <f>IF(SUM(IV11,IZ11)&gt;0,SUM(IV11,IZ11),"")</f>
        <v/>
      </c>
      <c r="JP11" s="40" t="str">
        <f>IF(SUM(IU11:IV11,IX11:IZ11,JB11)-IW11-JA11&gt;0,SUM(IU11:IV11,IX11:IZ11,JB11)-IW11-JA11,"")</f>
        <v/>
      </c>
      <c r="JQ11" s="40" t="str">
        <f>IF(SUM(JC11:JD11,JF11)-JE11&gt;0,SUM(JC11:JD11,JF11)-JE11,"")</f>
        <v/>
      </c>
      <c r="JR11" s="40" t="str">
        <f>IF(SUM(IV11,IZ11,JD11)&gt;0,SUM(IV11,IZ11,JD11),"")</f>
        <v/>
      </c>
      <c r="JS11" s="40" t="str">
        <f>IF(SUM(JP11,JQ11)&gt;0,SUM(JP11,JQ11),"")</f>
        <v/>
      </c>
      <c r="JT11" s="40" t="str">
        <f>IF(SUM(JH11,JL11)&gt;0,SUM(JH11,JL11),"")</f>
        <v/>
      </c>
      <c r="JU11" s="40" t="str">
        <f>IF(SUM(JG11:JH11,JJ11:JL11,JN11)-SUM(JI11,JM11)&gt;0,SUM(JG11:JH11,JJ11:JL11,JN11)-SUM(JI11,JM11),"")</f>
        <v/>
      </c>
      <c r="JV11" s="40" t="str">
        <f>IF(SUM(JP11,JQ11,JU11)&gt;0,SUM(JP11,JQ11,JU11),"")</f>
        <v/>
      </c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8"/>
      <c r="KM11" s="18"/>
      <c r="KN11" s="18"/>
      <c r="KO11" s="18"/>
      <c r="KP11" s="18"/>
      <c r="KQ11" s="11" t="str">
        <f>IF(SUM(JX11,KB11)&gt;0,SUM(JX11,KB11),"")</f>
        <v/>
      </c>
      <c r="KR11" s="11" t="str">
        <f>IF(SUM(JW11:JX11,JZ11:KB11,KD11)-JY11-KC11&gt;0,SUM(JW11:JX11,JZ11:KB11,KD11)-JY11-KC11,"")</f>
        <v/>
      </c>
      <c r="KS11" s="11" t="str">
        <f>IF(SUM(KE11:KF11,KH11)-KG11&gt;0,SUM(KE11:KF11,KH11)-KG11,"")</f>
        <v/>
      </c>
      <c r="KT11" s="11" t="str">
        <f>IF(SUM(JX11,KB11,KF11)&gt;0,SUM(JX11,KB11,KF11),"")</f>
        <v/>
      </c>
      <c r="KU11" s="11" t="str">
        <f>IF(SUM(KR11,KS11)&gt;0,SUM(KR11,KS11),"")</f>
        <v/>
      </c>
      <c r="KV11" s="11" t="str">
        <f>IF(SUM(KJ11,KN11)&gt;0,SUM(KJ11,KN11),"")</f>
        <v/>
      </c>
      <c r="KW11" s="11" t="str">
        <f>IF(SUM(KI11:KJ11,KL11:KN11,KP11)-SUM(KK11,KO11)&gt;0,SUM(KI11:KJ11,KL11:KN11,KP11)-SUM(KK11,KO11),"")</f>
        <v/>
      </c>
      <c r="KX11" s="11" t="str">
        <f>IF(SUM(KR11,KS11,KW11)&gt;0,SUM(KR11,KS11,KW11),"")</f>
        <v/>
      </c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40" t="str">
        <f>IF(SUM(KZ11,LD11)&gt;0,SUM(KZ11,LD11),"")</f>
        <v/>
      </c>
      <c r="LT11" s="40" t="str">
        <f>IF(SUM(KY11:KZ11,LB11:LD11,LF11)-LA11-LE11&gt;0,SUM(KY11:KZ11,LB11:LD11,LF11)-LA11-LE11,"")</f>
        <v/>
      </c>
      <c r="LU11" s="40" t="str">
        <f>IF(SUM(LG11:LH11,LJ11)-LI11&gt;0,SUM(LG11:LH11,LJ11)-LI11,"")</f>
        <v/>
      </c>
      <c r="LV11" s="40" t="str">
        <f>IF(SUM(KZ11,LD11,LH11)&gt;0,SUM(KZ11,LD11,LH11),"")</f>
        <v/>
      </c>
      <c r="LW11" s="40" t="str">
        <f>IF(SUM(LT11,LU11)&gt;0,SUM(LT11,LU11),"")</f>
        <v/>
      </c>
      <c r="LX11" s="40" t="str">
        <f>IF(SUM(LL11,LP11)&gt;0,SUM(LL11,LP11),"")</f>
        <v/>
      </c>
      <c r="LY11" s="40" t="str">
        <f>IF(SUM(LK11:LL11,LN11:LP11,LR11)-SUM(LM11,LQ11)&gt;0,SUM(LK11:LL11,LN11:LP11,LR11)-SUM(LM11,LQ11),"")</f>
        <v/>
      </c>
      <c r="LZ11" s="40" t="str">
        <f>IF(SUM(LT11,LU11,LY11)&gt;0,SUM(LT11,LU11,LY11),"")</f>
        <v/>
      </c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1" t="str">
        <f>IF(SUM(MB11,MF11)&gt;0,SUM(MB11,MF11),"")</f>
        <v/>
      </c>
      <c r="MV11" s="11" t="str">
        <f>IF(SUM(MA11:MB11,MD11:MF11,MH11)-MC11-MG11&gt;0,SUM(MA11:MB11,MD11:MF11,MH11)-MC11-MG11,"")</f>
        <v/>
      </c>
      <c r="MW11" s="11" t="str">
        <f>IF(SUM(MI11:MJ11,ML11)-MK11&gt;0,SUM(MI11:MJ11,ML11)-MK11,"")</f>
        <v/>
      </c>
      <c r="MX11" s="11" t="str">
        <f>IF(SUM(MB11,MF11,MJ11)&gt;0,SUM(MB11,MF11,MJ11),"")</f>
        <v/>
      </c>
      <c r="MY11" s="11" t="str">
        <f>IF(SUM(MV11,MW11)&gt;0,SUM(MV11,MW11),"")</f>
        <v/>
      </c>
      <c r="MZ11" s="11" t="str">
        <f>IF(SUM(MN11,MR11)&gt;0,SUM(MN11,MR11),"")</f>
        <v/>
      </c>
      <c r="NA11" s="11" t="str">
        <f>IF(SUM(MM11:MN11,MP11:MR11,MT11)-SUM(MO11,MS11)&gt;0,SUM(MM11:MN11,MP11:MR11,MT11)-SUM(MO11,MS11),"")</f>
        <v/>
      </c>
      <c r="NB11" s="11" t="str">
        <f>IF(SUM(MV11,MW11,NA11)&gt;0,SUM(MV11,MW11,NA11),"")</f>
        <v/>
      </c>
      <c r="NC11" s="17"/>
      <c r="ND11" s="17"/>
      <c r="NE11" s="17"/>
      <c r="NF11" s="17"/>
      <c r="NG11" s="17"/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40" t="str">
        <f>IF(SUM(ND11,NH11)&gt;0,SUM(ND11,NH11),"")</f>
        <v/>
      </c>
      <c r="NX11" s="40" t="str">
        <f>IF(SUM(NC11:ND11,NF11:NH11,NJ11)-NE11-NI11&gt;0,SUM(NC11:ND11,NF11:NH11,NJ11)-NE11-NI11,"")</f>
        <v/>
      </c>
      <c r="NY11" s="40" t="str">
        <f>IF(SUM(NK11:NL11,NN11)-NM11&gt;0,SUM(NK11:NL11,NN11)-NM11,"")</f>
        <v/>
      </c>
      <c r="NZ11" s="40" t="str">
        <f>IF(SUM(ND11,NH11,NL11)&gt;0,SUM(ND11,NH11,NL11),"")</f>
        <v/>
      </c>
      <c r="OA11" s="40" t="str">
        <f>IF(SUM(NX11,NY11)&gt;0,SUM(NX11,NY11),"")</f>
        <v/>
      </c>
      <c r="OB11" s="40" t="str">
        <f>IF(SUM(NP11,NT11)&gt;0,SUM(NP11,NT11),"")</f>
        <v/>
      </c>
      <c r="OC11" s="40" t="str">
        <f>IF(SUM(NO11:NP11,NR11:NT11,NV11)-SUM(NQ11,NU11)&gt;0,SUM(NO11:NP11,NR11:NT11,NV11)-SUM(NQ11,NU11),"")</f>
        <v/>
      </c>
      <c r="OD11" s="40" t="str">
        <f>IF(SUM(NX11,NY11,OC11)&gt;0,SUM(NX11,NY11,OC11),"")</f>
        <v/>
      </c>
      <c r="OE11" s="18"/>
      <c r="OF11" s="18"/>
      <c r="OG11" s="18"/>
      <c r="OH11" s="18"/>
      <c r="OI11" s="18"/>
      <c r="OJ11" s="18"/>
      <c r="OK11" s="18"/>
      <c r="OL11" s="18"/>
      <c r="OM11" s="18"/>
      <c r="ON11" s="18"/>
      <c r="OO11" s="18"/>
      <c r="OP11" s="18"/>
      <c r="OQ11" s="18"/>
      <c r="OR11" s="18"/>
      <c r="OS11" s="18"/>
      <c r="OT11" s="18"/>
      <c r="OU11" s="18"/>
      <c r="OV11" s="18"/>
      <c r="OW11" s="18"/>
      <c r="OX11" s="18"/>
      <c r="OY11" s="11" t="str">
        <f>IF(SUM(OF11,OJ11)&gt;0,SUM(OF11,OJ11),"")</f>
        <v/>
      </c>
      <c r="OZ11" s="11" t="str">
        <f>IF(SUM(OE11:OF11,OH11:OJ11,OL11)-OG11-OK11&gt;0,SUM(OE11:OF11,OH11:OJ11,OL11)-OG11-OK11,"")</f>
        <v/>
      </c>
      <c r="PA11" s="11" t="str">
        <f>IF(SUM(OM11:ON11,OP11)-OO11&gt;0,SUM(OM11:ON11,OP11)-OO11,"")</f>
        <v/>
      </c>
      <c r="PB11" s="11" t="str">
        <f>IF(SUM(OF11,OJ11,ON11)&gt;0,SUM(OF11,OJ11,ON11),"")</f>
        <v/>
      </c>
      <c r="PC11" s="11" t="str">
        <f>IF(SUM(OZ11,PA11)&gt;0,SUM(OZ11,PA11),"")</f>
        <v/>
      </c>
      <c r="PD11" s="11" t="str">
        <f>IF(SUM(OR11,OV11)&gt;0,SUM(OR11,OV11),"")</f>
        <v/>
      </c>
      <c r="PE11" s="11" t="str">
        <f>IF(SUM(OQ11:OR11,OT11:OV11,OX11)-SUM(OS11,OW11)&gt;0,SUM(OQ11:OR11,OT11:OV11,OX11)-SUM(OS11,OW11),"")</f>
        <v/>
      </c>
      <c r="PF11" s="11" t="str">
        <f>IF(SUM(OZ11,PA11,PE11)&gt;0,SUM(OZ11,PA11,PE11),"")</f>
        <v/>
      </c>
      <c r="PG11" s="17"/>
      <c r="PH11" s="17"/>
      <c r="PI11" s="17"/>
      <c r="PJ11" s="17"/>
      <c r="PK11" s="17"/>
      <c r="PL11" s="17"/>
      <c r="PM11" s="17"/>
      <c r="PN11" s="17"/>
      <c r="PO11" s="17"/>
      <c r="PP11" s="17"/>
      <c r="PQ11" s="17"/>
      <c r="PR11" s="17"/>
      <c r="PS11" s="17"/>
      <c r="PT11" s="17"/>
      <c r="PU11" s="17"/>
      <c r="PV11" s="17"/>
      <c r="PW11" s="17"/>
      <c r="PX11" s="17"/>
      <c r="PY11" s="17"/>
      <c r="PZ11" s="17"/>
      <c r="QA11" s="40" t="str">
        <f>IF(SUM(PH11,PL11)&gt;0,SUM(PH11,PL11),"")</f>
        <v/>
      </c>
      <c r="QB11" s="40" t="str">
        <f>IF(SUM(PG11:PH11,PJ11:PL11,PN11)-PI11-PM11&gt;0,SUM(PG11:PH11,PJ11:PL11,PN11)-PI11-PM11,"")</f>
        <v/>
      </c>
      <c r="QC11" s="40" t="str">
        <f>IF(SUM(PO11:PP11,PR11)-PQ11&gt;0,SUM(PO11:PP11,PR11)-PQ11,"")</f>
        <v/>
      </c>
      <c r="QD11" s="40" t="str">
        <f>IF(SUM(PH11,PL11,PP11)&gt;0,SUM(PH11,PL11,PP11),"")</f>
        <v/>
      </c>
      <c r="QE11" s="40" t="str">
        <f>IF(SUM(QB11,QC11)&gt;0,SUM(QB11,QC11),"")</f>
        <v/>
      </c>
      <c r="QF11" s="40" t="str">
        <f>IF(SUM(PT11,PX11)&gt;0,SUM(PT11,PX11),"")</f>
        <v/>
      </c>
      <c r="QG11" s="40" t="str">
        <f>IF(SUM(PS11:PT11,PV11:PX11,PZ11)-SUM(PU11,PY11)&gt;0,SUM(PS11:PT11,PV11:PX11,PZ11)-SUM(PU11,PY11),"")</f>
        <v/>
      </c>
      <c r="QH11" s="40" t="str">
        <f>IF(SUM(QB11,QC11,QG11)&gt;0,SUM(QB11,QC11,QG11),"")</f>
        <v/>
      </c>
      <c r="QI11" s="18"/>
      <c r="QJ11" s="18"/>
      <c r="QK11" s="18"/>
      <c r="QL11" s="18"/>
      <c r="QM11" s="18"/>
      <c r="QN11" s="18"/>
      <c r="QO11" s="18"/>
      <c r="QP11" s="18"/>
      <c r="QQ11" s="18"/>
      <c r="QR11" s="18"/>
      <c r="QS11" s="18"/>
      <c r="QT11" s="18"/>
      <c r="QU11" s="18"/>
      <c r="QV11" s="18"/>
      <c r="QW11" s="18"/>
      <c r="QX11" s="18"/>
      <c r="QY11" s="18"/>
      <c r="QZ11" s="18"/>
      <c r="RA11" s="18"/>
      <c r="RB11" s="18"/>
      <c r="RC11" s="11" t="str">
        <f>IF(SUM(QJ11,QN11)&gt;0,SUM(QJ11,QN11),"")</f>
        <v/>
      </c>
      <c r="RD11" s="11" t="str">
        <f>IF(SUM(QI11:QJ11,QL11:QN11,QP11)-QK11-QO11&gt;0,SUM(QI11:QJ11,QL11:QN11,QP11)-QK11-QO11,"")</f>
        <v/>
      </c>
      <c r="RE11" s="11" t="str">
        <f>IF(SUM(QQ11:QR11,QT11)-QS11&gt;0,SUM(QQ11:QR11,QT11)-QS11,"")</f>
        <v/>
      </c>
      <c r="RF11" s="11" t="str">
        <f>IF(SUM(QJ11,QN11,QR11)&gt;0,SUM(QJ11,QN11,QR11),"")</f>
        <v/>
      </c>
      <c r="RG11" s="11" t="str">
        <f>IF(SUM(RD11,RE11)&gt;0,SUM(RD11,RE11),"")</f>
        <v/>
      </c>
      <c r="RH11" s="11" t="str">
        <f>IF(SUM(QV11,QZ11)&gt;0,SUM(QV11,QZ11),"")</f>
        <v/>
      </c>
      <c r="RI11" s="11" t="str">
        <f>IF(SUM(QU11:QV11,QX11:QZ11,RB11)-SUM(QW11,RA11)&gt;0,SUM(QU11:QV11,QX11:QZ11,RB11)-SUM(QW11,RA11),"")</f>
        <v/>
      </c>
      <c r="RJ11" s="11" t="str">
        <f>IF(SUM(RD11,RE11,RI11)&gt;0,SUM(RD11,RE11,RI11),"")</f>
        <v/>
      </c>
      <c r="RK11" s="17"/>
      <c r="RL11" s="17"/>
      <c r="RM11" s="17"/>
      <c r="RN11" s="17"/>
      <c r="RO11" s="17"/>
      <c r="RP11" s="17"/>
      <c r="RQ11" s="17"/>
      <c r="RR11" s="17"/>
      <c r="RS11" s="17"/>
      <c r="RT11" s="17"/>
      <c r="RU11" s="17"/>
      <c r="RV11" s="17"/>
      <c r="RW11" s="17"/>
      <c r="RX11" s="17"/>
      <c r="RY11" s="17"/>
      <c r="RZ11" s="17"/>
      <c r="SA11" s="17"/>
      <c r="SB11" s="17"/>
      <c r="SC11" s="17"/>
      <c r="SD11" s="17"/>
      <c r="SE11" s="40" t="str">
        <f>IF(SUM(RL11,RP11)&gt;0,SUM(RL11,RP11),"")</f>
        <v/>
      </c>
      <c r="SF11" s="40" t="str">
        <f>IF(SUM(RK11:RL11,RN11:RP11,RR11)-RM11-RQ11&gt;0,SUM(RK11:RL11,RN11:RP11,RR11)-RM11-RQ11,"")</f>
        <v/>
      </c>
      <c r="SG11" s="40" t="str">
        <f>IF(SUM(RS11:RT11,RV11)-RU11&gt;0,SUM(RS11:RT11,RV11)-RU11,"")</f>
        <v/>
      </c>
      <c r="SH11" s="40" t="str">
        <f>IF(SUM(RL11,RP11,RT11)&gt;0,SUM(RL11,RP11,RT11),"")</f>
        <v/>
      </c>
      <c r="SI11" s="40" t="str">
        <f>IF(SUM(SF11,SG11)&gt;0,SUM(SF11,SG11),"")</f>
        <v/>
      </c>
      <c r="SJ11" s="40" t="str">
        <f>IF(SUM(RX11,SB11)&gt;0,SUM(RX11,SB11),"")</f>
        <v/>
      </c>
      <c r="SK11" s="40" t="str">
        <f>IF(SUM(RW11:RX11,RZ11:SB11,SD11)-SUM(RY11,SC11)&gt;0,SUM(RW11:RX11,RZ11:SB11,SD11)-SUM(RY11,SC11),"")</f>
        <v/>
      </c>
      <c r="SL11" s="40" t="str">
        <f>IF(SUM(SF11,SG11,SK11)&gt;0,SUM(SF11,SG11,SK11),"")</f>
        <v/>
      </c>
      <c r="SM11" s="26">
        <f>IF($CA11="P",BK11,(BK11+AO11)/2)</f>
        <v>16.100000000000001</v>
      </c>
      <c r="SN11" s="26">
        <f>IF($CA11="P",BL11,(BL11+AP11)/2)</f>
        <v>6</v>
      </c>
      <c r="SO11" s="26">
        <f>IF($CA11="P",BM11,(BM11+AQ11)/2)</f>
        <v>0</v>
      </c>
      <c r="SP11" s="26">
        <f>IF($CA11="P",BN11,(BN11+AR11)/2)</f>
        <v>0</v>
      </c>
      <c r="SQ11" s="26">
        <f>IF($CA11="P",BO11,(BO11+AS11)/2)</f>
        <v>15.5</v>
      </c>
      <c r="SR11" s="26">
        <f>IF($CA11="P",BP11,(BP11+AT11)/2)</f>
        <v>5.65</v>
      </c>
      <c r="SS11" s="26">
        <f>IF($CA11="P",BQ11,(BQ11+AU11)/2)</f>
        <v>0.5</v>
      </c>
      <c r="ST11" s="26">
        <f>IF($CA11="P",BR11,(BR11+AV11)/2)</f>
        <v>0</v>
      </c>
      <c r="SU11" s="26">
        <f>IF($CA11="P",BS11,(BS11+AW11)/2)</f>
        <v>16.25</v>
      </c>
      <c r="SV11" s="26">
        <f>IF($CA11="P",BT11,(BT11+AX11)/2)</f>
        <v>5.75</v>
      </c>
      <c r="SW11" s="26">
        <f>IF($CA11="P",BU11,(BU11+AY11)/2)</f>
        <v>0</v>
      </c>
      <c r="SX11" s="26">
        <f>IF($CA11="P",BV11,(BV11+AZ11)/2)</f>
        <v>0</v>
      </c>
      <c r="SY11" s="26">
        <f>IF($CA11="P",BW11,(BW11+BA11)/2)</f>
        <v>15.55</v>
      </c>
      <c r="SZ11" s="26">
        <f>IF($CA11="P",BX11,(BX11+BB11)/2)</f>
        <v>6.35</v>
      </c>
      <c r="TA11" s="26">
        <f>IF($CA11="P",BY11,(BY11+BC11)/2)</f>
        <v>1</v>
      </c>
      <c r="TB11" s="26">
        <f>IF($CA11="P",BZ11,(BZ11+BD11)/2)</f>
        <v>0</v>
      </c>
      <c r="TC11" s="28" t="s">
        <v>53</v>
      </c>
      <c r="TD11" s="11">
        <f>IF(SUM(SN11,SR11)&gt;0,SUM(SN11,SR11),"")</f>
        <v>11.65</v>
      </c>
      <c r="TE11" s="11">
        <f>IF(SUM(SM11:SN11,SP11:SR11,ST11)-SO11-SS11&gt;0,SUM(SM11:SN11,SP11:SR11,ST11)-SO11-SS11,"")</f>
        <v>42.75</v>
      </c>
      <c r="TF11" s="11">
        <f>IF(SUM(SV11,SZ11)&gt;0,SUM(SV11,SZ11),"")</f>
        <v>12.1</v>
      </c>
      <c r="TG11" s="11">
        <f>IF(SUM(SU11:SV11,SX11:SZ11,TB11)-SUM(SW11,TA11)&gt;0,SUM(SU11:SV11,SX11:SZ11,TB11)-SUM(SW11,TA11),"")</f>
        <v>42.9</v>
      </c>
      <c r="TH11" s="11">
        <f>IF(SUM(TE11,TG11)&gt;0,SUM(TE11,TG11),"")</f>
        <v>85.65</v>
      </c>
    </row>
    <row r="12" spans="1:528" x14ac:dyDescent="0.2">
      <c r="A12" s="4" t="str" cm="1">
        <f t="array" ref="A12">IF(AND(H12&lt;&gt;"",H12&lt;&gt;"No DD"),SUMPRODUCT((H$4:H$15&lt;&gt;"")*(H$4:H$15&lt;&gt;"No DD")*(E$4:E$15&gt;E12))+1,IF(H12="No DD",SUMPRODUCT((H$4:H$15="No DD")*(E$4:E$15&gt;E12))+1+SUMPRODUCT((H$4:H$15&lt;&gt;"")*(H$4:H$15&lt;&gt;"No DD")),""))</f>
        <v/>
      </c>
      <c r="B12" s="5" t="s">
        <v>152</v>
      </c>
      <c r="C12" s="4" t="s">
        <v>5</v>
      </c>
      <c r="D12" s="4">
        <v>2005</v>
      </c>
      <c r="E12" s="9">
        <f>SUM(J12:P12)+SUM(J12:M12)*0.0000001+SUM(J12)*0.0000000000001</f>
        <v>121.50000374000373</v>
      </c>
      <c r="F12" s="3" t="str">
        <f>IF(OR(AND(AJ12&gt;=AN$17,AK12&gt;=AN$21,AJ12&lt;&gt;"",AI12=""),AND(AL12&gt;=AN$17,AM12&gt;=AN$21,AL12&lt;&gt;"",AI12=""),AND(BF12&gt;=BJ$17,BG12&gt;=BJ$21,BF12&lt;&gt;"",BE12=""),AND(BH12&gt;=BJ$17,BI12&gt;=BJ$21,BH12&lt;&gt;"",BE12=""),AND(CB12&gt;=CF$17,CC12&gt;=CF$21,CB12&lt;&gt;"",CA12=""),AND(CD12&gt;=CF$17,CE12&gt;=CF$21,CD12&lt;&gt;""),AND(DC12&gt;=DJ$17,DD12&gt;=DJ$21,DC12&lt;&gt;""),AND(DH12&gt;=DJ$17,DI12&gt;=DJ$21,DH12&lt;&gt;""),AND(EE12&gt;=EL$17,EF12&gt;=EL$21,EE12&lt;&gt;""),AND(EJ12&gt;=EL$17,EK12&gt;=EL$21,EJ12&lt;&gt;""),AND(FG12&gt;=FN$17,FH12&gt;=FN$21,FG12&lt;&gt;""),AND(FL12&gt;=FN$17,FM12&gt;=FN$21,FL12&lt;&gt;""),AND(GI12&gt;=GP$17,GJ12&gt;=GP$21,GI12&lt;&gt;""),AND(GN12&gt;=GP$17,GO12&gt;=GP$21,GN12&lt;&gt;""),AND(HK12&gt;=HR$17,HL12&gt;=HR$21,HK12&lt;&gt;""),AND(HP12&gt;=HR$17,HQ12&gt;=HR$21,HP12&lt;&gt;""),AND(IM12&gt;=IT$17,IN12&gt;=IT$21,IM12&lt;&gt;""),AND(IR12&gt;=IT$17,IS12&gt;=IT$21,IR12&lt;&gt;""),AND(JO12&gt;=JV$17,JP12&gt;=JV$21,JO12&lt;&gt;""),AND(JT12&gt;=JV$17,JU12&gt;=JV$21,JT12&lt;&gt;""),AND(KQ12&gt;=KX$17,KR12&gt;=KX$21,KQ12&lt;&gt;""),AND(KV12&gt;=KX$17,KW12&gt;=KX$21,KV12&lt;&gt;""),AND(LS12&gt;=LZ$17,LT12&gt;=LZ$21,LS12&lt;&gt;""),AND(LX12&gt;=LZ$17,LY12&gt;=LZ$21,LX12&lt;&gt;""),AND(MU12&gt;=NB$17,MV12&gt;=NB$21,MU12&lt;&gt;""),AND(MZ12&gt;=NB$17,NA12&gt;=NB$21,MZ12&lt;&gt;""),AND(NW12&gt;=OD$17,NX12&gt;=OD$21,NW12&lt;&gt;""),AND(OB12&gt;=OD$17,OC12&gt;=OD$21,OB12&lt;&gt;""),AND(OY12&gt;=PF$17,OZ12&gt;=PF$21,OY12&lt;&gt;""),AND(PD12&gt;=PF$17,PE12&gt;=PF$21,PD12&lt;&gt;""),AND(QA12&gt;=QH$17,QB12&gt;=QH$21,QA12&lt;&gt;""),AND(QF12&gt;=QH$17,QG12&gt;=QH$21,QF12&lt;&gt;""),AND(RC12&gt;=RJ$17,RD12&gt;=RJ$21,RC12&lt;&gt;""),AND(RH12&gt;=RJ$17,RI12&gt;=RJ$21,RH12&lt;&gt;""),AND(SE12&gt;=SL$17,SF12&gt;=SL$21,SE12&lt;&gt;""),AND(SJ12&gt;=SL$17,SK12&gt;=SL$21,SJ12&lt;&gt;"")),"P","")</f>
        <v/>
      </c>
      <c r="G12" s="3" t="str">
        <f>IF(OR(AND(AK12&gt;=AN$21,AK12&lt;&gt;"",AI12=""),AND(AM12&gt;=AN$21,AM12&lt;&gt;"",AI12=""),AND(BG12&gt;=BJ$21,BG12&lt;&gt;"",BE12=""),AND(BI12&gt;=BJ$21,BI12&lt;&gt;"",BE12=""),AND(CC12&gt;=CF$21,CC12&lt;&gt;"",CA12=""),AND(CE12&gt;=CF$21,CE12&lt;&gt;"",CA12=""),AND(DD12&gt;=DJ$21,DD12&lt;&gt;""),AND(DI12&gt;=DJ$21,DI12&lt;&gt;""),AND(EF12&gt;=EL$21,EF12&lt;&gt;""),AND(EK12&gt;=EL$21,EK12&lt;&gt;""),AND(FH12&gt;=FN$21,FH12&lt;&gt;""),AND(FM12&gt;=FN$21,FM12&lt;&gt;""),AND(GJ12&gt;=GP$21,GJ12&lt;&gt;""),AND(GO12&gt;=GP$21,GO12&lt;&gt;""),AND(HL12&gt;=HR$21,HL12&lt;&gt;""),AND(HQ12&gt;=HR$21,HQ12&lt;&gt;""),AND(IN12&gt;=IT$21,IN12&lt;&gt;""),AND(IS12&gt;=IT$21,IS12&lt;&gt;""),AND(JP12&gt;=JV$21,JP12&lt;&gt;""),AND(JU12&gt;=JV$21,JU12&lt;&gt;""),AND(KR12&gt;=KX$21,KR12&lt;&gt;""),AND(KW12&gt;=KX$21,KW12&lt;&gt;""),AND(LT12&gt;=LZ$21,LT12&lt;&gt;""),AND(LY12&gt;=LZ$21,LY12&lt;&gt;""),AND(MV12&gt;=NB$21,MV12&lt;&gt;""),AND(NA12&gt;=NB$21,NA12&lt;&gt;""),AND(NX12&gt;=OD$21,NX12&lt;&gt;""),AND(OC12&gt;=OD$21,OC12&lt;&gt;""),AND(OZ12&gt;=PF$21,OZ12&lt;&gt;""),AND(PE12&gt;=PF$21,PE12&lt;&gt;""),AND(QB12&gt;=QH$21,QB12&lt;&gt;""),AND(QG12&gt;=QH$21,QG12&lt;&gt;""),AND(RD12&gt;=RJ$21,RD12&lt;&gt;""),AND(RI12&gt;=RJ$21,RI12&lt;&gt;""),AND(SF12&gt;=SL$21,SF12&lt;&gt;""),AND(SK12&gt;=SL$21,SK12&lt;&gt;"")),"P","")</f>
        <v/>
      </c>
      <c r="H12" s="36" t="str">
        <f>IF(AND(G12="P",F12=""),"No DD",IF(OR(AND(AJ12&gt;=AN$20,AK12&gt;=AN$24,AJ12&lt;&gt;"",AI12=""),AND(AL12&gt;=AN$20,AM12&gt;=AN$24,AL12&lt;&gt;"",AI12=""),AND(BF12&gt;=BJ$20,BG12&gt;=BJ$24,BF12&lt;&gt;"",BE12=""),AND(BH12&gt;=BJ$20,BI12&gt;=BJ$24,BH12&lt;&gt;"",BE12=""),AND(CB12&gt;=CF$20,CC12&gt;=CF$24,CB12&lt;&gt;"",CA12=""),AND(CD12&gt;=CF$20,CE12&gt;=CF$24,CD12&lt;&gt;""),AND(DC12&gt;=DJ$20,DD12&gt;=DJ$24,DC12&lt;&gt;""),AND(DH12&gt;=DJ$20,DI12&gt;=DJ$24,DH12&lt;&gt;""),AND(EE12&gt;=EL$20,EF12&gt;=EL$24,EE12&lt;&gt;""),AND(EJ12&gt;=EL$20,EK12&gt;=EL$24,EJ12&lt;&gt;""),AND(FG12&gt;=FN$20,FH12&gt;=FN$24,FG12&lt;&gt;""),AND(FL12&gt;=FN$20,FM12&gt;=FN$24,FL12&lt;&gt;""),AND(GI12&gt;=GP$20,GJ12&gt;=GP$24,GI12&lt;&gt;""),AND(GN12&gt;=GP$20,GO12&gt;=GP$24,GN12&lt;&gt;""),AND(HK12&gt;=HR$20,HL12&gt;=HR$24,HK12&lt;&gt;""),AND(HP12&gt;=HR$20,HQ12&gt;=HR$24,HP12&lt;&gt;""),AND(IM12&gt;=IT$20,IN12&gt;=IT$24,IM12&lt;&gt;""),AND(IR12&gt;=IT$20,IS12&gt;=IT$24,IR12&lt;&gt;""),AND(JO12&gt;=JV$20,JP12&gt;=JV$24,JO12&lt;&gt;""),AND(JT12&gt;=JV$20,JU12&gt;=JV$24,JT12&lt;&gt;""),AND(KQ12&gt;=KX$20,KR12&gt;=KX$24,KQ12&lt;&gt;""),AND(KV12&gt;=KX$20,KW12&gt;=KX$24,KV12&lt;&gt;""),AND(LS12&gt;=LZ$20,LT12&gt;=LZ$24,LS12&lt;&gt;""),AND(LX12&gt;=LZ$20,LY12&gt;=LZ$24,LX12&lt;&gt;""),AND(MU12&gt;=NB$20,MV12&gt;=NB$24,MU12&lt;&gt;""),AND(MZ12&gt;=NB$20,NA12&gt;=NB$24,MZ12&lt;&gt;""),AND(NW12&gt;=OD$20,NX12&gt;=OD$24,NW12&lt;&gt;""),AND(OB12&gt;=OD$20,OC12&gt;=OD$24,OB12&lt;&gt;""),AND(OY12&gt;=PF$20,OZ12&gt;=PF$24,OY12&lt;&gt;""),AND(PD12&gt;=PF$20,PE12&gt;=PF$24,PD12&lt;&gt;""),AND(QA12&gt;=QH$20,QB12&gt;=QH$24,QA12&lt;&gt;""),AND(QF12&gt;=QH$20,QG12&gt;=QH$24,QF12&lt;&gt;""),AND(RC12&gt;=RJ$20,RD12&gt;=RJ$24,RC12&lt;&gt;""),AND(RH12&gt;=RJ$20,RI12&gt;=RJ$24,RH12&lt;&gt;""),AND(SE12&gt;=SL$20,SF12&gt;=SL$24,SE12&lt;&gt;""),AND(SJ12&gt;=SL$20,SK12&gt;=SL$24,SJ12&lt;&gt;"")),"Merit",IF(OR(AND(AJ12&gt;=AN$19,AK12&gt;=AN$23,AJ12&lt;&gt;"",AI12=""),AND(AL12&gt;=AN$19,AM12&gt;=AN$23,AL12&lt;&gt;"",AI12=""),AND(BF12&gt;=BJ$19,BG12&gt;=BJ$23,BF12&lt;&gt;"",BE12=""),AND(BH12&gt;=BJ$19,BI12&gt;=BJ$23,BH12&lt;&gt;"",BE12=""),AND(CB12&gt;=CF$19,CC12&gt;=CF$23,CB12&lt;&gt;"",CA12=""),AND(CD12&gt;=CF$19,CE12&gt;=CF$23,CD12&lt;&gt;""),AND(DC12&gt;=DJ$19,DD12&gt;=DJ$23,DC12&lt;&gt;""),AND(DH12&gt;=DJ$19,DI12&gt;=DJ$23,DH12&lt;&gt;""),AND(EE12&gt;=EL$19,EF12&gt;=EL$23,EE12&lt;&gt;""),AND(EJ12&gt;=EL$19,EK12&gt;=EL$23,EJ12&lt;&gt;""),AND(FG12&gt;=FN$19,FH12&gt;=FN$23,FG12&lt;&gt;""),AND(FL12&gt;=FN$19,FM12&gt;=FN$23,FL12&lt;&gt;""),AND(GI12&gt;=GP$19,GJ12&gt;=GP$23,GI12&lt;&gt;""),AND(GN12&gt;=GP$19,GO12&gt;=GP$23,GN12&lt;&gt;""),AND(HK12&gt;=HR$19,HL12&gt;=HR$23,HK12&lt;&gt;""),AND(HP12&gt;=HR$19,HQ12&gt;=HR$23,HP12&lt;&gt;""),AND(IM12&gt;=IT$19,IN12&gt;=IT$23,IM12&lt;&gt;""),AND(IR12&gt;=IT$19,IS12&gt;=IT$23,IR12&lt;&gt;""),AND(JO12&gt;=JV$19,JP12&gt;=JV$23,JO12&lt;&gt;""),AND(JT12&gt;=JV$19,JU12&gt;=JV$23,JT12&lt;&gt;""),AND(KQ12&gt;=KX$19,KR12&gt;=KX$23,KQ12&lt;&gt;""),AND(KV12&gt;=KX$19,KW12&gt;=KX$23,KV12&lt;&gt;""),AND(LS12&gt;=LZ$19,LT12&gt;=LZ$23,LS12&lt;&gt;""),AND(LX12&gt;=LZ$19,LY12&gt;=LZ$23,LX12&lt;&gt;""),AND(MU12&gt;=NB$19,MV12&gt;=NB$23,MU12&lt;&gt;""),AND(MZ12&gt;=NB$19,NA12&gt;=NB$23,MZ12&lt;&gt;""),AND(NW12&gt;=OD$19,NX12&gt;=OD$23,NW12&lt;&gt;""),AND(OB12&gt;=OD$19,OC12&gt;=OD$23,OB12&lt;&gt;""),AND(OY12&gt;=PF$19,OZ12&gt;=PF$23,OY12&lt;&gt;""),AND(PD12&gt;=PF$19,PE12&gt;=PF$23,PD12&lt;&gt;""),AND(QA12&gt;=QH$19,QB12&gt;=QH$23,QA12&lt;&gt;""),AND(QF12&gt;=QH$19,QG12&gt;=QH$23,QF12&lt;&gt;""),AND(RC12&gt;=RJ$19,RD12&gt;=RJ$23,RC12&lt;&gt;""),AND(RH12&gt;=RJ$19,RI12&gt;=RJ$23,RH12&lt;&gt;""),AND(SE12&gt;=SL$19,SF12&gt;=SL$23,SE12&lt;&gt;""),AND(SJ12&gt;=SL$19,SK12&gt;=SL$23,SJ12&lt;&gt;"")),"Excellence",IF(I12="P","Worlds Team",IF(F12="P","National Team","")))))</f>
        <v/>
      </c>
      <c r="I12" s="3" t="str">
        <f>IF(OR(AND(AJ12&gt;=AN$18,AK12&gt;=AN$22,AJ12&lt;&gt;"",AI12=""),AND(AL12&gt;=AN$18,AM12&gt;=AN$22,AL12&lt;&gt;"",AI12=""),AND(BF12&gt;=BJ$18,BG12&gt;=BJ$22,BF12&lt;&gt;"",BE12=""),AND(BH12&gt;=BJ$18,BI12&gt;=BJ$22,BH12&lt;&gt;"",BE12=""),AND(CB12&gt;=CF$18,CC12&gt;=CF$22,CB12&lt;&gt;"",CA12=""),AND(CD12&gt;=CF$18,CE12&gt;=CF$22,CD12&lt;&gt;""),AND(DC12&gt;=DJ$18,DD12&gt;=DJ$22,DC12&lt;&gt;""),AND(DH12&gt;=DJ$18,DI12&gt;=DJ$22,DH12&lt;&gt;""),AND(EE12&gt;=EL$18,EF12&gt;=EL$22,EE12&lt;&gt;""),AND(EJ12&gt;=EL$18,EK12&gt;=EL$22,EJ12&lt;&gt;""),AND(FG12&gt;=FN$18,FH12&gt;=FN$22,FG12&lt;&gt;""),AND(FL12&gt;=FN$18,FM12&gt;=FN$22,FL12&lt;&gt;""),AND(GI12&gt;=GP$18,GJ12&gt;=GP$22,GI12&lt;&gt;""),AND(GN12&gt;=GP$18,GO12&gt;=GP$22,GN12&lt;&gt;""),AND(HK12&gt;=HR$18,HL12&gt;=HR$22,HK12&lt;&gt;""),AND(HP12&gt;=HR$18,HQ12&gt;=HR$22,HP12&lt;&gt;""),AND(IM12&gt;=IT$18,IN12&gt;=IT$22,IM12&lt;&gt;""),AND(IR12&gt;=IT$18,IS12&gt;=IT$22,IR12&lt;&gt;""),AND(JO12&gt;=JV$18,JP12&gt;=JV$22,JO12&lt;&gt;""),AND(JT12&gt;=JV$18,JU12&gt;=JV$22,JT12&lt;&gt;""),AND(KQ12&gt;=KX$18,KR12&gt;=KX$22,KQ12&lt;&gt;""),AND(KV12&gt;=KX$18,KW12&gt;=KX$22,KV12&lt;&gt;""),AND(LS12&gt;=LZ$18,LT12&gt;=LZ$22,LS12&lt;&gt;""),AND(LX12&gt;=LZ$18,LY12&gt;=LZ$22,LX12&lt;&gt;""),AND(MU12&gt;=NB$18,MV12&gt;=NB$22,MU12&lt;&gt;""),AND(MZ12&gt;=NB$18,NA12&gt;=NB$22,MZ12&lt;&gt;""),AND(NW12&gt;=OD$18,NX12&gt;=OD$22,NW12&lt;&gt;""),AND(OB12&gt;=OD$18,OC12&gt;=OD$22,OB12&lt;&gt;""),AND(OY12&gt;=PF$18,OZ12&gt;=PF$22,OY12&lt;&gt;""),AND(PD12&gt;=PF$18,PE12&gt;=PF$22,PD12&lt;&gt;""),AND(QA12&gt;=QH$18,QB12&gt;=QH$22,QA12&lt;&gt;""),AND(QF12&gt;=QH$18,QG12&gt;=QH$22,QF12&lt;&gt;""),AND(RC12&gt;=RJ$18,RD12&gt;=RJ$22,RC12&lt;&gt;""),AND(RH12&gt;=RJ$18,RI12&gt;=RJ$22,RH12&lt;&gt;""),AND(SE12&gt;=SL$18,SF12&gt;=SL$22,SE12&lt;&gt;""),AND(SJ12&gt;=SL$18,SK12&gt;=SL$22,SJ12&lt;&gt;"")),"P","")</f>
        <v/>
      </c>
      <c r="J12" s="8">
        <f>IF(COUNT(AK12,BG12,CC12)&gt;0,LARGE((AK12,BG12,CC12),1),0)</f>
        <v>37.400000000000006</v>
      </c>
      <c r="K12" s="8" t="str">
        <f>IF(J12=0,"",IF(J12=CC12,$BK$1,IF(J12=BG12,$AO$1,IF(J12=AK12,$S$1,""))))</f>
        <v>2025 3rd Domestic Trial</v>
      </c>
      <c r="L12" s="8">
        <f>IF(COUNT(AK12,BG12,CC12)&gt;1,LARGE((AK12,BG12,CC12),2),0)</f>
        <v>0</v>
      </c>
      <c r="M12" s="8" t="str">
        <f>IF(K12=0,"",IF(AND(L12=J12,L12=AK12,K12=BG12),$S$1,IF(AND(L12=J12,L12=AK12,L12=CC12),$S$1,IF(AND(L12=J12,L12=CC12,L12=BG12),$AO$1,IF(L12=CC12,$BK$1,IF(L12=BG12,$AO$1,IF(L12=AK12,$S$1,"")))))))</f>
        <v/>
      </c>
      <c r="N12" s="8">
        <f>IF(MAX(AM12,BI12,CE12)&gt;0,MAX(AM12,BI12,CE12),0)</f>
        <v>42.6</v>
      </c>
      <c r="O12" s="8" t="str">
        <f>IF(N12=0,"",IF(N12=CE12,$BK$1,IF(N12=BI12,$AO$1,IF(N12=AM12,$S$1,""))))</f>
        <v>2025 3rd Domestic Trial</v>
      </c>
      <c r="P12" s="8">
        <f>IF(MAX(CG12:CH12)&gt;0,MAX(CG12:CH12),"")</f>
        <v>41.500000000000007</v>
      </c>
      <c r="Q12" s="11" t="str">
        <f>IF(P12="","",IF(P12=CG12,"("&amp;CG$2&amp;")",IF(P12=CH12,"("&amp;CH$2&amp;")")))</f>
        <v>(Q1)</v>
      </c>
      <c r="R12" s="8" t="str">
        <f>IF(P12="","",IF(P12=CG12,IF(P12+IF(L12="",0,L12)=SF12,$RK$1,IF(P12+IF(L12="",0,L12)=RD12,$QI$1,IF(P12+IF(L12="",0,L12)=QB12,$PG$1,IF(P12+IF(L12="",0,L12)=OZ12,$OE$1,IF(P12+IF(L12="",0,L12)=NX12,$NC$1,IF(P12+IF(L12="",0,L12)=MV12,$MA$1,IF(P12+IF(L12="",0,L12)=LT12,$KY$1,IF(P12+IF(L12="",0,L12)=KR12,$JW$1,IF(P12+IF(L12="",0,L12)=JP12,$IU$1,IF(P12+IF(L12="",0,L12)=IN12,$HS$1,IF(P12+IF(L12="",0,L12)=HL12,$GQ$1,IF(P12+IF(L12="",0,L12)=GJ12,$FO$1,IF(P12+IF(L12="",0,L12)=FH12,$EM$1,IF(P12+IF(L12="",0,L12)=EF12,$DK$1,IF(P12+IF(L12="",0,L12)=DD12,$CI$1))))))))))))))),IF(P12=CH12,IF(P12+IF(N12="",0,N12)=SK12,$RK$1,IF(P12+IF(N12="",0,N12)=RI12,$QI$1,IF(P12+IF(N12="",0,N12)=QG12,$PG$1,IF(P12+IF(N12="",0,N12)=PE12,$OE$1,IF(P12+IF(N12="",0,N12)=OC12,$NC$1,IF(P12+IF(N12="",0,N12)=NA12,$MA$1,IF(P12+IF(N12="",0,N12)=LY12,$KY$1,IF(P12+IF(N12="",0,N12)=KW12,$JW$1,IF(P12+IF(N12="",0,N12)=JU12,$IU$1,IF(P12+IF(N12="",0,N12)=IS12,$HS$1,IF(P12+IF(N12="",0,N12)=HQ12,$GQ$1,IF(P12+IF(N12="",0,N12)=GO12,$FO$1,IF(P12+IF(N12="",0,N12)=FM12,$EM$1,IF(P12+IF(N12="",0,N12)=EK12,$DK$1,IF(P12+IF(N12="",0,N12)=DI12,$CI$1))))))))))))))))))</f>
        <v>2025 WAGC (Nov 16)</v>
      </c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27"/>
      <c r="AJ12" s="40" t="str">
        <f>IF(SUM(T12,X12)&gt;0,SUM(T12,X12),"")</f>
        <v/>
      </c>
      <c r="AK12" s="40" t="str">
        <f>IF(SUM(S12:T12,V12:X12,Z12)-U12-Y12&gt;0,SUM(S12:T12,V12:X12,Z12)-U12-Y12,"")</f>
        <v/>
      </c>
      <c r="AL12" s="40" t="str">
        <f>IF(SUM(AB12,AF12)&gt;0,SUM(AB12,AF12),"")</f>
        <v/>
      </c>
      <c r="AM12" s="40" t="str">
        <f>IF(SUM(AA12:AB12,AD12:AF12,AH12)-SUM(AC12,AG12)&gt;0,SUM(AA12:AB12,AD12:AF12,AH12)-SUM(AC12,AG12),"")</f>
        <v/>
      </c>
      <c r="AN12" s="40" t="str">
        <f>IF(SUM(AK12,AM12)&gt;0,SUM(AK12,AM12),"")</f>
        <v/>
      </c>
      <c r="AO12" s="18"/>
      <c r="AP12" s="18"/>
      <c r="AQ12" s="18"/>
      <c r="AR12" s="18"/>
      <c r="AS12" s="18"/>
      <c r="AT12" s="18"/>
      <c r="AU12" s="18"/>
      <c r="AV12" s="18"/>
      <c r="AW12" s="18"/>
      <c r="AX12" s="18"/>
      <c r="AY12" s="18"/>
      <c r="AZ12" s="18"/>
      <c r="BA12" s="18"/>
      <c r="BB12" s="18"/>
      <c r="BC12" s="18"/>
      <c r="BD12" s="18"/>
      <c r="BE12" s="28"/>
      <c r="BF12" s="11" t="str">
        <f>IF(SUM(AP12,AT12)&gt;0,SUM(AP12,AT12),"")</f>
        <v/>
      </c>
      <c r="BG12" s="11" t="str">
        <f>IF(SUM(AO12:AP12,AR12:AT12,AV12)-AQ12-AU12&gt;0,SUM(AO12:AP12,AR12:AT12,AV12)-AQ12-AU12,"")</f>
        <v/>
      </c>
      <c r="BH12" s="11" t="str">
        <f>IF(SUM(AX12,BB12)&gt;0,SUM(AX12,BB12),"")</f>
        <v/>
      </c>
      <c r="BI12" s="11" t="str">
        <f>IF(SUM(AW12:AX12,AZ12:BB12,BD12)-SUM(AY12,BC12)&gt;0,SUM(AW12:AX12,AZ12:BB12,BD12)-SUM(AY12,BC12),"")</f>
        <v/>
      </c>
      <c r="BJ12" s="11" t="str">
        <f>IF(SUM(BG12,BI12)&gt;0,SUM(BG12,BI12),"")</f>
        <v/>
      </c>
      <c r="BK12" s="19">
        <v>11.8</v>
      </c>
      <c r="BL12" s="19">
        <v>3</v>
      </c>
      <c r="BM12" s="19">
        <v>0</v>
      </c>
      <c r="BN12" s="19">
        <v>0</v>
      </c>
      <c r="BO12" s="19">
        <v>17.100000000000001</v>
      </c>
      <c r="BP12" s="19">
        <v>5.5</v>
      </c>
      <c r="BQ12" s="19">
        <v>0</v>
      </c>
      <c r="BR12" s="19">
        <v>0</v>
      </c>
      <c r="BS12" s="19">
        <v>16.600000000000001</v>
      </c>
      <c r="BT12" s="19">
        <v>5.7</v>
      </c>
      <c r="BU12" s="19">
        <v>0</v>
      </c>
      <c r="BV12" s="19">
        <v>0</v>
      </c>
      <c r="BW12" s="19">
        <v>15.4</v>
      </c>
      <c r="BX12" s="19">
        <v>5.0999999999999996</v>
      </c>
      <c r="BY12" s="19">
        <v>0.2</v>
      </c>
      <c r="BZ12" s="19">
        <v>0</v>
      </c>
      <c r="CA12" s="27"/>
      <c r="CB12" s="40">
        <f>IF(SUM(BL12,BP12)&gt;0,SUM(BL12,BP12),"")</f>
        <v>8.5</v>
      </c>
      <c r="CC12" s="40">
        <f>IF(SUM(BK12:BL12,BN12:BP12,BR12)-BM12-BQ12&gt;0,SUM(BK12:BL12,BN12:BP12,BR12)-BM12-BQ12,"")</f>
        <v>37.400000000000006</v>
      </c>
      <c r="CD12" s="40">
        <f>IF(SUM(BT12,BX12)&gt;0,SUM(BT12,BX12),"")</f>
        <v>10.8</v>
      </c>
      <c r="CE12" s="40">
        <f>IF(SUM(BS12:BT12,BV12:BX12,BZ12)-SUM(BU12,BY12)&gt;0,SUM(BS12:BT12,BV12:BX12,BZ12)-SUM(BU12,BY12),"")</f>
        <v>42.6</v>
      </c>
      <c r="CF12" s="40">
        <f>IF(SUM(CC12,CE12)&gt;0,SUM(CC12,CE12),"")</f>
        <v>80</v>
      </c>
      <c r="CG12" s="51">
        <f>IF(MAX(DD12,EF12,FH12,GJ12,HL12,IN12,JP12,KR12,LT12,MV12,NX12,OZ12,QB12,RD12,SF12)-IF(L12="",0,L12)&gt;0.001,MAX(DD12,EF12,FH12,GJ12,HL12,IN12,JP12,KR12,LT12,MV12,NX12,OZ12,QB12,RD12,SF12)-IF(L12="",0,L12),"")</f>
        <v>41.500000000000007</v>
      </c>
      <c r="CH12" s="51" t="str">
        <f>IF(MAX(DI12,EK12,FM12,GO12,HQ12,IS12,JU12,KW12,LY12,NA12,OC12,PE12,QG12,RI12,SK12)-IF(N12="",0,N12)&gt;0.001,MAX(DI12,EK12,FM12,GO12,HQ12,IS12,JU12,KW12,LY12,NA12,OC12,PE12,QG12,RI12,SK12)-IF(N12="",0,N12),"")</f>
        <v/>
      </c>
      <c r="CI12" s="17"/>
      <c r="CJ12" s="17"/>
      <c r="CK12" s="17"/>
      <c r="CL12" s="17"/>
      <c r="CM12" s="17"/>
      <c r="CN12" s="17"/>
      <c r="CO12" s="17"/>
      <c r="CP12" s="17"/>
      <c r="CQ12" s="17"/>
      <c r="CR12" s="17"/>
      <c r="CS12" s="17"/>
      <c r="CT12" s="17"/>
      <c r="CU12" s="17"/>
      <c r="CV12" s="17"/>
      <c r="CW12" s="17"/>
      <c r="CX12" s="17"/>
      <c r="CY12" s="17"/>
      <c r="CZ12" s="17"/>
      <c r="DA12" s="17"/>
      <c r="DB12" s="17"/>
      <c r="DC12" s="40" t="str">
        <f>IF(SUM(CJ12,CN12)&gt;0,SUM(CJ12,CN12),"")</f>
        <v/>
      </c>
      <c r="DD12" s="40" t="str">
        <f>IF(SUM(CI12:CJ12,CL12:CN12,CP12)-CK12-CO12&gt;0,SUM(CI12:CJ12,CL12:CN12,CP12)-CK12-CO12,"")</f>
        <v/>
      </c>
      <c r="DE12" s="40" t="str">
        <f>IF(SUM(CQ12:CR12,CT12)-CS12&gt;0,SUM(CQ12:CR12,CT12)-CS12,"")</f>
        <v/>
      </c>
      <c r="DF12" s="40" t="str">
        <f>IF(SUM(CJ12,CN12,CR12)&gt;0,SUM(CJ12,CN12,CR12),"")</f>
        <v/>
      </c>
      <c r="DG12" s="40" t="str">
        <f>IF(SUM(DD12,DE12)&gt;0,SUM(DD12,DE12),"")</f>
        <v/>
      </c>
      <c r="DH12" s="40" t="str">
        <f>IF(SUM(CV12,CZ12)&gt;0,SUM(CV12,CZ12),"")</f>
        <v/>
      </c>
      <c r="DI12" s="40" t="str">
        <f>IF(SUM(CU12:CV12,CX12:CZ12,DB12)-SUM(CW12,DA12)&gt;0,SUM(CU12:CV12,CX12:CZ12,DB12)-SUM(CW12,DA12),"")</f>
        <v/>
      </c>
      <c r="DJ12" s="40" t="str">
        <f>IF(SUM(DD12,DE12,DI12)&gt;0,SUM(DD12,DE12,DI12),"")</f>
        <v/>
      </c>
      <c r="DK12" s="18"/>
      <c r="DL12" s="18"/>
      <c r="DM12" s="18"/>
      <c r="DN12" s="18"/>
      <c r="DO12" s="18"/>
      <c r="DP12" s="18"/>
      <c r="DQ12" s="18"/>
      <c r="DR12" s="18"/>
      <c r="DS12" s="18"/>
      <c r="DT12" s="18"/>
      <c r="DU12" s="18"/>
      <c r="DV12" s="18"/>
      <c r="DW12" s="18"/>
      <c r="DX12" s="18"/>
      <c r="DY12" s="18"/>
      <c r="DZ12" s="18"/>
      <c r="EA12" s="18"/>
      <c r="EB12" s="18"/>
      <c r="EC12" s="18"/>
      <c r="ED12" s="18"/>
      <c r="EE12" s="11" t="str">
        <f>IF(SUM(DL12,DP12)&gt;0,SUM(DL12,DP12),"")</f>
        <v/>
      </c>
      <c r="EF12" s="11" t="str">
        <f>IF(SUM(DK12:DL12,DN12:DP12,DR12)-DM12-DQ12&gt;0,SUM(DK12:DL12,DN12:DP12,DR12)-DM12-DQ12,"")</f>
        <v/>
      </c>
      <c r="EG12" s="11" t="str">
        <f>IF(SUM(DS12:DT12,DV12)-DU12&gt;0,SUM(DS12:DT12,DV12)-DU12,"")</f>
        <v/>
      </c>
      <c r="EH12" s="11" t="str">
        <f>IF(SUM(DL12,DP12,DT12)&gt;0,SUM(DL12,DP12,DT12),"")</f>
        <v/>
      </c>
      <c r="EI12" s="11" t="str">
        <f>IF(SUM(EF12,EG12)&gt;0,SUM(EF12,EG12),"")</f>
        <v/>
      </c>
      <c r="EJ12" s="11" t="str">
        <f>IF(SUM(DX12,EB12)&gt;0,SUM(DX12,EB12),"")</f>
        <v/>
      </c>
      <c r="EK12" s="11" t="str">
        <f>IF(SUM(DW12:DX12,DZ12:EB12,ED12)-SUM(DY12,EC12)&gt;0,SUM(DW12:DX12,DZ12:EB12,ED12)-SUM(DY12,EC12),"")</f>
        <v/>
      </c>
      <c r="EL12" s="11" t="str">
        <f>IF(SUM(EF12,EG12,EK12)&gt;0,SUM(EF12,EG12,EK12),"")</f>
        <v/>
      </c>
      <c r="EM12" s="17"/>
      <c r="EN12" s="17"/>
      <c r="EO12" s="17"/>
      <c r="EP12" s="17"/>
      <c r="EQ12" s="17"/>
      <c r="ER12" s="17"/>
      <c r="ES12" s="17"/>
      <c r="ET12" s="17"/>
      <c r="EU12" s="17"/>
      <c r="EV12" s="17"/>
      <c r="EW12" s="17"/>
      <c r="EX12" s="17"/>
      <c r="EY12" s="17"/>
      <c r="EZ12" s="17"/>
      <c r="FA12" s="17"/>
      <c r="FB12" s="17"/>
      <c r="FC12" s="17"/>
      <c r="FD12" s="17"/>
      <c r="FE12" s="17"/>
      <c r="FF12" s="17"/>
      <c r="FG12" s="40" t="str">
        <f>IF(SUM(EN12,ER12)&gt;0,SUM(EN12,ER12),"")</f>
        <v/>
      </c>
      <c r="FH12" s="40" t="str">
        <f>IF(SUM(EM12:EN12,EP12:ER12,ET12)-EO12-ES12&gt;0,SUM(EM12:EN12,EP12:ER12,ET12)-EO12-ES12,"")</f>
        <v/>
      </c>
      <c r="FI12" s="40" t="str">
        <f>IF(SUM(EU12:EV12,EX12)-EW12&gt;0,SUM(EU12:EV12,EX12)-EW12,"")</f>
        <v/>
      </c>
      <c r="FJ12" s="40" t="str">
        <f>IF(SUM(EN12,ER12,EV12)&gt;0,SUM(EN12,ER12,EV12),"")</f>
        <v/>
      </c>
      <c r="FK12" s="40" t="str">
        <f>IF(SUM(FH12,FI12)&gt;0,SUM(FH12,FI12),"")</f>
        <v/>
      </c>
      <c r="FL12" s="40" t="str">
        <f>IF(SUM(EZ12,FD12)&gt;0,SUM(EZ12,FD12),"")</f>
        <v/>
      </c>
      <c r="FM12" s="40" t="str">
        <f>IF(SUM(EY12:EZ12,FB12:FD12,FF12)-SUM(FA12,FE12)&gt;0,SUM(EY12:EZ12,FB12:FD12,FF12)-SUM(FA12,FE12),"")</f>
        <v/>
      </c>
      <c r="FN12" s="40" t="str">
        <f>IF(SUM(FH12,FI12,FM12)&gt;0,SUM(FH12,FI12,FM12),"")</f>
        <v/>
      </c>
      <c r="FO12" s="18">
        <v>16.8</v>
      </c>
      <c r="FP12" s="18">
        <v>5.9</v>
      </c>
      <c r="FQ12" s="18">
        <v>0</v>
      </c>
      <c r="FR12" s="18">
        <v>0</v>
      </c>
      <c r="FS12" s="18">
        <v>15.7</v>
      </c>
      <c r="FT12" s="18">
        <v>3.1</v>
      </c>
      <c r="FU12" s="18">
        <v>0</v>
      </c>
      <c r="FV12" s="18">
        <v>0</v>
      </c>
      <c r="FW12" s="18"/>
      <c r="FX12" s="18"/>
      <c r="FY12" s="18"/>
      <c r="FZ12" s="18"/>
      <c r="GA12" s="18"/>
      <c r="GB12" s="18"/>
      <c r="GC12" s="18"/>
      <c r="GD12" s="18"/>
      <c r="GE12" s="18"/>
      <c r="GF12" s="18"/>
      <c r="GG12" s="18"/>
      <c r="GH12" s="18"/>
      <c r="GI12" s="11">
        <f>IF(SUM(FP12,FT12)&gt;0,SUM(FP12,FT12),"")</f>
        <v>9</v>
      </c>
      <c r="GJ12" s="11">
        <f>IF(SUM(FO12:FP12,FR12:FT12,FV12)-FQ12-FU12&gt;0,SUM(FO12:FP12,FR12:FT12,FV12)-FQ12-FU12,"")</f>
        <v>41.500000000000007</v>
      </c>
      <c r="GK12" s="11" t="str">
        <f>IF(SUM(FW12:FX12,FZ12)-FY12&gt;0,SUM(FW12:FX12,FZ12)-FY12,"")</f>
        <v/>
      </c>
      <c r="GL12" s="11">
        <f>IF(SUM(FP12,FT12,FX12)&gt;0,SUM(FP12,FT12,FX12),"")</f>
        <v>9</v>
      </c>
      <c r="GM12" s="11">
        <f>IF(SUM(GJ12,GK12)&gt;0,SUM(GJ12,GK12),"")</f>
        <v>41.500000000000007</v>
      </c>
      <c r="GN12" s="11" t="str">
        <f>IF(SUM(GB12,GF12)&gt;0,SUM(GB12,GF12),"")</f>
        <v/>
      </c>
      <c r="GO12" s="11" t="str">
        <f>IF(SUM(GA12:GB12,GD12:GF12,GH12)-SUM(GC12,GG12)&gt;0,SUM(GA12:GB12,GD12:GF12,GH12)-SUM(GC12,GG12),"")</f>
        <v/>
      </c>
      <c r="GP12" s="11">
        <f>IF(SUM(GJ12,GK12,GO12)&gt;0,SUM(GJ12,GK12,GO12),"")</f>
        <v>41.500000000000007</v>
      </c>
      <c r="GQ12" s="17"/>
      <c r="GR12" s="17"/>
      <c r="GS12" s="17"/>
      <c r="GT12" s="17"/>
      <c r="GU12" s="17"/>
      <c r="GV12" s="17"/>
      <c r="GW12" s="17"/>
      <c r="GX12" s="17"/>
      <c r="GY12" s="17"/>
      <c r="GZ12" s="17"/>
      <c r="HA12" s="17"/>
      <c r="HB12" s="17"/>
      <c r="HC12" s="17"/>
      <c r="HD12" s="17"/>
      <c r="HE12" s="17"/>
      <c r="HF12" s="17"/>
      <c r="HG12" s="17"/>
      <c r="HH12" s="17"/>
      <c r="HI12" s="17"/>
      <c r="HJ12" s="17"/>
      <c r="HK12" s="40" t="str">
        <f>IF(SUM(GR12,GV12)&gt;0,SUM(GR12,GV12),"")</f>
        <v/>
      </c>
      <c r="HL12" s="40" t="str">
        <f>IF(SUM(GQ12:GR12,GT12:GV12,GX12)-GS12-GW12&gt;0,SUM(GQ12:GR12,GT12:GV12,GX12)-GS12-GW12,"")</f>
        <v/>
      </c>
      <c r="HM12" s="40" t="str">
        <f>IF(SUM(GY12:GZ12,HB12)-HA12&gt;0,SUM(GY12:GZ12,HB12)-HA12,"")</f>
        <v/>
      </c>
      <c r="HN12" s="40" t="str">
        <f>IF(SUM(GR12,GV12,GZ12)&gt;0,SUM(GR12,GV12,GZ12),"")</f>
        <v/>
      </c>
      <c r="HO12" s="40" t="str">
        <f>IF(SUM(HL12,HM12)&gt;0,SUM(HL12,HM12),"")</f>
        <v/>
      </c>
      <c r="HP12" s="40" t="str">
        <f>IF(SUM(HD12,HH12)&gt;0,SUM(HD12,HH12),"")</f>
        <v/>
      </c>
      <c r="HQ12" s="40" t="str">
        <f>IF(SUM(HC12:HD12,HF12:HH12,HJ12)-SUM(HE12,HI12)&gt;0,SUM(HC12:HD12,HF12:HH12,HJ12)-SUM(HE12,HI12),"")</f>
        <v/>
      </c>
      <c r="HR12" s="40" t="str">
        <f>IF(SUM(HL12,HM12,HQ12)&gt;0,SUM(HL12,HM12,HQ12),"")</f>
        <v/>
      </c>
      <c r="HS12" s="18"/>
      <c r="HT12" s="18"/>
      <c r="HU12" s="18"/>
      <c r="HV12" s="18"/>
      <c r="HW12" s="18"/>
      <c r="HX12" s="18"/>
      <c r="HY12" s="18"/>
      <c r="HZ12" s="18"/>
      <c r="IA12" s="18"/>
      <c r="IB12" s="18"/>
      <c r="IC12" s="18"/>
      <c r="ID12" s="18"/>
      <c r="IE12" s="18"/>
      <c r="IF12" s="18"/>
      <c r="IG12" s="18"/>
      <c r="IH12" s="18"/>
      <c r="II12" s="18"/>
      <c r="IJ12" s="18"/>
      <c r="IK12" s="18"/>
      <c r="IL12" s="18"/>
      <c r="IM12" s="11" t="str">
        <f>IF(SUM(HT12,HX12)&gt;0,SUM(HT12,HX12),"")</f>
        <v/>
      </c>
      <c r="IN12" s="11" t="str">
        <f>IF(SUM(HS12:HT12,HV12:HX12,HZ12)-HU12-HY12&gt;0,SUM(HS12:HT12,HV12:HX12,HZ12)-HU12-HY12,"")</f>
        <v/>
      </c>
      <c r="IO12" s="11" t="str">
        <f>IF(SUM(IA12:IB12,ID12)-IC12&gt;0,SUM(IA12:IB12,ID12)-IC12,"")</f>
        <v/>
      </c>
      <c r="IP12" s="11" t="str">
        <f>IF(SUM(HT12,HX12,IB12)&gt;0,SUM(HT12,HX12,IB12),"")</f>
        <v/>
      </c>
      <c r="IQ12" s="11" t="str">
        <f>IF(SUM(IN12,IO12)&gt;0,SUM(IN12,IO12),"")</f>
        <v/>
      </c>
      <c r="IR12" s="11" t="str">
        <f>IF(SUM(IF12,IJ12)&gt;0,SUM(IF12,IJ12),"")</f>
        <v/>
      </c>
      <c r="IS12" s="11" t="str">
        <f>IF(SUM(IE12:IF12,IH12:IJ12,IL12)-SUM(IG12,IK12)&gt;0,SUM(IE12:IF12,IH12:IJ12,IL12)-SUM(IG12,IK12),"")</f>
        <v/>
      </c>
      <c r="IT12" s="11" t="str">
        <f>IF(SUM(IN12,IO12,IS12)&gt;0,SUM(IN12,IO12,IS12),"")</f>
        <v/>
      </c>
      <c r="IU12" s="17"/>
      <c r="IV12" s="17"/>
      <c r="IW12" s="17"/>
      <c r="IX12" s="17"/>
      <c r="IY12" s="17"/>
      <c r="IZ12" s="17"/>
      <c r="JA12" s="17"/>
      <c r="JB12" s="17"/>
      <c r="JC12" s="17"/>
      <c r="JD12" s="17"/>
      <c r="JE12" s="17"/>
      <c r="JF12" s="17"/>
      <c r="JG12" s="17"/>
      <c r="JH12" s="17"/>
      <c r="JI12" s="17"/>
      <c r="JJ12" s="17"/>
      <c r="JK12" s="17"/>
      <c r="JL12" s="17"/>
      <c r="JM12" s="17"/>
      <c r="JN12" s="17"/>
      <c r="JO12" s="40" t="str">
        <f>IF(SUM(IV12,IZ12)&gt;0,SUM(IV12,IZ12),"")</f>
        <v/>
      </c>
      <c r="JP12" s="40" t="str">
        <f>IF(SUM(IU12:IV12,IX12:IZ12,JB12)-IW12-JA12&gt;0,SUM(IU12:IV12,IX12:IZ12,JB12)-IW12-JA12,"")</f>
        <v/>
      </c>
      <c r="JQ12" s="40" t="str">
        <f>IF(SUM(JC12:JD12,JF12)-JE12&gt;0,SUM(JC12:JD12,JF12)-JE12,"")</f>
        <v/>
      </c>
      <c r="JR12" s="40" t="str">
        <f>IF(SUM(IV12,IZ12,JD12)&gt;0,SUM(IV12,IZ12,JD12),"")</f>
        <v/>
      </c>
      <c r="JS12" s="40" t="str">
        <f>IF(SUM(JP12,JQ12)&gt;0,SUM(JP12,JQ12),"")</f>
        <v/>
      </c>
      <c r="JT12" s="40" t="str">
        <f>IF(SUM(JH12,JL12)&gt;0,SUM(JH12,JL12),"")</f>
        <v/>
      </c>
      <c r="JU12" s="40" t="str">
        <f>IF(SUM(JG12:JH12,JJ12:JL12,JN12)-SUM(JI12,JM12)&gt;0,SUM(JG12:JH12,JJ12:JL12,JN12)-SUM(JI12,JM12),"")</f>
        <v/>
      </c>
      <c r="JV12" s="40" t="str">
        <f>IF(SUM(JP12,JQ12,JU12)&gt;0,SUM(JP12,JQ12,JU12),"")</f>
        <v/>
      </c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8"/>
      <c r="KM12" s="18"/>
      <c r="KN12" s="18"/>
      <c r="KO12" s="18"/>
      <c r="KP12" s="18"/>
      <c r="KQ12" s="11" t="str">
        <f>IF(SUM(JX12,KB12)&gt;0,SUM(JX12,KB12),"")</f>
        <v/>
      </c>
      <c r="KR12" s="11" t="str">
        <f>IF(SUM(JW12:JX12,JZ12:KB12,KD12)-JY12-KC12&gt;0,SUM(JW12:JX12,JZ12:KB12,KD12)-JY12-KC12,"")</f>
        <v/>
      </c>
      <c r="KS12" s="11" t="str">
        <f>IF(SUM(KE12:KF12,KH12)-KG12&gt;0,SUM(KE12:KF12,KH12)-KG12,"")</f>
        <v/>
      </c>
      <c r="KT12" s="11" t="str">
        <f>IF(SUM(JX12,KB12,KF12)&gt;0,SUM(JX12,KB12,KF12),"")</f>
        <v/>
      </c>
      <c r="KU12" s="11" t="str">
        <f>IF(SUM(KR12,KS12)&gt;0,SUM(KR12,KS12),"")</f>
        <v/>
      </c>
      <c r="KV12" s="11" t="str">
        <f>IF(SUM(KJ12,KN12)&gt;0,SUM(KJ12,KN12),"")</f>
        <v/>
      </c>
      <c r="KW12" s="11" t="str">
        <f>IF(SUM(KI12:KJ12,KL12:KN12,KP12)-SUM(KK12,KO12)&gt;0,SUM(KI12:KJ12,KL12:KN12,KP12)-SUM(KK12,KO12),"")</f>
        <v/>
      </c>
      <c r="KX12" s="11" t="str">
        <f>IF(SUM(KR12,KS12,KW12)&gt;0,SUM(KR12,KS12,KW12),"")</f>
        <v/>
      </c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40" t="str">
        <f>IF(SUM(KZ12,LD12)&gt;0,SUM(KZ12,LD12),"")</f>
        <v/>
      </c>
      <c r="LT12" s="40" t="str">
        <f>IF(SUM(KY12:KZ12,LB12:LD12,LF12)-LA12-LE12&gt;0,SUM(KY12:KZ12,LB12:LD12,LF12)-LA12-LE12,"")</f>
        <v/>
      </c>
      <c r="LU12" s="40" t="str">
        <f>IF(SUM(LG12:LH12,LJ12)-LI12&gt;0,SUM(LG12:LH12,LJ12)-LI12,"")</f>
        <v/>
      </c>
      <c r="LV12" s="40" t="str">
        <f>IF(SUM(KZ12,LD12,LH12)&gt;0,SUM(KZ12,LD12,LH12),"")</f>
        <v/>
      </c>
      <c r="LW12" s="40" t="str">
        <f>IF(SUM(LT12,LU12)&gt;0,SUM(LT12,LU12),"")</f>
        <v/>
      </c>
      <c r="LX12" s="40" t="str">
        <f>IF(SUM(LL12,LP12)&gt;0,SUM(LL12,LP12),"")</f>
        <v/>
      </c>
      <c r="LY12" s="40" t="str">
        <f>IF(SUM(LK12:LL12,LN12:LP12,LR12)-SUM(LM12,LQ12)&gt;0,SUM(LK12:LL12,LN12:LP12,LR12)-SUM(LM12,LQ12),"")</f>
        <v/>
      </c>
      <c r="LZ12" s="40" t="str">
        <f>IF(SUM(LT12,LU12,LY12)&gt;0,SUM(LT12,LU12,LY12),"")</f>
        <v/>
      </c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1" t="str">
        <f>IF(SUM(MB12,MF12)&gt;0,SUM(MB12,MF12),"")</f>
        <v/>
      </c>
      <c r="MV12" s="11" t="str">
        <f>IF(SUM(MA12:MB12,MD12:MF12,MH12)-MC12-MG12&gt;0,SUM(MA12:MB12,MD12:MF12,MH12)-MC12-MG12,"")</f>
        <v/>
      </c>
      <c r="MW12" s="11" t="str">
        <f>IF(SUM(MI12:MJ12,ML12)-MK12&gt;0,SUM(MI12:MJ12,ML12)-MK12,"")</f>
        <v/>
      </c>
      <c r="MX12" s="11" t="str">
        <f>IF(SUM(MB12,MF12,MJ12)&gt;0,SUM(MB12,MF12,MJ12),"")</f>
        <v/>
      </c>
      <c r="MY12" s="11" t="str">
        <f>IF(SUM(MV12,MW12)&gt;0,SUM(MV12,MW12),"")</f>
        <v/>
      </c>
      <c r="MZ12" s="11" t="str">
        <f>IF(SUM(MN12,MR12)&gt;0,SUM(MN12,MR12),"")</f>
        <v/>
      </c>
      <c r="NA12" s="11" t="str">
        <f>IF(SUM(MM12:MN12,MP12:MR12,MT12)-SUM(MO12,MS12)&gt;0,SUM(MM12:MN12,MP12:MR12,MT12)-SUM(MO12,MS12),"")</f>
        <v/>
      </c>
      <c r="NB12" s="11" t="str">
        <f>IF(SUM(MV12,MW12,NA12)&gt;0,SUM(MV12,MW12,NA12),"")</f>
        <v/>
      </c>
      <c r="NC12" s="17"/>
      <c r="ND12" s="17"/>
      <c r="NE12" s="17"/>
      <c r="NF12" s="17"/>
      <c r="NG12" s="17"/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40" t="str">
        <f>IF(SUM(ND12,NH12)&gt;0,SUM(ND12,NH12),"")</f>
        <v/>
      </c>
      <c r="NX12" s="40" t="str">
        <f>IF(SUM(NC12:ND12,NF12:NH12,NJ12)-NE12-NI12&gt;0,SUM(NC12:ND12,NF12:NH12,NJ12)-NE12-NI12,"")</f>
        <v/>
      </c>
      <c r="NY12" s="40" t="str">
        <f>IF(SUM(NK12:NL12,NN12)-NM12&gt;0,SUM(NK12:NL12,NN12)-NM12,"")</f>
        <v/>
      </c>
      <c r="NZ12" s="40" t="str">
        <f>IF(SUM(ND12,NH12,NL12)&gt;0,SUM(ND12,NH12,NL12),"")</f>
        <v/>
      </c>
      <c r="OA12" s="40" t="str">
        <f>IF(SUM(NX12,NY12)&gt;0,SUM(NX12,NY12),"")</f>
        <v/>
      </c>
      <c r="OB12" s="40" t="str">
        <f>IF(SUM(NP12,NT12)&gt;0,SUM(NP12,NT12),"")</f>
        <v/>
      </c>
      <c r="OC12" s="40" t="str">
        <f>IF(SUM(NO12:NP12,NR12:NT12,NV12)-SUM(NQ12,NU12)&gt;0,SUM(NO12:NP12,NR12:NT12,NV12)-SUM(NQ12,NU12),"")</f>
        <v/>
      </c>
      <c r="OD12" s="40" t="str">
        <f>IF(SUM(NX12,NY12,OC12)&gt;0,SUM(NX12,NY12,OC12),"")</f>
        <v/>
      </c>
      <c r="OE12" s="18"/>
      <c r="OF12" s="18"/>
      <c r="OG12" s="18"/>
      <c r="OH12" s="18"/>
      <c r="OI12" s="18"/>
      <c r="OJ12" s="18"/>
      <c r="OK12" s="18"/>
      <c r="OL12" s="18"/>
      <c r="OM12" s="18"/>
      <c r="ON12" s="18"/>
      <c r="OO12" s="18"/>
      <c r="OP12" s="18"/>
      <c r="OQ12" s="18"/>
      <c r="OR12" s="18"/>
      <c r="OS12" s="18"/>
      <c r="OT12" s="18"/>
      <c r="OU12" s="18"/>
      <c r="OV12" s="18"/>
      <c r="OW12" s="18"/>
      <c r="OX12" s="18"/>
      <c r="OY12" s="11" t="str">
        <f>IF(SUM(OF12,OJ12)&gt;0,SUM(OF12,OJ12),"")</f>
        <v/>
      </c>
      <c r="OZ12" s="11" t="str">
        <f>IF(SUM(OE12:OF12,OH12:OJ12,OL12)-OG12-OK12&gt;0,SUM(OE12:OF12,OH12:OJ12,OL12)-OG12-OK12,"")</f>
        <v/>
      </c>
      <c r="PA12" s="11" t="str">
        <f>IF(SUM(OM12:ON12,OP12)-OO12&gt;0,SUM(OM12:ON12,OP12)-OO12,"")</f>
        <v/>
      </c>
      <c r="PB12" s="11" t="str">
        <f>IF(SUM(OF12,OJ12,ON12)&gt;0,SUM(OF12,OJ12,ON12),"")</f>
        <v/>
      </c>
      <c r="PC12" s="11" t="str">
        <f>IF(SUM(OZ12,PA12)&gt;0,SUM(OZ12,PA12),"")</f>
        <v/>
      </c>
      <c r="PD12" s="11" t="str">
        <f>IF(SUM(OR12,OV12)&gt;0,SUM(OR12,OV12),"")</f>
        <v/>
      </c>
      <c r="PE12" s="11" t="str">
        <f>IF(SUM(OQ12:OR12,OT12:OV12,OX12)-SUM(OS12,OW12)&gt;0,SUM(OQ12:OR12,OT12:OV12,OX12)-SUM(OS12,OW12),"")</f>
        <v/>
      </c>
      <c r="PF12" s="11" t="str">
        <f>IF(SUM(OZ12,PA12,PE12)&gt;0,SUM(OZ12,PA12,PE12),"")</f>
        <v/>
      </c>
      <c r="PG12" s="17"/>
      <c r="PH12" s="17"/>
      <c r="PI12" s="17"/>
      <c r="PJ12" s="17"/>
      <c r="PK12" s="17"/>
      <c r="PL12" s="17"/>
      <c r="PM12" s="17"/>
      <c r="PN12" s="17"/>
      <c r="PO12" s="17"/>
      <c r="PP12" s="17"/>
      <c r="PQ12" s="17"/>
      <c r="PR12" s="17"/>
      <c r="PS12" s="17"/>
      <c r="PT12" s="17"/>
      <c r="PU12" s="17"/>
      <c r="PV12" s="17"/>
      <c r="PW12" s="17"/>
      <c r="PX12" s="17"/>
      <c r="PY12" s="17"/>
      <c r="PZ12" s="17"/>
      <c r="QA12" s="40" t="str">
        <f>IF(SUM(PH12,PL12)&gt;0,SUM(PH12,PL12),"")</f>
        <v/>
      </c>
      <c r="QB12" s="40" t="str">
        <f>IF(SUM(PG12:PH12,PJ12:PL12,PN12)-PI12-PM12&gt;0,SUM(PG12:PH12,PJ12:PL12,PN12)-PI12-PM12,"")</f>
        <v/>
      </c>
      <c r="QC12" s="40" t="str">
        <f>IF(SUM(PO12:PP12,PR12)-PQ12&gt;0,SUM(PO12:PP12,PR12)-PQ12,"")</f>
        <v/>
      </c>
      <c r="QD12" s="40" t="str">
        <f>IF(SUM(PH12,PL12,PP12)&gt;0,SUM(PH12,PL12,PP12),"")</f>
        <v/>
      </c>
      <c r="QE12" s="40" t="str">
        <f>IF(SUM(QB12,QC12)&gt;0,SUM(QB12,QC12),"")</f>
        <v/>
      </c>
      <c r="QF12" s="40" t="str">
        <f>IF(SUM(PT12,PX12)&gt;0,SUM(PT12,PX12),"")</f>
        <v/>
      </c>
      <c r="QG12" s="40" t="str">
        <f>IF(SUM(PS12:PT12,PV12:PX12,PZ12)-SUM(PU12,PY12)&gt;0,SUM(PS12:PT12,PV12:PX12,PZ12)-SUM(PU12,PY12),"")</f>
        <v/>
      </c>
      <c r="QH12" s="40" t="str">
        <f>IF(SUM(QB12,QC12,QG12)&gt;0,SUM(QB12,QC12,QG12),"")</f>
        <v/>
      </c>
      <c r="QI12" s="18"/>
      <c r="QJ12" s="18"/>
      <c r="QK12" s="18"/>
      <c r="QL12" s="18"/>
      <c r="QM12" s="18"/>
      <c r="QN12" s="18"/>
      <c r="QO12" s="18"/>
      <c r="QP12" s="18"/>
      <c r="QQ12" s="18"/>
      <c r="QR12" s="18"/>
      <c r="QS12" s="18"/>
      <c r="QT12" s="18"/>
      <c r="QU12" s="18"/>
      <c r="QV12" s="18"/>
      <c r="QW12" s="18"/>
      <c r="QX12" s="18"/>
      <c r="QY12" s="18"/>
      <c r="QZ12" s="18"/>
      <c r="RA12" s="18"/>
      <c r="RB12" s="18"/>
      <c r="RC12" s="11" t="str">
        <f>IF(SUM(QJ12,QN12)&gt;0,SUM(QJ12,QN12),"")</f>
        <v/>
      </c>
      <c r="RD12" s="11" t="str">
        <f>IF(SUM(QI12:QJ12,QL12:QN12,QP12)-QK12-QO12&gt;0,SUM(QI12:QJ12,QL12:QN12,QP12)-QK12-QO12,"")</f>
        <v/>
      </c>
      <c r="RE12" s="11" t="str">
        <f>IF(SUM(QQ12:QR12,QT12)-QS12&gt;0,SUM(QQ12:QR12,QT12)-QS12,"")</f>
        <v/>
      </c>
      <c r="RF12" s="11" t="str">
        <f>IF(SUM(QJ12,QN12,QR12)&gt;0,SUM(QJ12,QN12,QR12),"")</f>
        <v/>
      </c>
      <c r="RG12" s="11" t="str">
        <f>IF(SUM(RD12,RE12)&gt;0,SUM(RD12,RE12),"")</f>
        <v/>
      </c>
      <c r="RH12" s="11" t="str">
        <f>IF(SUM(QV12,QZ12)&gt;0,SUM(QV12,QZ12),"")</f>
        <v/>
      </c>
      <c r="RI12" s="11" t="str">
        <f>IF(SUM(QU12:QV12,QX12:QZ12,RB12)-SUM(QW12,RA12)&gt;0,SUM(QU12:QV12,QX12:QZ12,RB12)-SUM(QW12,RA12),"")</f>
        <v/>
      </c>
      <c r="RJ12" s="11" t="str">
        <f>IF(SUM(RD12,RE12,RI12)&gt;0,SUM(RD12,RE12,RI12),"")</f>
        <v/>
      </c>
      <c r="RK12" s="17"/>
      <c r="RL12" s="17"/>
      <c r="RM12" s="17"/>
      <c r="RN12" s="17"/>
      <c r="RO12" s="17"/>
      <c r="RP12" s="17"/>
      <c r="RQ12" s="17"/>
      <c r="RR12" s="17"/>
      <c r="RS12" s="17"/>
      <c r="RT12" s="17"/>
      <c r="RU12" s="17"/>
      <c r="RV12" s="17"/>
      <c r="RW12" s="17"/>
      <c r="RX12" s="17"/>
      <c r="RY12" s="17"/>
      <c r="RZ12" s="17"/>
      <c r="SA12" s="17"/>
      <c r="SB12" s="17"/>
      <c r="SC12" s="17"/>
      <c r="SD12" s="17"/>
      <c r="SE12" s="40" t="str">
        <f>IF(SUM(RL12,RP12)&gt;0,SUM(RL12,RP12),"")</f>
        <v/>
      </c>
      <c r="SF12" s="40" t="str">
        <f>IF(SUM(RK12:RL12,RN12:RP12,RR12)-RM12-RQ12&gt;0,SUM(RK12:RL12,RN12:RP12,RR12)-RM12-RQ12,"")</f>
        <v/>
      </c>
      <c r="SG12" s="40" t="str">
        <f>IF(SUM(RS12:RT12,RV12)-RU12&gt;0,SUM(RS12:RT12,RV12)-RU12,"")</f>
        <v/>
      </c>
      <c r="SH12" s="40" t="str">
        <f>IF(SUM(RL12,RP12,RT12)&gt;0,SUM(RL12,RP12,RT12),"")</f>
        <v/>
      </c>
      <c r="SI12" s="40" t="str">
        <f>IF(SUM(SF12,SG12)&gt;0,SUM(SF12,SG12),"")</f>
        <v/>
      </c>
      <c r="SJ12" s="40" t="str">
        <f>IF(SUM(RX12,SB12)&gt;0,SUM(RX12,SB12),"")</f>
        <v/>
      </c>
      <c r="SK12" s="40" t="str">
        <f>IF(SUM(RW12:RX12,RZ12:SB12,SD12)-SUM(RY12,SC12)&gt;0,SUM(RW12:RX12,RZ12:SB12,SD12)-SUM(RY12,SC12),"")</f>
        <v/>
      </c>
      <c r="SL12" s="40" t="str">
        <f>IF(SUM(SF12,SG12,SK12)&gt;0,SUM(SF12,SG12,SK12),"")</f>
        <v/>
      </c>
      <c r="SM12" s="26">
        <f>IF($CA12="P",BK12,(BK12+AO12)/2)</f>
        <v>5.9</v>
      </c>
      <c r="SN12" s="26">
        <f>IF($CA12="P",BL12,(BL12+AP12)/2)</f>
        <v>1.5</v>
      </c>
      <c r="SO12" s="26">
        <f>IF($CA12="P",BM12,(BM12+AQ12)/2)</f>
        <v>0</v>
      </c>
      <c r="SP12" s="26">
        <f>IF($CA12="P",BN12,(BN12+AR12)/2)</f>
        <v>0</v>
      </c>
      <c r="SQ12" s="26">
        <f>IF($CA12="P",BO12,(BO12+AS12)/2)</f>
        <v>8.5500000000000007</v>
      </c>
      <c r="SR12" s="26">
        <f>IF($CA12="P",BP12,(BP12+AT12)/2)</f>
        <v>2.75</v>
      </c>
      <c r="SS12" s="26">
        <f>IF($CA12="P",BQ12,(BQ12+AU12)/2)</f>
        <v>0</v>
      </c>
      <c r="ST12" s="26">
        <f>IF($CA12="P",BR12,(BR12+AV12)/2)</f>
        <v>0</v>
      </c>
      <c r="SU12" s="26">
        <f>IF($CA12="P",BS12,(BS12+AW12)/2)</f>
        <v>8.3000000000000007</v>
      </c>
      <c r="SV12" s="26">
        <f>IF($CA12="P",BT12,(BT12+AX12)/2)</f>
        <v>2.85</v>
      </c>
      <c r="SW12" s="26">
        <f>IF($CA12="P",BU12,(BU12+AY12)/2)</f>
        <v>0</v>
      </c>
      <c r="SX12" s="26">
        <f>IF($CA12="P",BV12,(BV12+AZ12)/2)</f>
        <v>0</v>
      </c>
      <c r="SY12" s="26">
        <f>IF($CA12="P",BW12,(BW12+BA12)/2)</f>
        <v>7.7</v>
      </c>
      <c r="SZ12" s="26">
        <f>IF($CA12="P",BX12,(BX12+BB12)/2)</f>
        <v>2.5499999999999998</v>
      </c>
      <c r="TA12" s="26">
        <f>IF($CA12="P",BY12,(BY12+BC12)/2)</f>
        <v>0.1</v>
      </c>
      <c r="TB12" s="26">
        <f>IF($CA12="P",BZ12,(BZ12+BD12)/2)</f>
        <v>0</v>
      </c>
      <c r="TC12" s="28" t="s">
        <v>53</v>
      </c>
      <c r="TD12" s="11">
        <f>IF(SUM(SN12,SR12)&gt;0,SUM(SN12,SR12),"")</f>
        <v>4.25</v>
      </c>
      <c r="TE12" s="11">
        <f>IF(SUM(SM12:SN12,SP12:SR12,ST12)-SO12-SS12&gt;0,SUM(SM12:SN12,SP12:SR12,ST12)-SO12-SS12,"")</f>
        <v>18.700000000000003</v>
      </c>
      <c r="TF12" s="11">
        <f>IF(SUM(SV12,SZ12)&gt;0,SUM(SV12,SZ12),"")</f>
        <v>5.4</v>
      </c>
      <c r="TG12" s="11">
        <f>IF(SUM(SU12:SV12,SX12:SZ12,TB12)-SUM(SW12,TA12)&gt;0,SUM(SU12:SV12,SX12:SZ12,TB12)-SUM(SW12,TA12),"")</f>
        <v>21.3</v>
      </c>
      <c r="TH12" s="11">
        <f>IF(SUM(TE12,TG12)&gt;0,SUM(TE12,TG12),"")</f>
        <v>40</v>
      </c>
    </row>
    <row r="13" spans="1:528" x14ac:dyDescent="0.2">
      <c r="A13" s="4" t="str" cm="1">
        <f t="array" ref="A13">IF(AND(H13&lt;&gt;"",H13&lt;&gt;"No DD"),SUMPRODUCT((H$4:H$15&lt;&gt;"")*(H$4:H$15&lt;&gt;"No DD")*(E$4:E$15&gt;E13))+1,IF(H13="No DD",SUMPRODUCT((H$4:H$15="No DD")*(E$4:E$15&gt;E13))+1+SUMPRODUCT((H$4:H$15&lt;&gt;"")*(H$4:H$15&lt;&gt;"No DD")),""))</f>
        <v/>
      </c>
      <c r="B13" s="5" t="s">
        <v>198</v>
      </c>
      <c r="C13" s="4" t="s">
        <v>3</v>
      </c>
      <c r="D13" s="4">
        <v>2008</v>
      </c>
      <c r="E13" s="9">
        <f>SUM(J13:P13)+SUM(J13:M13)*0.0000001+SUM(J13)*0.0000000000001</f>
        <v>81.600004280004271</v>
      </c>
      <c r="F13" s="3" t="str">
        <f>IF(OR(AND(AJ13&gt;=AN$17,AK13&gt;=AN$21,AJ13&lt;&gt;"",AI13=""),AND(AL13&gt;=AN$17,AM13&gt;=AN$21,AL13&lt;&gt;"",AI13=""),AND(BF13&gt;=BJ$17,BG13&gt;=BJ$21,BF13&lt;&gt;"",BE13=""),AND(BH13&gt;=BJ$17,BI13&gt;=BJ$21,BH13&lt;&gt;"",BE13=""),AND(CB13&gt;=CF$17,CC13&gt;=CF$21,CB13&lt;&gt;"",CA13=""),AND(CD13&gt;=CF$17,CE13&gt;=CF$21,CD13&lt;&gt;""),AND(DC13&gt;=DJ$17,DD13&gt;=DJ$21,DC13&lt;&gt;""),AND(DH13&gt;=DJ$17,DI13&gt;=DJ$21,DH13&lt;&gt;""),AND(EE13&gt;=EL$17,EF13&gt;=EL$21,EE13&lt;&gt;""),AND(EJ13&gt;=EL$17,EK13&gt;=EL$21,EJ13&lt;&gt;""),AND(FG13&gt;=FN$17,FH13&gt;=FN$21,FG13&lt;&gt;""),AND(FL13&gt;=FN$17,FM13&gt;=FN$21,FL13&lt;&gt;""),AND(GI13&gt;=GP$17,GJ13&gt;=GP$21,GI13&lt;&gt;""),AND(GN13&gt;=GP$17,GO13&gt;=GP$21,GN13&lt;&gt;""),AND(HK13&gt;=HR$17,HL13&gt;=HR$21,HK13&lt;&gt;""),AND(HP13&gt;=HR$17,HQ13&gt;=HR$21,HP13&lt;&gt;""),AND(IM13&gt;=IT$17,IN13&gt;=IT$21,IM13&lt;&gt;""),AND(IR13&gt;=IT$17,IS13&gt;=IT$21,IR13&lt;&gt;""),AND(JO13&gt;=JV$17,JP13&gt;=JV$21,JO13&lt;&gt;""),AND(JT13&gt;=JV$17,JU13&gt;=JV$21,JT13&lt;&gt;""),AND(KQ13&gt;=KX$17,KR13&gt;=KX$21,KQ13&lt;&gt;""),AND(KV13&gt;=KX$17,KW13&gt;=KX$21,KV13&lt;&gt;""),AND(LS13&gt;=LZ$17,LT13&gt;=LZ$21,LS13&lt;&gt;""),AND(LX13&gt;=LZ$17,LY13&gt;=LZ$21,LX13&lt;&gt;""),AND(MU13&gt;=NB$17,MV13&gt;=NB$21,MU13&lt;&gt;""),AND(MZ13&gt;=NB$17,NA13&gt;=NB$21,MZ13&lt;&gt;""),AND(NW13&gt;=OD$17,NX13&gt;=OD$21,NW13&lt;&gt;""),AND(OB13&gt;=OD$17,OC13&gt;=OD$21,OB13&lt;&gt;""),AND(OY13&gt;=PF$17,OZ13&gt;=PF$21,OY13&lt;&gt;""),AND(PD13&gt;=PF$17,PE13&gt;=PF$21,PD13&lt;&gt;""),AND(QA13&gt;=QH$17,QB13&gt;=QH$21,QA13&lt;&gt;""),AND(QF13&gt;=QH$17,QG13&gt;=QH$21,QF13&lt;&gt;""),AND(RC13&gt;=RJ$17,RD13&gt;=RJ$21,RC13&lt;&gt;""),AND(RH13&gt;=RJ$17,RI13&gt;=RJ$21,RH13&lt;&gt;""),AND(SE13&gt;=SL$17,SF13&gt;=SL$21,SE13&lt;&gt;""),AND(SJ13&gt;=SL$17,SK13&gt;=SL$21,SJ13&lt;&gt;"")),"P","")</f>
        <v/>
      </c>
      <c r="G13" s="3" t="str">
        <f>IF(OR(AND(AK13&gt;=AN$21,AK13&lt;&gt;"",AI13=""),AND(AM13&gt;=AN$21,AM13&lt;&gt;"",AI13=""),AND(BG13&gt;=BJ$21,BG13&lt;&gt;"",BE13=""),AND(BI13&gt;=BJ$21,BI13&lt;&gt;"",BE13=""),AND(CC13&gt;=CF$21,CC13&lt;&gt;"",CA13=""),AND(CE13&gt;=CF$21,CE13&lt;&gt;"",CA13=""),AND(DD13&gt;=DJ$21,DD13&lt;&gt;""),AND(DI13&gt;=DJ$21,DI13&lt;&gt;""),AND(EF13&gt;=EL$21,EF13&lt;&gt;""),AND(EK13&gt;=EL$21,EK13&lt;&gt;""),AND(FH13&gt;=FN$21,FH13&lt;&gt;""),AND(FM13&gt;=FN$21,FM13&lt;&gt;""),AND(GJ13&gt;=GP$21,GJ13&lt;&gt;""),AND(GO13&gt;=GP$21,GO13&lt;&gt;""),AND(HL13&gt;=HR$21,HL13&lt;&gt;""),AND(HQ13&gt;=HR$21,HQ13&lt;&gt;""),AND(IN13&gt;=IT$21,IN13&lt;&gt;""),AND(IS13&gt;=IT$21,IS13&lt;&gt;""),AND(JP13&gt;=JV$21,JP13&lt;&gt;""),AND(JU13&gt;=JV$21,JU13&lt;&gt;""),AND(KR13&gt;=KX$21,KR13&lt;&gt;""),AND(KW13&gt;=KX$21,KW13&lt;&gt;""),AND(LT13&gt;=LZ$21,LT13&lt;&gt;""),AND(LY13&gt;=LZ$21,LY13&lt;&gt;""),AND(MV13&gt;=NB$21,MV13&lt;&gt;""),AND(NA13&gt;=NB$21,NA13&lt;&gt;""),AND(NX13&gt;=OD$21,NX13&lt;&gt;""),AND(OC13&gt;=OD$21,OC13&lt;&gt;""),AND(OZ13&gt;=PF$21,OZ13&lt;&gt;""),AND(PE13&gt;=PF$21,PE13&lt;&gt;""),AND(QB13&gt;=QH$21,QB13&lt;&gt;""),AND(QG13&gt;=QH$21,QG13&lt;&gt;""),AND(RD13&gt;=RJ$21,RD13&lt;&gt;""),AND(RI13&gt;=RJ$21,RI13&lt;&gt;""),AND(SF13&gt;=SL$21,SF13&lt;&gt;""),AND(SK13&gt;=SL$21,SK13&lt;&gt;"")),"P","")</f>
        <v/>
      </c>
      <c r="H13" s="36" t="str">
        <f>IF(AND(G13="P",F13=""),"No DD",IF(OR(AND(AJ13&gt;=AN$20,AK13&gt;=AN$24,AJ13&lt;&gt;"",AI13=""),AND(AL13&gt;=AN$20,AM13&gt;=AN$24,AL13&lt;&gt;"",AI13=""),AND(BF13&gt;=BJ$20,BG13&gt;=BJ$24,BF13&lt;&gt;"",BE13=""),AND(BH13&gt;=BJ$20,BI13&gt;=BJ$24,BH13&lt;&gt;"",BE13=""),AND(CB13&gt;=CF$20,CC13&gt;=CF$24,CB13&lt;&gt;"",CA13=""),AND(CD13&gt;=CF$20,CE13&gt;=CF$24,CD13&lt;&gt;""),AND(DC13&gt;=DJ$20,DD13&gt;=DJ$24,DC13&lt;&gt;""),AND(DH13&gt;=DJ$20,DI13&gt;=DJ$24,DH13&lt;&gt;""),AND(EE13&gt;=EL$20,EF13&gt;=EL$24,EE13&lt;&gt;""),AND(EJ13&gt;=EL$20,EK13&gt;=EL$24,EJ13&lt;&gt;""),AND(FG13&gt;=FN$20,FH13&gt;=FN$24,FG13&lt;&gt;""),AND(FL13&gt;=FN$20,FM13&gt;=FN$24,FL13&lt;&gt;""),AND(GI13&gt;=GP$20,GJ13&gt;=GP$24,GI13&lt;&gt;""),AND(GN13&gt;=GP$20,GO13&gt;=GP$24,GN13&lt;&gt;""),AND(HK13&gt;=HR$20,HL13&gt;=HR$24,HK13&lt;&gt;""),AND(HP13&gt;=HR$20,HQ13&gt;=HR$24,HP13&lt;&gt;""),AND(IM13&gt;=IT$20,IN13&gt;=IT$24,IM13&lt;&gt;""),AND(IR13&gt;=IT$20,IS13&gt;=IT$24,IR13&lt;&gt;""),AND(JO13&gt;=JV$20,JP13&gt;=JV$24,JO13&lt;&gt;""),AND(JT13&gt;=JV$20,JU13&gt;=JV$24,JT13&lt;&gt;""),AND(KQ13&gt;=KX$20,KR13&gt;=KX$24,KQ13&lt;&gt;""),AND(KV13&gt;=KX$20,KW13&gt;=KX$24,KV13&lt;&gt;""),AND(LS13&gt;=LZ$20,LT13&gt;=LZ$24,LS13&lt;&gt;""),AND(LX13&gt;=LZ$20,LY13&gt;=LZ$24,LX13&lt;&gt;""),AND(MU13&gt;=NB$20,MV13&gt;=NB$24,MU13&lt;&gt;""),AND(MZ13&gt;=NB$20,NA13&gt;=NB$24,MZ13&lt;&gt;""),AND(NW13&gt;=OD$20,NX13&gt;=OD$24,NW13&lt;&gt;""),AND(OB13&gt;=OD$20,OC13&gt;=OD$24,OB13&lt;&gt;""),AND(OY13&gt;=PF$20,OZ13&gt;=PF$24,OY13&lt;&gt;""),AND(PD13&gt;=PF$20,PE13&gt;=PF$24,PD13&lt;&gt;""),AND(QA13&gt;=QH$20,QB13&gt;=QH$24,QA13&lt;&gt;""),AND(QF13&gt;=QH$20,QG13&gt;=QH$24,QF13&lt;&gt;""),AND(RC13&gt;=RJ$20,RD13&gt;=RJ$24,RC13&lt;&gt;""),AND(RH13&gt;=RJ$20,RI13&gt;=RJ$24,RH13&lt;&gt;""),AND(SE13&gt;=SL$20,SF13&gt;=SL$24,SE13&lt;&gt;""),AND(SJ13&gt;=SL$20,SK13&gt;=SL$24,SJ13&lt;&gt;"")),"Merit",IF(OR(AND(AJ13&gt;=AN$19,AK13&gt;=AN$23,AJ13&lt;&gt;"",AI13=""),AND(AL13&gt;=AN$19,AM13&gt;=AN$23,AL13&lt;&gt;"",AI13=""),AND(BF13&gt;=BJ$19,BG13&gt;=BJ$23,BF13&lt;&gt;"",BE13=""),AND(BH13&gt;=BJ$19,BI13&gt;=BJ$23,BH13&lt;&gt;"",BE13=""),AND(CB13&gt;=CF$19,CC13&gt;=CF$23,CB13&lt;&gt;"",CA13=""),AND(CD13&gt;=CF$19,CE13&gt;=CF$23,CD13&lt;&gt;""),AND(DC13&gt;=DJ$19,DD13&gt;=DJ$23,DC13&lt;&gt;""),AND(DH13&gt;=DJ$19,DI13&gt;=DJ$23,DH13&lt;&gt;""),AND(EE13&gt;=EL$19,EF13&gt;=EL$23,EE13&lt;&gt;""),AND(EJ13&gt;=EL$19,EK13&gt;=EL$23,EJ13&lt;&gt;""),AND(FG13&gt;=FN$19,FH13&gt;=FN$23,FG13&lt;&gt;""),AND(FL13&gt;=FN$19,FM13&gt;=FN$23,FL13&lt;&gt;""),AND(GI13&gt;=GP$19,GJ13&gt;=GP$23,GI13&lt;&gt;""),AND(GN13&gt;=GP$19,GO13&gt;=GP$23,GN13&lt;&gt;""),AND(HK13&gt;=HR$19,HL13&gt;=HR$23,HK13&lt;&gt;""),AND(HP13&gt;=HR$19,HQ13&gt;=HR$23,HP13&lt;&gt;""),AND(IM13&gt;=IT$19,IN13&gt;=IT$23,IM13&lt;&gt;""),AND(IR13&gt;=IT$19,IS13&gt;=IT$23,IR13&lt;&gt;""),AND(JO13&gt;=JV$19,JP13&gt;=JV$23,JO13&lt;&gt;""),AND(JT13&gt;=JV$19,JU13&gt;=JV$23,JT13&lt;&gt;""),AND(KQ13&gt;=KX$19,KR13&gt;=KX$23,KQ13&lt;&gt;""),AND(KV13&gt;=KX$19,KW13&gt;=KX$23,KV13&lt;&gt;""),AND(LS13&gt;=LZ$19,LT13&gt;=LZ$23,LS13&lt;&gt;""),AND(LX13&gt;=LZ$19,LY13&gt;=LZ$23,LX13&lt;&gt;""),AND(MU13&gt;=NB$19,MV13&gt;=NB$23,MU13&lt;&gt;""),AND(MZ13&gt;=NB$19,NA13&gt;=NB$23,MZ13&lt;&gt;""),AND(NW13&gt;=OD$19,NX13&gt;=OD$23,NW13&lt;&gt;""),AND(OB13&gt;=OD$19,OC13&gt;=OD$23,OB13&lt;&gt;""),AND(OY13&gt;=PF$19,OZ13&gt;=PF$23,OY13&lt;&gt;""),AND(PD13&gt;=PF$19,PE13&gt;=PF$23,PD13&lt;&gt;""),AND(QA13&gt;=QH$19,QB13&gt;=QH$23,QA13&lt;&gt;""),AND(QF13&gt;=QH$19,QG13&gt;=QH$23,QF13&lt;&gt;""),AND(RC13&gt;=RJ$19,RD13&gt;=RJ$23,RC13&lt;&gt;""),AND(RH13&gt;=RJ$19,RI13&gt;=RJ$23,RH13&lt;&gt;""),AND(SE13&gt;=SL$19,SF13&gt;=SL$23,SE13&lt;&gt;""),AND(SJ13&gt;=SL$19,SK13&gt;=SL$23,SJ13&lt;&gt;"")),"Excellence",IF(I13="P","Worlds Team",IF(F13="P","National Team","")))))</f>
        <v/>
      </c>
      <c r="I13" s="3" t="str">
        <f>IF(OR(AND(AJ13&gt;=AN$18,AK13&gt;=AN$22,AJ13&lt;&gt;"",AI13=""),AND(AL13&gt;=AN$18,AM13&gt;=AN$22,AL13&lt;&gt;"",AI13=""),AND(BF13&gt;=BJ$18,BG13&gt;=BJ$22,BF13&lt;&gt;"",BE13=""),AND(BH13&gt;=BJ$18,BI13&gt;=BJ$22,BH13&lt;&gt;"",BE13=""),AND(CB13&gt;=CF$18,CC13&gt;=CF$22,CB13&lt;&gt;"",CA13=""),AND(CD13&gt;=CF$18,CE13&gt;=CF$22,CD13&lt;&gt;""),AND(DC13&gt;=DJ$18,DD13&gt;=DJ$22,DC13&lt;&gt;""),AND(DH13&gt;=DJ$18,DI13&gt;=DJ$22,DH13&lt;&gt;""),AND(EE13&gt;=EL$18,EF13&gt;=EL$22,EE13&lt;&gt;""),AND(EJ13&gt;=EL$18,EK13&gt;=EL$22,EJ13&lt;&gt;""),AND(FG13&gt;=FN$18,FH13&gt;=FN$22,FG13&lt;&gt;""),AND(FL13&gt;=FN$18,FM13&gt;=FN$22,FL13&lt;&gt;""),AND(GI13&gt;=GP$18,GJ13&gt;=GP$22,GI13&lt;&gt;""),AND(GN13&gt;=GP$18,GO13&gt;=GP$22,GN13&lt;&gt;""),AND(HK13&gt;=HR$18,HL13&gt;=HR$22,HK13&lt;&gt;""),AND(HP13&gt;=HR$18,HQ13&gt;=HR$22,HP13&lt;&gt;""),AND(IM13&gt;=IT$18,IN13&gt;=IT$22,IM13&lt;&gt;""),AND(IR13&gt;=IT$18,IS13&gt;=IT$22,IR13&lt;&gt;""),AND(JO13&gt;=JV$18,JP13&gt;=JV$22,JO13&lt;&gt;""),AND(JT13&gt;=JV$18,JU13&gt;=JV$22,JT13&lt;&gt;""),AND(KQ13&gt;=KX$18,KR13&gt;=KX$22,KQ13&lt;&gt;""),AND(KV13&gt;=KX$18,KW13&gt;=KX$22,KV13&lt;&gt;""),AND(LS13&gt;=LZ$18,LT13&gt;=LZ$22,LS13&lt;&gt;""),AND(LX13&gt;=LZ$18,LY13&gt;=LZ$22,LX13&lt;&gt;""),AND(MU13&gt;=NB$18,MV13&gt;=NB$22,MU13&lt;&gt;""),AND(MZ13&gt;=NB$18,NA13&gt;=NB$22,MZ13&lt;&gt;""),AND(NW13&gt;=OD$18,NX13&gt;=OD$22,NW13&lt;&gt;""),AND(OB13&gt;=OD$18,OC13&gt;=OD$22,OB13&lt;&gt;""),AND(OY13&gt;=PF$18,OZ13&gt;=PF$22,OY13&lt;&gt;""),AND(PD13&gt;=PF$18,PE13&gt;=PF$22,PD13&lt;&gt;""),AND(QA13&gt;=QH$18,QB13&gt;=QH$22,QA13&lt;&gt;""),AND(QF13&gt;=QH$18,QG13&gt;=QH$22,QF13&lt;&gt;""),AND(RC13&gt;=RJ$18,RD13&gt;=RJ$22,RC13&lt;&gt;""),AND(RH13&gt;=RJ$18,RI13&gt;=RJ$22,RH13&lt;&gt;""),AND(SE13&gt;=SL$18,SF13&gt;=SL$22,SE13&lt;&gt;""),AND(SJ13&gt;=SL$18,SK13&gt;=SL$22,SJ13&lt;&gt;"")),"P","")</f>
        <v/>
      </c>
      <c r="J13" s="8">
        <f>IF(COUNT(AK13,BG13,CC13)&gt;0,LARGE((AK13,BG13,CC13),1),0)</f>
        <v>42.8</v>
      </c>
      <c r="K13" s="8" t="str">
        <f>IF(J13=0,"",IF(J13=CC13,$BK$1,IF(J13=BG13,$AO$1,IF(J13=AK13,$S$1,""))))</f>
        <v>2025 Elite Canada</v>
      </c>
      <c r="L13" s="8">
        <f>IF(COUNT(AK13,BG13,CC13)&gt;1,LARGE((AK13,BG13,CC13),2),0)</f>
        <v>0</v>
      </c>
      <c r="M13" s="8" t="str">
        <f>IF(K13=0,"",IF(AND(L13=J13,L13=AK13,K13=BG13),$S$1,IF(AND(L13=J13,L13=AK13,L13=CC13),$S$1,IF(AND(L13=J13,L13=CC13,L13=BG13),$AO$1,IF(L13=CC13,$BK$1,IF(L13=BG13,$AO$1,IF(L13=AK13,$S$1,"")))))))</f>
        <v/>
      </c>
      <c r="N13" s="8">
        <f>IF(MAX(AM13,BI13,CE13)&gt;0,MAX(AM13,BI13,CE13),0)</f>
        <v>38.799999999999997</v>
      </c>
      <c r="O13" s="8" t="str">
        <f>IF(N13=0,"",IF(N13=CE13,$BK$1,IF(N13=BI13,$AO$1,IF(N13=AM13,$S$1,""))))</f>
        <v>2025 Elite Canada</v>
      </c>
      <c r="P13" s="8" t="str">
        <f>IF(MAX(CG13:CH13)&gt;0,MAX(CG13:CH13),"")</f>
        <v/>
      </c>
      <c r="Q13" s="11" t="str">
        <f>IF(P13="","",IF(P13=CG13,"("&amp;CG$2&amp;")",IF(P13=CH13,"("&amp;CH$2&amp;")")))</f>
        <v/>
      </c>
      <c r="R13" s="8" t="str">
        <f>IF(P13="","",IF(P13=CG13,IF(P13+IF(L13="",0,L13)=SF13,$RK$1,IF(P13+IF(L13="",0,L13)=RD13,$QI$1,IF(P13+IF(L13="",0,L13)=QB13,$PG$1,IF(P13+IF(L13="",0,L13)=OZ13,$OE$1,IF(P13+IF(L13="",0,L13)=NX13,$NC$1,IF(P13+IF(L13="",0,L13)=MV13,$MA$1,IF(P13+IF(L13="",0,L13)=LT13,$KY$1,IF(P13+IF(L13="",0,L13)=KR13,$JW$1,IF(P13+IF(L13="",0,L13)=JP13,$IU$1,IF(P13+IF(L13="",0,L13)=IN13,$HS$1,IF(P13+IF(L13="",0,L13)=HL13,$GQ$1,IF(P13+IF(L13="",0,L13)=GJ13,$FO$1,IF(P13+IF(L13="",0,L13)=FH13,$EM$1,IF(P13+IF(L13="",0,L13)=EF13,$DK$1,IF(P13+IF(L13="",0,L13)=DD13,$CI$1))))))))))))))),IF(P13=CH13,IF(P13+IF(N13="",0,N13)=SK13,$RK$1,IF(P13+IF(N13="",0,N13)=RI13,$QI$1,IF(P13+IF(N13="",0,N13)=QG13,$PG$1,IF(P13+IF(N13="",0,N13)=PE13,$OE$1,IF(P13+IF(N13="",0,N13)=OC13,$NC$1,IF(P13+IF(N13="",0,N13)=NA13,$MA$1,IF(P13+IF(N13="",0,N13)=LY13,$KY$1,IF(P13+IF(N13="",0,N13)=KW13,$JW$1,IF(P13+IF(N13="",0,N13)=JU13,$IU$1,IF(P13+IF(N13="",0,N13)=IS13,$HS$1,IF(P13+IF(N13="",0,N13)=HQ13,$GQ$1,IF(P13+IF(N13="",0,N13)=GO13,$FO$1,IF(P13+IF(N13="",0,N13)=FM13,$EM$1,IF(P13+IF(N13="",0,N13)=EK13,$DK$1,IF(P13+IF(N13="",0,N13)=DI13,$CI$1))))))))))))))))))</f>
        <v/>
      </c>
      <c r="S13" s="19">
        <v>17.3</v>
      </c>
      <c r="T13" s="19">
        <v>5.5</v>
      </c>
      <c r="U13" s="19">
        <v>0</v>
      </c>
      <c r="V13" s="19">
        <v>0</v>
      </c>
      <c r="W13" s="19">
        <v>14.3</v>
      </c>
      <c r="X13" s="19">
        <v>5.9</v>
      </c>
      <c r="Y13" s="19">
        <v>0.2</v>
      </c>
      <c r="Z13" s="19">
        <v>0</v>
      </c>
      <c r="AA13" s="19">
        <v>14.2</v>
      </c>
      <c r="AB13" s="19">
        <v>3.2</v>
      </c>
      <c r="AC13" s="19">
        <v>0</v>
      </c>
      <c r="AD13" s="19">
        <v>0</v>
      </c>
      <c r="AE13" s="19">
        <v>15.9</v>
      </c>
      <c r="AF13" s="19">
        <v>5.5</v>
      </c>
      <c r="AG13" s="19">
        <v>0</v>
      </c>
      <c r="AH13" s="19">
        <v>0</v>
      </c>
      <c r="AI13" s="27"/>
      <c r="AJ13" s="40">
        <f>IF(SUM(T13,X13)&gt;0,SUM(T13,X13),"")</f>
        <v>11.4</v>
      </c>
      <c r="AK13" s="40">
        <f>IF(SUM(S13:T13,V13:X13,Z13)-U13-Y13&gt;0,SUM(S13:T13,V13:X13,Z13)-U13-Y13,"")</f>
        <v>42.8</v>
      </c>
      <c r="AL13" s="40">
        <f>IF(SUM(AB13,AF13)&gt;0,SUM(AB13,AF13),"")</f>
        <v>8.6999999999999993</v>
      </c>
      <c r="AM13" s="40">
        <f>IF(SUM(AA13:AB13,AD13:AF13,AH13)-SUM(AC13,AG13)&gt;0,SUM(AA13:AB13,AD13:AF13,AH13)-SUM(AC13,AG13),"")</f>
        <v>38.799999999999997</v>
      </c>
      <c r="AN13" s="40">
        <f>IF(SUM(AK13,AM13)&gt;0,SUM(AK13,AM13),"")</f>
        <v>81.599999999999994</v>
      </c>
      <c r="AO13" s="18"/>
      <c r="AP13" s="18"/>
      <c r="AQ13" s="18"/>
      <c r="AR13" s="18"/>
      <c r="AS13" s="18"/>
      <c r="AT13" s="18"/>
      <c r="AU13" s="18"/>
      <c r="AV13" s="18"/>
      <c r="AW13" s="18"/>
      <c r="AX13" s="18"/>
      <c r="AY13" s="18"/>
      <c r="AZ13" s="18"/>
      <c r="BA13" s="18"/>
      <c r="BB13" s="18"/>
      <c r="BC13" s="18"/>
      <c r="BD13" s="18"/>
      <c r="BE13" s="28"/>
      <c r="BF13" s="11" t="str">
        <f>IF(SUM(AP13,AT13)&gt;0,SUM(AP13,AT13),"")</f>
        <v/>
      </c>
      <c r="BG13" s="11" t="str">
        <f>IF(SUM(AO13:AP13,AR13:AT13,AV13)-AQ13-AU13&gt;0,SUM(AO13:AP13,AR13:AT13,AV13)-AQ13-AU13,"")</f>
        <v/>
      </c>
      <c r="BH13" s="11" t="str">
        <f>IF(SUM(AX13,BB13)&gt;0,SUM(AX13,BB13),"")</f>
        <v/>
      </c>
      <c r="BI13" s="11" t="str">
        <f>IF(SUM(AW13:AX13,AZ13:BB13,BD13)-SUM(AY13,BC13)&gt;0,SUM(AW13:AX13,AZ13:BB13,BD13)-SUM(AY13,BC13),"")</f>
        <v/>
      </c>
      <c r="BJ13" s="11" t="str">
        <f>IF(SUM(BG13,BI13)&gt;0,SUM(BG13,BI13),"")</f>
        <v/>
      </c>
      <c r="BK13" s="19"/>
      <c r="BL13" s="19"/>
      <c r="BM13" s="19"/>
      <c r="BN13" s="19"/>
      <c r="BO13" s="19"/>
      <c r="BP13" s="19"/>
      <c r="BQ13" s="19"/>
      <c r="BR13" s="19"/>
      <c r="BS13" s="19"/>
      <c r="BT13" s="19"/>
      <c r="BU13" s="19"/>
      <c r="BV13" s="19"/>
      <c r="BW13" s="19"/>
      <c r="BX13" s="19"/>
      <c r="BY13" s="19"/>
      <c r="BZ13" s="19"/>
      <c r="CA13" s="27"/>
      <c r="CB13" s="40" t="str">
        <f>IF(SUM(BL13,BP13)&gt;0,SUM(BL13,BP13),"")</f>
        <v/>
      </c>
      <c r="CC13" s="40" t="str">
        <f>IF(SUM(BK13:BL13,BN13:BP13,BR13)-BM13-BQ13&gt;0,SUM(BK13:BL13,BN13:BP13,BR13)-BM13-BQ13,"")</f>
        <v/>
      </c>
      <c r="CD13" s="40" t="str">
        <f>IF(SUM(BT13,BX13)&gt;0,SUM(BT13,BX13),"")</f>
        <v/>
      </c>
      <c r="CE13" s="40" t="str">
        <f>IF(SUM(BS13:BT13,BV13:BX13,BZ13)-SUM(BU13,BY13)&gt;0,SUM(BS13:BT13,BV13:BX13,BZ13)-SUM(BU13,BY13),"")</f>
        <v/>
      </c>
      <c r="CF13" s="40" t="str">
        <f>IF(SUM(CC13,CE13)&gt;0,SUM(CC13,CE13),"")</f>
        <v/>
      </c>
      <c r="CG13" s="51" t="str">
        <f>IF(MAX(DD13,EF13,FH13,GJ13,HL13,IN13,JP13,KR13,LT13,MV13,NX13,OZ13,QB13,RD13,SF13)-IF(L13="",0,L13)&gt;0.001,MAX(DD13,EF13,FH13,GJ13,HL13,IN13,JP13,KR13,LT13,MV13,NX13,OZ13,QB13,RD13,SF13)-IF(L13="",0,L13),"")</f>
        <v/>
      </c>
      <c r="CH13" s="51" t="str">
        <f>IF(MAX(DI13,EK13,FM13,GO13,HQ13,IS13,JU13,KW13,LY13,NA13,OC13,PE13,QG13,RI13,SK13)-IF(N13="",0,N13)&gt;0.001,MAX(DI13,EK13,FM13,GO13,HQ13,IS13,JU13,KW13,LY13,NA13,OC13,PE13,QG13,RI13,SK13)-IF(N13="",0,N13),"")</f>
        <v/>
      </c>
      <c r="CI13" s="17"/>
      <c r="CJ13" s="17"/>
      <c r="CK13" s="17"/>
      <c r="CL13" s="17"/>
      <c r="CM13" s="17"/>
      <c r="CN13" s="17"/>
      <c r="CO13" s="17"/>
      <c r="CP13" s="17"/>
      <c r="CQ13" s="17"/>
      <c r="CR13" s="17"/>
      <c r="CS13" s="17"/>
      <c r="CT13" s="17"/>
      <c r="CU13" s="17"/>
      <c r="CV13" s="17"/>
      <c r="CW13" s="17"/>
      <c r="CX13" s="17"/>
      <c r="CY13" s="17"/>
      <c r="CZ13" s="17"/>
      <c r="DA13" s="17"/>
      <c r="DB13" s="17"/>
      <c r="DC13" s="40" t="str">
        <f>IF(SUM(CJ13,CN13)&gt;0,SUM(CJ13,CN13),"")</f>
        <v/>
      </c>
      <c r="DD13" s="40" t="str">
        <f>IF(SUM(CI13:CJ13,CL13:CN13,CP13)-CK13-CO13&gt;0,SUM(CI13:CJ13,CL13:CN13,CP13)-CK13-CO13,"")</f>
        <v/>
      </c>
      <c r="DE13" s="40" t="str">
        <f>IF(SUM(CQ13:CR13,CT13)-CS13&gt;0,SUM(CQ13:CR13,CT13)-CS13,"")</f>
        <v/>
      </c>
      <c r="DF13" s="40" t="str">
        <f>IF(SUM(CJ13,CN13,CR13)&gt;0,SUM(CJ13,CN13,CR13),"")</f>
        <v/>
      </c>
      <c r="DG13" s="40" t="str">
        <f>IF(SUM(DD13,DE13)&gt;0,SUM(DD13,DE13),"")</f>
        <v/>
      </c>
      <c r="DH13" s="40" t="str">
        <f>IF(SUM(CV13,CZ13)&gt;0,SUM(CV13,CZ13),"")</f>
        <v/>
      </c>
      <c r="DI13" s="40" t="str">
        <f>IF(SUM(CU13:CV13,CX13:CZ13,DB13)-SUM(CW13,DA13)&gt;0,SUM(CU13:CV13,CX13:CZ13,DB13)-SUM(CW13,DA13),"")</f>
        <v/>
      </c>
      <c r="DJ13" s="40" t="str">
        <f>IF(SUM(DD13,DE13,DI13)&gt;0,SUM(DD13,DE13,DI13),"")</f>
        <v/>
      </c>
      <c r="DK13" s="18"/>
      <c r="DL13" s="18"/>
      <c r="DM13" s="18"/>
      <c r="DN13" s="18"/>
      <c r="DO13" s="18"/>
      <c r="DP13" s="18"/>
      <c r="DQ13" s="18"/>
      <c r="DR13" s="18"/>
      <c r="DS13" s="18"/>
      <c r="DT13" s="18"/>
      <c r="DU13" s="18"/>
      <c r="DV13" s="18"/>
      <c r="DW13" s="18"/>
      <c r="DX13" s="18"/>
      <c r="DY13" s="18"/>
      <c r="DZ13" s="18"/>
      <c r="EA13" s="18"/>
      <c r="EB13" s="18"/>
      <c r="EC13" s="18"/>
      <c r="ED13" s="18"/>
      <c r="EE13" s="11" t="str">
        <f>IF(SUM(DL13,DP13)&gt;0,SUM(DL13,DP13),"")</f>
        <v/>
      </c>
      <c r="EF13" s="11" t="str">
        <f>IF(SUM(DK13:DL13,DN13:DP13,DR13)-DM13-DQ13&gt;0,SUM(DK13:DL13,DN13:DP13,DR13)-DM13-DQ13,"")</f>
        <v/>
      </c>
      <c r="EG13" s="11" t="str">
        <f>IF(SUM(DS13:DT13,DV13)-DU13&gt;0,SUM(DS13:DT13,DV13)-DU13,"")</f>
        <v/>
      </c>
      <c r="EH13" s="11" t="str">
        <f>IF(SUM(DL13,DP13,DT13)&gt;0,SUM(DL13,DP13,DT13),"")</f>
        <v/>
      </c>
      <c r="EI13" s="11" t="str">
        <f>IF(SUM(EF13,EG13)&gt;0,SUM(EF13,EG13),"")</f>
        <v/>
      </c>
      <c r="EJ13" s="11" t="str">
        <f>IF(SUM(DX13,EB13)&gt;0,SUM(DX13,EB13),"")</f>
        <v/>
      </c>
      <c r="EK13" s="11" t="str">
        <f>IF(SUM(DW13:DX13,DZ13:EB13,ED13)-SUM(DY13,EC13)&gt;0,SUM(DW13:DX13,DZ13:EB13,ED13)-SUM(DY13,EC13),"")</f>
        <v/>
      </c>
      <c r="EL13" s="11" t="str">
        <f>IF(SUM(EF13,EG13,EK13)&gt;0,SUM(EF13,EG13,EK13),"")</f>
        <v/>
      </c>
      <c r="EM13" s="17"/>
      <c r="EN13" s="17"/>
      <c r="EO13" s="17"/>
      <c r="EP13" s="17"/>
      <c r="EQ13" s="17"/>
      <c r="ER13" s="17"/>
      <c r="ES13" s="17"/>
      <c r="ET13" s="17"/>
      <c r="EU13" s="17"/>
      <c r="EV13" s="17"/>
      <c r="EW13" s="17"/>
      <c r="EX13" s="17"/>
      <c r="EY13" s="17"/>
      <c r="EZ13" s="17"/>
      <c r="FA13" s="17"/>
      <c r="FB13" s="17"/>
      <c r="FC13" s="17"/>
      <c r="FD13" s="17"/>
      <c r="FE13" s="17"/>
      <c r="FF13" s="17"/>
      <c r="FG13" s="40" t="str">
        <f>IF(SUM(EN13,ER13)&gt;0,SUM(EN13,ER13),"")</f>
        <v/>
      </c>
      <c r="FH13" s="40" t="str">
        <f>IF(SUM(EM13:EN13,EP13:ER13,ET13)-EO13-ES13&gt;0,SUM(EM13:EN13,EP13:ER13,ET13)-EO13-ES13,"")</f>
        <v/>
      </c>
      <c r="FI13" s="40" t="str">
        <f>IF(SUM(EU13:EV13,EX13)-EW13&gt;0,SUM(EU13:EV13,EX13)-EW13,"")</f>
        <v/>
      </c>
      <c r="FJ13" s="40" t="str">
        <f>IF(SUM(EN13,ER13,EV13)&gt;0,SUM(EN13,ER13,EV13),"")</f>
        <v/>
      </c>
      <c r="FK13" s="40" t="str">
        <f>IF(SUM(FH13,FI13)&gt;0,SUM(FH13,FI13),"")</f>
        <v/>
      </c>
      <c r="FL13" s="40" t="str">
        <f>IF(SUM(EZ13,FD13)&gt;0,SUM(EZ13,FD13),"")</f>
        <v/>
      </c>
      <c r="FM13" s="40" t="str">
        <f>IF(SUM(EY13:EZ13,FB13:FD13,FF13)-SUM(FA13,FE13)&gt;0,SUM(EY13:EZ13,FB13:FD13,FF13)-SUM(FA13,FE13),"")</f>
        <v/>
      </c>
      <c r="FN13" s="40" t="str">
        <f>IF(SUM(FH13,FI13,FM13)&gt;0,SUM(FH13,FI13,FM13),"")</f>
        <v/>
      </c>
      <c r="FO13" s="18"/>
      <c r="FP13" s="18"/>
      <c r="FQ13" s="18"/>
      <c r="FR13" s="18"/>
      <c r="FS13" s="18"/>
      <c r="FT13" s="18"/>
      <c r="FU13" s="18"/>
      <c r="FV13" s="18"/>
      <c r="FW13" s="18"/>
      <c r="FX13" s="18"/>
      <c r="FY13" s="18"/>
      <c r="FZ13" s="18"/>
      <c r="GA13" s="18"/>
      <c r="GB13" s="18"/>
      <c r="GC13" s="18"/>
      <c r="GD13" s="18"/>
      <c r="GE13" s="18"/>
      <c r="GF13" s="18"/>
      <c r="GG13" s="18"/>
      <c r="GH13" s="18"/>
      <c r="GI13" s="11" t="str">
        <f>IF(SUM(FP13,FT13)&gt;0,SUM(FP13,FT13),"")</f>
        <v/>
      </c>
      <c r="GJ13" s="11" t="str">
        <f>IF(SUM(FO13:FP13,FR13:FT13,FV13)-FQ13-FU13&gt;0,SUM(FO13:FP13,FR13:FT13,FV13)-FQ13-FU13,"")</f>
        <v/>
      </c>
      <c r="GK13" s="11" t="str">
        <f>IF(SUM(FW13:FX13,FZ13)-FY13&gt;0,SUM(FW13:FX13,FZ13)-FY13,"")</f>
        <v/>
      </c>
      <c r="GL13" s="11" t="str">
        <f>IF(SUM(FP13,FT13,FX13)&gt;0,SUM(FP13,FT13,FX13),"")</f>
        <v/>
      </c>
      <c r="GM13" s="11" t="str">
        <f>IF(SUM(GJ13,GK13)&gt;0,SUM(GJ13,GK13),"")</f>
        <v/>
      </c>
      <c r="GN13" s="11" t="str">
        <f>IF(SUM(GB13,GF13)&gt;0,SUM(GB13,GF13),"")</f>
        <v/>
      </c>
      <c r="GO13" s="11" t="str">
        <f>IF(SUM(GA13:GB13,GD13:GF13,GH13)-SUM(GC13,GG13)&gt;0,SUM(GA13:GB13,GD13:GF13,GH13)-SUM(GC13,GG13),"")</f>
        <v/>
      </c>
      <c r="GP13" s="11" t="str">
        <f>IF(SUM(GJ13,GK13,GO13)&gt;0,SUM(GJ13,GK13,GO13),"")</f>
        <v/>
      </c>
      <c r="GQ13" s="17"/>
      <c r="GR13" s="17"/>
      <c r="GS13" s="17"/>
      <c r="GT13" s="17"/>
      <c r="GU13" s="17"/>
      <c r="GV13" s="17"/>
      <c r="GW13" s="17"/>
      <c r="GX13" s="17"/>
      <c r="GY13" s="17"/>
      <c r="GZ13" s="17"/>
      <c r="HA13" s="17"/>
      <c r="HB13" s="17"/>
      <c r="HC13" s="17"/>
      <c r="HD13" s="17"/>
      <c r="HE13" s="17"/>
      <c r="HF13" s="17"/>
      <c r="HG13" s="17"/>
      <c r="HH13" s="17"/>
      <c r="HI13" s="17"/>
      <c r="HJ13" s="17"/>
      <c r="HK13" s="40" t="str">
        <f>IF(SUM(GR13,GV13)&gt;0,SUM(GR13,GV13),"")</f>
        <v/>
      </c>
      <c r="HL13" s="40" t="str">
        <f>IF(SUM(GQ13:GR13,GT13:GV13,GX13)-GS13-GW13&gt;0,SUM(GQ13:GR13,GT13:GV13,GX13)-GS13-GW13,"")</f>
        <v/>
      </c>
      <c r="HM13" s="40" t="str">
        <f>IF(SUM(GY13:GZ13,HB13)-HA13&gt;0,SUM(GY13:GZ13,HB13)-HA13,"")</f>
        <v/>
      </c>
      <c r="HN13" s="40" t="str">
        <f>IF(SUM(GR13,GV13,GZ13)&gt;0,SUM(GR13,GV13,GZ13),"")</f>
        <v/>
      </c>
      <c r="HO13" s="40" t="str">
        <f>IF(SUM(HL13,HM13)&gt;0,SUM(HL13,HM13),"")</f>
        <v/>
      </c>
      <c r="HP13" s="40" t="str">
        <f>IF(SUM(HD13,HH13)&gt;0,SUM(HD13,HH13),"")</f>
        <v/>
      </c>
      <c r="HQ13" s="40" t="str">
        <f>IF(SUM(HC13:HD13,HF13:HH13,HJ13)-SUM(HE13,HI13)&gt;0,SUM(HC13:HD13,HF13:HH13,HJ13)-SUM(HE13,HI13),"")</f>
        <v/>
      </c>
      <c r="HR13" s="40" t="str">
        <f>IF(SUM(HL13,HM13,HQ13)&gt;0,SUM(HL13,HM13,HQ13),"")</f>
        <v/>
      </c>
      <c r="HS13" s="18"/>
      <c r="HT13" s="18"/>
      <c r="HU13" s="18"/>
      <c r="HV13" s="18"/>
      <c r="HW13" s="18"/>
      <c r="HX13" s="18"/>
      <c r="HY13" s="18"/>
      <c r="HZ13" s="18"/>
      <c r="IA13" s="18"/>
      <c r="IB13" s="18"/>
      <c r="IC13" s="18"/>
      <c r="ID13" s="18"/>
      <c r="IE13" s="18"/>
      <c r="IF13" s="18"/>
      <c r="IG13" s="18"/>
      <c r="IH13" s="18"/>
      <c r="II13" s="18"/>
      <c r="IJ13" s="18"/>
      <c r="IK13" s="18"/>
      <c r="IL13" s="18"/>
      <c r="IM13" s="11" t="str">
        <f>IF(SUM(HT13,HX13)&gt;0,SUM(HT13,HX13),"")</f>
        <v/>
      </c>
      <c r="IN13" s="11" t="str">
        <f>IF(SUM(HS13:HT13,HV13:HX13,HZ13)-HU13-HY13&gt;0,SUM(HS13:HT13,HV13:HX13,HZ13)-HU13-HY13,"")</f>
        <v/>
      </c>
      <c r="IO13" s="11" t="str">
        <f>IF(SUM(IA13:IB13,ID13)-IC13&gt;0,SUM(IA13:IB13,ID13)-IC13,"")</f>
        <v/>
      </c>
      <c r="IP13" s="11" t="str">
        <f>IF(SUM(HT13,HX13,IB13)&gt;0,SUM(HT13,HX13,IB13),"")</f>
        <v/>
      </c>
      <c r="IQ13" s="11" t="str">
        <f>IF(SUM(IN13,IO13)&gt;0,SUM(IN13,IO13),"")</f>
        <v/>
      </c>
      <c r="IR13" s="11" t="str">
        <f>IF(SUM(IF13,IJ13)&gt;0,SUM(IF13,IJ13),"")</f>
        <v/>
      </c>
      <c r="IS13" s="11" t="str">
        <f>IF(SUM(IE13:IF13,IH13:IJ13,IL13)-SUM(IG13,IK13)&gt;0,SUM(IE13:IF13,IH13:IJ13,IL13)-SUM(IG13,IK13),"")</f>
        <v/>
      </c>
      <c r="IT13" s="11" t="str">
        <f>IF(SUM(IN13,IO13,IS13)&gt;0,SUM(IN13,IO13,IS13),"")</f>
        <v/>
      </c>
      <c r="IU13" s="17"/>
      <c r="IV13" s="17"/>
      <c r="IW13" s="17"/>
      <c r="IX13" s="17"/>
      <c r="IY13" s="17"/>
      <c r="IZ13" s="17"/>
      <c r="JA13" s="17"/>
      <c r="JB13" s="17"/>
      <c r="JC13" s="17"/>
      <c r="JD13" s="17"/>
      <c r="JE13" s="17"/>
      <c r="JF13" s="17"/>
      <c r="JG13" s="17"/>
      <c r="JH13" s="17"/>
      <c r="JI13" s="17"/>
      <c r="JJ13" s="17"/>
      <c r="JK13" s="17"/>
      <c r="JL13" s="17"/>
      <c r="JM13" s="17"/>
      <c r="JN13" s="17"/>
      <c r="JO13" s="40" t="str">
        <f>IF(SUM(IV13,IZ13)&gt;0,SUM(IV13,IZ13),"")</f>
        <v/>
      </c>
      <c r="JP13" s="40" t="str">
        <f>IF(SUM(IU13:IV13,IX13:IZ13,JB13)-IW13-JA13&gt;0,SUM(IU13:IV13,IX13:IZ13,JB13)-IW13-JA13,"")</f>
        <v/>
      </c>
      <c r="JQ13" s="40" t="str">
        <f>IF(SUM(JC13:JD13,JF13)-JE13&gt;0,SUM(JC13:JD13,JF13)-JE13,"")</f>
        <v/>
      </c>
      <c r="JR13" s="40" t="str">
        <f>IF(SUM(IV13,IZ13,JD13)&gt;0,SUM(IV13,IZ13,JD13),"")</f>
        <v/>
      </c>
      <c r="JS13" s="40" t="str">
        <f>IF(SUM(JP13,JQ13)&gt;0,SUM(JP13,JQ13),"")</f>
        <v/>
      </c>
      <c r="JT13" s="40" t="str">
        <f>IF(SUM(JH13,JL13)&gt;0,SUM(JH13,JL13),"")</f>
        <v/>
      </c>
      <c r="JU13" s="40" t="str">
        <f>IF(SUM(JG13:JH13,JJ13:JL13,JN13)-SUM(JI13,JM13)&gt;0,SUM(JG13:JH13,JJ13:JL13,JN13)-SUM(JI13,JM13),"")</f>
        <v/>
      </c>
      <c r="JV13" s="40" t="str">
        <f>IF(SUM(JP13,JQ13,JU13)&gt;0,SUM(JP13,JQ13,JU13),"")</f>
        <v/>
      </c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8"/>
      <c r="KM13" s="18"/>
      <c r="KN13" s="18"/>
      <c r="KO13" s="18"/>
      <c r="KP13" s="18"/>
      <c r="KQ13" s="11" t="str">
        <f>IF(SUM(JX13,KB13)&gt;0,SUM(JX13,KB13),"")</f>
        <v/>
      </c>
      <c r="KR13" s="11" t="str">
        <f>IF(SUM(JW13:JX13,JZ13:KB13,KD13)-JY13-KC13&gt;0,SUM(JW13:JX13,JZ13:KB13,KD13)-JY13-KC13,"")</f>
        <v/>
      </c>
      <c r="KS13" s="11" t="str">
        <f>IF(SUM(KE13:KF13,KH13)-KG13&gt;0,SUM(KE13:KF13,KH13)-KG13,"")</f>
        <v/>
      </c>
      <c r="KT13" s="11" t="str">
        <f>IF(SUM(JX13,KB13,KF13)&gt;0,SUM(JX13,KB13,KF13),"")</f>
        <v/>
      </c>
      <c r="KU13" s="11" t="str">
        <f>IF(SUM(KR13,KS13)&gt;0,SUM(KR13,KS13),"")</f>
        <v/>
      </c>
      <c r="KV13" s="11" t="str">
        <f>IF(SUM(KJ13,KN13)&gt;0,SUM(KJ13,KN13),"")</f>
        <v/>
      </c>
      <c r="KW13" s="11" t="str">
        <f>IF(SUM(KI13:KJ13,KL13:KN13,KP13)-SUM(KK13,KO13)&gt;0,SUM(KI13:KJ13,KL13:KN13,KP13)-SUM(KK13,KO13),"")</f>
        <v/>
      </c>
      <c r="KX13" s="11" t="str">
        <f>IF(SUM(KR13,KS13,KW13)&gt;0,SUM(KR13,KS13,KW13),"")</f>
        <v/>
      </c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40" t="str">
        <f>IF(SUM(KZ13,LD13)&gt;0,SUM(KZ13,LD13),"")</f>
        <v/>
      </c>
      <c r="LT13" s="40" t="str">
        <f>IF(SUM(KY13:KZ13,LB13:LD13,LF13)-LA13-LE13&gt;0,SUM(KY13:KZ13,LB13:LD13,LF13)-LA13-LE13,"")</f>
        <v/>
      </c>
      <c r="LU13" s="40" t="str">
        <f>IF(SUM(LG13:LH13,LJ13)-LI13&gt;0,SUM(LG13:LH13,LJ13)-LI13,"")</f>
        <v/>
      </c>
      <c r="LV13" s="40" t="str">
        <f>IF(SUM(KZ13,LD13,LH13)&gt;0,SUM(KZ13,LD13,LH13),"")</f>
        <v/>
      </c>
      <c r="LW13" s="40" t="str">
        <f>IF(SUM(LT13,LU13)&gt;0,SUM(LT13,LU13),"")</f>
        <v/>
      </c>
      <c r="LX13" s="40" t="str">
        <f>IF(SUM(LL13,LP13)&gt;0,SUM(LL13,LP13),"")</f>
        <v/>
      </c>
      <c r="LY13" s="40" t="str">
        <f>IF(SUM(LK13:LL13,LN13:LP13,LR13)-SUM(LM13,LQ13)&gt;0,SUM(LK13:LL13,LN13:LP13,LR13)-SUM(LM13,LQ13),"")</f>
        <v/>
      </c>
      <c r="LZ13" s="40" t="str">
        <f>IF(SUM(LT13,LU13,LY13)&gt;0,SUM(LT13,LU13,LY13),"")</f>
        <v/>
      </c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1" t="str">
        <f>IF(SUM(MB13,MF13)&gt;0,SUM(MB13,MF13),"")</f>
        <v/>
      </c>
      <c r="MV13" s="11" t="str">
        <f>IF(SUM(MA13:MB13,MD13:MF13,MH13)-MC13-MG13&gt;0,SUM(MA13:MB13,MD13:MF13,MH13)-MC13-MG13,"")</f>
        <v/>
      </c>
      <c r="MW13" s="11" t="str">
        <f>IF(SUM(MI13:MJ13,ML13)-MK13&gt;0,SUM(MI13:MJ13,ML13)-MK13,"")</f>
        <v/>
      </c>
      <c r="MX13" s="11" t="str">
        <f>IF(SUM(MB13,MF13,MJ13)&gt;0,SUM(MB13,MF13,MJ13),"")</f>
        <v/>
      </c>
      <c r="MY13" s="11" t="str">
        <f>IF(SUM(MV13,MW13)&gt;0,SUM(MV13,MW13),"")</f>
        <v/>
      </c>
      <c r="MZ13" s="11" t="str">
        <f>IF(SUM(MN13,MR13)&gt;0,SUM(MN13,MR13),"")</f>
        <v/>
      </c>
      <c r="NA13" s="11" t="str">
        <f>IF(SUM(MM13:MN13,MP13:MR13,MT13)-SUM(MO13,MS13)&gt;0,SUM(MM13:MN13,MP13:MR13,MT13)-SUM(MO13,MS13),"")</f>
        <v/>
      </c>
      <c r="NB13" s="11" t="str">
        <f>IF(SUM(MV13,MW13,NA13)&gt;0,SUM(MV13,MW13,NA13),"")</f>
        <v/>
      </c>
      <c r="NC13" s="17"/>
      <c r="ND13" s="17"/>
      <c r="NE13" s="17"/>
      <c r="NF13" s="17"/>
      <c r="NG13" s="17"/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40" t="str">
        <f>IF(SUM(ND13,NH13)&gt;0,SUM(ND13,NH13),"")</f>
        <v/>
      </c>
      <c r="NX13" s="40" t="str">
        <f>IF(SUM(NC13:ND13,NF13:NH13,NJ13)-NE13-NI13&gt;0,SUM(NC13:ND13,NF13:NH13,NJ13)-NE13-NI13,"")</f>
        <v/>
      </c>
      <c r="NY13" s="40" t="str">
        <f>IF(SUM(NK13:NL13,NN13)-NM13&gt;0,SUM(NK13:NL13,NN13)-NM13,"")</f>
        <v/>
      </c>
      <c r="NZ13" s="40" t="str">
        <f>IF(SUM(ND13,NH13,NL13)&gt;0,SUM(ND13,NH13,NL13),"")</f>
        <v/>
      </c>
      <c r="OA13" s="40" t="str">
        <f>IF(SUM(NX13,NY13)&gt;0,SUM(NX13,NY13),"")</f>
        <v/>
      </c>
      <c r="OB13" s="40" t="str">
        <f>IF(SUM(NP13,NT13)&gt;0,SUM(NP13,NT13),"")</f>
        <v/>
      </c>
      <c r="OC13" s="40" t="str">
        <f>IF(SUM(NO13:NP13,NR13:NT13,NV13)-SUM(NQ13,NU13)&gt;0,SUM(NO13:NP13,NR13:NT13,NV13)-SUM(NQ13,NU13),"")</f>
        <v/>
      </c>
      <c r="OD13" s="40" t="str">
        <f>IF(SUM(NX13,NY13,OC13)&gt;0,SUM(NX13,NY13,OC13),"")</f>
        <v/>
      </c>
      <c r="OE13" s="18"/>
      <c r="OF13" s="18"/>
      <c r="OG13" s="18"/>
      <c r="OH13" s="18"/>
      <c r="OI13" s="18"/>
      <c r="OJ13" s="18"/>
      <c r="OK13" s="18"/>
      <c r="OL13" s="18"/>
      <c r="OM13" s="18"/>
      <c r="ON13" s="18"/>
      <c r="OO13" s="18"/>
      <c r="OP13" s="18"/>
      <c r="OQ13" s="18"/>
      <c r="OR13" s="18"/>
      <c r="OS13" s="18"/>
      <c r="OT13" s="18"/>
      <c r="OU13" s="18"/>
      <c r="OV13" s="18"/>
      <c r="OW13" s="18"/>
      <c r="OX13" s="18"/>
      <c r="OY13" s="11" t="str">
        <f>IF(SUM(OF13,OJ13)&gt;0,SUM(OF13,OJ13),"")</f>
        <v/>
      </c>
      <c r="OZ13" s="11" t="str">
        <f>IF(SUM(OE13:OF13,OH13:OJ13,OL13)-OG13-OK13&gt;0,SUM(OE13:OF13,OH13:OJ13,OL13)-OG13-OK13,"")</f>
        <v/>
      </c>
      <c r="PA13" s="11" t="str">
        <f>IF(SUM(OM13:ON13,OP13)-OO13&gt;0,SUM(OM13:ON13,OP13)-OO13,"")</f>
        <v/>
      </c>
      <c r="PB13" s="11" t="str">
        <f>IF(SUM(OF13,OJ13,ON13)&gt;0,SUM(OF13,OJ13,ON13),"")</f>
        <v/>
      </c>
      <c r="PC13" s="11" t="str">
        <f>IF(SUM(OZ13,PA13)&gt;0,SUM(OZ13,PA13),"")</f>
        <v/>
      </c>
      <c r="PD13" s="11" t="str">
        <f>IF(SUM(OR13,OV13)&gt;0,SUM(OR13,OV13),"")</f>
        <v/>
      </c>
      <c r="PE13" s="11" t="str">
        <f>IF(SUM(OQ13:OR13,OT13:OV13,OX13)-SUM(OS13,OW13)&gt;0,SUM(OQ13:OR13,OT13:OV13,OX13)-SUM(OS13,OW13),"")</f>
        <v/>
      </c>
      <c r="PF13" s="11" t="str">
        <f>IF(SUM(OZ13,PA13,PE13)&gt;0,SUM(OZ13,PA13,PE13),"")</f>
        <v/>
      </c>
      <c r="PG13" s="17"/>
      <c r="PH13" s="17"/>
      <c r="PI13" s="17"/>
      <c r="PJ13" s="17"/>
      <c r="PK13" s="17"/>
      <c r="PL13" s="17"/>
      <c r="PM13" s="17"/>
      <c r="PN13" s="17"/>
      <c r="PO13" s="17"/>
      <c r="PP13" s="17"/>
      <c r="PQ13" s="17"/>
      <c r="PR13" s="17"/>
      <c r="PS13" s="17"/>
      <c r="PT13" s="17"/>
      <c r="PU13" s="17"/>
      <c r="PV13" s="17"/>
      <c r="PW13" s="17"/>
      <c r="PX13" s="17"/>
      <c r="PY13" s="17"/>
      <c r="PZ13" s="17"/>
      <c r="QA13" s="40" t="str">
        <f>IF(SUM(PH13,PL13)&gt;0,SUM(PH13,PL13),"")</f>
        <v/>
      </c>
      <c r="QB13" s="40" t="str">
        <f>IF(SUM(PG13:PH13,PJ13:PL13,PN13)-PI13-PM13&gt;0,SUM(PG13:PH13,PJ13:PL13,PN13)-PI13-PM13,"")</f>
        <v/>
      </c>
      <c r="QC13" s="40" t="str">
        <f>IF(SUM(PO13:PP13,PR13)-PQ13&gt;0,SUM(PO13:PP13,PR13)-PQ13,"")</f>
        <v/>
      </c>
      <c r="QD13" s="40" t="str">
        <f>IF(SUM(PH13,PL13,PP13)&gt;0,SUM(PH13,PL13,PP13),"")</f>
        <v/>
      </c>
      <c r="QE13" s="40" t="str">
        <f>IF(SUM(QB13,QC13)&gt;0,SUM(QB13,QC13),"")</f>
        <v/>
      </c>
      <c r="QF13" s="40" t="str">
        <f>IF(SUM(PT13,PX13)&gt;0,SUM(PT13,PX13),"")</f>
        <v/>
      </c>
      <c r="QG13" s="40" t="str">
        <f>IF(SUM(PS13:PT13,PV13:PX13,PZ13)-SUM(PU13,PY13)&gt;0,SUM(PS13:PT13,PV13:PX13,PZ13)-SUM(PU13,PY13),"")</f>
        <v/>
      </c>
      <c r="QH13" s="40" t="str">
        <f>IF(SUM(QB13,QC13,QG13)&gt;0,SUM(QB13,QC13,QG13),"")</f>
        <v/>
      </c>
      <c r="QI13" s="18"/>
      <c r="QJ13" s="18"/>
      <c r="QK13" s="18"/>
      <c r="QL13" s="18"/>
      <c r="QM13" s="18"/>
      <c r="QN13" s="18"/>
      <c r="QO13" s="18"/>
      <c r="QP13" s="18"/>
      <c r="QQ13" s="18"/>
      <c r="QR13" s="18"/>
      <c r="QS13" s="18"/>
      <c r="QT13" s="18"/>
      <c r="QU13" s="18"/>
      <c r="QV13" s="18"/>
      <c r="QW13" s="18"/>
      <c r="QX13" s="18"/>
      <c r="QY13" s="18"/>
      <c r="QZ13" s="18"/>
      <c r="RA13" s="18"/>
      <c r="RB13" s="18"/>
      <c r="RC13" s="11" t="str">
        <f>IF(SUM(QJ13,QN13)&gt;0,SUM(QJ13,QN13),"")</f>
        <v/>
      </c>
      <c r="RD13" s="11" t="str">
        <f>IF(SUM(QI13:QJ13,QL13:QN13,QP13)-QK13-QO13&gt;0,SUM(QI13:QJ13,QL13:QN13,QP13)-QK13-QO13,"")</f>
        <v/>
      </c>
      <c r="RE13" s="11" t="str">
        <f>IF(SUM(QQ13:QR13,QT13)-QS13&gt;0,SUM(QQ13:QR13,QT13)-QS13,"")</f>
        <v/>
      </c>
      <c r="RF13" s="11" t="str">
        <f>IF(SUM(QJ13,QN13,QR13)&gt;0,SUM(QJ13,QN13,QR13),"")</f>
        <v/>
      </c>
      <c r="RG13" s="11" t="str">
        <f>IF(SUM(RD13,RE13)&gt;0,SUM(RD13,RE13),"")</f>
        <v/>
      </c>
      <c r="RH13" s="11" t="str">
        <f>IF(SUM(QV13,QZ13)&gt;0,SUM(QV13,QZ13),"")</f>
        <v/>
      </c>
      <c r="RI13" s="11" t="str">
        <f>IF(SUM(QU13:QV13,QX13:QZ13,RB13)-SUM(QW13,RA13)&gt;0,SUM(QU13:QV13,QX13:QZ13,RB13)-SUM(QW13,RA13),"")</f>
        <v/>
      </c>
      <c r="RJ13" s="11" t="str">
        <f>IF(SUM(RD13,RE13,RI13)&gt;0,SUM(RD13,RE13,RI13),"")</f>
        <v/>
      </c>
      <c r="RK13" s="17"/>
      <c r="RL13" s="17"/>
      <c r="RM13" s="17"/>
      <c r="RN13" s="17"/>
      <c r="RO13" s="17"/>
      <c r="RP13" s="17"/>
      <c r="RQ13" s="17"/>
      <c r="RR13" s="17"/>
      <c r="RS13" s="17"/>
      <c r="RT13" s="17"/>
      <c r="RU13" s="17"/>
      <c r="RV13" s="17"/>
      <c r="RW13" s="17"/>
      <c r="RX13" s="17"/>
      <c r="RY13" s="17"/>
      <c r="RZ13" s="17"/>
      <c r="SA13" s="17"/>
      <c r="SB13" s="17"/>
      <c r="SC13" s="17"/>
      <c r="SD13" s="17"/>
      <c r="SE13" s="40" t="str">
        <f>IF(SUM(RL13,RP13)&gt;0,SUM(RL13,RP13),"")</f>
        <v/>
      </c>
      <c r="SF13" s="40" t="str">
        <f>IF(SUM(RK13:RL13,RN13:RP13,RR13)-RM13-RQ13&gt;0,SUM(RK13:RL13,RN13:RP13,RR13)-RM13-RQ13,"")</f>
        <v/>
      </c>
      <c r="SG13" s="40" t="str">
        <f>IF(SUM(RS13:RT13,RV13)-RU13&gt;0,SUM(RS13:RT13,RV13)-RU13,"")</f>
        <v/>
      </c>
      <c r="SH13" s="40" t="str">
        <f>IF(SUM(RL13,RP13,RT13)&gt;0,SUM(RL13,RP13,RT13),"")</f>
        <v/>
      </c>
      <c r="SI13" s="40" t="str">
        <f>IF(SUM(SF13,SG13)&gt;0,SUM(SF13,SG13),"")</f>
        <v/>
      </c>
      <c r="SJ13" s="40" t="str">
        <f>IF(SUM(RX13,SB13)&gt;0,SUM(RX13,SB13),"")</f>
        <v/>
      </c>
      <c r="SK13" s="40" t="str">
        <f>IF(SUM(RW13:RX13,RZ13:SB13,SD13)-SUM(RY13,SC13)&gt;0,SUM(RW13:RX13,RZ13:SB13,SD13)-SUM(RY13,SC13),"")</f>
        <v/>
      </c>
      <c r="SL13" s="40" t="str">
        <f>IF(SUM(SF13,SG13,SK13)&gt;0,SUM(SF13,SG13,SK13),"")</f>
        <v/>
      </c>
      <c r="SM13" s="26">
        <f>IF($CA13="P",BK13,(BK13+AO13)/2)</f>
        <v>0</v>
      </c>
      <c r="SN13" s="26">
        <f>IF($CA13="P",BL13,(BL13+AP13)/2)</f>
        <v>0</v>
      </c>
      <c r="SO13" s="26">
        <f>IF($CA13="P",BM13,(BM13+AQ13)/2)</f>
        <v>0</v>
      </c>
      <c r="SP13" s="26">
        <f>IF($CA13="P",BN13,(BN13+AR13)/2)</f>
        <v>0</v>
      </c>
      <c r="SQ13" s="26">
        <f>IF($CA13="P",BO13,(BO13+AS13)/2)</f>
        <v>0</v>
      </c>
      <c r="SR13" s="26">
        <f>IF($CA13="P",BP13,(BP13+AT13)/2)</f>
        <v>0</v>
      </c>
      <c r="SS13" s="26">
        <f>IF($CA13="P",BQ13,(BQ13+AU13)/2)</f>
        <v>0</v>
      </c>
      <c r="ST13" s="26">
        <f>IF($CA13="P",BR13,(BR13+AV13)/2)</f>
        <v>0</v>
      </c>
      <c r="SU13" s="26">
        <f>IF($CA13="P",BS13,(BS13+AW13)/2)</f>
        <v>0</v>
      </c>
      <c r="SV13" s="26">
        <f>IF($CA13="P",BT13,(BT13+AX13)/2)</f>
        <v>0</v>
      </c>
      <c r="SW13" s="26">
        <f>IF($CA13="P",BU13,(BU13+AY13)/2)</f>
        <v>0</v>
      </c>
      <c r="SX13" s="26">
        <f>IF($CA13="P",BV13,(BV13+AZ13)/2)</f>
        <v>0</v>
      </c>
      <c r="SY13" s="26">
        <f>IF($CA13="P",BW13,(BW13+BA13)/2)</f>
        <v>0</v>
      </c>
      <c r="SZ13" s="26">
        <f>IF($CA13="P",BX13,(BX13+BB13)/2)</f>
        <v>0</v>
      </c>
      <c r="TA13" s="26">
        <f>IF($CA13="P",BY13,(BY13+BC13)/2)</f>
        <v>0</v>
      </c>
      <c r="TB13" s="26">
        <f>IF($CA13="P",BZ13,(BZ13+BD13)/2)</f>
        <v>0</v>
      </c>
      <c r="TC13" s="28" t="s">
        <v>53</v>
      </c>
      <c r="TD13" s="11" t="str">
        <f>IF(SUM(SN13,SR13)&gt;0,SUM(SN13,SR13),"")</f>
        <v/>
      </c>
      <c r="TE13" s="11" t="str">
        <f>IF(SUM(SM13:SN13,SP13:SR13,ST13)-SO13-SS13&gt;0,SUM(SM13:SN13,SP13:SR13,ST13)-SO13-SS13,"")</f>
        <v/>
      </c>
      <c r="TF13" s="11" t="str">
        <f>IF(SUM(SV13,SZ13)&gt;0,SUM(SV13,SZ13),"")</f>
        <v/>
      </c>
      <c r="TG13" s="11" t="str">
        <f>IF(SUM(SU13:SV13,SX13:SZ13,TB13)-SUM(SW13,TA13)&gt;0,SUM(SU13:SV13,SX13:SZ13,TB13)-SUM(SW13,TA13),"")</f>
        <v/>
      </c>
      <c r="TH13" s="11" t="str">
        <f>IF(SUM(TE13,TG13)&gt;0,SUM(TE13,TG13),"")</f>
        <v/>
      </c>
    </row>
    <row r="14" spans="1:528" x14ac:dyDescent="0.2">
      <c r="A14" s="4" t="str" cm="1">
        <f t="array" ref="A14">IF(AND(H14&lt;&gt;"",H14&lt;&gt;"No DD"),SUMPRODUCT((H$4:H$15&lt;&gt;"")*(H$4:H$15&lt;&gt;"No DD")*(E$4:E$15&gt;E14))+1,IF(H14="No DD",SUMPRODUCT((H$4:H$15="No DD")*(E$4:E$15&gt;E14))+1+SUMPRODUCT((H$4:H$15&lt;&gt;"")*(H$4:H$15&lt;&gt;"No DD")),""))</f>
        <v/>
      </c>
      <c r="B14" s="5" t="s">
        <v>80</v>
      </c>
      <c r="C14" s="4" t="s">
        <v>5</v>
      </c>
      <c r="D14" s="4">
        <v>2003</v>
      </c>
      <c r="E14" s="9">
        <f>SUM(J14:P14)+SUM(J14:M14)*0.0000001+SUM(J14)*0.0000000000001</f>
        <v>36.400003640003639</v>
      </c>
      <c r="F14" s="3" t="str">
        <f>IF(OR(AND(AJ14&gt;=AN$17,AK14&gt;=AN$21,AJ14&lt;&gt;"",AI14=""),AND(AL14&gt;=AN$17,AM14&gt;=AN$21,AL14&lt;&gt;"",AI14=""),AND(BF14&gt;=BJ$17,BG14&gt;=BJ$21,BF14&lt;&gt;"",BE14=""),AND(BH14&gt;=BJ$17,BI14&gt;=BJ$21,BH14&lt;&gt;"",BE14=""),AND(CB14&gt;=CF$17,CC14&gt;=CF$21,CB14&lt;&gt;"",CA14=""),AND(CD14&gt;=CF$17,CE14&gt;=CF$21,CD14&lt;&gt;""),AND(DC14&gt;=DJ$17,DD14&gt;=DJ$21,DC14&lt;&gt;""),AND(DH14&gt;=DJ$17,DI14&gt;=DJ$21,DH14&lt;&gt;""),AND(EE14&gt;=EL$17,EF14&gt;=EL$21,EE14&lt;&gt;""),AND(EJ14&gt;=EL$17,EK14&gt;=EL$21,EJ14&lt;&gt;""),AND(FG14&gt;=FN$17,FH14&gt;=FN$21,FG14&lt;&gt;""),AND(FL14&gt;=FN$17,FM14&gt;=FN$21,FL14&lt;&gt;""),AND(GI14&gt;=GP$17,GJ14&gt;=GP$21,GI14&lt;&gt;""),AND(GN14&gt;=GP$17,GO14&gt;=GP$21,GN14&lt;&gt;""),AND(HK14&gt;=HR$17,HL14&gt;=HR$21,HK14&lt;&gt;""),AND(HP14&gt;=HR$17,HQ14&gt;=HR$21,HP14&lt;&gt;""),AND(IM14&gt;=IT$17,IN14&gt;=IT$21,IM14&lt;&gt;""),AND(IR14&gt;=IT$17,IS14&gt;=IT$21,IR14&lt;&gt;""),AND(JO14&gt;=JV$17,JP14&gt;=JV$21,JO14&lt;&gt;""),AND(JT14&gt;=JV$17,JU14&gt;=JV$21,JT14&lt;&gt;""),AND(KQ14&gt;=KX$17,KR14&gt;=KX$21,KQ14&lt;&gt;""),AND(KV14&gt;=KX$17,KW14&gt;=KX$21,KV14&lt;&gt;""),AND(LS14&gt;=LZ$17,LT14&gt;=LZ$21,LS14&lt;&gt;""),AND(LX14&gt;=LZ$17,LY14&gt;=LZ$21,LX14&lt;&gt;""),AND(MU14&gt;=NB$17,MV14&gt;=NB$21,MU14&lt;&gt;""),AND(MZ14&gt;=NB$17,NA14&gt;=NB$21,MZ14&lt;&gt;""),AND(NW14&gt;=OD$17,NX14&gt;=OD$21,NW14&lt;&gt;""),AND(OB14&gt;=OD$17,OC14&gt;=OD$21,OB14&lt;&gt;""),AND(OY14&gt;=PF$17,OZ14&gt;=PF$21,OY14&lt;&gt;""),AND(PD14&gt;=PF$17,PE14&gt;=PF$21,PD14&lt;&gt;""),AND(QA14&gt;=QH$17,QB14&gt;=QH$21,QA14&lt;&gt;""),AND(QF14&gt;=QH$17,QG14&gt;=QH$21,QF14&lt;&gt;""),AND(RC14&gt;=RJ$17,RD14&gt;=RJ$21,RC14&lt;&gt;""),AND(RH14&gt;=RJ$17,RI14&gt;=RJ$21,RH14&lt;&gt;""),AND(SE14&gt;=SL$17,SF14&gt;=SL$21,SE14&lt;&gt;""),AND(SJ14&gt;=SL$17,SK14&gt;=SL$21,SJ14&lt;&gt;"")),"P","")</f>
        <v/>
      </c>
      <c r="G14" s="3" t="str">
        <f>IF(OR(AND(AK14&gt;=AN$21,AK14&lt;&gt;"",AI14=""),AND(AM14&gt;=AN$21,AM14&lt;&gt;"",AI14=""),AND(BG14&gt;=BJ$21,BG14&lt;&gt;"",BE14=""),AND(BI14&gt;=BJ$21,BI14&lt;&gt;"",BE14=""),AND(CC14&gt;=CF$21,CC14&lt;&gt;"",CA14=""),AND(CE14&gt;=CF$21,CE14&lt;&gt;"",CA14=""),AND(DD14&gt;=DJ$21,DD14&lt;&gt;""),AND(DI14&gt;=DJ$21,DI14&lt;&gt;""),AND(EF14&gt;=EL$21,EF14&lt;&gt;""),AND(EK14&gt;=EL$21,EK14&lt;&gt;""),AND(FH14&gt;=FN$21,FH14&lt;&gt;""),AND(FM14&gt;=FN$21,FM14&lt;&gt;""),AND(GJ14&gt;=GP$21,GJ14&lt;&gt;""),AND(GO14&gt;=GP$21,GO14&lt;&gt;""),AND(HL14&gt;=HR$21,HL14&lt;&gt;""),AND(HQ14&gt;=HR$21,HQ14&lt;&gt;""),AND(IN14&gt;=IT$21,IN14&lt;&gt;""),AND(IS14&gt;=IT$21,IS14&lt;&gt;""),AND(JP14&gt;=JV$21,JP14&lt;&gt;""),AND(JU14&gt;=JV$21,JU14&lt;&gt;""),AND(KR14&gt;=KX$21,KR14&lt;&gt;""),AND(KW14&gt;=KX$21,KW14&lt;&gt;""),AND(LT14&gt;=LZ$21,LT14&lt;&gt;""),AND(LY14&gt;=LZ$21,LY14&lt;&gt;""),AND(MV14&gt;=NB$21,MV14&lt;&gt;""),AND(NA14&gt;=NB$21,NA14&lt;&gt;""),AND(NX14&gt;=OD$21,NX14&lt;&gt;""),AND(OC14&gt;=OD$21,OC14&lt;&gt;""),AND(OZ14&gt;=PF$21,OZ14&lt;&gt;""),AND(PE14&gt;=PF$21,PE14&lt;&gt;""),AND(QB14&gt;=QH$21,QB14&lt;&gt;""),AND(QG14&gt;=QH$21,QG14&lt;&gt;""),AND(RD14&gt;=RJ$21,RD14&lt;&gt;""),AND(RI14&gt;=RJ$21,RI14&lt;&gt;""),AND(SF14&gt;=SL$21,SF14&lt;&gt;""),AND(SK14&gt;=SL$21,SK14&lt;&gt;"")),"P","")</f>
        <v/>
      </c>
      <c r="H14" s="36" t="str">
        <f>IF(AND(G14="P",F14=""),"No DD",IF(OR(AND(AJ14&gt;=AN$20,AK14&gt;=AN$24,AJ14&lt;&gt;"",AI14=""),AND(AL14&gt;=AN$20,AM14&gt;=AN$24,AL14&lt;&gt;"",AI14=""),AND(BF14&gt;=BJ$20,BG14&gt;=BJ$24,BF14&lt;&gt;"",BE14=""),AND(BH14&gt;=BJ$20,BI14&gt;=BJ$24,BH14&lt;&gt;"",BE14=""),AND(CB14&gt;=CF$20,CC14&gt;=CF$24,CB14&lt;&gt;"",CA14=""),AND(CD14&gt;=CF$20,CE14&gt;=CF$24,CD14&lt;&gt;""),AND(DC14&gt;=DJ$20,DD14&gt;=DJ$24,DC14&lt;&gt;""),AND(DH14&gt;=DJ$20,DI14&gt;=DJ$24,DH14&lt;&gt;""),AND(EE14&gt;=EL$20,EF14&gt;=EL$24,EE14&lt;&gt;""),AND(EJ14&gt;=EL$20,EK14&gt;=EL$24,EJ14&lt;&gt;""),AND(FG14&gt;=FN$20,FH14&gt;=FN$24,FG14&lt;&gt;""),AND(FL14&gt;=FN$20,FM14&gt;=FN$24,FL14&lt;&gt;""),AND(GI14&gt;=GP$20,GJ14&gt;=GP$24,GI14&lt;&gt;""),AND(GN14&gt;=GP$20,GO14&gt;=GP$24,GN14&lt;&gt;""),AND(HK14&gt;=HR$20,HL14&gt;=HR$24,HK14&lt;&gt;""),AND(HP14&gt;=HR$20,HQ14&gt;=HR$24,HP14&lt;&gt;""),AND(IM14&gt;=IT$20,IN14&gt;=IT$24,IM14&lt;&gt;""),AND(IR14&gt;=IT$20,IS14&gt;=IT$24,IR14&lt;&gt;""),AND(JO14&gt;=JV$20,JP14&gt;=JV$24,JO14&lt;&gt;""),AND(JT14&gt;=JV$20,JU14&gt;=JV$24,JT14&lt;&gt;""),AND(KQ14&gt;=KX$20,KR14&gt;=KX$24,KQ14&lt;&gt;""),AND(KV14&gt;=KX$20,KW14&gt;=KX$24,KV14&lt;&gt;""),AND(LS14&gt;=LZ$20,LT14&gt;=LZ$24,LS14&lt;&gt;""),AND(LX14&gt;=LZ$20,LY14&gt;=LZ$24,LX14&lt;&gt;""),AND(MU14&gt;=NB$20,MV14&gt;=NB$24,MU14&lt;&gt;""),AND(MZ14&gt;=NB$20,NA14&gt;=NB$24,MZ14&lt;&gt;""),AND(NW14&gt;=OD$20,NX14&gt;=OD$24,NW14&lt;&gt;""),AND(OB14&gt;=OD$20,OC14&gt;=OD$24,OB14&lt;&gt;""),AND(OY14&gt;=PF$20,OZ14&gt;=PF$24,OY14&lt;&gt;""),AND(PD14&gt;=PF$20,PE14&gt;=PF$24,PD14&lt;&gt;""),AND(QA14&gt;=QH$20,QB14&gt;=QH$24,QA14&lt;&gt;""),AND(QF14&gt;=QH$20,QG14&gt;=QH$24,QF14&lt;&gt;""),AND(RC14&gt;=RJ$20,RD14&gt;=RJ$24,RC14&lt;&gt;""),AND(RH14&gt;=RJ$20,RI14&gt;=RJ$24,RH14&lt;&gt;""),AND(SE14&gt;=SL$20,SF14&gt;=SL$24,SE14&lt;&gt;""),AND(SJ14&gt;=SL$20,SK14&gt;=SL$24,SJ14&lt;&gt;"")),"Merit",IF(OR(AND(AJ14&gt;=AN$19,AK14&gt;=AN$23,AJ14&lt;&gt;"",AI14=""),AND(AL14&gt;=AN$19,AM14&gt;=AN$23,AL14&lt;&gt;"",AI14=""),AND(BF14&gt;=BJ$19,BG14&gt;=BJ$23,BF14&lt;&gt;"",BE14=""),AND(BH14&gt;=BJ$19,BI14&gt;=BJ$23,BH14&lt;&gt;"",BE14=""),AND(CB14&gt;=CF$19,CC14&gt;=CF$23,CB14&lt;&gt;"",CA14=""),AND(CD14&gt;=CF$19,CE14&gt;=CF$23,CD14&lt;&gt;""),AND(DC14&gt;=DJ$19,DD14&gt;=DJ$23,DC14&lt;&gt;""),AND(DH14&gt;=DJ$19,DI14&gt;=DJ$23,DH14&lt;&gt;""),AND(EE14&gt;=EL$19,EF14&gt;=EL$23,EE14&lt;&gt;""),AND(EJ14&gt;=EL$19,EK14&gt;=EL$23,EJ14&lt;&gt;""),AND(FG14&gt;=FN$19,FH14&gt;=FN$23,FG14&lt;&gt;""),AND(FL14&gt;=FN$19,FM14&gt;=FN$23,FL14&lt;&gt;""),AND(GI14&gt;=GP$19,GJ14&gt;=GP$23,GI14&lt;&gt;""),AND(GN14&gt;=GP$19,GO14&gt;=GP$23,GN14&lt;&gt;""),AND(HK14&gt;=HR$19,HL14&gt;=HR$23,HK14&lt;&gt;""),AND(HP14&gt;=HR$19,HQ14&gt;=HR$23,HP14&lt;&gt;""),AND(IM14&gt;=IT$19,IN14&gt;=IT$23,IM14&lt;&gt;""),AND(IR14&gt;=IT$19,IS14&gt;=IT$23,IR14&lt;&gt;""),AND(JO14&gt;=JV$19,JP14&gt;=JV$23,JO14&lt;&gt;""),AND(JT14&gt;=JV$19,JU14&gt;=JV$23,JT14&lt;&gt;""),AND(KQ14&gt;=KX$19,KR14&gt;=KX$23,KQ14&lt;&gt;""),AND(KV14&gt;=KX$19,KW14&gt;=KX$23,KV14&lt;&gt;""),AND(LS14&gt;=LZ$19,LT14&gt;=LZ$23,LS14&lt;&gt;""),AND(LX14&gt;=LZ$19,LY14&gt;=LZ$23,LX14&lt;&gt;""),AND(MU14&gt;=NB$19,MV14&gt;=NB$23,MU14&lt;&gt;""),AND(MZ14&gt;=NB$19,NA14&gt;=NB$23,MZ14&lt;&gt;""),AND(NW14&gt;=OD$19,NX14&gt;=OD$23,NW14&lt;&gt;""),AND(OB14&gt;=OD$19,OC14&gt;=OD$23,OB14&lt;&gt;""),AND(OY14&gt;=PF$19,OZ14&gt;=PF$23,OY14&lt;&gt;""),AND(PD14&gt;=PF$19,PE14&gt;=PF$23,PD14&lt;&gt;""),AND(QA14&gt;=QH$19,QB14&gt;=QH$23,QA14&lt;&gt;""),AND(QF14&gt;=QH$19,QG14&gt;=QH$23,QF14&lt;&gt;""),AND(RC14&gt;=RJ$19,RD14&gt;=RJ$23,RC14&lt;&gt;""),AND(RH14&gt;=RJ$19,RI14&gt;=RJ$23,RH14&lt;&gt;""),AND(SE14&gt;=SL$19,SF14&gt;=SL$23,SE14&lt;&gt;""),AND(SJ14&gt;=SL$19,SK14&gt;=SL$23,SJ14&lt;&gt;"")),"Excellence",IF(I14="P","Worlds Team",IF(F14="P","National Team","")))))</f>
        <v/>
      </c>
      <c r="I14" s="3" t="str">
        <f>IF(OR(AND(AJ14&gt;=AN$18,AK14&gt;=AN$22,AJ14&lt;&gt;"",AI14=""),AND(AL14&gt;=AN$18,AM14&gt;=AN$22,AL14&lt;&gt;"",AI14=""),AND(BF14&gt;=BJ$18,BG14&gt;=BJ$22,BF14&lt;&gt;"",BE14=""),AND(BH14&gt;=BJ$18,BI14&gt;=BJ$22,BH14&lt;&gt;"",BE14=""),AND(CB14&gt;=CF$18,CC14&gt;=CF$22,CB14&lt;&gt;"",CA14=""),AND(CD14&gt;=CF$18,CE14&gt;=CF$22,CD14&lt;&gt;""),AND(DC14&gt;=DJ$18,DD14&gt;=DJ$22,DC14&lt;&gt;""),AND(DH14&gt;=DJ$18,DI14&gt;=DJ$22,DH14&lt;&gt;""),AND(EE14&gt;=EL$18,EF14&gt;=EL$22,EE14&lt;&gt;""),AND(EJ14&gt;=EL$18,EK14&gt;=EL$22,EJ14&lt;&gt;""),AND(FG14&gt;=FN$18,FH14&gt;=FN$22,FG14&lt;&gt;""),AND(FL14&gt;=FN$18,FM14&gt;=FN$22,FL14&lt;&gt;""),AND(GI14&gt;=GP$18,GJ14&gt;=GP$22,GI14&lt;&gt;""),AND(GN14&gt;=GP$18,GO14&gt;=GP$22,GN14&lt;&gt;""),AND(HK14&gt;=HR$18,HL14&gt;=HR$22,HK14&lt;&gt;""),AND(HP14&gt;=HR$18,HQ14&gt;=HR$22,HP14&lt;&gt;""),AND(IM14&gt;=IT$18,IN14&gt;=IT$22,IM14&lt;&gt;""),AND(IR14&gt;=IT$18,IS14&gt;=IT$22,IR14&lt;&gt;""),AND(JO14&gt;=JV$18,JP14&gt;=JV$22,JO14&lt;&gt;""),AND(JT14&gt;=JV$18,JU14&gt;=JV$22,JT14&lt;&gt;""),AND(KQ14&gt;=KX$18,KR14&gt;=KX$22,KQ14&lt;&gt;""),AND(KV14&gt;=KX$18,KW14&gt;=KX$22,KV14&lt;&gt;""),AND(LS14&gt;=LZ$18,LT14&gt;=LZ$22,LS14&lt;&gt;""),AND(LX14&gt;=LZ$18,LY14&gt;=LZ$22,LX14&lt;&gt;""),AND(MU14&gt;=NB$18,MV14&gt;=NB$22,MU14&lt;&gt;""),AND(MZ14&gt;=NB$18,NA14&gt;=NB$22,MZ14&lt;&gt;""),AND(NW14&gt;=OD$18,NX14&gt;=OD$22,NW14&lt;&gt;""),AND(OB14&gt;=OD$18,OC14&gt;=OD$22,OB14&lt;&gt;""),AND(OY14&gt;=PF$18,OZ14&gt;=PF$22,OY14&lt;&gt;""),AND(PD14&gt;=PF$18,PE14&gt;=PF$22,PD14&lt;&gt;""),AND(QA14&gt;=QH$18,QB14&gt;=QH$22,QA14&lt;&gt;""),AND(QF14&gt;=QH$18,QG14&gt;=QH$22,QF14&lt;&gt;""),AND(RC14&gt;=RJ$18,RD14&gt;=RJ$22,RC14&lt;&gt;""),AND(RH14&gt;=RJ$18,RI14&gt;=RJ$22,RH14&lt;&gt;""),AND(SE14&gt;=SL$18,SF14&gt;=SL$22,SE14&lt;&gt;""),AND(SJ14&gt;=SL$18,SK14&gt;=SL$22,SJ14&lt;&gt;"")),"P","")</f>
        <v/>
      </c>
      <c r="J14" s="8">
        <f>IF(COUNT(AK14,BG14,CC14)&gt;0,LARGE((AK14,BG14,CC14),1),0)</f>
        <v>36.4</v>
      </c>
      <c r="K14" s="8" t="str">
        <f>IF(J14=0,"",IF(J14=CC14,$BK$1,IF(J14=BG14,$AO$1,IF(J14=AK14,$S$1,""))))</f>
        <v>2025 Elite Canada</v>
      </c>
      <c r="L14" s="8">
        <f>IF(COUNT(AK14,BG14,CC14)&gt;1,LARGE((AK14,BG14,CC14),2),0)</f>
        <v>0</v>
      </c>
      <c r="M14" s="8" t="str">
        <f>IF(K14=0,"",IF(AND(L14=J14,L14=AK14,K14=BG14),$S$1,IF(AND(L14=J14,L14=AK14,L14=CC14),$S$1,IF(AND(L14=J14,L14=CC14,L14=BG14),$AO$1,IF(L14=CC14,$BK$1,IF(L14=BG14,$AO$1,IF(L14=AK14,$S$1,"")))))))</f>
        <v/>
      </c>
      <c r="N14" s="8">
        <f>IF(MAX(AM14,BI14,CE14)&gt;0,MAX(AM14,BI14,CE14),0)</f>
        <v>0</v>
      </c>
      <c r="O14" s="8" t="str">
        <f>IF(N14=0,"",IF(N14=CE14,$BK$1,IF(N14=BI14,$AO$1,IF(N14=AM14,$S$1,""))))</f>
        <v/>
      </c>
      <c r="P14" s="8" t="str">
        <f>IF(MAX(CG14:CH14)&gt;0,MAX(CG14:CH14),"")</f>
        <v/>
      </c>
      <c r="Q14" s="11" t="str">
        <f>IF(P14="","",IF(P14=CG14,"("&amp;CG$2&amp;")",IF(P14=CH14,"("&amp;CH$2&amp;")")))</f>
        <v/>
      </c>
      <c r="R14" s="8" t="str">
        <f>IF(P14="","",IF(P14=CG14,IF(P14+IF(L14="",0,L14)=SF14,$RK$1,IF(P14+IF(L14="",0,L14)=RD14,$QI$1,IF(P14+IF(L14="",0,L14)=QB14,$PG$1,IF(P14+IF(L14="",0,L14)=OZ14,$OE$1,IF(P14+IF(L14="",0,L14)=NX14,$NC$1,IF(P14+IF(L14="",0,L14)=MV14,$MA$1,IF(P14+IF(L14="",0,L14)=LT14,$KY$1,IF(P14+IF(L14="",0,L14)=KR14,$JW$1,IF(P14+IF(L14="",0,L14)=JP14,$IU$1,IF(P14+IF(L14="",0,L14)=IN14,$HS$1,IF(P14+IF(L14="",0,L14)=HL14,$GQ$1,IF(P14+IF(L14="",0,L14)=GJ14,$FO$1,IF(P14+IF(L14="",0,L14)=FH14,$EM$1,IF(P14+IF(L14="",0,L14)=EF14,$DK$1,IF(P14+IF(L14="",0,L14)=DD14,$CI$1))))))))))))))),IF(P14=CH14,IF(P14+IF(N14="",0,N14)=SK14,$RK$1,IF(P14+IF(N14="",0,N14)=RI14,$QI$1,IF(P14+IF(N14="",0,N14)=QG14,$PG$1,IF(P14+IF(N14="",0,N14)=PE14,$OE$1,IF(P14+IF(N14="",0,N14)=OC14,$NC$1,IF(P14+IF(N14="",0,N14)=NA14,$MA$1,IF(P14+IF(N14="",0,N14)=LY14,$KY$1,IF(P14+IF(N14="",0,N14)=KW14,$JW$1,IF(P14+IF(N14="",0,N14)=JU14,$IU$1,IF(P14+IF(N14="",0,N14)=IS14,$HS$1,IF(P14+IF(N14="",0,N14)=HQ14,$GQ$1,IF(P14+IF(N14="",0,N14)=GO14,$FO$1,IF(P14+IF(N14="",0,N14)=FM14,$EM$1,IF(P14+IF(N14="",0,N14)=EK14,$DK$1,IF(P14+IF(N14="",0,N14)=DI14,$CI$1))))))))))))))))))</f>
        <v/>
      </c>
      <c r="S14" s="19">
        <v>15.8</v>
      </c>
      <c r="T14" s="19">
        <v>4.5999999999999996</v>
      </c>
      <c r="U14" s="19">
        <v>1.1000000000000001</v>
      </c>
      <c r="V14" s="19">
        <v>0</v>
      </c>
      <c r="W14" s="19">
        <v>15.1</v>
      </c>
      <c r="X14" s="19">
        <v>2</v>
      </c>
      <c r="Y14" s="19">
        <v>0</v>
      </c>
      <c r="Z14" s="19">
        <v>0</v>
      </c>
      <c r="AA14" s="19"/>
      <c r="AB14" s="19"/>
      <c r="AC14" s="19"/>
      <c r="AD14" s="19"/>
      <c r="AE14" s="19"/>
      <c r="AF14" s="19"/>
      <c r="AG14" s="19"/>
      <c r="AH14" s="19"/>
      <c r="AI14" s="27"/>
      <c r="AJ14" s="40">
        <f>IF(SUM(T14,X14)&gt;0,SUM(T14,X14),"")</f>
        <v>6.6</v>
      </c>
      <c r="AK14" s="40">
        <f>IF(SUM(S14:T14,V14:X14,Z14)-U14-Y14&gt;0,SUM(S14:T14,V14:X14,Z14)-U14-Y14,"")</f>
        <v>36.4</v>
      </c>
      <c r="AL14" s="40" t="str">
        <f>IF(SUM(AB14,AF14)&gt;0,SUM(AB14,AF14),"")</f>
        <v/>
      </c>
      <c r="AM14" s="40" t="str">
        <f>IF(SUM(AA14:AB14,AD14:AF14,AH14)-SUM(AC14,AG14)&gt;0,SUM(AA14:AB14,AD14:AF14,AH14)-SUM(AC14,AG14),"")</f>
        <v/>
      </c>
      <c r="AN14" s="40">
        <f>IF(SUM(AK14,AM14)&gt;0,SUM(AK14,AM14),"")</f>
        <v>36.4</v>
      </c>
      <c r="AO14" s="18"/>
      <c r="AP14" s="18"/>
      <c r="AQ14" s="18"/>
      <c r="AR14" s="18"/>
      <c r="AS14" s="18"/>
      <c r="AT14" s="18"/>
      <c r="AU14" s="18"/>
      <c r="AV14" s="18"/>
      <c r="AW14" s="18"/>
      <c r="AX14" s="18"/>
      <c r="AY14" s="18"/>
      <c r="AZ14" s="18"/>
      <c r="BA14" s="18"/>
      <c r="BB14" s="18"/>
      <c r="BC14" s="18"/>
      <c r="BD14" s="18"/>
      <c r="BE14" s="28"/>
      <c r="BF14" s="11" t="str">
        <f>IF(SUM(AP14,AT14)&gt;0,SUM(AP14,AT14),"")</f>
        <v/>
      </c>
      <c r="BG14" s="11" t="str">
        <f>IF(SUM(AO14:AP14,AR14:AT14,AV14)-AQ14-AU14&gt;0,SUM(AO14:AP14,AR14:AT14,AV14)-AQ14-AU14,"")</f>
        <v/>
      </c>
      <c r="BH14" s="11" t="str">
        <f>IF(SUM(AX14,BB14)&gt;0,SUM(AX14,BB14),"")</f>
        <v/>
      </c>
      <c r="BI14" s="11" t="str">
        <f>IF(SUM(AW14:AX14,AZ14:BB14,BD14)-SUM(AY14,BC14)&gt;0,SUM(AW14:AX14,AZ14:BB14,BD14)-SUM(AY14,BC14),"")</f>
        <v/>
      </c>
      <c r="BJ14" s="11" t="str">
        <f>IF(SUM(BG14,BI14)&gt;0,SUM(BG14,BI14),"")</f>
        <v/>
      </c>
      <c r="BK14" s="19"/>
      <c r="BL14" s="19"/>
      <c r="BM14" s="19"/>
      <c r="BN14" s="19"/>
      <c r="BO14" s="19"/>
      <c r="BP14" s="19"/>
      <c r="BQ14" s="19"/>
      <c r="BR14" s="19"/>
      <c r="BS14" s="19"/>
      <c r="BT14" s="19"/>
      <c r="BU14" s="19"/>
      <c r="BV14" s="19"/>
      <c r="BW14" s="19"/>
      <c r="BX14" s="19"/>
      <c r="BY14" s="19"/>
      <c r="BZ14" s="19"/>
      <c r="CA14" s="27"/>
      <c r="CB14" s="40" t="str">
        <f>IF(SUM(BL14,BP14)&gt;0,SUM(BL14,BP14),"")</f>
        <v/>
      </c>
      <c r="CC14" s="40" t="str">
        <f>IF(SUM(BK14:BL14,BN14:BP14,BR14)-BM14-BQ14&gt;0,SUM(BK14:BL14,BN14:BP14,BR14)-BM14-BQ14,"")</f>
        <v/>
      </c>
      <c r="CD14" s="40" t="str">
        <f>IF(SUM(BT14,BX14)&gt;0,SUM(BT14,BX14),"")</f>
        <v/>
      </c>
      <c r="CE14" s="40" t="str">
        <f>IF(SUM(BS14:BT14,BV14:BX14,BZ14)-SUM(BU14,BY14)&gt;0,SUM(BS14:BT14,BV14:BX14,BZ14)-SUM(BU14,BY14),"")</f>
        <v/>
      </c>
      <c r="CF14" s="40" t="str">
        <f>IF(SUM(CC14,CE14)&gt;0,SUM(CC14,CE14),"")</f>
        <v/>
      </c>
      <c r="CG14" s="51" t="str">
        <f>IF(MAX(DD14,EF14,FH14,GJ14,HL14,IN14,JP14,KR14,LT14,MV14,NX14,OZ14,QB14,RD14,SF14)-IF(L14="",0,L14)&gt;0.001,MAX(DD14,EF14,FH14,GJ14,HL14,IN14,JP14,KR14,LT14,MV14,NX14,OZ14,QB14,RD14,SF14)-IF(L14="",0,L14),"")</f>
        <v/>
      </c>
      <c r="CH14" s="51" t="str">
        <f>IF(MAX(DI14,EK14,FM14,GO14,HQ14,IS14,JU14,KW14,LY14,NA14,OC14,PE14,QG14,RI14,SK14)-IF(N14="",0,N14)&gt;0.001,MAX(DI14,EK14,FM14,GO14,HQ14,IS14,JU14,KW14,LY14,NA14,OC14,PE14,QG14,RI14,SK14)-IF(N14="",0,N14),"")</f>
        <v/>
      </c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40" t="str">
        <f>IF(SUM(CJ14,CN14)&gt;0,SUM(CJ14,CN14),"")</f>
        <v/>
      </c>
      <c r="DD14" s="40" t="str">
        <f>IF(SUM(CI14:CJ14,CL14:CN14,CP14)-CK14-CO14&gt;0,SUM(CI14:CJ14,CL14:CN14,CP14)-CK14-CO14,"")</f>
        <v/>
      </c>
      <c r="DE14" s="40" t="str">
        <f>IF(SUM(CQ14:CR14,CT14)-CS14&gt;0,SUM(CQ14:CR14,CT14)-CS14,"")</f>
        <v/>
      </c>
      <c r="DF14" s="40" t="str">
        <f>IF(SUM(CJ14,CN14,CR14)&gt;0,SUM(CJ14,CN14,CR14),"")</f>
        <v/>
      </c>
      <c r="DG14" s="40" t="str">
        <f>IF(SUM(DD14,DE14)&gt;0,SUM(DD14,DE14),"")</f>
        <v/>
      </c>
      <c r="DH14" s="40" t="str">
        <f>IF(SUM(CV14,CZ14)&gt;0,SUM(CV14,CZ14),"")</f>
        <v/>
      </c>
      <c r="DI14" s="40" t="str">
        <f>IF(SUM(CU14:CV14,CX14:CZ14,DB14)-SUM(CW14,DA14)&gt;0,SUM(CU14:CV14,CX14:CZ14,DB14)-SUM(CW14,DA14),"")</f>
        <v/>
      </c>
      <c r="DJ14" s="40" t="str">
        <f>IF(SUM(DD14,DE14,DI14)&gt;0,SUM(DD14,DE14,DI14),"")</f>
        <v/>
      </c>
      <c r="DK14" s="18"/>
      <c r="DL14" s="18"/>
      <c r="DM14" s="18"/>
      <c r="DN14" s="18"/>
      <c r="DO14" s="18"/>
      <c r="DP14" s="18"/>
      <c r="DQ14" s="18"/>
      <c r="DR14" s="18"/>
      <c r="DS14" s="18"/>
      <c r="DT14" s="18"/>
      <c r="DU14" s="18"/>
      <c r="DV14" s="18"/>
      <c r="DW14" s="18"/>
      <c r="DX14" s="18"/>
      <c r="DY14" s="18"/>
      <c r="DZ14" s="18"/>
      <c r="EA14" s="18"/>
      <c r="EB14" s="18"/>
      <c r="EC14" s="18"/>
      <c r="ED14" s="18"/>
      <c r="EE14" s="11" t="str">
        <f>IF(SUM(DL14,DP14)&gt;0,SUM(DL14,DP14),"")</f>
        <v/>
      </c>
      <c r="EF14" s="11" t="str">
        <f>IF(SUM(DK14:DL14,DN14:DP14,DR14)-DM14-DQ14&gt;0,SUM(DK14:DL14,DN14:DP14,DR14)-DM14-DQ14,"")</f>
        <v/>
      </c>
      <c r="EG14" s="11" t="str">
        <f>IF(SUM(DS14:DT14,DV14)-DU14&gt;0,SUM(DS14:DT14,DV14)-DU14,"")</f>
        <v/>
      </c>
      <c r="EH14" s="11" t="str">
        <f>IF(SUM(DL14,DP14,DT14)&gt;0,SUM(DL14,DP14,DT14),"")</f>
        <v/>
      </c>
      <c r="EI14" s="11" t="str">
        <f>IF(SUM(EF14,EG14)&gt;0,SUM(EF14,EG14),"")</f>
        <v/>
      </c>
      <c r="EJ14" s="11" t="str">
        <f>IF(SUM(DX14,EB14)&gt;0,SUM(DX14,EB14),"")</f>
        <v/>
      </c>
      <c r="EK14" s="11" t="str">
        <f>IF(SUM(DW14:DX14,DZ14:EB14,ED14)-SUM(DY14,EC14)&gt;0,SUM(DW14:DX14,DZ14:EB14,ED14)-SUM(DY14,EC14),"")</f>
        <v/>
      </c>
      <c r="EL14" s="11" t="str">
        <f>IF(SUM(EF14,EG14,EK14)&gt;0,SUM(EF14,EG14,EK14),"")</f>
        <v/>
      </c>
      <c r="EM14" s="17"/>
      <c r="EN14" s="17"/>
      <c r="EO14" s="17"/>
      <c r="EP14" s="17"/>
      <c r="EQ14" s="17"/>
      <c r="ER14" s="17"/>
      <c r="ES14" s="17"/>
      <c r="ET14" s="17"/>
      <c r="EU14" s="17"/>
      <c r="EV14" s="17"/>
      <c r="EW14" s="17"/>
      <c r="EX14" s="17"/>
      <c r="EY14" s="17"/>
      <c r="EZ14" s="17"/>
      <c r="FA14" s="17"/>
      <c r="FB14" s="17"/>
      <c r="FC14" s="17"/>
      <c r="FD14" s="17"/>
      <c r="FE14" s="17"/>
      <c r="FF14" s="17"/>
      <c r="FG14" s="40" t="str">
        <f>IF(SUM(EN14,ER14)&gt;0,SUM(EN14,ER14),"")</f>
        <v/>
      </c>
      <c r="FH14" s="40" t="str">
        <f>IF(SUM(EM14:EN14,EP14:ER14,ET14)-EO14-ES14&gt;0,SUM(EM14:EN14,EP14:ER14,ET14)-EO14-ES14,"")</f>
        <v/>
      </c>
      <c r="FI14" s="40" t="str">
        <f>IF(SUM(EU14:EV14,EX14)-EW14&gt;0,SUM(EU14:EV14,EX14)-EW14,"")</f>
        <v/>
      </c>
      <c r="FJ14" s="40" t="str">
        <f>IF(SUM(EN14,ER14,EV14)&gt;0,SUM(EN14,ER14,EV14),"")</f>
        <v/>
      </c>
      <c r="FK14" s="40" t="str">
        <f>IF(SUM(FH14,FI14)&gt;0,SUM(FH14,FI14),"")</f>
        <v/>
      </c>
      <c r="FL14" s="40" t="str">
        <f>IF(SUM(EZ14,FD14)&gt;0,SUM(EZ14,FD14),"")</f>
        <v/>
      </c>
      <c r="FM14" s="40" t="str">
        <f>IF(SUM(EY14:EZ14,FB14:FD14,FF14)-SUM(FA14,FE14)&gt;0,SUM(EY14:EZ14,FB14:FD14,FF14)-SUM(FA14,FE14),"")</f>
        <v/>
      </c>
      <c r="FN14" s="40" t="str">
        <f>IF(SUM(FH14,FI14,FM14)&gt;0,SUM(FH14,FI14,FM14),"")</f>
        <v/>
      </c>
      <c r="FO14" s="18"/>
      <c r="FP14" s="18"/>
      <c r="FQ14" s="18"/>
      <c r="FR14" s="18"/>
      <c r="FS14" s="18"/>
      <c r="FT14" s="18"/>
      <c r="FU14" s="18"/>
      <c r="FV14" s="18"/>
      <c r="FW14" s="18"/>
      <c r="FX14" s="18"/>
      <c r="FY14" s="18"/>
      <c r="FZ14" s="18"/>
      <c r="GA14" s="18"/>
      <c r="GB14" s="18"/>
      <c r="GC14" s="18"/>
      <c r="GD14" s="18"/>
      <c r="GE14" s="18"/>
      <c r="GF14" s="18"/>
      <c r="GG14" s="18"/>
      <c r="GH14" s="18"/>
      <c r="GI14" s="11" t="str">
        <f>IF(SUM(FP14,FT14)&gt;0,SUM(FP14,FT14),"")</f>
        <v/>
      </c>
      <c r="GJ14" s="11" t="str">
        <f>IF(SUM(FO14:FP14,FR14:FT14,FV14)-FQ14-FU14&gt;0,SUM(FO14:FP14,FR14:FT14,FV14)-FQ14-FU14,"")</f>
        <v/>
      </c>
      <c r="GK14" s="11" t="str">
        <f>IF(SUM(FW14:FX14,FZ14)-FY14&gt;0,SUM(FW14:FX14,FZ14)-FY14,"")</f>
        <v/>
      </c>
      <c r="GL14" s="11" t="str">
        <f>IF(SUM(FP14,FT14,FX14)&gt;0,SUM(FP14,FT14,FX14),"")</f>
        <v/>
      </c>
      <c r="GM14" s="11" t="str">
        <f>IF(SUM(GJ14,GK14)&gt;0,SUM(GJ14,GK14),"")</f>
        <v/>
      </c>
      <c r="GN14" s="11" t="str">
        <f>IF(SUM(GB14,GF14)&gt;0,SUM(GB14,GF14),"")</f>
        <v/>
      </c>
      <c r="GO14" s="11" t="str">
        <f>IF(SUM(GA14:GB14,GD14:GF14,GH14)-SUM(GC14,GG14)&gt;0,SUM(GA14:GB14,GD14:GF14,GH14)-SUM(GC14,GG14),"")</f>
        <v/>
      </c>
      <c r="GP14" s="11" t="str">
        <f>IF(SUM(GJ14,GK14,GO14)&gt;0,SUM(GJ14,GK14,GO14),"")</f>
        <v/>
      </c>
      <c r="GQ14" s="17"/>
      <c r="GR14" s="17"/>
      <c r="GS14" s="17"/>
      <c r="GT14" s="17"/>
      <c r="GU14" s="17"/>
      <c r="GV14" s="17"/>
      <c r="GW14" s="17"/>
      <c r="GX14" s="17"/>
      <c r="GY14" s="17"/>
      <c r="GZ14" s="17"/>
      <c r="HA14" s="17"/>
      <c r="HB14" s="17"/>
      <c r="HC14" s="17"/>
      <c r="HD14" s="17"/>
      <c r="HE14" s="17"/>
      <c r="HF14" s="17"/>
      <c r="HG14" s="17"/>
      <c r="HH14" s="17"/>
      <c r="HI14" s="17"/>
      <c r="HJ14" s="17"/>
      <c r="HK14" s="40" t="str">
        <f>IF(SUM(GR14,GV14)&gt;0,SUM(GR14,GV14),"")</f>
        <v/>
      </c>
      <c r="HL14" s="40" t="str">
        <f>IF(SUM(GQ14:GR14,GT14:GV14,GX14)-GS14-GW14&gt;0,SUM(GQ14:GR14,GT14:GV14,GX14)-GS14-GW14,"")</f>
        <v/>
      </c>
      <c r="HM14" s="40" t="str">
        <f>IF(SUM(GY14:GZ14,HB14)-HA14&gt;0,SUM(GY14:GZ14,HB14)-HA14,"")</f>
        <v/>
      </c>
      <c r="HN14" s="40" t="str">
        <f>IF(SUM(GR14,GV14,GZ14)&gt;0,SUM(GR14,GV14,GZ14),"")</f>
        <v/>
      </c>
      <c r="HO14" s="40" t="str">
        <f>IF(SUM(HL14,HM14)&gt;0,SUM(HL14,HM14),"")</f>
        <v/>
      </c>
      <c r="HP14" s="40" t="str">
        <f>IF(SUM(HD14,HH14)&gt;0,SUM(HD14,HH14),"")</f>
        <v/>
      </c>
      <c r="HQ14" s="40" t="str">
        <f>IF(SUM(HC14:HD14,HF14:HH14,HJ14)-SUM(HE14,HI14)&gt;0,SUM(HC14:HD14,HF14:HH14,HJ14)-SUM(HE14,HI14),"")</f>
        <v/>
      </c>
      <c r="HR14" s="40" t="str">
        <f>IF(SUM(HL14,HM14,HQ14)&gt;0,SUM(HL14,HM14,HQ14),"")</f>
        <v/>
      </c>
      <c r="HS14" s="18"/>
      <c r="HT14" s="18"/>
      <c r="HU14" s="18"/>
      <c r="HV14" s="18"/>
      <c r="HW14" s="18"/>
      <c r="HX14" s="18"/>
      <c r="HY14" s="18"/>
      <c r="HZ14" s="18"/>
      <c r="IA14" s="18"/>
      <c r="IB14" s="18"/>
      <c r="IC14" s="18"/>
      <c r="ID14" s="18"/>
      <c r="IE14" s="18"/>
      <c r="IF14" s="18"/>
      <c r="IG14" s="18"/>
      <c r="IH14" s="18"/>
      <c r="II14" s="18"/>
      <c r="IJ14" s="18"/>
      <c r="IK14" s="18"/>
      <c r="IL14" s="18"/>
      <c r="IM14" s="11" t="str">
        <f>IF(SUM(HT14,HX14)&gt;0,SUM(HT14,HX14),"")</f>
        <v/>
      </c>
      <c r="IN14" s="11" t="str">
        <f>IF(SUM(HS14:HT14,HV14:HX14,HZ14)-HU14-HY14&gt;0,SUM(HS14:HT14,HV14:HX14,HZ14)-HU14-HY14,"")</f>
        <v/>
      </c>
      <c r="IO14" s="11" t="str">
        <f>IF(SUM(IA14:IB14,ID14)-IC14&gt;0,SUM(IA14:IB14,ID14)-IC14,"")</f>
        <v/>
      </c>
      <c r="IP14" s="11" t="str">
        <f>IF(SUM(HT14,HX14,IB14)&gt;0,SUM(HT14,HX14,IB14),"")</f>
        <v/>
      </c>
      <c r="IQ14" s="11" t="str">
        <f>IF(SUM(IN14,IO14)&gt;0,SUM(IN14,IO14),"")</f>
        <v/>
      </c>
      <c r="IR14" s="11" t="str">
        <f>IF(SUM(IF14,IJ14)&gt;0,SUM(IF14,IJ14),"")</f>
        <v/>
      </c>
      <c r="IS14" s="11" t="str">
        <f>IF(SUM(IE14:IF14,IH14:IJ14,IL14)-SUM(IG14,IK14)&gt;0,SUM(IE14:IF14,IH14:IJ14,IL14)-SUM(IG14,IK14),"")</f>
        <v/>
      </c>
      <c r="IT14" s="11" t="str">
        <f>IF(SUM(IN14,IO14,IS14)&gt;0,SUM(IN14,IO14,IS14),"")</f>
        <v/>
      </c>
      <c r="IU14" s="17"/>
      <c r="IV14" s="17"/>
      <c r="IW14" s="17"/>
      <c r="IX14" s="17"/>
      <c r="IY14" s="17"/>
      <c r="IZ14" s="17"/>
      <c r="JA14" s="17"/>
      <c r="JB14" s="17"/>
      <c r="JC14" s="17"/>
      <c r="JD14" s="17"/>
      <c r="JE14" s="17"/>
      <c r="JF14" s="17"/>
      <c r="JG14" s="17"/>
      <c r="JH14" s="17"/>
      <c r="JI14" s="17"/>
      <c r="JJ14" s="17"/>
      <c r="JK14" s="17"/>
      <c r="JL14" s="17"/>
      <c r="JM14" s="17"/>
      <c r="JN14" s="17"/>
      <c r="JO14" s="40" t="str">
        <f>IF(SUM(IV14,IZ14)&gt;0,SUM(IV14,IZ14),"")</f>
        <v/>
      </c>
      <c r="JP14" s="40" t="str">
        <f>IF(SUM(IU14:IV14,IX14:IZ14,JB14)-IW14-JA14&gt;0,SUM(IU14:IV14,IX14:IZ14,JB14)-IW14-JA14,"")</f>
        <v/>
      </c>
      <c r="JQ14" s="40" t="str">
        <f>IF(SUM(JC14:JD14,JF14)-JE14&gt;0,SUM(JC14:JD14,JF14)-JE14,"")</f>
        <v/>
      </c>
      <c r="JR14" s="40" t="str">
        <f>IF(SUM(IV14,IZ14,JD14)&gt;0,SUM(IV14,IZ14,JD14),"")</f>
        <v/>
      </c>
      <c r="JS14" s="40" t="str">
        <f>IF(SUM(JP14,JQ14)&gt;0,SUM(JP14,JQ14),"")</f>
        <v/>
      </c>
      <c r="JT14" s="40" t="str">
        <f>IF(SUM(JH14,JL14)&gt;0,SUM(JH14,JL14),"")</f>
        <v/>
      </c>
      <c r="JU14" s="40" t="str">
        <f>IF(SUM(JG14:JH14,JJ14:JL14,JN14)-SUM(JI14,JM14)&gt;0,SUM(JG14:JH14,JJ14:JL14,JN14)-SUM(JI14,JM14),"")</f>
        <v/>
      </c>
      <c r="JV14" s="40" t="str">
        <f>IF(SUM(JP14,JQ14,JU14)&gt;0,SUM(JP14,JQ14,JU14),"")</f>
        <v/>
      </c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8"/>
      <c r="KM14" s="18"/>
      <c r="KN14" s="18"/>
      <c r="KO14" s="18"/>
      <c r="KP14" s="18"/>
      <c r="KQ14" s="11" t="str">
        <f>IF(SUM(JX14,KB14)&gt;0,SUM(JX14,KB14),"")</f>
        <v/>
      </c>
      <c r="KR14" s="11" t="str">
        <f>IF(SUM(JW14:JX14,JZ14:KB14,KD14)-JY14-KC14&gt;0,SUM(JW14:JX14,JZ14:KB14,KD14)-JY14-KC14,"")</f>
        <v/>
      </c>
      <c r="KS14" s="11" t="str">
        <f>IF(SUM(KE14:KF14,KH14)-KG14&gt;0,SUM(KE14:KF14,KH14)-KG14,"")</f>
        <v/>
      </c>
      <c r="KT14" s="11" t="str">
        <f>IF(SUM(JX14,KB14,KF14)&gt;0,SUM(JX14,KB14,KF14),"")</f>
        <v/>
      </c>
      <c r="KU14" s="11" t="str">
        <f>IF(SUM(KR14,KS14)&gt;0,SUM(KR14,KS14),"")</f>
        <v/>
      </c>
      <c r="KV14" s="11" t="str">
        <f>IF(SUM(KJ14,KN14)&gt;0,SUM(KJ14,KN14),"")</f>
        <v/>
      </c>
      <c r="KW14" s="11" t="str">
        <f>IF(SUM(KI14:KJ14,KL14:KN14,KP14)-SUM(KK14,KO14)&gt;0,SUM(KI14:KJ14,KL14:KN14,KP14)-SUM(KK14,KO14),"")</f>
        <v/>
      </c>
      <c r="KX14" s="11" t="str">
        <f>IF(SUM(KR14,KS14,KW14)&gt;0,SUM(KR14,KS14,KW14),"")</f>
        <v/>
      </c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40" t="str">
        <f>IF(SUM(KZ14,LD14)&gt;0,SUM(KZ14,LD14),"")</f>
        <v/>
      </c>
      <c r="LT14" s="40" t="str">
        <f>IF(SUM(KY14:KZ14,LB14:LD14,LF14)-LA14-LE14&gt;0,SUM(KY14:KZ14,LB14:LD14,LF14)-LA14-LE14,"")</f>
        <v/>
      </c>
      <c r="LU14" s="40" t="str">
        <f>IF(SUM(LG14:LH14,LJ14)-LI14&gt;0,SUM(LG14:LH14,LJ14)-LI14,"")</f>
        <v/>
      </c>
      <c r="LV14" s="40" t="str">
        <f>IF(SUM(KZ14,LD14,LH14)&gt;0,SUM(KZ14,LD14,LH14),"")</f>
        <v/>
      </c>
      <c r="LW14" s="40" t="str">
        <f>IF(SUM(LT14,LU14)&gt;0,SUM(LT14,LU14),"")</f>
        <v/>
      </c>
      <c r="LX14" s="40" t="str">
        <f>IF(SUM(LL14,LP14)&gt;0,SUM(LL14,LP14),"")</f>
        <v/>
      </c>
      <c r="LY14" s="40" t="str">
        <f>IF(SUM(LK14:LL14,LN14:LP14,LR14)-SUM(LM14,LQ14)&gt;0,SUM(LK14:LL14,LN14:LP14,LR14)-SUM(LM14,LQ14),"")</f>
        <v/>
      </c>
      <c r="LZ14" s="40" t="str">
        <f>IF(SUM(LT14,LU14,LY14)&gt;0,SUM(LT14,LU14,LY14),"")</f>
        <v/>
      </c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1" t="str">
        <f>IF(SUM(MB14,MF14)&gt;0,SUM(MB14,MF14),"")</f>
        <v/>
      </c>
      <c r="MV14" s="11" t="str">
        <f>IF(SUM(MA14:MB14,MD14:MF14,MH14)-MC14-MG14&gt;0,SUM(MA14:MB14,MD14:MF14,MH14)-MC14-MG14,"")</f>
        <v/>
      </c>
      <c r="MW14" s="11" t="str">
        <f>IF(SUM(MI14:MJ14,ML14)-MK14&gt;0,SUM(MI14:MJ14,ML14)-MK14,"")</f>
        <v/>
      </c>
      <c r="MX14" s="11" t="str">
        <f>IF(SUM(MB14,MF14,MJ14)&gt;0,SUM(MB14,MF14,MJ14),"")</f>
        <v/>
      </c>
      <c r="MY14" s="11" t="str">
        <f>IF(SUM(MV14,MW14)&gt;0,SUM(MV14,MW14),"")</f>
        <v/>
      </c>
      <c r="MZ14" s="11" t="str">
        <f>IF(SUM(MN14,MR14)&gt;0,SUM(MN14,MR14),"")</f>
        <v/>
      </c>
      <c r="NA14" s="11" t="str">
        <f>IF(SUM(MM14:MN14,MP14:MR14,MT14)-SUM(MO14,MS14)&gt;0,SUM(MM14:MN14,MP14:MR14,MT14)-SUM(MO14,MS14),"")</f>
        <v/>
      </c>
      <c r="NB14" s="11" t="str">
        <f>IF(SUM(MV14,MW14,NA14)&gt;0,SUM(MV14,MW14,NA14),"")</f>
        <v/>
      </c>
      <c r="NC14" s="17"/>
      <c r="ND14" s="17"/>
      <c r="NE14" s="17"/>
      <c r="NF14" s="17"/>
      <c r="NG14" s="17"/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40" t="str">
        <f>IF(SUM(ND14,NH14)&gt;0,SUM(ND14,NH14),"")</f>
        <v/>
      </c>
      <c r="NX14" s="40" t="str">
        <f>IF(SUM(NC14:ND14,NF14:NH14,NJ14)-NE14-NI14&gt;0,SUM(NC14:ND14,NF14:NH14,NJ14)-NE14-NI14,"")</f>
        <v/>
      </c>
      <c r="NY14" s="40" t="str">
        <f>IF(SUM(NK14:NL14,NN14)-NM14&gt;0,SUM(NK14:NL14,NN14)-NM14,"")</f>
        <v/>
      </c>
      <c r="NZ14" s="40" t="str">
        <f>IF(SUM(ND14,NH14,NL14)&gt;0,SUM(ND14,NH14,NL14),"")</f>
        <v/>
      </c>
      <c r="OA14" s="40" t="str">
        <f>IF(SUM(NX14,NY14)&gt;0,SUM(NX14,NY14),"")</f>
        <v/>
      </c>
      <c r="OB14" s="40" t="str">
        <f>IF(SUM(NP14,NT14)&gt;0,SUM(NP14,NT14),"")</f>
        <v/>
      </c>
      <c r="OC14" s="40" t="str">
        <f>IF(SUM(NO14:NP14,NR14:NT14,NV14)-SUM(NQ14,NU14)&gt;0,SUM(NO14:NP14,NR14:NT14,NV14)-SUM(NQ14,NU14),"")</f>
        <v/>
      </c>
      <c r="OD14" s="40" t="str">
        <f>IF(SUM(NX14,NY14,OC14)&gt;0,SUM(NX14,NY14,OC14),"")</f>
        <v/>
      </c>
      <c r="OE14" s="18"/>
      <c r="OF14" s="18"/>
      <c r="OG14" s="18"/>
      <c r="OH14" s="18"/>
      <c r="OI14" s="18"/>
      <c r="OJ14" s="18"/>
      <c r="OK14" s="18"/>
      <c r="OL14" s="18"/>
      <c r="OM14" s="18"/>
      <c r="ON14" s="18"/>
      <c r="OO14" s="18"/>
      <c r="OP14" s="18"/>
      <c r="OQ14" s="18"/>
      <c r="OR14" s="18"/>
      <c r="OS14" s="18"/>
      <c r="OT14" s="18"/>
      <c r="OU14" s="18"/>
      <c r="OV14" s="18"/>
      <c r="OW14" s="18"/>
      <c r="OX14" s="18"/>
      <c r="OY14" s="11" t="str">
        <f>IF(SUM(OF14,OJ14)&gt;0,SUM(OF14,OJ14),"")</f>
        <v/>
      </c>
      <c r="OZ14" s="11" t="str">
        <f>IF(SUM(OE14:OF14,OH14:OJ14,OL14)-OG14-OK14&gt;0,SUM(OE14:OF14,OH14:OJ14,OL14)-OG14-OK14,"")</f>
        <v/>
      </c>
      <c r="PA14" s="11" t="str">
        <f>IF(SUM(OM14:ON14,OP14)-OO14&gt;0,SUM(OM14:ON14,OP14)-OO14,"")</f>
        <v/>
      </c>
      <c r="PB14" s="11" t="str">
        <f>IF(SUM(OF14,OJ14,ON14)&gt;0,SUM(OF14,OJ14,ON14),"")</f>
        <v/>
      </c>
      <c r="PC14" s="11" t="str">
        <f>IF(SUM(OZ14,PA14)&gt;0,SUM(OZ14,PA14),"")</f>
        <v/>
      </c>
      <c r="PD14" s="11" t="str">
        <f>IF(SUM(OR14,OV14)&gt;0,SUM(OR14,OV14),"")</f>
        <v/>
      </c>
      <c r="PE14" s="11" t="str">
        <f>IF(SUM(OQ14:OR14,OT14:OV14,OX14)-SUM(OS14,OW14)&gt;0,SUM(OQ14:OR14,OT14:OV14,OX14)-SUM(OS14,OW14),"")</f>
        <v/>
      </c>
      <c r="PF14" s="11" t="str">
        <f>IF(SUM(OZ14,PA14,PE14)&gt;0,SUM(OZ14,PA14,PE14),"")</f>
        <v/>
      </c>
      <c r="PG14" s="17"/>
      <c r="PH14" s="17"/>
      <c r="PI14" s="17"/>
      <c r="PJ14" s="17"/>
      <c r="PK14" s="17"/>
      <c r="PL14" s="17"/>
      <c r="PM14" s="17"/>
      <c r="PN14" s="17"/>
      <c r="PO14" s="17"/>
      <c r="PP14" s="17"/>
      <c r="PQ14" s="17"/>
      <c r="PR14" s="17"/>
      <c r="PS14" s="17"/>
      <c r="PT14" s="17"/>
      <c r="PU14" s="17"/>
      <c r="PV14" s="17"/>
      <c r="PW14" s="17"/>
      <c r="PX14" s="17"/>
      <c r="PY14" s="17"/>
      <c r="PZ14" s="17"/>
      <c r="QA14" s="40" t="str">
        <f>IF(SUM(PH14,PL14)&gt;0,SUM(PH14,PL14),"")</f>
        <v/>
      </c>
      <c r="QB14" s="40" t="str">
        <f>IF(SUM(PG14:PH14,PJ14:PL14,PN14)-PI14-PM14&gt;0,SUM(PG14:PH14,PJ14:PL14,PN14)-PI14-PM14,"")</f>
        <v/>
      </c>
      <c r="QC14" s="40" t="str">
        <f>IF(SUM(PO14:PP14,PR14)-PQ14&gt;0,SUM(PO14:PP14,PR14)-PQ14,"")</f>
        <v/>
      </c>
      <c r="QD14" s="40" t="str">
        <f>IF(SUM(PH14,PL14,PP14)&gt;0,SUM(PH14,PL14,PP14),"")</f>
        <v/>
      </c>
      <c r="QE14" s="40" t="str">
        <f>IF(SUM(QB14,QC14)&gt;0,SUM(QB14,QC14),"")</f>
        <v/>
      </c>
      <c r="QF14" s="40" t="str">
        <f>IF(SUM(PT14,PX14)&gt;0,SUM(PT14,PX14),"")</f>
        <v/>
      </c>
      <c r="QG14" s="40" t="str">
        <f>IF(SUM(PS14:PT14,PV14:PX14,PZ14)-SUM(PU14,PY14)&gt;0,SUM(PS14:PT14,PV14:PX14,PZ14)-SUM(PU14,PY14),"")</f>
        <v/>
      </c>
      <c r="QH14" s="40" t="str">
        <f>IF(SUM(QB14,QC14,QG14)&gt;0,SUM(QB14,QC14,QG14),"")</f>
        <v/>
      </c>
      <c r="QI14" s="18"/>
      <c r="QJ14" s="18"/>
      <c r="QK14" s="18"/>
      <c r="QL14" s="18"/>
      <c r="QM14" s="18"/>
      <c r="QN14" s="18"/>
      <c r="QO14" s="18"/>
      <c r="QP14" s="18"/>
      <c r="QQ14" s="18"/>
      <c r="QR14" s="18"/>
      <c r="QS14" s="18"/>
      <c r="QT14" s="18"/>
      <c r="QU14" s="18"/>
      <c r="QV14" s="18"/>
      <c r="QW14" s="18"/>
      <c r="QX14" s="18"/>
      <c r="QY14" s="18"/>
      <c r="QZ14" s="18"/>
      <c r="RA14" s="18"/>
      <c r="RB14" s="18"/>
      <c r="RC14" s="11" t="str">
        <f>IF(SUM(QJ14,QN14)&gt;0,SUM(QJ14,QN14),"")</f>
        <v/>
      </c>
      <c r="RD14" s="11" t="str">
        <f>IF(SUM(QI14:QJ14,QL14:QN14,QP14)-QK14-QO14&gt;0,SUM(QI14:QJ14,QL14:QN14,QP14)-QK14-QO14,"")</f>
        <v/>
      </c>
      <c r="RE14" s="11" t="str">
        <f>IF(SUM(QQ14:QR14,QT14)-QS14&gt;0,SUM(QQ14:QR14,QT14)-QS14,"")</f>
        <v/>
      </c>
      <c r="RF14" s="11" t="str">
        <f>IF(SUM(QJ14,QN14,QR14)&gt;0,SUM(QJ14,QN14,QR14),"")</f>
        <v/>
      </c>
      <c r="RG14" s="11" t="str">
        <f>IF(SUM(RD14,RE14)&gt;0,SUM(RD14,RE14),"")</f>
        <v/>
      </c>
      <c r="RH14" s="11" t="str">
        <f>IF(SUM(QV14,QZ14)&gt;0,SUM(QV14,QZ14),"")</f>
        <v/>
      </c>
      <c r="RI14" s="11" t="str">
        <f>IF(SUM(QU14:QV14,QX14:QZ14,RB14)-SUM(QW14,RA14)&gt;0,SUM(QU14:QV14,QX14:QZ14,RB14)-SUM(QW14,RA14),"")</f>
        <v/>
      </c>
      <c r="RJ14" s="11" t="str">
        <f>IF(SUM(RD14,RE14,RI14)&gt;0,SUM(RD14,RE14,RI14),"")</f>
        <v/>
      </c>
      <c r="RK14" s="17"/>
      <c r="RL14" s="17"/>
      <c r="RM14" s="17"/>
      <c r="RN14" s="17"/>
      <c r="RO14" s="17"/>
      <c r="RP14" s="17"/>
      <c r="RQ14" s="17"/>
      <c r="RR14" s="17"/>
      <c r="RS14" s="17"/>
      <c r="RT14" s="17"/>
      <c r="RU14" s="17"/>
      <c r="RV14" s="17"/>
      <c r="RW14" s="17"/>
      <c r="RX14" s="17"/>
      <c r="RY14" s="17"/>
      <c r="RZ14" s="17"/>
      <c r="SA14" s="17"/>
      <c r="SB14" s="17"/>
      <c r="SC14" s="17"/>
      <c r="SD14" s="17"/>
      <c r="SE14" s="40" t="str">
        <f>IF(SUM(RL14,RP14)&gt;0,SUM(RL14,RP14),"")</f>
        <v/>
      </c>
      <c r="SF14" s="40" t="str">
        <f>IF(SUM(RK14:RL14,RN14:RP14,RR14)-RM14-RQ14&gt;0,SUM(RK14:RL14,RN14:RP14,RR14)-RM14-RQ14,"")</f>
        <v/>
      </c>
      <c r="SG14" s="40" t="str">
        <f>IF(SUM(RS14:RT14,RV14)-RU14&gt;0,SUM(RS14:RT14,RV14)-RU14,"")</f>
        <v/>
      </c>
      <c r="SH14" s="40" t="str">
        <f>IF(SUM(RL14,RP14,RT14)&gt;0,SUM(RL14,RP14,RT14),"")</f>
        <v/>
      </c>
      <c r="SI14" s="40" t="str">
        <f>IF(SUM(SF14,SG14)&gt;0,SUM(SF14,SG14),"")</f>
        <v/>
      </c>
      <c r="SJ14" s="40" t="str">
        <f>IF(SUM(RX14,SB14)&gt;0,SUM(RX14,SB14),"")</f>
        <v/>
      </c>
      <c r="SK14" s="40" t="str">
        <f>IF(SUM(RW14:RX14,RZ14:SB14,SD14)-SUM(RY14,SC14)&gt;0,SUM(RW14:RX14,RZ14:SB14,SD14)-SUM(RY14,SC14),"")</f>
        <v/>
      </c>
      <c r="SL14" s="40" t="str">
        <f>IF(SUM(SF14,SG14,SK14)&gt;0,SUM(SF14,SG14,SK14),"")</f>
        <v/>
      </c>
      <c r="SM14" s="26">
        <f>IF($CA14="P",BK14,(BK14+AO14)/2)</f>
        <v>0</v>
      </c>
      <c r="SN14" s="26">
        <f>IF($CA14="P",BL14,(BL14+AP14)/2)</f>
        <v>0</v>
      </c>
      <c r="SO14" s="26">
        <f>IF($CA14="P",BM14,(BM14+AQ14)/2)</f>
        <v>0</v>
      </c>
      <c r="SP14" s="26">
        <f>IF($CA14="P",BN14,(BN14+AR14)/2)</f>
        <v>0</v>
      </c>
      <c r="SQ14" s="26">
        <f>IF($CA14="P",BO14,(BO14+AS14)/2)</f>
        <v>0</v>
      </c>
      <c r="SR14" s="26">
        <f>IF($CA14="P",BP14,(BP14+AT14)/2)</f>
        <v>0</v>
      </c>
      <c r="SS14" s="26">
        <f>IF($CA14="P",BQ14,(BQ14+AU14)/2)</f>
        <v>0</v>
      </c>
      <c r="ST14" s="26">
        <f>IF($CA14="P",BR14,(BR14+AV14)/2)</f>
        <v>0</v>
      </c>
      <c r="SU14" s="26">
        <f>IF($CA14="P",BS14,(BS14+AW14)/2)</f>
        <v>0</v>
      </c>
      <c r="SV14" s="26">
        <f>IF($CA14="P",BT14,(BT14+AX14)/2)</f>
        <v>0</v>
      </c>
      <c r="SW14" s="26">
        <f>IF($CA14="P",BU14,(BU14+AY14)/2)</f>
        <v>0</v>
      </c>
      <c r="SX14" s="26">
        <f>IF($CA14="P",BV14,(BV14+AZ14)/2)</f>
        <v>0</v>
      </c>
      <c r="SY14" s="26">
        <f>IF($CA14="P",BW14,(BW14+BA14)/2)</f>
        <v>0</v>
      </c>
      <c r="SZ14" s="26">
        <f>IF($CA14="P",BX14,(BX14+BB14)/2)</f>
        <v>0</v>
      </c>
      <c r="TA14" s="26">
        <f>IF($CA14="P",BY14,(BY14+BC14)/2)</f>
        <v>0</v>
      </c>
      <c r="TB14" s="26">
        <f>IF($CA14="P",BZ14,(BZ14+BD14)/2)</f>
        <v>0</v>
      </c>
      <c r="TC14" s="28" t="s">
        <v>53</v>
      </c>
      <c r="TD14" s="11" t="str">
        <f>IF(SUM(SN14,SR14)&gt;0,SUM(SN14,SR14),"")</f>
        <v/>
      </c>
      <c r="TE14" s="11" t="str">
        <f>IF(SUM(SM14:SN14,SP14:SR14,ST14)-SO14-SS14&gt;0,SUM(SM14:SN14,SP14:SR14,ST14)-SO14-SS14,"")</f>
        <v/>
      </c>
      <c r="TF14" s="11" t="str">
        <f>IF(SUM(SV14,SZ14)&gt;0,SUM(SV14,SZ14),"")</f>
        <v/>
      </c>
      <c r="TG14" s="11" t="str">
        <f>IF(SUM(SU14:SV14,SX14:SZ14,TB14)-SUM(SW14,TA14)&gt;0,SUM(SU14:SV14,SX14:SZ14,TB14)-SUM(SW14,TA14),"")</f>
        <v/>
      </c>
      <c r="TH14" s="11" t="str">
        <f>IF(SUM(TE14,TG14)&gt;0,SUM(TE14,TG14),"")</f>
        <v/>
      </c>
    </row>
    <row r="15" spans="1:528" ht="17" x14ac:dyDescent="0.2">
      <c r="P15" s="10"/>
      <c r="Q15" s="10"/>
      <c r="R15" s="10"/>
      <c r="QA15" s="36"/>
      <c r="QI15"/>
      <c r="RC15" s="36"/>
      <c r="RD15" s="36"/>
      <c r="RE15" s="36"/>
      <c r="RF15" s="36"/>
      <c r="RG15" s="36"/>
      <c r="RH15" s="36"/>
      <c r="RI15" s="36"/>
      <c r="RJ15" s="36"/>
      <c r="SE15" s="36"/>
      <c r="SF15" s="36"/>
      <c r="SG15" s="36"/>
      <c r="SH15" s="36"/>
      <c r="SI15" s="36"/>
      <c r="SJ15" s="36"/>
      <c r="SK15" s="36"/>
      <c r="SL15" s="36"/>
    </row>
    <row r="16" spans="1:528" ht="17" x14ac:dyDescent="0.2">
      <c r="P16" s="10"/>
      <c r="Q16" s="10"/>
      <c r="R16" s="10"/>
      <c r="QA16" s="36"/>
      <c r="QI16"/>
      <c r="RC16" s="36"/>
      <c r="RD16" s="36"/>
      <c r="RE16" s="36"/>
      <c r="RF16" s="36"/>
      <c r="RG16" s="36"/>
      <c r="RH16" s="36"/>
      <c r="RI16" s="36"/>
      <c r="RJ16" s="36"/>
      <c r="SE16" s="36"/>
      <c r="SF16" s="36"/>
      <c r="SG16" s="36"/>
      <c r="SH16" s="36"/>
      <c r="SI16" s="36"/>
      <c r="SJ16" s="36"/>
      <c r="SK16" s="36"/>
      <c r="SL16" s="36"/>
    </row>
    <row r="17" spans="1:506" ht="17" x14ac:dyDescent="0.2">
      <c r="B17" s="23" t="s">
        <v>51</v>
      </c>
      <c r="P17" s="10"/>
      <c r="Q17" s="10"/>
      <c r="R17" s="10"/>
      <c r="AN17" s="42">
        <v>11.4</v>
      </c>
      <c r="BJ17" s="42">
        <v>11.4</v>
      </c>
      <c r="CF17" s="42">
        <v>11.4</v>
      </c>
      <c r="DC17" s="4"/>
      <c r="DJ17" s="42">
        <v>11.4</v>
      </c>
      <c r="EE17" s="4"/>
      <c r="EL17" s="42">
        <v>11.4</v>
      </c>
      <c r="FG17" s="4"/>
      <c r="FN17" s="42">
        <v>11.4</v>
      </c>
      <c r="GI17" s="4"/>
      <c r="GP17" s="42">
        <v>11.4</v>
      </c>
      <c r="HK17" s="4"/>
      <c r="HR17" s="42">
        <v>11.4</v>
      </c>
      <c r="IM17" s="4"/>
      <c r="IT17" s="42">
        <v>11.4</v>
      </c>
      <c r="JO17" s="4"/>
      <c r="JV17" s="42">
        <v>11.4</v>
      </c>
      <c r="KQ17" s="4"/>
      <c r="KX17" s="42">
        <v>11.4</v>
      </c>
      <c r="LS17" s="4"/>
      <c r="LZ17" s="42">
        <v>11.4</v>
      </c>
      <c r="MU17" s="4"/>
      <c r="NB17" s="42">
        <v>11.4</v>
      </c>
      <c r="NW17" s="4"/>
      <c r="OD17" s="42">
        <v>11.4</v>
      </c>
      <c r="OY17" s="4"/>
      <c r="PF17" s="42">
        <v>11.4</v>
      </c>
      <c r="QA17" s="4"/>
      <c r="QH17" s="42">
        <v>11.4</v>
      </c>
      <c r="QI17"/>
      <c r="RC17" s="4"/>
      <c r="RD17" s="36"/>
      <c r="RE17" s="36"/>
      <c r="RF17" s="36"/>
      <c r="RG17" s="36"/>
      <c r="RH17" s="36"/>
      <c r="RI17" s="36"/>
      <c r="RJ17" s="42">
        <v>11.4</v>
      </c>
      <c r="SE17" s="4"/>
      <c r="SF17" s="36"/>
      <c r="SG17" s="36"/>
      <c r="SH17" s="36"/>
      <c r="SI17" s="36"/>
      <c r="SJ17" s="36"/>
      <c r="SK17" s="36"/>
      <c r="SL17" s="42">
        <v>11.4</v>
      </c>
    </row>
    <row r="18" spans="1:506" ht="17" x14ac:dyDescent="0.2">
      <c r="B18" s="30" t="s">
        <v>50</v>
      </c>
      <c r="P18" s="10"/>
      <c r="Q18" s="10"/>
      <c r="R18" s="10"/>
      <c r="AN18" s="52">
        <v>12.4</v>
      </c>
      <c r="BJ18" s="52">
        <v>12.4</v>
      </c>
      <c r="CF18" s="52">
        <v>12.4</v>
      </c>
      <c r="DC18" s="4"/>
      <c r="DJ18" s="52">
        <v>12.4</v>
      </c>
      <c r="EE18" s="4"/>
      <c r="EL18" s="52">
        <v>12.4</v>
      </c>
      <c r="FG18" s="4"/>
      <c r="FN18" s="52">
        <v>12.4</v>
      </c>
      <c r="GI18" s="4"/>
      <c r="GP18" s="52">
        <v>12.4</v>
      </c>
      <c r="HK18" s="4"/>
      <c r="HR18" s="52">
        <v>12.4</v>
      </c>
      <c r="IM18" s="4"/>
      <c r="IT18" s="52">
        <v>12.4</v>
      </c>
      <c r="JO18" s="4"/>
      <c r="JV18" s="52">
        <v>12.4</v>
      </c>
      <c r="KQ18" s="4"/>
      <c r="KX18" s="52">
        <v>12.4</v>
      </c>
      <c r="LS18" s="4"/>
      <c r="LZ18" s="52">
        <v>12.4</v>
      </c>
      <c r="MU18" s="4"/>
      <c r="NB18" s="52">
        <v>12.4</v>
      </c>
      <c r="NW18" s="4"/>
      <c r="OD18" s="52">
        <v>12.4</v>
      </c>
      <c r="OY18" s="4"/>
      <c r="PF18" s="52">
        <v>12.4</v>
      </c>
      <c r="QA18" s="4"/>
      <c r="QH18" s="52">
        <v>12.4</v>
      </c>
      <c r="QI18"/>
      <c r="RC18" s="4"/>
      <c r="RD18" s="36"/>
      <c r="RE18" s="36"/>
      <c r="RF18" s="36"/>
      <c r="RG18" s="36"/>
      <c r="RH18" s="36"/>
      <c r="RI18" s="36"/>
      <c r="RJ18" s="52">
        <v>12.4</v>
      </c>
      <c r="SE18" s="4"/>
      <c r="SF18" s="36"/>
      <c r="SG18" s="36"/>
      <c r="SH18" s="36"/>
      <c r="SI18" s="36"/>
      <c r="SJ18" s="36"/>
      <c r="SK18" s="36"/>
      <c r="SL18" s="52">
        <v>12.4</v>
      </c>
    </row>
    <row r="19" spans="1:506" ht="17" x14ac:dyDescent="0.2">
      <c r="A19" s="5"/>
      <c r="B19" s="31" t="s">
        <v>63</v>
      </c>
      <c r="C19" s="20"/>
      <c r="P19" s="10"/>
      <c r="Q19" s="10"/>
      <c r="R19" s="10"/>
      <c r="AN19" s="44">
        <v>15</v>
      </c>
      <c r="BJ19" s="44">
        <v>15</v>
      </c>
      <c r="CF19" s="44">
        <v>15</v>
      </c>
      <c r="DC19" s="4"/>
      <c r="DJ19" s="44">
        <v>0</v>
      </c>
      <c r="EE19" s="4"/>
      <c r="EL19" s="44">
        <v>0</v>
      </c>
      <c r="FG19" s="4"/>
      <c r="FN19" s="44">
        <v>0</v>
      </c>
      <c r="GI19" s="4"/>
      <c r="GP19" s="44">
        <v>0</v>
      </c>
      <c r="HK19" s="4"/>
      <c r="HR19" s="44">
        <v>0</v>
      </c>
      <c r="IM19" s="4"/>
      <c r="IT19" s="44">
        <v>0</v>
      </c>
      <c r="JO19" s="4"/>
      <c r="JV19" s="44">
        <v>0</v>
      </c>
      <c r="KQ19" s="4"/>
      <c r="KX19" s="44">
        <v>0</v>
      </c>
      <c r="LS19" s="4"/>
      <c r="LZ19" s="44">
        <v>0</v>
      </c>
      <c r="MU19" s="4"/>
      <c r="NB19" s="44">
        <v>0</v>
      </c>
      <c r="NW19" s="4"/>
      <c r="OD19" s="44">
        <v>0</v>
      </c>
      <c r="OY19" s="4"/>
      <c r="PF19" s="44">
        <v>0</v>
      </c>
      <c r="QA19" s="4"/>
      <c r="QH19" s="44">
        <v>0</v>
      </c>
      <c r="QI19"/>
      <c r="RC19" s="4"/>
      <c r="RD19" s="36"/>
      <c r="RE19" s="36"/>
      <c r="RF19" s="36"/>
      <c r="RG19" s="36"/>
      <c r="RH19" s="36"/>
      <c r="RI19" s="36"/>
      <c r="RJ19" s="44">
        <v>0</v>
      </c>
      <c r="SE19" s="4"/>
      <c r="SF19" s="36"/>
      <c r="SG19" s="36"/>
      <c r="SH19" s="36"/>
      <c r="SI19" s="36"/>
      <c r="SJ19" s="36"/>
      <c r="SK19" s="36"/>
      <c r="SL19" s="44">
        <v>0</v>
      </c>
    </row>
    <row r="20" spans="1:506" ht="17" x14ac:dyDescent="0.2">
      <c r="A20" s="5"/>
      <c r="B20" s="35" t="s">
        <v>75</v>
      </c>
      <c r="C20" s="20"/>
      <c r="P20" s="10"/>
      <c r="Q20" s="10"/>
      <c r="R20" s="10"/>
      <c r="AN20" s="45">
        <v>17.100000000000001</v>
      </c>
      <c r="BJ20" s="45">
        <v>17.100000000000001</v>
      </c>
      <c r="CF20" s="45">
        <v>17.100000000000001</v>
      </c>
      <c r="DC20" s="4"/>
      <c r="DJ20" s="45">
        <v>0</v>
      </c>
      <c r="EE20" s="4"/>
      <c r="EL20" s="45">
        <v>0</v>
      </c>
      <c r="FG20" s="4"/>
      <c r="FN20" s="45">
        <v>0</v>
      </c>
      <c r="GI20" s="4"/>
      <c r="GP20" s="45">
        <v>0</v>
      </c>
      <c r="HK20" s="4"/>
      <c r="HR20" s="45">
        <v>0</v>
      </c>
      <c r="IM20" s="4"/>
      <c r="IT20" s="45">
        <v>0</v>
      </c>
      <c r="JO20" s="4"/>
      <c r="JV20" s="45">
        <v>0</v>
      </c>
      <c r="KQ20" s="4"/>
      <c r="KX20" s="45">
        <v>0</v>
      </c>
      <c r="LS20" s="4"/>
      <c r="LZ20" s="45">
        <v>0</v>
      </c>
      <c r="MU20" s="4"/>
      <c r="NB20" s="45">
        <v>0</v>
      </c>
      <c r="NW20" s="4"/>
      <c r="OD20" s="45">
        <v>0</v>
      </c>
      <c r="OY20" s="4"/>
      <c r="PF20" s="45">
        <v>0</v>
      </c>
      <c r="QA20" s="4"/>
      <c r="QH20" s="45">
        <v>0</v>
      </c>
      <c r="QI20"/>
      <c r="RC20" s="4"/>
      <c r="RD20" s="36"/>
      <c r="RE20" s="36"/>
      <c r="RF20" s="36"/>
      <c r="RG20" s="36"/>
      <c r="RH20" s="36"/>
      <c r="RI20" s="36"/>
      <c r="RJ20" s="45">
        <v>0</v>
      </c>
      <c r="SE20" s="4"/>
      <c r="SF20" s="36"/>
      <c r="SG20" s="36"/>
      <c r="SH20" s="36"/>
      <c r="SI20" s="36"/>
      <c r="SJ20" s="36"/>
      <c r="SK20" s="36"/>
      <c r="SL20" s="45">
        <v>0</v>
      </c>
    </row>
    <row r="21" spans="1:506" ht="17" x14ac:dyDescent="0.2">
      <c r="A21" s="5"/>
      <c r="B21" s="34" t="s">
        <v>48</v>
      </c>
      <c r="C21" s="20"/>
      <c r="P21" s="10"/>
      <c r="Q21" s="10"/>
      <c r="R21" s="10"/>
      <c r="AN21" s="46">
        <v>46.6</v>
      </c>
      <c r="BJ21" s="46">
        <v>46.6</v>
      </c>
      <c r="CF21" s="46">
        <v>46.6</v>
      </c>
      <c r="DC21" s="4"/>
      <c r="DJ21" s="46">
        <v>46.6</v>
      </c>
      <c r="EE21" s="4"/>
      <c r="EL21" s="46">
        <v>46.6</v>
      </c>
      <c r="FG21" s="4"/>
      <c r="FN21" s="46">
        <v>46.6</v>
      </c>
      <c r="GI21" s="4"/>
      <c r="GP21" s="46">
        <v>46.6</v>
      </c>
      <c r="HK21" s="4"/>
      <c r="HR21" s="46">
        <v>46.6</v>
      </c>
      <c r="IM21" s="4"/>
      <c r="IT21" s="46">
        <v>46.6</v>
      </c>
      <c r="JO21" s="4"/>
      <c r="JV21" s="46">
        <v>46.6</v>
      </c>
      <c r="KQ21" s="4"/>
      <c r="KX21" s="46">
        <v>46.6</v>
      </c>
      <c r="LS21" s="4"/>
      <c r="LZ21" s="46">
        <v>46.6</v>
      </c>
      <c r="MU21" s="4"/>
      <c r="NB21" s="46">
        <v>46.6</v>
      </c>
      <c r="NW21" s="4"/>
      <c r="OD21" s="46">
        <v>46.6</v>
      </c>
      <c r="OY21" s="4"/>
      <c r="PF21" s="46">
        <v>46.6</v>
      </c>
      <c r="QA21" s="4"/>
      <c r="QH21" s="46">
        <v>46.6</v>
      </c>
      <c r="QI21"/>
      <c r="RC21" s="4"/>
      <c r="RD21" s="36"/>
      <c r="RE21" s="36"/>
      <c r="RF21" s="36"/>
      <c r="RG21" s="36"/>
      <c r="RH21" s="36"/>
      <c r="RI21" s="36"/>
      <c r="RJ21" s="46">
        <v>46.6</v>
      </c>
      <c r="SE21" s="4"/>
      <c r="SF21" s="36"/>
      <c r="SG21" s="36"/>
      <c r="SH21" s="36"/>
      <c r="SI21" s="36"/>
      <c r="SJ21" s="36"/>
      <c r="SK21" s="36"/>
      <c r="SL21" s="46">
        <v>46.6</v>
      </c>
    </row>
    <row r="22" spans="1:506" ht="17" x14ac:dyDescent="0.2">
      <c r="A22" s="5"/>
      <c r="B22" s="24" t="s">
        <v>49</v>
      </c>
      <c r="C22" s="20"/>
      <c r="P22" s="10"/>
      <c r="Q22" s="10"/>
      <c r="R22" s="10"/>
      <c r="AN22" s="47">
        <v>47.6</v>
      </c>
      <c r="BJ22" s="47">
        <v>47.6</v>
      </c>
      <c r="CF22" s="47">
        <v>47.6</v>
      </c>
      <c r="DC22" s="4"/>
      <c r="DJ22" s="47">
        <v>47.6</v>
      </c>
      <c r="EE22" s="4"/>
      <c r="EL22" s="47">
        <v>47.6</v>
      </c>
      <c r="FG22" s="4"/>
      <c r="FN22" s="47">
        <v>47.6</v>
      </c>
      <c r="GI22" s="4"/>
      <c r="GP22" s="47">
        <v>47.6</v>
      </c>
      <c r="HK22" s="4"/>
      <c r="HR22" s="47">
        <v>47.6</v>
      </c>
      <c r="IM22" s="4"/>
      <c r="IT22" s="47">
        <v>47.6</v>
      </c>
      <c r="JO22" s="4"/>
      <c r="JV22" s="47">
        <v>47.6</v>
      </c>
      <c r="KQ22" s="4"/>
      <c r="KX22" s="47">
        <v>47.6</v>
      </c>
      <c r="LS22" s="4"/>
      <c r="LZ22" s="47">
        <v>47.6</v>
      </c>
      <c r="MU22" s="4"/>
      <c r="NB22" s="47">
        <v>47.6</v>
      </c>
      <c r="NW22" s="4"/>
      <c r="OD22" s="47">
        <v>47.6</v>
      </c>
      <c r="OY22" s="4"/>
      <c r="PF22" s="47">
        <v>47.6</v>
      </c>
      <c r="QA22" s="4"/>
      <c r="QH22" s="47">
        <v>47.6</v>
      </c>
      <c r="QI22"/>
      <c r="RC22" s="4"/>
      <c r="RD22" s="36"/>
      <c r="RE22" s="36"/>
      <c r="RF22" s="36"/>
      <c r="RG22" s="36"/>
      <c r="RH22" s="36"/>
      <c r="RI22" s="36"/>
      <c r="RJ22" s="47">
        <v>47.6</v>
      </c>
      <c r="SE22" s="4"/>
      <c r="SF22" s="36"/>
      <c r="SG22" s="36"/>
      <c r="SH22" s="36"/>
      <c r="SI22" s="36"/>
      <c r="SJ22" s="36"/>
      <c r="SK22" s="36"/>
      <c r="SL22" s="47">
        <v>47.6</v>
      </c>
    </row>
    <row r="23" spans="1:506" ht="17" x14ac:dyDescent="0.2">
      <c r="A23" s="5"/>
      <c r="B23" s="33" t="s">
        <v>62</v>
      </c>
      <c r="C23" s="20"/>
      <c r="P23" s="10"/>
      <c r="Q23" s="10"/>
      <c r="R23" s="10"/>
      <c r="AN23" s="48">
        <v>50.2</v>
      </c>
      <c r="BJ23" s="48">
        <v>50.2</v>
      </c>
      <c r="CF23" s="48">
        <v>50.2</v>
      </c>
      <c r="DC23" s="4"/>
      <c r="DJ23" s="48">
        <v>50.2</v>
      </c>
      <c r="EE23" s="4"/>
      <c r="EL23" s="48">
        <v>50.2</v>
      </c>
      <c r="FG23" s="4"/>
      <c r="FN23" s="48">
        <v>50.2</v>
      </c>
      <c r="GI23" s="4"/>
      <c r="GP23" s="48">
        <v>50.2</v>
      </c>
      <c r="HK23" s="4"/>
      <c r="HR23" s="48">
        <v>50.2</v>
      </c>
      <c r="IM23" s="4"/>
      <c r="IT23" s="48">
        <v>50.2</v>
      </c>
      <c r="JO23" s="4"/>
      <c r="JV23" s="48">
        <v>50.2</v>
      </c>
      <c r="KQ23" s="4"/>
      <c r="KX23" s="48">
        <v>50.2</v>
      </c>
      <c r="LS23" s="4"/>
      <c r="LZ23" s="48">
        <v>50.2</v>
      </c>
      <c r="MU23" s="4"/>
      <c r="NB23" s="48">
        <v>50.2</v>
      </c>
      <c r="NW23" s="4"/>
      <c r="OD23" s="48">
        <v>50.2</v>
      </c>
      <c r="OY23" s="4"/>
      <c r="PF23" s="48">
        <v>50.2</v>
      </c>
      <c r="QA23" s="4"/>
      <c r="QH23" s="48">
        <v>50.2</v>
      </c>
      <c r="QI23"/>
      <c r="RC23" s="4"/>
      <c r="RD23" s="36"/>
      <c r="RE23" s="36"/>
      <c r="RF23" s="36"/>
      <c r="RG23" s="36"/>
      <c r="RH23" s="36"/>
      <c r="RI23" s="36"/>
      <c r="RJ23" s="48">
        <v>50.2</v>
      </c>
      <c r="SE23" s="4"/>
      <c r="SF23" s="36"/>
      <c r="SG23" s="36"/>
      <c r="SH23" s="36"/>
      <c r="SI23" s="36"/>
      <c r="SJ23" s="36"/>
      <c r="SK23" s="36"/>
      <c r="SL23" s="48">
        <v>50.2</v>
      </c>
    </row>
    <row r="24" spans="1:506" ht="17" x14ac:dyDescent="0.2">
      <c r="A24" s="5"/>
      <c r="B24" s="25" t="s">
        <v>32</v>
      </c>
      <c r="C24" s="20"/>
      <c r="P24" s="10"/>
      <c r="Q24" s="10"/>
      <c r="R24" s="10"/>
      <c r="AN24" s="49">
        <v>54.7</v>
      </c>
      <c r="BJ24" s="49">
        <v>54.7</v>
      </c>
      <c r="CF24" s="49">
        <v>54.7</v>
      </c>
      <c r="DC24" s="4"/>
      <c r="DJ24" s="49">
        <v>54.7</v>
      </c>
      <c r="EE24" s="4"/>
      <c r="EL24" s="49">
        <v>54.7</v>
      </c>
      <c r="FG24" s="4"/>
      <c r="FN24" s="49">
        <v>54.7</v>
      </c>
      <c r="GI24" s="4"/>
      <c r="GP24" s="49">
        <v>54.7</v>
      </c>
      <c r="HK24" s="4"/>
      <c r="HR24" s="49">
        <v>54.7</v>
      </c>
      <c r="IM24" s="4"/>
      <c r="IT24" s="49">
        <v>54.7</v>
      </c>
      <c r="JO24" s="4"/>
      <c r="JV24" s="49">
        <v>54.7</v>
      </c>
      <c r="KQ24" s="4"/>
      <c r="KX24" s="49">
        <v>54.7</v>
      </c>
      <c r="LS24" s="4"/>
      <c r="LZ24" s="49">
        <v>54.7</v>
      </c>
      <c r="MU24" s="4"/>
      <c r="NB24" s="49">
        <v>54.7</v>
      </c>
      <c r="NW24" s="4"/>
      <c r="OD24" s="49">
        <v>54.7</v>
      </c>
      <c r="OY24" s="4"/>
      <c r="PF24" s="49">
        <v>54.7</v>
      </c>
      <c r="QA24" s="4"/>
      <c r="QH24" s="49">
        <v>54.7</v>
      </c>
      <c r="QI24"/>
      <c r="RC24" s="4"/>
      <c r="RD24" s="36"/>
      <c r="RE24" s="36"/>
      <c r="RF24" s="36"/>
      <c r="RG24" s="36"/>
      <c r="RH24" s="36"/>
      <c r="RI24" s="36"/>
      <c r="RJ24" s="49">
        <v>54.7</v>
      </c>
      <c r="SE24" s="4"/>
      <c r="SF24" s="36"/>
      <c r="SG24" s="36"/>
      <c r="SH24" s="36"/>
      <c r="SI24" s="36"/>
      <c r="SJ24" s="36"/>
      <c r="SK24" s="36"/>
      <c r="SL24" s="49">
        <v>54.7</v>
      </c>
    </row>
    <row r="25" spans="1:506" x14ac:dyDescent="0.2">
      <c r="B25" s="29" t="s">
        <v>54</v>
      </c>
      <c r="C25" s="2"/>
    </row>
    <row r="26" spans="1:506" x14ac:dyDescent="0.2">
      <c r="A26" s="5"/>
      <c r="B26" s="5"/>
      <c r="C26" s="20"/>
      <c r="PH26" s="2"/>
      <c r="PI26" s="2"/>
      <c r="PJ26" s="2"/>
      <c r="PK26" s="2"/>
      <c r="PL26" s="2"/>
      <c r="PM26" s="2"/>
      <c r="PN26" s="2"/>
      <c r="PO26" s="2"/>
      <c r="PP26" s="2"/>
    </row>
    <row r="27" spans="1:506" x14ac:dyDescent="0.2">
      <c r="A27" s="5"/>
      <c r="B27" s="5"/>
      <c r="C27" s="20"/>
    </row>
    <row r="28" spans="1:506" x14ac:dyDescent="0.2">
      <c r="A28" s="5"/>
      <c r="B28" s="5"/>
      <c r="C28" s="20"/>
    </row>
    <row r="29" spans="1:506" x14ac:dyDescent="0.2">
      <c r="A29" s="5"/>
      <c r="B29" s="5"/>
      <c r="C29" s="5"/>
    </row>
    <row r="32" spans="1:506" x14ac:dyDescent="0.2">
      <c r="B32" s="60"/>
    </row>
  </sheetData>
  <sheetProtection sheet="1" formatCells="0" formatColumns="0" formatRows="0"/>
  <autoFilter ref="A1:TH1" xr:uid="{562C6DCA-CC42-3044-B5F7-4065DAFFC028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4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sortState xmlns:xlrd2="http://schemas.microsoft.com/office/spreadsheetml/2017/richdata2" ref="A4:TH14">
      <sortCondition descending="1" ref="F1:F15"/>
    </sortState>
  </autoFilter>
  <mergeCells count="129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EM1:FN1"/>
    <mergeCell ref="FO1:GP1"/>
    <mergeCell ref="GQ1:HR1"/>
    <mergeCell ref="HS1:IT1"/>
    <mergeCell ref="Q1:Q3"/>
    <mergeCell ref="R1:R3"/>
    <mergeCell ref="S1:AN1"/>
    <mergeCell ref="AO1:BJ1"/>
    <mergeCell ref="BK1:CF1"/>
    <mergeCell ref="CG1:CH1"/>
    <mergeCell ref="BA2:BD2"/>
    <mergeCell ref="BK2:BN2"/>
    <mergeCell ref="BO2:BR2"/>
    <mergeCell ref="BS2:BV2"/>
    <mergeCell ref="BW2:BZ2"/>
    <mergeCell ref="CI2:CL2"/>
    <mergeCell ref="CM2:CP2"/>
    <mergeCell ref="CQ2:CT2"/>
    <mergeCell ref="CU2:CX2"/>
    <mergeCell ref="CY2:DB2"/>
    <mergeCell ref="DK2:DN2"/>
    <mergeCell ref="DO2:DR2"/>
    <mergeCell ref="DS2:DV2"/>
    <mergeCell ref="DW2:DZ2"/>
    <mergeCell ref="EA2:ED2"/>
    <mergeCell ref="HG2:HJ2"/>
    <mergeCell ref="SM1:TH1"/>
    <mergeCell ref="S2:V2"/>
    <mergeCell ref="W2:Z2"/>
    <mergeCell ref="AA2:AD2"/>
    <mergeCell ref="AE2:AH2"/>
    <mergeCell ref="AO2:AR2"/>
    <mergeCell ref="AS2:AV2"/>
    <mergeCell ref="AW2:AZ2"/>
    <mergeCell ref="IU1:JV1"/>
    <mergeCell ref="JW1:KX1"/>
    <mergeCell ref="KY1:LZ1"/>
    <mergeCell ref="MA1:NB1"/>
    <mergeCell ref="NC1:OD1"/>
    <mergeCell ref="OE1:PF1"/>
    <mergeCell ref="CI1:DJ1"/>
    <mergeCell ref="DK1:EL1"/>
    <mergeCell ref="EM2:EP2"/>
    <mergeCell ref="EQ2:ET2"/>
    <mergeCell ref="EU2:EX2"/>
    <mergeCell ref="EY2:FB2"/>
    <mergeCell ref="FC2:FF2"/>
    <mergeCell ref="FO2:FR2"/>
    <mergeCell ref="GY2:HB2"/>
    <mergeCell ref="HC2:HF2"/>
    <mergeCell ref="HS2:HV2"/>
    <mergeCell ref="HW2:HZ2"/>
    <mergeCell ref="IA2:ID2"/>
    <mergeCell ref="FS2:FV2"/>
    <mergeCell ref="FW2:FZ2"/>
    <mergeCell ref="GA2:GD2"/>
    <mergeCell ref="GE2:GH2"/>
    <mergeCell ref="GQ2:GT2"/>
    <mergeCell ref="GU2:GX2"/>
    <mergeCell ref="JK2:JN2"/>
    <mergeCell ref="JW2:JZ2"/>
    <mergeCell ref="KA2:KD2"/>
    <mergeCell ref="KE2:KH2"/>
    <mergeCell ref="KI2:KL2"/>
    <mergeCell ref="KM2:KP2"/>
    <mergeCell ref="IE2:IH2"/>
    <mergeCell ref="II2:IL2"/>
    <mergeCell ref="IU2:IX2"/>
    <mergeCell ref="IY2:JB2"/>
    <mergeCell ref="JC2:JF2"/>
    <mergeCell ref="JG2:JJ2"/>
    <mergeCell ref="ME2:MH2"/>
    <mergeCell ref="MI2:ML2"/>
    <mergeCell ref="MM2:MP2"/>
    <mergeCell ref="MQ2:MT2"/>
    <mergeCell ref="NC2:NF2"/>
    <mergeCell ref="NG2:NJ2"/>
    <mergeCell ref="KY2:LB2"/>
    <mergeCell ref="LC2:LF2"/>
    <mergeCell ref="LG2:LJ2"/>
    <mergeCell ref="LK2:LN2"/>
    <mergeCell ref="LO2:LR2"/>
    <mergeCell ref="MA2:MD2"/>
    <mergeCell ref="SY2:TB2"/>
    <mergeCell ref="OQ2:OT2"/>
    <mergeCell ref="OU2:OX2"/>
    <mergeCell ref="SM2:SP2"/>
    <mergeCell ref="SQ2:ST2"/>
    <mergeCell ref="SU2:SX2"/>
    <mergeCell ref="NK2:NN2"/>
    <mergeCell ref="NO2:NR2"/>
    <mergeCell ref="NS2:NV2"/>
    <mergeCell ref="OE2:OH2"/>
    <mergeCell ref="OI2:OL2"/>
    <mergeCell ref="OM2:OP2"/>
    <mergeCell ref="RK1:SL1"/>
    <mergeCell ref="RK2:RN2"/>
    <mergeCell ref="RO2:RR2"/>
    <mergeCell ref="RS2:RV2"/>
    <mergeCell ref="RW2:RZ2"/>
    <mergeCell ref="SA2:SD2"/>
    <mergeCell ref="PG1:QH1"/>
    <mergeCell ref="QI1:RJ1"/>
    <mergeCell ref="PG2:PJ2"/>
    <mergeCell ref="PK2:PN2"/>
    <mergeCell ref="PO2:PR2"/>
    <mergeCell ref="PS2:PV2"/>
    <mergeCell ref="PW2:PZ2"/>
    <mergeCell ref="QI2:QL2"/>
    <mergeCell ref="QM2:QP2"/>
    <mergeCell ref="QQ2:QT2"/>
    <mergeCell ref="QU2:QX2"/>
    <mergeCell ref="QY2:RB2"/>
  </mergeCells>
  <conditionalFormatting sqref="A4:A1048576">
    <cfRule type="expression" dxfId="163" priority="159438" stopIfTrue="1">
      <formula>IF(A4&gt;8,1,0)</formula>
    </cfRule>
    <cfRule type="expression" dxfId="162" priority="159439" stopIfTrue="1">
      <formula>AND(G4="P",F4="")</formula>
    </cfRule>
  </conditionalFormatting>
  <conditionalFormatting sqref="H1:H1048576">
    <cfRule type="containsText" dxfId="161" priority="1" stopIfTrue="1" operator="containsText" text="National Team">
      <formula>NOT(ISERROR(SEARCH("National Team",H1)))</formula>
    </cfRule>
    <cfRule type="containsText" dxfId="160" priority="2" stopIfTrue="1" operator="containsText" text="Worlds Team">
      <formula>NOT(ISERROR(SEARCH("Worlds Team",H1)))</formula>
    </cfRule>
    <cfRule type="containsText" dxfId="159" priority="3" stopIfTrue="1" operator="containsText" text="Excellence">
      <formula>NOT(ISERROR(SEARCH("Excellence",H1)))</formula>
    </cfRule>
    <cfRule type="containsText" dxfId="158" priority="4" stopIfTrue="1" operator="containsText" text="Merit">
      <formula>NOT(ISERROR(SEARCH("Merit",H1)))</formula>
    </cfRule>
    <cfRule type="containsText" dxfId="157" priority="5" stopIfTrue="1" operator="containsText" text="No DD">
      <formula>NOT(ISERROR(SEARCH("No DD",H1)))</formula>
    </cfRule>
  </conditionalFormatting>
  <conditionalFormatting sqref="DD1:DD1048576 EF1:EF1048576 FH1:FH1048576 GJ1:GJ1048576 HL1:HL1048576 IN1:IN1048576 JP1:JP1048576 KR1:KR1048576 LT1:LT1048576 MV1:MV1048576 NX1:NX1048576 OZ1:OZ1048576 QB1:QB1048576 RD1:RD1048576 SF1:SF1048576">
    <cfRule type="cellIs" dxfId="156" priority="17" stopIfTrue="1" operator="between">
      <formula>DJ$21-0.00001</formula>
      <formula>DJ$22-0.00001</formula>
    </cfRule>
    <cfRule type="cellIs" dxfId="155" priority="18" stopIfTrue="1" operator="between">
      <formula>DJ$22-0.00001</formula>
      <formula>DJ$23-0.00001</formula>
    </cfRule>
    <cfRule type="cellIs" dxfId="154" priority="51" stopIfTrue="1" operator="between">
      <formula>DJ$23-0.00001</formula>
      <formula>DJ$24-0.00001</formula>
    </cfRule>
    <cfRule type="cellIs" dxfId="153" priority="68" stopIfTrue="1" operator="between">
      <formula>DJ$24-0.00001</formula>
      <formula>1000</formula>
    </cfRule>
  </conditionalFormatting>
  <conditionalFormatting sqref="DH1:DH1048576 EJ1:EJ1048576 FL1:FL1048576 GN1:GN1048576 HP1:HP1048576 IR1:IR1048576 JT1:JT1048576 KV1:KV1048576 LX1:LX1048576 MZ1:MZ1048576 OB1:OB1048576 PD1:PD1048576 RH1:RH1048576 QF1:QF1048576 SJ1:SJ1048576">
    <cfRule type="cellIs" dxfId="152" priority="159234" stopIfTrue="1" operator="between">
      <formula>DJ$17-0.00001</formula>
      <formula>DJ$18-0.00001</formula>
    </cfRule>
    <cfRule type="cellIs" dxfId="151" priority="159235" stopIfTrue="1" operator="between">
      <formula>DJ$18-0.00001</formula>
      <formula>1000</formula>
    </cfRule>
    <cfRule type="cellIs" dxfId="150" priority="159236" stopIfTrue="1" operator="between">
      <formula>1000</formula>
      <formula>2000</formula>
    </cfRule>
    <cfRule type="cellIs" dxfId="149" priority="159237" stopIfTrue="1" operator="between">
      <formula>2000</formula>
      <formula>3000</formula>
    </cfRule>
  </conditionalFormatting>
  <conditionalFormatting sqref="AJ1:AJ1048576 BF1:BF1048576 CB1:CB1048576">
    <cfRule type="cellIs" dxfId="148" priority="69" stopIfTrue="1" operator="between">
      <formula>AN$17-0.00001</formula>
      <formula>AN$18-0.00001</formula>
    </cfRule>
    <cfRule type="cellIs" dxfId="147" priority="70" stopIfTrue="1" operator="between">
      <formula>AN$18-0.00001</formula>
      <formula>AN$19-0.00001</formula>
    </cfRule>
    <cfRule type="cellIs" dxfId="146" priority="71" stopIfTrue="1" operator="between">
      <formula>AN$19-0.00001</formula>
      <formula>AN$20-0.00001</formula>
    </cfRule>
    <cfRule type="cellIs" dxfId="145" priority="72" stopIfTrue="1" operator="between">
      <formula>AN$20-0.00001</formula>
      <formula>1000</formula>
    </cfRule>
  </conditionalFormatting>
  <conditionalFormatting sqref="AL1:AL1048576 BH1:BH1048576 CD1:CD1048576">
    <cfRule type="cellIs" dxfId="144" priority="73" stopIfTrue="1" operator="between">
      <formula>AN$17-0.00001</formula>
      <formula>AN$18-0.00001</formula>
    </cfRule>
    <cfRule type="cellIs" dxfId="143" priority="74" stopIfTrue="1" operator="between">
      <formula>AN$18-0.00001</formula>
      <formula>AN$19-0.00001</formula>
    </cfRule>
    <cfRule type="cellIs" dxfId="142" priority="79" stopIfTrue="1" operator="between">
      <formula>AN$19-0.00001</formula>
      <formula>AN$20-0.00001</formula>
    </cfRule>
    <cfRule type="cellIs" dxfId="141" priority="158928" stopIfTrue="1" operator="between">
      <formula>AN$20-0.00001</formula>
      <formula>1000</formula>
    </cfRule>
  </conditionalFormatting>
  <conditionalFormatting sqref="AK1:AK1048576 BG1:BG1048576 CC1:CC1048576">
    <cfRule type="cellIs" dxfId="140" priority="6" stopIfTrue="1" operator="between">
      <formula>AN$21-0.00001</formula>
      <formula>AN$22-0.00001</formula>
    </cfRule>
    <cfRule type="cellIs" dxfId="139" priority="7" stopIfTrue="1" operator="between">
      <formula>AN$22-0.00001</formula>
      <formula>AN$23-0.00001</formula>
    </cfRule>
    <cfRule type="cellIs" dxfId="138" priority="10" stopIfTrue="1" operator="between">
      <formula>AN$23-0.00001</formula>
      <formula>AN$24-0.00001</formula>
    </cfRule>
    <cfRule type="cellIs" dxfId="137" priority="11" stopIfTrue="1" operator="between">
      <formula>AN$24-0.00001</formula>
      <formula>1000</formula>
    </cfRule>
  </conditionalFormatting>
  <conditionalFormatting sqref="DC1:DC1048576 EE1:EE1048576 FG1:FG1048576 GI1:GI1048576 HK1:HK1048576 IM1:IM1048576 JO1:JO1048576 KQ1:KQ1048576 LS1:LS1048576 MU1:MU1048576 NW1:NW1048576 OY1:OY1048576 QA1:QA24 RC1:RC24 SE1:SE24">
    <cfRule type="cellIs" dxfId="136" priority="158979" stopIfTrue="1" operator="between">
      <formula>DJ$17-0.00001</formula>
      <formula>DJ$18-0.00001</formula>
    </cfRule>
    <cfRule type="cellIs" dxfId="135" priority="159030" stopIfTrue="1" operator="between">
      <formula>DJ$18-0.00001</formula>
      <formula>1000</formula>
    </cfRule>
    <cfRule type="cellIs" dxfId="134" priority="159031" stopIfTrue="1" operator="between">
      <formula>1000</formula>
      <formula>2000</formula>
    </cfRule>
    <cfRule type="cellIs" dxfId="133" priority="159032" stopIfTrue="1" operator="between">
      <formula>2000</formula>
      <formula>3000</formula>
    </cfRule>
  </conditionalFormatting>
  <conditionalFormatting sqref="AM1:AM1048576 BI1:BI1048576 CE1:CE1048576 DI1:DI1048576 EK1:EK1048576 FM1:FM1048576 GO1:GO1048576 HQ1:HQ1048576 IS1:IS1048576 JU1:JU1048576 KW1:KW1048576 LY1:LY1048576 NA1:NA1048576 OC1:OC1048576 PE1:PE1048576 RI1:RI1048576 QG1:QG1048576 SK1:SK1048576">
    <cfRule type="cellIs" dxfId="132" priority="12" stopIfTrue="1" operator="between">
      <formula>AN$21-0.00001</formula>
      <formula>AN$22-0.00001</formula>
    </cfRule>
    <cfRule type="cellIs" dxfId="131" priority="13" stopIfTrue="1" operator="between">
      <formula>AN$22-0.00001</formula>
      <formula>AN$23-0.00001</formula>
    </cfRule>
    <cfRule type="cellIs" dxfId="130" priority="14" stopIfTrue="1" operator="between">
      <formula>AN$23-0.00001</formula>
      <formula>AN$24-0.00001</formula>
    </cfRule>
    <cfRule type="cellIs" dxfId="129" priority="15" stopIfTrue="1" operator="between">
      <formula>AN$24-0.00001</formula>
      <formula>1000</formula>
    </cfRule>
  </conditionalFormatting>
  <conditionalFormatting sqref="S4:AN14">
    <cfRule type="expression" dxfId="128" priority="169162" stopIfTrue="1">
      <formula>IF($AI4&lt;&gt;"",1,0)</formula>
    </cfRule>
  </conditionalFormatting>
  <conditionalFormatting sqref="AO4:BJ14">
    <cfRule type="expression" dxfId="127" priority="169167" stopIfTrue="1">
      <formula>IF($BE4&lt;&gt;"",1,0)</formula>
    </cfRule>
  </conditionalFormatting>
  <conditionalFormatting sqref="O1:O1048576 K1:K1048576 M1:M1048576">
    <cfRule type="expression" dxfId="126" priority="169170" stopIfTrue="1">
      <formula>IF(K1=$BK$1,1,0)</formula>
    </cfRule>
    <cfRule type="expression" dxfId="125" priority="169171" stopIfTrue="1">
      <formula>IF(K1=$AO$1,1,0)</formula>
    </cfRule>
    <cfRule type="expression" dxfId="124" priority="169172" stopIfTrue="1">
      <formula>IF(K1=$S$1,1,0)</formula>
    </cfRule>
  </conditionalFormatting>
  <conditionalFormatting sqref="BK4:CF14">
    <cfRule type="expression" dxfId="123" priority="169169" stopIfTrue="1">
      <formula>IF($CA4&lt;&gt;"",1,0)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18DABD-2B8D-B048-AFB9-CA24DD4CC616}">
  <sheetPr codeName="Sheet18"/>
  <dimension ref="A1:TH36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83203125" customWidth="1"/>
    <col min="15" max="15" width="27.5" customWidth="1"/>
    <col min="16" max="16" width="24.6640625" customWidth="1"/>
    <col min="17" max="17" width="13" customWidth="1"/>
    <col min="18" max="18" width="31.5" customWidth="1"/>
    <col min="19" max="35" width="10.83203125" hidden="1" customWidth="1"/>
    <col min="36" max="40" width="10.83203125" style="36" customWidth="1"/>
    <col min="41" max="57" width="10.83203125" hidden="1" customWidth="1"/>
    <col min="58" max="62" width="10.83203125" style="36" customWidth="1"/>
    <col min="63" max="79" width="10.83203125" hidden="1" customWidth="1"/>
    <col min="80" max="86" width="10.83203125" style="36" customWidth="1"/>
    <col min="87" max="106" width="10.83203125" hidden="1" customWidth="1"/>
    <col min="107" max="114" width="10.83203125" style="36" customWidth="1"/>
    <col min="115" max="134" width="10.83203125" hidden="1" customWidth="1"/>
    <col min="135" max="142" width="10.83203125" style="36" customWidth="1"/>
    <col min="143" max="162" width="10.83203125" hidden="1" customWidth="1"/>
    <col min="163" max="170" width="10.83203125" style="36" customWidth="1"/>
    <col min="171" max="190" width="10.83203125" hidden="1" customWidth="1"/>
    <col min="191" max="198" width="10.83203125" style="36" customWidth="1"/>
    <col min="199" max="218" width="10.83203125" hidden="1" customWidth="1"/>
    <col min="219" max="226" width="10.83203125" style="36" hidden="1" customWidth="1"/>
    <col min="227" max="246" width="10.83203125" hidden="1" customWidth="1"/>
    <col min="247" max="254" width="10.83203125" style="36" hidden="1" customWidth="1"/>
    <col min="255" max="274" width="10.83203125" hidden="1" customWidth="1"/>
    <col min="275" max="282" width="10.83203125" style="36" hidden="1" customWidth="1"/>
    <col min="283" max="302" width="10.83203125" hidden="1" customWidth="1"/>
    <col min="303" max="310" width="10.83203125" style="36" hidden="1" customWidth="1"/>
    <col min="311" max="330" width="10.83203125" hidden="1" customWidth="1"/>
    <col min="331" max="338" width="10.83203125" style="36" hidden="1" customWidth="1"/>
    <col min="339" max="358" width="10.83203125" hidden="1" customWidth="1"/>
    <col min="359" max="366" width="10.83203125" style="36" hidden="1" customWidth="1"/>
    <col min="367" max="386" width="10.83203125" hidden="1" customWidth="1"/>
    <col min="387" max="394" width="10.83203125" style="36" hidden="1" customWidth="1"/>
    <col min="395" max="414" width="10.83203125" hidden="1" customWidth="1"/>
    <col min="415" max="422" width="10.83203125" style="36" hidden="1" customWidth="1"/>
    <col min="423" max="443" width="10.83203125" hidden="1" customWidth="1"/>
    <col min="444" max="451" width="10.83203125" style="36" hidden="1" customWidth="1"/>
    <col min="452" max="528" width="10.83203125" hidden="1" customWidth="1"/>
  </cols>
  <sheetData>
    <row r="1" spans="1:528" ht="16" customHeight="1" x14ac:dyDescent="0.2">
      <c r="A1" s="71" t="s">
        <v>1</v>
      </c>
      <c r="B1" s="71" t="s">
        <v>27</v>
      </c>
      <c r="C1" s="71" t="s">
        <v>0</v>
      </c>
      <c r="D1" s="71" t="s">
        <v>55</v>
      </c>
      <c r="E1" s="71" t="s">
        <v>2</v>
      </c>
      <c r="F1" s="73" t="s">
        <v>61</v>
      </c>
      <c r="G1" s="73" t="s">
        <v>10</v>
      </c>
      <c r="H1" s="71" t="s">
        <v>11</v>
      </c>
      <c r="I1" s="73" t="s">
        <v>81</v>
      </c>
      <c r="J1" s="72" t="s">
        <v>267</v>
      </c>
      <c r="K1" s="70" t="s">
        <v>30</v>
      </c>
      <c r="L1" s="72" t="s">
        <v>268</v>
      </c>
      <c r="M1" s="70" t="s">
        <v>30</v>
      </c>
      <c r="N1" s="70" t="s">
        <v>12</v>
      </c>
      <c r="O1" s="70" t="s">
        <v>30</v>
      </c>
      <c r="P1" s="74" t="s">
        <v>13</v>
      </c>
      <c r="Q1" s="70" t="s">
        <v>31</v>
      </c>
      <c r="R1" s="70" t="s">
        <v>30</v>
      </c>
      <c r="S1" s="65" t="s">
        <v>195</v>
      </c>
      <c r="T1" s="65"/>
      <c r="U1" s="65"/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8" t="s">
        <v>230</v>
      </c>
      <c r="AP1" s="68"/>
      <c r="AQ1" s="68"/>
      <c r="AR1" s="68"/>
      <c r="AS1" s="68"/>
      <c r="AT1" s="68"/>
      <c r="AU1" s="68"/>
      <c r="AV1" s="68"/>
      <c r="AW1" s="68"/>
      <c r="AX1" s="68"/>
      <c r="AY1" s="68"/>
      <c r="AZ1" s="68"/>
      <c r="BA1" s="68"/>
      <c r="BB1" s="68"/>
      <c r="BC1" s="68"/>
      <c r="BD1" s="68"/>
      <c r="BE1" s="68"/>
      <c r="BF1" s="68"/>
      <c r="BG1" s="68"/>
      <c r="BH1" s="68"/>
      <c r="BI1" s="68"/>
      <c r="BJ1" s="68"/>
      <c r="BK1" s="65" t="s">
        <v>252</v>
      </c>
      <c r="BL1" s="65"/>
      <c r="BM1" s="65"/>
      <c r="BN1" s="65"/>
      <c r="BO1" s="65"/>
      <c r="BP1" s="65"/>
      <c r="BQ1" s="65"/>
      <c r="BR1" s="65"/>
      <c r="BS1" s="65"/>
      <c r="BT1" s="65"/>
      <c r="BU1" s="65"/>
      <c r="BV1" s="65"/>
      <c r="BW1" s="65"/>
      <c r="BX1" s="65"/>
      <c r="BY1" s="65"/>
      <c r="BZ1" s="65"/>
      <c r="CA1" s="65"/>
      <c r="CB1" s="65"/>
      <c r="CC1" s="65"/>
      <c r="CD1" s="65"/>
      <c r="CE1" s="65"/>
      <c r="CF1" s="65"/>
      <c r="CG1" s="69" t="s">
        <v>60</v>
      </c>
      <c r="CH1" s="69"/>
      <c r="CI1" s="65" t="s">
        <v>242</v>
      </c>
      <c r="CJ1" s="65"/>
      <c r="CK1" s="65"/>
      <c r="CL1" s="65"/>
      <c r="CM1" s="65"/>
      <c r="CN1" s="65"/>
      <c r="CO1" s="65"/>
      <c r="CP1" s="65"/>
      <c r="CQ1" s="65"/>
      <c r="CR1" s="65"/>
      <c r="CS1" s="65"/>
      <c r="CT1" s="65"/>
      <c r="CU1" s="65"/>
      <c r="CV1" s="65"/>
      <c r="CW1" s="65"/>
      <c r="CX1" s="65"/>
      <c r="CY1" s="65"/>
      <c r="CZ1" s="65"/>
      <c r="DA1" s="65"/>
      <c r="DB1" s="65"/>
      <c r="DC1" s="65"/>
      <c r="DD1" s="65"/>
      <c r="DE1" s="65"/>
      <c r="DF1" s="65"/>
      <c r="DG1" s="65"/>
      <c r="DH1" s="65"/>
      <c r="DI1" s="65"/>
      <c r="DJ1" s="65"/>
      <c r="DK1" s="68" t="s">
        <v>264</v>
      </c>
      <c r="DL1" s="68"/>
      <c r="DM1" s="68"/>
      <c r="DN1" s="68"/>
      <c r="DO1" s="68"/>
      <c r="DP1" s="68"/>
      <c r="DQ1" s="68"/>
      <c r="DR1" s="68"/>
      <c r="DS1" s="68"/>
      <c r="DT1" s="68"/>
      <c r="DU1" s="68"/>
      <c r="DV1" s="68"/>
      <c r="DW1" s="68"/>
      <c r="DX1" s="68"/>
      <c r="DY1" s="68"/>
      <c r="DZ1" s="68"/>
      <c r="EA1" s="68"/>
      <c r="EB1" s="68"/>
      <c r="EC1" s="68"/>
      <c r="ED1" s="68"/>
      <c r="EE1" s="68"/>
      <c r="EF1" s="68"/>
      <c r="EG1" s="68"/>
      <c r="EH1" s="68"/>
      <c r="EI1" s="68"/>
      <c r="EJ1" s="68"/>
      <c r="EK1" s="68"/>
      <c r="EL1" s="68"/>
      <c r="EM1" s="65" t="s">
        <v>269</v>
      </c>
      <c r="EN1" s="65"/>
      <c r="EO1" s="65"/>
      <c r="EP1" s="65"/>
      <c r="EQ1" s="65"/>
      <c r="ER1" s="65"/>
      <c r="ES1" s="65"/>
      <c r="ET1" s="65"/>
      <c r="EU1" s="65"/>
      <c r="EV1" s="65"/>
      <c r="EW1" s="65"/>
      <c r="EX1" s="65"/>
      <c r="EY1" s="65"/>
      <c r="EZ1" s="65"/>
      <c r="FA1" s="65"/>
      <c r="FB1" s="65"/>
      <c r="FC1" s="65"/>
      <c r="FD1" s="65"/>
      <c r="FE1" s="65"/>
      <c r="FF1" s="65"/>
      <c r="FG1" s="65"/>
      <c r="FH1" s="65"/>
      <c r="FI1" s="65"/>
      <c r="FJ1" s="65"/>
      <c r="FK1" s="65"/>
      <c r="FL1" s="65"/>
      <c r="FM1" s="65"/>
      <c r="FN1" s="65"/>
      <c r="FO1" s="68" t="s">
        <v>275</v>
      </c>
      <c r="FP1" s="68"/>
      <c r="FQ1" s="68"/>
      <c r="FR1" s="68"/>
      <c r="FS1" s="68"/>
      <c r="FT1" s="68"/>
      <c r="FU1" s="68"/>
      <c r="FV1" s="68"/>
      <c r="FW1" s="68"/>
      <c r="FX1" s="68"/>
      <c r="FY1" s="68"/>
      <c r="FZ1" s="68"/>
      <c r="GA1" s="68"/>
      <c r="GB1" s="68"/>
      <c r="GC1" s="68"/>
      <c r="GD1" s="68"/>
      <c r="GE1" s="68"/>
      <c r="GF1" s="68"/>
      <c r="GG1" s="68"/>
      <c r="GH1" s="68"/>
      <c r="GI1" s="68"/>
      <c r="GJ1" s="68"/>
      <c r="GK1" s="68"/>
      <c r="GL1" s="68"/>
      <c r="GM1" s="68"/>
      <c r="GN1" s="68"/>
      <c r="GO1" s="68"/>
      <c r="GP1" s="68"/>
      <c r="GQ1" s="65"/>
      <c r="GR1" s="65"/>
      <c r="GS1" s="65"/>
      <c r="GT1" s="65"/>
      <c r="GU1" s="65"/>
      <c r="GV1" s="65"/>
      <c r="GW1" s="65"/>
      <c r="GX1" s="65"/>
      <c r="GY1" s="65"/>
      <c r="GZ1" s="65"/>
      <c r="HA1" s="65"/>
      <c r="HB1" s="65"/>
      <c r="HC1" s="65"/>
      <c r="HD1" s="65"/>
      <c r="HE1" s="65"/>
      <c r="HF1" s="65"/>
      <c r="HG1" s="65"/>
      <c r="HH1" s="65"/>
      <c r="HI1" s="65"/>
      <c r="HJ1" s="65"/>
      <c r="HK1" s="65"/>
      <c r="HL1" s="65"/>
      <c r="HM1" s="65"/>
      <c r="HN1" s="65"/>
      <c r="HO1" s="65"/>
      <c r="HP1" s="65"/>
      <c r="HQ1" s="65"/>
      <c r="HR1" s="65"/>
      <c r="HS1" s="68"/>
      <c r="HT1" s="68"/>
      <c r="HU1" s="68"/>
      <c r="HV1" s="68"/>
      <c r="HW1" s="68"/>
      <c r="HX1" s="68"/>
      <c r="HY1" s="68"/>
      <c r="HZ1" s="68"/>
      <c r="IA1" s="68"/>
      <c r="IB1" s="68"/>
      <c r="IC1" s="68"/>
      <c r="ID1" s="68"/>
      <c r="IE1" s="68"/>
      <c r="IF1" s="68"/>
      <c r="IG1" s="68"/>
      <c r="IH1" s="68"/>
      <c r="II1" s="68"/>
      <c r="IJ1" s="68"/>
      <c r="IK1" s="68"/>
      <c r="IL1" s="68"/>
      <c r="IM1" s="68"/>
      <c r="IN1" s="68"/>
      <c r="IO1" s="68"/>
      <c r="IP1" s="68"/>
      <c r="IQ1" s="68"/>
      <c r="IR1" s="68"/>
      <c r="IS1" s="68"/>
      <c r="IT1" s="68"/>
      <c r="IU1" s="65"/>
      <c r="IV1" s="65"/>
      <c r="IW1" s="65"/>
      <c r="IX1" s="65"/>
      <c r="IY1" s="65"/>
      <c r="IZ1" s="65"/>
      <c r="JA1" s="65"/>
      <c r="JB1" s="65"/>
      <c r="JC1" s="65"/>
      <c r="JD1" s="65"/>
      <c r="JE1" s="65"/>
      <c r="JF1" s="65"/>
      <c r="JG1" s="65"/>
      <c r="JH1" s="65"/>
      <c r="JI1" s="65"/>
      <c r="JJ1" s="65"/>
      <c r="JK1" s="65"/>
      <c r="JL1" s="65"/>
      <c r="JM1" s="65"/>
      <c r="JN1" s="65"/>
      <c r="JO1" s="65"/>
      <c r="JP1" s="65"/>
      <c r="JQ1" s="65"/>
      <c r="JR1" s="65"/>
      <c r="JS1" s="65"/>
      <c r="JT1" s="65"/>
      <c r="JU1" s="65"/>
      <c r="JV1" s="65"/>
      <c r="JW1" s="68"/>
      <c r="JX1" s="68"/>
      <c r="JY1" s="68"/>
      <c r="JZ1" s="68"/>
      <c r="KA1" s="68"/>
      <c r="KB1" s="68"/>
      <c r="KC1" s="68"/>
      <c r="KD1" s="68"/>
      <c r="KE1" s="68"/>
      <c r="KF1" s="68"/>
      <c r="KG1" s="68"/>
      <c r="KH1" s="68"/>
      <c r="KI1" s="68"/>
      <c r="KJ1" s="68"/>
      <c r="KK1" s="68"/>
      <c r="KL1" s="68"/>
      <c r="KM1" s="68"/>
      <c r="KN1" s="68"/>
      <c r="KO1" s="68"/>
      <c r="KP1" s="68"/>
      <c r="KQ1" s="68"/>
      <c r="KR1" s="68"/>
      <c r="KS1" s="68"/>
      <c r="KT1" s="68"/>
      <c r="KU1" s="68"/>
      <c r="KV1" s="68"/>
      <c r="KW1" s="68"/>
      <c r="KX1" s="68"/>
      <c r="KY1" s="65"/>
      <c r="KZ1" s="65"/>
      <c r="LA1" s="65"/>
      <c r="LB1" s="65"/>
      <c r="LC1" s="65"/>
      <c r="LD1" s="65"/>
      <c r="LE1" s="65"/>
      <c r="LF1" s="65"/>
      <c r="LG1" s="65"/>
      <c r="LH1" s="65"/>
      <c r="LI1" s="65"/>
      <c r="LJ1" s="65"/>
      <c r="LK1" s="65"/>
      <c r="LL1" s="65"/>
      <c r="LM1" s="65"/>
      <c r="LN1" s="65"/>
      <c r="LO1" s="65"/>
      <c r="LP1" s="65"/>
      <c r="LQ1" s="65"/>
      <c r="LR1" s="65"/>
      <c r="LS1" s="65"/>
      <c r="LT1" s="65"/>
      <c r="LU1" s="65"/>
      <c r="LV1" s="65"/>
      <c r="LW1" s="65"/>
      <c r="LX1" s="65"/>
      <c r="LY1" s="65"/>
      <c r="LZ1" s="65"/>
      <c r="MA1" s="68"/>
      <c r="MB1" s="68"/>
      <c r="MC1" s="68"/>
      <c r="MD1" s="68"/>
      <c r="ME1" s="68"/>
      <c r="MF1" s="68"/>
      <c r="MG1" s="68"/>
      <c r="MH1" s="68"/>
      <c r="MI1" s="68"/>
      <c r="MJ1" s="68"/>
      <c r="MK1" s="68"/>
      <c r="ML1" s="68"/>
      <c r="MM1" s="68"/>
      <c r="MN1" s="68"/>
      <c r="MO1" s="68"/>
      <c r="MP1" s="68"/>
      <c r="MQ1" s="68"/>
      <c r="MR1" s="68"/>
      <c r="MS1" s="68"/>
      <c r="MT1" s="68"/>
      <c r="MU1" s="68"/>
      <c r="MV1" s="68"/>
      <c r="MW1" s="68"/>
      <c r="MX1" s="68"/>
      <c r="MY1" s="68"/>
      <c r="MZ1" s="68"/>
      <c r="NA1" s="68"/>
      <c r="NB1" s="68"/>
      <c r="NC1" s="65"/>
      <c r="ND1" s="65"/>
      <c r="NE1" s="65"/>
      <c r="NF1" s="65"/>
      <c r="NG1" s="65"/>
      <c r="NH1" s="65"/>
      <c r="NI1" s="65"/>
      <c r="NJ1" s="65"/>
      <c r="NK1" s="65"/>
      <c r="NL1" s="65"/>
      <c r="NM1" s="65"/>
      <c r="NN1" s="65"/>
      <c r="NO1" s="65"/>
      <c r="NP1" s="65"/>
      <c r="NQ1" s="65"/>
      <c r="NR1" s="65"/>
      <c r="NS1" s="65"/>
      <c r="NT1" s="65"/>
      <c r="NU1" s="65"/>
      <c r="NV1" s="65"/>
      <c r="NW1" s="65"/>
      <c r="NX1" s="65"/>
      <c r="NY1" s="65"/>
      <c r="NZ1" s="65"/>
      <c r="OA1" s="65"/>
      <c r="OB1" s="65"/>
      <c r="OC1" s="65"/>
      <c r="OD1" s="65"/>
      <c r="OE1" s="68"/>
      <c r="OF1" s="68"/>
      <c r="OG1" s="68"/>
      <c r="OH1" s="68"/>
      <c r="OI1" s="68"/>
      <c r="OJ1" s="68"/>
      <c r="OK1" s="68"/>
      <c r="OL1" s="68"/>
      <c r="OM1" s="68"/>
      <c r="ON1" s="68"/>
      <c r="OO1" s="68"/>
      <c r="OP1" s="68"/>
      <c r="OQ1" s="68"/>
      <c r="OR1" s="68"/>
      <c r="OS1" s="68"/>
      <c r="OT1" s="68"/>
      <c r="OU1" s="68"/>
      <c r="OV1" s="68"/>
      <c r="OW1" s="68"/>
      <c r="OX1" s="68"/>
      <c r="OY1" s="68"/>
      <c r="OZ1" s="68"/>
      <c r="PA1" s="68"/>
      <c r="PB1" s="68"/>
      <c r="PC1" s="68"/>
      <c r="PD1" s="68"/>
      <c r="PE1" s="68"/>
      <c r="PF1" s="68"/>
      <c r="PG1" s="65"/>
      <c r="PH1" s="65"/>
      <c r="PI1" s="65"/>
      <c r="PJ1" s="65"/>
      <c r="PK1" s="65"/>
      <c r="PL1" s="65"/>
      <c r="PM1" s="65"/>
      <c r="PN1" s="65"/>
      <c r="PO1" s="65"/>
      <c r="PP1" s="65"/>
      <c r="PQ1" s="65"/>
      <c r="PR1" s="65"/>
      <c r="PS1" s="65"/>
      <c r="PT1" s="65"/>
      <c r="PU1" s="65"/>
      <c r="PV1" s="65"/>
      <c r="PW1" s="65"/>
      <c r="PX1" s="65"/>
      <c r="PY1" s="65"/>
      <c r="PZ1" s="65"/>
      <c r="QA1" s="65"/>
      <c r="QB1" s="65"/>
      <c r="QC1" s="65"/>
      <c r="QD1" s="65"/>
      <c r="QE1" s="65"/>
      <c r="QF1" s="65"/>
      <c r="QG1" s="65"/>
      <c r="QH1" s="65"/>
      <c r="QI1" s="68"/>
      <c r="QJ1" s="68"/>
      <c r="QK1" s="68"/>
      <c r="QL1" s="68"/>
      <c r="QM1" s="68"/>
      <c r="QN1" s="68"/>
      <c r="QO1" s="68"/>
      <c r="QP1" s="68"/>
      <c r="QQ1" s="68"/>
      <c r="QR1" s="68"/>
      <c r="QS1" s="68"/>
      <c r="QT1" s="68"/>
      <c r="QU1" s="68"/>
      <c r="QV1" s="68"/>
      <c r="QW1" s="68"/>
      <c r="QX1" s="68"/>
      <c r="QY1" s="68"/>
      <c r="QZ1" s="68"/>
      <c r="RA1" s="68"/>
      <c r="RB1" s="68"/>
      <c r="RC1" s="68"/>
      <c r="RD1" s="68"/>
      <c r="RE1" s="68"/>
      <c r="RF1" s="68"/>
      <c r="RG1" s="68"/>
      <c r="RH1" s="68"/>
      <c r="RI1" s="68"/>
      <c r="RJ1" s="68"/>
      <c r="RK1" s="65"/>
      <c r="RL1" s="65"/>
      <c r="RM1" s="65"/>
      <c r="RN1" s="65"/>
      <c r="RO1" s="65"/>
      <c r="RP1" s="65"/>
      <c r="RQ1" s="65"/>
      <c r="RR1" s="65"/>
      <c r="RS1" s="65"/>
      <c r="RT1" s="65"/>
      <c r="RU1" s="65"/>
      <c r="RV1" s="65"/>
      <c r="RW1" s="65"/>
      <c r="RX1" s="65"/>
      <c r="RY1" s="65"/>
      <c r="RZ1" s="65"/>
      <c r="SA1" s="65"/>
      <c r="SB1" s="65"/>
      <c r="SC1" s="65"/>
      <c r="SD1" s="65"/>
      <c r="SE1" s="65"/>
      <c r="SF1" s="65"/>
      <c r="SG1" s="65"/>
      <c r="SH1" s="65"/>
      <c r="SI1" s="65"/>
      <c r="SJ1" s="65"/>
      <c r="SK1" s="65"/>
      <c r="SL1" s="65"/>
      <c r="SM1" s="68" t="s">
        <v>64</v>
      </c>
      <c r="SN1" s="68"/>
      <c r="SO1" s="68"/>
      <c r="SP1" s="68"/>
      <c r="SQ1" s="68"/>
      <c r="SR1" s="68"/>
      <c r="SS1" s="68"/>
      <c r="ST1" s="68"/>
      <c r="SU1" s="68"/>
      <c r="SV1" s="68"/>
      <c r="SW1" s="68"/>
      <c r="SX1" s="68"/>
      <c r="SY1" s="68"/>
      <c r="SZ1" s="68"/>
      <c r="TA1" s="68"/>
      <c r="TB1" s="68"/>
      <c r="TC1" s="68"/>
      <c r="TD1" s="68"/>
      <c r="TE1" s="68"/>
      <c r="TF1" s="68"/>
      <c r="TG1" s="68"/>
      <c r="TH1" s="68"/>
    </row>
    <row r="2" spans="1:528" x14ac:dyDescent="0.2">
      <c r="A2" s="71"/>
      <c r="B2" s="71"/>
      <c r="C2" s="71"/>
      <c r="D2" s="71"/>
      <c r="E2" s="71"/>
      <c r="F2" s="73"/>
      <c r="G2" s="73"/>
      <c r="H2" s="71"/>
      <c r="I2" s="73"/>
      <c r="J2" s="72"/>
      <c r="K2" s="70"/>
      <c r="L2" s="72"/>
      <c r="M2" s="70"/>
      <c r="N2" s="70"/>
      <c r="O2" s="70"/>
      <c r="P2" s="74"/>
      <c r="Q2" s="70"/>
      <c r="R2" s="70"/>
      <c r="S2" s="66" t="s">
        <v>102</v>
      </c>
      <c r="T2" s="66"/>
      <c r="U2" s="66"/>
      <c r="V2" s="66"/>
      <c r="W2" s="66" t="s">
        <v>103</v>
      </c>
      <c r="X2" s="66"/>
      <c r="Y2" s="66"/>
      <c r="Z2" s="66"/>
      <c r="AA2" s="66" t="s">
        <v>105</v>
      </c>
      <c r="AB2" s="66"/>
      <c r="AC2" s="66"/>
      <c r="AD2" s="66"/>
      <c r="AE2" s="78" t="s">
        <v>106</v>
      </c>
      <c r="AF2" s="78"/>
      <c r="AG2" s="78"/>
      <c r="AH2" s="78"/>
      <c r="AI2" s="14"/>
      <c r="AJ2" s="14" t="s">
        <v>110</v>
      </c>
      <c r="AK2" s="14" t="s">
        <v>23</v>
      </c>
      <c r="AL2" s="14" t="s">
        <v>65</v>
      </c>
      <c r="AM2" s="14" t="s">
        <v>109</v>
      </c>
      <c r="AN2" s="14" t="s">
        <v>17</v>
      </c>
      <c r="AO2" s="67" t="s">
        <v>102</v>
      </c>
      <c r="AP2" s="67"/>
      <c r="AQ2" s="67"/>
      <c r="AR2" s="67"/>
      <c r="AS2" s="67" t="s">
        <v>103</v>
      </c>
      <c r="AT2" s="67"/>
      <c r="AU2" s="67"/>
      <c r="AV2" s="67"/>
      <c r="AW2" s="67" t="s">
        <v>105</v>
      </c>
      <c r="AX2" s="67"/>
      <c r="AY2" s="67"/>
      <c r="AZ2" s="67"/>
      <c r="BA2" s="76" t="s">
        <v>106</v>
      </c>
      <c r="BB2" s="76"/>
      <c r="BC2" s="76"/>
      <c r="BD2" s="76"/>
      <c r="BE2" s="13"/>
      <c r="BF2" s="13" t="s">
        <v>110</v>
      </c>
      <c r="BG2" s="13" t="s">
        <v>23</v>
      </c>
      <c r="BH2" s="13" t="s">
        <v>65</v>
      </c>
      <c r="BI2" s="13" t="s">
        <v>109</v>
      </c>
      <c r="BJ2" s="13" t="s">
        <v>17</v>
      </c>
      <c r="BK2" s="66" t="s">
        <v>102</v>
      </c>
      <c r="BL2" s="66"/>
      <c r="BM2" s="66"/>
      <c r="BN2" s="66"/>
      <c r="BO2" s="66" t="s">
        <v>103</v>
      </c>
      <c r="BP2" s="66"/>
      <c r="BQ2" s="66"/>
      <c r="BR2" s="66"/>
      <c r="BS2" s="66" t="s">
        <v>105</v>
      </c>
      <c r="BT2" s="66"/>
      <c r="BU2" s="66"/>
      <c r="BV2" s="66"/>
      <c r="BW2" s="78" t="s">
        <v>106</v>
      </c>
      <c r="BX2" s="78"/>
      <c r="BY2" s="78"/>
      <c r="BZ2" s="78"/>
      <c r="CA2" s="14"/>
      <c r="CB2" s="14" t="s">
        <v>110</v>
      </c>
      <c r="CC2" s="14" t="s">
        <v>23</v>
      </c>
      <c r="CD2" s="14" t="s">
        <v>65</v>
      </c>
      <c r="CE2" s="14" t="s">
        <v>109</v>
      </c>
      <c r="CF2" s="14" t="s">
        <v>17</v>
      </c>
      <c r="CG2" s="50" t="s">
        <v>108</v>
      </c>
      <c r="CH2" s="50" t="s">
        <v>22</v>
      </c>
      <c r="CI2" s="66" t="s">
        <v>102</v>
      </c>
      <c r="CJ2" s="66"/>
      <c r="CK2" s="66"/>
      <c r="CL2" s="66"/>
      <c r="CM2" s="66" t="s">
        <v>103</v>
      </c>
      <c r="CN2" s="66"/>
      <c r="CO2" s="66"/>
      <c r="CP2" s="66"/>
      <c r="CQ2" s="66" t="s">
        <v>104</v>
      </c>
      <c r="CR2" s="66"/>
      <c r="CS2" s="66"/>
      <c r="CT2" s="66"/>
      <c r="CU2" s="66" t="s">
        <v>105</v>
      </c>
      <c r="CV2" s="66"/>
      <c r="CW2" s="66"/>
      <c r="CX2" s="66"/>
      <c r="CY2" s="75" t="s">
        <v>106</v>
      </c>
      <c r="CZ2" s="75"/>
      <c r="DA2" s="75"/>
      <c r="DB2" s="75"/>
      <c r="DC2" s="14" t="s">
        <v>107</v>
      </c>
      <c r="DD2" s="14" t="s">
        <v>108</v>
      </c>
      <c r="DE2" s="14" t="s">
        <v>104</v>
      </c>
      <c r="DF2" s="14" t="s">
        <v>110</v>
      </c>
      <c r="DG2" s="14" t="s">
        <v>23</v>
      </c>
      <c r="DH2" s="14" t="s">
        <v>65</v>
      </c>
      <c r="DI2" s="14" t="s">
        <v>109</v>
      </c>
      <c r="DJ2" s="14" t="s">
        <v>17</v>
      </c>
      <c r="DK2" s="67" t="s">
        <v>102</v>
      </c>
      <c r="DL2" s="67"/>
      <c r="DM2" s="67"/>
      <c r="DN2" s="67"/>
      <c r="DO2" s="67" t="s">
        <v>103</v>
      </c>
      <c r="DP2" s="67"/>
      <c r="DQ2" s="67"/>
      <c r="DR2" s="67"/>
      <c r="DS2" s="67" t="s">
        <v>104</v>
      </c>
      <c r="DT2" s="67"/>
      <c r="DU2" s="67"/>
      <c r="DV2" s="67"/>
      <c r="DW2" s="67" t="s">
        <v>105</v>
      </c>
      <c r="DX2" s="67"/>
      <c r="DY2" s="67"/>
      <c r="DZ2" s="67"/>
      <c r="EA2" s="76" t="s">
        <v>106</v>
      </c>
      <c r="EB2" s="76"/>
      <c r="EC2" s="76"/>
      <c r="ED2" s="76"/>
      <c r="EE2" s="13" t="s">
        <v>107</v>
      </c>
      <c r="EF2" s="13" t="s">
        <v>108</v>
      </c>
      <c r="EG2" s="13" t="s">
        <v>104</v>
      </c>
      <c r="EH2" s="13" t="s">
        <v>110</v>
      </c>
      <c r="EI2" s="13" t="s">
        <v>23</v>
      </c>
      <c r="EJ2" s="13" t="s">
        <v>65</v>
      </c>
      <c r="EK2" s="13" t="s">
        <v>109</v>
      </c>
      <c r="EL2" s="13" t="s">
        <v>17</v>
      </c>
      <c r="EM2" s="66" t="s">
        <v>102</v>
      </c>
      <c r="EN2" s="66"/>
      <c r="EO2" s="66"/>
      <c r="EP2" s="66"/>
      <c r="EQ2" s="66" t="s">
        <v>103</v>
      </c>
      <c r="ER2" s="66"/>
      <c r="ES2" s="66"/>
      <c r="ET2" s="66"/>
      <c r="EU2" s="66" t="s">
        <v>104</v>
      </c>
      <c r="EV2" s="66"/>
      <c r="EW2" s="66"/>
      <c r="EX2" s="66"/>
      <c r="EY2" s="66" t="s">
        <v>105</v>
      </c>
      <c r="EZ2" s="66"/>
      <c r="FA2" s="66"/>
      <c r="FB2" s="66"/>
      <c r="FC2" s="75" t="s">
        <v>106</v>
      </c>
      <c r="FD2" s="75"/>
      <c r="FE2" s="75"/>
      <c r="FF2" s="75"/>
      <c r="FG2" s="14" t="s">
        <v>107</v>
      </c>
      <c r="FH2" s="14" t="s">
        <v>108</v>
      </c>
      <c r="FI2" s="14" t="s">
        <v>104</v>
      </c>
      <c r="FJ2" s="14" t="s">
        <v>110</v>
      </c>
      <c r="FK2" s="14" t="s">
        <v>23</v>
      </c>
      <c r="FL2" s="14" t="s">
        <v>65</v>
      </c>
      <c r="FM2" s="14" t="s">
        <v>109</v>
      </c>
      <c r="FN2" s="14" t="s">
        <v>17</v>
      </c>
      <c r="FO2" s="67" t="s">
        <v>102</v>
      </c>
      <c r="FP2" s="67"/>
      <c r="FQ2" s="67"/>
      <c r="FR2" s="67"/>
      <c r="FS2" s="67" t="s">
        <v>103</v>
      </c>
      <c r="FT2" s="67"/>
      <c r="FU2" s="67"/>
      <c r="FV2" s="67"/>
      <c r="FW2" s="67" t="s">
        <v>104</v>
      </c>
      <c r="FX2" s="67"/>
      <c r="FY2" s="67"/>
      <c r="FZ2" s="67"/>
      <c r="GA2" s="67" t="s">
        <v>105</v>
      </c>
      <c r="GB2" s="67"/>
      <c r="GC2" s="67"/>
      <c r="GD2" s="67"/>
      <c r="GE2" s="76" t="s">
        <v>106</v>
      </c>
      <c r="GF2" s="76"/>
      <c r="GG2" s="76"/>
      <c r="GH2" s="76"/>
      <c r="GI2" s="13" t="s">
        <v>107</v>
      </c>
      <c r="GJ2" s="13" t="s">
        <v>108</v>
      </c>
      <c r="GK2" s="13" t="s">
        <v>104</v>
      </c>
      <c r="GL2" s="13" t="s">
        <v>110</v>
      </c>
      <c r="GM2" s="13" t="s">
        <v>23</v>
      </c>
      <c r="GN2" s="13" t="s">
        <v>65</v>
      </c>
      <c r="GO2" s="13" t="s">
        <v>109</v>
      </c>
      <c r="GP2" s="13" t="s">
        <v>17</v>
      </c>
      <c r="GQ2" s="66" t="s">
        <v>102</v>
      </c>
      <c r="GR2" s="66"/>
      <c r="GS2" s="66"/>
      <c r="GT2" s="66"/>
      <c r="GU2" s="66" t="s">
        <v>103</v>
      </c>
      <c r="GV2" s="66"/>
      <c r="GW2" s="66"/>
      <c r="GX2" s="66"/>
      <c r="GY2" s="66" t="s">
        <v>104</v>
      </c>
      <c r="GZ2" s="66"/>
      <c r="HA2" s="66"/>
      <c r="HB2" s="66"/>
      <c r="HC2" s="66" t="s">
        <v>105</v>
      </c>
      <c r="HD2" s="66"/>
      <c r="HE2" s="66"/>
      <c r="HF2" s="66"/>
      <c r="HG2" s="75" t="s">
        <v>106</v>
      </c>
      <c r="HH2" s="75"/>
      <c r="HI2" s="75"/>
      <c r="HJ2" s="75"/>
      <c r="HK2" s="14" t="s">
        <v>107</v>
      </c>
      <c r="HL2" s="14" t="s">
        <v>108</v>
      </c>
      <c r="HM2" s="14" t="s">
        <v>104</v>
      </c>
      <c r="HN2" s="14" t="s">
        <v>110</v>
      </c>
      <c r="HO2" s="14" t="s">
        <v>23</v>
      </c>
      <c r="HP2" s="14" t="s">
        <v>65</v>
      </c>
      <c r="HQ2" s="14" t="s">
        <v>109</v>
      </c>
      <c r="HR2" s="14" t="s">
        <v>17</v>
      </c>
      <c r="HS2" s="67" t="s">
        <v>102</v>
      </c>
      <c r="HT2" s="67"/>
      <c r="HU2" s="67"/>
      <c r="HV2" s="67"/>
      <c r="HW2" s="67" t="s">
        <v>103</v>
      </c>
      <c r="HX2" s="67"/>
      <c r="HY2" s="67"/>
      <c r="HZ2" s="67"/>
      <c r="IA2" s="67" t="s">
        <v>104</v>
      </c>
      <c r="IB2" s="67"/>
      <c r="IC2" s="67"/>
      <c r="ID2" s="67"/>
      <c r="IE2" s="67" t="s">
        <v>105</v>
      </c>
      <c r="IF2" s="67"/>
      <c r="IG2" s="67"/>
      <c r="IH2" s="67"/>
      <c r="II2" s="76" t="s">
        <v>106</v>
      </c>
      <c r="IJ2" s="76"/>
      <c r="IK2" s="76"/>
      <c r="IL2" s="76"/>
      <c r="IM2" s="13" t="s">
        <v>107</v>
      </c>
      <c r="IN2" s="13" t="s">
        <v>108</v>
      </c>
      <c r="IO2" s="13" t="s">
        <v>104</v>
      </c>
      <c r="IP2" s="13" t="s">
        <v>110</v>
      </c>
      <c r="IQ2" s="13" t="s">
        <v>23</v>
      </c>
      <c r="IR2" s="13" t="s">
        <v>65</v>
      </c>
      <c r="IS2" s="13" t="s">
        <v>109</v>
      </c>
      <c r="IT2" s="13" t="s">
        <v>17</v>
      </c>
      <c r="IU2" s="66" t="s">
        <v>102</v>
      </c>
      <c r="IV2" s="66"/>
      <c r="IW2" s="66"/>
      <c r="IX2" s="66"/>
      <c r="IY2" s="66" t="s">
        <v>103</v>
      </c>
      <c r="IZ2" s="66"/>
      <c r="JA2" s="66"/>
      <c r="JB2" s="66"/>
      <c r="JC2" s="66" t="s">
        <v>104</v>
      </c>
      <c r="JD2" s="66"/>
      <c r="JE2" s="66"/>
      <c r="JF2" s="66"/>
      <c r="JG2" s="66" t="s">
        <v>105</v>
      </c>
      <c r="JH2" s="66"/>
      <c r="JI2" s="66"/>
      <c r="JJ2" s="66"/>
      <c r="JK2" s="75" t="s">
        <v>106</v>
      </c>
      <c r="JL2" s="75"/>
      <c r="JM2" s="75"/>
      <c r="JN2" s="75"/>
      <c r="JO2" s="14" t="s">
        <v>107</v>
      </c>
      <c r="JP2" s="14" t="s">
        <v>108</v>
      </c>
      <c r="JQ2" s="14" t="s">
        <v>104</v>
      </c>
      <c r="JR2" s="14" t="s">
        <v>110</v>
      </c>
      <c r="JS2" s="14" t="s">
        <v>23</v>
      </c>
      <c r="JT2" s="14" t="s">
        <v>65</v>
      </c>
      <c r="JU2" s="14" t="s">
        <v>109</v>
      </c>
      <c r="JV2" s="14" t="s">
        <v>17</v>
      </c>
      <c r="JW2" s="67" t="s">
        <v>102</v>
      </c>
      <c r="JX2" s="67"/>
      <c r="JY2" s="67"/>
      <c r="JZ2" s="67"/>
      <c r="KA2" s="67" t="s">
        <v>103</v>
      </c>
      <c r="KB2" s="67"/>
      <c r="KC2" s="67"/>
      <c r="KD2" s="67"/>
      <c r="KE2" s="67" t="s">
        <v>104</v>
      </c>
      <c r="KF2" s="67"/>
      <c r="KG2" s="67"/>
      <c r="KH2" s="67"/>
      <c r="KI2" s="67" t="s">
        <v>105</v>
      </c>
      <c r="KJ2" s="67"/>
      <c r="KK2" s="67"/>
      <c r="KL2" s="67"/>
      <c r="KM2" s="76" t="s">
        <v>106</v>
      </c>
      <c r="KN2" s="76"/>
      <c r="KO2" s="76"/>
      <c r="KP2" s="76"/>
      <c r="KQ2" s="13" t="s">
        <v>107</v>
      </c>
      <c r="KR2" s="13" t="s">
        <v>108</v>
      </c>
      <c r="KS2" s="13" t="s">
        <v>104</v>
      </c>
      <c r="KT2" s="13" t="s">
        <v>110</v>
      </c>
      <c r="KU2" s="13" t="s">
        <v>23</v>
      </c>
      <c r="KV2" s="13" t="s">
        <v>65</v>
      </c>
      <c r="KW2" s="13" t="s">
        <v>109</v>
      </c>
      <c r="KX2" s="13" t="s">
        <v>17</v>
      </c>
      <c r="KY2" s="66" t="s">
        <v>102</v>
      </c>
      <c r="KZ2" s="66"/>
      <c r="LA2" s="66"/>
      <c r="LB2" s="66"/>
      <c r="LC2" s="66" t="s">
        <v>103</v>
      </c>
      <c r="LD2" s="66"/>
      <c r="LE2" s="66"/>
      <c r="LF2" s="66"/>
      <c r="LG2" s="66" t="s">
        <v>104</v>
      </c>
      <c r="LH2" s="66"/>
      <c r="LI2" s="66"/>
      <c r="LJ2" s="66"/>
      <c r="LK2" s="66" t="s">
        <v>105</v>
      </c>
      <c r="LL2" s="66"/>
      <c r="LM2" s="66"/>
      <c r="LN2" s="66"/>
      <c r="LO2" s="75" t="s">
        <v>106</v>
      </c>
      <c r="LP2" s="75"/>
      <c r="LQ2" s="75"/>
      <c r="LR2" s="75"/>
      <c r="LS2" s="14" t="s">
        <v>107</v>
      </c>
      <c r="LT2" s="14" t="s">
        <v>108</v>
      </c>
      <c r="LU2" s="14" t="s">
        <v>104</v>
      </c>
      <c r="LV2" s="14" t="s">
        <v>110</v>
      </c>
      <c r="LW2" s="14" t="s">
        <v>23</v>
      </c>
      <c r="LX2" s="14" t="s">
        <v>65</v>
      </c>
      <c r="LY2" s="14" t="s">
        <v>109</v>
      </c>
      <c r="LZ2" s="14" t="s">
        <v>17</v>
      </c>
      <c r="MA2" s="67" t="s">
        <v>102</v>
      </c>
      <c r="MB2" s="67"/>
      <c r="MC2" s="67"/>
      <c r="MD2" s="67"/>
      <c r="ME2" s="67" t="s">
        <v>103</v>
      </c>
      <c r="MF2" s="67"/>
      <c r="MG2" s="67"/>
      <c r="MH2" s="67"/>
      <c r="MI2" s="67" t="s">
        <v>104</v>
      </c>
      <c r="MJ2" s="67"/>
      <c r="MK2" s="67"/>
      <c r="ML2" s="67"/>
      <c r="MM2" s="67" t="s">
        <v>105</v>
      </c>
      <c r="MN2" s="67"/>
      <c r="MO2" s="67"/>
      <c r="MP2" s="67"/>
      <c r="MQ2" s="76" t="s">
        <v>106</v>
      </c>
      <c r="MR2" s="76"/>
      <c r="MS2" s="76"/>
      <c r="MT2" s="76"/>
      <c r="MU2" s="13" t="s">
        <v>107</v>
      </c>
      <c r="MV2" s="13" t="s">
        <v>108</v>
      </c>
      <c r="MW2" s="13" t="s">
        <v>104</v>
      </c>
      <c r="MX2" s="13" t="s">
        <v>110</v>
      </c>
      <c r="MY2" s="13" t="s">
        <v>23</v>
      </c>
      <c r="MZ2" s="13" t="s">
        <v>65</v>
      </c>
      <c r="NA2" s="13" t="s">
        <v>109</v>
      </c>
      <c r="NB2" s="13" t="s">
        <v>17</v>
      </c>
      <c r="NC2" s="66" t="s">
        <v>102</v>
      </c>
      <c r="ND2" s="66"/>
      <c r="NE2" s="66"/>
      <c r="NF2" s="66"/>
      <c r="NG2" s="66" t="s">
        <v>103</v>
      </c>
      <c r="NH2" s="66"/>
      <c r="NI2" s="66"/>
      <c r="NJ2" s="66"/>
      <c r="NK2" s="66" t="s">
        <v>104</v>
      </c>
      <c r="NL2" s="66"/>
      <c r="NM2" s="66"/>
      <c r="NN2" s="66"/>
      <c r="NO2" s="66" t="s">
        <v>105</v>
      </c>
      <c r="NP2" s="66"/>
      <c r="NQ2" s="66"/>
      <c r="NR2" s="66"/>
      <c r="NS2" s="75" t="s">
        <v>106</v>
      </c>
      <c r="NT2" s="75"/>
      <c r="NU2" s="75"/>
      <c r="NV2" s="75"/>
      <c r="NW2" s="14" t="s">
        <v>107</v>
      </c>
      <c r="NX2" s="14" t="s">
        <v>108</v>
      </c>
      <c r="NY2" s="14" t="s">
        <v>104</v>
      </c>
      <c r="NZ2" s="14" t="s">
        <v>110</v>
      </c>
      <c r="OA2" s="14" t="s">
        <v>23</v>
      </c>
      <c r="OB2" s="14" t="s">
        <v>65</v>
      </c>
      <c r="OC2" s="14" t="s">
        <v>109</v>
      </c>
      <c r="OD2" s="14" t="s">
        <v>17</v>
      </c>
      <c r="OE2" s="67" t="s">
        <v>102</v>
      </c>
      <c r="OF2" s="67"/>
      <c r="OG2" s="67"/>
      <c r="OH2" s="67"/>
      <c r="OI2" s="67" t="s">
        <v>103</v>
      </c>
      <c r="OJ2" s="67"/>
      <c r="OK2" s="67"/>
      <c r="OL2" s="67"/>
      <c r="OM2" s="67" t="s">
        <v>104</v>
      </c>
      <c r="ON2" s="67"/>
      <c r="OO2" s="67"/>
      <c r="OP2" s="67"/>
      <c r="OQ2" s="67" t="s">
        <v>105</v>
      </c>
      <c r="OR2" s="67"/>
      <c r="OS2" s="67"/>
      <c r="OT2" s="67"/>
      <c r="OU2" s="76" t="s">
        <v>106</v>
      </c>
      <c r="OV2" s="76"/>
      <c r="OW2" s="76"/>
      <c r="OX2" s="76"/>
      <c r="OY2" s="13" t="s">
        <v>107</v>
      </c>
      <c r="OZ2" s="13" t="s">
        <v>108</v>
      </c>
      <c r="PA2" s="13" t="s">
        <v>104</v>
      </c>
      <c r="PB2" s="13" t="s">
        <v>110</v>
      </c>
      <c r="PC2" s="13" t="s">
        <v>23</v>
      </c>
      <c r="PD2" s="13" t="s">
        <v>65</v>
      </c>
      <c r="PE2" s="13" t="s">
        <v>109</v>
      </c>
      <c r="PF2" s="13" t="s">
        <v>17</v>
      </c>
      <c r="PG2" s="66" t="s">
        <v>102</v>
      </c>
      <c r="PH2" s="66"/>
      <c r="PI2" s="66"/>
      <c r="PJ2" s="66"/>
      <c r="PK2" s="66" t="s">
        <v>103</v>
      </c>
      <c r="PL2" s="66"/>
      <c r="PM2" s="66"/>
      <c r="PN2" s="66"/>
      <c r="PO2" s="66" t="s">
        <v>104</v>
      </c>
      <c r="PP2" s="66"/>
      <c r="PQ2" s="66"/>
      <c r="PR2" s="66"/>
      <c r="PS2" s="66" t="s">
        <v>105</v>
      </c>
      <c r="PT2" s="66"/>
      <c r="PU2" s="66"/>
      <c r="PV2" s="66"/>
      <c r="PW2" s="75" t="s">
        <v>106</v>
      </c>
      <c r="PX2" s="75"/>
      <c r="PY2" s="75"/>
      <c r="PZ2" s="75"/>
      <c r="QA2" s="14" t="s">
        <v>107</v>
      </c>
      <c r="QB2" s="14" t="s">
        <v>108</v>
      </c>
      <c r="QC2" s="14" t="s">
        <v>104</v>
      </c>
      <c r="QD2" s="14" t="s">
        <v>110</v>
      </c>
      <c r="QE2" s="14" t="s">
        <v>23</v>
      </c>
      <c r="QF2" s="14" t="s">
        <v>65</v>
      </c>
      <c r="QG2" s="14" t="s">
        <v>109</v>
      </c>
      <c r="QH2" s="14" t="s">
        <v>17</v>
      </c>
      <c r="QI2" s="67" t="s">
        <v>102</v>
      </c>
      <c r="QJ2" s="67"/>
      <c r="QK2" s="67"/>
      <c r="QL2" s="67"/>
      <c r="QM2" s="67" t="s">
        <v>103</v>
      </c>
      <c r="QN2" s="67"/>
      <c r="QO2" s="67"/>
      <c r="QP2" s="67"/>
      <c r="QQ2" s="67" t="s">
        <v>104</v>
      </c>
      <c r="QR2" s="67"/>
      <c r="QS2" s="67"/>
      <c r="QT2" s="67"/>
      <c r="QU2" s="67" t="s">
        <v>105</v>
      </c>
      <c r="QV2" s="67"/>
      <c r="QW2" s="67"/>
      <c r="QX2" s="67"/>
      <c r="QY2" s="76" t="s">
        <v>106</v>
      </c>
      <c r="QZ2" s="76"/>
      <c r="RA2" s="76"/>
      <c r="RB2" s="76"/>
      <c r="RC2" s="13" t="s">
        <v>107</v>
      </c>
      <c r="RD2" s="13" t="s">
        <v>108</v>
      </c>
      <c r="RE2" s="13" t="s">
        <v>104</v>
      </c>
      <c r="RF2" s="13" t="s">
        <v>110</v>
      </c>
      <c r="RG2" s="13" t="s">
        <v>23</v>
      </c>
      <c r="RH2" s="13" t="s">
        <v>65</v>
      </c>
      <c r="RI2" s="13" t="s">
        <v>109</v>
      </c>
      <c r="RJ2" s="13" t="s">
        <v>17</v>
      </c>
      <c r="RK2" s="66" t="s">
        <v>102</v>
      </c>
      <c r="RL2" s="66"/>
      <c r="RM2" s="66"/>
      <c r="RN2" s="66"/>
      <c r="RO2" s="66" t="s">
        <v>103</v>
      </c>
      <c r="RP2" s="66"/>
      <c r="RQ2" s="66"/>
      <c r="RR2" s="66"/>
      <c r="RS2" s="66" t="s">
        <v>104</v>
      </c>
      <c r="RT2" s="66"/>
      <c r="RU2" s="66"/>
      <c r="RV2" s="66"/>
      <c r="RW2" s="66" t="s">
        <v>105</v>
      </c>
      <c r="RX2" s="66"/>
      <c r="RY2" s="66"/>
      <c r="RZ2" s="66"/>
      <c r="SA2" s="75" t="s">
        <v>106</v>
      </c>
      <c r="SB2" s="75"/>
      <c r="SC2" s="75"/>
      <c r="SD2" s="75"/>
      <c r="SE2" s="14" t="s">
        <v>107</v>
      </c>
      <c r="SF2" s="14" t="s">
        <v>108</v>
      </c>
      <c r="SG2" s="14" t="s">
        <v>104</v>
      </c>
      <c r="SH2" s="14" t="s">
        <v>110</v>
      </c>
      <c r="SI2" s="14" t="s">
        <v>23</v>
      </c>
      <c r="SJ2" s="14" t="s">
        <v>65</v>
      </c>
      <c r="SK2" s="14" t="s">
        <v>109</v>
      </c>
      <c r="SL2" s="14" t="s">
        <v>17</v>
      </c>
      <c r="SM2" s="67" t="s">
        <v>102</v>
      </c>
      <c r="SN2" s="67"/>
      <c r="SO2" s="67"/>
      <c r="SP2" s="67"/>
      <c r="SQ2" s="67" t="s">
        <v>103</v>
      </c>
      <c r="SR2" s="67"/>
      <c r="SS2" s="67"/>
      <c r="ST2" s="67"/>
      <c r="SU2" s="67" t="s">
        <v>105</v>
      </c>
      <c r="SV2" s="67"/>
      <c r="SW2" s="67"/>
      <c r="SX2" s="67"/>
      <c r="SY2" s="77" t="s">
        <v>106</v>
      </c>
      <c r="SZ2" s="77"/>
      <c r="TA2" s="77"/>
      <c r="TB2" s="77"/>
      <c r="TC2" s="13"/>
      <c r="TD2" s="13" t="s">
        <v>110</v>
      </c>
      <c r="TE2" s="13" t="s">
        <v>23</v>
      </c>
      <c r="TF2" s="13" t="s">
        <v>65</v>
      </c>
      <c r="TG2" s="13" t="s">
        <v>109</v>
      </c>
      <c r="TH2" s="13" t="s">
        <v>17</v>
      </c>
    </row>
    <row r="3" spans="1:528" x14ac:dyDescent="0.2">
      <c r="A3" s="71"/>
      <c r="B3" s="71"/>
      <c r="C3" s="71"/>
      <c r="D3" s="71"/>
      <c r="E3" s="71"/>
      <c r="F3" s="73"/>
      <c r="G3" s="73"/>
      <c r="H3" s="71"/>
      <c r="I3" s="73"/>
      <c r="J3" s="72"/>
      <c r="K3" s="70"/>
      <c r="L3" s="72"/>
      <c r="M3" s="70"/>
      <c r="N3" s="70"/>
      <c r="O3" s="70"/>
      <c r="P3" s="74"/>
      <c r="Q3" s="70"/>
      <c r="R3" s="70"/>
      <c r="S3" s="14" t="s">
        <v>14</v>
      </c>
      <c r="T3" s="14" t="s">
        <v>9</v>
      </c>
      <c r="U3" s="14" t="s">
        <v>28</v>
      </c>
      <c r="V3" s="14" t="s">
        <v>29</v>
      </c>
      <c r="W3" s="14" t="s">
        <v>14</v>
      </c>
      <c r="X3" s="14" t="s">
        <v>9</v>
      </c>
      <c r="Y3" s="14" t="s">
        <v>28</v>
      </c>
      <c r="Z3" s="14" t="s">
        <v>29</v>
      </c>
      <c r="AA3" s="14" t="s">
        <v>14</v>
      </c>
      <c r="AB3" s="14" t="s">
        <v>9</v>
      </c>
      <c r="AC3" s="14" t="s">
        <v>28</v>
      </c>
      <c r="AD3" s="14" t="s">
        <v>29</v>
      </c>
      <c r="AE3" s="21" t="s">
        <v>14</v>
      </c>
      <c r="AF3" s="21" t="s">
        <v>9</v>
      </c>
      <c r="AG3" s="21" t="s">
        <v>28</v>
      </c>
      <c r="AH3" s="21" t="s">
        <v>29</v>
      </c>
      <c r="AI3" s="14" t="s">
        <v>52</v>
      </c>
      <c r="AJ3" s="14"/>
      <c r="AK3" s="14"/>
      <c r="AL3" s="14"/>
      <c r="AM3" s="14"/>
      <c r="AN3" s="14"/>
      <c r="AO3" s="13" t="s">
        <v>14</v>
      </c>
      <c r="AP3" s="13" t="s">
        <v>9</v>
      </c>
      <c r="AQ3" s="13" t="s">
        <v>28</v>
      </c>
      <c r="AR3" s="13" t="s">
        <v>29</v>
      </c>
      <c r="AS3" s="13" t="s">
        <v>14</v>
      </c>
      <c r="AT3" s="13" t="s">
        <v>9</v>
      </c>
      <c r="AU3" s="13" t="s">
        <v>28</v>
      </c>
      <c r="AV3" s="13" t="s">
        <v>29</v>
      </c>
      <c r="AW3" s="13" t="s">
        <v>14</v>
      </c>
      <c r="AX3" s="13" t="s">
        <v>9</v>
      </c>
      <c r="AY3" s="13" t="s">
        <v>28</v>
      </c>
      <c r="AZ3" s="13" t="s">
        <v>29</v>
      </c>
      <c r="BA3" s="16" t="s">
        <v>14</v>
      </c>
      <c r="BB3" s="16" t="s">
        <v>9</v>
      </c>
      <c r="BC3" s="16" t="s">
        <v>28</v>
      </c>
      <c r="BD3" s="16" t="s">
        <v>29</v>
      </c>
      <c r="BE3" s="13" t="s">
        <v>52</v>
      </c>
      <c r="BF3" s="13"/>
      <c r="BG3" s="13"/>
      <c r="BH3" s="13"/>
      <c r="BI3" s="13"/>
      <c r="BJ3" s="13"/>
      <c r="BK3" s="14" t="s">
        <v>14</v>
      </c>
      <c r="BL3" s="14" t="s">
        <v>9</v>
      </c>
      <c r="BM3" s="14" t="s">
        <v>28</v>
      </c>
      <c r="BN3" s="14" t="s">
        <v>29</v>
      </c>
      <c r="BO3" s="14" t="s">
        <v>14</v>
      </c>
      <c r="BP3" s="14" t="s">
        <v>9</v>
      </c>
      <c r="BQ3" s="14" t="s">
        <v>28</v>
      </c>
      <c r="BR3" s="14" t="s">
        <v>29</v>
      </c>
      <c r="BS3" s="14" t="s">
        <v>14</v>
      </c>
      <c r="BT3" s="14" t="s">
        <v>9</v>
      </c>
      <c r="BU3" s="14" t="s">
        <v>28</v>
      </c>
      <c r="BV3" s="14" t="s">
        <v>29</v>
      </c>
      <c r="BW3" s="21" t="s">
        <v>14</v>
      </c>
      <c r="BX3" s="21" t="s">
        <v>9</v>
      </c>
      <c r="BY3" s="21" t="s">
        <v>28</v>
      </c>
      <c r="BZ3" s="21" t="s">
        <v>29</v>
      </c>
      <c r="CA3" s="14" t="s">
        <v>52</v>
      </c>
      <c r="CB3" s="14"/>
      <c r="CC3" s="14"/>
      <c r="CD3" s="14"/>
      <c r="CE3" s="14"/>
      <c r="CF3" s="14"/>
      <c r="CG3" s="50"/>
      <c r="CH3" s="50"/>
      <c r="CI3" s="14" t="s">
        <v>14</v>
      </c>
      <c r="CJ3" s="14" t="s">
        <v>9</v>
      </c>
      <c r="CK3" s="14" t="s">
        <v>28</v>
      </c>
      <c r="CL3" s="14" t="s">
        <v>29</v>
      </c>
      <c r="CM3" s="14" t="s">
        <v>14</v>
      </c>
      <c r="CN3" s="14" t="s">
        <v>9</v>
      </c>
      <c r="CO3" s="14" t="s">
        <v>28</v>
      </c>
      <c r="CP3" s="14" t="s">
        <v>29</v>
      </c>
      <c r="CQ3" s="14" t="s">
        <v>14</v>
      </c>
      <c r="CR3" s="14" t="s">
        <v>9</v>
      </c>
      <c r="CS3" s="14" t="s">
        <v>28</v>
      </c>
      <c r="CT3" s="14" t="s">
        <v>29</v>
      </c>
      <c r="CU3" s="14" t="s">
        <v>14</v>
      </c>
      <c r="CV3" s="14" t="s">
        <v>9</v>
      </c>
      <c r="CW3" s="14" t="s">
        <v>28</v>
      </c>
      <c r="CX3" s="14" t="s">
        <v>29</v>
      </c>
      <c r="CY3" s="15" t="s">
        <v>14</v>
      </c>
      <c r="CZ3" s="15" t="s">
        <v>9</v>
      </c>
      <c r="DA3" s="15" t="s">
        <v>28</v>
      </c>
      <c r="DB3" s="15" t="s">
        <v>29</v>
      </c>
      <c r="DC3" s="14"/>
      <c r="DD3" s="14"/>
      <c r="DE3" s="14"/>
      <c r="DF3" s="14"/>
      <c r="DG3" s="14"/>
      <c r="DH3" s="14"/>
      <c r="DI3" s="14"/>
      <c r="DJ3" s="14"/>
      <c r="DK3" s="13" t="s">
        <v>14</v>
      </c>
      <c r="DL3" s="13" t="s">
        <v>9</v>
      </c>
      <c r="DM3" s="13" t="s">
        <v>28</v>
      </c>
      <c r="DN3" s="13" t="s">
        <v>29</v>
      </c>
      <c r="DO3" s="13" t="s">
        <v>14</v>
      </c>
      <c r="DP3" s="13" t="s">
        <v>9</v>
      </c>
      <c r="DQ3" s="13" t="s">
        <v>28</v>
      </c>
      <c r="DR3" s="13" t="s">
        <v>29</v>
      </c>
      <c r="DS3" s="13" t="s">
        <v>14</v>
      </c>
      <c r="DT3" s="13" t="s">
        <v>9</v>
      </c>
      <c r="DU3" s="13" t="s">
        <v>28</v>
      </c>
      <c r="DV3" s="13" t="s">
        <v>29</v>
      </c>
      <c r="DW3" s="13" t="s">
        <v>14</v>
      </c>
      <c r="DX3" s="13" t="s">
        <v>9</v>
      </c>
      <c r="DY3" s="13" t="s">
        <v>28</v>
      </c>
      <c r="DZ3" s="13" t="s">
        <v>29</v>
      </c>
      <c r="EA3" s="16" t="s">
        <v>14</v>
      </c>
      <c r="EB3" s="16" t="s">
        <v>9</v>
      </c>
      <c r="EC3" s="16" t="s">
        <v>28</v>
      </c>
      <c r="ED3" s="16" t="s">
        <v>29</v>
      </c>
      <c r="EE3" s="13"/>
      <c r="EF3" s="13"/>
      <c r="EG3" s="13"/>
      <c r="EH3" s="13"/>
      <c r="EI3" s="13"/>
      <c r="EJ3" s="13"/>
      <c r="EK3" s="13"/>
      <c r="EL3" s="13"/>
      <c r="EM3" s="14" t="s">
        <v>14</v>
      </c>
      <c r="EN3" s="14" t="s">
        <v>9</v>
      </c>
      <c r="EO3" s="14" t="s">
        <v>28</v>
      </c>
      <c r="EP3" s="14" t="s">
        <v>29</v>
      </c>
      <c r="EQ3" s="14" t="s">
        <v>14</v>
      </c>
      <c r="ER3" s="14" t="s">
        <v>9</v>
      </c>
      <c r="ES3" s="14" t="s">
        <v>28</v>
      </c>
      <c r="ET3" s="14" t="s">
        <v>29</v>
      </c>
      <c r="EU3" s="14" t="s">
        <v>14</v>
      </c>
      <c r="EV3" s="14" t="s">
        <v>9</v>
      </c>
      <c r="EW3" s="14" t="s">
        <v>28</v>
      </c>
      <c r="EX3" s="14" t="s">
        <v>29</v>
      </c>
      <c r="EY3" s="14" t="s">
        <v>14</v>
      </c>
      <c r="EZ3" s="14" t="s">
        <v>9</v>
      </c>
      <c r="FA3" s="14" t="s">
        <v>28</v>
      </c>
      <c r="FB3" s="14" t="s">
        <v>29</v>
      </c>
      <c r="FC3" s="15" t="s">
        <v>14</v>
      </c>
      <c r="FD3" s="15" t="s">
        <v>9</v>
      </c>
      <c r="FE3" s="15" t="s">
        <v>28</v>
      </c>
      <c r="FF3" s="15" t="s">
        <v>29</v>
      </c>
      <c r="FG3" s="14"/>
      <c r="FH3" s="14"/>
      <c r="FI3" s="14"/>
      <c r="FJ3" s="14"/>
      <c r="FK3" s="14"/>
      <c r="FL3" s="14"/>
      <c r="FM3" s="14"/>
      <c r="FN3" s="14"/>
      <c r="FO3" s="13" t="s">
        <v>14</v>
      </c>
      <c r="FP3" s="13" t="s">
        <v>9</v>
      </c>
      <c r="FQ3" s="13" t="s">
        <v>28</v>
      </c>
      <c r="FR3" s="13" t="s">
        <v>29</v>
      </c>
      <c r="FS3" s="13" t="s">
        <v>14</v>
      </c>
      <c r="FT3" s="13" t="s">
        <v>9</v>
      </c>
      <c r="FU3" s="13" t="s">
        <v>28</v>
      </c>
      <c r="FV3" s="13" t="s">
        <v>29</v>
      </c>
      <c r="FW3" s="13" t="s">
        <v>14</v>
      </c>
      <c r="FX3" s="13" t="s">
        <v>9</v>
      </c>
      <c r="FY3" s="13" t="s">
        <v>28</v>
      </c>
      <c r="FZ3" s="13" t="s">
        <v>29</v>
      </c>
      <c r="GA3" s="13" t="s">
        <v>14</v>
      </c>
      <c r="GB3" s="13" t="s">
        <v>9</v>
      </c>
      <c r="GC3" s="13" t="s">
        <v>28</v>
      </c>
      <c r="GD3" s="13" t="s">
        <v>29</v>
      </c>
      <c r="GE3" s="16" t="s">
        <v>14</v>
      </c>
      <c r="GF3" s="16" t="s">
        <v>9</v>
      </c>
      <c r="GG3" s="16" t="s">
        <v>28</v>
      </c>
      <c r="GH3" s="16" t="s">
        <v>29</v>
      </c>
      <c r="GI3" s="13"/>
      <c r="GJ3" s="13"/>
      <c r="GK3" s="13"/>
      <c r="GL3" s="13"/>
      <c r="GM3" s="13"/>
      <c r="GN3" s="13"/>
      <c r="GO3" s="13"/>
      <c r="GP3" s="13"/>
      <c r="GQ3" s="14" t="s">
        <v>14</v>
      </c>
      <c r="GR3" s="14" t="s">
        <v>9</v>
      </c>
      <c r="GS3" s="14" t="s">
        <v>28</v>
      </c>
      <c r="GT3" s="14" t="s">
        <v>29</v>
      </c>
      <c r="GU3" s="14" t="s">
        <v>14</v>
      </c>
      <c r="GV3" s="14" t="s">
        <v>9</v>
      </c>
      <c r="GW3" s="14" t="s">
        <v>28</v>
      </c>
      <c r="GX3" s="14" t="s">
        <v>29</v>
      </c>
      <c r="GY3" s="14" t="s">
        <v>14</v>
      </c>
      <c r="GZ3" s="14" t="s">
        <v>9</v>
      </c>
      <c r="HA3" s="14" t="s">
        <v>28</v>
      </c>
      <c r="HB3" s="14" t="s">
        <v>29</v>
      </c>
      <c r="HC3" s="14" t="s">
        <v>14</v>
      </c>
      <c r="HD3" s="14" t="s">
        <v>9</v>
      </c>
      <c r="HE3" s="14" t="s">
        <v>28</v>
      </c>
      <c r="HF3" s="14" t="s">
        <v>29</v>
      </c>
      <c r="HG3" s="15" t="s">
        <v>14</v>
      </c>
      <c r="HH3" s="15" t="s">
        <v>9</v>
      </c>
      <c r="HI3" s="15" t="s">
        <v>28</v>
      </c>
      <c r="HJ3" s="15" t="s">
        <v>29</v>
      </c>
      <c r="HK3" s="14"/>
      <c r="HL3" s="14"/>
      <c r="HM3" s="14"/>
      <c r="HN3" s="14"/>
      <c r="HO3" s="14"/>
      <c r="HP3" s="14"/>
      <c r="HQ3" s="14"/>
      <c r="HR3" s="14"/>
      <c r="HS3" s="13" t="s">
        <v>14</v>
      </c>
      <c r="HT3" s="13" t="s">
        <v>9</v>
      </c>
      <c r="HU3" s="13" t="s">
        <v>28</v>
      </c>
      <c r="HV3" s="13" t="s">
        <v>29</v>
      </c>
      <c r="HW3" s="13" t="s">
        <v>14</v>
      </c>
      <c r="HX3" s="13" t="s">
        <v>9</v>
      </c>
      <c r="HY3" s="13" t="s">
        <v>28</v>
      </c>
      <c r="HZ3" s="13" t="s">
        <v>29</v>
      </c>
      <c r="IA3" s="13" t="s">
        <v>14</v>
      </c>
      <c r="IB3" s="13" t="s">
        <v>9</v>
      </c>
      <c r="IC3" s="13" t="s">
        <v>28</v>
      </c>
      <c r="ID3" s="13" t="s">
        <v>29</v>
      </c>
      <c r="IE3" s="13" t="s">
        <v>14</v>
      </c>
      <c r="IF3" s="13" t="s">
        <v>9</v>
      </c>
      <c r="IG3" s="13" t="s">
        <v>28</v>
      </c>
      <c r="IH3" s="13" t="s">
        <v>29</v>
      </c>
      <c r="II3" s="16" t="s">
        <v>14</v>
      </c>
      <c r="IJ3" s="16" t="s">
        <v>9</v>
      </c>
      <c r="IK3" s="16" t="s">
        <v>28</v>
      </c>
      <c r="IL3" s="16" t="s">
        <v>29</v>
      </c>
      <c r="IM3" s="13"/>
      <c r="IN3" s="13"/>
      <c r="IO3" s="13"/>
      <c r="IP3" s="13"/>
      <c r="IQ3" s="13"/>
      <c r="IR3" s="13"/>
      <c r="IS3" s="13"/>
      <c r="IT3" s="13"/>
      <c r="IU3" s="14" t="s">
        <v>14</v>
      </c>
      <c r="IV3" s="14" t="s">
        <v>9</v>
      </c>
      <c r="IW3" s="14" t="s">
        <v>28</v>
      </c>
      <c r="IX3" s="14" t="s">
        <v>29</v>
      </c>
      <c r="IY3" s="14" t="s">
        <v>14</v>
      </c>
      <c r="IZ3" s="14" t="s">
        <v>9</v>
      </c>
      <c r="JA3" s="14" t="s">
        <v>28</v>
      </c>
      <c r="JB3" s="14" t="s">
        <v>29</v>
      </c>
      <c r="JC3" s="14" t="s">
        <v>14</v>
      </c>
      <c r="JD3" s="14" t="s">
        <v>9</v>
      </c>
      <c r="JE3" s="14" t="s">
        <v>28</v>
      </c>
      <c r="JF3" s="14" t="s">
        <v>29</v>
      </c>
      <c r="JG3" s="14" t="s">
        <v>14</v>
      </c>
      <c r="JH3" s="14" t="s">
        <v>9</v>
      </c>
      <c r="JI3" s="14" t="s">
        <v>28</v>
      </c>
      <c r="JJ3" s="14" t="s">
        <v>29</v>
      </c>
      <c r="JK3" s="15" t="s">
        <v>14</v>
      </c>
      <c r="JL3" s="15" t="s">
        <v>9</v>
      </c>
      <c r="JM3" s="15" t="s">
        <v>28</v>
      </c>
      <c r="JN3" s="15" t="s">
        <v>29</v>
      </c>
      <c r="JO3" s="14"/>
      <c r="JP3" s="14"/>
      <c r="JQ3" s="14"/>
      <c r="JR3" s="14"/>
      <c r="JS3" s="14"/>
      <c r="JT3" s="14"/>
      <c r="JU3" s="14"/>
      <c r="JV3" s="14"/>
      <c r="JW3" s="13" t="s">
        <v>14</v>
      </c>
      <c r="JX3" s="13" t="s">
        <v>9</v>
      </c>
      <c r="JY3" s="13" t="s">
        <v>28</v>
      </c>
      <c r="JZ3" s="13" t="s">
        <v>29</v>
      </c>
      <c r="KA3" s="13" t="s">
        <v>14</v>
      </c>
      <c r="KB3" s="13" t="s">
        <v>9</v>
      </c>
      <c r="KC3" s="13" t="s">
        <v>28</v>
      </c>
      <c r="KD3" s="13" t="s">
        <v>29</v>
      </c>
      <c r="KE3" s="13" t="s">
        <v>14</v>
      </c>
      <c r="KF3" s="13" t="s">
        <v>9</v>
      </c>
      <c r="KG3" s="13" t="s">
        <v>28</v>
      </c>
      <c r="KH3" s="13" t="s">
        <v>29</v>
      </c>
      <c r="KI3" s="13" t="s">
        <v>14</v>
      </c>
      <c r="KJ3" s="13" t="s">
        <v>9</v>
      </c>
      <c r="KK3" s="13" t="s">
        <v>28</v>
      </c>
      <c r="KL3" s="13" t="s">
        <v>29</v>
      </c>
      <c r="KM3" s="16" t="s">
        <v>14</v>
      </c>
      <c r="KN3" s="16" t="s">
        <v>9</v>
      </c>
      <c r="KO3" s="16" t="s">
        <v>28</v>
      </c>
      <c r="KP3" s="16" t="s">
        <v>29</v>
      </c>
      <c r="KQ3" s="13"/>
      <c r="KR3" s="13"/>
      <c r="KS3" s="13"/>
      <c r="KT3" s="13"/>
      <c r="KU3" s="13"/>
      <c r="KV3" s="13"/>
      <c r="KW3" s="13"/>
      <c r="KX3" s="13"/>
      <c r="KY3" s="14" t="s">
        <v>14</v>
      </c>
      <c r="KZ3" s="14" t="s">
        <v>9</v>
      </c>
      <c r="LA3" s="14" t="s">
        <v>28</v>
      </c>
      <c r="LB3" s="14" t="s">
        <v>29</v>
      </c>
      <c r="LC3" s="14" t="s">
        <v>14</v>
      </c>
      <c r="LD3" s="14" t="s">
        <v>9</v>
      </c>
      <c r="LE3" s="14" t="s">
        <v>28</v>
      </c>
      <c r="LF3" s="14" t="s">
        <v>29</v>
      </c>
      <c r="LG3" s="14" t="s">
        <v>14</v>
      </c>
      <c r="LH3" s="14" t="s">
        <v>9</v>
      </c>
      <c r="LI3" s="14" t="s">
        <v>28</v>
      </c>
      <c r="LJ3" s="14" t="s">
        <v>29</v>
      </c>
      <c r="LK3" s="14" t="s">
        <v>14</v>
      </c>
      <c r="LL3" s="14" t="s">
        <v>9</v>
      </c>
      <c r="LM3" s="14" t="s">
        <v>28</v>
      </c>
      <c r="LN3" s="14" t="s">
        <v>29</v>
      </c>
      <c r="LO3" s="15" t="s">
        <v>14</v>
      </c>
      <c r="LP3" s="15" t="s">
        <v>9</v>
      </c>
      <c r="LQ3" s="15" t="s">
        <v>28</v>
      </c>
      <c r="LR3" s="15" t="s">
        <v>29</v>
      </c>
      <c r="LS3" s="14"/>
      <c r="LT3" s="14"/>
      <c r="LU3" s="14"/>
      <c r="LV3" s="14"/>
      <c r="LW3" s="14"/>
      <c r="LX3" s="14"/>
      <c r="LY3" s="14"/>
      <c r="LZ3" s="14"/>
      <c r="MA3" s="13" t="s">
        <v>14</v>
      </c>
      <c r="MB3" s="13" t="s">
        <v>9</v>
      </c>
      <c r="MC3" s="13" t="s">
        <v>28</v>
      </c>
      <c r="MD3" s="13" t="s">
        <v>29</v>
      </c>
      <c r="ME3" s="13" t="s">
        <v>14</v>
      </c>
      <c r="MF3" s="13" t="s">
        <v>9</v>
      </c>
      <c r="MG3" s="13" t="s">
        <v>28</v>
      </c>
      <c r="MH3" s="13" t="s">
        <v>29</v>
      </c>
      <c r="MI3" s="13" t="s">
        <v>14</v>
      </c>
      <c r="MJ3" s="13" t="s">
        <v>9</v>
      </c>
      <c r="MK3" s="13" t="s">
        <v>28</v>
      </c>
      <c r="ML3" s="13" t="s">
        <v>29</v>
      </c>
      <c r="MM3" s="13" t="s">
        <v>14</v>
      </c>
      <c r="MN3" s="13" t="s">
        <v>9</v>
      </c>
      <c r="MO3" s="13" t="s">
        <v>28</v>
      </c>
      <c r="MP3" s="13" t="s">
        <v>29</v>
      </c>
      <c r="MQ3" s="16" t="s">
        <v>14</v>
      </c>
      <c r="MR3" s="16" t="s">
        <v>9</v>
      </c>
      <c r="MS3" s="16" t="s">
        <v>28</v>
      </c>
      <c r="MT3" s="16" t="s">
        <v>29</v>
      </c>
      <c r="MU3" s="13"/>
      <c r="MV3" s="13"/>
      <c r="MW3" s="13"/>
      <c r="MX3" s="13"/>
      <c r="MY3" s="13"/>
      <c r="MZ3" s="13"/>
      <c r="NA3" s="13"/>
      <c r="NB3" s="13"/>
      <c r="NC3" s="14" t="s">
        <v>14</v>
      </c>
      <c r="ND3" s="14" t="s">
        <v>9</v>
      </c>
      <c r="NE3" s="14" t="s">
        <v>28</v>
      </c>
      <c r="NF3" s="14" t="s">
        <v>29</v>
      </c>
      <c r="NG3" s="14" t="s">
        <v>14</v>
      </c>
      <c r="NH3" s="14" t="s">
        <v>9</v>
      </c>
      <c r="NI3" s="14" t="s">
        <v>28</v>
      </c>
      <c r="NJ3" s="14" t="s">
        <v>29</v>
      </c>
      <c r="NK3" s="14" t="s">
        <v>14</v>
      </c>
      <c r="NL3" s="14" t="s">
        <v>9</v>
      </c>
      <c r="NM3" s="14" t="s">
        <v>28</v>
      </c>
      <c r="NN3" s="14" t="s">
        <v>29</v>
      </c>
      <c r="NO3" s="14" t="s">
        <v>14</v>
      </c>
      <c r="NP3" s="14" t="s">
        <v>9</v>
      </c>
      <c r="NQ3" s="14" t="s">
        <v>28</v>
      </c>
      <c r="NR3" s="14" t="s">
        <v>29</v>
      </c>
      <c r="NS3" s="15" t="s">
        <v>14</v>
      </c>
      <c r="NT3" s="15" t="s">
        <v>9</v>
      </c>
      <c r="NU3" s="15" t="s">
        <v>28</v>
      </c>
      <c r="NV3" s="15" t="s">
        <v>29</v>
      </c>
      <c r="NW3" s="14"/>
      <c r="NX3" s="14"/>
      <c r="NY3" s="14"/>
      <c r="NZ3" s="14"/>
      <c r="OA3" s="14"/>
      <c r="OB3" s="14"/>
      <c r="OC3" s="14"/>
      <c r="OD3" s="14"/>
      <c r="OE3" s="13" t="s">
        <v>14</v>
      </c>
      <c r="OF3" s="13" t="s">
        <v>9</v>
      </c>
      <c r="OG3" s="13" t="s">
        <v>28</v>
      </c>
      <c r="OH3" s="13" t="s">
        <v>29</v>
      </c>
      <c r="OI3" s="13" t="s">
        <v>14</v>
      </c>
      <c r="OJ3" s="13" t="s">
        <v>9</v>
      </c>
      <c r="OK3" s="13" t="s">
        <v>28</v>
      </c>
      <c r="OL3" s="13" t="s">
        <v>29</v>
      </c>
      <c r="OM3" s="13" t="s">
        <v>14</v>
      </c>
      <c r="ON3" s="13" t="s">
        <v>9</v>
      </c>
      <c r="OO3" s="13" t="s">
        <v>28</v>
      </c>
      <c r="OP3" s="13" t="s">
        <v>29</v>
      </c>
      <c r="OQ3" s="13" t="s">
        <v>14</v>
      </c>
      <c r="OR3" s="13" t="s">
        <v>9</v>
      </c>
      <c r="OS3" s="13" t="s">
        <v>28</v>
      </c>
      <c r="OT3" s="13" t="s">
        <v>29</v>
      </c>
      <c r="OU3" s="16" t="s">
        <v>14</v>
      </c>
      <c r="OV3" s="16" t="s">
        <v>9</v>
      </c>
      <c r="OW3" s="16" t="s">
        <v>28</v>
      </c>
      <c r="OX3" s="16" t="s">
        <v>29</v>
      </c>
      <c r="OY3" s="13"/>
      <c r="OZ3" s="13"/>
      <c r="PA3" s="13"/>
      <c r="PB3" s="13"/>
      <c r="PC3" s="13"/>
      <c r="PD3" s="13"/>
      <c r="PE3" s="13"/>
      <c r="PF3" s="13"/>
      <c r="PG3" s="14" t="s">
        <v>14</v>
      </c>
      <c r="PH3" s="14" t="s">
        <v>9</v>
      </c>
      <c r="PI3" s="14" t="s">
        <v>28</v>
      </c>
      <c r="PJ3" s="14" t="s">
        <v>29</v>
      </c>
      <c r="PK3" s="14" t="s">
        <v>14</v>
      </c>
      <c r="PL3" s="14" t="s">
        <v>9</v>
      </c>
      <c r="PM3" s="14" t="s">
        <v>28</v>
      </c>
      <c r="PN3" s="14" t="s">
        <v>29</v>
      </c>
      <c r="PO3" s="14" t="s">
        <v>14</v>
      </c>
      <c r="PP3" s="14" t="s">
        <v>9</v>
      </c>
      <c r="PQ3" s="14" t="s">
        <v>28</v>
      </c>
      <c r="PR3" s="14" t="s">
        <v>29</v>
      </c>
      <c r="PS3" s="14" t="s">
        <v>14</v>
      </c>
      <c r="PT3" s="14" t="s">
        <v>9</v>
      </c>
      <c r="PU3" s="14" t="s">
        <v>28</v>
      </c>
      <c r="PV3" s="14" t="s">
        <v>29</v>
      </c>
      <c r="PW3" s="15" t="s">
        <v>14</v>
      </c>
      <c r="PX3" s="15" t="s">
        <v>9</v>
      </c>
      <c r="PY3" s="15" t="s">
        <v>28</v>
      </c>
      <c r="PZ3" s="15" t="s">
        <v>29</v>
      </c>
      <c r="QA3" s="14"/>
      <c r="QB3" s="14"/>
      <c r="QC3" s="14"/>
      <c r="QD3" s="14"/>
      <c r="QE3" s="14"/>
      <c r="QF3" s="14"/>
      <c r="QG3" s="14"/>
      <c r="QH3" s="14"/>
      <c r="QI3" s="13" t="s">
        <v>14</v>
      </c>
      <c r="QJ3" s="13" t="s">
        <v>9</v>
      </c>
      <c r="QK3" s="13" t="s">
        <v>28</v>
      </c>
      <c r="QL3" s="13" t="s">
        <v>29</v>
      </c>
      <c r="QM3" s="13" t="s">
        <v>14</v>
      </c>
      <c r="QN3" s="13" t="s">
        <v>9</v>
      </c>
      <c r="QO3" s="13" t="s">
        <v>28</v>
      </c>
      <c r="QP3" s="13" t="s">
        <v>29</v>
      </c>
      <c r="QQ3" s="13" t="s">
        <v>14</v>
      </c>
      <c r="QR3" s="13" t="s">
        <v>9</v>
      </c>
      <c r="QS3" s="13" t="s">
        <v>28</v>
      </c>
      <c r="QT3" s="13" t="s">
        <v>29</v>
      </c>
      <c r="QU3" s="13" t="s">
        <v>14</v>
      </c>
      <c r="QV3" s="13" t="s">
        <v>9</v>
      </c>
      <c r="QW3" s="13" t="s">
        <v>28</v>
      </c>
      <c r="QX3" s="13" t="s">
        <v>29</v>
      </c>
      <c r="QY3" s="16" t="s">
        <v>14</v>
      </c>
      <c r="QZ3" s="16" t="s">
        <v>9</v>
      </c>
      <c r="RA3" s="16" t="s">
        <v>28</v>
      </c>
      <c r="RB3" s="16" t="s">
        <v>29</v>
      </c>
      <c r="RC3" s="13"/>
      <c r="RD3" s="13"/>
      <c r="RE3" s="13"/>
      <c r="RF3" s="13"/>
      <c r="RG3" s="13"/>
      <c r="RH3" s="13"/>
      <c r="RI3" s="13"/>
      <c r="RJ3" s="13"/>
      <c r="RK3" s="14" t="s">
        <v>14</v>
      </c>
      <c r="RL3" s="14" t="s">
        <v>9</v>
      </c>
      <c r="RM3" s="14" t="s">
        <v>28</v>
      </c>
      <c r="RN3" s="14" t="s">
        <v>29</v>
      </c>
      <c r="RO3" s="14" t="s">
        <v>14</v>
      </c>
      <c r="RP3" s="14" t="s">
        <v>9</v>
      </c>
      <c r="RQ3" s="14" t="s">
        <v>28</v>
      </c>
      <c r="RR3" s="14" t="s">
        <v>29</v>
      </c>
      <c r="RS3" s="14" t="s">
        <v>14</v>
      </c>
      <c r="RT3" s="14" t="s">
        <v>9</v>
      </c>
      <c r="RU3" s="14" t="s">
        <v>28</v>
      </c>
      <c r="RV3" s="14" t="s">
        <v>29</v>
      </c>
      <c r="RW3" s="14" t="s">
        <v>14</v>
      </c>
      <c r="RX3" s="14" t="s">
        <v>9</v>
      </c>
      <c r="RY3" s="14" t="s">
        <v>28</v>
      </c>
      <c r="RZ3" s="14" t="s">
        <v>29</v>
      </c>
      <c r="SA3" s="15" t="s">
        <v>14</v>
      </c>
      <c r="SB3" s="15" t="s">
        <v>9</v>
      </c>
      <c r="SC3" s="15" t="s">
        <v>28</v>
      </c>
      <c r="SD3" s="15" t="s">
        <v>29</v>
      </c>
      <c r="SE3" s="14"/>
      <c r="SF3" s="14"/>
      <c r="SG3" s="14"/>
      <c r="SH3" s="14"/>
      <c r="SI3" s="14"/>
      <c r="SJ3" s="14"/>
      <c r="SK3" s="14"/>
      <c r="SL3" s="14"/>
      <c r="SM3" s="13" t="s">
        <v>14</v>
      </c>
      <c r="SN3" s="13" t="s">
        <v>9</v>
      </c>
      <c r="SO3" s="13" t="s">
        <v>28</v>
      </c>
      <c r="SP3" s="13" t="s">
        <v>29</v>
      </c>
      <c r="SQ3" s="13" t="s">
        <v>14</v>
      </c>
      <c r="SR3" s="13" t="s">
        <v>9</v>
      </c>
      <c r="SS3" s="13" t="s">
        <v>28</v>
      </c>
      <c r="ST3" s="13" t="s">
        <v>29</v>
      </c>
      <c r="SU3" s="13" t="s">
        <v>14</v>
      </c>
      <c r="SV3" s="13" t="s">
        <v>9</v>
      </c>
      <c r="SW3" s="13" t="s">
        <v>28</v>
      </c>
      <c r="SX3" s="13" t="s">
        <v>29</v>
      </c>
      <c r="SY3" s="61" t="s">
        <v>14</v>
      </c>
      <c r="SZ3" s="61" t="s">
        <v>9</v>
      </c>
      <c r="TA3" s="61" t="s">
        <v>28</v>
      </c>
      <c r="TB3" s="61" t="s">
        <v>29</v>
      </c>
      <c r="TC3" s="13" t="s">
        <v>52</v>
      </c>
      <c r="TD3" s="13"/>
      <c r="TE3" s="13"/>
      <c r="TF3" s="13"/>
      <c r="TG3" s="13"/>
      <c r="TH3" s="13"/>
    </row>
    <row r="4" spans="1:528" x14ac:dyDescent="0.2">
      <c r="A4" s="4" cm="1">
        <f t="array" ref="A4">IF(AND(H4&lt;&gt;"",H4&lt;&gt;"No DD"),SUMPRODUCT((H$4:H$19&lt;&gt;"")*(H$4:H$19&lt;&gt;"No DD")*(E$4:E$19&gt;E4))+1,IF(H4="No DD",SUMPRODUCT((H$4:H$19="No DD")*(E$4:E$19&gt;E4))+1+SUMPRODUCT((H$4:H$19&lt;&gt;"")*(H$4:H$19&lt;&gt;"No DD")),""))</f>
        <v>1</v>
      </c>
      <c r="B4" s="5" t="s">
        <v>146</v>
      </c>
      <c r="C4" s="4" t="s">
        <v>5</v>
      </c>
      <c r="D4" s="4">
        <v>2006</v>
      </c>
      <c r="E4" s="9">
        <f>SUM(J4:P4)+SUM(J4:M4)*0.0000001+SUM(J4)*0.0000000000001</f>
        <v>138.45000916500462</v>
      </c>
      <c r="F4" s="3" t="str">
        <f>IF(OR(AND(AJ4&gt;=AN$21,AK4&gt;=AN$25,AJ4&lt;&gt;"",AI4=""),AND(AL4&gt;=AN$21,AM4&gt;=AN$25,AL4&lt;&gt;"",AI4=""),AND(BF4&gt;=BJ$21,BG4&gt;=BJ$25,BF4&lt;&gt;"",BE4=""),AND(BH4&gt;=BJ$21,BI4&gt;=BJ$25,BH4&lt;&gt;"",BE4=""),AND(CB4&gt;=CF$21,CC4&gt;=CF$25,CB4&lt;&gt;"",CA4=""),AND(CD4&gt;=CF$21,CE4&gt;=CF$25,CD4&lt;&gt;""),AND(DC4&gt;=DJ$21,DD4&gt;=DJ$25,DC4&lt;&gt;""),AND(DH4&gt;=DJ$21,DI4&gt;=DJ$25,DH4&lt;&gt;""),AND(EE4&gt;=EL$21,EF4&gt;=EL$25,EE4&lt;&gt;""),AND(EJ4&gt;=EL$21,EK4&gt;=EL$25,EJ4&lt;&gt;""),AND(FG4&gt;=FN$21,FH4&gt;=FN$25,FG4&lt;&gt;""),AND(FL4&gt;=FN$21,FM4&gt;=FN$25,FL4&lt;&gt;""),AND(GI4&gt;=GP$21,GJ4&gt;=GP$25,GI4&lt;&gt;""),AND(GN4&gt;=GP$21,GO4&gt;=GP$25,GN4&lt;&gt;""),AND(HK4&gt;=HR$21,HL4&gt;=HR$25,HK4&lt;&gt;""),AND(HP4&gt;=HR$21,HQ4&gt;=HR$25,HP4&lt;&gt;""),AND(IM4&gt;=IT$21,IN4&gt;=IT$25,IM4&lt;&gt;""),AND(IR4&gt;=IT$21,IS4&gt;=IT$25,IR4&lt;&gt;""),AND(JO4&gt;=JV$21,JP4&gt;=JV$25,JO4&lt;&gt;""),AND(JT4&gt;=JV$21,JU4&gt;=JV$25,JT4&lt;&gt;""),AND(KQ4&gt;=KX$21,KR4&gt;=KX$25,KQ4&lt;&gt;""),AND(KV4&gt;=KX$21,KW4&gt;=KX$25,KV4&lt;&gt;""),AND(LS4&gt;=LZ$21,LT4&gt;=LZ$25,LS4&lt;&gt;""),AND(LX4&gt;=LZ$21,LY4&gt;=LZ$25,LX4&lt;&gt;""),AND(MU4&gt;=NB$21,MV4&gt;=NB$25,MU4&lt;&gt;""),AND(MZ4&gt;=NB$21,NA4&gt;=NB$25,MZ4&lt;&gt;""),AND(NW4&gt;=OD$21,NX4&gt;=OD$25,NW4&lt;&gt;""),AND(OB4&gt;=OD$21,OC4&gt;=OD$25,OB4&lt;&gt;""),AND(OY4&gt;=PF$21,OZ4&gt;=PF$25,OY4&lt;&gt;""),AND(PD4&gt;=PF$21,PE4&gt;=PF$25,PD4&lt;&gt;""),AND(QA4&gt;=QH$21,QB4&gt;=QH$25,QA4&lt;&gt;""),AND(QF4&gt;=QH$21,QG4&gt;=QH$25,QF4&lt;&gt;""),AND(RC4&gt;=RJ$21,RD4&gt;=RJ$25,RC4&lt;&gt;""),AND(RH4&gt;=RJ$21,RI4&gt;=RJ$25,RH4&lt;&gt;""),AND(SE4&gt;=SL$21,SF4&gt;=SL$25,SE4&lt;&gt;""),AND(SJ4&gt;=SL$21,SK4&gt;=SL$25,SJ4&lt;&gt;"")),"P","")</f>
        <v>P</v>
      </c>
      <c r="G4" s="3" t="str">
        <f>IF(OR(AND(AK4&gt;=AN$25,AK4&lt;&gt;"",AI4=""),AND(AM4&gt;=AN$25,AM4&lt;&gt;"",AI4=""),AND(BG4&gt;=BJ$25,BG4&lt;&gt;"",BE4=""),AND(BI4&gt;=BJ$25,BI4&lt;&gt;"",BE4=""),AND(CC4&gt;=CF$25,CC4&lt;&gt;"",CA4=""),AND(CE4&gt;=CF$25,CE4&lt;&gt;"",CA4=""),AND(DD4&gt;=DJ$25,DD4&lt;&gt;""),AND(DI4&gt;=DJ$25,DI4&lt;&gt;""),AND(EF4&gt;=EL$25,EF4&lt;&gt;""),AND(EK4&gt;=EL$25,EK4&lt;&gt;""),AND(FH4&gt;=FN$25,FH4&lt;&gt;""),AND(FM4&gt;=FN$25,FM4&lt;&gt;""),AND(GJ4&gt;=GP$25,GJ4&lt;&gt;""),AND(GO4&gt;=GP$25,GO4&lt;&gt;""),AND(HL4&gt;=HR$25,HL4&lt;&gt;""),AND(HQ4&gt;=HR$25,HQ4&lt;&gt;""),AND(IN4&gt;=IT$25,IN4&lt;&gt;""),AND(IS4&gt;=IT$25,IS4&lt;&gt;""),AND(JP4&gt;=JV$25,JP4&lt;&gt;""),AND(JU4&gt;=JV$25,JU4&lt;&gt;""),AND(KR4&gt;=KX$25,KR4&lt;&gt;""),AND(KW4&gt;=KX$25,KW4&lt;&gt;""),AND(LT4&gt;=LZ$25,LT4&lt;&gt;""),AND(LY4&gt;=LZ$25,LY4&lt;&gt;""),AND(MV4&gt;=NB$25,MV4&lt;&gt;""),AND(NA4&gt;=NB$25,NA4&lt;&gt;""),AND(NX4&gt;=OD$25,NX4&lt;&gt;""),AND(OC4&gt;=OD$25,OC4&lt;&gt;""),AND(OZ4&gt;=PF$25,OZ4&lt;&gt;""),AND(PE4&gt;=PF$25,PE4&lt;&gt;""),AND(QB4&gt;=QH$25,QB4&lt;&gt;""),AND(QG4&gt;=QH$25,QG4&lt;&gt;""),AND(RD4&gt;=RJ$25,RD4&lt;&gt;""),AND(RI4&gt;=RJ$25,RI4&lt;&gt;""),AND(SF4&gt;=SL$25,SF4&lt;&gt;""),AND(SK4&gt;=SL$25,SK4&lt;&gt;"")),"P","")</f>
        <v>P</v>
      </c>
      <c r="H4" s="36" t="str">
        <f>IF(AND(G4="P",F4=""),"No DD",IF(OR(AND(AJ4&gt;=AN$24,AK4&gt;=AN$28,AJ4&lt;&gt;"",AI4=""),AND(AL4&gt;=AN$24,AM4&gt;=AN$28,AL4&lt;&gt;"",AI4=""),AND(BF4&gt;=BJ$24,BG4&gt;=BJ$28,BF4&lt;&gt;"",BE4=""),AND(BH4&gt;=BJ$24,BI4&gt;=BJ$28,BH4&lt;&gt;"",BE4=""),AND(CB4&gt;=CF$24,CC4&gt;=CF$28,CB4&lt;&gt;"",CA4=""),AND(CD4&gt;=CF$24,CE4&gt;=CF$28,CD4&lt;&gt;""),AND(DC4&gt;=DJ$24,DD4&gt;=DJ$28,DC4&lt;&gt;""),AND(DH4&gt;=DJ$24,DI4&gt;=DJ$28,DH4&lt;&gt;""),AND(EE4&gt;=EL$24,EF4&gt;=EL$28,EE4&lt;&gt;""),AND(EJ4&gt;=EL$24,EK4&gt;=EL$28,EJ4&lt;&gt;""),AND(FG4&gt;=FN$24,FH4&gt;=FN$28,FG4&lt;&gt;""),AND(FL4&gt;=FN$24,FM4&gt;=FN$28,FL4&lt;&gt;""),AND(GI4&gt;=GP$24,GJ4&gt;=GP$28,GI4&lt;&gt;""),AND(GN4&gt;=GP$24,GO4&gt;=GP$28,GN4&lt;&gt;""),AND(HK4&gt;=HR$24,HL4&gt;=HR$28,HK4&lt;&gt;""),AND(HP4&gt;=HR$24,HQ4&gt;=HR$28,HP4&lt;&gt;""),AND(IM4&gt;=IT$24,IN4&gt;=IT$28,IM4&lt;&gt;""),AND(IR4&gt;=IT$24,IS4&gt;=IT$28,IR4&lt;&gt;""),AND(JO4&gt;=JV$24,JP4&gt;=JV$28,JO4&lt;&gt;""),AND(JT4&gt;=JV$24,JU4&gt;=JV$28,JT4&lt;&gt;""),AND(KQ4&gt;=KX$24,KR4&gt;=KX$28,KQ4&lt;&gt;""),AND(KV4&gt;=KX$24,KW4&gt;=KX$28,KV4&lt;&gt;""),AND(LS4&gt;=LZ$24,LT4&gt;=LZ$28,LS4&lt;&gt;""),AND(LX4&gt;=LZ$24,LY4&gt;=LZ$28,LX4&lt;&gt;""),AND(MU4&gt;=NB$24,MV4&gt;=NB$28,MU4&lt;&gt;""),AND(MZ4&gt;=NB$24,NA4&gt;=NB$28,MZ4&lt;&gt;""),AND(NW4&gt;=OD$24,NX4&gt;=OD$28,NW4&lt;&gt;""),AND(OB4&gt;=OD$24,OC4&gt;=OD$28,OB4&lt;&gt;""),AND(OY4&gt;=PF$24,OZ4&gt;=PF$28,OY4&lt;&gt;""),AND(PD4&gt;=PF$24,PE4&gt;=PF$28,PD4&lt;&gt;""),AND(QA4&gt;=QH$24,QB4&gt;=QH$28,QA4&lt;&gt;""),AND(QF4&gt;=QH$24,QG4&gt;=QH$28,QF4&lt;&gt;""),AND(RC4&gt;=RJ$24,RD4&gt;=RJ$28,RC4&lt;&gt;""),AND(RH4&gt;=RJ$24,RI4&gt;=RJ$28,RH4&lt;&gt;""),AND(SE4&gt;=SL$24,SF4&gt;=SL$28,SE4&lt;&gt;""),AND(SJ4&gt;=SL$24,SK4&gt;=SL$28,SJ4&lt;&gt;"")),"Merit",IF(OR(AND(AJ4&gt;=AN$23,AK4&gt;=AN$27,AJ4&lt;&gt;"",AI4=""),AND(AL4&gt;=AN$23,AM4&gt;=AN$27,AL4&lt;&gt;"",AI4=""),AND(BF4&gt;=BJ$23,BG4&gt;=BJ$27,BF4&lt;&gt;"",BE4=""),AND(BH4&gt;=BJ$23,BI4&gt;=BJ$27,BH4&lt;&gt;"",BE4=""),AND(CB4&gt;=CF$23,CC4&gt;=CF$27,CB4&lt;&gt;"",CA4=""),AND(CD4&gt;=CF$23,CE4&gt;=CF$27,CD4&lt;&gt;""),AND(DC4&gt;=DJ$23,DD4&gt;=DJ$27,DC4&lt;&gt;""),AND(DH4&gt;=DJ$23,DI4&gt;=DJ$27,DH4&lt;&gt;""),AND(EE4&gt;=EL$23,EF4&gt;=EL$27,EE4&lt;&gt;""),AND(EJ4&gt;=EL$23,EK4&gt;=EL$27,EJ4&lt;&gt;""),AND(FG4&gt;=FN$23,FH4&gt;=FN$27,FG4&lt;&gt;""),AND(FL4&gt;=FN$23,FM4&gt;=FN$27,FL4&lt;&gt;""),AND(GI4&gt;=GP$23,GJ4&gt;=GP$27,GI4&lt;&gt;""),AND(GN4&gt;=GP$23,GO4&gt;=GP$27,GN4&lt;&gt;""),AND(HK4&gt;=HR$23,HL4&gt;=HR$27,HK4&lt;&gt;""),AND(HP4&gt;=HR$23,HQ4&gt;=HR$27,HP4&lt;&gt;""),AND(IM4&gt;=IT$23,IN4&gt;=IT$27,IM4&lt;&gt;""),AND(IR4&gt;=IT$23,IS4&gt;=IT$27,IR4&lt;&gt;""),AND(JO4&gt;=JV$23,JP4&gt;=JV$27,JO4&lt;&gt;""),AND(JT4&gt;=JV$23,JU4&gt;=JV$27,JT4&lt;&gt;""),AND(KQ4&gt;=KX$23,KR4&gt;=KX$27,KQ4&lt;&gt;""),AND(KV4&gt;=KX$23,KW4&gt;=KX$27,KV4&lt;&gt;""),AND(LS4&gt;=LZ$23,LT4&gt;=LZ$27,LS4&lt;&gt;""),AND(LX4&gt;=LZ$23,LY4&gt;=LZ$27,LX4&lt;&gt;""),AND(MU4&gt;=NB$23,MV4&gt;=NB$27,MU4&lt;&gt;""),AND(MZ4&gt;=NB$23,NA4&gt;=NB$27,MZ4&lt;&gt;""),AND(NW4&gt;=OD$23,NX4&gt;=OD$27,NW4&lt;&gt;""),AND(OB4&gt;=OD$23,OC4&gt;=OD$27,OB4&lt;&gt;""),AND(OY4&gt;=PF$23,OZ4&gt;=PF$27,OY4&lt;&gt;""),AND(PD4&gt;=PF$23,PE4&gt;=PF$27,PD4&lt;&gt;""),AND(QA4&gt;=QH$23,QB4&gt;=QH$27,QA4&lt;&gt;""),AND(QF4&gt;=QH$23,QG4&gt;=QH$27,QF4&lt;&gt;""),AND(RC4&gt;=RJ$23,RD4&gt;=RJ$27,RC4&lt;&gt;""),AND(RH4&gt;=RJ$23,RI4&gt;=RJ$27,RH4&lt;&gt;""),AND(SE4&gt;=SL$23,SF4&gt;=SL$27,SE4&lt;&gt;""),AND(SJ4&gt;=SL$23,SK4&gt;=SL$27,SJ4&lt;&gt;"")),"Excellence",IF(I4="P","Worlds Team",IF(F4="P","National Team","")))))</f>
        <v>Excellence</v>
      </c>
      <c r="I4" s="3" t="str">
        <f>IF(OR(AND(AJ4&gt;=AN$22,AK4&gt;=AN$26,AJ4&lt;&gt;"",AI4=""),AND(AL4&gt;=AN$22,AM4&gt;=AN$26,AL4&lt;&gt;"",AI4=""),AND(BF4&gt;=BJ$22,BG4&gt;=BJ$26,BF4&lt;&gt;"",BE4=""),AND(BH4&gt;=BJ$22,BI4&gt;=BJ$26,BH4&lt;&gt;"",BE4=""),AND(CB4&gt;=CF$22,CC4&gt;=CF$26,CB4&lt;&gt;"",CA4=""),AND(CD4&gt;=CF$22,CE4&gt;=CF$26,CD4&lt;&gt;""),AND(DC4&gt;=DJ$22,DD4&gt;=DJ$26,DC4&lt;&gt;""),AND(DH4&gt;=DJ$22,DI4&gt;=DJ$26,DH4&lt;&gt;""),AND(EE4&gt;=EL$22,EF4&gt;=EL$26,EE4&lt;&gt;""),AND(EJ4&gt;=EL$22,EK4&gt;=EL$26,EJ4&lt;&gt;""),AND(FG4&gt;=FN$22,FH4&gt;=FN$26,FG4&lt;&gt;""),AND(FL4&gt;=FN$22,FM4&gt;=FN$26,FL4&lt;&gt;""),AND(GI4&gt;=GP$22,GJ4&gt;=GP$26,GI4&lt;&gt;""),AND(GN4&gt;=GP$22,GO4&gt;=GP$26,GN4&lt;&gt;""),AND(HK4&gt;=HR$22,HL4&gt;=HR$26,HK4&lt;&gt;""),AND(HP4&gt;=HR$22,HQ4&gt;=HR$26,HP4&lt;&gt;""),AND(IM4&gt;=IT$22,IN4&gt;=IT$26,IM4&lt;&gt;""),AND(IR4&gt;=IT$22,IS4&gt;=IT$26,IR4&lt;&gt;""),AND(JO4&gt;=JV$22,JP4&gt;=JV$26,JO4&lt;&gt;""),AND(JT4&gt;=JV$22,JU4&gt;=JV$26,JT4&lt;&gt;""),AND(KQ4&gt;=KX$22,KR4&gt;=KX$26,KQ4&lt;&gt;""),AND(KV4&gt;=KX$22,KW4&gt;=KX$26,KV4&lt;&gt;""),AND(LS4&gt;=LZ$22,LT4&gt;=LZ$26,LS4&lt;&gt;""),AND(LX4&gt;=LZ$22,LY4&gt;=LZ$26,LX4&lt;&gt;""),AND(MU4&gt;=NB$22,MV4&gt;=NB$26,MU4&lt;&gt;""),AND(MZ4&gt;=NB$22,NA4&gt;=NB$26,MZ4&lt;&gt;""),AND(NW4&gt;=OD$22,NX4&gt;=OD$26,NW4&lt;&gt;""),AND(OB4&gt;=OD$22,OC4&gt;=OD$26,OB4&lt;&gt;""),AND(OY4&gt;=PF$22,OZ4&gt;=PF$26,OY4&lt;&gt;""),AND(PD4&gt;=PF$22,PE4&gt;=PF$26,PD4&lt;&gt;""),AND(QA4&gt;=QH$22,QB4&gt;=QH$26,QA4&lt;&gt;""),AND(QF4&gt;=QH$22,QG4&gt;=QH$26,QF4&lt;&gt;""),AND(RC4&gt;=RJ$22,RD4&gt;=RJ$26,RC4&lt;&gt;""),AND(RH4&gt;=RJ$22,RI4&gt;=RJ$26,RH4&lt;&gt;""),AND(SE4&gt;=SL$22,SF4&gt;=SL$26,SE4&lt;&gt;""),AND(SJ4&gt;=SL$22,SK4&gt;=SL$26,SJ4&lt;&gt;"")),"P","")</f>
        <v>P</v>
      </c>
      <c r="J4" s="8">
        <f>IF(COUNT(AK4,BG4,CC4)&gt;0,LARGE((AK4,BG4,CC4),1),0)</f>
        <v>46.1</v>
      </c>
      <c r="K4" s="8" t="str">
        <f>IF(J4=0,"",IF(J4=CC4,$BK$1,IF(J4=BG4,$AO$1,IF(J4=AK4,$S$1,""))))</f>
        <v>2025 Nationals</v>
      </c>
      <c r="L4" s="8">
        <f>IF(COUNT(AK4,BG4,CC4)&gt;1,LARGE((AK4,BG4,CC4),2),0)</f>
        <v>45.550000000000004</v>
      </c>
      <c r="M4" s="8" t="str">
        <f>IF(K4=0,"",IF(AND(L4=J4,L4=AK4,K4=BG4),$S$1,IF(AND(L4=J4,L4=AK4,L4=CC4),$S$1,IF(AND(L4=J4,L4=CC4,L4=BG4),$AO$1,IF(L4=CC4,$BK$1,IF(L4=BG4,$AO$1,IF(L4=AK4,$S$1,"")))))))</f>
        <v>2025 3rd Domestic Trial</v>
      </c>
      <c r="N4" s="8">
        <f>IF(MAX(AM4,BI4,CE4)&gt;0,MAX(AM4,BI4,CE4),0)</f>
        <v>46.800000000000004</v>
      </c>
      <c r="O4" s="8" t="str">
        <f>IF(N4=0,"",IF(N4=CE4,$BK$1,IF(N4=BI4,$AO$1,IF(N4=AM4,$S$1,""))))</f>
        <v>2025 Elite Canada</v>
      </c>
      <c r="P4" s="8" t="str">
        <f>IF(MAX(CG4:CH4)&gt;0,MAX(CG4:CH4),"")</f>
        <v/>
      </c>
      <c r="Q4" s="11" t="str">
        <f>IF(P4="","",IF(P4=CG4,"("&amp;CG$2&amp;")",IF(P4=CH4,"("&amp;CH$2&amp;")")))</f>
        <v/>
      </c>
      <c r="R4" s="8" t="str">
        <f>IF(P4="","",IF(P4=CG4,IF(P4+IF(L4="",0,L4)=SF4,$RK$1,IF(P4+IF(L4="",0,L4)=RD4,$QI$1,IF(P4+IF(L4="",0,L4)=QB4,$PG$1,IF(P4+IF(L4="",0,L4)=OZ4,$OE$1,IF(P4+IF(L4="",0,L4)=NX4,$NC$1,IF(P4+IF(L4="",0,L4)=MV4,$MA$1,IF(P4+IF(L4="",0,L4)=LT4,$KY$1,IF(P4+IF(L4="",0,L4)=KR4,$JW$1,IF(P4+IF(L4="",0,L4)=JP4,$IU$1,IF(P4+IF(L4="",0,L4)=IN4,$HS$1,IF(P4+IF(L4="",0,L4)=HL4,$GQ$1,IF(P4+IF(L4="",0,L4)=GJ4,$FO$1,IF(P4+IF(L4="",0,L4)=FH4,$EM$1,IF(P4+IF(L4="",0,L4)=EF4,$DK$1,IF(P4+IF(L4="",0,L4)=DD4,$CI$1))))))))))))))),IF(P4=CH4,IF(P4+IF(N4="",0,N4)=SK4,$RK$1,IF(P4+IF(N4="",0,N4)=RI4,$QI$1,IF(P4+IF(N4="",0,N4)=QG4,$PG$1,IF(P4+IF(N4="",0,N4)=PE4,$OE$1,IF(P4+IF(N4="",0,N4)=OC4,$NC$1,IF(P4+IF(N4="",0,N4)=NA4,$MA$1,IF(P4+IF(N4="",0,N4)=LY4,$KY$1,IF(P4+IF(N4="",0,N4)=KW4,$JW$1,IF(P4+IF(N4="",0,N4)=JU4,$IU$1,IF(P4+IF(N4="",0,N4)=IS4,$HS$1,IF(P4+IF(N4="",0,N4)=HQ4,$GQ$1,IF(P4+IF(N4="",0,N4)=GO4,$FO$1,IF(P4+IF(N4="",0,N4)=FM4,$EM$1,IF(P4+IF(N4="",0,N4)=EK4,$DK$1,IF(P4+IF(N4="",0,N4)=DI4,$CI$1))))))))))))))))))</f>
        <v/>
      </c>
      <c r="S4" s="19">
        <v>17.7</v>
      </c>
      <c r="T4" s="19">
        <v>4.3</v>
      </c>
      <c r="U4" s="19">
        <v>0</v>
      </c>
      <c r="V4" s="19">
        <v>0.7</v>
      </c>
      <c r="W4" s="19">
        <v>15.5</v>
      </c>
      <c r="X4" s="19">
        <v>6.1</v>
      </c>
      <c r="Y4" s="19">
        <v>0</v>
      </c>
      <c r="Z4" s="19">
        <v>0.7</v>
      </c>
      <c r="AA4" s="19">
        <v>18.100000000000001</v>
      </c>
      <c r="AB4" s="19">
        <v>4.3</v>
      </c>
      <c r="AC4" s="19">
        <v>0</v>
      </c>
      <c r="AD4" s="19">
        <v>0.7</v>
      </c>
      <c r="AE4" s="19">
        <v>16.899999999999999</v>
      </c>
      <c r="AF4" s="19">
        <v>6.1</v>
      </c>
      <c r="AG4" s="19">
        <v>0</v>
      </c>
      <c r="AH4" s="19">
        <v>0.7</v>
      </c>
      <c r="AI4" s="27"/>
      <c r="AJ4" s="40">
        <f>IF(SUM(T4,X4)&gt;0,SUM(T4,X4),"")</f>
        <v>10.399999999999999</v>
      </c>
      <c r="AK4" s="40">
        <f>IF(SUM(S4:T4,V4:X4,Z4)-U4-Y4&gt;0,SUM(S4:T4,V4:X4,Z4)-U4-Y4,"")</f>
        <v>45.000000000000007</v>
      </c>
      <c r="AL4" s="40">
        <f>IF(SUM(AB4,AF4)&gt;0,SUM(AB4,AF4),"")</f>
        <v>10.399999999999999</v>
      </c>
      <c r="AM4" s="40">
        <f>IF(SUM(AA4:AB4,AD4:AF4,AH4)-SUM(AC4,AG4)&gt;0,SUM(AA4:AB4,AD4:AF4,AH4)-SUM(AC4,AG4),"")</f>
        <v>46.800000000000004</v>
      </c>
      <c r="AN4" s="40">
        <f>IF(SUM(AK4,AM4)&gt;0,SUM(AK4,AM4),"")</f>
        <v>91.800000000000011</v>
      </c>
      <c r="AO4" s="18">
        <v>17.5</v>
      </c>
      <c r="AP4" s="18">
        <v>4.3</v>
      </c>
      <c r="AQ4" s="18">
        <v>0</v>
      </c>
      <c r="AR4" s="18">
        <v>0.7</v>
      </c>
      <c r="AS4" s="18">
        <v>16.8</v>
      </c>
      <c r="AT4" s="18">
        <v>6.1</v>
      </c>
      <c r="AU4" s="18">
        <v>0</v>
      </c>
      <c r="AV4" s="18">
        <v>0.7</v>
      </c>
      <c r="AW4" s="18">
        <v>17.7</v>
      </c>
      <c r="AX4" s="18">
        <v>4.3</v>
      </c>
      <c r="AY4" s="18">
        <v>0</v>
      </c>
      <c r="AZ4" s="18">
        <v>0.7</v>
      </c>
      <c r="BA4" s="18">
        <v>16.8</v>
      </c>
      <c r="BB4" s="18">
        <v>6.1</v>
      </c>
      <c r="BC4" s="18">
        <v>0</v>
      </c>
      <c r="BD4" s="18">
        <v>0.7</v>
      </c>
      <c r="BE4" s="28"/>
      <c r="BF4" s="11">
        <f>IF(SUM(AP4,AT4)&gt;0,SUM(AP4,AT4),"")</f>
        <v>10.399999999999999</v>
      </c>
      <c r="BG4" s="11">
        <f>IF(SUM(AO4:AP4,AR4:AT4,AV4)-AQ4-AU4&gt;0,SUM(AO4:AP4,AR4:AT4,AV4)-AQ4-AU4,"")</f>
        <v>46.1</v>
      </c>
      <c r="BH4" s="11">
        <f>IF(SUM(AX4,BB4)&gt;0,SUM(AX4,BB4),"")</f>
        <v>10.399999999999999</v>
      </c>
      <c r="BI4" s="11">
        <f>IF(SUM(AW4:AX4,AZ4:BB4,BD4)-SUM(AY4,BC4)&gt;0,SUM(AW4:AX4,AZ4:BB4,BD4)-SUM(AY4,BC4),"")</f>
        <v>46.300000000000004</v>
      </c>
      <c r="BJ4" s="11">
        <f>IF(SUM(BG4,BI4)&gt;0,SUM(BG4,BI4),"")</f>
        <v>92.4</v>
      </c>
      <c r="BK4" s="19">
        <v>17.600000000000001</v>
      </c>
      <c r="BL4" s="19">
        <v>4.3</v>
      </c>
      <c r="BM4" s="19">
        <v>0</v>
      </c>
      <c r="BN4" s="19">
        <v>0.7</v>
      </c>
      <c r="BO4" s="19">
        <v>16.149999999999999</v>
      </c>
      <c r="BP4" s="19">
        <v>6.1</v>
      </c>
      <c r="BQ4" s="19">
        <v>0</v>
      </c>
      <c r="BR4" s="19">
        <v>0.7</v>
      </c>
      <c r="BS4" s="19">
        <v>17.899999999999999</v>
      </c>
      <c r="BT4" s="19">
        <v>4.3</v>
      </c>
      <c r="BU4" s="19">
        <v>0</v>
      </c>
      <c r="BV4" s="19">
        <v>0.7</v>
      </c>
      <c r="BW4" s="19">
        <v>16.850000000000001</v>
      </c>
      <c r="BX4" s="19">
        <v>6.1</v>
      </c>
      <c r="BY4" s="19">
        <v>0</v>
      </c>
      <c r="BZ4" s="19">
        <v>0.7</v>
      </c>
      <c r="CA4" s="27" t="s">
        <v>53</v>
      </c>
      <c r="CB4" s="40">
        <f>IF(SUM(BL4,BP4)&gt;0,SUM(BL4,BP4),"")</f>
        <v>10.399999999999999</v>
      </c>
      <c r="CC4" s="40">
        <f>IF(SUM(BK4:BL4,BN4:BP4,BR4)-BM4-BQ4&gt;0,SUM(BK4:BL4,BN4:BP4,BR4)-BM4-BQ4,"")</f>
        <v>45.550000000000004</v>
      </c>
      <c r="CD4" s="40">
        <f>IF(SUM(BT4,BX4)&gt;0,SUM(BT4,BX4),"")</f>
        <v>10.399999999999999</v>
      </c>
      <c r="CE4" s="40">
        <f>IF(SUM(BS4:BT4,BV4:BX4,BZ4)-SUM(BU4,BY4)&gt;0,SUM(BS4:BT4,BV4:BX4,BZ4)-SUM(BU4,BY4),"")</f>
        <v>46.550000000000004</v>
      </c>
      <c r="CF4" s="40">
        <f>IF(SUM(CC4,CE4)&gt;0,SUM(CC4,CE4),"")</f>
        <v>92.100000000000009</v>
      </c>
      <c r="CG4" s="51" t="str">
        <f>IF(MAX(DD4,EF4,FH4,GJ4,HL4,IN4,JP4,KR4,LT4,MV4,NX4,OZ4,QB4,RD4,SF4)-IF(L4="",0,L4)&gt;0.001,MAX(DD4,EF4,FH4,GJ4,HL4,IN4,JP4,KR4,LT4,MV4,NX4,OZ4,QB4,RD4,SF4)-IF(L4="",0,L4),"")</f>
        <v/>
      </c>
      <c r="CH4" s="51" t="str">
        <f>IF(MAX(DI4,EK4,FM4,GO4,HQ4,IS4,JU4,KW4,LY4,NA4,OC4,PE4,QG4,RI4,SK4)-IF(N4="",0,N4)&gt;0.001,MAX(DI4,EK4,FM4,GO4,HQ4,IS4,JU4,KW4,LY4,NA4,OC4,PE4,QG4,RI4,SK4)-IF(N4="",0,N4),"")</f>
        <v/>
      </c>
      <c r="CI4" s="17">
        <v>17.600000000000001</v>
      </c>
      <c r="CJ4" s="17">
        <v>4.3</v>
      </c>
      <c r="CK4" s="17">
        <v>0.2</v>
      </c>
      <c r="CL4" s="17">
        <v>0</v>
      </c>
      <c r="CM4" s="17">
        <v>16.899999999999999</v>
      </c>
      <c r="CN4" s="17">
        <v>5.0999999999999996</v>
      </c>
      <c r="CO4" s="17">
        <v>0</v>
      </c>
      <c r="CP4" s="17">
        <v>1</v>
      </c>
      <c r="CQ4" s="17"/>
      <c r="CR4" s="17"/>
      <c r="CS4" s="17"/>
      <c r="CT4" s="17"/>
      <c r="CU4" s="17"/>
      <c r="CV4" s="17"/>
      <c r="CW4" s="17"/>
      <c r="CX4" s="17"/>
      <c r="CY4" s="17"/>
      <c r="CZ4" s="17"/>
      <c r="DA4" s="17"/>
      <c r="DB4" s="17"/>
      <c r="DC4" s="40">
        <f>IF(SUM(CJ4,CN4)&gt;0,SUM(CJ4,CN4),"")</f>
        <v>9.3999999999999986</v>
      </c>
      <c r="DD4" s="40">
        <f>IF(SUM(CI4:CJ4,CL4:CN4,CP4)-CK4-CO4&gt;0,SUM(CI4:CJ4,CL4:CN4,CP4)-CK4-CO4,"")</f>
        <v>44.699999999999996</v>
      </c>
      <c r="DE4" s="40" t="str">
        <f>IF(SUM(CQ4:CR4,CT4)-CS4&gt;0,SUM(CQ4:CR4,CT4)-CS4,"")</f>
        <v/>
      </c>
      <c r="DF4" s="40">
        <f>IF(SUM(CJ4,CN4,CR4)&gt;0,SUM(CJ4,CN4,CR4),"")</f>
        <v>9.3999999999999986</v>
      </c>
      <c r="DG4" s="40">
        <f>IF(SUM(DD4,DE4)&gt;0,SUM(DD4,DE4),"")</f>
        <v>44.699999999999996</v>
      </c>
      <c r="DH4" s="40" t="str">
        <f>IF(SUM(CV4,CZ4)&gt;0,SUM(CV4,CZ4),"")</f>
        <v/>
      </c>
      <c r="DI4" s="40" t="str">
        <f>IF(SUM(CU4:CV4,CX4:CZ4,DB4)-SUM(CW4,DA4)&gt;0,SUM(CU4:CV4,CX4:CZ4,DB4)-SUM(CW4,DA4),"")</f>
        <v/>
      </c>
      <c r="DJ4" s="40">
        <f>IF(SUM(DD4,DE4,DI4)&gt;0,SUM(DD4,DE4,DI4),"")</f>
        <v>44.699999999999996</v>
      </c>
      <c r="DK4" s="18">
        <v>17.2</v>
      </c>
      <c r="DL4" s="18">
        <v>4.3</v>
      </c>
      <c r="DM4" s="18">
        <v>0</v>
      </c>
      <c r="DN4" s="18">
        <v>0</v>
      </c>
      <c r="DO4" s="18">
        <v>14.8</v>
      </c>
      <c r="DP4" s="18">
        <v>2.9</v>
      </c>
      <c r="DQ4" s="18">
        <v>0</v>
      </c>
      <c r="DR4" s="18">
        <v>0</v>
      </c>
      <c r="DS4" s="18"/>
      <c r="DT4" s="18"/>
      <c r="DU4" s="18"/>
      <c r="DV4" s="18"/>
      <c r="DW4" s="18"/>
      <c r="DX4" s="18"/>
      <c r="DY4" s="18"/>
      <c r="DZ4" s="18"/>
      <c r="EA4" s="18"/>
      <c r="EB4" s="18"/>
      <c r="EC4" s="18"/>
      <c r="ED4" s="18"/>
      <c r="EE4" s="11">
        <f>IF(SUM(DL4,DP4)&gt;0,SUM(DL4,DP4),"")</f>
        <v>7.1999999999999993</v>
      </c>
      <c r="EF4" s="11">
        <f>IF(SUM(DK4:DL4,DN4:DP4,DR4)-DM4-DQ4&gt;0,SUM(DK4:DL4,DN4:DP4,DR4)-DM4-DQ4,"")</f>
        <v>39.199999999999996</v>
      </c>
      <c r="EG4" s="11" t="str">
        <f>IF(SUM(DS4:DT4,DV4)-DU4&gt;0,SUM(DS4:DT4,DV4)-DU4,"")</f>
        <v/>
      </c>
      <c r="EH4" s="11">
        <f>IF(SUM(DL4,DP4,DT4)&gt;0,SUM(DL4,DP4,DT4),"")</f>
        <v>7.1999999999999993</v>
      </c>
      <c r="EI4" s="11">
        <f>IF(SUM(EF4,EG4)&gt;0,SUM(EF4,EG4),"")</f>
        <v>39.199999999999996</v>
      </c>
      <c r="EJ4" s="11" t="str">
        <f>IF(SUM(DX4,EB4)&gt;0,SUM(DX4,EB4),"")</f>
        <v/>
      </c>
      <c r="EK4" s="11" t="str">
        <f>IF(SUM(DW4:DX4,DZ4:EB4,ED4)-SUM(DY4,EC4)&gt;0,SUM(DW4:DX4,DZ4:EB4,ED4)-SUM(DY4,EC4),"")</f>
        <v/>
      </c>
      <c r="EL4" s="11">
        <f>IF(SUM(EF4,EG4,EK4)&gt;0,SUM(EF4,EG4,EK4),"")</f>
        <v>39.199999999999996</v>
      </c>
      <c r="EM4" s="17">
        <v>17.5</v>
      </c>
      <c r="EN4" s="17">
        <v>4.3</v>
      </c>
      <c r="EO4" s="17">
        <v>0</v>
      </c>
      <c r="EP4" s="17">
        <v>0</v>
      </c>
      <c r="EQ4" s="17">
        <v>16.899999999999999</v>
      </c>
      <c r="ER4" s="17">
        <v>6.1</v>
      </c>
      <c r="ES4" s="17">
        <v>0</v>
      </c>
      <c r="ET4" s="17">
        <v>0</v>
      </c>
      <c r="EU4" s="17">
        <v>16.899999999999999</v>
      </c>
      <c r="EV4" s="17">
        <v>6.1</v>
      </c>
      <c r="EW4" s="17">
        <v>0</v>
      </c>
      <c r="EX4" s="17">
        <v>0</v>
      </c>
      <c r="EY4" s="17"/>
      <c r="EZ4" s="17"/>
      <c r="FA4" s="17"/>
      <c r="FB4" s="17"/>
      <c r="FC4" s="17"/>
      <c r="FD4" s="17"/>
      <c r="FE4" s="17"/>
      <c r="FF4" s="17"/>
      <c r="FG4" s="40">
        <f>IF(SUM(EN4,ER4)&gt;0,SUM(EN4,ER4),"")</f>
        <v>10.399999999999999</v>
      </c>
      <c r="FH4" s="40">
        <f>IF(SUM(EM4:EN4,EP4:ER4,ET4)-EO4-ES4&gt;0,SUM(EM4:EN4,EP4:ER4,ET4)-EO4-ES4,"")</f>
        <v>44.800000000000004</v>
      </c>
      <c r="FI4" s="40">
        <f>IF(SUM(EU4:EV4,EX4)-EW4&gt;0,SUM(EU4:EV4,EX4)-EW4,"")</f>
        <v>23</v>
      </c>
      <c r="FJ4" s="40">
        <f>IF(SUM(EN4,ER4,EV4)&gt;0,SUM(EN4,ER4,EV4),"")</f>
        <v>16.5</v>
      </c>
      <c r="FK4" s="40">
        <f>IF(SUM(FH4,FI4)&gt;0,SUM(FH4,FI4),"")</f>
        <v>67.800000000000011</v>
      </c>
      <c r="FL4" s="40" t="str">
        <f>IF(SUM(EZ4,FD4)&gt;0,SUM(EZ4,FD4),"")</f>
        <v/>
      </c>
      <c r="FM4" s="40" t="str">
        <f>IF(SUM(EY4:EZ4,FB4:FD4,FF4)-SUM(FA4,FE4)&gt;0,SUM(EY4:EZ4,FB4:FD4,FF4)-SUM(FA4,FE4),"")</f>
        <v/>
      </c>
      <c r="FN4" s="40">
        <f>IF(SUM(FH4,FI4,FM4)&gt;0,SUM(FH4,FI4,FM4),"")</f>
        <v>67.800000000000011</v>
      </c>
      <c r="FO4" s="18"/>
      <c r="FP4" s="18"/>
      <c r="FQ4" s="18"/>
      <c r="FR4" s="18"/>
      <c r="FS4" s="18"/>
      <c r="FT4" s="18"/>
      <c r="FU4" s="18"/>
      <c r="FV4" s="18"/>
      <c r="FW4" s="18"/>
      <c r="FX4" s="18"/>
      <c r="FY4" s="18"/>
      <c r="FZ4" s="18"/>
      <c r="GA4" s="18"/>
      <c r="GB4" s="18"/>
      <c r="GC4" s="18"/>
      <c r="GD4" s="18"/>
      <c r="GE4" s="18"/>
      <c r="GF4" s="18"/>
      <c r="GG4" s="18"/>
      <c r="GH4" s="18"/>
      <c r="GI4" s="11" t="str">
        <f>IF(SUM(FP4,FT4)&gt;0,SUM(FP4,FT4),"")</f>
        <v/>
      </c>
      <c r="GJ4" s="11" t="str">
        <f>IF(SUM(FO4:FP4,FR4:FT4,FV4)-FQ4-FU4&gt;0,SUM(FO4:FP4,FR4:FT4,FV4)-FQ4-FU4,"")</f>
        <v/>
      </c>
      <c r="GK4" s="11" t="str">
        <f>IF(SUM(FW4:FX4,FZ4)-FY4&gt;0,SUM(FW4:FX4,FZ4)-FY4,"")</f>
        <v/>
      </c>
      <c r="GL4" s="11" t="str">
        <f>IF(SUM(FP4,FT4,FX4)&gt;0,SUM(FP4,FT4,FX4),"")</f>
        <v/>
      </c>
      <c r="GM4" s="11" t="str">
        <f>IF(SUM(GJ4,GK4)&gt;0,SUM(GJ4,GK4),"")</f>
        <v/>
      </c>
      <c r="GN4" s="11" t="str">
        <f>IF(SUM(GB4,GF4)&gt;0,SUM(GB4,GF4),"")</f>
        <v/>
      </c>
      <c r="GO4" s="11" t="str">
        <f>IF(SUM(GA4:GB4,GD4:GF4,GH4)-SUM(GC4,GG4)&gt;0,SUM(GA4:GB4,GD4:GF4,GH4)-SUM(GC4,GG4),"")</f>
        <v/>
      </c>
      <c r="GP4" s="11" t="str">
        <f>IF(SUM(GJ4,GK4,GO4)&gt;0,SUM(GJ4,GK4,GO4),"")</f>
        <v/>
      </c>
      <c r="GQ4" s="17"/>
      <c r="GR4" s="17"/>
      <c r="GS4" s="17"/>
      <c r="GT4" s="17"/>
      <c r="GU4" s="17"/>
      <c r="GV4" s="17"/>
      <c r="GW4" s="17"/>
      <c r="GX4" s="17"/>
      <c r="GY4" s="17"/>
      <c r="GZ4" s="17"/>
      <c r="HA4" s="17"/>
      <c r="HB4" s="17"/>
      <c r="HC4" s="17"/>
      <c r="HD4" s="17"/>
      <c r="HE4" s="17"/>
      <c r="HF4" s="17"/>
      <c r="HG4" s="17"/>
      <c r="HH4" s="17"/>
      <c r="HI4" s="17"/>
      <c r="HJ4" s="17"/>
      <c r="HK4" s="40" t="str">
        <f>IF(SUM(GR4,GV4)&gt;0,SUM(GR4,GV4),"")</f>
        <v/>
      </c>
      <c r="HL4" s="40" t="str">
        <f>IF(SUM(GQ4:GR4,GT4:GV4,GX4)-GS4-GW4&gt;0,SUM(GQ4:GR4,GT4:GV4,GX4)-GS4-GW4,"")</f>
        <v/>
      </c>
      <c r="HM4" s="40" t="str">
        <f>IF(SUM(GY4:GZ4,HB4)-HA4&gt;0,SUM(GY4:GZ4,HB4)-HA4,"")</f>
        <v/>
      </c>
      <c r="HN4" s="40" t="str">
        <f>IF(SUM(GR4,GV4,GZ4)&gt;0,SUM(GR4,GV4,GZ4),"")</f>
        <v/>
      </c>
      <c r="HO4" s="40" t="str">
        <f>IF(SUM(HL4,HM4)&gt;0,SUM(HL4,HM4),"")</f>
        <v/>
      </c>
      <c r="HP4" s="40" t="str">
        <f>IF(SUM(HD4,HH4)&gt;0,SUM(HD4,HH4),"")</f>
        <v/>
      </c>
      <c r="HQ4" s="40" t="str">
        <f>IF(SUM(HC4:HD4,HF4:HH4,HJ4)-SUM(HE4,HI4)&gt;0,SUM(HC4:HD4,HF4:HH4,HJ4)-SUM(HE4,HI4),"")</f>
        <v/>
      </c>
      <c r="HR4" s="40" t="str">
        <f>IF(SUM(HL4,HM4,HQ4)&gt;0,SUM(HL4,HM4,HQ4),"")</f>
        <v/>
      </c>
      <c r="HS4" s="18"/>
      <c r="HT4" s="18"/>
      <c r="HU4" s="18"/>
      <c r="HV4" s="18"/>
      <c r="HW4" s="18"/>
      <c r="HX4" s="18"/>
      <c r="HY4" s="18"/>
      <c r="HZ4" s="18"/>
      <c r="IA4" s="18"/>
      <c r="IB4" s="18"/>
      <c r="IC4" s="18"/>
      <c r="ID4" s="18"/>
      <c r="IE4" s="18"/>
      <c r="IF4" s="18"/>
      <c r="IG4" s="18"/>
      <c r="IH4" s="18"/>
      <c r="II4" s="18"/>
      <c r="IJ4" s="18"/>
      <c r="IK4" s="18"/>
      <c r="IL4" s="18"/>
      <c r="IM4" s="11" t="str">
        <f>IF(SUM(HT4,HX4)&gt;0,SUM(HT4,HX4),"")</f>
        <v/>
      </c>
      <c r="IN4" s="11" t="str">
        <f>IF(SUM(HS4:HT4,HV4:HX4,HZ4)-HU4-HY4&gt;0,SUM(HS4:HT4,HV4:HX4,HZ4)-HU4-HY4,"")</f>
        <v/>
      </c>
      <c r="IO4" s="11" t="str">
        <f>IF(SUM(IA4:IB4,ID4)-IC4&gt;0,SUM(IA4:IB4,ID4)-IC4,"")</f>
        <v/>
      </c>
      <c r="IP4" s="11" t="str">
        <f>IF(SUM(HT4,HX4,IB4)&gt;0,SUM(HT4,HX4,IB4),"")</f>
        <v/>
      </c>
      <c r="IQ4" s="11" t="str">
        <f>IF(SUM(IN4,IO4)&gt;0,SUM(IN4,IO4),"")</f>
        <v/>
      </c>
      <c r="IR4" s="11" t="str">
        <f>IF(SUM(IF4,IJ4)&gt;0,SUM(IF4,IJ4),"")</f>
        <v/>
      </c>
      <c r="IS4" s="11" t="str">
        <f>IF(SUM(IE4:IF4,IH4:IJ4,IL4)-SUM(IG4,IK4)&gt;0,SUM(IE4:IF4,IH4:IJ4,IL4)-SUM(IG4,IK4),"")</f>
        <v/>
      </c>
      <c r="IT4" s="11" t="str">
        <f>IF(SUM(IN4,IO4,IS4)&gt;0,SUM(IN4,IO4,IS4),"")</f>
        <v/>
      </c>
      <c r="IU4" s="17"/>
      <c r="IV4" s="17"/>
      <c r="IW4" s="17"/>
      <c r="IX4" s="17"/>
      <c r="IY4" s="17"/>
      <c r="IZ4" s="17"/>
      <c r="JA4" s="17"/>
      <c r="JB4" s="17"/>
      <c r="JC4" s="17"/>
      <c r="JD4" s="17"/>
      <c r="JE4" s="17"/>
      <c r="JF4" s="17"/>
      <c r="JG4" s="17"/>
      <c r="JH4" s="17"/>
      <c r="JI4" s="17"/>
      <c r="JJ4" s="17"/>
      <c r="JK4" s="17"/>
      <c r="JL4" s="17"/>
      <c r="JM4" s="17"/>
      <c r="JN4" s="17"/>
      <c r="JO4" s="40" t="str">
        <f>IF(SUM(IV4,IZ4)&gt;0,SUM(IV4,IZ4),"")</f>
        <v/>
      </c>
      <c r="JP4" s="40" t="str">
        <f>IF(SUM(IU4:IV4,IX4:IZ4,JB4)-IW4-JA4&gt;0,SUM(IU4:IV4,IX4:IZ4,JB4)-IW4-JA4,"")</f>
        <v/>
      </c>
      <c r="JQ4" s="40" t="str">
        <f>IF(SUM(JC4:JD4,JF4)-JE4&gt;0,SUM(JC4:JD4,JF4)-JE4,"")</f>
        <v/>
      </c>
      <c r="JR4" s="40" t="str">
        <f>IF(SUM(IV4,IZ4,JD4)&gt;0,SUM(IV4,IZ4,JD4),"")</f>
        <v/>
      </c>
      <c r="JS4" s="40" t="str">
        <f>IF(SUM(JP4,JQ4)&gt;0,SUM(JP4,JQ4),"")</f>
        <v/>
      </c>
      <c r="JT4" s="40" t="str">
        <f>IF(SUM(JH4,JL4)&gt;0,SUM(JH4,JL4),"")</f>
        <v/>
      </c>
      <c r="JU4" s="40" t="str">
        <f>IF(SUM(JG4:JH4,JJ4:JL4,JN4)-SUM(JI4,JM4)&gt;0,SUM(JG4:JH4,JJ4:JL4,JN4)-SUM(JI4,JM4),"")</f>
        <v/>
      </c>
      <c r="JV4" s="40" t="str">
        <f>IF(SUM(JP4,JQ4,JU4)&gt;0,SUM(JP4,JQ4,JU4),"")</f>
        <v/>
      </c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8"/>
      <c r="KM4" s="18"/>
      <c r="KN4" s="18"/>
      <c r="KO4" s="18"/>
      <c r="KP4" s="18"/>
      <c r="KQ4" s="11" t="str">
        <f>IF(SUM(JX4,KB4)&gt;0,SUM(JX4,KB4),"")</f>
        <v/>
      </c>
      <c r="KR4" s="11" t="str">
        <f>IF(SUM(JW4:JX4,JZ4:KB4,KD4)-JY4-KC4&gt;0,SUM(JW4:JX4,JZ4:KB4,KD4)-JY4-KC4,"")</f>
        <v/>
      </c>
      <c r="KS4" s="11" t="str">
        <f>IF(SUM(KE4:KF4,KH4)-KG4&gt;0,SUM(KE4:KF4,KH4)-KG4,"")</f>
        <v/>
      </c>
      <c r="KT4" s="11" t="str">
        <f>IF(SUM(JX4,KB4,KF4)&gt;0,SUM(JX4,KB4,KF4),"")</f>
        <v/>
      </c>
      <c r="KU4" s="11" t="str">
        <f>IF(SUM(KR4,KS4)&gt;0,SUM(KR4,KS4),"")</f>
        <v/>
      </c>
      <c r="KV4" s="11" t="str">
        <f>IF(SUM(KJ4,KN4)&gt;0,SUM(KJ4,KN4),"")</f>
        <v/>
      </c>
      <c r="KW4" s="11" t="str">
        <f>IF(SUM(KI4:KJ4,KL4:KN4,KP4)-SUM(KK4,KO4)&gt;0,SUM(KI4:KJ4,KL4:KN4,KP4)-SUM(KK4,KO4),"")</f>
        <v/>
      </c>
      <c r="KX4" s="11" t="str">
        <f>IF(SUM(KR4,KS4,KW4)&gt;0,SUM(KR4,KS4,KW4),"")</f>
        <v/>
      </c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40" t="str">
        <f>IF(SUM(KZ4,LD4)&gt;0,SUM(KZ4,LD4),"")</f>
        <v/>
      </c>
      <c r="LT4" s="40" t="str">
        <f>IF(SUM(KY4:KZ4,LB4:LD4,LF4)-LA4-LE4&gt;0,SUM(KY4:KZ4,LB4:LD4,LF4)-LA4-LE4,"")</f>
        <v/>
      </c>
      <c r="LU4" s="40" t="str">
        <f>IF(SUM(LG4:LH4,LJ4)-LI4&gt;0,SUM(LG4:LH4,LJ4)-LI4,"")</f>
        <v/>
      </c>
      <c r="LV4" s="40" t="str">
        <f>IF(SUM(KZ4,LD4,LH4)&gt;0,SUM(KZ4,LD4,LH4),"")</f>
        <v/>
      </c>
      <c r="LW4" s="40" t="str">
        <f>IF(SUM(LT4,LU4)&gt;0,SUM(LT4,LU4),"")</f>
        <v/>
      </c>
      <c r="LX4" s="40" t="str">
        <f>IF(SUM(LL4,LP4)&gt;0,SUM(LL4,LP4),"")</f>
        <v/>
      </c>
      <c r="LY4" s="40" t="str">
        <f>IF(SUM(LK4:LL4,LN4:LP4,LR4)-SUM(LM4,LQ4)&gt;0,SUM(LK4:LL4,LN4:LP4,LR4)-SUM(LM4,LQ4),"")</f>
        <v/>
      </c>
      <c r="LZ4" s="40" t="str">
        <f>IF(SUM(LT4,LU4,LY4)&gt;0,SUM(LT4,LU4,LY4),"")</f>
        <v/>
      </c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1" t="str">
        <f>IF(SUM(MB4,MF4)&gt;0,SUM(MB4,MF4),"")</f>
        <v/>
      </c>
      <c r="MV4" s="11" t="str">
        <f>IF(SUM(MA4:MB4,MD4:MF4,MH4)-MC4-MG4&gt;0,SUM(MA4:MB4,MD4:MF4,MH4)-MC4-MG4,"")</f>
        <v/>
      </c>
      <c r="MW4" s="11" t="str">
        <f>IF(SUM(MI4:MJ4,ML4)-MK4&gt;0,SUM(MI4:MJ4,ML4)-MK4,"")</f>
        <v/>
      </c>
      <c r="MX4" s="11" t="str">
        <f>IF(SUM(MB4,MF4,MJ4)&gt;0,SUM(MB4,MF4,MJ4),"")</f>
        <v/>
      </c>
      <c r="MY4" s="11" t="str">
        <f>IF(SUM(MV4,MW4)&gt;0,SUM(MV4,MW4),"")</f>
        <v/>
      </c>
      <c r="MZ4" s="11" t="str">
        <f>IF(SUM(MN4,MR4)&gt;0,SUM(MN4,MR4),"")</f>
        <v/>
      </c>
      <c r="NA4" s="11" t="str">
        <f>IF(SUM(MM4:MN4,MP4:MR4,MT4)-SUM(MO4,MS4)&gt;0,SUM(MM4:MN4,MP4:MR4,MT4)-SUM(MO4,MS4),"")</f>
        <v/>
      </c>
      <c r="NB4" s="11" t="str">
        <f>IF(SUM(MV4,MW4,NA4)&gt;0,SUM(MV4,MW4,NA4),"")</f>
        <v/>
      </c>
      <c r="NC4" s="17"/>
      <c r="ND4" s="17"/>
      <c r="NE4" s="17"/>
      <c r="NF4" s="17"/>
      <c r="NG4" s="17"/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40" t="str">
        <f>IF(SUM(ND4,NH4)&gt;0,SUM(ND4,NH4),"")</f>
        <v/>
      </c>
      <c r="NX4" s="40" t="str">
        <f>IF(SUM(NC4:ND4,NF4:NH4,NJ4)-NE4-NI4&gt;0,SUM(NC4:ND4,NF4:NH4,NJ4)-NE4-NI4,"")</f>
        <v/>
      </c>
      <c r="NY4" s="40" t="str">
        <f>IF(SUM(NK4:NL4,NN4)-NM4&gt;0,SUM(NK4:NL4,NN4)-NM4,"")</f>
        <v/>
      </c>
      <c r="NZ4" s="40" t="str">
        <f>IF(SUM(ND4,NH4,NL4)&gt;0,SUM(ND4,NH4,NL4),"")</f>
        <v/>
      </c>
      <c r="OA4" s="40" t="str">
        <f>IF(SUM(NX4,NY4)&gt;0,SUM(NX4,NY4),"")</f>
        <v/>
      </c>
      <c r="OB4" s="40" t="str">
        <f>IF(SUM(NP4,NT4)&gt;0,SUM(NP4,NT4),"")</f>
        <v/>
      </c>
      <c r="OC4" s="40" t="str">
        <f>IF(SUM(NO4:NP4,NR4:NT4,NV4)-SUM(NQ4,NU4)&gt;0,SUM(NO4:NP4,NR4:NT4,NV4)-SUM(NQ4,NU4),"")</f>
        <v/>
      </c>
      <c r="OD4" s="40" t="str">
        <f>IF(SUM(NX4,NY4,OC4)&gt;0,SUM(NX4,NY4,OC4),"")</f>
        <v/>
      </c>
      <c r="OE4" s="18"/>
      <c r="OF4" s="18"/>
      <c r="OG4" s="18"/>
      <c r="OH4" s="18"/>
      <c r="OI4" s="18"/>
      <c r="OJ4" s="18"/>
      <c r="OK4" s="18"/>
      <c r="OL4" s="18"/>
      <c r="OM4" s="18"/>
      <c r="ON4" s="18"/>
      <c r="OO4" s="18"/>
      <c r="OP4" s="18"/>
      <c r="OQ4" s="18"/>
      <c r="OR4" s="18"/>
      <c r="OS4" s="18"/>
      <c r="OT4" s="18"/>
      <c r="OU4" s="18"/>
      <c r="OV4" s="18"/>
      <c r="OW4" s="18"/>
      <c r="OX4" s="18"/>
      <c r="OY4" s="11" t="str">
        <f>IF(SUM(OF4,OJ4)&gt;0,SUM(OF4,OJ4),"")</f>
        <v/>
      </c>
      <c r="OZ4" s="11" t="str">
        <f>IF(SUM(OE4:OF4,OH4:OJ4,OL4)-OG4-OK4&gt;0,SUM(OE4:OF4,OH4:OJ4,OL4)-OG4-OK4,"")</f>
        <v/>
      </c>
      <c r="PA4" s="11" t="str">
        <f>IF(SUM(OM4:ON4,OP4)-OO4&gt;0,SUM(OM4:ON4,OP4)-OO4,"")</f>
        <v/>
      </c>
      <c r="PB4" s="11" t="str">
        <f>IF(SUM(OF4,OJ4,ON4)&gt;0,SUM(OF4,OJ4,ON4),"")</f>
        <v/>
      </c>
      <c r="PC4" s="11" t="str">
        <f>IF(SUM(OZ4,PA4)&gt;0,SUM(OZ4,PA4),"")</f>
        <v/>
      </c>
      <c r="PD4" s="11" t="str">
        <f>IF(SUM(OR4,OV4)&gt;0,SUM(OR4,OV4),"")</f>
        <v/>
      </c>
      <c r="PE4" s="11" t="str">
        <f>IF(SUM(OQ4:OR4,OT4:OV4,OX4)-SUM(OS4,OW4)&gt;0,SUM(OQ4:OR4,OT4:OV4,OX4)-SUM(OS4,OW4),"")</f>
        <v/>
      </c>
      <c r="PF4" s="11" t="str">
        <f>IF(SUM(OZ4,PA4,PE4)&gt;0,SUM(OZ4,PA4,PE4),"")</f>
        <v/>
      </c>
      <c r="PG4" s="17"/>
      <c r="PH4" s="17"/>
      <c r="PI4" s="17"/>
      <c r="PJ4" s="17"/>
      <c r="PK4" s="17"/>
      <c r="PL4" s="17"/>
      <c r="PM4" s="17"/>
      <c r="PN4" s="17"/>
      <c r="PO4" s="17"/>
      <c r="PP4" s="17"/>
      <c r="PQ4" s="17"/>
      <c r="PR4" s="17"/>
      <c r="PS4" s="17"/>
      <c r="PT4" s="17"/>
      <c r="PU4" s="17"/>
      <c r="PV4" s="17"/>
      <c r="PW4" s="17"/>
      <c r="PX4" s="17"/>
      <c r="PY4" s="17"/>
      <c r="PZ4" s="17"/>
      <c r="QA4" s="40" t="str">
        <f>IF(SUM(PH4,PL4)&gt;0,SUM(PH4,PL4),"")</f>
        <v/>
      </c>
      <c r="QB4" s="40" t="str">
        <f>IF(SUM(PG4:PH4,PJ4:PL4,PN4)-PI4-PM4&gt;0,SUM(PG4:PH4,PJ4:PL4,PN4)-PI4-PM4,"")</f>
        <v/>
      </c>
      <c r="QC4" s="40" t="str">
        <f>IF(SUM(PO4:PP4,PR4)-PQ4&gt;0,SUM(PO4:PP4,PR4)-PQ4,"")</f>
        <v/>
      </c>
      <c r="QD4" s="40" t="str">
        <f>IF(SUM(PH4,PL4,PP4)&gt;0,SUM(PH4,PL4,PP4),"")</f>
        <v/>
      </c>
      <c r="QE4" s="40" t="str">
        <f>IF(SUM(QB4,QC4)&gt;0,SUM(QB4,QC4),"")</f>
        <v/>
      </c>
      <c r="QF4" s="40" t="str">
        <f>IF(SUM(PT4,PX4)&gt;0,SUM(PT4,PX4),"")</f>
        <v/>
      </c>
      <c r="QG4" s="40" t="str">
        <f>IF(SUM(PS4:PT4,PV4:PX4,PZ4)-SUM(PU4,PY4)&gt;0,SUM(PS4:PT4,PV4:PX4,PZ4)-SUM(PU4,PY4),"")</f>
        <v/>
      </c>
      <c r="QH4" s="40" t="str">
        <f>IF(SUM(QB4,QC4,QG4)&gt;0,SUM(QB4,QC4,QG4),"")</f>
        <v/>
      </c>
      <c r="QI4" s="18"/>
      <c r="QJ4" s="18"/>
      <c r="QK4" s="18"/>
      <c r="QL4" s="18"/>
      <c r="QM4" s="18"/>
      <c r="QN4" s="18"/>
      <c r="QO4" s="18"/>
      <c r="QP4" s="18"/>
      <c r="QQ4" s="18"/>
      <c r="QR4" s="18"/>
      <c r="QS4" s="18"/>
      <c r="QT4" s="18"/>
      <c r="QU4" s="18"/>
      <c r="QV4" s="18"/>
      <c r="QW4" s="18"/>
      <c r="QX4" s="18"/>
      <c r="QY4" s="18"/>
      <c r="QZ4" s="18"/>
      <c r="RA4" s="18"/>
      <c r="RB4" s="18"/>
      <c r="RC4" s="11" t="str">
        <f>IF(SUM(QJ4,QN4)&gt;0,SUM(QJ4,QN4),"")</f>
        <v/>
      </c>
      <c r="RD4" s="11" t="str">
        <f>IF(SUM(QI4:QJ4,QL4:QN4,QP4)-QK4-QO4&gt;0,SUM(QI4:QJ4,QL4:QN4,QP4)-QK4-QO4,"")</f>
        <v/>
      </c>
      <c r="RE4" s="11" t="str">
        <f>IF(SUM(QQ4:QR4,QT4)-QS4&gt;0,SUM(QQ4:QR4,QT4)-QS4,"")</f>
        <v/>
      </c>
      <c r="RF4" s="11" t="str">
        <f>IF(SUM(QJ4,QN4,QR4)&gt;0,SUM(QJ4,QN4,QR4),"")</f>
        <v/>
      </c>
      <c r="RG4" s="11" t="str">
        <f>IF(SUM(RD4,RE4)&gt;0,SUM(RD4,RE4),"")</f>
        <v/>
      </c>
      <c r="RH4" s="11" t="str">
        <f>IF(SUM(QV4,QZ4)&gt;0,SUM(QV4,QZ4),"")</f>
        <v/>
      </c>
      <c r="RI4" s="11" t="str">
        <f>IF(SUM(QU4:QV4,QX4:QZ4,RB4)-SUM(QW4,RA4)&gt;0,SUM(QU4:QV4,QX4:QZ4,RB4)-SUM(QW4,RA4),"")</f>
        <v/>
      </c>
      <c r="RJ4" s="11" t="str">
        <f>IF(SUM(RD4,RE4,RI4)&gt;0,SUM(RD4,RE4,RI4),"")</f>
        <v/>
      </c>
      <c r="RK4" s="17"/>
      <c r="RL4" s="17"/>
      <c r="RM4" s="17"/>
      <c r="RN4" s="17"/>
      <c r="RO4" s="17"/>
      <c r="RP4" s="17"/>
      <c r="RQ4" s="17"/>
      <c r="RR4" s="17"/>
      <c r="RS4" s="17"/>
      <c r="RT4" s="17"/>
      <c r="RU4" s="17"/>
      <c r="RV4" s="17"/>
      <c r="RW4" s="17"/>
      <c r="RX4" s="17"/>
      <c r="RY4" s="17"/>
      <c r="RZ4" s="17"/>
      <c r="SA4" s="17"/>
      <c r="SB4" s="17"/>
      <c r="SC4" s="17"/>
      <c r="SD4" s="17"/>
      <c r="SE4" s="40" t="str">
        <f>IF(SUM(RL4,RP4)&gt;0,SUM(RL4,RP4),"")</f>
        <v/>
      </c>
      <c r="SF4" s="40" t="str">
        <f>IF(SUM(RK4:RL4,RN4:RP4,RR4)-RM4-RQ4&gt;0,SUM(RK4:RL4,RN4:RP4,RR4)-RM4-RQ4,"")</f>
        <v/>
      </c>
      <c r="SG4" s="40" t="str">
        <f>IF(SUM(RS4:RT4,RV4)-RU4&gt;0,SUM(RS4:RT4,RV4)-RU4,"")</f>
        <v/>
      </c>
      <c r="SH4" s="40" t="str">
        <f>IF(SUM(RL4,RP4,RT4)&gt;0,SUM(RL4,RP4,RT4),"")</f>
        <v/>
      </c>
      <c r="SI4" s="40" t="str">
        <f>IF(SUM(SF4,SG4)&gt;0,SUM(SF4,SG4),"")</f>
        <v/>
      </c>
      <c r="SJ4" s="40" t="str">
        <f>IF(SUM(RX4,SB4)&gt;0,SUM(RX4,SB4),"")</f>
        <v/>
      </c>
      <c r="SK4" s="40" t="str">
        <f>IF(SUM(RW4:RX4,RZ4:SB4,SD4)-SUM(RY4,SC4)&gt;0,SUM(RW4:RX4,RZ4:SB4,SD4)-SUM(RY4,SC4),"")</f>
        <v/>
      </c>
      <c r="SL4" s="40" t="str">
        <f>IF(SUM(SF4,SG4,SK4)&gt;0,SUM(SF4,SG4,SK4),"")</f>
        <v/>
      </c>
      <c r="SM4" s="26">
        <f>IF($CA4="P",BK4,(BK4+AO4)/2)</f>
        <v>17.600000000000001</v>
      </c>
      <c r="SN4" s="26">
        <f>IF($CA4="P",BL4,(BL4+AP4)/2)</f>
        <v>4.3</v>
      </c>
      <c r="SO4" s="26">
        <f>IF($CA4="P",BM4,(BM4+AQ4)/2)</f>
        <v>0</v>
      </c>
      <c r="SP4" s="26">
        <f>IF($CA4="P",BN4,(BN4+AR4)/2)</f>
        <v>0.7</v>
      </c>
      <c r="SQ4" s="26">
        <f>IF($CA4="P",BO4,(BO4+AS4)/2)</f>
        <v>16.149999999999999</v>
      </c>
      <c r="SR4" s="26">
        <f>IF($CA4="P",BP4,(BP4+AT4)/2)</f>
        <v>6.1</v>
      </c>
      <c r="SS4" s="26">
        <f>IF($CA4="P",BQ4,(BQ4+AU4)/2)</f>
        <v>0</v>
      </c>
      <c r="ST4" s="26">
        <f>IF($CA4="P",BR4,(BR4+AV4)/2)</f>
        <v>0.7</v>
      </c>
      <c r="SU4" s="26">
        <f>IF($CA4="P",BS4,(BS4+AW4)/2)</f>
        <v>17.899999999999999</v>
      </c>
      <c r="SV4" s="26">
        <f>IF($CA4="P",BT4,(BT4+AX4)/2)</f>
        <v>4.3</v>
      </c>
      <c r="SW4" s="26">
        <f>IF($CA4="P",BU4,(BU4+AY4)/2)</f>
        <v>0</v>
      </c>
      <c r="SX4" s="26">
        <f>IF($CA4="P",BV4,(BV4+AZ4)/2)</f>
        <v>0.7</v>
      </c>
      <c r="SY4" s="26">
        <f>IF($CA4="P",BW4,(BW4+BA4)/2)</f>
        <v>16.850000000000001</v>
      </c>
      <c r="SZ4" s="26">
        <f>IF($CA4="P",BX4,(BX4+BB4)/2)</f>
        <v>6.1</v>
      </c>
      <c r="TA4" s="26">
        <f>IF($CA4="P",BY4,(BY4+BC4)/2)</f>
        <v>0</v>
      </c>
      <c r="TB4" s="26">
        <f>IF($CA4="P",BZ4,(BZ4+BD4)/2)</f>
        <v>0.7</v>
      </c>
      <c r="TC4" s="28" t="s">
        <v>53</v>
      </c>
      <c r="TD4" s="11">
        <f>IF(SUM(SN4,SR4)&gt;0,SUM(SN4,SR4),"")</f>
        <v>10.399999999999999</v>
      </c>
      <c r="TE4" s="11">
        <f>IF(SUM(SM4:SN4,SP4:SR4,ST4)-SO4-SS4&gt;0,SUM(SM4:SN4,SP4:SR4,ST4)-SO4-SS4,"")</f>
        <v>45.550000000000004</v>
      </c>
      <c r="TF4" s="11">
        <f>IF(SUM(SV4,SZ4)&gt;0,SUM(SV4,SZ4),"")</f>
        <v>10.399999999999999</v>
      </c>
      <c r="TG4" s="11">
        <f>IF(SUM(SU4:SV4,SX4:SZ4,TB4)-SUM(SW4,TA4)&gt;0,SUM(SU4:SV4,SX4:SZ4,TB4)-SUM(SW4,TA4),"")</f>
        <v>46.550000000000004</v>
      </c>
      <c r="TH4" s="11">
        <f>IF(SUM(TE4,TG4)&gt;0,SUM(TE4,TG4),"")</f>
        <v>92.100000000000009</v>
      </c>
    </row>
    <row r="5" spans="1:528" x14ac:dyDescent="0.2">
      <c r="A5" s="4" cm="1">
        <f t="array" ref="A5">IF(AND(H5&lt;&gt;"",H5&lt;&gt;"No DD"),SUMPRODUCT((H$4:H$19&lt;&gt;"")*(H$4:H$19&lt;&gt;"No DD")*(E$4:E$19&gt;E5))+1,IF(H5="No DD",SUMPRODUCT((H$4:H$19="No DD")*(E$4:E$19&gt;E5))+1+SUMPRODUCT((H$4:H$19&lt;&gt;"")*(H$4:H$19&lt;&gt;"No DD")),""))</f>
        <v>2</v>
      </c>
      <c r="B5" s="5" t="s">
        <v>181</v>
      </c>
      <c r="C5" s="4" t="s">
        <v>7</v>
      </c>
      <c r="D5" s="4">
        <v>2003</v>
      </c>
      <c r="E5" s="9">
        <f>SUM(J5:P5)+SUM(J5:M5)*0.0000001+SUM(J5)*0.0000000000001</f>
        <v>138.00000912000459</v>
      </c>
      <c r="F5" s="3" t="str">
        <f>IF(OR(AND(AJ5&gt;=AN$21,AK5&gt;=AN$25,AJ5&lt;&gt;"",AI5=""),AND(AL5&gt;=AN$21,AM5&gt;=AN$25,AL5&lt;&gt;"",AI5=""),AND(BF5&gt;=BJ$21,BG5&gt;=BJ$25,BF5&lt;&gt;"",BE5=""),AND(BH5&gt;=BJ$21,BI5&gt;=BJ$25,BH5&lt;&gt;"",BE5=""),AND(CB5&gt;=CF$21,CC5&gt;=CF$25,CB5&lt;&gt;"",CA5=""),AND(CD5&gt;=CF$21,CE5&gt;=CF$25,CD5&lt;&gt;""),AND(DC5&gt;=DJ$21,DD5&gt;=DJ$25,DC5&lt;&gt;""),AND(DH5&gt;=DJ$21,DI5&gt;=DJ$25,DH5&lt;&gt;""),AND(EE5&gt;=EL$21,EF5&gt;=EL$25,EE5&lt;&gt;""),AND(EJ5&gt;=EL$21,EK5&gt;=EL$25,EJ5&lt;&gt;""),AND(FG5&gt;=FN$21,FH5&gt;=FN$25,FG5&lt;&gt;""),AND(FL5&gt;=FN$21,FM5&gt;=FN$25,FL5&lt;&gt;""),AND(GI5&gt;=GP$21,GJ5&gt;=GP$25,GI5&lt;&gt;""),AND(GN5&gt;=GP$21,GO5&gt;=GP$25,GN5&lt;&gt;""),AND(HK5&gt;=HR$21,HL5&gt;=HR$25,HK5&lt;&gt;""),AND(HP5&gt;=HR$21,HQ5&gt;=HR$25,HP5&lt;&gt;""),AND(IM5&gt;=IT$21,IN5&gt;=IT$25,IM5&lt;&gt;""),AND(IR5&gt;=IT$21,IS5&gt;=IT$25,IR5&lt;&gt;""),AND(JO5&gt;=JV$21,JP5&gt;=JV$25,JO5&lt;&gt;""),AND(JT5&gt;=JV$21,JU5&gt;=JV$25,JT5&lt;&gt;""),AND(KQ5&gt;=KX$21,KR5&gt;=KX$25,KQ5&lt;&gt;""),AND(KV5&gt;=KX$21,KW5&gt;=KX$25,KV5&lt;&gt;""),AND(LS5&gt;=LZ$21,LT5&gt;=LZ$25,LS5&lt;&gt;""),AND(LX5&gt;=LZ$21,LY5&gt;=LZ$25,LX5&lt;&gt;""),AND(MU5&gt;=NB$21,MV5&gt;=NB$25,MU5&lt;&gt;""),AND(MZ5&gt;=NB$21,NA5&gt;=NB$25,MZ5&lt;&gt;""),AND(NW5&gt;=OD$21,NX5&gt;=OD$25,NW5&lt;&gt;""),AND(OB5&gt;=OD$21,OC5&gt;=OD$25,OB5&lt;&gt;""),AND(OY5&gt;=PF$21,OZ5&gt;=PF$25,OY5&lt;&gt;""),AND(PD5&gt;=PF$21,PE5&gt;=PF$25,PD5&lt;&gt;""),AND(QA5&gt;=QH$21,QB5&gt;=QH$25,QA5&lt;&gt;""),AND(QF5&gt;=QH$21,QG5&gt;=QH$25,QF5&lt;&gt;""),AND(RC5&gt;=RJ$21,RD5&gt;=RJ$25,RC5&lt;&gt;""),AND(RH5&gt;=RJ$21,RI5&gt;=RJ$25,RH5&lt;&gt;""),AND(SE5&gt;=SL$21,SF5&gt;=SL$25,SE5&lt;&gt;""),AND(SJ5&gt;=SL$21,SK5&gt;=SL$25,SJ5&lt;&gt;"")),"P","")</f>
        <v>P</v>
      </c>
      <c r="G5" s="3" t="str">
        <f>IF(OR(AND(AK5&gt;=AN$25,AK5&lt;&gt;"",AI5=""),AND(AM5&gt;=AN$25,AM5&lt;&gt;"",AI5=""),AND(BG5&gt;=BJ$25,BG5&lt;&gt;"",BE5=""),AND(BI5&gt;=BJ$25,BI5&lt;&gt;"",BE5=""),AND(CC5&gt;=CF$25,CC5&lt;&gt;"",CA5=""),AND(CE5&gt;=CF$25,CE5&lt;&gt;"",CA5=""),AND(DD5&gt;=DJ$25,DD5&lt;&gt;""),AND(DI5&gt;=DJ$25,DI5&lt;&gt;""),AND(EF5&gt;=EL$25,EF5&lt;&gt;""),AND(EK5&gt;=EL$25,EK5&lt;&gt;""),AND(FH5&gt;=FN$25,FH5&lt;&gt;""),AND(FM5&gt;=FN$25,FM5&lt;&gt;""),AND(GJ5&gt;=GP$25,GJ5&lt;&gt;""),AND(GO5&gt;=GP$25,GO5&lt;&gt;""),AND(HL5&gt;=HR$25,HL5&lt;&gt;""),AND(HQ5&gt;=HR$25,HQ5&lt;&gt;""),AND(IN5&gt;=IT$25,IN5&lt;&gt;""),AND(IS5&gt;=IT$25,IS5&lt;&gt;""),AND(JP5&gt;=JV$25,JP5&lt;&gt;""),AND(JU5&gt;=JV$25,JU5&lt;&gt;""),AND(KR5&gt;=KX$25,KR5&lt;&gt;""),AND(KW5&gt;=KX$25,KW5&lt;&gt;""),AND(LT5&gt;=LZ$25,LT5&lt;&gt;""),AND(LY5&gt;=LZ$25,LY5&lt;&gt;""),AND(MV5&gt;=NB$25,MV5&lt;&gt;""),AND(NA5&gt;=NB$25,NA5&lt;&gt;""),AND(NX5&gt;=OD$25,NX5&lt;&gt;""),AND(OC5&gt;=OD$25,OC5&lt;&gt;""),AND(OZ5&gt;=PF$25,OZ5&lt;&gt;""),AND(PE5&gt;=PF$25,PE5&lt;&gt;""),AND(QB5&gt;=QH$25,QB5&lt;&gt;""),AND(QG5&gt;=QH$25,QG5&lt;&gt;""),AND(RD5&gt;=RJ$25,RD5&lt;&gt;""),AND(RI5&gt;=RJ$25,RI5&lt;&gt;""),AND(SF5&gt;=SL$25,SF5&lt;&gt;""),AND(SK5&gt;=SL$25,SK5&lt;&gt;"")),"P","")</f>
        <v>P</v>
      </c>
      <c r="H5" s="36" t="str">
        <f>IF(AND(G5="P",F5=""),"No DD",IF(OR(AND(AJ5&gt;=AN$24,AK5&gt;=AN$28,AJ5&lt;&gt;"",AI5=""),AND(AL5&gt;=AN$24,AM5&gt;=AN$28,AL5&lt;&gt;"",AI5=""),AND(BF5&gt;=BJ$24,BG5&gt;=BJ$28,BF5&lt;&gt;"",BE5=""),AND(BH5&gt;=BJ$24,BI5&gt;=BJ$28,BH5&lt;&gt;"",BE5=""),AND(CB5&gt;=CF$24,CC5&gt;=CF$28,CB5&lt;&gt;"",CA5=""),AND(CD5&gt;=CF$24,CE5&gt;=CF$28,CD5&lt;&gt;""),AND(DC5&gt;=DJ$24,DD5&gt;=DJ$28,DC5&lt;&gt;""),AND(DH5&gt;=DJ$24,DI5&gt;=DJ$28,DH5&lt;&gt;""),AND(EE5&gt;=EL$24,EF5&gt;=EL$28,EE5&lt;&gt;""),AND(EJ5&gt;=EL$24,EK5&gt;=EL$28,EJ5&lt;&gt;""),AND(FG5&gt;=FN$24,FH5&gt;=FN$28,FG5&lt;&gt;""),AND(FL5&gt;=FN$24,FM5&gt;=FN$28,FL5&lt;&gt;""),AND(GI5&gt;=GP$24,GJ5&gt;=GP$28,GI5&lt;&gt;""),AND(GN5&gt;=GP$24,GO5&gt;=GP$28,GN5&lt;&gt;""),AND(HK5&gt;=HR$24,HL5&gt;=HR$28,HK5&lt;&gt;""),AND(HP5&gt;=HR$24,HQ5&gt;=HR$28,HP5&lt;&gt;""),AND(IM5&gt;=IT$24,IN5&gt;=IT$28,IM5&lt;&gt;""),AND(IR5&gt;=IT$24,IS5&gt;=IT$28,IR5&lt;&gt;""),AND(JO5&gt;=JV$24,JP5&gt;=JV$28,JO5&lt;&gt;""),AND(JT5&gt;=JV$24,JU5&gt;=JV$28,JT5&lt;&gt;""),AND(KQ5&gt;=KX$24,KR5&gt;=KX$28,KQ5&lt;&gt;""),AND(KV5&gt;=KX$24,KW5&gt;=KX$28,KV5&lt;&gt;""),AND(LS5&gt;=LZ$24,LT5&gt;=LZ$28,LS5&lt;&gt;""),AND(LX5&gt;=LZ$24,LY5&gt;=LZ$28,LX5&lt;&gt;""),AND(MU5&gt;=NB$24,MV5&gt;=NB$28,MU5&lt;&gt;""),AND(MZ5&gt;=NB$24,NA5&gt;=NB$28,MZ5&lt;&gt;""),AND(NW5&gt;=OD$24,NX5&gt;=OD$28,NW5&lt;&gt;""),AND(OB5&gt;=OD$24,OC5&gt;=OD$28,OB5&lt;&gt;""),AND(OY5&gt;=PF$24,OZ5&gt;=PF$28,OY5&lt;&gt;""),AND(PD5&gt;=PF$24,PE5&gt;=PF$28,PD5&lt;&gt;""),AND(QA5&gt;=QH$24,QB5&gt;=QH$28,QA5&lt;&gt;""),AND(QF5&gt;=QH$24,QG5&gt;=QH$28,QF5&lt;&gt;""),AND(RC5&gt;=RJ$24,RD5&gt;=RJ$28,RC5&lt;&gt;""),AND(RH5&gt;=RJ$24,RI5&gt;=RJ$28,RH5&lt;&gt;""),AND(SE5&gt;=SL$24,SF5&gt;=SL$28,SE5&lt;&gt;""),AND(SJ5&gt;=SL$24,SK5&gt;=SL$28,SJ5&lt;&gt;"")),"Merit",IF(OR(AND(AJ5&gt;=AN$23,AK5&gt;=AN$27,AJ5&lt;&gt;"",AI5=""),AND(AL5&gt;=AN$23,AM5&gt;=AN$27,AL5&lt;&gt;"",AI5=""),AND(BF5&gt;=BJ$23,BG5&gt;=BJ$27,BF5&lt;&gt;"",BE5=""),AND(BH5&gt;=BJ$23,BI5&gt;=BJ$27,BH5&lt;&gt;"",BE5=""),AND(CB5&gt;=CF$23,CC5&gt;=CF$27,CB5&lt;&gt;"",CA5=""),AND(CD5&gt;=CF$23,CE5&gt;=CF$27,CD5&lt;&gt;""),AND(DC5&gt;=DJ$23,DD5&gt;=DJ$27,DC5&lt;&gt;""),AND(DH5&gt;=DJ$23,DI5&gt;=DJ$27,DH5&lt;&gt;""),AND(EE5&gt;=EL$23,EF5&gt;=EL$27,EE5&lt;&gt;""),AND(EJ5&gt;=EL$23,EK5&gt;=EL$27,EJ5&lt;&gt;""),AND(FG5&gt;=FN$23,FH5&gt;=FN$27,FG5&lt;&gt;""),AND(FL5&gt;=FN$23,FM5&gt;=FN$27,FL5&lt;&gt;""),AND(GI5&gt;=GP$23,GJ5&gt;=GP$27,GI5&lt;&gt;""),AND(GN5&gt;=GP$23,GO5&gt;=GP$27,GN5&lt;&gt;""),AND(HK5&gt;=HR$23,HL5&gt;=HR$27,HK5&lt;&gt;""),AND(HP5&gt;=HR$23,HQ5&gt;=HR$27,HP5&lt;&gt;""),AND(IM5&gt;=IT$23,IN5&gt;=IT$27,IM5&lt;&gt;""),AND(IR5&gt;=IT$23,IS5&gt;=IT$27,IR5&lt;&gt;""),AND(JO5&gt;=JV$23,JP5&gt;=JV$27,JO5&lt;&gt;""),AND(JT5&gt;=JV$23,JU5&gt;=JV$27,JT5&lt;&gt;""),AND(KQ5&gt;=KX$23,KR5&gt;=KX$27,KQ5&lt;&gt;""),AND(KV5&gt;=KX$23,KW5&gt;=KX$27,KV5&lt;&gt;""),AND(LS5&gt;=LZ$23,LT5&gt;=LZ$27,LS5&lt;&gt;""),AND(LX5&gt;=LZ$23,LY5&gt;=LZ$27,LX5&lt;&gt;""),AND(MU5&gt;=NB$23,MV5&gt;=NB$27,MU5&lt;&gt;""),AND(MZ5&gt;=NB$23,NA5&gt;=NB$27,MZ5&lt;&gt;""),AND(NW5&gt;=OD$23,NX5&gt;=OD$27,NW5&lt;&gt;""),AND(OB5&gt;=OD$23,OC5&gt;=OD$27,OB5&lt;&gt;""),AND(OY5&gt;=PF$23,OZ5&gt;=PF$27,OY5&lt;&gt;""),AND(PD5&gt;=PF$23,PE5&gt;=PF$27,PD5&lt;&gt;""),AND(QA5&gt;=QH$23,QB5&gt;=QH$27,QA5&lt;&gt;""),AND(QF5&gt;=QH$23,QG5&gt;=QH$27,QF5&lt;&gt;""),AND(RC5&gt;=RJ$23,RD5&gt;=RJ$27,RC5&lt;&gt;""),AND(RH5&gt;=RJ$23,RI5&gt;=RJ$27,RH5&lt;&gt;""),AND(SE5&gt;=SL$23,SF5&gt;=SL$27,SE5&lt;&gt;""),AND(SJ5&gt;=SL$23,SK5&gt;=SL$27,SJ5&lt;&gt;"")),"Excellence",IF(I5="P","Worlds Team",IF(F5="P","National Team","")))))</f>
        <v>Excellence</v>
      </c>
      <c r="I5" s="3" t="str">
        <f>IF(OR(AND(AJ5&gt;=AN$22,AK5&gt;=AN$26,AJ5&lt;&gt;"",AI5=""),AND(AL5&gt;=AN$22,AM5&gt;=AN$26,AL5&lt;&gt;"",AI5=""),AND(BF5&gt;=BJ$22,BG5&gt;=BJ$26,BF5&lt;&gt;"",BE5=""),AND(BH5&gt;=BJ$22,BI5&gt;=BJ$26,BH5&lt;&gt;"",BE5=""),AND(CB5&gt;=CF$22,CC5&gt;=CF$26,CB5&lt;&gt;"",CA5=""),AND(CD5&gt;=CF$22,CE5&gt;=CF$26,CD5&lt;&gt;""),AND(DC5&gt;=DJ$22,DD5&gt;=DJ$26,DC5&lt;&gt;""),AND(DH5&gt;=DJ$22,DI5&gt;=DJ$26,DH5&lt;&gt;""),AND(EE5&gt;=EL$22,EF5&gt;=EL$26,EE5&lt;&gt;""),AND(EJ5&gt;=EL$22,EK5&gt;=EL$26,EJ5&lt;&gt;""),AND(FG5&gt;=FN$22,FH5&gt;=FN$26,FG5&lt;&gt;""),AND(FL5&gt;=FN$22,FM5&gt;=FN$26,FL5&lt;&gt;""),AND(GI5&gt;=GP$22,GJ5&gt;=GP$26,GI5&lt;&gt;""),AND(GN5&gt;=GP$22,GO5&gt;=GP$26,GN5&lt;&gt;""),AND(HK5&gt;=HR$22,HL5&gt;=HR$26,HK5&lt;&gt;""),AND(HP5&gt;=HR$22,HQ5&gt;=HR$26,HP5&lt;&gt;""),AND(IM5&gt;=IT$22,IN5&gt;=IT$26,IM5&lt;&gt;""),AND(IR5&gt;=IT$22,IS5&gt;=IT$26,IR5&lt;&gt;""),AND(JO5&gt;=JV$22,JP5&gt;=JV$26,JO5&lt;&gt;""),AND(JT5&gt;=JV$22,JU5&gt;=JV$26,JT5&lt;&gt;""),AND(KQ5&gt;=KX$22,KR5&gt;=KX$26,KQ5&lt;&gt;""),AND(KV5&gt;=KX$22,KW5&gt;=KX$26,KV5&lt;&gt;""),AND(LS5&gt;=LZ$22,LT5&gt;=LZ$26,LS5&lt;&gt;""),AND(LX5&gt;=LZ$22,LY5&gt;=LZ$26,LX5&lt;&gt;""),AND(MU5&gt;=NB$22,MV5&gt;=NB$26,MU5&lt;&gt;""),AND(MZ5&gt;=NB$22,NA5&gt;=NB$26,MZ5&lt;&gt;""),AND(NW5&gt;=OD$22,NX5&gt;=OD$26,NW5&lt;&gt;""),AND(OB5&gt;=OD$22,OC5&gt;=OD$26,OB5&lt;&gt;""),AND(OY5&gt;=PF$22,OZ5&gt;=PF$26,OY5&lt;&gt;""),AND(PD5&gt;=PF$22,PE5&gt;=PF$26,PD5&lt;&gt;""),AND(QA5&gt;=QH$22,QB5&gt;=QH$26,QA5&lt;&gt;""),AND(QF5&gt;=QH$22,QG5&gt;=QH$26,QF5&lt;&gt;""),AND(RC5&gt;=RJ$22,RD5&gt;=RJ$26,RC5&lt;&gt;""),AND(RH5&gt;=RJ$22,RI5&gt;=RJ$26,RH5&lt;&gt;""),AND(SE5&gt;=SL$22,SF5&gt;=SL$26,SE5&lt;&gt;""),AND(SJ5&gt;=SL$22,SK5&gt;=SL$26,SJ5&lt;&gt;"")),"P","")</f>
        <v>P</v>
      </c>
      <c r="J5" s="8">
        <f>IF(COUNT(AK5,BG5,CC5)&gt;0,LARGE((AK5,BG5,CC5),1),0)</f>
        <v>46</v>
      </c>
      <c r="K5" s="8" t="str">
        <f>IF(J5=0,"",IF(J5=CC5,$BK$1,IF(J5=BG5,$AO$1,IF(J5=AK5,$S$1,""))))</f>
        <v>2025 Elite Canada</v>
      </c>
      <c r="L5" s="8">
        <f>IF(COUNT(AK5,BG5,CC5)&gt;1,LARGE((AK5,BG5,CC5),2),0)</f>
        <v>45.199999999999996</v>
      </c>
      <c r="M5" s="8" t="str">
        <f>IF(K5=0,"",IF(AND(L5=J5,L5=AK5,K5=BG5),$S$1,IF(AND(L5=J5,L5=AK5,L5=CC5),$S$1,IF(AND(L5=J5,L5=CC5,L5=BG5),$AO$1,IF(L5=CC5,$BK$1,IF(L5=BG5,$AO$1,IF(L5=AK5,$S$1,"")))))))</f>
        <v>2025 Nationals</v>
      </c>
      <c r="N5" s="8">
        <f>IF(MAX(AM5,BI5,CE5)&gt;0,MAX(AM5,BI5,CE5),0)</f>
        <v>45.6</v>
      </c>
      <c r="O5" s="8" t="str">
        <f>IF(N5=0,"",IF(N5=CE5,$BK$1,IF(N5=BI5,$AO$1,IF(N5=AM5,$S$1,""))))</f>
        <v>2025 Elite Canada</v>
      </c>
      <c r="P5" s="8">
        <f>IF(MAX(CG5:CH5)&gt;0,MAX(CG5:CH5),"")</f>
        <v>1.2000000000000099</v>
      </c>
      <c r="Q5" s="11" t="str">
        <f>IF(P5="","",IF(P5=CG5,"("&amp;CG$2&amp;")",IF(P5=CH5,"("&amp;CH$2&amp;")")))</f>
        <v>(Q1)</v>
      </c>
      <c r="R5" s="8" t="str">
        <f>IF(P5="","",IF(P5=CG5,IF(P5+IF(L5="",0,L5)=SF5,$RK$1,IF(P5+IF(L5="",0,L5)=RD5,$QI$1,IF(P5+IF(L5="",0,L5)=QB5,$PG$1,IF(P5+IF(L5="",0,L5)=OZ5,$OE$1,IF(P5+IF(L5="",0,L5)=NX5,$NC$1,IF(P5+IF(L5="",0,L5)=MV5,$MA$1,IF(P5+IF(L5="",0,L5)=LT5,$KY$1,IF(P5+IF(L5="",0,L5)=KR5,$JW$1,IF(P5+IF(L5="",0,L5)=JP5,$IU$1,IF(P5+IF(L5="",0,L5)=IN5,$HS$1,IF(P5+IF(L5="",0,L5)=HL5,$GQ$1,IF(P5+IF(L5="",0,L5)=GJ5,$FO$1,IF(P5+IF(L5="",0,L5)=FH5,$EM$1,IF(P5+IF(L5="",0,L5)=EF5,$DK$1,IF(P5+IF(L5="",0,L5)=DD5,$CI$1))))))))))))))),IF(P5=CH5,IF(P5+IF(N5="",0,N5)=SK5,$RK$1,IF(P5+IF(N5="",0,N5)=RI5,$QI$1,IF(P5+IF(N5="",0,N5)=QG5,$PG$1,IF(P5+IF(N5="",0,N5)=PE5,$OE$1,IF(P5+IF(N5="",0,N5)=OC5,$NC$1,IF(P5+IF(N5="",0,N5)=NA5,$MA$1,IF(P5+IF(N5="",0,N5)=LY5,$KY$1,IF(P5+IF(N5="",0,N5)=KW5,$JW$1,IF(P5+IF(N5="",0,N5)=JU5,$IU$1,IF(P5+IF(N5="",0,N5)=IS5,$HS$1,IF(P5+IF(N5="",0,N5)=HQ5,$GQ$1,IF(P5+IF(N5="",0,N5)=GO5,$FO$1,IF(P5+IF(N5="",0,N5)=FM5,$EM$1,IF(P5+IF(N5="",0,N5)=EK5,$DK$1,IF(P5+IF(N5="",0,N5)=DI5,$CI$1))))))))))))))))))</f>
        <v>2025 World Cup POR (July 6)</v>
      </c>
      <c r="S5" s="19">
        <v>17.100000000000001</v>
      </c>
      <c r="T5" s="19">
        <v>6.1</v>
      </c>
      <c r="U5" s="19">
        <v>0</v>
      </c>
      <c r="V5" s="19">
        <v>0.7</v>
      </c>
      <c r="W5" s="19">
        <v>17.100000000000001</v>
      </c>
      <c r="X5" s="19">
        <v>4.3</v>
      </c>
      <c r="Y5" s="19">
        <v>0</v>
      </c>
      <c r="Z5" s="19">
        <v>0.7</v>
      </c>
      <c r="AA5" s="19">
        <v>16.100000000000001</v>
      </c>
      <c r="AB5" s="19">
        <v>6.1</v>
      </c>
      <c r="AC5" s="19">
        <v>0</v>
      </c>
      <c r="AD5" s="19">
        <v>0.7</v>
      </c>
      <c r="AE5" s="19">
        <v>17.7</v>
      </c>
      <c r="AF5" s="19">
        <v>4.3</v>
      </c>
      <c r="AG5" s="19">
        <v>0</v>
      </c>
      <c r="AH5" s="19">
        <v>0.7</v>
      </c>
      <c r="AI5" s="27"/>
      <c r="AJ5" s="40">
        <f>IF(SUM(T5,X5)&gt;0,SUM(T5,X5),"")</f>
        <v>10.399999999999999</v>
      </c>
      <c r="AK5" s="40">
        <f>IF(SUM(S5:T5,V5:X5,Z5)-U5-Y5&gt;0,SUM(S5:T5,V5:X5,Z5)-U5-Y5,"")</f>
        <v>46</v>
      </c>
      <c r="AL5" s="40">
        <f>IF(SUM(AB5,AF5)&gt;0,SUM(AB5,AF5),"")</f>
        <v>10.399999999999999</v>
      </c>
      <c r="AM5" s="40">
        <f>IF(SUM(AA5:AB5,AD5:AF5,AH5)-SUM(AC5,AG5)&gt;0,SUM(AA5:AB5,AD5:AF5,AH5)-SUM(AC5,AG5),"")</f>
        <v>45.6</v>
      </c>
      <c r="AN5" s="40">
        <f>IF(SUM(AK5,AM5)&gt;0,SUM(AK5,AM5),"")</f>
        <v>91.6</v>
      </c>
      <c r="AO5" s="18">
        <v>16.7</v>
      </c>
      <c r="AP5" s="18">
        <v>6.5</v>
      </c>
      <c r="AQ5" s="18">
        <v>0.4</v>
      </c>
      <c r="AR5" s="18">
        <v>0.7</v>
      </c>
      <c r="AS5" s="18">
        <v>17.2</v>
      </c>
      <c r="AT5" s="18">
        <v>3.8</v>
      </c>
      <c r="AU5" s="18">
        <v>0</v>
      </c>
      <c r="AV5" s="18">
        <v>0.7</v>
      </c>
      <c r="AW5" s="18">
        <v>16.2</v>
      </c>
      <c r="AX5" s="18">
        <v>4.2</v>
      </c>
      <c r="AY5" s="18">
        <v>0.4</v>
      </c>
      <c r="AZ5" s="18">
        <v>0.7</v>
      </c>
      <c r="BA5" s="18">
        <v>17.2</v>
      </c>
      <c r="BB5" s="18">
        <v>6.1</v>
      </c>
      <c r="BC5" s="18">
        <v>0</v>
      </c>
      <c r="BD5" s="18">
        <v>0.7</v>
      </c>
      <c r="BE5" s="28"/>
      <c r="BF5" s="11">
        <f>IF(SUM(AP5,AT5)&gt;0,SUM(AP5,AT5),"")</f>
        <v>10.3</v>
      </c>
      <c r="BG5" s="11">
        <f>IF(SUM(AO5:AP5,AR5:AT5,AV5)-AQ5-AU5&gt;0,SUM(AO5:AP5,AR5:AT5,AV5)-AQ5-AU5,"")</f>
        <v>45.199999999999996</v>
      </c>
      <c r="BH5" s="11">
        <f>IF(SUM(AX5,BB5)&gt;0,SUM(AX5,BB5),"")</f>
        <v>10.3</v>
      </c>
      <c r="BI5" s="11">
        <f>IF(SUM(AW5:AX5,AZ5:BB5,BD5)-SUM(AY5,BC5)&gt;0,SUM(AW5:AX5,AZ5:BB5,BD5)-SUM(AY5,BC5),"")</f>
        <v>44.7</v>
      </c>
      <c r="BJ5" s="11">
        <f>IF(SUM(BG5,BI5)&gt;0,SUM(BG5,BI5),"")</f>
        <v>89.9</v>
      </c>
      <c r="BK5" s="19">
        <v>15</v>
      </c>
      <c r="BL5" s="19">
        <v>2.9</v>
      </c>
      <c r="BM5" s="19">
        <v>0</v>
      </c>
      <c r="BN5" s="19">
        <v>0.7</v>
      </c>
      <c r="BO5" s="19">
        <v>11.8</v>
      </c>
      <c r="BP5" s="19">
        <v>2.9</v>
      </c>
      <c r="BQ5" s="19">
        <v>0</v>
      </c>
      <c r="BR5" s="19">
        <v>0.7</v>
      </c>
      <c r="BS5" s="19">
        <v>14.5</v>
      </c>
      <c r="BT5" s="19">
        <v>3.9</v>
      </c>
      <c r="BU5" s="19">
        <v>0.2</v>
      </c>
      <c r="BV5" s="19">
        <v>0</v>
      </c>
      <c r="BW5" s="19">
        <v>16.399999999999999</v>
      </c>
      <c r="BX5" s="19">
        <v>4.0999999999999996</v>
      </c>
      <c r="BY5" s="19">
        <v>0</v>
      </c>
      <c r="BZ5" s="19">
        <v>0</v>
      </c>
      <c r="CA5" s="27"/>
      <c r="CB5" s="40">
        <f>IF(SUM(BL5,BP5)&gt;0,SUM(BL5,BP5),"")</f>
        <v>5.8</v>
      </c>
      <c r="CC5" s="40">
        <f>IF(SUM(BK5:BL5,BN5:BP5,BR5)-BM5-BQ5&gt;0,SUM(BK5:BL5,BN5:BP5,BR5)-BM5-BQ5,"")</f>
        <v>34</v>
      </c>
      <c r="CD5" s="40">
        <f>IF(SUM(BT5,BX5)&gt;0,SUM(BT5,BX5),"")</f>
        <v>8</v>
      </c>
      <c r="CE5" s="40">
        <f>IF(SUM(BS5:BT5,BV5:BX5,BZ5)-SUM(BU5,BY5)&gt;0,SUM(BS5:BT5,BV5:BX5,BZ5)-SUM(BU5,BY5),"")</f>
        <v>38.699999999999996</v>
      </c>
      <c r="CF5" s="40">
        <f>IF(SUM(CC5,CE5)&gt;0,SUM(CC5,CE5),"")</f>
        <v>72.699999999999989</v>
      </c>
      <c r="CG5" s="51">
        <f>IF(MAX(DD5,EF5,FH5,GJ5,HL5,IN5,JP5,KR5,LT5,MV5,NX5,OZ5,QB5,RD5,SF5)-IF(L5="",0,L5)&gt;0.001,MAX(DD5,EF5,FH5,GJ5,HL5,IN5,JP5,KR5,LT5,MV5,NX5,OZ5,QB5,RD5,SF5)-IF(L5="",0,L5),"")</f>
        <v>1.2000000000000099</v>
      </c>
      <c r="CH5" s="51" t="str">
        <f>IF(MAX(DI5,EK5,FM5,GO5,HQ5,IS5,JU5,KW5,LY5,NA5,OC5,PE5,QG5,RI5,SK5)-IF(N5="",0,N5)&gt;0.001,MAX(DI5,EK5,FM5,GO5,HQ5,IS5,JU5,KW5,LY5,NA5,OC5,PE5,QG5,RI5,SK5)-IF(N5="",0,N5),"")</f>
        <v/>
      </c>
      <c r="CI5" s="17">
        <v>16.8</v>
      </c>
      <c r="CJ5" s="17">
        <v>5.3</v>
      </c>
      <c r="CK5" s="17">
        <v>0</v>
      </c>
      <c r="CL5" s="17">
        <v>1</v>
      </c>
      <c r="CM5" s="17">
        <v>16.8</v>
      </c>
      <c r="CN5" s="17">
        <v>5.5</v>
      </c>
      <c r="CO5" s="17">
        <v>0</v>
      </c>
      <c r="CP5" s="17">
        <v>1</v>
      </c>
      <c r="CQ5" s="17"/>
      <c r="CR5" s="17"/>
      <c r="CS5" s="17"/>
      <c r="CT5" s="17"/>
      <c r="CU5" s="17"/>
      <c r="CV5" s="17"/>
      <c r="CW5" s="17"/>
      <c r="CX5" s="17"/>
      <c r="CY5" s="17"/>
      <c r="CZ5" s="17"/>
      <c r="DA5" s="17"/>
      <c r="DB5" s="17"/>
      <c r="DC5" s="40">
        <f>IF(SUM(CJ5,CN5)&gt;0,SUM(CJ5,CN5),"")</f>
        <v>10.8</v>
      </c>
      <c r="DD5" s="40">
        <f>IF(SUM(CI5:CJ5,CL5:CN5,CP5)-CK5-CO5&gt;0,SUM(CI5:CJ5,CL5:CN5,CP5)-CK5-CO5,"")</f>
        <v>46.400000000000006</v>
      </c>
      <c r="DE5" s="40" t="str">
        <f>IF(SUM(CQ5:CR5,CT5)-CS5&gt;0,SUM(CQ5:CR5,CT5)-CS5,"")</f>
        <v/>
      </c>
      <c r="DF5" s="40">
        <f>IF(SUM(CJ5,CN5,CR5)&gt;0,SUM(CJ5,CN5,CR5),"")</f>
        <v>10.8</v>
      </c>
      <c r="DG5" s="40">
        <f>IF(SUM(DD5,DE5)&gt;0,SUM(DD5,DE5),"")</f>
        <v>46.400000000000006</v>
      </c>
      <c r="DH5" s="40" t="str">
        <f>IF(SUM(CV5,CZ5)&gt;0,SUM(CV5,CZ5),"")</f>
        <v/>
      </c>
      <c r="DI5" s="40" t="str">
        <f>IF(SUM(CU5:CV5,CX5:CZ5,DB5)-SUM(CW5,DA5)&gt;0,SUM(CU5:CV5,CX5:CZ5,DB5)-SUM(CW5,DA5),"")</f>
        <v/>
      </c>
      <c r="DJ5" s="40">
        <f>IF(SUM(DD5,DE5,DI5)&gt;0,SUM(DD5,DE5,DI5),"")</f>
        <v>46.400000000000006</v>
      </c>
      <c r="DK5" s="18">
        <v>15.8</v>
      </c>
      <c r="DL5" s="18">
        <v>4.2</v>
      </c>
      <c r="DM5" s="18">
        <v>0.4</v>
      </c>
      <c r="DN5" s="18">
        <v>0</v>
      </c>
      <c r="DO5" s="18">
        <v>15.1</v>
      </c>
      <c r="DP5" s="18">
        <v>6.6</v>
      </c>
      <c r="DQ5" s="18">
        <v>0.2</v>
      </c>
      <c r="DR5" s="18">
        <v>0</v>
      </c>
      <c r="DS5" s="18"/>
      <c r="DT5" s="18"/>
      <c r="DU5" s="18"/>
      <c r="DV5" s="18"/>
      <c r="DW5" s="18"/>
      <c r="DX5" s="18"/>
      <c r="DY5" s="18"/>
      <c r="DZ5" s="18"/>
      <c r="EA5" s="18"/>
      <c r="EB5" s="18"/>
      <c r="EC5" s="18"/>
      <c r="ED5" s="18"/>
      <c r="EE5" s="11">
        <f>IF(SUM(DL5,DP5)&gt;0,SUM(DL5,DP5),"")</f>
        <v>10.8</v>
      </c>
      <c r="EF5" s="11">
        <f>IF(SUM(DK5:DL5,DN5:DP5,DR5)-DM5-DQ5&gt;0,SUM(DK5:DL5,DN5:DP5,DR5)-DM5-DQ5,"")</f>
        <v>41.1</v>
      </c>
      <c r="EG5" s="11" t="str">
        <f>IF(SUM(DS5:DT5,DV5)-DU5&gt;0,SUM(DS5:DT5,DV5)-DU5,"")</f>
        <v/>
      </c>
      <c r="EH5" s="11">
        <f>IF(SUM(DL5,DP5,DT5)&gt;0,SUM(DL5,DP5,DT5),"")</f>
        <v>10.8</v>
      </c>
      <c r="EI5" s="11">
        <f>IF(SUM(EF5,EG5)&gt;0,SUM(EF5,EG5),"")</f>
        <v>41.1</v>
      </c>
      <c r="EJ5" s="11" t="str">
        <f>IF(SUM(DX5,EB5)&gt;0,SUM(DX5,EB5),"")</f>
        <v/>
      </c>
      <c r="EK5" s="11" t="str">
        <f>IF(SUM(DW5:DX5,DZ5:EB5,ED5)-SUM(DY5,EC5)&gt;0,SUM(DW5:DX5,DZ5:EB5,ED5)-SUM(DY5,EC5),"")</f>
        <v/>
      </c>
      <c r="EL5" s="11">
        <f>IF(SUM(EF5,EG5,EK5)&gt;0,SUM(EF5,EG5,EK5),"")</f>
        <v>41.1</v>
      </c>
      <c r="EM5" s="17">
        <v>15.1</v>
      </c>
      <c r="EN5" s="17">
        <v>4.2</v>
      </c>
      <c r="EO5" s="17">
        <v>0.4</v>
      </c>
      <c r="EP5" s="17">
        <v>0</v>
      </c>
      <c r="EQ5" s="17">
        <v>16.600000000000001</v>
      </c>
      <c r="ER5" s="17">
        <v>6.3</v>
      </c>
      <c r="ES5" s="17">
        <v>0.4</v>
      </c>
      <c r="ET5" s="17">
        <v>0</v>
      </c>
      <c r="EU5" s="17"/>
      <c r="EV5" s="17"/>
      <c r="EW5" s="17"/>
      <c r="EX5" s="17"/>
      <c r="EY5" s="17"/>
      <c r="EZ5" s="17"/>
      <c r="FA5" s="17"/>
      <c r="FB5" s="17"/>
      <c r="FC5" s="17"/>
      <c r="FD5" s="17"/>
      <c r="FE5" s="17"/>
      <c r="FF5" s="17"/>
      <c r="FG5" s="40">
        <f>IF(SUM(EN5,ER5)&gt;0,SUM(EN5,ER5),"")</f>
        <v>10.5</v>
      </c>
      <c r="FH5" s="40">
        <f>IF(SUM(EM5:EN5,EP5:ER5,ET5)-EO5-ES5&gt;0,SUM(EM5:EN5,EP5:ER5,ET5)-EO5-ES5,"")</f>
        <v>41.400000000000006</v>
      </c>
      <c r="FI5" s="40" t="str">
        <f>IF(SUM(EU5:EV5,EX5)-EW5&gt;0,SUM(EU5:EV5,EX5)-EW5,"")</f>
        <v/>
      </c>
      <c r="FJ5" s="40">
        <f>IF(SUM(EN5,ER5,EV5)&gt;0,SUM(EN5,ER5,EV5),"")</f>
        <v>10.5</v>
      </c>
      <c r="FK5" s="40">
        <f>IF(SUM(FH5,FI5)&gt;0,SUM(FH5,FI5),"")</f>
        <v>41.400000000000006</v>
      </c>
      <c r="FL5" s="40" t="str">
        <f>IF(SUM(EZ5,FD5)&gt;0,SUM(EZ5,FD5),"")</f>
        <v/>
      </c>
      <c r="FM5" s="40" t="str">
        <f>IF(SUM(EY5:EZ5,FB5:FD5,FF5)-SUM(FA5,FE5)&gt;0,SUM(EY5:EZ5,FB5:FD5,FF5)-SUM(FA5,FE5),"")</f>
        <v/>
      </c>
      <c r="FN5" s="40">
        <f>IF(SUM(FH5,FI5,FM5)&gt;0,SUM(FH5,FI5,FM5),"")</f>
        <v>41.400000000000006</v>
      </c>
      <c r="FO5" s="18"/>
      <c r="FP5" s="18"/>
      <c r="FQ5" s="18"/>
      <c r="FR5" s="18"/>
      <c r="FS5" s="18"/>
      <c r="FT5" s="18"/>
      <c r="FU5" s="18"/>
      <c r="FV5" s="18"/>
      <c r="FW5" s="18"/>
      <c r="FX5" s="18"/>
      <c r="FY5" s="18"/>
      <c r="FZ5" s="18"/>
      <c r="GA5" s="18"/>
      <c r="GB5" s="18"/>
      <c r="GC5" s="18"/>
      <c r="GD5" s="18"/>
      <c r="GE5" s="18"/>
      <c r="GF5" s="18"/>
      <c r="GG5" s="18"/>
      <c r="GH5" s="18"/>
      <c r="GI5" s="11" t="str">
        <f>IF(SUM(FP5,FT5)&gt;0,SUM(FP5,FT5),"")</f>
        <v/>
      </c>
      <c r="GJ5" s="11" t="str">
        <f>IF(SUM(FO5:FP5,FR5:FT5,FV5)-FQ5-FU5&gt;0,SUM(FO5:FP5,FR5:FT5,FV5)-FQ5-FU5,"")</f>
        <v/>
      </c>
      <c r="GK5" s="11" t="str">
        <f>IF(SUM(FW5:FX5,FZ5)-FY5&gt;0,SUM(FW5:FX5,FZ5)-FY5,"")</f>
        <v/>
      </c>
      <c r="GL5" s="11" t="str">
        <f>IF(SUM(FP5,FT5,FX5)&gt;0,SUM(FP5,FT5,FX5),"")</f>
        <v/>
      </c>
      <c r="GM5" s="11" t="str">
        <f>IF(SUM(GJ5,GK5)&gt;0,SUM(GJ5,GK5),"")</f>
        <v/>
      </c>
      <c r="GN5" s="11" t="str">
        <f>IF(SUM(GB5,GF5)&gt;0,SUM(GB5,GF5),"")</f>
        <v/>
      </c>
      <c r="GO5" s="11" t="str">
        <f>IF(SUM(GA5:GB5,GD5:GF5,GH5)-SUM(GC5,GG5)&gt;0,SUM(GA5:GB5,GD5:GF5,GH5)-SUM(GC5,GG5),"")</f>
        <v/>
      </c>
      <c r="GP5" s="11" t="str">
        <f>IF(SUM(GJ5,GK5,GO5)&gt;0,SUM(GJ5,GK5,GO5),"")</f>
        <v/>
      </c>
      <c r="GQ5" s="17"/>
      <c r="GR5" s="17"/>
      <c r="GS5" s="17"/>
      <c r="GT5" s="17"/>
      <c r="GU5" s="17"/>
      <c r="GV5" s="17"/>
      <c r="GW5" s="17"/>
      <c r="GX5" s="17"/>
      <c r="GY5" s="17"/>
      <c r="GZ5" s="17"/>
      <c r="HA5" s="17"/>
      <c r="HB5" s="17"/>
      <c r="HC5" s="17"/>
      <c r="HD5" s="17"/>
      <c r="HE5" s="17"/>
      <c r="HF5" s="17"/>
      <c r="HG5" s="17"/>
      <c r="HH5" s="17"/>
      <c r="HI5" s="17"/>
      <c r="HJ5" s="17"/>
      <c r="HK5" s="40" t="str">
        <f>IF(SUM(GR5,GV5)&gt;0,SUM(GR5,GV5),"")</f>
        <v/>
      </c>
      <c r="HL5" s="40" t="str">
        <f>IF(SUM(GQ5:GR5,GT5:GV5,GX5)-GS5-GW5&gt;0,SUM(GQ5:GR5,GT5:GV5,GX5)-GS5-GW5,"")</f>
        <v/>
      </c>
      <c r="HM5" s="40" t="str">
        <f>IF(SUM(GY5:GZ5,HB5)-HA5&gt;0,SUM(GY5:GZ5,HB5)-HA5,"")</f>
        <v/>
      </c>
      <c r="HN5" s="40" t="str">
        <f>IF(SUM(GR5,GV5,GZ5)&gt;0,SUM(GR5,GV5,GZ5),"")</f>
        <v/>
      </c>
      <c r="HO5" s="40" t="str">
        <f>IF(SUM(HL5,HM5)&gt;0,SUM(HL5,HM5),"")</f>
        <v/>
      </c>
      <c r="HP5" s="40" t="str">
        <f>IF(SUM(HD5,HH5)&gt;0,SUM(HD5,HH5),"")</f>
        <v/>
      </c>
      <c r="HQ5" s="40" t="str">
        <f>IF(SUM(HC5:HD5,HF5:HH5,HJ5)-SUM(HE5,HI5)&gt;0,SUM(HC5:HD5,HF5:HH5,HJ5)-SUM(HE5,HI5),"")</f>
        <v/>
      </c>
      <c r="HR5" s="40" t="str">
        <f>IF(SUM(HL5,HM5,HQ5)&gt;0,SUM(HL5,HM5,HQ5),"")</f>
        <v/>
      </c>
      <c r="HS5" s="18"/>
      <c r="HT5" s="18"/>
      <c r="HU5" s="18"/>
      <c r="HV5" s="18"/>
      <c r="HW5" s="18"/>
      <c r="HX5" s="18"/>
      <c r="HY5" s="18"/>
      <c r="HZ5" s="18"/>
      <c r="IA5" s="18"/>
      <c r="IB5" s="18"/>
      <c r="IC5" s="18"/>
      <c r="ID5" s="18"/>
      <c r="IE5" s="18"/>
      <c r="IF5" s="18"/>
      <c r="IG5" s="18"/>
      <c r="IH5" s="18"/>
      <c r="II5" s="18"/>
      <c r="IJ5" s="18"/>
      <c r="IK5" s="18"/>
      <c r="IL5" s="18"/>
      <c r="IM5" s="11" t="str">
        <f>IF(SUM(HT5,HX5)&gt;0,SUM(HT5,HX5),"")</f>
        <v/>
      </c>
      <c r="IN5" s="11" t="str">
        <f>IF(SUM(HS5:HT5,HV5:HX5,HZ5)-HU5-HY5&gt;0,SUM(HS5:HT5,HV5:HX5,HZ5)-HU5-HY5,"")</f>
        <v/>
      </c>
      <c r="IO5" s="11" t="str">
        <f>IF(SUM(IA5:IB5,ID5)-IC5&gt;0,SUM(IA5:IB5,ID5)-IC5,"")</f>
        <v/>
      </c>
      <c r="IP5" s="11" t="str">
        <f>IF(SUM(HT5,HX5,IB5)&gt;0,SUM(HT5,HX5,IB5),"")</f>
        <v/>
      </c>
      <c r="IQ5" s="11" t="str">
        <f>IF(SUM(IN5,IO5)&gt;0,SUM(IN5,IO5),"")</f>
        <v/>
      </c>
      <c r="IR5" s="11" t="str">
        <f>IF(SUM(IF5,IJ5)&gt;0,SUM(IF5,IJ5),"")</f>
        <v/>
      </c>
      <c r="IS5" s="11" t="str">
        <f>IF(SUM(IE5:IF5,IH5:IJ5,IL5)-SUM(IG5,IK5)&gt;0,SUM(IE5:IF5,IH5:IJ5,IL5)-SUM(IG5,IK5),"")</f>
        <v/>
      </c>
      <c r="IT5" s="11" t="str">
        <f>IF(SUM(IN5,IO5,IS5)&gt;0,SUM(IN5,IO5,IS5),"")</f>
        <v/>
      </c>
      <c r="IU5" s="17"/>
      <c r="IV5" s="17"/>
      <c r="IW5" s="17"/>
      <c r="IX5" s="17"/>
      <c r="IY5" s="17"/>
      <c r="IZ5" s="17"/>
      <c r="JA5" s="17"/>
      <c r="JB5" s="17"/>
      <c r="JC5" s="17"/>
      <c r="JD5" s="17"/>
      <c r="JE5" s="17"/>
      <c r="JF5" s="17"/>
      <c r="JG5" s="17"/>
      <c r="JH5" s="17"/>
      <c r="JI5" s="17"/>
      <c r="JJ5" s="17"/>
      <c r="JK5" s="17"/>
      <c r="JL5" s="17"/>
      <c r="JM5" s="17"/>
      <c r="JN5" s="17"/>
      <c r="JO5" s="40" t="str">
        <f>IF(SUM(IV5,IZ5)&gt;0,SUM(IV5,IZ5),"")</f>
        <v/>
      </c>
      <c r="JP5" s="40" t="str">
        <f>IF(SUM(IU5:IV5,IX5:IZ5,JB5)-IW5-JA5&gt;0,SUM(IU5:IV5,IX5:IZ5,JB5)-IW5-JA5,"")</f>
        <v/>
      </c>
      <c r="JQ5" s="40" t="str">
        <f>IF(SUM(JC5:JD5,JF5)-JE5&gt;0,SUM(JC5:JD5,JF5)-JE5,"")</f>
        <v/>
      </c>
      <c r="JR5" s="40" t="str">
        <f>IF(SUM(IV5,IZ5,JD5)&gt;0,SUM(IV5,IZ5,JD5),"")</f>
        <v/>
      </c>
      <c r="JS5" s="40" t="str">
        <f>IF(SUM(JP5,JQ5)&gt;0,SUM(JP5,JQ5),"")</f>
        <v/>
      </c>
      <c r="JT5" s="40" t="str">
        <f>IF(SUM(JH5,JL5)&gt;0,SUM(JH5,JL5),"")</f>
        <v/>
      </c>
      <c r="JU5" s="40" t="str">
        <f>IF(SUM(JG5:JH5,JJ5:JL5,JN5)-SUM(JI5,JM5)&gt;0,SUM(JG5:JH5,JJ5:JL5,JN5)-SUM(JI5,JM5),"")</f>
        <v/>
      </c>
      <c r="JV5" s="40" t="str">
        <f>IF(SUM(JP5,JQ5,JU5)&gt;0,SUM(JP5,JQ5,JU5),"")</f>
        <v/>
      </c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8"/>
      <c r="KM5" s="18"/>
      <c r="KN5" s="18"/>
      <c r="KO5" s="18"/>
      <c r="KP5" s="18"/>
      <c r="KQ5" s="11" t="str">
        <f>IF(SUM(JX5,KB5)&gt;0,SUM(JX5,KB5),"")</f>
        <v/>
      </c>
      <c r="KR5" s="11" t="str">
        <f>IF(SUM(JW5:JX5,JZ5:KB5,KD5)-JY5-KC5&gt;0,SUM(JW5:JX5,JZ5:KB5,KD5)-JY5-KC5,"")</f>
        <v/>
      </c>
      <c r="KS5" s="11" t="str">
        <f>IF(SUM(KE5:KF5,KH5)-KG5&gt;0,SUM(KE5:KF5,KH5)-KG5,"")</f>
        <v/>
      </c>
      <c r="KT5" s="11" t="str">
        <f>IF(SUM(JX5,KB5,KF5)&gt;0,SUM(JX5,KB5,KF5),"")</f>
        <v/>
      </c>
      <c r="KU5" s="11" t="str">
        <f>IF(SUM(KR5,KS5)&gt;0,SUM(KR5,KS5),"")</f>
        <v/>
      </c>
      <c r="KV5" s="11" t="str">
        <f>IF(SUM(KJ5,KN5)&gt;0,SUM(KJ5,KN5),"")</f>
        <v/>
      </c>
      <c r="KW5" s="11" t="str">
        <f>IF(SUM(KI5:KJ5,KL5:KN5,KP5)-SUM(KK5,KO5)&gt;0,SUM(KI5:KJ5,KL5:KN5,KP5)-SUM(KK5,KO5),"")</f>
        <v/>
      </c>
      <c r="KX5" s="11" t="str">
        <f>IF(SUM(KR5,KS5,KW5)&gt;0,SUM(KR5,KS5,KW5),"")</f>
        <v/>
      </c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40" t="str">
        <f>IF(SUM(KZ5,LD5)&gt;0,SUM(KZ5,LD5),"")</f>
        <v/>
      </c>
      <c r="LT5" s="40" t="str">
        <f>IF(SUM(KY5:KZ5,LB5:LD5,LF5)-LA5-LE5&gt;0,SUM(KY5:KZ5,LB5:LD5,LF5)-LA5-LE5,"")</f>
        <v/>
      </c>
      <c r="LU5" s="40" t="str">
        <f>IF(SUM(LG5:LH5,LJ5)-LI5&gt;0,SUM(LG5:LH5,LJ5)-LI5,"")</f>
        <v/>
      </c>
      <c r="LV5" s="40" t="str">
        <f>IF(SUM(KZ5,LD5,LH5)&gt;0,SUM(KZ5,LD5,LH5),"")</f>
        <v/>
      </c>
      <c r="LW5" s="40" t="str">
        <f>IF(SUM(LT5,LU5)&gt;0,SUM(LT5,LU5),"")</f>
        <v/>
      </c>
      <c r="LX5" s="40" t="str">
        <f>IF(SUM(LL5,LP5)&gt;0,SUM(LL5,LP5),"")</f>
        <v/>
      </c>
      <c r="LY5" s="40" t="str">
        <f>IF(SUM(LK5:LL5,LN5:LP5,LR5)-SUM(LM5,LQ5)&gt;0,SUM(LK5:LL5,LN5:LP5,LR5)-SUM(LM5,LQ5),"")</f>
        <v/>
      </c>
      <c r="LZ5" s="40" t="str">
        <f>IF(SUM(LT5,LU5,LY5)&gt;0,SUM(LT5,LU5,LY5),"")</f>
        <v/>
      </c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1" t="str">
        <f>IF(SUM(MB5,MF5)&gt;0,SUM(MB5,MF5),"")</f>
        <v/>
      </c>
      <c r="MV5" s="11" t="str">
        <f>IF(SUM(MA5:MB5,MD5:MF5,MH5)-MC5-MG5&gt;0,SUM(MA5:MB5,MD5:MF5,MH5)-MC5-MG5,"")</f>
        <v/>
      </c>
      <c r="MW5" s="11" t="str">
        <f>IF(SUM(MI5:MJ5,ML5)-MK5&gt;0,SUM(MI5:MJ5,ML5)-MK5,"")</f>
        <v/>
      </c>
      <c r="MX5" s="11" t="str">
        <f>IF(SUM(MB5,MF5,MJ5)&gt;0,SUM(MB5,MF5,MJ5),"")</f>
        <v/>
      </c>
      <c r="MY5" s="11" t="str">
        <f>IF(SUM(MV5,MW5)&gt;0,SUM(MV5,MW5),"")</f>
        <v/>
      </c>
      <c r="MZ5" s="11" t="str">
        <f>IF(SUM(MN5,MR5)&gt;0,SUM(MN5,MR5),"")</f>
        <v/>
      </c>
      <c r="NA5" s="11" t="str">
        <f>IF(SUM(MM5:MN5,MP5:MR5,MT5)-SUM(MO5,MS5)&gt;0,SUM(MM5:MN5,MP5:MR5,MT5)-SUM(MO5,MS5),"")</f>
        <v/>
      </c>
      <c r="NB5" s="11" t="str">
        <f>IF(SUM(MV5,MW5,NA5)&gt;0,SUM(MV5,MW5,NA5),"")</f>
        <v/>
      </c>
      <c r="NC5" s="17"/>
      <c r="ND5" s="17"/>
      <c r="NE5" s="17"/>
      <c r="NF5" s="17"/>
      <c r="NG5" s="17"/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40" t="str">
        <f>IF(SUM(ND5,NH5)&gt;0,SUM(ND5,NH5),"")</f>
        <v/>
      </c>
      <c r="NX5" s="40" t="str">
        <f>IF(SUM(NC5:ND5,NF5:NH5,NJ5)-NE5-NI5&gt;0,SUM(NC5:ND5,NF5:NH5,NJ5)-NE5-NI5,"")</f>
        <v/>
      </c>
      <c r="NY5" s="40" t="str">
        <f>IF(SUM(NK5:NL5,NN5)-NM5&gt;0,SUM(NK5:NL5,NN5)-NM5,"")</f>
        <v/>
      </c>
      <c r="NZ5" s="40" t="str">
        <f>IF(SUM(ND5,NH5,NL5)&gt;0,SUM(ND5,NH5,NL5),"")</f>
        <v/>
      </c>
      <c r="OA5" s="40" t="str">
        <f>IF(SUM(NX5,NY5)&gt;0,SUM(NX5,NY5),"")</f>
        <v/>
      </c>
      <c r="OB5" s="40" t="str">
        <f>IF(SUM(NP5,NT5)&gt;0,SUM(NP5,NT5),"")</f>
        <v/>
      </c>
      <c r="OC5" s="40" t="str">
        <f>IF(SUM(NO5:NP5,NR5:NT5,NV5)-SUM(NQ5,NU5)&gt;0,SUM(NO5:NP5,NR5:NT5,NV5)-SUM(NQ5,NU5),"")</f>
        <v/>
      </c>
      <c r="OD5" s="40" t="str">
        <f>IF(SUM(NX5,NY5,OC5)&gt;0,SUM(NX5,NY5,OC5),"")</f>
        <v/>
      </c>
      <c r="OE5" s="18"/>
      <c r="OF5" s="18"/>
      <c r="OG5" s="18"/>
      <c r="OH5" s="18"/>
      <c r="OI5" s="18"/>
      <c r="OJ5" s="18"/>
      <c r="OK5" s="18"/>
      <c r="OL5" s="18"/>
      <c r="OM5" s="18"/>
      <c r="ON5" s="18"/>
      <c r="OO5" s="18"/>
      <c r="OP5" s="18"/>
      <c r="OQ5" s="18"/>
      <c r="OR5" s="18"/>
      <c r="OS5" s="18"/>
      <c r="OT5" s="18"/>
      <c r="OU5" s="18"/>
      <c r="OV5" s="18"/>
      <c r="OW5" s="18"/>
      <c r="OX5" s="18"/>
      <c r="OY5" s="11" t="str">
        <f>IF(SUM(OF5,OJ5)&gt;0,SUM(OF5,OJ5),"")</f>
        <v/>
      </c>
      <c r="OZ5" s="11" t="str">
        <f>IF(SUM(OE5:OF5,OH5:OJ5,OL5)-OG5-OK5&gt;0,SUM(OE5:OF5,OH5:OJ5,OL5)-OG5-OK5,"")</f>
        <v/>
      </c>
      <c r="PA5" s="11" t="str">
        <f>IF(SUM(OM5:ON5,OP5)-OO5&gt;0,SUM(OM5:ON5,OP5)-OO5,"")</f>
        <v/>
      </c>
      <c r="PB5" s="11" t="str">
        <f>IF(SUM(OF5,OJ5,ON5)&gt;0,SUM(OF5,OJ5,ON5),"")</f>
        <v/>
      </c>
      <c r="PC5" s="11" t="str">
        <f>IF(SUM(OZ5,PA5)&gt;0,SUM(OZ5,PA5),"")</f>
        <v/>
      </c>
      <c r="PD5" s="11" t="str">
        <f>IF(SUM(OR5,OV5)&gt;0,SUM(OR5,OV5),"")</f>
        <v/>
      </c>
      <c r="PE5" s="11" t="str">
        <f>IF(SUM(OQ5:OR5,OT5:OV5,OX5)-SUM(OS5,OW5)&gt;0,SUM(OQ5:OR5,OT5:OV5,OX5)-SUM(OS5,OW5),"")</f>
        <v/>
      </c>
      <c r="PF5" s="11" t="str">
        <f>IF(SUM(OZ5,PA5,PE5)&gt;0,SUM(OZ5,PA5,PE5),"")</f>
        <v/>
      </c>
      <c r="PG5" s="17"/>
      <c r="PH5" s="17"/>
      <c r="PI5" s="17"/>
      <c r="PJ5" s="17"/>
      <c r="PK5" s="17"/>
      <c r="PL5" s="17"/>
      <c r="PM5" s="17"/>
      <c r="PN5" s="17"/>
      <c r="PO5" s="17"/>
      <c r="PP5" s="17"/>
      <c r="PQ5" s="17"/>
      <c r="PR5" s="17"/>
      <c r="PS5" s="17"/>
      <c r="PT5" s="17"/>
      <c r="PU5" s="17"/>
      <c r="PV5" s="17"/>
      <c r="PW5" s="17"/>
      <c r="PX5" s="17"/>
      <c r="PY5" s="17"/>
      <c r="PZ5" s="17"/>
      <c r="QA5" s="40" t="str">
        <f>IF(SUM(PH5,PL5)&gt;0,SUM(PH5,PL5),"")</f>
        <v/>
      </c>
      <c r="QB5" s="40" t="str">
        <f>IF(SUM(PG5:PH5,PJ5:PL5,PN5)-PI5-PM5&gt;0,SUM(PG5:PH5,PJ5:PL5,PN5)-PI5-PM5,"")</f>
        <v/>
      </c>
      <c r="QC5" s="40" t="str">
        <f>IF(SUM(PO5:PP5,PR5)-PQ5&gt;0,SUM(PO5:PP5,PR5)-PQ5,"")</f>
        <v/>
      </c>
      <c r="QD5" s="40" t="str">
        <f>IF(SUM(PH5,PL5,PP5)&gt;0,SUM(PH5,PL5,PP5),"")</f>
        <v/>
      </c>
      <c r="QE5" s="40" t="str">
        <f>IF(SUM(QB5,QC5)&gt;0,SUM(QB5,QC5),"")</f>
        <v/>
      </c>
      <c r="QF5" s="40" t="str">
        <f>IF(SUM(PT5,PX5)&gt;0,SUM(PT5,PX5),"")</f>
        <v/>
      </c>
      <c r="QG5" s="40" t="str">
        <f>IF(SUM(PS5:PT5,PV5:PX5,PZ5)-SUM(PU5,PY5)&gt;0,SUM(PS5:PT5,PV5:PX5,PZ5)-SUM(PU5,PY5),"")</f>
        <v/>
      </c>
      <c r="QH5" s="40" t="str">
        <f>IF(SUM(QB5,QC5,QG5)&gt;0,SUM(QB5,QC5,QG5),"")</f>
        <v/>
      </c>
      <c r="QI5" s="18"/>
      <c r="QJ5" s="18"/>
      <c r="QK5" s="18"/>
      <c r="QL5" s="18"/>
      <c r="QM5" s="18"/>
      <c r="QN5" s="18"/>
      <c r="QO5" s="18"/>
      <c r="QP5" s="18"/>
      <c r="QQ5" s="18"/>
      <c r="QR5" s="18"/>
      <c r="QS5" s="18"/>
      <c r="QT5" s="18"/>
      <c r="QU5" s="18"/>
      <c r="QV5" s="18"/>
      <c r="QW5" s="18"/>
      <c r="QX5" s="18"/>
      <c r="QY5" s="18"/>
      <c r="QZ5" s="18"/>
      <c r="RA5" s="18"/>
      <c r="RB5" s="18"/>
      <c r="RC5" s="11" t="str">
        <f>IF(SUM(QJ5,QN5)&gt;0,SUM(QJ5,QN5),"")</f>
        <v/>
      </c>
      <c r="RD5" s="11" t="str">
        <f>IF(SUM(QI5:QJ5,QL5:QN5,QP5)-QK5-QO5&gt;0,SUM(QI5:QJ5,QL5:QN5,QP5)-QK5-QO5,"")</f>
        <v/>
      </c>
      <c r="RE5" s="11" t="str">
        <f>IF(SUM(QQ5:QR5,QT5)-QS5&gt;0,SUM(QQ5:QR5,QT5)-QS5,"")</f>
        <v/>
      </c>
      <c r="RF5" s="11" t="str">
        <f>IF(SUM(QJ5,QN5,QR5)&gt;0,SUM(QJ5,QN5,QR5),"")</f>
        <v/>
      </c>
      <c r="RG5" s="11" t="str">
        <f>IF(SUM(RD5,RE5)&gt;0,SUM(RD5,RE5),"")</f>
        <v/>
      </c>
      <c r="RH5" s="11" t="str">
        <f>IF(SUM(QV5,QZ5)&gt;0,SUM(QV5,QZ5),"")</f>
        <v/>
      </c>
      <c r="RI5" s="11" t="str">
        <f>IF(SUM(QU5:QV5,QX5:QZ5,RB5)-SUM(QW5,RA5)&gt;0,SUM(QU5:QV5,QX5:QZ5,RB5)-SUM(QW5,RA5),"")</f>
        <v/>
      </c>
      <c r="RJ5" s="11" t="str">
        <f>IF(SUM(RD5,RE5,RI5)&gt;0,SUM(RD5,RE5,RI5),"")</f>
        <v/>
      </c>
      <c r="RK5" s="17"/>
      <c r="RL5" s="17"/>
      <c r="RM5" s="17"/>
      <c r="RN5" s="17"/>
      <c r="RO5" s="17"/>
      <c r="RP5" s="17"/>
      <c r="RQ5" s="17"/>
      <c r="RR5" s="17"/>
      <c r="RS5" s="17"/>
      <c r="RT5" s="17"/>
      <c r="RU5" s="17"/>
      <c r="RV5" s="17"/>
      <c r="RW5" s="17"/>
      <c r="RX5" s="17"/>
      <c r="RY5" s="17"/>
      <c r="RZ5" s="17"/>
      <c r="SA5" s="17"/>
      <c r="SB5" s="17"/>
      <c r="SC5" s="17"/>
      <c r="SD5" s="17"/>
      <c r="SE5" s="40" t="str">
        <f>IF(SUM(RL5,RP5)&gt;0,SUM(RL5,RP5),"")</f>
        <v/>
      </c>
      <c r="SF5" s="40" t="str">
        <f>IF(SUM(RK5:RL5,RN5:RP5,RR5)-RM5-RQ5&gt;0,SUM(RK5:RL5,RN5:RP5,RR5)-RM5-RQ5,"")</f>
        <v/>
      </c>
      <c r="SG5" s="40" t="str">
        <f>IF(SUM(RS5:RT5,RV5)-RU5&gt;0,SUM(RS5:RT5,RV5)-RU5,"")</f>
        <v/>
      </c>
      <c r="SH5" s="40" t="str">
        <f>IF(SUM(RL5,RP5,RT5)&gt;0,SUM(RL5,RP5,RT5),"")</f>
        <v/>
      </c>
      <c r="SI5" s="40" t="str">
        <f>IF(SUM(SF5,SG5)&gt;0,SUM(SF5,SG5),"")</f>
        <v/>
      </c>
      <c r="SJ5" s="40" t="str">
        <f>IF(SUM(RX5,SB5)&gt;0,SUM(RX5,SB5),"")</f>
        <v/>
      </c>
      <c r="SK5" s="40" t="str">
        <f>IF(SUM(RW5:RX5,RZ5:SB5,SD5)-SUM(RY5,SC5)&gt;0,SUM(RW5:RX5,RZ5:SB5,SD5)-SUM(RY5,SC5),"")</f>
        <v/>
      </c>
      <c r="SL5" s="40" t="str">
        <f>IF(SUM(SF5,SG5,SK5)&gt;0,SUM(SF5,SG5,SK5),"")</f>
        <v/>
      </c>
      <c r="SM5" s="26">
        <f>IF($CA5="P",BK5,(BK5+AO5)/2)</f>
        <v>15.85</v>
      </c>
      <c r="SN5" s="26">
        <f>IF($CA5="P",BL5,(BL5+AP5)/2)</f>
        <v>4.7</v>
      </c>
      <c r="SO5" s="26">
        <f>IF($CA5="P",BM5,(BM5+AQ5)/2)</f>
        <v>0.2</v>
      </c>
      <c r="SP5" s="26">
        <f>IF($CA5="P",BN5,(BN5+AR5)/2)</f>
        <v>0.7</v>
      </c>
      <c r="SQ5" s="26">
        <f>IF($CA5="P",BO5,(BO5+AS5)/2)</f>
        <v>14.5</v>
      </c>
      <c r="SR5" s="26">
        <f>IF($CA5="P",BP5,(BP5+AT5)/2)</f>
        <v>3.3499999999999996</v>
      </c>
      <c r="SS5" s="26">
        <f>IF($CA5="P",BQ5,(BQ5+AU5)/2)</f>
        <v>0</v>
      </c>
      <c r="ST5" s="26">
        <f>IF($CA5="P",BR5,(BR5+AV5)/2)</f>
        <v>0.7</v>
      </c>
      <c r="SU5" s="26">
        <f>IF($CA5="P",BS5,(BS5+AW5)/2)</f>
        <v>15.35</v>
      </c>
      <c r="SV5" s="26">
        <f>IF($CA5="P",BT5,(BT5+AX5)/2)</f>
        <v>4.05</v>
      </c>
      <c r="SW5" s="26">
        <f>IF($CA5="P",BU5,(BU5+AY5)/2)</f>
        <v>0.30000000000000004</v>
      </c>
      <c r="SX5" s="26">
        <f>IF($CA5="P",BV5,(BV5+AZ5)/2)</f>
        <v>0.35</v>
      </c>
      <c r="SY5" s="26">
        <f>IF($CA5="P",BW5,(BW5+BA5)/2)</f>
        <v>16.799999999999997</v>
      </c>
      <c r="SZ5" s="26">
        <f>IF($CA5="P",BX5,(BX5+BB5)/2)</f>
        <v>5.0999999999999996</v>
      </c>
      <c r="TA5" s="26">
        <f>IF($CA5="P",BY5,(BY5+BC5)/2)</f>
        <v>0</v>
      </c>
      <c r="TB5" s="26">
        <f>IF($CA5="P",BZ5,(BZ5+BD5)/2)</f>
        <v>0.35</v>
      </c>
      <c r="TC5" s="28" t="s">
        <v>53</v>
      </c>
      <c r="TD5" s="11">
        <f>IF(SUM(SN5,SR5)&gt;0,SUM(SN5,SR5),"")</f>
        <v>8.0500000000000007</v>
      </c>
      <c r="TE5" s="11">
        <f>IF(SUM(SM5:SN5,SP5:SR5,ST5)-SO5-SS5&gt;0,SUM(SM5:SN5,SP5:SR5,ST5)-SO5-SS5,"")</f>
        <v>39.6</v>
      </c>
      <c r="TF5" s="11">
        <f>IF(SUM(SV5,SZ5)&gt;0,SUM(SV5,SZ5),"")</f>
        <v>9.1499999999999986</v>
      </c>
      <c r="TG5" s="11">
        <f>IF(SUM(SU5:SV5,SX5:SZ5,TB5)-SUM(SW5,TA5)&gt;0,SUM(SU5:SV5,SX5:SZ5,TB5)-SUM(SW5,TA5),"")</f>
        <v>41.7</v>
      </c>
      <c r="TH5" s="11">
        <f>IF(SUM(TE5,TG5)&gt;0,SUM(TE5,TG5),"")</f>
        <v>81.300000000000011</v>
      </c>
    </row>
    <row r="6" spans="1:528" x14ac:dyDescent="0.2">
      <c r="A6" s="4" cm="1">
        <f t="array" ref="A6">IF(AND(H6&lt;&gt;"",H6&lt;&gt;"No DD"),SUMPRODUCT((H$4:H$19&lt;&gt;"")*(H$4:H$19&lt;&gt;"No DD")*(E$4:E$19&gt;E6))+1,IF(H6="No DD",SUMPRODUCT((H$4:H$19="No DD")*(E$4:E$19&gt;E6))+1+SUMPRODUCT((H$4:H$19&lt;&gt;"")*(H$4:H$19&lt;&gt;"No DD")),""))</f>
        <v>3</v>
      </c>
      <c r="B6" s="5" t="s">
        <v>73</v>
      </c>
      <c r="C6" s="4" t="s">
        <v>6</v>
      </c>
      <c r="D6" s="4">
        <v>2003</v>
      </c>
      <c r="E6" s="9">
        <f>SUM(J6:P6)+SUM(J6:M6)*0.0000001+SUM(J6)*0.0000000000001</f>
        <v>135.40000880000449</v>
      </c>
      <c r="F6" s="3" t="str">
        <f>IF(OR(AND(AJ6&gt;=AN$21,AK6&gt;=AN$25,AJ6&lt;&gt;"",AI6=""),AND(AL6&gt;=AN$21,AM6&gt;=AN$25,AL6&lt;&gt;"",AI6=""),AND(BF6&gt;=BJ$21,BG6&gt;=BJ$25,BF6&lt;&gt;"",BE6=""),AND(BH6&gt;=BJ$21,BI6&gt;=BJ$25,BH6&lt;&gt;"",BE6=""),AND(CB6&gt;=CF$21,CC6&gt;=CF$25,CB6&lt;&gt;"",CA6=""),AND(CD6&gt;=CF$21,CE6&gt;=CF$25,CD6&lt;&gt;""),AND(DC6&gt;=DJ$21,DD6&gt;=DJ$25,DC6&lt;&gt;""),AND(DH6&gt;=DJ$21,DI6&gt;=DJ$25,DH6&lt;&gt;""),AND(EE6&gt;=EL$21,EF6&gt;=EL$25,EE6&lt;&gt;""),AND(EJ6&gt;=EL$21,EK6&gt;=EL$25,EJ6&lt;&gt;""),AND(FG6&gt;=FN$21,FH6&gt;=FN$25,FG6&lt;&gt;""),AND(FL6&gt;=FN$21,FM6&gt;=FN$25,FL6&lt;&gt;""),AND(GI6&gt;=GP$21,GJ6&gt;=GP$25,GI6&lt;&gt;""),AND(GN6&gt;=GP$21,GO6&gt;=GP$25,GN6&lt;&gt;""),AND(HK6&gt;=HR$21,HL6&gt;=HR$25,HK6&lt;&gt;""),AND(HP6&gt;=HR$21,HQ6&gt;=HR$25,HP6&lt;&gt;""),AND(IM6&gt;=IT$21,IN6&gt;=IT$25,IM6&lt;&gt;""),AND(IR6&gt;=IT$21,IS6&gt;=IT$25,IR6&lt;&gt;""),AND(JO6&gt;=JV$21,JP6&gt;=JV$25,JO6&lt;&gt;""),AND(JT6&gt;=JV$21,JU6&gt;=JV$25,JT6&lt;&gt;""),AND(KQ6&gt;=KX$21,KR6&gt;=KX$25,KQ6&lt;&gt;""),AND(KV6&gt;=KX$21,KW6&gt;=KX$25,KV6&lt;&gt;""),AND(LS6&gt;=LZ$21,LT6&gt;=LZ$25,LS6&lt;&gt;""),AND(LX6&gt;=LZ$21,LY6&gt;=LZ$25,LX6&lt;&gt;""),AND(MU6&gt;=NB$21,MV6&gt;=NB$25,MU6&lt;&gt;""),AND(MZ6&gt;=NB$21,NA6&gt;=NB$25,MZ6&lt;&gt;""),AND(NW6&gt;=OD$21,NX6&gt;=OD$25,NW6&lt;&gt;""),AND(OB6&gt;=OD$21,OC6&gt;=OD$25,OB6&lt;&gt;""),AND(OY6&gt;=PF$21,OZ6&gt;=PF$25,OY6&lt;&gt;""),AND(PD6&gt;=PF$21,PE6&gt;=PF$25,PD6&lt;&gt;""),AND(QA6&gt;=QH$21,QB6&gt;=QH$25,QA6&lt;&gt;""),AND(QF6&gt;=QH$21,QG6&gt;=QH$25,QF6&lt;&gt;""),AND(RC6&gt;=RJ$21,RD6&gt;=RJ$25,RC6&lt;&gt;""),AND(RH6&gt;=RJ$21,RI6&gt;=RJ$25,RH6&lt;&gt;""),AND(SE6&gt;=SL$21,SF6&gt;=SL$25,SE6&lt;&gt;""),AND(SJ6&gt;=SL$21,SK6&gt;=SL$25,SJ6&lt;&gt;"")),"P","")</f>
        <v>P</v>
      </c>
      <c r="G6" s="3" t="str">
        <f>IF(OR(AND(AK6&gt;=AN$25,AK6&lt;&gt;"",AI6=""),AND(AM6&gt;=AN$25,AM6&lt;&gt;"",AI6=""),AND(BG6&gt;=BJ$25,BG6&lt;&gt;"",BE6=""),AND(BI6&gt;=BJ$25,BI6&lt;&gt;"",BE6=""),AND(CC6&gt;=CF$25,CC6&lt;&gt;"",CA6=""),AND(CE6&gt;=CF$25,CE6&lt;&gt;"",CA6=""),AND(DD6&gt;=DJ$25,DD6&lt;&gt;""),AND(DI6&gt;=DJ$25,DI6&lt;&gt;""),AND(EF6&gt;=EL$25,EF6&lt;&gt;""),AND(EK6&gt;=EL$25,EK6&lt;&gt;""),AND(FH6&gt;=FN$25,FH6&lt;&gt;""),AND(FM6&gt;=FN$25,FM6&lt;&gt;""),AND(GJ6&gt;=GP$25,GJ6&lt;&gt;""),AND(GO6&gt;=GP$25,GO6&lt;&gt;""),AND(HL6&gt;=HR$25,HL6&lt;&gt;""),AND(HQ6&gt;=HR$25,HQ6&lt;&gt;""),AND(IN6&gt;=IT$25,IN6&lt;&gt;""),AND(IS6&gt;=IT$25,IS6&lt;&gt;""),AND(JP6&gt;=JV$25,JP6&lt;&gt;""),AND(JU6&gt;=JV$25,JU6&lt;&gt;""),AND(KR6&gt;=KX$25,KR6&lt;&gt;""),AND(KW6&gt;=KX$25,KW6&lt;&gt;""),AND(LT6&gt;=LZ$25,LT6&lt;&gt;""),AND(LY6&gt;=LZ$25,LY6&lt;&gt;""),AND(MV6&gt;=NB$25,MV6&lt;&gt;""),AND(NA6&gt;=NB$25,NA6&lt;&gt;""),AND(NX6&gt;=OD$25,NX6&lt;&gt;""),AND(OC6&gt;=OD$25,OC6&lt;&gt;""),AND(OZ6&gt;=PF$25,OZ6&lt;&gt;""),AND(PE6&gt;=PF$25,PE6&lt;&gt;""),AND(QB6&gt;=QH$25,QB6&lt;&gt;""),AND(QG6&gt;=QH$25,QG6&lt;&gt;""),AND(RD6&gt;=RJ$25,RD6&lt;&gt;""),AND(RI6&gt;=RJ$25,RI6&lt;&gt;""),AND(SF6&gt;=SL$25,SF6&lt;&gt;""),AND(SK6&gt;=SL$25,SK6&lt;&gt;"")),"P","")</f>
        <v>P</v>
      </c>
      <c r="H6" s="36" t="str">
        <f>IF(AND(G6="P",F6=""),"No DD",IF(OR(AND(AJ6&gt;=AN$24,AK6&gt;=AN$28,AJ6&lt;&gt;"",AI6=""),AND(AL6&gt;=AN$24,AM6&gt;=AN$28,AL6&lt;&gt;"",AI6=""),AND(BF6&gt;=BJ$24,BG6&gt;=BJ$28,BF6&lt;&gt;"",BE6=""),AND(BH6&gt;=BJ$24,BI6&gt;=BJ$28,BH6&lt;&gt;"",BE6=""),AND(CB6&gt;=CF$24,CC6&gt;=CF$28,CB6&lt;&gt;"",CA6=""),AND(CD6&gt;=CF$24,CE6&gt;=CF$28,CD6&lt;&gt;""),AND(DC6&gt;=DJ$24,DD6&gt;=DJ$28,DC6&lt;&gt;""),AND(DH6&gt;=DJ$24,DI6&gt;=DJ$28,DH6&lt;&gt;""),AND(EE6&gt;=EL$24,EF6&gt;=EL$28,EE6&lt;&gt;""),AND(EJ6&gt;=EL$24,EK6&gt;=EL$28,EJ6&lt;&gt;""),AND(FG6&gt;=FN$24,FH6&gt;=FN$28,FG6&lt;&gt;""),AND(FL6&gt;=FN$24,FM6&gt;=FN$28,FL6&lt;&gt;""),AND(GI6&gt;=GP$24,GJ6&gt;=GP$28,GI6&lt;&gt;""),AND(GN6&gt;=GP$24,GO6&gt;=GP$28,GN6&lt;&gt;""),AND(HK6&gt;=HR$24,HL6&gt;=HR$28,HK6&lt;&gt;""),AND(HP6&gt;=HR$24,HQ6&gt;=HR$28,HP6&lt;&gt;""),AND(IM6&gt;=IT$24,IN6&gt;=IT$28,IM6&lt;&gt;""),AND(IR6&gt;=IT$24,IS6&gt;=IT$28,IR6&lt;&gt;""),AND(JO6&gt;=JV$24,JP6&gt;=JV$28,JO6&lt;&gt;""),AND(JT6&gt;=JV$24,JU6&gt;=JV$28,JT6&lt;&gt;""),AND(KQ6&gt;=KX$24,KR6&gt;=KX$28,KQ6&lt;&gt;""),AND(KV6&gt;=KX$24,KW6&gt;=KX$28,KV6&lt;&gt;""),AND(LS6&gt;=LZ$24,LT6&gt;=LZ$28,LS6&lt;&gt;""),AND(LX6&gt;=LZ$24,LY6&gt;=LZ$28,LX6&lt;&gt;""),AND(MU6&gt;=NB$24,MV6&gt;=NB$28,MU6&lt;&gt;""),AND(MZ6&gt;=NB$24,NA6&gt;=NB$28,MZ6&lt;&gt;""),AND(NW6&gt;=OD$24,NX6&gt;=OD$28,NW6&lt;&gt;""),AND(OB6&gt;=OD$24,OC6&gt;=OD$28,OB6&lt;&gt;""),AND(OY6&gt;=PF$24,OZ6&gt;=PF$28,OY6&lt;&gt;""),AND(PD6&gt;=PF$24,PE6&gt;=PF$28,PD6&lt;&gt;""),AND(QA6&gt;=QH$24,QB6&gt;=QH$28,QA6&lt;&gt;""),AND(QF6&gt;=QH$24,QG6&gt;=QH$28,QF6&lt;&gt;""),AND(RC6&gt;=RJ$24,RD6&gt;=RJ$28,RC6&lt;&gt;""),AND(RH6&gt;=RJ$24,RI6&gt;=RJ$28,RH6&lt;&gt;""),AND(SE6&gt;=SL$24,SF6&gt;=SL$28,SE6&lt;&gt;""),AND(SJ6&gt;=SL$24,SK6&gt;=SL$28,SJ6&lt;&gt;"")),"Merit",IF(OR(AND(AJ6&gt;=AN$23,AK6&gt;=AN$27,AJ6&lt;&gt;"",AI6=""),AND(AL6&gt;=AN$23,AM6&gt;=AN$27,AL6&lt;&gt;"",AI6=""),AND(BF6&gt;=BJ$23,BG6&gt;=BJ$27,BF6&lt;&gt;"",BE6=""),AND(BH6&gt;=BJ$23,BI6&gt;=BJ$27,BH6&lt;&gt;"",BE6=""),AND(CB6&gt;=CF$23,CC6&gt;=CF$27,CB6&lt;&gt;"",CA6=""),AND(CD6&gt;=CF$23,CE6&gt;=CF$27,CD6&lt;&gt;""),AND(DC6&gt;=DJ$23,DD6&gt;=DJ$27,DC6&lt;&gt;""),AND(DH6&gt;=DJ$23,DI6&gt;=DJ$27,DH6&lt;&gt;""),AND(EE6&gt;=EL$23,EF6&gt;=EL$27,EE6&lt;&gt;""),AND(EJ6&gt;=EL$23,EK6&gt;=EL$27,EJ6&lt;&gt;""),AND(FG6&gt;=FN$23,FH6&gt;=FN$27,FG6&lt;&gt;""),AND(FL6&gt;=FN$23,FM6&gt;=FN$27,FL6&lt;&gt;""),AND(GI6&gt;=GP$23,GJ6&gt;=GP$27,GI6&lt;&gt;""),AND(GN6&gt;=GP$23,GO6&gt;=GP$27,GN6&lt;&gt;""),AND(HK6&gt;=HR$23,HL6&gt;=HR$27,HK6&lt;&gt;""),AND(HP6&gt;=HR$23,HQ6&gt;=HR$27,HP6&lt;&gt;""),AND(IM6&gt;=IT$23,IN6&gt;=IT$27,IM6&lt;&gt;""),AND(IR6&gt;=IT$23,IS6&gt;=IT$27,IR6&lt;&gt;""),AND(JO6&gt;=JV$23,JP6&gt;=JV$27,JO6&lt;&gt;""),AND(JT6&gt;=JV$23,JU6&gt;=JV$27,JT6&lt;&gt;""),AND(KQ6&gt;=KX$23,KR6&gt;=KX$27,KQ6&lt;&gt;""),AND(KV6&gt;=KX$23,KW6&gt;=KX$27,KV6&lt;&gt;""),AND(LS6&gt;=LZ$23,LT6&gt;=LZ$27,LS6&lt;&gt;""),AND(LX6&gt;=LZ$23,LY6&gt;=LZ$27,LX6&lt;&gt;""),AND(MU6&gt;=NB$23,MV6&gt;=NB$27,MU6&lt;&gt;""),AND(MZ6&gt;=NB$23,NA6&gt;=NB$27,MZ6&lt;&gt;""),AND(NW6&gt;=OD$23,NX6&gt;=OD$27,NW6&lt;&gt;""),AND(OB6&gt;=OD$23,OC6&gt;=OD$27,OB6&lt;&gt;""),AND(OY6&gt;=PF$23,OZ6&gt;=PF$27,OY6&lt;&gt;""),AND(PD6&gt;=PF$23,PE6&gt;=PF$27,PD6&lt;&gt;""),AND(QA6&gt;=QH$23,QB6&gt;=QH$27,QA6&lt;&gt;""),AND(QF6&gt;=QH$23,QG6&gt;=QH$27,QF6&lt;&gt;""),AND(RC6&gt;=RJ$23,RD6&gt;=RJ$27,RC6&lt;&gt;""),AND(RH6&gt;=RJ$23,RI6&gt;=RJ$27,RH6&lt;&gt;""),AND(SE6&gt;=SL$23,SF6&gt;=SL$27,SE6&lt;&gt;""),AND(SJ6&gt;=SL$23,SK6&gt;=SL$27,SJ6&lt;&gt;"")),"Excellence",IF(I6="P","Worlds Team",IF(F6="P","National Team","")))))</f>
        <v>Worlds Team</v>
      </c>
      <c r="I6" s="3" t="str">
        <f>IF(OR(AND(AJ6&gt;=AN$22,AK6&gt;=AN$26,AJ6&lt;&gt;"",AI6=""),AND(AL6&gt;=AN$22,AM6&gt;=AN$26,AL6&lt;&gt;"",AI6=""),AND(BF6&gt;=BJ$22,BG6&gt;=BJ$26,BF6&lt;&gt;"",BE6=""),AND(BH6&gt;=BJ$22,BI6&gt;=BJ$26,BH6&lt;&gt;"",BE6=""),AND(CB6&gt;=CF$22,CC6&gt;=CF$26,CB6&lt;&gt;"",CA6=""),AND(CD6&gt;=CF$22,CE6&gt;=CF$26,CD6&lt;&gt;""),AND(DC6&gt;=DJ$22,DD6&gt;=DJ$26,DC6&lt;&gt;""),AND(DH6&gt;=DJ$22,DI6&gt;=DJ$26,DH6&lt;&gt;""),AND(EE6&gt;=EL$22,EF6&gt;=EL$26,EE6&lt;&gt;""),AND(EJ6&gt;=EL$22,EK6&gt;=EL$26,EJ6&lt;&gt;""),AND(FG6&gt;=FN$22,FH6&gt;=FN$26,FG6&lt;&gt;""),AND(FL6&gt;=FN$22,FM6&gt;=FN$26,FL6&lt;&gt;""),AND(GI6&gt;=GP$22,GJ6&gt;=GP$26,GI6&lt;&gt;""),AND(GN6&gt;=GP$22,GO6&gt;=GP$26,GN6&lt;&gt;""),AND(HK6&gt;=HR$22,HL6&gt;=HR$26,HK6&lt;&gt;""),AND(HP6&gt;=HR$22,HQ6&gt;=HR$26,HP6&lt;&gt;""),AND(IM6&gt;=IT$22,IN6&gt;=IT$26,IM6&lt;&gt;""),AND(IR6&gt;=IT$22,IS6&gt;=IT$26,IR6&lt;&gt;""),AND(JO6&gt;=JV$22,JP6&gt;=JV$26,JO6&lt;&gt;""),AND(JT6&gt;=JV$22,JU6&gt;=JV$26,JT6&lt;&gt;""),AND(KQ6&gt;=KX$22,KR6&gt;=KX$26,KQ6&lt;&gt;""),AND(KV6&gt;=KX$22,KW6&gt;=KX$26,KV6&lt;&gt;""),AND(LS6&gt;=LZ$22,LT6&gt;=LZ$26,LS6&lt;&gt;""),AND(LX6&gt;=LZ$22,LY6&gt;=LZ$26,LX6&lt;&gt;""),AND(MU6&gt;=NB$22,MV6&gt;=NB$26,MU6&lt;&gt;""),AND(MZ6&gt;=NB$22,NA6&gt;=NB$26,MZ6&lt;&gt;""),AND(NW6&gt;=OD$22,NX6&gt;=OD$26,NW6&lt;&gt;""),AND(OB6&gt;=OD$22,OC6&gt;=OD$26,OB6&lt;&gt;""),AND(OY6&gt;=PF$22,OZ6&gt;=PF$26,OY6&lt;&gt;""),AND(PD6&gt;=PF$22,PE6&gt;=PF$26,PD6&lt;&gt;""),AND(QA6&gt;=QH$22,QB6&gt;=QH$26,QA6&lt;&gt;""),AND(QF6&gt;=QH$22,QG6&gt;=QH$26,QF6&lt;&gt;""),AND(RC6&gt;=RJ$22,RD6&gt;=RJ$26,RC6&lt;&gt;""),AND(RH6&gt;=RJ$22,RI6&gt;=RJ$26,RH6&lt;&gt;""),AND(SE6&gt;=SL$22,SF6&gt;=SL$26,SE6&lt;&gt;""),AND(SJ6&gt;=SL$22,SK6&gt;=SL$26,SJ6&lt;&gt;"")),"P","")</f>
        <v>P</v>
      </c>
      <c r="J6" s="8">
        <f>IF(COUNT(AK6,BG6,CC6)&gt;0,LARGE((AK6,BG6,CC6),1),0)</f>
        <v>44.800000000000004</v>
      </c>
      <c r="K6" s="8" t="str">
        <f>IF(J6=0,"",IF(J6=CC6,$BK$1,IF(J6=BG6,$AO$1,IF(J6=AK6,$S$1,""))))</f>
        <v>2025 3rd Domestic Trial</v>
      </c>
      <c r="L6" s="8">
        <f>IF(COUNT(AK6,BG6,CC6)&gt;1,LARGE((AK6,BG6,CC6),2),0)</f>
        <v>43.2</v>
      </c>
      <c r="M6" s="8" t="str">
        <f>IF(K6=0,"",IF(AND(L6=J6,L6=AK6,K6=BG6),$S$1,IF(AND(L6=J6,L6=AK6,L6=CC6),$S$1,IF(AND(L6=J6,L6=CC6,L6=BG6),$AO$1,IF(L6=CC6,$BK$1,IF(L6=BG6,$AO$1,IF(L6=AK6,$S$1,"")))))))</f>
        <v>2025 Elite Canada</v>
      </c>
      <c r="N6" s="8">
        <f>IF(MAX(AM6,BI6,CE6)&gt;0,MAX(AM6,BI6,CE6),0)</f>
        <v>46.5</v>
      </c>
      <c r="O6" s="8" t="str">
        <f>IF(N6=0,"",IF(N6=CE6,$BK$1,IF(N6=BI6,$AO$1,IF(N6=AM6,$S$1,""))))</f>
        <v>2025 Nationals</v>
      </c>
      <c r="P6" s="8">
        <f>IF(MAX(CG6:CH6)&gt;0,MAX(CG6:CH6),"")</f>
        <v>0.90000000000000568</v>
      </c>
      <c r="Q6" s="11" t="str">
        <f>IF(P6="","",IF(P6=CG6,"("&amp;CG$2&amp;")",IF(P6=CH6,"("&amp;CH$2&amp;")")))</f>
        <v>(Q1)</v>
      </c>
      <c r="R6" s="8" t="str">
        <f>IF(P6="","",IF(P6=CG6,IF(P6+IF(L6="",0,L6)=SF6,$RK$1,IF(P6+IF(L6="",0,L6)=RD6,$QI$1,IF(P6+IF(L6="",0,L6)=QB6,$PG$1,IF(P6+IF(L6="",0,L6)=OZ6,$OE$1,IF(P6+IF(L6="",0,L6)=NX6,$NC$1,IF(P6+IF(L6="",0,L6)=MV6,$MA$1,IF(P6+IF(L6="",0,L6)=LT6,$KY$1,IF(P6+IF(L6="",0,L6)=KR6,$JW$1,IF(P6+IF(L6="",0,L6)=JP6,$IU$1,IF(P6+IF(L6="",0,L6)=IN6,$HS$1,IF(P6+IF(L6="",0,L6)=HL6,$GQ$1,IF(P6+IF(L6="",0,L6)=GJ6,$FO$1,IF(P6+IF(L6="",0,L6)=FH6,$EM$1,IF(P6+IF(L6="",0,L6)=EF6,$DK$1,IF(P6+IF(L6="",0,L6)=DD6,$CI$1))))))))))))))),IF(P6=CH6,IF(P6+IF(N6="",0,N6)=SK6,$RK$1,IF(P6+IF(N6="",0,N6)=RI6,$QI$1,IF(P6+IF(N6="",0,N6)=QG6,$PG$1,IF(P6+IF(N6="",0,N6)=PE6,$OE$1,IF(P6+IF(N6="",0,N6)=OC6,$NC$1,IF(P6+IF(N6="",0,N6)=NA6,$MA$1,IF(P6+IF(N6="",0,N6)=LY6,$KY$1,IF(P6+IF(N6="",0,N6)=KW6,$JW$1,IF(P6+IF(N6="",0,N6)=JU6,$IU$1,IF(P6+IF(N6="",0,N6)=IS6,$HS$1,IF(P6+IF(N6="",0,N6)=HQ6,$GQ$1,IF(P6+IF(N6="",0,N6)=GO6,$FO$1,IF(P6+IF(N6="",0,N6)=FM6,$EM$1,IF(P6+IF(N6="",0,N6)=EK6,$DK$1,IF(P6+IF(N6="",0,N6)=DI6,$CI$1))))))))))))))))))</f>
        <v>2025 World Cup POR (July 6)</v>
      </c>
      <c r="S6" s="19">
        <v>15</v>
      </c>
      <c r="T6" s="19">
        <v>5</v>
      </c>
      <c r="U6" s="19">
        <v>0</v>
      </c>
      <c r="V6" s="19">
        <v>0.7</v>
      </c>
      <c r="W6" s="19">
        <v>16.600000000000001</v>
      </c>
      <c r="X6" s="19">
        <v>5.2</v>
      </c>
      <c r="Y6" s="19">
        <v>0</v>
      </c>
      <c r="Z6" s="19">
        <v>0.7</v>
      </c>
      <c r="AA6" s="19">
        <v>16.5</v>
      </c>
      <c r="AB6" s="19">
        <v>5</v>
      </c>
      <c r="AC6" s="19">
        <v>0</v>
      </c>
      <c r="AD6" s="19">
        <v>0.7</v>
      </c>
      <c r="AE6" s="19">
        <v>14.7</v>
      </c>
      <c r="AF6" s="19">
        <v>5.2</v>
      </c>
      <c r="AG6" s="19">
        <v>0.2</v>
      </c>
      <c r="AH6" s="19">
        <v>0.7</v>
      </c>
      <c r="AI6" s="27"/>
      <c r="AJ6" s="40">
        <f>IF(SUM(T6,X6)&gt;0,SUM(T6,X6),"")</f>
        <v>10.199999999999999</v>
      </c>
      <c r="AK6" s="40">
        <f>IF(SUM(S6:T6,V6:X6,Z6)-U6-Y6&gt;0,SUM(S6:T6,V6:X6,Z6)-U6-Y6,"")</f>
        <v>43.2</v>
      </c>
      <c r="AL6" s="40">
        <f>IF(SUM(AB6,AF6)&gt;0,SUM(AB6,AF6),"")</f>
        <v>10.199999999999999</v>
      </c>
      <c r="AM6" s="40">
        <f>IF(SUM(AA6:AB6,AD6:AF6,AH6)-SUM(AC6,AG6)&gt;0,SUM(AA6:AB6,AD6:AF6,AH6)-SUM(AC6,AG6),"")</f>
        <v>42.6</v>
      </c>
      <c r="AN6" s="40">
        <f>IF(SUM(AK6,AM6)&gt;0,SUM(AK6,AM6),"")</f>
        <v>85.800000000000011</v>
      </c>
      <c r="AO6" s="18">
        <v>14.9</v>
      </c>
      <c r="AP6" s="18">
        <v>5</v>
      </c>
      <c r="AQ6" s="18">
        <v>0.2</v>
      </c>
      <c r="AR6" s="18">
        <v>0.7</v>
      </c>
      <c r="AS6" s="18">
        <v>16.8</v>
      </c>
      <c r="AT6" s="18">
        <v>5.2</v>
      </c>
      <c r="AU6" s="18">
        <v>0</v>
      </c>
      <c r="AV6" s="18">
        <v>0.7</v>
      </c>
      <c r="AW6" s="18">
        <v>17.5</v>
      </c>
      <c r="AX6" s="18">
        <v>5</v>
      </c>
      <c r="AY6" s="18">
        <v>0</v>
      </c>
      <c r="AZ6" s="18">
        <v>0.7</v>
      </c>
      <c r="BA6" s="18">
        <v>17.399999999999999</v>
      </c>
      <c r="BB6" s="18">
        <v>5.2</v>
      </c>
      <c r="BC6" s="18">
        <v>0</v>
      </c>
      <c r="BD6" s="18">
        <v>0.7</v>
      </c>
      <c r="BE6" s="28"/>
      <c r="BF6" s="11">
        <f>IF(SUM(AP6,AT6)&gt;0,SUM(AP6,AT6),"")</f>
        <v>10.199999999999999</v>
      </c>
      <c r="BG6" s="11">
        <f>IF(SUM(AO6:AP6,AR6:AT6,AV6)-AQ6-AU6&gt;0,SUM(AO6:AP6,AR6:AT6,AV6)-AQ6-AU6,"")</f>
        <v>43.1</v>
      </c>
      <c r="BH6" s="11">
        <f>IF(SUM(AX6,BB6)&gt;0,SUM(AX6,BB6),"")</f>
        <v>10.199999999999999</v>
      </c>
      <c r="BI6" s="11">
        <f>IF(SUM(AW6:AX6,AZ6:BB6,BD6)-SUM(AY6,BC6)&gt;0,SUM(AW6:AX6,AZ6:BB6,BD6)-SUM(AY6,BC6),"")</f>
        <v>46.5</v>
      </c>
      <c r="BJ6" s="11">
        <f>IF(SUM(BG6,BI6)&gt;0,SUM(BG6,BI6),"")</f>
        <v>89.6</v>
      </c>
      <c r="BK6" s="19">
        <v>16.5</v>
      </c>
      <c r="BL6" s="19">
        <v>5</v>
      </c>
      <c r="BM6" s="19">
        <v>0</v>
      </c>
      <c r="BN6" s="19">
        <v>0.7</v>
      </c>
      <c r="BO6" s="19">
        <v>16.7</v>
      </c>
      <c r="BP6" s="19">
        <v>5.2</v>
      </c>
      <c r="BQ6" s="19">
        <v>0</v>
      </c>
      <c r="BR6" s="19">
        <v>0.7</v>
      </c>
      <c r="BS6" s="19">
        <v>16.3</v>
      </c>
      <c r="BT6" s="19">
        <v>5</v>
      </c>
      <c r="BU6" s="19">
        <v>0</v>
      </c>
      <c r="BV6" s="19">
        <v>0.7</v>
      </c>
      <c r="BW6" s="19">
        <v>14.5</v>
      </c>
      <c r="BX6" s="19">
        <v>5.2</v>
      </c>
      <c r="BY6" s="19">
        <v>0</v>
      </c>
      <c r="BZ6" s="19">
        <v>0.7</v>
      </c>
      <c r="CA6" s="27"/>
      <c r="CB6" s="40">
        <f>IF(SUM(BL6,BP6)&gt;0,SUM(BL6,BP6),"")</f>
        <v>10.199999999999999</v>
      </c>
      <c r="CC6" s="40">
        <f>IF(SUM(BK6:BL6,BN6:BP6,BR6)-BM6-BQ6&gt;0,SUM(BK6:BL6,BN6:BP6,BR6)-BM6-BQ6,"")</f>
        <v>44.800000000000004</v>
      </c>
      <c r="CD6" s="40">
        <f>IF(SUM(BT6,BX6)&gt;0,SUM(BT6,BX6),"")</f>
        <v>10.199999999999999</v>
      </c>
      <c r="CE6" s="40">
        <f>IF(SUM(BS6:BT6,BV6:BX6,BZ6)-SUM(BU6,BY6)&gt;0,SUM(BS6:BT6,BV6:BX6,BZ6)-SUM(BU6,BY6),"")</f>
        <v>42.400000000000006</v>
      </c>
      <c r="CF6" s="40">
        <f>IF(SUM(CC6,CE6)&gt;0,SUM(CC6,CE6),"")</f>
        <v>87.200000000000017</v>
      </c>
      <c r="CG6" s="51">
        <f>IF(MAX(DD6,EF6,FH6,GJ6,HL6,IN6,JP6,KR6,LT6,MV6,NX6,OZ6,QB6,RD6,SF6)-IF(L6="",0,L6)&gt;0.001,MAX(DD6,EF6,FH6,GJ6,HL6,IN6,JP6,KR6,LT6,MV6,NX6,OZ6,QB6,RD6,SF6)-IF(L6="",0,L6),"")</f>
        <v>0.90000000000000568</v>
      </c>
      <c r="CH6" s="51" t="str">
        <f>IF(MAX(DI6,EK6,FM6,GO6,HQ6,IS6,JU6,KW6,LY6,NA6,OC6,PE6,QG6,RI6,SK6)-IF(N6="",0,N6)&gt;0.001,MAX(DI6,EK6,FM6,GO6,HQ6,IS6,JU6,KW6,LY6,NA6,OC6,PE6,QG6,RI6,SK6)-IF(N6="",0,N6),"")</f>
        <v/>
      </c>
      <c r="CI6" s="17">
        <v>16.600000000000001</v>
      </c>
      <c r="CJ6" s="17">
        <v>5</v>
      </c>
      <c r="CK6" s="17">
        <v>0</v>
      </c>
      <c r="CL6" s="17">
        <v>0</v>
      </c>
      <c r="CM6" s="17">
        <v>17.3</v>
      </c>
      <c r="CN6" s="17">
        <v>5.2</v>
      </c>
      <c r="CO6" s="17">
        <v>0</v>
      </c>
      <c r="CP6" s="17">
        <v>0</v>
      </c>
      <c r="CQ6" s="17"/>
      <c r="CR6" s="17"/>
      <c r="CS6" s="17"/>
      <c r="CT6" s="17"/>
      <c r="CU6" s="17"/>
      <c r="CV6" s="17"/>
      <c r="CW6" s="17"/>
      <c r="CX6" s="17"/>
      <c r="CY6" s="17"/>
      <c r="CZ6" s="17"/>
      <c r="DA6" s="17"/>
      <c r="DB6" s="17"/>
      <c r="DC6" s="40">
        <f>IF(SUM(CJ6,CN6)&gt;0,SUM(CJ6,CN6),"")</f>
        <v>10.199999999999999</v>
      </c>
      <c r="DD6" s="40">
        <f>IF(SUM(CI6:CJ6,CL6:CN6,CP6)-CK6-CO6&gt;0,SUM(CI6:CJ6,CL6:CN6,CP6)-CK6-CO6,"")</f>
        <v>44.100000000000009</v>
      </c>
      <c r="DE6" s="40" t="str">
        <f>IF(SUM(CQ6:CR6,CT6)-CS6&gt;0,SUM(CQ6:CR6,CT6)-CS6,"")</f>
        <v/>
      </c>
      <c r="DF6" s="40">
        <f>IF(SUM(CJ6,CN6,CR6)&gt;0,SUM(CJ6,CN6,CR6),"")</f>
        <v>10.199999999999999</v>
      </c>
      <c r="DG6" s="40">
        <f>IF(SUM(DD6,DE6)&gt;0,SUM(DD6,DE6),"")</f>
        <v>44.100000000000009</v>
      </c>
      <c r="DH6" s="40" t="str">
        <f>IF(SUM(CV6,CZ6)&gt;0,SUM(CV6,CZ6),"")</f>
        <v/>
      </c>
      <c r="DI6" s="40" t="str">
        <f>IF(SUM(CU6:CV6,CX6:CZ6,DB6)-SUM(CW6,DA6)&gt;0,SUM(CU6:CV6,CX6:CZ6,DB6)-SUM(CW6,DA6),"")</f>
        <v/>
      </c>
      <c r="DJ6" s="40">
        <f>IF(SUM(DD6,DE6,DI6)&gt;0,SUM(DD6,DE6,DI6),"")</f>
        <v>44.100000000000009</v>
      </c>
      <c r="DK6" s="18"/>
      <c r="DL6" s="18"/>
      <c r="DM6" s="18"/>
      <c r="DN6" s="18"/>
      <c r="DO6" s="18"/>
      <c r="DP6" s="18"/>
      <c r="DQ6" s="18"/>
      <c r="DR6" s="18"/>
      <c r="DS6" s="18"/>
      <c r="DT6" s="18"/>
      <c r="DU6" s="18"/>
      <c r="DV6" s="18"/>
      <c r="DW6" s="18"/>
      <c r="DX6" s="18"/>
      <c r="DY6" s="18"/>
      <c r="DZ6" s="18"/>
      <c r="EA6" s="18"/>
      <c r="EB6" s="18"/>
      <c r="EC6" s="18"/>
      <c r="ED6" s="18"/>
      <c r="EE6" s="11" t="str">
        <f>IF(SUM(DL6,DP6)&gt;0,SUM(DL6,DP6),"")</f>
        <v/>
      </c>
      <c r="EF6" s="11" t="str">
        <f>IF(SUM(DK6:DL6,DN6:DP6,DR6)-DM6-DQ6&gt;0,SUM(DK6:DL6,DN6:DP6,DR6)-DM6-DQ6,"")</f>
        <v/>
      </c>
      <c r="EG6" s="11" t="str">
        <f>IF(SUM(DS6:DT6,DV6)-DU6&gt;0,SUM(DS6:DT6,DV6)-DU6,"")</f>
        <v/>
      </c>
      <c r="EH6" s="11" t="str">
        <f>IF(SUM(DL6,DP6,DT6)&gt;0,SUM(DL6,DP6,DT6),"")</f>
        <v/>
      </c>
      <c r="EI6" s="11" t="str">
        <f>IF(SUM(EF6,EG6)&gt;0,SUM(EF6,EG6),"")</f>
        <v/>
      </c>
      <c r="EJ6" s="11" t="str">
        <f>IF(SUM(DX6,EB6)&gt;0,SUM(DX6,EB6),"")</f>
        <v/>
      </c>
      <c r="EK6" s="11" t="str">
        <f>IF(SUM(DW6:DX6,DZ6:EB6,ED6)-SUM(DY6,EC6)&gt;0,SUM(DW6:DX6,DZ6:EB6,ED6)-SUM(DY6,EC6),"")</f>
        <v/>
      </c>
      <c r="EL6" s="11" t="str">
        <f>IF(SUM(EF6,EG6,EK6)&gt;0,SUM(EF6,EG6,EK6),"")</f>
        <v/>
      </c>
      <c r="EM6" s="17"/>
      <c r="EN6" s="17"/>
      <c r="EO6" s="17"/>
      <c r="EP6" s="17"/>
      <c r="EQ6" s="17"/>
      <c r="ER6" s="17"/>
      <c r="ES6" s="17"/>
      <c r="ET6" s="17"/>
      <c r="EU6" s="17"/>
      <c r="EV6" s="17"/>
      <c r="EW6" s="17"/>
      <c r="EX6" s="17"/>
      <c r="EY6" s="17"/>
      <c r="EZ6" s="17"/>
      <c r="FA6" s="17"/>
      <c r="FB6" s="17"/>
      <c r="FC6" s="17"/>
      <c r="FD6" s="17"/>
      <c r="FE6" s="17"/>
      <c r="FF6" s="17"/>
      <c r="FG6" s="40" t="str">
        <f>IF(SUM(EN6,ER6)&gt;0,SUM(EN6,ER6),"")</f>
        <v/>
      </c>
      <c r="FH6" s="40" t="str">
        <f>IF(SUM(EM6:EN6,EP6:ER6,ET6)-EO6-ES6&gt;0,SUM(EM6:EN6,EP6:ER6,ET6)-EO6-ES6,"")</f>
        <v/>
      </c>
      <c r="FI6" s="40" t="str">
        <f>IF(SUM(EU6:EV6,EX6)-EW6&gt;0,SUM(EU6:EV6,EX6)-EW6,"")</f>
        <v/>
      </c>
      <c r="FJ6" s="40" t="str">
        <f>IF(SUM(EN6,ER6,EV6)&gt;0,SUM(EN6,ER6,EV6),"")</f>
        <v/>
      </c>
      <c r="FK6" s="40" t="str">
        <f>IF(SUM(FH6,FI6)&gt;0,SUM(FH6,FI6),"")</f>
        <v/>
      </c>
      <c r="FL6" s="40" t="str">
        <f>IF(SUM(EZ6,FD6)&gt;0,SUM(EZ6,FD6),"")</f>
        <v/>
      </c>
      <c r="FM6" s="40" t="str">
        <f>IF(SUM(EY6:EZ6,FB6:FD6,FF6)-SUM(FA6,FE6)&gt;0,SUM(EY6:EZ6,FB6:FD6,FF6)-SUM(FA6,FE6),"")</f>
        <v/>
      </c>
      <c r="FN6" s="40" t="str">
        <f>IF(SUM(FH6,FI6,FM6)&gt;0,SUM(FH6,FI6,FM6),"")</f>
        <v/>
      </c>
      <c r="FO6" s="18"/>
      <c r="FP6" s="18"/>
      <c r="FQ6" s="18"/>
      <c r="FR6" s="18"/>
      <c r="FS6" s="18"/>
      <c r="FT6" s="18"/>
      <c r="FU6" s="18"/>
      <c r="FV6" s="18"/>
      <c r="FW6" s="18"/>
      <c r="FX6" s="18"/>
      <c r="FY6" s="18"/>
      <c r="FZ6" s="18"/>
      <c r="GA6" s="18"/>
      <c r="GB6" s="18"/>
      <c r="GC6" s="18"/>
      <c r="GD6" s="18"/>
      <c r="GE6" s="18"/>
      <c r="GF6" s="18"/>
      <c r="GG6" s="18"/>
      <c r="GH6" s="18"/>
      <c r="GI6" s="11" t="str">
        <f>IF(SUM(FP6,FT6)&gt;0,SUM(FP6,FT6),"")</f>
        <v/>
      </c>
      <c r="GJ6" s="11" t="str">
        <f>IF(SUM(FO6:FP6,FR6:FT6,FV6)-FQ6-FU6&gt;0,SUM(FO6:FP6,FR6:FT6,FV6)-FQ6-FU6,"")</f>
        <v/>
      </c>
      <c r="GK6" s="11" t="str">
        <f>IF(SUM(FW6:FX6,FZ6)-FY6&gt;0,SUM(FW6:FX6,FZ6)-FY6,"")</f>
        <v/>
      </c>
      <c r="GL6" s="11" t="str">
        <f>IF(SUM(FP6,FT6,FX6)&gt;0,SUM(FP6,FT6,FX6),"")</f>
        <v/>
      </c>
      <c r="GM6" s="11" t="str">
        <f>IF(SUM(GJ6,GK6)&gt;0,SUM(GJ6,GK6),"")</f>
        <v/>
      </c>
      <c r="GN6" s="11" t="str">
        <f>IF(SUM(GB6,GF6)&gt;0,SUM(GB6,GF6),"")</f>
        <v/>
      </c>
      <c r="GO6" s="11" t="str">
        <f>IF(SUM(GA6:GB6,GD6:GF6,GH6)-SUM(GC6,GG6)&gt;0,SUM(GA6:GB6,GD6:GF6,GH6)-SUM(GC6,GG6),"")</f>
        <v/>
      </c>
      <c r="GP6" s="11" t="str">
        <f>IF(SUM(GJ6,GK6,GO6)&gt;0,SUM(GJ6,GK6,GO6),"")</f>
        <v/>
      </c>
      <c r="GQ6" s="17"/>
      <c r="GR6" s="17"/>
      <c r="GS6" s="17"/>
      <c r="GT6" s="17"/>
      <c r="GU6" s="17"/>
      <c r="GV6" s="17"/>
      <c r="GW6" s="17"/>
      <c r="GX6" s="17"/>
      <c r="GY6" s="17"/>
      <c r="GZ6" s="17"/>
      <c r="HA6" s="17"/>
      <c r="HB6" s="17"/>
      <c r="HC6" s="17"/>
      <c r="HD6" s="17"/>
      <c r="HE6" s="17"/>
      <c r="HF6" s="17"/>
      <c r="HG6" s="17"/>
      <c r="HH6" s="17"/>
      <c r="HI6" s="17"/>
      <c r="HJ6" s="17"/>
      <c r="HK6" s="40" t="str">
        <f>IF(SUM(GR6,GV6)&gt;0,SUM(GR6,GV6),"")</f>
        <v/>
      </c>
      <c r="HL6" s="40" t="str">
        <f>IF(SUM(GQ6:GR6,GT6:GV6,GX6)-GS6-GW6&gt;0,SUM(GQ6:GR6,GT6:GV6,GX6)-GS6-GW6,"")</f>
        <v/>
      </c>
      <c r="HM6" s="40" t="str">
        <f>IF(SUM(GY6:GZ6,HB6)-HA6&gt;0,SUM(GY6:GZ6,HB6)-HA6,"")</f>
        <v/>
      </c>
      <c r="HN6" s="40" t="str">
        <f>IF(SUM(GR6,GV6,GZ6)&gt;0,SUM(GR6,GV6,GZ6),"")</f>
        <v/>
      </c>
      <c r="HO6" s="40" t="str">
        <f>IF(SUM(HL6,HM6)&gt;0,SUM(HL6,HM6),"")</f>
        <v/>
      </c>
      <c r="HP6" s="40" t="str">
        <f>IF(SUM(HD6,HH6)&gt;0,SUM(HD6,HH6),"")</f>
        <v/>
      </c>
      <c r="HQ6" s="40" t="str">
        <f>IF(SUM(HC6:HD6,HF6:HH6,HJ6)-SUM(HE6,HI6)&gt;0,SUM(HC6:HD6,HF6:HH6,HJ6)-SUM(HE6,HI6),"")</f>
        <v/>
      </c>
      <c r="HR6" s="40" t="str">
        <f>IF(SUM(HL6,HM6,HQ6)&gt;0,SUM(HL6,HM6,HQ6),"")</f>
        <v/>
      </c>
      <c r="HS6" s="18"/>
      <c r="HT6" s="18"/>
      <c r="HU6" s="18"/>
      <c r="HV6" s="18"/>
      <c r="HW6" s="18"/>
      <c r="HX6" s="18"/>
      <c r="HY6" s="18"/>
      <c r="HZ6" s="18"/>
      <c r="IA6" s="18"/>
      <c r="IB6" s="18"/>
      <c r="IC6" s="18"/>
      <c r="ID6" s="18"/>
      <c r="IE6" s="18"/>
      <c r="IF6" s="18"/>
      <c r="IG6" s="18"/>
      <c r="IH6" s="18"/>
      <c r="II6" s="18"/>
      <c r="IJ6" s="18"/>
      <c r="IK6" s="18"/>
      <c r="IL6" s="18"/>
      <c r="IM6" s="11" t="str">
        <f>IF(SUM(HT6,HX6)&gt;0,SUM(HT6,HX6),"")</f>
        <v/>
      </c>
      <c r="IN6" s="11" t="str">
        <f>IF(SUM(HS6:HT6,HV6:HX6,HZ6)-HU6-HY6&gt;0,SUM(HS6:HT6,HV6:HX6,HZ6)-HU6-HY6,"")</f>
        <v/>
      </c>
      <c r="IO6" s="11" t="str">
        <f>IF(SUM(IA6:IB6,ID6)-IC6&gt;0,SUM(IA6:IB6,ID6)-IC6,"")</f>
        <v/>
      </c>
      <c r="IP6" s="11" t="str">
        <f>IF(SUM(HT6,HX6,IB6)&gt;0,SUM(HT6,HX6,IB6),"")</f>
        <v/>
      </c>
      <c r="IQ6" s="11" t="str">
        <f>IF(SUM(IN6,IO6)&gt;0,SUM(IN6,IO6),"")</f>
        <v/>
      </c>
      <c r="IR6" s="11" t="str">
        <f>IF(SUM(IF6,IJ6)&gt;0,SUM(IF6,IJ6),"")</f>
        <v/>
      </c>
      <c r="IS6" s="11" t="str">
        <f>IF(SUM(IE6:IF6,IH6:IJ6,IL6)-SUM(IG6,IK6)&gt;0,SUM(IE6:IF6,IH6:IJ6,IL6)-SUM(IG6,IK6),"")</f>
        <v/>
      </c>
      <c r="IT6" s="11" t="str">
        <f>IF(SUM(IN6,IO6,IS6)&gt;0,SUM(IN6,IO6,IS6),"")</f>
        <v/>
      </c>
      <c r="IU6" s="17"/>
      <c r="IV6" s="17"/>
      <c r="IW6" s="17"/>
      <c r="IX6" s="17"/>
      <c r="IY6" s="17"/>
      <c r="IZ6" s="17"/>
      <c r="JA6" s="17"/>
      <c r="JB6" s="17"/>
      <c r="JC6" s="17"/>
      <c r="JD6" s="17"/>
      <c r="JE6" s="17"/>
      <c r="JF6" s="17"/>
      <c r="JG6" s="17"/>
      <c r="JH6" s="17"/>
      <c r="JI6" s="17"/>
      <c r="JJ6" s="17"/>
      <c r="JK6" s="17"/>
      <c r="JL6" s="17"/>
      <c r="JM6" s="17"/>
      <c r="JN6" s="17"/>
      <c r="JO6" s="40" t="str">
        <f>IF(SUM(IV6,IZ6)&gt;0,SUM(IV6,IZ6),"")</f>
        <v/>
      </c>
      <c r="JP6" s="40" t="str">
        <f>IF(SUM(IU6:IV6,IX6:IZ6,JB6)-IW6-JA6&gt;0,SUM(IU6:IV6,IX6:IZ6,JB6)-IW6-JA6,"")</f>
        <v/>
      </c>
      <c r="JQ6" s="40" t="str">
        <f>IF(SUM(JC6:JD6,JF6)-JE6&gt;0,SUM(JC6:JD6,JF6)-JE6,"")</f>
        <v/>
      </c>
      <c r="JR6" s="40" t="str">
        <f>IF(SUM(IV6,IZ6,JD6)&gt;0,SUM(IV6,IZ6,JD6),"")</f>
        <v/>
      </c>
      <c r="JS6" s="40" t="str">
        <f>IF(SUM(JP6,JQ6)&gt;0,SUM(JP6,JQ6),"")</f>
        <v/>
      </c>
      <c r="JT6" s="40" t="str">
        <f>IF(SUM(JH6,JL6)&gt;0,SUM(JH6,JL6),"")</f>
        <v/>
      </c>
      <c r="JU6" s="40" t="str">
        <f>IF(SUM(JG6:JH6,JJ6:JL6,JN6)-SUM(JI6,JM6)&gt;0,SUM(JG6:JH6,JJ6:JL6,JN6)-SUM(JI6,JM6),"")</f>
        <v/>
      </c>
      <c r="JV6" s="40" t="str">
        <f>IF(SUM(JP6,JQ6,JU6)&gt;0,SUM(JP6,JQ6,JU6),"")</f>
        <v/>
      </c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8"/>
      <c r="KM6" s="18"/>
      <c r="KN6" s="18"/>
      <c r="KO6" s="18"/>
      <c r="KP6" s="18"/>
      <c r="KQ6" s="11" t="str">
        <f>IF(SUM(JX6,KB6)&gt;0,SUM(JX6,KB6),"")</f>
        <v/>
      </c>
      <c r="KR6" s="11" t="str">
        <f>IF(SUM(JW6:JX6,JZ6:KB6,KD6)-JY6-KC6&gt;0,SUM(JW6:JX6,JZ6:KB6,KD6)-JY6-KC6,"")</f>
        <v/>
      </c>
      <c r="KS6" s="11" t="str">
        <f>IF(SUM(KE6:KF6,KH6)-KG6&gt;0,SUM(KE6:KF6,KH6)-KG6,"")</f>
        <v/>
      </c>
      <c r="KT6" s="11" t="str">
        <f>IF(SUM(JX6,KB6,KF6)&gt;0,SUM(JX6,KB6,KF6),"")</f>
        <v/>
      </c>
      <c r="KU6" s="11" t="str">
        <f>IF(SUM(KR6,KS6)&gt;0,SUM(KR6,KS6),"")</f>
        <v/>
      </c>
      <c r="KV6" s="11" t="str">
        <f>IF(SUM(KJ6,KN6)&gt;0,SUM(KJ6,KN6),"")</f>
        <v/>
      </c>
      <c r="KW6" s="11" t="str">
        <f>IF(SUM(KI6:KJ6,KL6:KN6,KP6)-SUM(KK6,KO6)&gt;0,SUM(KI6:KJ6,KL6:KN6,KP6)-SUM(KK6,KO6),"")</f>
        <v/>
      </c>
      <c r="KX6" s="11" t="str">
        <f>IF(SUM(KR6,KS6,KW6)&gt;0,SUM(KR6,KS6,KW6),"")</f>
        <v/>
      </c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40" t="str">
        <f>IF(SUM(KZ6,LD6)&gt;0,SUM(KZ6,LD6),"")</f>
        <v/>
      </c>
      <c r="LT6" s="40" t="str">
        <f>IF(SUM(KY6:KZ6,LB6:LD6,LF6)-LA6-LE6&gt;0,SUM(KY6:KZ6,LB6:LD6,LF6)-LA6-LE6,"")</f>
        <v/>
      </c>
      <c r="LU6" s="40" t="str">
        <f>IF(SUM(LG6:LH6,LJ6)-LI6&gt;0,SUM(LG6:LH6,LJ6)-LI6,"")</f>
        <v/>
      </c>
      <c r="LV6" s="40" t="str">
        <f>IF(SUM(KZ6,LD6,LH6)&gt;0,SUM(KZ6,LD6,LH6),"")</f>
        <v/>
      </c>
      <c r="LW6" s="40" t="str">
        <f>IF(SUM(LT6,LU6)&gt;0,SUM(LT6,LU6),"")</f>
        <v/>
      </c>
      <c r="LX6" s="40" t="str">
        <f>IF(SUM(LL6,LP6)&gt;0,SUM(LL6,LP6),"")</f>
        <v/>
      </c>
      <c r="LY6" s="40" t="str">
        <f>IF(SUM(LK6:LL6,LN6:LP6,LR6)-SUM(LM6,LQ6)&gt;0,SUM(LK6:LL6,LN6:LP6,LR6)-SUM(LM6,LQ6),"")</f>
        <v/>
      </c>
      <c r="LZ6" s="40" t="str">
        <f>IF(SUM(LT6,LU6,LY6)&gt;0,SUM(LT6,LU6,LY6),"")</f>
        <v/>
      </c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1" t="str">
        <f>IF(SUM(MB6,MF6)&gt;0,SUM(MB6,MF6),"")</f>
        <v/>
      </c>
      <c r="MV6" s="11" t="str">
        <f>IF(SUM(MA6:MB6,MD6:MF6,MH6)-MC6-MG6&gt;0,SUM(MA6:MB6,MD6:MF6,MH6)-MC6-MG6,"")</f>
        <v/>
      </c>
      <c r="MW6" s="11" t="str">
        <f>IF(SUM(MI6:MJ6,ML6)-MK6&gt;0,SUM(MI6:MJ6,ML6)-MK6,"")</f>
        <v/>
      </c>
      <c r="MX6" s="11" t="str">
        <f>IF(SUM(MB6,MF6,MJ6)&gt;0,SUM(MB6,MF6,MJ6),"")</f>
        <v/>
      </c>
      <c r="MY6" s="11" t="str">
        <f>IF(SUM(MV6,MW6)&gt;0,SUM(MV6,MW6),"")</f>
        <v/>
      </c>
      <c r="MZ6" s="11" t="str">
        <f>IF(SUM(MN6,MR6)&gt;0,SUM(MN6,MR6),"")</f>
        <v/>
      </c>
      <c r="NA6" s="11" t="str">
        <f>IF(SUM(MM6:MN6,MP6:MR6,MT6)-SUM(MO6,MS6)&gt;0,SUM(MM6:MN6,MP6:MR6,MT6)-SUM(MO6,MS6),"")</f>
        <v/>
      </c>
      <c r="NB6" s="11" t="str">
        <f>IF(SUM(MV6,MW6,NA6)&gt;0,SUM(MV6,MW6,NA6),"")</f>
        <v/>
      </c>
      <c r="NC6" s="17"/>
      <c r="ND6" s="17"/>
      <c r="NE6" s="17"/>
      <c r="NF6" s="17"/>
      <c r="NG6" s="17"/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40" t="str">
        <f>IF(SUM(ND6,NH6)&gt;0,SUM(ND6,NH6),"")</f>
        <v/>
      </c>
      <c r="NX6" s="40" t="str">
        <f>IF(SUM(NC6:ND6,NF6:NH6,NJ6)-NE6-NI6&gt;0,SUM(NC6:ND6,NF6:NH6,NJ6)-NE6-NI6,"")</f>
        <v/>
      </c>
      <c r="NY6" s="40" t="str">
        <f>IF(SUM(NK6:NL6,NN6)-NM6&gt;0,SUM(NK6:NL6,NN6)-NM6,"")</f>
        <v/>
      </c>
      <c r="NZ6" s="40" t="str">
        <f>IF(SUM(ND6,NH6,NL6)&gt;0,SUM(ND6,NH6,NL6),"")</f>
        <v/>
      </c>
      <c r="OA6" s="40" t="str">
        <f>IF(SUM(NX6,NY6)&gt;0,SUM(NX6,NY6),"")</f>
        <v/>
      </c>
      <c r="OB6" s="40" t="str">
        <f>IF(SUM(NP6,NT6)&gt;0,SUM(NP6,NT6),"")</f>
        <v/>
      </c>
      <c r="OC6" s="40" t="str">
        <f>IF(SUM(NO6:NP6,NR6:NT6,NV6)-SUM(NQ6,NU6)&gt;0,SUM(NO6:NP6,NR6:NT6,NV6)-SUM(NQ6,NU6),"")</f>
        <v/>
      </c>
      <c r="OD6" s="40" t="str">
        <f>IF(SUM(NX6,NY6,OC6)&gt;0,SUM(NX6,NY6,OC6),"")</f>
        <v/>
      </c>
      <c r="OE6" s="18"/>
      <c r="OF6" s="18"/>
      <c r="OG6" s="18"/>
      <c r="OH6" s="18"/>
      <c r="OI6" s="18"/>
      <c r="OJ6" s="18"/>
      <c r="OK6" s="18"/>
      <c r="OL6" s="18"/>
      <c r="OM6" s="18"/>
      <c r="ON6" s="18"/>
      <c r="OO6" s="18"/>
      <c r="OP6" s="18"/>
      <c r="OQ6" s="18"/>
      <c r="OR6" s="18"/>
      <c r="OS6" s="18"/>
      <c r="OT6" s="18"/>
      <c r="OU6" s="18"/>
      <c r="OV6" s="18"/>
      <c r="OW6" s="18"/>
      <c r="OX6" s="18"/>
      <c r="OY6" s="11" t="str">
        <f>IF(SUM(OF6,OJ6)&gt;0,SUM(OF6,OJ6),"")</f>
        <v/>
      </c>
      <c r="OZ6" s="11" t="str">
        <f>IF(SUM(OE6:OF6,OH6:OJ6,OL6)-OG6-OK6&gt;0,SUM(OE6:OF6,OH6:OJ6,OL6)-OG6-OK6,"")</f>
        <v/>
      </c>
      <c r="PA6" s="11" t="str">
        <f>IF(SUM(OM6:ON6,OP6)-OO6&gt;0,SUM(OM6:ON6,OP6)-OO6,"")</f>
        <v/>
      </c>
      <c r="PB6" s="11" t="str">
        <f>IF(SUM(OF6,OJ6,ON6)&gt;0,SUM(OF6,OJ6,ON6),"")</f>
        <v/>
      </c>
      <c r="PC6" s="11" t="str">
        <f>IF(SUM(OZ6,PA6)&gt;0,SUM(OZ6,PA6),"")</f>
        <v/>
      </c>
      <c r="PD6" s="11" t="str">
        <f>IF(SUM(OR6,OV6)&gt;0,SUM(OR6,OV6),"")</f>
        <v/>
      </c>
      <c r="PE6" s="11" t="str">
        <f>IF(SUM(OQ6:OR6,OT6:OV6,OX6)-SUM(OS6,OW6)&gt;0,SUM(OQ6:OR6,OT6:OV6,OX6)-SUM(OS6,OW6),"")</f>
        <v/>
      </c>
      <c r="PF6" s="11" t="str">
        <f>IF(SUM(OZ6,PA6,PE6)&gt;0,SUM(OZ6,PA6,PE6),"")</f>
        <v/>
      </c>
      <c r="PG6" s="17"/>
      <c r="PH6" s="17"/>
      <c r="PI6" s="17"/>
      <c r="PJ6" s="17"/>
      <c r="PK6" s="17"/>
      <c r="PL6" s="17"/>
      <c r="PM6" s="17"/>
      <c r="PN6" s="17"/>
      <c r="PO6" s="17"/>
      <c r="PP6" s="17"/>
      <c r="PQ6" s="17"/>
      <c r="PR6" s="17"/>
      <c r="PS6" s="17"/>
      <c r="PT6" s="17"/>
      <c r="PU6" s="17"/>
      <c r="PV6" s="17"/>
      <c r="PW6" s="17"/>
      <c r="PX6" s="17"/>
      <c r="PY6" s="17"/>
      <c r="PZ6" s="17"/>
      <c r="QA6" s="40" t="str">
        <f>IF(SUM(PH6,PL6)&gt;0,SUM(PH6,PL6),"")</f>
        <v/>
      </c>
      <c r="QB6" s="40" t="str">
        <f>IF(SUM(PG6:PH6,PJ6:PL6,PN6)-PI6-PM6&gt;0,SUM(PG6:PH6,PJ6:PL6,PN6)-PI6-PM6,"")</f>
        <v/>
      </c>
      <c r="QC6" s="40" t="str">
        <f>IF(SUM(PO6:PP6,PR6)-PQ6&gt;0,SUM(PO6:PP6,PR6)-PQ6,"")</f>
        <v/>
      </c>
      <c r="QD6" s="40" t="str">
        <f>IF(SUM(PH6,PL6,PP6)&gt;0,SUM(PH6,PL6,PP6),"")</f>
        <v/>
      </c>
      <c r="QE6" s="40" t="str">
        <f>IF(SUM(QB6,QC6)&gt;0,SUM(QB6,QC6),"")</f>
        <v/>
      </c>
      <c r="QF6" s="40" t="str">
        <f>IF(SUM(PT6,PX6)&gt;0,SUM(PT6,PX6),"")</f>
        <v/>
      </c>
      <c r="QG6" s="40" t="str">
        <f>IF(SUM(PS6:PT6,PV6:PX6,PZ6)-SUM(PU6,PY6)&gt;0,SUM(PS6:PT6,PV6:PX6,PZ6)-SUM(PU6,PY6),"")</f>
        <v/>
      </c>
      <c r="QH6" s="40" t="str">
        <f>IF(SUM(QB6,QC6,QG6)&gt;0,SUM(QB6,QC6,QG6),"")</f>
        <v/>
      </c>
      <c r="QI6" s="18"/>
      <c r="QJ6" s="18"/>
      <c r="QK6" s="18"/>
      <c r="QL6" s="18"/>
      <c r="QM6" s="18"/>
      <c r="QN6" s="18"/>
      <c r="QO6" s="18"/>
      <c r="QP6" s="18"/>
      <c r="QQ6" s="18"/>
      <c r="QR6" s="18"/>
      <c r="QS6" s="18"/>
      <c r="QT6" s="18"/>
      <c r="QU6" s="18"/>
      <c r="QV6" s="18"/>
      <c r="QW6" s="18"/>
      <c r="QX6" s="18"/>
      <c r="QY6" s="18"/>
      <c r="QZ6" s="18"/>
      <c r="RA6" s="18"/>
      <c r="RB6" s="18"/>
      <c r="RC6" s="11" t="str">
        <f>IF(SUM(QJ6,QN6)&gt;0,SUM(QJ6,QN6),"")</f>
        <v/>
      </c>
      <c r="RD6" s="11" t="str">
        <f>IF(SUM(QI6:QJ6,QL6:QN6,QP6)-QK6-QO6&gt;0,SUM(QI6:QJ6,QL6:QN6,QP6)-QK6-QO6,"")</f>
        <v/>
      </c>
      <c r="RE6" s="11" t="str">
        <f>IF(SUM(QQ6:QR6,QT6)-QS6&gt;0,SUM(QQ6:QR6,QT6)-QS6,"")</f>
        <v/>
      </c>
      <c r="RF6" s="11" t="str">
        <f>IF(SUM(QJ6,QN6,QR6)&gt;0,SUM(QJ6,QN6,QR6),"")</f>
        <v/>
      </c>
      <c r="RG6" s="11" t="str">
        <f>IF(SUM(RD6,RE6)&gt;0,SUM(RD6,RE6),"")</f>
        <v/>
      </c>
      <c r="RH6" s="11" t="str">
        <f>IF(SUM(QV6,QZ6)&gt;0,SUM(QV6,QZ6),"")</f>
        <v/>
      </c>
      <c r="RI6" s="11" t="str">
        <f>IF(SUM(QU6:QV6,QX6:QZ6,RB6)-SUM(QW6,RA6)&gt;0,SUM(QU6:QV6,QX6:QZ6,RB6)-SUM(QW6,RA6),"")</f>
        <v/>
      </c>
      <c r="RJ6" s="11" t="str">
        <f>IF(SUM(RD6,RE6,RI6)&gt;0,SUM(RD6,RE6,RI6),"")</f>
        <v/>
      </c>
      <c r="RK6" s="17"/>
      <c r="RL6" s="17"/>
      <c r="RM6" s="17"/>
      <c r="RN6" s="17"/>
      <c r="RO6" s="17"/>
      <c r="RP6" s="17"/>
      <c r="RQ6" s="17"/>
      <c r="RR6" s="17"/>
      <c r="RS6" s="17"/>
      <c r="RT6" s="17"/>
      <c r="RU6" s="17"/>
      <c r="RV6" s="17"/>
      <c r="RW6" s="17"/>
      <c r="RX6" s="17"/>
      <c r="RY6" s="17"/>
      <c r="RZ6" s="17"/>
      <c r="SA6" s="17"/>
      <c r="SB6" s="17"/>
      <c r="SC6" s="17"/>
      <c r="SD6" s="17"/>
      <c r="SE6" s="40" t="str">
        <f>IF(SUM(RL6,RP6)&gt;0,SUM(RL6,RP6),"")</f>
        <v/>
      </c>
      <c r="SF6" s="40" t="str">
        <f>IF(SUM(RK6:RL6,RN6:RP6,RR6)-RM6-RQ6&gt;0,SUM(RK6:RL6,RN6:RP6,RR6)-RM6-RQ6,"")</f>
        <v/>
      </c>
      <c r="SG6" s="40" t="str">
        <f>IF(SUM(RS6:RT6,RV6)-RU6&gt;0,SUM(RS6:RT6,RV6)-RU6,"")</f>
        <v/>
      </c>
      <c r="SH6" s="40" t="str">
        <f>IF(SUM(RL6,RP6,RT6)&gt;0,SUM(RL6,RP6,RT6),"")</f>
        <v/>
      </c>
      <c r="SI6" s="40" t="str">
        <f>IF(SUM(SF6,SG6)&gt;0,SUM(SF6,SG6),"")</f>
        <v/>
      </c>
      <c r="SJ6" s="40" t="str">
        <f>IF(SUM(RX6,SB6)&gt;0,SUM(RX6,SB6),"")</f>
        <v/>
      </c>
      <c r="SK6" s="40" t="str">
        <f>IF(SUM(RW6:RX6,RZ6:SB6,SD6)-SUM(RY6,SC6)&gt;0,SUM(RW6:RX6,RZ6:SB6,SD6)-SUM(RY6,SC6),"")</f>
        <v/>
      </c>
      <c r="SL6" s="40" t="str">
        <f>IF(SUM(SF6,SG6,SK6)&gt;0,SUM(SF6,SG6,SK6),"")</f>
        <v/>
      </c>
      <c r="SM6" s="26">
        <f>IF($CA6="P",BK6,(BK6+AO6)/2)</f>
        <v>15.7</v>
      </c>
      <c r="SN6" s="26">
        <f>IF($CA6="P",BL6,(BL6+AP6)/2)</f>
        <v>5</v>
      </c>
      <c r="SO6" s="26">
        <f>IF($CA6="P",BM6,(BM6+AQ6)/2)</f>
        <v>0.1</v>
      </c>
      <c r="SP6" s="26">
        <f>IF($CA6="P",BN6,(BN6+AR6)/2)</f>
        <v>0.7</v>
      </c>
      <c r="SQ6" s="26">
        <f>IF($CA6="P",BO6,(BO6+AS6)/2)</f>
        <v>16.75</v>
      </c>
      <c r="SR6" s="26">
        <f>IF($CA6="P",BP6,(BP6+AT6)/2)</f>
        <v>5.2</v>
      </c>
      <c r="SS6" s="26">
        <f>IF($CA6="P",BQ6,(BQ6+AU6)/2)</f>
        <v>0</v>
      </c>
      <c r="ST6" s="26">
        <f>IF($CA6="P",BR6,(BR6+AV6)/2)</f>
        <v>0.7</v>
      </c>
      <c r="SU6" s="26">
        <f>IF($CA6="P",BS6,(BS6+AW6)/2)</f>
        <v>16.899999999999999</v>
      </c>
      <c r="SV6" s="26">
        <f>IF($CA6="P",BT6,(BT6+AX6)/2)</f>
        <v>5</v>
      </c>
      <c r="SW6" s="26">
        <f>IF($CA6="P",BU6,(BU6+AY6)/2)</f>
        <v>0</v>
      </c>
      <c r="SX6" s="26">
        <f>IF($CA6="P",BV6,(BV6+AZ6)/2)</f>
        <v>0.7</v>
      </c>
      <c r="SY6" s="26">
        <f>IF($CA6="P",BW6,(BW6+BA6)/2)</f>
        <v>15.95</v>
      </c>
      <c r="SZ6" s="26">
        <f>IF($CA6="P",BX6,(BX6+BB6)/2)</f>
        <v>5.2</v>
      </c>
      <c r="TA6" s="26">
        <f>IF($CA6="P",BY6,(BY6+BC6)/2)</f>
        <v>0</v>
      </c>
      <c r="TB6" s="26">
        <f>IF($CA6="P",BZ6,(BZ6+BD6)/2)</f>
        <v>0.7</v>
      </c>
      <c r="TC6" s="28" t="s">
        <v>53</v>
      </c>
      <c r="TD6" s="11">
        <f>IF(SUM(SN6,SR6)&gt;0,SUM(SN6,SR6),"")</f>
        <v>10.199999999999999</v>
      </c>
      <c r="TE6" s="11">
        <f>IF(SUM(SM6:SN6,SP6:SR6,ST6)-SO6-SS6&gt;0,SUM(SM6:SN6,SP6:SR6,ST6)-SO6-SS6,"")</f>
        <v>43.95</v>
      </c>
      <c r="TF6" s="11">
        <f>IF(SUM(SV6,SZ6)&gt;0,SUM(SV6,SZ6),"")</f>
        <v>10.199999999999999</v>
      </c>
      <c r="TG6" s="11">
        <f>IF(SUM(SU6:SV6,SX6:SZ6,TB6)-SUM(SW6,TA6)&gt;0,SUM(SU6:SV6,SX6:SZ6,TB6)-SUM(SW6,TA6),"")</f>
        <v>44.45</v>
      </c>
      <c r="TH6" s="11">
        <f>IF(SUM(TE6,TG6)&gt;0,SUM(TE6,TG6),"")</f>
        <v>88.4</v>
      </c>
    </row>
    <row r="7" spans="1:528" x14ac:dyDescent="0.2">
      <c r="A7" s="4" cm="1">
        <f t="array" ref="A7">IF(AND(H7&lt;&gt;"",H7&lt;&gt;"No DD"),SUMPRODUCT((H$4:H$19&lt;&gt;"")*(H$4:H$19&lt;&gt;"No DD")*(E$4:E$19&gt;E7))+1,IF(H7="No DD",SUMPRODUCT((H$4:H$19="No DD")*(E$4:E$19&gt;E7))+1+SUMPRODUCT((H$4:H$19&lt;&gt;"")*(H$4:H$19&lt;&gt;"No DD")),""))</f>
        <v>4</v>
      </c>
      <c r="B7" s="5" t="s">
        <v>134</v>
      </c>
      <c r="C7" s="4" t="s">
        <v>5</v>
      </c>
      <c r="D7" s="4">
        <v>2003</v>
      </c>
      <c r="E7" s="9">
        <f>SUM(J7:P7)+SUM(J7:M7)*0.0000001+SUM(J7)*0.0000000000001</f>
        <v>134.20000888000448</v>
      </c>
      <c r="F7" s="3" t="str">
        <f>IF(OR(AND(AJ7&gt;=AN$21,AK7&gt;=AN$25,AJ7&lt;&gt;"",AI7=""),AND(AL7&gt;=AN$21,AM7&gt;=AN$25,AL7&lt;&gt;"",AI7=""),AND(BF7&gt;=BJ$21,BG7&gt;=BJ$25,BF7&lt;&gt;"",BE7=""),AND(BH7&gt;=BJ$21,BI7&gt;=BJ$25,BH7&lt;&gt;"",BE7=""),AND(CB7&gt;=CF$21,CC7&gt;=CF$25,CB7&lt;&gt;"",CA7=""),AND(CD7&gt;=CF$21,CE7&gt;=CF$25,CD7&lt;&gt;""),AND(DC7&gt;=DJ$21,DD7&gt;=DJ$25,DC7&lt;&gt;""),AND(DH7&gt;=DJ$21,DI7&gt;=DJ$25,DH7&lt;&gt;""),AND(EE7&gt;=EL$21,EF7&gt;=EL$25,EE7&lt;&gt;""),AND(EJ7&gt;=EL$21,EK7&gt;=EL$25,EJ7&lt;&gt;""),AND(FG7&gt;=FN$21,FH7&gt;=FN$25,FG7&lt;&gt;""),AND(FL7&gt;=FN$21,FM7&gt;=FN$25,FL7&lt;&gt;""),AND(GI7&gt;=GP$21,GJ7&gt;=GP$25,GI7&lt;&gt;""),AND(GN7&gt;=GP$21,GO7&gt;=GP$25,GN7&lt;&gt;""),AND(HK7&gt;=HR$21,HL7&gt;=HR$25,HK7&lt;&gt;""),AND(HP7&gt;=HR$21,HQ7&gt;=HR$25,HP7&lt;&gt;""),AND(IM7&gt;=IT$21,IN7&gt;=IT$25,IM7&lt;&gt;""),AND(IR7&gt;=IT$21,IS7&gt;=IT$25,IR7&lt;&gt;""),AND(JO7&gt;=JV$21,JP7&gt;=JV$25,JO7&lt;&gt;""),AND(JT7&gt;=JV$21,JU7&gt;=JV$25,JT7&lt;&gt;""),AND(KQ7&gt;=KX$21,KR7&gt;=KX$25,KQ7&lt;&gt;""),AND(KV7&gt;=KX$21,KW7&gt;=KX$25,KV7&lt;&gt;""),AND(LS7&gt;=LZ$21,LT7&gt;=LZ$25,LS7&lt;&gt;""),AND(LX7&gt;=LZ$21,LY7&gt;=LZ$25,LX7&lt;&gt;""),AND(MU7&gt;=NB$21,MV7&gt;=NB$25,MU7&lt;&gt;""),AND(MZ7&gt;=NB$21,NA7&gt;=NB$25,MZ7&lt;&gt;""),AND(NW7&gt;=OD$21,NX7&gt;=OD$25,NW7&lt;&gt;""),AND(OB7&gt;=OD$21,OC7&gt;=OD$25,OB7&lt;&gt;""),AND(OY7&gt;=PF$21,OZ7&gt;=PF$25,OY7&lt;&gt;""),AND(PD7&gt;=PF$21,PE7&gt;=PF$25,PD7&lt;&gt;""),AND(QA7&gt;=QH$21,QB7&gt;=QH$25,QA7&lt;&gt;""),AND(QF7&gt;=QH$21,QG7&gt;=QH$25,QF7&lt;&gt;""),AND(RC7&gt;=RJ$21,RD7&gt;=RJ$25,RC7&lt;&gt;""),AND(RH7&gt;=RJ$21,RI7&gt;=RJ$25,RH7&lt;&gt;""),AND(SE7&gt;=SL$21,SF7&gt;=SL$25,SE7&lt;&gt;""),AND(SJ7&gt;=SL$21,SK7&gt;=SL$25,SJ7&lt;&gt;"")),"P","")</f>
        <v>P</v>
      </c>
      <c r="G7" s="3" t="str">
        <f>IF(OR(AND(AK7&gt;=AN$25,AK7&lt;&gt;"",AI7=""),AND(AM7&gt;=AN$25,AM7&lt;&gt;"",AI7=""),AND(BG7&gt;=BJ$25,BG7&lt;&gt;"",BE7=""),AND(BI7&gt;=BJ$25,BI7&lt;&gt;"",BE7=""),AND(CC7&gt;=CF$25,CC7&lt;&gt;"",CA7=""),AND(CE7&gt;=CF$25,CE7&lt;&gt;"",CA7=""),AND(DD7&gt;=DJ$25,DD7&lt;&gt;""),AND(DI7&gt;=DJ$25,DI7&lt;&gt;""),AND(EF7&gt;=EL$25,EF7&lt;&gt;""),AND(EK7&gt;=EL$25,EK7&lt;&gt;""),AND(FH7&gt;=FN$25,FH7&lt;&gt;""),AND(FM7&gt;=FN$25,FM7&lt;&gt;""),AND(GJ7&gt;=GP$25,GJ7&lt;&gt;""),AND(GO7&gt;=GP$25,GO7&lt;&gt;""),AND(HL7&gt;=HR$25,HL7&lt;&gt;""),AND(HQ7&gt;=HR$25,HQ7&lt;&gt;""),AND(IN7&gt;=IT$25,IN7&lt;&gt;""),AND(IS7&gt;=IT$25,IS7&lt;&gt;""),AND(JP7&gt;=JV$25,JP7&lt;&gt;""),AND(JU7&gt;=JV$25,JU7&lt;&gt;""),AND(KR7&gt;=KX$25,KR7&lt;&gt;""),AND(KW7&gt;=KX$25,KW7&lt;&gt;""),AND(LT7&gt;=LZ$25,LT7&lt;&gt;""),AND(LY7&gt;=LZ$25,LY7&lt;&gt;""),AND(MV7&gt;=NB$25,MV7&lt;&gt;""),AND(NA7&gt;=NB$25,NA7&lt;&gt;""),AND(NX7&gt;=OD$25,NX7&lt;&gt;""),AND(OC7&gt;=OD$25,OC7&lt;&gt;""),AND(OZ7&gt;=PF$25,OZ7&lt;&gt;""),AND(PE7&gt;=PF$25,PE7&lt;&gt;""),AND(QB7&gt;=QH$25,QB7&lt;&gt;""),AND(QG7&gt;=QH$25,QG7&lt;&gt;""),AND(RD7&gt;=RJ$25,RD7&lt;&gt;""),AND(RI7&gt;=RJ$25,RI7&lt;&gt;""),AND(SF7&gt;=SL$25,SF7&lt;&gt;""),AND(SK7&gt;=SL$25,SK7&lt;&gt;"")),"P","")</f>
        <v>P</v>
      </c>
      <c r="H7" s="36" t="str">
        <f>IF(AND(G7="P",F7=""),"No DD",IF(OR(AND(AJ7&gt;=AN$24,AK7&gt;=AN$28,AJ7&lt;&gt;"",AI7=""),AND(AL7&gt;=AN$24,AM7&gt;=AN$28,AL7&lt;&gt;"",AI7=""),AND(BF7&gt;=BJ$24,BG7&gt;=BJ$28,BF7&lt;&gt;"",BE7=""),AND(BH7&gt;=BJ$24,BI7&gt;=BJ$28,BH7&lt;&gt;"",BE7=""),AND(CB7&gt;=CF$24,CC7&gt;=CF$28,CB7&lt;&gt;"",CA7=""),AND(CD7&gt;=CF$24,CE7&gt;=CF$28,CD7&lt;&gt;""),AND(DC7&gt;=DJ$24,DD7&gt;=DJ$28,DC7&lt;&gt;""),AND(DH7&gt;=DJ$24,DI7&gt;=DJ$28,DH7&lt;&gt;""),AND(EE7&gt;=EL$24,EF7&gt;=EL$28,EE7&lt;&gt;""),AND(EJ7&gt;=EL$24,EK7&gt;=EL$28,EJ7&lt;&gt;""),AND(FG7&gt;=FN$24,FH7&gt;=FN$28,FG7&lt;&gt;""),AND(FL7&gt;=FN$24,FM7&gt;=FN$28,FL7&lt;&gt;""),AND(GI7&gt;=GP$24,GJ7&gt;=GP$28,GI7&lt;&gt;""),AND(GN7&gt;=GP$24,GO7&gt;=GP$28,GN7&lt;&gt;""),AND(HK7&gt;=HR$24,HL7&gt;=HR$28,HK7&lt;&gt;""),AND(HP7&gt;=HR$24,HQ7&gt;=HR$28,HP7&lt;&gt;""),AND(IM7&gt;=IT$24,IN7&gt;=IT$28,IM7&lt;&gt;""),AND(IR7&gt;=IT$24,IS7&gt;=IT$28,IR7&lt;&gt;""),AND(JO7&gt;=JV$24,JP7&gt;=JV$28,JO7&lt;&gt;""),AND(JT7&gt;=JV$24,JU7&gt;=JV$28,JT7&lt;&gt;""),AND(KQ7&gt;=KX$24,KR7&gt;=KX$28,KQ7&lt;&gt;""),AND(KV7&gt;=KX$24,KW7&gt;=KX$28,KV7&lt;&gt;""),AND(LS7&gt;=LZ$24,LT7&gt;=LZ$28,LS7&lt;&gt;""),AND(LX7&gt;=LZ$24,LY7&gt;=LZ$28,LX7&lt;&gt;""),AND(MU7&gt;=NB$24,MV7&gt;=NB$28,MU7&lt;&gt;""),AND(MZ7&gt;=NB$24,NA7&gt;=NB$28,MZ7&lt;&gt;""),AND(NW7&gt;=OD$24,NX7&gt;=OD$28,NW7&lt;&gt;""),AND(OB7&gt;=OD$24,OC7&gt;=OD$28,OB7&lt;&gt;""),AND(OY7&gt;=PF$24,OZ7&gt;=PF$28,OY7&lt;&gt;""),AND(PD7&gt;=PF$24,PE7&gt;=PF$28,PD7&lt;&gt;""),AND(QA7&gt;=QH$24,QB7&gt;=QH$28,QA7&lt;&gt;""),AND(QF7&gt;=QH$24,QG7&gt;=QH$28,QF7&lt;&gt;""),AND(RC7&gt;=RJ$24,RD7&gt;=RJ$28,RC7&lt;&gt;""),AND(RH7&gt;=RJ$24,RI7&gt;=RJ$28,RH7&lt;&gt;""),AND(SE7&gt;=SL$24,SF7&gt;=SL$28,SE7&lt;&gt;""),AND(SJ7&gt;=SL$24,SK7&gt;=SL$28,SJ7&lt;&gt;"")),"Merit",IF(OR(AND(AJ7&gt;=AN$23,AK7&gt;=AN$27,AJ7&lt;&gt;"",AI7=""),AND(AL7&gt;=AN$23,AM7&gt;=AN$27,AL7&lt;&gt;"",AI7=""),AND(BF7&gt;=BJ$23,BG7&gt;=BJ$27,BF7&lt;&gt;"",BE7=""),AND(BH7&gt;=BJ$23,BI7&gt;=BJ$27,BH7&lt;&gt;"",BE7=""),AND(CB7&gt;=CF$23,CC7&gt;=CF$27,CB7&lt;&gt;"",CA7=""),AND(CD7&gt;=CF$23,CE7&gt;=CF$27,CD7&lt;&gt;""),AND(DC7&gt;=DJ$23,DD7&gt;=DJ$27,DC7&lt;&gt;""),AND(DH7&gt;=DJ$23,DI7&gt;=DJ$27,DH7&lt;&gt;""),AND(EE7&gt;=EL$23,EF7&gt;=EL$27,EE7&lt;&gt;""),AND(EJ7&gt;=EL$23,EK7&gt;=EL$27,EJ7&lt;&gt;""),AND(FG7&gt;=FN$23,FH7&gt;=FN$27,FG7&lt;&gt;""),AND(FL7&gt;=FN$23,FM7&gt;=FN$27,FL7&lt;&gt;""),AND(GI7&gt;=GP$23,GJ7&gt;=GP$27,GI7&lt;&gt;""),AND(GN7&gt;=GP$23,GO7&gt;=GP$27,GN7&lt;&gt;""),AND(HK7&gt;=HR$23,HL7&gt;=HR$27,HK7&lt;&gt;""),AND(HP7&gt;=HR$23,HQ7&gt;=HR$27,HP7&lt;&gt;""),AND(IM7&gt;=IT$23,IN7&gt;=IT$27,IM7&lt;&gt;""),AND(IR7&gt;=IT$23,IS7&gt;=IT$27,IR7&lt;&gt;""),AND(JO7&gt;=JV$23,JP7&gt;=JV$27,JO7&lt;&gt;""),AND(JT7&gt;=JV$23,JU7&gt;=JV$27,JT7&lt;&gt;""),AND(KQ7&gt;=KX$23,KR7&gt;=KX$27,KQ7&lt;&gt;""),AND(KV7&gt;=KX$23,KW7&gt;=KX$27,KV7&lt;&gt;""),AND(LS7&gt;=LZ$23,LT7&gt;=LZ$27,LS7&lt;&gt;""),AND(LX7&gt;=LZ$23,LY7&gt;=LZ$27,LX7&lt;&gt;""),AND(MU7&gt;=NB$23,MV7&gt;=NB$27,MU7&lt;&gt;""),AND(MZ7&gt;=NB$23,NA7&gt;=NB$27,MZ7&lt;&gt;""),AND(NW7&gt;=OD$23,NX7&gt;=OD$27,NW7&lt;&gt;""),AND(OB7&gt;=OD$23,OC7&gt;=OD$27,OB7&lt;&gt;""),AND(OY7&gt;=PF$23,OZ7&gt;=PF$27,OY7&lt;&gt;""),AND(PD7&gt;=PF$23,PE7&gt;=PF$27,PD7&lt;&gt;""),AND(QA7&gt;=QH$23,QB7&gt;=QH$27,QA7&lt;&gt;""),AND(QF7&gt;=QH$23,QG7&gt;=QH$27,QF7&lt;&gt;""),AND(RC7&gt;=RJ$23,RD7&gt;=RJ$27,RC7&lt;&gt;""),AND(RH7&gt;=RJ$23,RI7&gt;=RJ$27,RH7&lt;&gt;""),AND(SE7&gt;=SL$23,SF7&gt;=SL$27,SE7&lt;&gt;""),AND(SJ7&gt;=SL$23,SK7&gt;=SL$27,SJ7&lt;&gt;"")),"Excellence",IF(I7="P","Worlds Team",IF(F7="P","National Team","")))))</f>
        <v>Worlds Team</v>
      </c>
      <c r="I7" s="3" t="str">
        <f>IF(OR(AND(AJ7&gt;=AN$22,AK7&gt;=AN$26,AJ7&lt;&gt;"",AI7=""),AND(AL7&gt;=AN$22,AM7&gt;=AN$26,AL7&lt;&gt;"",AI7=""),AND(BF7&gt;=BJ$22,BG7&gt;=BJ$26,BF7&lt;&gt;"",BE7=""),AND(BH7&gt;=BJ$22,BI7&gt;=BJ$26,BH7&lt;&gt;"",BE7=""),AND(CB7&gt;=CF$22,CC7&gt;=CF$26,CB7&lt;&gt;"",CA7=""),AND(CD7&gt;=CF$22,CE7&gt;=CF$26,CD7&lt;&gt;""),AND(DC7&gt;=DJ$22,DD7&gt;=DJ$26,DC7&lt;&gt;""),AND(DH7&gt;=DJ$22,DI7&gt;=DJ$26,DH7&lt;&gt;""),AND(EE7&gt;=EL$22,EF7&gt;=EL$26,EE7&lt;&gt;""),AND(EJ7&gt;=EL$22,EK7&gt;=EL$26,EJ7&lt;&gt;""),AND(FG7&gt;=FN$22,FH7&gt;=FN$26,FG7&lt;&gt;""),AND(FL7&gt;=FN$22,FM7&gt;=FN$26,FL7&lt;&gt;""),AND(GI7&gt;=GP$22,GJ7&gt;=GP$26,GI7&lt;&gt;""),AND(GN7&gt;=GP$22,GO7&gt;=GP$26,GN7&lt;&gt;""),AND(HK7&gt;=HR$22,HL7&gt;=HR$26,HK7&lt;&gt;""),AND(HP7&gt;=HR$22,HQ7&gt;=HR$26,HP7&lt;&gt;""),AND(IM7&gt;=IT$22,IN7&gt;=IT$26,IM7&lt;&gt;""),AND(IR7&gt;=IT$22,IS7&gt;=IT$26,IR7&lt;&gt;""),AND(JO7&gt;=JV$22,JP7&gt;=JV$26,JO7&lt;&gt;""),AND(JT7&gt;=JV$22,JU7&gt;=JV$26,JT7&lt;&gt;""),AND(KQ7&gt;=KX$22,KR7&gt;=KX$26,KQ7&lt;&gt;""),AND(KV7&gt;=KX$22,KW7&gt;=KX$26,KV7&lt;&gt;""),AND(LS7&gt;=LZ$22,LT7&gt;=LZ$26,LS7&lt;&gt;""),AND(LX7&gt;=LZ$22,LY7&gt;=LZ$26,LX7&lt;&gt;""),AND(MU7&gt;=NB$22,MV7&gt;=NB$26,MU7&lt;&gt;""),AND(MZ7&gt;=NB$22,NA7&gt;=NB$26,MZ7&lt;&gt;""),AND(NW7&gt;=OD$22,NX7&gt;=OD$26,NW7&lt;&gt;""),AND(OB7&gt;=OD$22,OC7&gt;=OD$26,OB7&lt;&gt;""),AND(OY7&gt;=PF$22,OZ7&gt;=PF$26,OY7&lt;&gt;""),AND(PD7&gt;=PF$22,PE7&gt;=PF$26,PD7&lt;&gt;""),AND(QA7&gt;=QH$22,QB7&gt;=QH$26,QA7&lt;&gt;""),AND(QF7&gt;=QH$22,QG7&gt;=QH$26,QF7&lt;&gt;""),AND(RC7&gt;=RJ$22,RD7&gt;=RJ$26,RC7&lt;&gt;""),AND(RH7&gt;=RJ$22,RI7&gt;=RJ$26,RH7&lt;&gt;""),AND(SE7&gt;=SL$22,SF7&gt;=SL$26,SE7&lt;&gt;""),AND(SJ7&gt;=SL$22,SK7&gt;=SL$26,SJ7&lt;&gt;"")),"P","")</f>
        <v>P</v>
      </c>
      <c r="J7" s="8">
        <f>IF(COUNT(AK7,BG7,CC7)&gt;0,LARGE((AK7,BG7,CC7),1),0)</f>
        <v>44.5</v>
      </c>
      <c r="K7" s="8" t="str">
        <f>IF(J7=0,"",IF(J7=CC7,$BK$1,IF(J7=BG7,$AO$1,IF(J7=AK7,$S$1,""))))</f>
        <v>2025 3rd Domestic Trial</v>
      </c>
      <c r="L7" s="8">
        <f>IF(COUNT(AK7,BG7,CC7)&gt;1,LARGE((AK7,BG7,CC7),2),0)</f>
        <v>44.300000000000004</v>
      </c>
      <c r="M7" s="8" t="str">
        <f>IF(K7=0,"",IF(AND(L7=J7,L7=AK7,K7=BG7),$S$1,IF(AND(L7=J7,L7=AK7,L7=CC7),$S$1,IF(AND(L7=J7,L7=CC7,L7=BG7),$AO$1,IF(L7=CC7,$BK$1,IF(L7=BG7,$AO$1,IF(L7=AK7,$S$1,"")))))))</f>
        <v>2025 Elite Canada</v>
      </c>
      <c r="N7" s="8">
        <f>IF(MAX(AM7,BI7,CE7)&gt;0,MAX(AM7,BI7,CE7),0)</f>
        <v>45.4</v>
      </c>
      <c r="O7" s="8" t="str">
        <f>IF(N7=0,"",IF(N7=CE7,$BK$1,IF(N7=BI7,$AO$1,IF(N7=AM7,$S$1,""))))</f>
        <v>2025 Nationals</v>
      </c>
      <c r="P7" s="8" t="str">
        <f>IF(MAX(CG7:CH7)&gt;0,MAX(CG7:CH7),"")</f>
        <v/>
      </c>
      <c r="Q7" s="11" t="str">
        <f>IF(P7="","",IF(P7=CG7,"("&amp;CG$2&amp;")",IF(P7=CH7,"("&amp;CH$2&amp;")")))</f>
        <v/>
      </c>
      <c r="R7" s="8" t="str">
        <f>IF(P7="","",IF(P7=CG7,IF(P7+IF(L7="",0,L7)=SF7,$RK$1,IF(P7+IF(L7="",0,L7)=RD7,$QI$1,IF(P7+IF(L7="",0,L7)=QB7,$PG$1,IF(P7+IF(L7="",0,L7)=OZ7,$OE$1,IF(P7+IF(L7="",0,L7)=NX7,$NC$1,IF(P7+IF(L7="",0,L7)=MV7,$MA$1,IF(P7+IF(L7="",0,L7)=LT7,$KY$1,IF(P7+IF(L7="",0,L7)=KR7,$JW$1,IF(P7+IF(L7="",0,L7)=JP7,$IU$1,IF(P7+IF(L7="",0,L7)=IN7,$HS$1,IF(P7+IF(L7="",0,L7)=HL7,$GQ$1,IF(P7+IF(L7="",0,L7)=GJ7,$FO$1,IF(P7+IF(L7="",0,L7)=FH7,$EM$1,IF(P7+IF(L7="",0,L7)=EF7,$DK$1,IF(P7+IF(L7="",0,L7)=DD7,$CI$1))))))))))))))),IF(P7=CH7,IF(P7+IF(N7="",0,N7)=SK7,$RK$1,IF(P7+IF(N7="",0,N7)=RI7,$QI$1,IF(P7+IF(N7="",0,N7)=QG7,$PG$1,IF(P7+IF(N7="",0,N7)=PE7,$OE$1,IF(P7+IF(N7="",0,N7)=OC7,$NC$1,IF(P7+IF(N7="",0,N7)=NA7,$MA$1,IF(P7+IF(N7="",0,N7)=LY7,$KY$1,IF(P7+IF(N7="",0,N7)=KW7,$JW$1,IF(P7+IF(N7="",0,N7)=JU7,$IU$1,IF(P7+IF(N7="",0,N7)=IS7,$HS$1,IF(P7+IF(N7="",0,N7)=HQ7,$GQ$1,IF(P7+IF(N7="",0,N7)=GO7,$FO$1,IF(P7+IF(N7="",0,N7)=FM7,$EM$1,IF(P7+IF(N7="",0,N7)=EK7,$DK$1,IF(P7+IF(N7="",0,N7)=DI7,$CI$1))))))))))))))))))</f>
        <v/>
      </c>
      <c r="S7" s="19">
        <v>17.7</v>
      </c>
      <c r="T7" s="19">
        <v>4.0999999999999996</v>
      </c>
      <c r="U7" s="19">
        <v>0</v>
      </c>
      <c r="V7" s="19">
        <v>0</v>
      </c>
      <c r="W7" s="19">
        <v>18.2</v>
      </c>
      <c r="X7" s="19">
        <v>3.6</v>
      </c>
      <c r="Y7" s="19">
        <v>0</v>
      </c>
      <c r="Z7" s="19">
        <v>0.7</v>
      </c>
      <c r="AA7" s="19">
        <v>14.3</v>
      </c>
      <c r="AB7" s="19">
        <v>2.9</v>
      </c>
      <c r="AC7" s="19">
        <v>1.1000000000000001</v>
      </c>
      <c r="AD7" s="19">
        <v>0.7</v>
      </c>
      <c r="AE7" s="19">
        <v>17.100000000000001</v>
      </c>
      <c r="AF7" s="19">
        <v>4.3</v>
      </c>
      <c r="AG7" s="19">
        <v>0</v>
      </c>
      <c r="AH7" s="19">
        <v>0.7</v>
      </c>
      <c r="AI7" s="27"/>
      <c r="AJ7" s="40">
        <f>IF(SUM(T7,X7)&gt;0,SUM(T7,X7),"")</f>
        <v>7.6999999999999993</v>
      </c>
      <c r="AK7" s="40">
        <f>IF(SUM(S7:T7,V7:X7,Z7)-U7-Y7&gt;0,SUM(S7:T7,V7:X7,Z7)-U7-Y7,"")</f>
        <v>44.300000000000004</v>
      </c>
      <c r="AL7" s="40">
        <f>IF(SUM(AB7,AF7)&gt;0,SUM(AB7,AF7),"")</f>
        <v>7.1999999999999993</v>
      </c>
      <c r="AM7" s="40">
        <f>IF(SUM(AA7:AB7,AD7:AF7,AH7)-SUM(AC7,AG7)&gt;0,SUM(AA7:AB7,AD7:AF7,AH7)-SUM(AC7,AG7),"")</f>
        <v>38.9</v>
      </c>
      <c r="AN7" s="40">
        <f>IF(SUM(AK7,AM7)&gt;0,SUM(AK7,AM7),"")</f>
        <v>83.2</v>
      </c>
      <c r="AO7" s="18">
        <v>14</v>
      </c>
      <c r="AP7" s="18">
        <v>2.9</v>
      </c>
      <c r="AQ7" s="18">
        <v>0</v>
      </c>
      <c r="AR7" s="18">
        <v>0.7</v>
      </c>
      <c r="AS7" s="18">
        <v>17.399999999999999</v>
      </c>
      <c r="AT7" s="18">
        <v>3.6</v>
      </c>
      <c r="AU7" s="18">
        <v>0.2</v>
      </c>
      <c r="AV7" s="18">
        <v>0.7</v>
      </c>
      <c r="AW7" s="18">
        <v>16.7</v>
      </c>
      <c r="AX7" s="18">
        <v>6.1</v>
      </c>
      <c r="AY7" s="18">
        <v>0</v>
      </c>
      <c r="AZ7" s="18">
        <v>0.7</v>
      </c>
      <c r="BA7" s="18">
        <v>17.600000000000001</v>
      </c>
      <c r="BB7" s="18">
        <v>3.6</v>
      </c>
      <c r="BC7" s="18">
        <v>0</v>
      </c>
      <c r="BD7" s="18">
        <v>0.7</v>
      </c>
      <c r="BE7" s="28"/>
      <c r="BF7" s="11">
        <f>IF(SUM(AP7,AT7)&gt;0,SUM(AP7,AT7),"")</f>
        <v>6.5</v>
      </c>
      <c r="BG7" s="11">
        <f>IF(SUM(AO7:AP7,AR7:AT7,AV7)-AQ7-AU7&gt;0,SUM(AO7:AP7,AR7:AT7,AV7)-AQ7-AU7,"")</f>
        <v>39.1</v>
      </c>
      <c r="BH7" s="11">
        <f>IF(SUM(AX7,BB7)&gt;0,SUM(AX7,BB7),"")</f>
        <v>9.6999999999999993</v>
      </c>
      <c r="BI7" s="11">
        <f>IF(SUM(AW7:AX7,AZ7:BB7,BD7)-SUM(AY7,BC7)&gt;0,SUM(AW7:AX7,AZ7:BB7,BD7)-SUM(AY7,BC7),"")</f>
        <v>45.4</v>
      </c>
      <c r="BJ7" s="11">
        <f>IF(SUM(BG7,BI7)&gt;0,SUM(BG7,BI7),"")</f>
        <v>84.5</v>
      </c>
      <c r="BK7" s="19">
        <v>16</v>
      </c>
      <c r="BL7" s="19">
        <v>6.1</v>
      </c>
      <c r="BM7" s="19">
        <v>0</v>
      </c>
      <c r="BN7" s="19">
        <v>0.7</v>
      </c>
      <c r="BO7" s="19">
        <v>16.7</v>
      </c>
      <c r="BP7" s="19">
        <v>4.3</v>
      </c>
      <c r="BQ7" s="19">
        <v>0</v>
      </c>
      <c r="BR7" s="19">
        <v>0.7</v>
      </c>
      <c r="BS7" s="19">
        <v>16.100000000000001</v>
      </c>
      <c r="BT7" s="19">
        <v>6.1</v>
      </c>
      <c r="BU7" s="19">
        <v>0</v>
      </c>
      <c r="BV7" s="19">
        <v>0.7</v>
      </c>
      <c r="BW7" s="19">
        <v>16.399999999999999</v>
      </c>
      <c r="BX7" s="19">
        <v>4.3</v>
      </c>
      <c r="BY7" s="19">
        <v>0</v>
      </c>
      <c r="BZ7" s="19">
        <v>0.7</v>
      </c>
      <c r="CA7" s="27"/>
      <c r="CB7" s="40">
        <f>IF(SUM(BL7,BP7)&gt;0,SUM(BL7,BP7),"")</f>
        <v>10.399999999999999</v>
      </c>
      <c r="CC7" s="40">
        <f>IF(SUM(BK7:BL7,BN7:BP7,BR7)-BM7-BQ7&gt;0,SUM(BK7:BL7,BN7:BP7,BR7)-BM7-BQ7,"")</f>
        <v>44.5</v>
      </c>
      <c r="CD7" s="40">
        <f>IF(SUM(BT7,BX7)&gt;0,SUM(BT7,BX7),"")</f>
        <v>10.399999999999999</v>
      </c>
      <c r="CE7" s="40">
        <f>IF(SUM(BS7:BT7,BV7:BX7,BZ7)-SUM(BU7,BY7)&gt;0,SUM(BS7:BT7,BV7:BX7,BZ7)-SUM(BU7,BY7),"")</f>
        <v>44.3</v>
      </c>
      <c r="CF7" s="40">
        <f>IF(SUM(CC7,CE7)&gt;0,SUM(CC7,CE7),"")</f>
        <v>88.8</v>
      </c>
      <c r="CG7" s="51" t="str">
        <f>IF(MAX(DD7,EF7,FH7,GJ7,HL7,IN7,JP7,KR7,LT7,MV7,NX7,OZ7,QB7,RD7,SF7)-IF(L7="",0,L7)&gt;0.001,MAX(DD7,EF7,FH7,GJ7,HL7,IN7,JP7,KR7,LT7,MV7,NX7,OZ7,QB7,RD7,SF7)-IF(L7="",0,L7),"")</f>
        <v/>
      </c>
      <c r="CH7" s="51" t="str">
        <f>IF(MAX(DI7,EK7,FM7,GO7,HQ7,IS7,JU7,KW7,LY7,NA7,OC7,PE7,QG7,RI7,SK7)-IF(N7="",0,N7)&gt;0.001,MAX(DI7,EK7,FM7,GO7,HQ7,IS7,JU7,KW7,LY7,NA7,OC7,PE7,QG7,RI7,SK7)-IF(N7="",0,N7),"")</f>
        <v/>
      </c>
      <c r="CI7" s="17"/>
      <c r="CJ7" s="17"/>
      <c r="CK7" s="17"/>
      <c r="CL7" s="17"/>
      <c r="CM7" s="17"/>
      <c r="CN7" s="17"/>
      <c r="CO7" s="17"/>
      <c r="CP7" s="17"/>
      <c r="CQ7" s="17"/>
      <c r="CR7" s="17"/>
      <c r="CS7" s="17"/>
      <c r="CT7" s="17"/>
      <c r="CU7" s="17"/>
      <c r="CV7" s="17"/>
      <c r="CW7" s="17"/>
      <c r="CX7" s="17"/>
      <c r="CY7" s="17"/>
      <c r="CZ7" s="17"/>
      <c r="DA7" s="17"/>
      <c r="DB7" s="17"/>
      <c r="DC7" s="40" t="str">
        <f>IF(SUM(CJ7,CN7)&gt;0,SUM(CJ7,CN7),"")</f>
        <v/>
      </c>
      <c r="DD7" s="40" t="str">
        <f>IF(SUM(CI7:CJ7,CL7:CN7,CP7)-CK7-CO7&gt;0,SUM(CI7:CJ7,CL7:CN7,CP7)-CK7-CO7,"")</f>
        <v/>
      </c>
      <c r="DE7" s="40" t="str">
        <f>IF(SUM(CQ7:CR7,CT7)-CS7&gt;0,SUM(CQ7:CR7,CT7)-CS7,"")</f>
        <v/>
      </c>
      <c r="DF7" s="40" t="str">
        <f>IF(SUM(CJ7,CN7,CR7)&gt;0,SUM(CJ7,CN7,CR7),"")</f>
        <v/>
      </c>
      <c r="DG7" s="40" t="str">
        <f>IF(SUM(DD7,DE7)&gt;0,SUM(DD7,DE7),"")</f>
        <v/>
      </c>
      <c r="DH7" s="40" t="str">
        <f>IF(SUM(CV7,CZ7)&gt;0,SUM(CV7,CZ7),"")</f>
        <v/>
      </c>
      <c r="DI7" s="40" t="str">
        <f>IF(SUM(CU7:CV7,CX7:CZ7,DB7)-SUM(CW7,DA7)&gt;0,SUM(CU7:CV7,CX7:CZ7,DB7)-SUM(CW7,DA7),"")</f>
        <v/>
      </c>
      <c r="DJ7" s="40" t="str">
        <f>IF(SUM(DD7,DE7,DI7)&gt;0,SUM(DD7,DE7,DI7),"")</f>
        <v/>
      </c>
      <c r="DK7" s="18"/>
      <c r="DL7" s="18"/>
      <c r="DM7" s="18"/>
      <c r="DN7" s="18"/>
      <c r="DO7" s="18"/>
      <c r="DP7" s="18"/>
      <c r="DQ7" s="18"/>
      <c r="DR7" s="18"/>
      <c r="DS7" s="18"/>
      <c r="DT7" s="18"/>
      <c r="DU7" s="18"/>
      <c r="DV7" s="18"/>
      <c r="DW7" s="18"/>
      <c r="DX7" s="18"/>
      <c r="DY7" s="18"/>
      <c r="DZ7" s="18"/>
      <c r="EA7" s="18"/>
      <c r="EB7" s="18"/>
      <c r="EC7" s="18"/>
      <c r="ED7" s="18"/>
      <c r="EE7" s="11" t="str">
        <f>IF(SUM(DL7,DP7)&gt;0,SUM(DL7,DP7),"")</f>
        <v/>
      </c>
      <c r="EF7" s="11" t="str">
        <f>IF(SUM(DK7:DL7,DN7:DP7,DR7)-DM7-DQ7&gt;0,SUM(DK7:DL7,DN7:DP7,DR7)-DM7-DQ7,"")</f>
        <v/>
      </c>
      <c r="EG7" s="11" t="str">
        <f>IF(SUM(DS7:DT7,DV7)-DU7&gt;0,SUM(DS7:DT7,DV7)-DU7,"")</f>
        <v/>
      </c>
      <c r="EH7" s="11" t="str">
        <f>IF(SUM(DL7,DP7,DT7)&gt;0,SUM(DL7,DP7,DT7),"")</f>
        <v/>
      </c>
      <c r="EI7" s="11" t="str">
        <f>IF(SUM(EF7,EG7)&gt;0,SUM(EF7,EG7),"")</f>
        <v/>
      </c>
      <c r="EJ7" s="11" t="str">
        <f>IF(SUM(DX7,EB7)&gt;0,SUM(DX7,EB7),"")</f>
        <v/>
      </c>
      <c r="EK7" s="11" t="str">
        <f>IF(SUM(DW7:DX7,DZ7:EB7,ED7)-SUM(DY7,EC7)&gt;0,SUM(DW7:DX7,DZ7:EB7,ED7)-SUM(DY7,EC7),"")</f>
        <v/>
      </c>
      <c r="EL7" s="11" t="str">
        <f>IF(SUM(EF7,EG7,EK7)&gt;0,SUM(EF7,EG7,EK7),"")</f>
        <v/>
      </c>
      <c r="EM7" s="17">
        <v>15.2</v>
      </c>
      <c r="EN7" s="17">
        <v>6.1</v>
      </c>
      <c r="EO7" s="17">
        <v>0</v>
      </c>
      <c r="EP7" s="17">
        <v>0</v>
      </c>
      <c r="EQ7" s="17">
        <v>16.899999999999999</v>
      </c>
      <c r="ER7" s="17">
        <v>4.3</v>
      </c>
      <c r="ES7" s="17">
        <v>0</v>
      </c>
      <c r="ET7" s="17">
        <v>0</v>
      </c>
      <c r="EU7" s="17"/>
      <c r="EV7" s="17"/>
      <c r="EW7" s="17"/>
      <c r="EX7" s="17"/>
      <c r="EY7" s="17"/>
      <c r="EZ7" s="17"/>
      <c r="FA7" s="17"/>
      <c r="FB7" s="17"/>
      <c r="FC7" s="17"/>
      <c r="FD7" s="17"/>
      <c r="FE7" s="17"/>
      <c r="FF7" s="17"/>
      <c r="FG7" s="40">
        <f>IF(SUM(EN7,ER7)&gt;0,SUM(EN7,ER7),"")</f>
        <v>10.399999999999999</v>
      </c>
      <c r="FH7" s="40">
        <f>IF(SUM(EM7:EN7,EP7:ER7,ET7)-EO7-ES7&gt;0,SUM(EM7:EN7,EP7:ER7,ET7)-EO7-ES7,"")</f>
        <v>42.499999999999993</v>
      </c>
      <c r="FI7" s="40" t="str">
        <f>IF(SUM(EU7:EV7,EX7)-EW7&gt;0,SUM(EU7:EV7,EX7)-EW7,"")</f>
        <v/>
      </c>
      <c r="FJ7" s="40">
        <f>IF(SUM(EN7,ER7,EV7)&gt;0,SUM(EN7,ER7,EV7),"")</f>
        <v>10.399999999999999</v>
      </c>
      <c r="FK7" s="40">
        <f>IF(SUM(FH7,FI7)&gt;0,SUM(FH7,FI7),"")</f>
        <v>42.499999999999993</v>
      </c>
      <c r="FL7" s="40" t="str">
        <f>IF(SUM(EZ7,FD7)&gt;0,SUM(EZ7,FD7),"")</f>
        <v/>
      </c>
      <c r="FM7" s="40" t="str">
        <f>IF(SUM(EY7:EZ7,FB7:FD7,FF7)-SUM(FA7,FE7)&gt;0,SUM(EY7:EZ7,FB7:FD7,FF7)-SUM(FA7,FE7),"")</f>
        <v/>
      </c>
      <c r="FN7" s="40">
        <f>IF(SUM(FH7,FI7,FM7)&gt;0,SUM(FH7,FI7,FM7),"")</f>
        <v>42.499999999999993</v>
      </c>
      <c r="FO7" s="18"/>
      <c r="FP7" s="18"/>
      <c r="FQ7" s="18"/>
      <c r="FR7" s="18"/>
      <c r="FS7" s="18"/>
      <c r="FT7" s="18"/>
      <c r="FU7" s="18"/>
      <c r="FV7" s="18"/>
      <c r="FW7" s="18"/>
      <c r="FX7" s="18"/>
      <c r="FY7" s="18"/>
      <c r="FZ7" s="18"/>
      <c r="GA7" s="18"/>
      <c r="GB7" s="18"/>
      <c r="GC7" s="18"/>
      <c r="GD7" s="18"/>
      <c r="GE7" s="18"/>
      <c r="GF7" s="18"/>
      <c r="GG7" s="18"/>
      <c r="GH7" s="18"/>
      <c r="GI7" s="11" t="str">
        <f>IF(SUM(FP7,FT7)&gt;0,SUM(FP7,FT7),"")</f>
        <v/>
      </c>
      <c r="GJ7" s="11" t="str">
        <f>IF(SUM(FO7:FP7,FR7:FT7,FV7)-FQ7-FU7&gt;0,SUM(FO7:FP7,FR7:FT7,FV7)-FQ7-FU7,"")</f>
        <v/>
      </c>
      <c r="GK7" s="11" t="str">
        <f>IF(SUM(FW7:FX7,FZ7)-FY7&gt;0,SUM(FW7:FX7,FZ7)-FY7,"")</f>
        <v/>
      </c>
      <c r="GL7" s="11" t="str">
        <f>IF(SUM(FP7,FT7,FX7)&gt;0,SUM(FP7,FT7,FX7),"")</f>
        <v/>
      </c>
      <c r="GM7" s="11" t="str">
        <f>IF(SUM(GJ7,GK7)&gt;0,SUM(GJ7,GK7),"")</f>
        <v/>
      </c>
      <c r="GN7" s="11" t="str">
        <f>IF(SUM(GB7,GF7)&gt;0,SUM(GB7,GF7),"")</f>
        <v/>
      </c>
      <c r="GO7" s="11" t="str">
        <f>IF(SUM(GA7:GB7,GD7:GF7,GH7)-SUM(GC7,GG7)&gt;0,SUM(GA7:GB7,GD7:GF7,GH7)-SUM(GC7,GG7),"")</f>
        <v/>
      </c>
      <c r="GP7" s="11" t="str">
        <f>IF(SUM(GJ7,GK7,GO7)&gt;0,SUM(GJ7,GK7,GO7),"")</f>
        <v/>
      </c>
      <c r="GQ7" s="17"/>
      <c r="GR7" s="17"/>
      <c r="GS7" s="17"/>
      <c r="GT7" s="17"/>
      <c r="GU7" s="17"/>
      <c r="GV7" s="17"/>
      <c r="GW7" s="17"/>
      <c r="GX7" s="17"/>
      <c r="GY7" s="17"/>
      <c r="GZ7" s="17"/>
      <c r="HA7" s="17"/>
      <c r="HB7" s="17"/>
      <c r="HC7" s="17"/>
      <c r="HD7" s="17"/>
      <c r="HE7" s="17"/>
      <c r="HF7" s="17"/>
      <c r="HG7" s="17"/>
      <c r="HH7" s="17"/>
      <c r="HI7" s="17"/>
      <c r="HJ7" s="17"/>
      <c r="HK7" s="40" t="str">
        <f>IF(SUM(GR7,GV7)&gt;0,SUM(GR7,GV7),"")</f>
        <v/>
      </c>
      <c r="HL7" s="40" t="str">
        <f>IF(SUM(GQ7:GR7,GT7:GV7,GX7)-GS7-GW7&gt;0,SUM(GQ7:GR7,GT7:GV7,GX7)-GS7-GW7,"")</f>
        <v/>
      </c>
      <c r="HM7" s="40" t="str">
        <f>IF(SUM(GY7:GZ7,HB7)-HA7&gt;0,SUM(GY7:GZ7,HB7)-HA7,"")</f>
        <v/>
      </c>
      <c r="HN7" s="40" t="str">
        <f>IF(SUM(GR7,GV7,GZ7)&gt;0,SUM(GR7,GV7,GZ7),"")</f>
        <v/>
      </c>
      <c r="HO7" s="40" t="str">
        <f>IF(SUM(HL7,HM7)&gt;0,SUM(HL7,HM7),"")</f>
        <v/>
      </c>
      <c r="HP7" s="40" t="str">
        <f>IF(SUM(HD7,HH7)&gt;0,SUM(HD7,HH7),"")</f>
        <v/>
      </c>
      <c r="HQ7" s="40" t="str">
        <f>IF(SUM(HC7:HD7,HF7:HH7,HJ7)-SUM(HE7,HI7)&gt;0,SUM(HC7:HD7,HF7:HH7,HJ7)-SUM(HE7,HI7),"")</f>
        <v/>
      </c>
      <c r="HR7" s="40" t="str">
        <f>IF(SUM(HL7,HM7,HQ7)&gt;0,SUM(HL7,HM7,HQ7),"")</f>
        <v/>
      </c>
      <c r="HS7" s="18"/>
      <c r="HT7" s="18"/>
      <c r="HU7" s="18"/>
      <c r="HV7" s="18"/>
      <c r="HW7" s="18"/>
      <c r="HX7" s="18"/>
      <c r="HY7" s="18"/>
      <c r="HZ7" s="18"/>
      <c r="IA7" s="18"/>
      <c r="IB7" s="18"/>
      <c r="IC7" s="18"/>
      <c r="ID7" s="18"/>
      <c r="IE7" s="18"/>
      <c r="IF7" s="18"/>
      <c r="IG7" s="18"/>
      <c r="IH7" s="18"/>
      <c r="II7" s="18"/>
      <c r="IJ7" s="18"/>
      <c r="IK7" s="18"/>
      <c r="IL7" s="18"/>
      <c r="IM7" s="11" t="str">
        <f>IF(SUM(HT7,HX7)&gt;0,SUM(HT7,HX7),"")</f>
        <v/>
      </c>
      <c r="IN7" s="11" t="str">
        <f>IF(SUM(HS7:HT7,HV7:HX7,HZ7)-HU7-HY7&gt;0,SUM(HS7:HT7,HV7:HX7,HZ7)-HU7-HY7,"")</f>
        <v/>
      </c>
      <c r="IO7" s="11" t="str">
        <f>IF(SUM(IA7:IB7,ID7)-IC7&gt;0,SUM(IA7:IB7,ID7)-IC7,"")</f>
        <v/>
      </c>
      <c r="IP7" s="11" t="str">
        <f>IF(SUM(HT7,HX7,IB7)&gt;0,SUM(HT7,HX7,IB7),"")</f>
        <v/>
      </c>
      <c r="IQ7" s="11" t="str">
        <f>IF(SUM(IN7,IO7)&gt;0,SUM(IN7,IO7),"")</f>
        <v/>
      </c>
      <c r="IR7" s="11" t="str">
        <f>IF(SUM(IF7,IJ7)&gt;0,SUM(IF7,IJ7),"")</f>
        <v/>
      </c>
      <c r="IS7" s="11" t="str">
        <f>IF(SUM(IE7:IF7,IH7:IJ7,IL7)-SUM(IG7,IK7)&gt;0,SUM(IE7:IF7,IH7:IJ7,IL7)-SUM(IG7,IK7),"")</f>
        <v/>
      </c>
      <c r="IT7" s="11" t="str">
        <f>IF(SUM(IN7,IO7,IS7)&gt;0,SUM(IN7,IO7,IS7),"")</f>
        <v/>
      </c>
      <c r="IU7" s="17"/>
      <c r="IV7" s="17"/>
      <c r="IW7" s="17"/>
      <c r="IX7" s="17"/>
      <c r="IY7" s="17"/>
      <c r="IZ7" s="17"/>
      <c r="JA7" s="17"/>
      <c r="JB7" s="17"/>
      <c r="JC7" s="17"/>
      <c r="JD7" s="17"/>
      <c r="JE7" s="17"/>
      <c r="JF7" s="17"/>
      <c r="JG7" s="17"/>
      <c r="JH7" s="17"/>
      <c r="JI7" s="17"/>
      <c r="JJ7" s="17"/>
      <c r="JK7" s="17"/>
      <c r="JL7" s="17"/>
      <c r="JM7" s="17"/>
      <c r="JN7" s="17"/>
      <c r="JO7" s="40" t="str">
        <f>IF(SUM(IV7,IZ7)&gt;0,SUM(IV7,IZ7),"")</f>
        <v/>
      </c>
      <c r="JP7" s="40" t="str">
        <f>IF(SUM(IU7:IV7,IX7:IZ7,JB7)-IW7-JA7&gt;0,SUM(IU7:IV7,IX7:IZ7,JB7)-IW7-JA7,"")</f>
        <v/>
      </c>
      <c r="JQ7" s="40" t="str">
        <f>IF(SUM(JC7:JD7,JF7)-JE7&gt;0,SUM(JC7:JD7,JF7)-JE7,"")</f>
        <v/>
      </c>
      <c r="JR7" s="40" t="str">
        <f>IF(SUM(IV7,IZ7,JD7)&gt;0,SUM(IV7,IZ7,JD7),"")</f>
        <v/>
      </c>
      <c r="JS7" s="40" t="str">
        <f>IF(SUM(JP7,JQ7)&gt;0,SUM(JP7,JQ7),"")</f>
        <v/>
      </c>
      <c r="JT7" s="40" t="str">
        <f>IF(SUM(JH7,JL7)&gt;0,SUM(JH7,JL7),"")</f>
        <v/>
      </c>
      <c r="JU7" s="40" t="str">
        <f>IF(SUM(JG7:JH7,JJ7:JL7,JN7)-SUM(JI7,JM7)&gt;0,SUM(JG7:JH7,JJ7:JL7,JN7)-SUM(JI7,JM7),"")</f>
        <v/>
      </c>
      <c r="JV7" s="40" t="str">
        <f>IF(SUM(JP7,JQ7,JU7)&gt;0,SUM(JP7,JQ7,JU7),"")</f>
        <v/>
      </c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8"/>
      <c r="KM7" s="18"/>
      <c r="KN7" s="18"/>
      <c r="KO7" s="18"/>
      <c r="KP7" s="18"/>
      <c r="KQ7" s="11" t="str">
        <f>IF(SUM(JX7,KB7)&gt;0,SUM(JX7,KB7),"")</f>
        <v/>
      </c>
      <c r="KR7" s="11" t="str">
        <f>IF(SUM(JW7:JX7,JZ7:KB7,KD7)-JY7-KC7&gt;0,SUM(JW7:JX7,JZ7:KB7,KD7)-JY7-KC7,"")</f>
        <v/>
      </c>
      <c r="KS7" s="11" t="str">
        <f>IF(SUM(KE7:KF7,KH7)-KG7&gt;0,SUM(KE7:KF7,KH7)-KG7,"")</f>
        <v/>
      </c>
      <c r="KT7" s="11" t="str">
        <f>IF(SUM(JX7,KB7,KF7)&gt;0,SUM(JX7,KB7,KF7),"")</f>
        <v/>
      </c>
      <c r="KU7" s="11" t="str">
        <f>IF(SUM(KR7,KS7)&gt;0,SUM(KR7,KS7),"")</f>
        <v/>
      </c>
      <c r="KV7" s="11" t="str">
        <f>IF(SUM(KJ7,KN7)&gt;0,SUM(KJ7,KN7),"")</f>
        <v/>
      </c>
      <c r="KW7" s="11" t="str">
        <f>IF(SUM(KI7:KJ7,KL7:KN7,KP7)-SUM(KK7,KO7)&gt;0,SUM(KI7:KJ7,KL7:KN7,KP7)-SUM(KK7,KO7),"")</f>
        <v/>
      </c>
      <c r="KX7" s="11" t="str">
        <f>IF(SUM(KR7,KS7,KW7)&gt;0,SUM(KR7,KS7,KW7),"")</f>
        <v/>
      </c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40" t="str">
        <f>IF(SUM(KZ7,LD7)&gt;0,SUM(KZ7,LD7),"")</f>
        <v/>
      </c>
      <c r="LT7" s="40" t="str">
        <f>IF(SUM(KY7:KZ7,LB7:LD7,LF7)-LA7-LE7&gt;0,SUM(KY7:KZ7,LB7:LD7,LF7)-LA7-LE7,"")</f>
        <v/>
      </c>
      <c r="LU7" s="40" t="str">
        <f>IF(SUM(LG7:LH7,LJ7)-LI7&gt;0,SUM(LG7:LH7,LJ7)-LI7,"")</f>
        <v/>
      </c>
      <c r="LV7" s="40" t="str">
        <f>IF(SUM(KZ7,LD7,LH7)&gt;0,SUM(KZ7,LD7,LH7),"")</f>
        <v/>
      </c>
      <c r="LW7" s="40" t="str">
        <f>IF(SUM(LT7,LU7)&gt;0,SUM(LT7,LU7),"")</f>
        <v/>
      </c>
      <c r="LX7" s="40" t="str">
        <f>IF(SUM(LL7,LP7)&gt;0,SUM(LL7,LP7),"")</f>
        <v/>
      </c>
      <c r="LY7" s="40" t="str">
        <f>IF(SUM(LK7:LL7,LN7:LP7,LR7)-SUM(LM7,LQ7)&gt;0,SUM(LK7:LL7,LN7:LP7,LR7)-SUM(LM7,LQ7),"")</f>
        <v/>
      </c>
      <c r="LZ7" s="40" t="str">
        <f>IF(SUM(LT7,LU7,LY7)&gt;0,SUM(LT7,LU7,LY7),"")</f>
        <v/>
      </c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1" t="str">
        <f>IF(SUM(MB7,MF7)&gt;0,SUM(MB7,MF7),"")</f>
        <v/>
      </c>
      <c r="MV7" s="11" t="str">
        <f>IF(SUM(MA7:MB7,MD7:MF7,MH7)-MC7-MG7&gt;0,SUM(MA7:MB7,MD7:MF7,MH7)-MC7-MG7,"")</f>
        <v/>
      </c>
      <c r="MW7" s="11" t="str">
        <f>IF(SUM(MI7:MJ7,ML7)-MK7&gt;0,SUM(MI7:MJ7,ML7)-MK7,"")</f>
        <v/>
      </c>
      <c r="MX7" s="11" t="str">
        <f>IF(SUM(MB7,MF7,MJ7)&gt;0,SUM(MB7,MF7,MJ7),"")</f>
        <v/>
      </c>
      <c r="MY7" s="11" t="str">
        <f>IF(SUM(MV7,MW7)&gt;0,SUM(MV7,MW7),"")</f>
        <v/>
      </c>
      <c r="MZ7" s="11" t="str">
        <f>IF(SUM(MN7,MR7)&gt;0,SUM(MN7,MR7),"")</f>
        <v/>
      </c>
      <c r="NA7" s="11" t="str">
        <f>IF(SUM(MM7:MN7,MP7:MR7,MT7)-SUM(MO7,MS7)&gt;0,SUM(MM7:MN7,MP7:MR7,MT7)-SUM(MO7,MS7),"")</f>
        <v/>
      </c>
      <c r="NB7" s="11" t="str">
        <f>IF(SUM(MV7,MW7,NA7)&gt;0,SUM(MV7,MW7,NA7),"")</f>
        <v/>
      </c>
      <c r="NC7" s="17"/>
      <c r="ND7" s="17"/>
      <c r="NE7" s="17"/>
      <c r="NF7" s="17"/>
      <c r="NG7" s="17"/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40" t="str">
        <f>IF(SUM(ND7,NH7)&gt;0,SUM(ND7,NH7),"")</f>
        <v/>
      </c>
      <c r="NX7" s="40" t="str">
        <f>IF(SUM(NC7:ND7,NF7:NH7,NJ7)-NE7-NI7&gt;0,SUM(NC7:ND7,NF7:NH7,NJ7)-NE7-NI7,"")</f>
        <v/>
      </c>
      <c r="NY7" s="40" t="str">
        <f>IF(SUM(NK7:NL7,NN7)-NM7&gt;0,SUM(NK7:NL7,NN7)-NM7,"")</f>
        <v/>
      </c>
      <c r="NZ7" s="40" t="str">
        <f>IF(SUM(ND7,NH7,NL7)&gt;0,SUM(ND7,NH7,NL7),"")</f>
        <v/>
      </c>
      <c r="OA7" s="40" t="str">
        <f>IF(SUM(NX7,NY7)&gt;0,SUM(NX7,NY7),"")</f>
        <v/>
      </c>
      <c r="OB7" s="40" t="str">
        <f>IF(SUM(NP7,NT7)&gt;0,SUM(NP7,NT7),"")</f>
        <v/>
      </c>
      <c r="OC7" s="40" t="str">
        <f>IF(SUM(NO7:NP7,NR7:NT7,NV7)-SUM(NQ7,NU7)&gt;0,SUM(NO7:NP7,NR7:NT7,NV7)-SUM(NQ7,NU7),"")</f>
        <v/>
      </c>
      <c r="OD7" s="40" t="str">
        <f>IF(SUM(NX7,NY7,OC7)&gt;0,SUM(NX7,NY7,OC7),"")</f>
        <v/>
      </c>
      <c r="OE7" s="18"/>
      <c r="OF7" s="18"/>
      <c r="OG7" s="18"/>
      <c r="OH7" s="18"/>
      <c r="OI7" s="18"/>
      <c r="OJ7" s="18"/>
      <c r="OK7" s="18"/>
      <c r="OL7" s="18"/>
      <c r="OM7" s="18"/>
      <c r="ON7" s="18"/>
      <c r="OO7" s="18"/>
      <c r="OP7" s="18"/>
      <c r="OQ7" s="18"/>
      <c r="OR7" s="18"/>
      <c r="OS7" s="18"/>
      <c r="OT7" s="18"/>
      <c r="OU7" s="18"/>
      <c r="OV7" s="18"/>
      <c r="OW7" s="18"/>
      <c r="OX7" s="18"/>
      <c r="OY7" s="11" t="str">
        <f>IF(SUM(OF7,OJ7)&gt;0,SUM(OF7,OJ7),"")</f>
        <v/>
      </c>
      <c r="OZ7" s="11" t="str">
        <f>IF(SUM(OE7:OF7,OH7:OJ7,OL7)-OG7-OK7&gt;0,SUM(OE7:OF7,OH7:OJ7,OL7)-OG7-OK7,"")</f>
        <v/>
      </c>
      <c r="PA7" s="11" t="str">
        <f>IF(SUM(OM7:ON7,OP7)-OO7&gt;0,SUM(OM7:ON7,OP7)-OO7,"")</f>
        <v/>
      </c>
      <c r="PB7" s="11" t="str">
        <f>IF(SUM(OF7,OJ7,ON7)&gt;0,SUM(OF7,OJ7,ON7),"")</f>
        <v/>
      </c>
      <c r="PC7" s="11" t="str">
        <f>IF(SUM(OZ7,PA7)&gt;0,SUM(OZ7,PA7),"")</f>
        <v/>
      </c>
      <c r="PD7" s="11" t="str">
        <f>IF(SUM(OR7,OV7)&gt;0,SUM(OR7,OV7),"")</f>
        <v/>
      </c>
      <c r="PE7" s="11" t="str">
        <f>IF(SUM(OQ7:OR7,OT7:OV7,OX7)-SUM(OS7,OW7)&gt;0,SUM(OQ7:OR7,OT7:OV7,OX7)-SUM(OS7,OW7),"")</f>
        <v/>
      </c>
      <c r="PF7" s="11" t="str">
        <f>IF(SUM(OZ7,PA7,PE7)&gt;0,SUM(OZ7,PA7,PE7),"")</f>
        <v/>
      </c>
      <c r="PG7" s="17"/>
      <c r="PH7" s="17"/>
      <c r="PI7" s="17"/>
      <c r="PJ7" s="17"/>
      <c r="PK7" s="17"/>
      <c r="PL7" s="17"/>
      <c r="PM7" s="17"/>
      <c r="PN7" s="17"/>
      <c r="PO7" s="17"/>
      <c r="PP7" s="17"/>
      <c r="PQ7" s="17"/>
      <c r="PR7" s="17"/>
      <c r="PS7" s="17"/>
      <c r="PT7" s="17"/>
      <c r="PU7" s="17"/>
      <c r="PV7" s="17"/>
      <c r="PW7" s="17"/>
      <c r="PX7" s="17"/>
      <c r="PY7" s="17"/>
      <c r="PZ7" s="17"/>
      <c r="QA7" s="40" t="str">
        <f>IF(SUM(PH7,PL7)&gt;0,SUM(PH7,PL7),"")</f>
        <v/>
      </c>
      <c r="QB7" s="40" t="str">
        <f>IF(SUM(PG7:PH7,PJ7:PL7,PN7)-PI7-PM7&gt;0,SUM(PG7:PH7,PJ7:PL7,PN7)-PI7-PM7,"")</f>
        <v/>
      </c>
      <c r="QC7" s="40" t="str">
        <f>IF(SUM(PO7:PP7,PR7)-PQ7&gt;0,SUM(PO7:PP7,PR7)-PQ7,"")</f>
        <v/>
      </c>
      <c r="QD7" s="40" t="str">
        <f>IF(SUM(PH7,PL7,PP7)&gt;0,SUM(PH7,PL7,PP7),"")</f>
        <v/>
      </c>
      <c r="QE7" s="40" t="str">
        <f>IF(SUM(QB7,QC7)&gt;0,SUM(QB7,QC7),"")</f>
        <v/>
      </c>
      <c r="QF7" s="40" t="str">
        <f>IF(SUM(PT7,PX7)&gt;0,SUM(PT7,PX7),"")</f>
        <v/>
      </c>
      <c r="QG7" s="40" t="str">
        <f>IF(SUM(PS7:PT7,PV7:PX7,PZ7)-SUM(PU7,PY7)&gt;0,SUM(PS7:PT7,PV7:PX7,PZ7)-SUM(PU7,PY7),"")</f>
        <v/>
      </c>
      <c r="QH7" s="40" t="str">
        <f>IF(SUM(QB7,QC7,QG7)&gt;0,SUM(QB7,QC7,QG7),"")</f>
        <v/>
      </c>
      <c r="QI7" s="18"/>
      <c r="QJ7" s="18"/>
      <c r="QK7" s="18"/>
      <c r="QL7" s="18"/>
      <c r="QM7" s="18"/>
      <c r="QN7" s="18"/>
      <c r="QO7" s="18"/>
      <c r="QP7" s="18"/>
      <c r="QQ7" s="18"/>
      <c r="QR7" s="18"/>
      <c r="QS7" s="18"/>
      <c r="QT7" s="18"/>
      <c r="QU7" s="18"/>
      <c r="QV7" s="18"/>
      <c r="QW7" s="18"/>
      <c r="QX7" s="18"/>
      <c r="QY7" s="18"/>
      <c r="QZ7" s="18"/>
      <c r="RA7" s="18"/>
      <c r="RB7" s="18"/>
      <c r="RC7" s="11" t="str">
        <f>IF(SUM(QJ7,QN7)&gt;0,SUM(QJ7,QN7),"")</f>
        <v/>
      </c>
      <c r="RD7" s="11" t="str">
        <f>IF(SUM(QI7:QJ7,QL7:QN7,QP7)-QK7-QO7&gt;0,SUM(QI7:QJ7,QL7:QN7,QP7)-QK7-QO7,"")</f>
        <v/>
      </c>
      <c r="RE7" s="11" t="str">
        <f>IF(SUM(QQ7:QR7,QT7)-QS7&gt;0,SUM(QQ7:QR7,QT7)-QS7,"")</f>
        <v/>
      </c>
      <c r="RF7" s="11" t="str">
        <f>IF(SUM(QJ7,QN7,QR7)&gt;0,SUM(QJ7,QN7,QR7),"")</f>
        <v/>
      </c>
      <c r="RG7" s="11" t="str">
        <f>IF(SUM(RD7,RE7)&gt;0,SUM(RD7,RE7),"")</f>
        <v/>
      </c>
      <c r="RH7" s="11" t="str">
        <f>IF(SUM(QV7,QZ7)&gt;0,SUM(QV7,QZ7),"")</f>
        <v/>
      </c>
      <c r="RI7" s="11" t="str">
        <f>IF(SUM(QU7:QV7,QX7:QZ7,RB7)-SUM(QW7,RA7)&gt;0,SUM(QU7:QV7,QX7:QZ7,RB7)-SUM(QW7,RA7),"")</f>
        <v/>
      </c>
      <c r="RJ7" s="11" t="str">
        <f>IF(SUM(RD7,RE7,RI7)&gt;0,SUM(RD7,RE7,RI7),"")</f>
        <v/>
      </c>
      <c r="RK7" s="17"/>
      <c r="RL7" s="17"/>
      <c r="RM7" s="17"/>
      <c r="RN7" s="17"/>
      <c r="RO7" s="17"/>
      <c r="RP7" s="17"/>
      <c r="RQ7" s="17"/>
      <c r="RR7" s="17"/>
      <c r="RS7" s="17"/>
      <c r="RT7" s="17"/>
      <c r="RU7" s="17"/>
      <c r="RV7" s="17"/>
      <c r="RW7" s="17"/>
      <c r="RX7" s="17"/>
      <c r="RY7" s="17"/>
      <c r="RZ7" s="17"/>
      <c r="SA7" s="17"/>
      <c r="SB7" s="17"/>
      <c r="SC7" s="17"/>
      <c r="SD7" s="17"/>
      <c r="SE7" s="40" t="str">
        <f>IF(SUM(RL7,RP7)&gt;0,SUM(RL7,RP7),"")</f>
        <v/>
      </c>
      <c r="SF7" s="40" t="str">
        <f>IF(SUM(RK7:RL7,RN7:RP7,RR7)-RM7-RQ7&gt;0,SUM(RK7:RL7,RN7:RP7,RR7)-RM7-RQ7,"")</f>
        <v/>
      </c>
      <c r="SG7" s="40" t="str">
        <f>IF(SUM(RS7:RT7,RV7)-RU7&gt;0,SUM(RS7:RT7,RV7)-RU7,"")</f>
        <v/>
      </c>
      <c r="SH7" s="40" t="str">
        <f>IF(SUM(RL7,RP7,RT7)&gt;0,SUM(RL7,RP7,RT7),"")</f>
        <v/>
      </c>
      <c r="SI7" s="40" t="str">
        <f>IF(SUM(SF7,SG7)&gt;0,SUM(SF7,SG7),"")</f>
        <v/>
      </c>
      <c r="SJ7" s="40" t="str">
        <f>IF(SUM(RX7,SB7)&gt;0,SUM(RX7,SB7),"")</f>
        <v/>
      </c>
      <c r="SK7" s="40" t="str">
        <f>IF(SUM(RW7:RX7,RZ7:SB7,SD7)-SUM(RY7,SC7)&gt;0,SUM(RW7:RX7,RZ7:SB7,SD7)-SUM(RY7,SC7),"")</f>
        <v/>
      </c>
      <c r="SL7" s="40" t="str">
        <f>IF(SUM(SF7,SG7,SK7)&gt;0,SUM(SF7,SG7,SK7),"")</f>
        <v/>
      </c>
      <c r="SM7" s="26">
        <f>IF($CA7="P",BK7,(BK7+AO7)/2)</f>
        <v>15</v>
      </c>
      <c r="SN7" s="26">
        <f>IF($CA7="P",BL7,(BL7+AP7)/2)</f>
        <v>4.5</v>
      </c>
      <c r="SO7" s="26">
        <f>IF($CA7="P",BM7,(BM7+AQ7)/2)</f>
        <v>0</v>
      </c>
      <c r="SP7" s="26">
        <f>IF($CA7="P",BN7,(BN7+AR7)/2)</f>
        <v>0.7</v>
      </c>
      <c r="SQ7" s="26">
        <f>IF($CA7="P",BO7,(BO7+AS7)/2)</f>
        <v>17.049999999999997</v>
      </c>
      <c r="SR7" s="26">
        <f>IF($CA7="P",BP7,(BP7+AT7)/2)</f>
        <v>3.95</v>
      </c>
      <c r="SS7" s="26">
        <f>IF($CA7="P",BQ7,(BQ7+AU7)/2)</f>
        <v>0.1</v>
      </c>
      <c r="ST7" s="26">
        <f>IF($CA7="P",BR7,(BR7+AV7)/2)</f>
        <v>0.7</v>
      </c>
      <c r="SU7" s="26">
        <f>IF($CA7="P",BS7,(BS7+AW7)/2)</f>
        <v>16.399999999999999</v>
      </c>
      <c r="SV7" s="26">
        <f>IF($CA7="P",BT7,(BT7+AX7)/2)</f>
        <v>6.1</v>
      </c>
      <c r="SW7" s="26">
        <f>IF($CA7="P",BU7,(BU7+AY7)/2)</f>
        <v>0</v>
      </c>
      <c r="SX7" s="26">
        <f>IF($CA7="P",BV7,(BV7+AZ7)/2)</f>
        <v>0.7</v>
      </c>
      <c r="SY7" s="26">
        <f>IF($CA7="P",BW7,(BW7+BA7)/2)</f>
        <v>17</v>
      </c>
      <c r="SZ7" s="26">
        <f>IF($CA7="P",BX7,(BX7+BB7)/2)</f>
        <v>3.95</v>
      </c>
      <c r="TA7" s="26">
        <f>IF($CA7="P",BY7,(BY7+BC7)/2)</f>
        <v>0</v>
      </c>
      <c r="TB7" s="26">
        <f>IF($CA7="P",BZ7,(BZ7+BD7)/2)</f>
        <v>0.7</v>
      </c>
      <c r="TC7" s="28" t="s">
        <v>53</v>
      </c>
      <c r="TD7" s="11">
        <f>IF(SUM(SN7,SR7)&gt;0,SUM(SN7,SR7),"")</f>
        <v>8.4499999999999993</v>
      </c>
      <c r="TE7" s="11">
        <f>IF(SUM(SM7:SN7,SP7:SR7,ST7)-SO7-SS7&gt;0,SUM(SM7:SN7,SP7:SR7,ST7)-SO7-SS7,"")</f>
        <v>41.800000000000004</v>
      </c>
      <c r="TF7" s="11">
        <f>IF(SUM(SV7,SZ7)&gt;0,SUM(SV7,SZ7),"")</f>
        <v>10.050000000000001</v>
      </c>
      <c r="TG7" s="11">
        <f>IF(SUM(SU7:SV7,SX7:SZ7,TB7)-SUM(SW7,TA7)&gt;0,SUM(SU7:SV7,SX7:SZ7,TB7)-SUM(SW7,TA7),"")</f>
        <v>44.850000000000009</v>
      </c>
      <c r="TH7" s="11">
        <f>IF(SUM(TE7,TG7)&gt;0,SUM(TE7,TG7),"")</f>
        <v>86.65</v>
      </c>
    </row>
    <row r="8" spans="1:528" x14ac:dyDescent="0.2">
      <c r="A8" s="4" cm="1">
        <f t="array" ref="A8">IF(AND(H8&lt;&gt;"",H8&lt;&gt;"No DD"),SUMPRODUCT((H$4:H$19&lt;&gt;"")*(H$4:H$19&lt;&gt;"No DD")*(E$4:E$19&gt;E8))+1,IF(H8="No DD",SUMPRODUCT((H$4:H$19="No DD")*(E$4:E$19&gt;E8))+1+SUMPRODUCT((H$4:H$19&lt;&gt;"")*(H$4:H$19&lt;&gt;"No DD")),""))</f>
        <v>5</v>
      </c>
      <c r="B8" s="5" t="s">
        <v>131</v>
      </c>
      <c r="C8" s="4" t="s">
        <v>3</v>
      </c>
      <c r="D8" s="4">
        <v>2004</v>
      </c>
      <c r="E8" s="9">
        <f>SUM(J8:P8)+SUM(J8:M8)*0.0000001+SUM(J8)*0.0000000000001</f>
        <v>130.0000085500044</v>
      </c>
      <c r="F8" s="3" t="str">
        <f>IF(OR(AND(AJ8&gt;=AN$21,AK8&gt;=AN$25,AJ8&lt;&gt;"",AI8=""),AND(AL8&gt;=AN$21,AM8&gt;=AN$25,AL8&lt;&gt;"",AI8=""),AND(BF8&gt;=BJ$21,BG8&gt;=BJ$25,BF8&lt;&gt;"",BE8=""),AND(BH8&gt;=BJ$21,BI8&gt;=BJ$25,BH8&lt;&gt;"",BE8=""),AND(CB8&gt;=CF$21,CC8&gt;=CF$25,CB8&lt;&gt;"",CA8=""),AND(CD8&gt;=CF$21,CE8&gt;=CF$25,CD8&lt;&gt;""),AND(DC8&gt;=DJ$21,DD8&gt;=DJ$25,DC8&lt;&gt;""),AND(DH8&gt;=DJ$21,DI8&gt;=DJ$25,DH8&lt;&gt;""),AND(EE8&gt;=EL$21,EF8&gt;=EL$25,EE8&lt;&gt;""),AND(EJ8&gt;=EL$21,EK8&gt;=EL$25,EJ8&lt;&gt;""),AND(FG8&gt;=FN$21,FH8&gt;=FN$25,FG8&lt;&gt;""),AND(FL8&gt;=FN$21,FM8&gt;=FN$25,FL8&lt;&gt;""),AND(GI8&gt;=GP$21,GJ8&gt;=GP$25,GI8&lt;&gt;""),AND(GN8&gt;=GP$21,GO8&gt;=GP$25,GN8&lt;&gt;""),AND(HK8&gt;=HR$21,HL8&gt;=HR$25,HK8&lt;&gt;""),AND(HP8&gt;=HR$21,HQ8&gt;=HR$25,HP8&lt;&gt;""),AND(IM8&gt;=IT$21,IN8&gt;=IT$25,IM8&lt;&gt;""),AND(IR8&gt;=IT$21,IS8&gt;=IT$25,IR8&lt;&gt;""),AND(JO8&gt;=JV$21,JP8&gt;=JV$25,JO8&lt;&gt;""),AND(JT8&gt;=JV$21,JU8&gt;=JV$25,JT8&lt;&gt;""),AND(KQ8&gt;=KX$21,KR8&gt;=KX$25,KQ8&lt;&gt;""),AND(KV8&gt;=KX$21,KW8&gt;=KX$25,KV8&lt;&gt;""),AND(LS8&gt;=LZ$21,LT8&gt;=LZ$25,LS8&lt;&gt;""),AND(LX8&gt;=LZ$21,LY8&gt;=LZ$25,LX8&lt;&gt;""),AND(MU8&gt;=NB$21,MV8&gt;=NB$25,MU8&lt;&gt;""),AND(MZ8&gt;=NB$21,NA8&gt;=NB$25,MZ8&lt;&gt;""),AND(NW8&gt;=OD$21,NX8&gt;=OD$25,NW8&lt;&gt;""),AND(OB8&gt;=OD$21,OC8&gt;=OD$25,OB8&lt;&gt;""),AND(OY8&gt;=PF$21,OZ8&gt;=PF$25,OY8&lt;&gt;""),AND(PD8&gt;=PF$21,PE8&gt;=PF$25,PD8&lt;&gt;""),AND(QA8&gt;=QH$21,QB8&gt;=QH$25,QA8&lt;&gt;""),AND(QF8&gt;=QH$21,QG8&gt;=QH$25,QF8&lt;&gt;""),AND(RC8&gt;=RJ$21,RD8&gt;=RJ$25,RC8&lt;&gt;""),AND(RH8&gt;=RJ$21,RI8&gt;=RJ$25,RH8&lt;&gt;""),AND(SE8&gt;=SL$21,SF8&gt;=SL$25,SE8&lt;&gt;""),AND(SJ8&gt;=SL$21,SK8&gt;=SL$25,SJ8&lt;&gt;"")),"P","")</f>
        <v>P</v>
      </c>
      <c r="G8" s="3" t="str">
        <f>IF(OR(AND(AK8&gt;=AN$25,AK8&lt;&gt;"",AI8=""),AND(AM8&gt;=AN$25,AM8&lt;&gt;"",AI8=""),AND(BG8&gt;=BJ$25,BG8&lt;&gt;"",BE8=""),AND(BI8&gt;=BJ$25,BI8&lt;&gt;"",BE8=""),AND(CC8&gt;=CF$25,CC8&lt;&gt;"",CA8=""),AND(CE8&gt;=CF$25,CE8&lt;&gt;"",CA8=""),AND(DD8&gt;=DJ$25,DD8&lt;&gt;""),AND(DI8&gt;=DJ$25,DI8&lt;&gt;""),AND(EF8&gt;=EL$25,EF8&lt;&gt;""),AND(EK8&gt;=EL$25,EK8&lt;&gt;""),AND(FH8&gt;=FN$25,FH8&lt;&gt;""),AND(FM8&gt;=FN$25,FM8&lt;&gt;""),AND(GJ8&gt;=GP$25,GJ8&lt;&gt;""),AND(GO8&gt;=GP$25,GO8&lt;&gt;""),AND(HL8&gt;=HR$25,HL8&lt;&gt;""),AND(HQ8&gt;=HR$25,HQ8&lt;&gt;""),AND(IN8&gt;=IT$25,IN8&lt;&gt;""),AND(IS8&gt;=IT$25,IS8&lt;&gt;""),AND(JP8&gt;=JV$25,JP8&lt;&gt;""),AND(JU8&gt;=JV$25,JU8&lt;&gt;""),AND(KR8&gt;=KX$25,KR8&lt;&gt;""),AND(KW8&gt;=KX$25,KW8&lt;&gt;""),AND(LT8&gt;=LZ$25,LT8&lt;&gt;""),AND(LY8&gt;=LZ$25,LY8&lt;&gt;""),AND(MV8&gt;=NB$25,MV8&lt;&gt;""),AND(NA8&gt;=NB$25,NA8&lt;&gt;""),AND(NX8&gt;=OD$25,NX8&lt;&gt;""),AND(OC8&gt;=OD$25,OC8&lt;&gt;""),AND(OZ8&gt;=PF$25,OZ8&lt;&gt;""),AND(PE8&gt;=PF$25,PE8&lt;&gt;""),AND(QB8&gt;=QH$25,QB8&lt;&gt;""),AND(QG8&gt;=QH$25,QG8&lt;&gt;""),AND(RD8&gt;=RJ$25,RD8&lt;&gt;""),AND(RI8&gt;=RJ$25,RI8&lt;&gt;""),AND(SF8&gt;=SL$25,SF8&lt;&gt;""),AND(SK8&gt;=SL$25,SK8&lt;&gt;"")),"P","")</f>
        <v>P</v>
      </c>
      <c r="H8" s="36" t="str">
        <f>IF(AND(G8="P",F8=""),"No DD",IF(OR(AND(AJ8&gt;=AN$24,AK8&gt;=AN$28,AJ8&lt;&gt;"",AI8=""),AND(AL8&gt;=AN$24,AM8&gt;=AN$28,AL8&lt;&gt;"",AI8=""),AND(BF8&gt;=BJ$24,BG8&gt;=BJ$28,BF8&lt;&gt;"",BE8=""),AND(BH8&gt;=BJ$24,BI8&gt;=BJ$28,BH8&lt;&gt;"",BE8=""),AND(CB8&gt;=CF$24,CC8&gt;=CF$28,CB8&lt;&gt;"",CA8=""),AND(CD8&gt;=CF$24,CE8&gt;=CF$28,CD8&lt;&gt;""),AND(DC8&gt;=DJ$24,DD8&gt;=DJ$28,DC8&lt;&gt;""),AND(DH8&gt;=DJ$24,DI8&gt;=DJ$28,DH8&lt;&gt;""),AND(EE8&gt;=EL$24,EF8&gt;=EL$28,EE8&lt;&gt;""),AND(EJ8&gt;=EL$24,EK8&gt;=EL$28,EJ8&lt;&gt;""),AND(FG8&gt;=FN$24,FH8&gt;=FN$28,FG8&lt;&gt;""),AND(FL8&gt;=FN$24,FM8&gt;=FN$28,FL8&lt;&gt;""),AND(GI8&gt;=GP$24,GJ8&gt;=GP$28,GI8&lt;&gt;""),AND(GN8&gt;=GP$24,GO8&gt;=GP$28,GN8&lt;&gt;""),AND(HK8&gt;=HR$24,HL8&gt;=HR$28,HK8&lt;&gt;""),AND(HP8&gt;=HR$24,HQ8&gt;=HR$28,HP8&lt;&gt;""),AND(IM8&gt;=IT$24,IN8&gt;=IT$28,IM8&lt;&gt;""),AND(IR8&gt;=IT$24,IS8&gt;=IT$28,IR8&lt;&gt;""),AND(JO8&gt;=JV$24,JP8&gt;=JV$28,JO8&lt;&gt;""),AND(JT8&gt;=JV$24,JU8&gt;=JV$28,JT8&lt;&gt;""),AND(KQ8&gt;=KX$24,KR8&gt;=KX$28,KQ8&lt;&gt;""),AND(KV8&gt;=KX$24,KW8&gt;=KX$28,KV8&lt;&gt;""),AND(LS8&gt;=LZ$24,LT8&gt;=LZ$28,LS8&lt;&gt;""),AND(LX8&gt;=LZ$24,LY8&gt;=LZ$28,LX8&lt;&gt;""),AND(MU8&gt;=NB$24,MV8&gt;=NB$28,MU8&lt;&gt;""),AND(MZ8&gt;=NB$24,NA8&gt;=NB$28,MZ8&lt;&gt;""),AND(NW8&gt;=OD$24,NX8&gt;=OD$28,NW8&lt;&gt;""),AND(OB8&gt;=OD$24,OC8&gt;=OD$28,OB8&lt;&gt;""),AND(OY8&gt;=PF$24,OZ8&gt;=PF$28,OY8&lt;&gt;""),AND(PD8&gt;=PF$24,PE8&gt;=PF$28,PD8&lt;&gt;""),AND(QA8&gt;=QH$24,QB8&gt;=QH$28,QA8&lt;&gt;""),AND(QF8&gt;=QH$24,QG8&gt;=QH$28,QF8&lt;&gt;""),AND(RC8&gt;=RJ$24,RD8&gt;=RJ$28,RC8&lt;&gt;""),AND(RH8&gt;=RJ$24,RI8&gt;=RJ$28,RH8&lt;&gt;""),AND(SE8&gt;=SL$24,SF8&gt;=SL$28,SE8&lt;&gt;""),AND(SJ8&gt;=SL$24,SK8&gt;=SL$28,SJ8&lt;&gt;"")),"Merit",IF(OR(AND(AJ8&gt;=AN$23,AK8&gt;=AN$27,AJ8&lt;&gt;"",AI8=""),AND(AL8&gt;=AN$23,AM8&gt;=AN$27,AL8&lt;&gt;"",AI8=""),AND(BF8&gt;=BJ$23,BG8&gt;=BJ$27,BF8&lt;&gt;"",BE8=""),AND(BH8&gt;=BJ$23,BI8&gt;=BJ$27,BH8&lt;&gt;"",BE8=""),AND(CB8&gt;=CF$23,CC8&gt;=CF$27,CB8&lt;&gt;"",CA8=""),AND(CD8&gt;=CF$23,CE8&gt;=CF$27,CD8&lt;&gt;""),AND(DC8&gt;=DJ$23,DD8&gt;=DJ$27,DC8&lt;&gt;""),AND(DH8&gt;=DJ$23,DI8&gt;=DJ$27,DH8&lt;&gt;""),AND(EE8&gt;=EL$23,EF8&gt;=EL$27,EE8&lt;&gt;""),AND(EJ8&gt;=EL$23,EK8&gt;=EL$27,EJ8&lt;&gt;""),AND(FG8&gt;=FN$23,FH8&gt;=FN$27,FG8&lt;&gt;""),AND(FL8&gt;=FN$23,FM8&gt;=FN$27,FL8&lt;&gt;""),AND(GI8&gt;=GP$23,GJ8&gt;=GP$27,GI8&lt;&gt;""),AND(GN8&gt;=GP$23,GO8&gt;=GP$27,GN8&lt;&gt;""),AND(HK8&gt;=HR$23,HL8&gt;=HR$27,HK8&lt;&gt;""),AND(HP8&gt;=HR$23,HQ8&gt;=HR$27,HP8&lt;&gt;""),AND(IM8&gt;=IT$23,IN8&gt;=IT$27,IM8&lt;&gt;""),AND(IR8&gt;=IT$23,IS8&gt;=IT$27,IR8&lt;&gt;""),AND(JO8&gt;=JV$23,JP8&gt;=JV$27,JO8&lt;&gt;""),AND(JT8&gt;=JV$23,JU8&gt;=JV$27,JT8&lt;&gt;""),AND(KQ8&gt;=KX$23,KR8&gt;=KX$27,KQ8&lt;&gt;""),AND(KV8&gt;=KX$23,KW8&gt;=KX$27,KV8&lt;&gt;""),AND(LS8&gt;=LZ$23,LT8&gt;=LZ$27,LS8&lt;&gt;""),AND(LX8&gt;=LZ$23,LY8&gt;=LZ$27,LX8&lt;&gt;""),AND(MU8&gt;=NB$23,MV8&gt;=NB$27,MU8&lt;&gt;""),AND(MZ8&gt;=NB$23,NA8&gt;=NB$27,MZ8&lt;&gt;""),AND(NW8&gt;=OD$23,NX8&gt;=OD$27,NW8&lt;&gt;""),AND(OB8&gt;=OD$23,OC8&gt;=OD$27,OB8&lt;&gt;""),AND(OY8&gt;=PF$23,OZ8&gt;=PF$27,OY8&lt;&gt;""),AND(PD8&gt;=PF$23,PE8&gt;=PF$27,PD8&lt;&gt;""),AND(QA8&gt;=QH$23,QB8&gt;=QH$27,QA8&lt;&gt;""),AND(QF8&gt;=QH$23,QG8&gt;=QH$27,QF8&lt;&gt;""),AND(RC8&gt;=RJ$23,RD8&gt;=RJ$27,RC8&lt;&gt;""),AND(RH8&gt;=RJ$23,RI8&gt;=RJ$27,RH8&lt;&gt;""),AND(SE8&gt;=SL$23,SF8&gt;=SL$27,SE8&lt;&gt;""),AND(SJ8&gt;=SL$23,SK8&gt;=SL$27,SJ8&lt;&gt;"")),"Excellence",IF(I8="P","Worlds Team",IF(F8="P","National Team","")))))</f>
        <v>Worlds Team</v>
      </c>
      <c r="I8" s="3" t="str">
        <f>IF(OR(AND(AJ8&gt;=AN$22,AK8&gt;=AN$26,AJ8&lt;&gt;"",AI8=""),AND(AL8&gt;=AN$22,AM8&gt;=AN$26,AL8&lt;&gt;"",AI8=""),AND(BF8&gt;=BJ$22,BG8&gt;=BJ$26,BF8&lt;&gt;"",BE8=""),AND(BH8&gt;=BJ$22,BI8&gt;=BJ$26,BH8&lt;&gt;"",BE8=""),AND(CB8&gt;=CF$22,CC8&gt;=CF$26,CB8&lt;&gt;"",CA8=""),AND(CD8&gt;=CF$22,CE8&gt;=CF$26,CD8&lt;&gt;""),AND(DC8&gt;=DJ$22,DD8&gt;=DJ$26,DC8&lt;&gt;""),AND(DH8&gt;=DJ$22,DI8&gt;=DJ$26,DH8&lt;&gt;""),AND(EE8&gt;=EL$22,EF8&gt;=EL$26,EE8&lt;&gt;""),AND(EJ8&gt;=EL$22,EK8&gt;=EL$26,EJ8&lt;&gt;""),AND(FG8&gt;=FN$22,FH8&gt;=FN$26,FG8&lt;&gt;""),AND(FL8&gt;=FN$22,FM8&gt;=FN$26,FL8&lt;&gt;""),AND(GI8&gt;=GP$22,GJ8&gt;=GP$26,GI8&lt;&gt;""),AND(GN8&gt;=GP$22,GO8&gt;=GP$26,GN8&lt;&gt;""),AND(HK8&gt;=HR$22,HL8&gt;=HR$26,HK8&lt;&gt;""),AND(HP8&gt;=HR$22,HQ8&gt;=HR$26,HP8&lt;&gt;""),AND(IM8&gt;=IT$22,IN8&gt;=IT$26,IM8&lt;&gt;""),AND(IR8&gt;=IT$22,IS8&gt;=IT$26,IR8&lt;&gt;""),AND(JO8&gt;=JV$22,JP8&gt;=JV$26,JO8&lt;&gt;""),AND(JT8&gt;=JV$22,JU8&gt;=JV$26,JT8&lt;&gt;""),AND(KQ8&gt;=KX$22,KR8&gt;=KX$26,KQ8&lt;&gt;""),AND(KV8&gt;=KX$22,KW8&gt;=KX$26,KV8&lt;&gt;""),AND(LS8&gt;=LZ$22,LT8&gt;=LZ$26,LS8&lt;&gt;""),AND(LX8&gt;=LZ$22,LY8&gt;=LZ$26,LX8&lt;&gt;""),AND(MU8&gt;=NB$22,MV8&gt;=NB$26,MU8&lt;&gt;""),AND(MZ8&gt;=NB$22,NA8&gt;=NB$26,MZ8&lt;&gt;""),AND(NW8&gt;=OD$22,NX8&gt;=OD$26,NW8&lt;&gt;""),AND(OB8&gt;=OD$22,OC8&gt;=OD$26,OB8&lt;&gt;""),AND(OY8&gt;=PF$22,OZ8&gt;=PF$26,OY8&lt;&gt;""),AND(PD8&gt;=PF$22,PE8&gt;=PF$26,PD8&lt;&gt;""),AND(QA8&gt;=QH$22,QB8&gt;=QH$26,QA8&lt;&gt;""),AND(QF8&gt;=QH$22,QG8&gt;=QH$26,QF8&lt;&gt;""),AND(RC8&gt;=RJ$22,RD8&gt;=RJ$26,RC8&lt;&gt;""),AND(RH8&gt;=RJ$22,RI8&gt;=RJ$26,RH8&lt;&gt;""),AND(SE8&gt;=SL$22,SF8&gt;=SL$26,SE8&lt;&gt;""),AND(SJ8&gt;=SL$22,SK8&gt;=SL$26,SJ8&lt;&gt;"")),"P","")</f>
        <v>P</v>
      </c>
      <c r="J8" s="8">
        <f>IF(COUNT(AK8,BG8,CC8)&gt;0,LARGE((AK8,BG8,CC8),1),0)</f>
        <v>44</v>
      </c>
      <c r="K8" s="8" t="str">
        <f>IF(J8=0,"",IF(J8=CC8,$BK$1,IF(J8=BG8,$AO$1,IF(J8=AK8,$S$1,""))))</f>
        <v>2025 Elite Canada</v>
      </c>
      <c r="L8" s="8">
        <f>IF(COUNT(AK8,BG8,CC8)&gt;1,LARGE((AK8,BG8,CC8),2),0)</f>
        <v>41.5</v>
      </c>
      <c r="M8" s="8" t="str">
        <f>IF(K8=0,"",IF(AND(L8=J8,L8=AK8,K8=BG8),$S$1,IF(AND(L8=J8,L8=AK8,L8=CC8),$S$1,IF(AND(L8=J8,L8=CC8,L8=BG8),$AO$1,IF(L8=CC8,$BK$1,IF(L8=BG8,$AO$1,IF(L8=AK8,$S$1,"")))))))</f>
        <v>2025 3rd Domestic Trial</v>
      </c>
      <c r="N8" s="8">
        <f>IF(MAX(AM8,BI8,CE8)&gt;0,MAX(AM8,BI8,CE8),0)</f>
        <v>44.5</v>
      </c>
      <c r="O8" s="8" t="str">
        <f>IF(N8=0,"",IF(N8=CE8,$BK$1,IF(N8=BI8,$AO$1,IF(N8=AM8,$S$1,""))))</f>
        <v>2025 Elite Canada</v>
      </c>
      <c r="P8" s="8" t="str">
        <f>IF(MAX(CG8:CH8)&gt;0,MAX(CG8:CH8),"")</f>
        <v/>
      </c>
      <c r="Q8" s="11" t="str">
        <f>IF(P8="","",IF(P8=CG8,"("&amp;CG$2&amp;")",IF(P8=CH8,"("&amp;CH$2&amp;")")))</f>
        <v/>
      </c>
      <c r="R8" s="8" t="str">
        <f>IF(P8="","",IF(P8=CG8,IF(P8+IF(L8="",0,L8)=SF8,$RK$1,IF(P8+IF(L8="",0,L8)=RD8,$QI$1,IF(P8+IF(L8="",0,L8)=QB8,$PG$1,IF(P8+IF(L8="",0,L8)=OZ8,$OE$1,IF(P8+IF(L8="",0,L8)=NX8,$NC$1,IF(P8+IF(L8="",0,L8)=MV8,$MA$1,IF(P8+IF(L8="",0,L8)=LT8,$KY$1,IF(P8+IF(L8="",0,L8)=KR8,$JW$1,IF(P8+IF(L8="",0,L8)=JP8,$IU$1,IF(P8+IF(L8="",0,L8)=IN8,$HS$1,IF(P8+IF(L8="",0,L8)=HL8,$GQ$1,IF(P8+IF(L8="",0,L8)=GJ8,$FO$1,IF(P8+IF(L8="",0,L8)=FH8,$EM$1,IF(P8+IF(L8="",0,L8)=EF8,$DK$1,IF(P8+IF(L8="",0,L8)=DD8,$CI$1))))))))))))))),IF(P8=CH8,IF(P8+IF(N8="",0,N8)=SK8,$RK$1,IF(P8+IF(N8="",0,N8)=RI8,$QI$1,IF(P8+IF(N8="",0,N8)=QG8,$PG$1,IF(P8+IF(N8="",0,N8)=PE8,$OE$1,IF(P8+IF(N8="",0,N8)=OC8,$NC$1,IF(P8+IF(N8="",0,N8)=NA8,$MA$1,IF(P8+IF(N8="",0,N8)=LY8,$KY$1,IF(P8+IF(N8="",0,N8)=KW8,$JW$1,IF(P8+IF(N8="",0,N8)=JU8,$IU$1,IF(P8+IF(N8="",0,N8)=IS8,$HS$1,IF(P8+IF(N8="",0,N8)=HQ8,$GQ$1,IF(P8+IF(N8="",0,N8)=GO8,$FO$1,IF(P8+IF(N8="",0,N8)=FM8,$EM$1,IF(P8+IF(N8="",0,N8)=EK8,$DK$1,IF(P8+IF(N8="",0,N8)=DI8,$CI$1))))))))))))))))))</f>
        <v/>
      </c>
      <c r="S8" s="19">
        <v>16.399999999999999</v>
      </c>
      <c r="T8" s="19">
        <v>4.3</v>
      </c>
      <c r="U8" s="19">
        <v>0.2</v>
      </c>
      <c r="V8" s="19">
        <v>0.7</v>
      </c>
      <c r="W8" s="19">
        <v>17.600000000000001</v>
      </c>
      <c r="X8" s="19">
        <v>4.5</v>
      </c>
      <c r="Y8" s="19">
        <v>0</v>
      </c>
      <c r="Z8" s="19">
        <v>0.7</v>
      </c>
      <c r="AA8" s="19">
        <v>17.7</v>
      </c>
      <c r="AB8" s="19">
        <v>4.5</v>
      </c>
      <c r="AC8" s="19">
        <v>0</v>
      </c>
      <c r="AD8" s="19">
        <v>0.7</v>
      </c>
      <c r="AE8" s="19">
        <v>16.8</v>
      </c>
      <c r="AF8" s="19">
        <v>4.3</v>
      </c>
      <c r="AG8" s="19">
        <v>0.2</v>
      </c>
      <c r="AH8" s="19">
        <v>0.7</v>
      </c>
      <c r="AI8" s="27"/>
      <c r="AJ8" s="40">
        <f>IF(SUM(T8,X8)&gt;0,SUM(T8,X8),"")</f>
        <v>8.8000000000000007</v>
      </c>
      <c r="AK8" s="40">
        <f>IF(SUM(S8:T8,V8:X8,Z8)-U8-Y8&gt;0,SUM(S8:T8,V8:X8,Z8)-U8-Y8,"")</f>
        <v>44</v>
      </c>
      <c r="AL8" s="40">
        <f>IF(SUM(AB8,AF8)&gt;0,SUM(AB8,AF8),"")</f>
        <v>8.8000000000000007</v>
      </c>
      <c r="AM8" s="40">
        <f>IF(SUM(AA8:AB8,AD8:AF8,AH8)-SUM(AC8,AG8)&gt;0,SUM(AA8:AB8,AD8:AF8,AH8)-SUM(AC8,AG8),"")</f>
        <v>44.5</v>
      </c>
      <c r="AN8" s="40">
        <f>IF(SUM(AK8,AM8)&gt;0,SUM(AK8,AM8),"")</f>
        <v>88.5</v>
      </c>
      <c r="AO8" s="18">
        <v>15.4</v>
      </c>
      <c r="AP8" s="18">
        <v>1.9</v>
      </c>
      <c r="AQ8" s="18">
        <v>0</v>
      </c>
      <c r="AR8" s="18">
        <v>0</v>
      </c>
      <c r="AS8" s="18">
        <v>16.7</v>
      </c>
      <c r="AT8" s="18">
        <v>4.3</v>
      </c>
      <c r="AU8" s="18">
        <v>0</v>
      </c>
      <c r="AV8" s="18">
        <v>0.7</v>
      </c>
      <c r="AW8" s="18">
        <v>15.6</v>
      </c>
      <c r="AX8" s="18">
        <v>1.9</v>
      </c>
      <c r="AY8" s="18">
        <v>0</v>
      </c>
      <c r="AZ8" s="18">
        <v>0</v>
      </c>
      <c r="BA8" s="18">
        <v>17.7</v>
      </c>
      <c r="BB8" s="18">
        <v>3.6</v>
      </c>
      <c r="BC8" s="18">
        <v>0</v>
      </c>
      <c r="BD8" s="18">
        <v>0.7</v>
      </c>
      <c r="BE8" s="28"/>
      <c r="BF8" s="11">
        <f>IF(SUM(AP8,AT8)&gt;0,SUM(AP8,AT8),"")</f>
        <v>6.1999999999999993</v>
      </c>
      <c r="BG8" s="11">
        <f>IF(SUM(AO8:AP8,AR8:AT8,AV8)-AQ8-AU8&gt;0,SUM(AO8:AP8,AR8:AT8,AV8)-AQ8-AU8,"")</f>
        <v>39</v>
      </c>
      <c r="BH8" s="11">
        <f>IF(SUM(AX8,BB8)&gt;0,SUM(AX8,BB8),"")</f>
        <v>5.5</v>
      </c>
      <c r="BI8" s="11">
        <f>IF(SUM(AW8:AX8,AZ8:BB8,BD8)-SUM(AY8,BC8)&gt;0,SUM(AW8:AX8,AZ8:BB8,BD8)-SUM(AY8,BC8),"")</f>
        <v>39.500000000000007</v>
      </c>
      <c r="BJ8" s="11">
        <f>IF(SUM(BG8,BI8)&gt;0,SUM(BG8,BI8),"")</f>
        <v>78.5</v>
      </c>
      <c r="BK8" s="19">
        <v>15.899999999999999</v>
      </c>
      <c r="BL8" s="19">
        <v>3.0999999999999996</v>
      </c>
      <c r="BM8" s="19">
        <v>0.1</v>
      </c>
      <c r="BN8" s="19">
        <v>0.35</v>
      </c>
      <c r="BO8" s="19">
        <v>17.149999999999999</v>
      </c>
      <c r="BP8" s="19">
        <v>4.4000000000000004</v>
      </c>
      <c r="BQ8" s="19">
        <v>0</v>
      </c>
      <c r="BR8" s="19">
        <v>0.7</v>
      </c>
      <c r="BS8" s="19">
        <v>16.649999999999999</v>
      </c>
      <c r="BT8" s="19">
        <v>3.2</v>
      </c>
      <c r="BU8" s="19">
        <v>0</v>
      </c>
      <c r="BV8" s="19">
        <v>0.35</v>
      </c>
      <c r="BW8" s="19">
        <v>17.25</v>
      </c>
      <c r="BX8" s="19">
        <v>3.95</v>
      </c>
      <c r="BY8" s="19">
        <v>0.1</v>
      </c>
      <c r="BZ8" s="19">
        <v>0.7</v>
      </c>
      <c r="CA8" s="27" t="s">
        <v>53</v>
      </c>
      <c r="CB8" s="40">
        <f>IF(SUM(BL8,BP8)&gt;0,SUM(BL8,BP8),"")</f>
        <v>7.5</v>
      </c>
      <c r="CC8" s="40">
        <f>IF(SUM(BK8:BL8,BN8:BP8,BR8)-BM8-BQ8&gt;0,SUM(BK8:BL8,BN8:BP8,BR8)-BM8-BQ8,"")</f>
        <v>41.5</v>
      </c>
      <c r="CD8" s="40">
        <f>IF(SUM(BT8,BX8)&gt;0,SUM(BT8,BX8),"")</f>
        <v>7.15</v>
      </c>
      <c r="CE8" s="40">
        <f>IF(SUM(BS8:BT8,BV8:BX8,BZ8)-SUM(BU8,BY8)&gt;0,SUM(BS8:BT8,BV8:BX8,BZ8)-SUM(BU8,BY8),"")</f>
        <v>42.000000000000007</v>
      </c>
      <c r="CF8" s="40">
        <f>IF(SUM(CC8,CE8)&gt;0,SUM(CC8,CE8),"")</f>
        <v>83.5</v>
      </c>
      <c r="CG8" s="51" t="str">
        <f>IF(MAX(DD8,EF8,FH8,GJ8,HL8,IN8,JP8,KR8,LT8,MV8,NX8,OZ8,QB8,RD8,SF8)-IF(L8="",0,L8)&gt;0.001,MAX(DD8,EF8,FH8,GJ8,HL8,IN8,JP8,KR8,LT8,MV8,NX8,OZ8,QB8,RD8,SF8)-IF(L8="",0,L8),"")</f>
        <v/>
      </c>
      <c r="CH8" s="51" t="str">
        <f>IF(MAX(DI8,EK8,FM8,GO8,HQ8,IS8,JU8,KW8,LY8,NA8,OC8,PE8,QG8,RI8,SK8)-IF(N8="",0,N8)&gt;0.001,MAX(DI8,EK8,FM8,GO8,HQ8,IS8,JU8,KW8,LY8,NA8,OC8,PE8,QG8,RI8,SK8)-IF(N8="",0,N8),"")</f>
        <v/>
      </c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  <c r="CU8" s="17"/>
      <c r="CV8" s="17"/>
      <c r="CW8" s="17"/>
      <c r="CX8" s="17"/>
      <c r="CY8" s="17"/>
      <c r="CZ8" s="17"/>
      <c r="DA8" s="17"/>
      <c r="DB8" s="17"/>
      <c r="DC8" s="40" t="str">
        <f>IF(SUM(CJ8,CN8)&gt;0,SUM(CJ8,CN8),"")</f>
        <v/>
      </c>
      <c r="DD8" s="40" t="str">
        <f>IF(SUM(CI8:CJ8,CL8:CN8,CP8)-CK8-CO8&gt;0,SUM(CI8:CJ8,CL8:CN8,CP8)-CK8-CO8,"")</f>
        <v/>
      </c>
      <c r="DE8" s="40" t="str">
        <f>IF(SUM(CQ8:CR8,CT8)-CS8&gt;0,SUM(CQ8:CR8,CT8)-CS8,"")</f>
        <v/>
      </c>
      <c r="DF8" s="40" t="str">
        <f>IF(SUM(CJ8,CN8,CR8)&gt;0,SUM(CJ8,CN8,CR8),"")</f>
        <v/>
      </c>
      <c r="DG8" s="40" t="str">
        <f>IF(SUM(DD8,DE8)&gt;0,SUM(DD8,DE8),"")</f>
        <v/>
      </c>
      <c r="DH8" s="40" t="str">
        <f>IF(SUM(CV8,CZ8)&gt;0,SUM(CV8,CZ8),"")</f>
        <v/>
      </c>
      <c r="DI8" s="40" t="str">
        <f>IF(SUM(CU8:CV8,CX8:CZ8,DB8)-SUM(CW8,DA8)&gt;0,SUM(CU8:CV8,CX8:CZ8,DB8)-SUM(CW8,DA8),"")</f>
        <v/>
      </c>
      <c r="DJ8" s="40" t="str">
        <f>IF(SUM(DD8,DE8,DI8)&gt;0,SUM(DD8,DE8,DI8),"")</f>
        <v/>
      </c>
      <c r="DK8" s="18"/>
      <c r="DL8" s="18"/>
      <c r="DM8" s="18"/>
      <c r="DN8" s="18"/>
      <c r="DO8" s="18"/>
      <c r="DP8" s="18"/>
      <c r="DQ8" s="18"/>
      <c r="DR8" s="18"/>
      <c r="DS8" s="18"/>
      <c r="DT8" s="18"/>
      <c r="DU8" s="18"/>
      <c r="DV8" s="18"/>
      <c r="DW8" s="18"/>
      <c r="DX8" s="18"/>
      <c r="DY8" s="18"/>
      <c r="DZ8" s="18"/>
      <c r="EA8" s="18"/>
      <c r="EB8" s="18"/>
      <c r="EC8" s="18"/>
      <c r="ED8" s="18"/>
      <c r="EE8" s="11" t="str">
        <f>IF(SUM(DL8,DP8)&gt;0,SUM(DL8,DP8),"")</f>
        <v/>
      </c>
      <c r="EF8" s="11" t="str">
        <f>IF(SUM(DK8:DL8,DN8:DP8,DR8)-DM8-DQ8&gt;0,SUM(DK8:DL8,DN8:DP8,DR8)-DM8-DQ8,"")</f>
        <v/>
      </c>
      <c r="EG8" s="11" t="str">
        <f>IF(SUM(DS8:DT8,DV8)-DU8&gt;0,SUM(DS8:DT8,DV8)-DU8,"")</f>
        <v/>
      </c>
      <c r="EH8" s="11" t="str">
        <f>IF(SUM(DL8,DP8,DT8)&gt;0,SUM(DL8,DP8,DT8),"")</f>
        <v/>
      </c>
      <c r="EI8" s="11" t="str">
        <f>IF(SUM(EF8,EG8)&gt;0,SUM(EF8,EG8),"")</f>
        <v/>
      </c>
      <c r="EJ8" s="11" t="str">
        <f>IF(SUM(DX8,EB8)&gt;0,SUM(DX8,EB8),"")</f>
        <v/>
      </c>
      <c r="EK8" s="11" t="str">
        <f>IF(SUM(DW8:DX8,DZ8:EB8,ED8)-SUM(DY8,EC8)&gt;0,SUM(DW8:DX8,DZ8:EB8,ED8)-SUM(DY8,EC8),"")</f>
        <v/>
      </c>
      <c r="EL8" s="11" t="str">
        <f>IF(SUM(EF8,EG8,EK8)&gt;0,SUM(EF8,EG8,EK8),"")</f>
        <v/>
      </c>
      <c r="EM8" s="17"/>
      <c r="EN8" s="17"/>
      <c r="EO8" s="17"/>
      <c r="EP8" s="17"/>
      <c r="EQ8" s="17"/>
      <c r="ER8" s="17"/>
      <c r="ES8" s="17"/>
      <c r="ET8" s="17"/>
      <c r="EU8" s="17"/>
      <c r="EV8" s="17"/>
      <c r="EW8" s="17"/>
      <c r="EX8" s="17"/>
      <c r="EY8" s="17"/>
      <c r="EZ8" s="17"/>
      <c r="FA8" s="17"/>
      <c r="FB8" s="17"/>
      <c r="FC8" s="17"/>
      <c r="FD8" s="17"/>
      <c r="FE8" s="17"/>
      <c r="FF8" s="17"/>
      <c r="FG8" s="40" t="str">
        <f>IF(SUM(EN8,ER8)&gt;0,SUM(EN8,ER8),"")</f>
        <v/>
      </c>
      <c r="FH8" s="40" t="str">
        <f>IF(SUM(EM8:EN8,EP8:ER8,ET8)-EO8-ES8&gt;0,SUM(EM8:EN8,EP8:ER8,ET8)-EO8-ES8,"")</f>
        <v/>
      </c>
      <c r="FI8" s="40" t="str">
        <f>IF(SUM(EU8:EV8,EX8)-EW8&gt;0,SUM(EU8:EV8,EX8)-EW8,"")</f>
        <v/>
      </c>
      <c r="FJ8" s="40" t="str">
        <f>IF(SUM(EN8,ER8,EV8)&gt;0,SUM(EN8,ER8,EV8),"")</f>
        <v/>
      </c>
      <c r="FK8" s="40" t="str">
        <f>IF(SUM(FH8,FI8)&gt;0,SUM(FH8,FI8),"")</f>
        <v/>
      </c>
      <c r="FL8" s="40" t="str">
        <f>IF(SUM(EZ8,FD8)&gt;0,SUM(EZ8,FD8),"")</f>
        <v/>
      </c>
      <c r="FM8" s="40" t="str">
        <f>IF(SUM(EY8:EZ8,FB8:FD8,FF8)-SUM(FA8,FE8)&gt;0,SUM(EY8:EZ8,FB8:FD8,FF8)-SUM(FA8,FE8),"")</f>
        <v/>
      </c>
      <c r="FN8" s="40" t="str">
        <f>IF(SUM(FH8,FI8,FM8)&gt;0,SUM(FH8,FI8,FM8),"")</f>
        <v/>
      </c>
      <c r="FO8" s="18">
        <v>15.5</v>
      </c>
      <c r="FP8" s="18">
        <v>3.9</v>
      </c>
      <c r="FQ8" s="18">
        <v>0.2</v>
      </c>
      <c r="FR8" s="18">
        <v>0</v>
      </c>
      <c r="FS8" s="18">
        <v>16.8</v>
      </c>
      <c r="FT8" s="18">
        <v>4.3</v>
      </c>
      <c r="FU8" s="18">
        <v>0</v>
      </c>
      <c r="FV8" s="18">
        <v>0</v>
      </c>
      <c r="FW8" s="18"/>
      <c r="FX8" s="18"/>
      <c r="FY8" s="18"/>
      <c r="FZ8" s="18"/>
      <c r="GA8" s="18"/>
      <c r="GB8" s="18"/>
      <c r="GC8" s="18"/>
      <c r="GD8" s="18"/>
      <c r="GE8" s="18"/>
      <c r="GF8" s="18"/>
      <c r="GG8" s="18"/>
      <c r="GH8" s="18"/>
      <c r="GI8" s="11">
        <f>IF(SUM(FP8,FT8)&gt;0,SUM(FP8,FT8),"")</f>
        <v>8.1999999999999993</v>
      </c>
      <c r="GJ8" s="11">
        <f>IF(SUM(FO8:FP8,FR8:FT8,FV8)-FQ8-FU8&gt;0,SUM(FO8:FP8,FR8:FT8,FV8)-FQ8-FU8,"")</f>
        <v>40.299999999999997</v>
      </c>
      <c r="GK8" s="11" t="str">
        <f>IF(SUM(FW8:FX8,FZ8)-FY8&gt;0,SUM(FW8:FX8,FZ8)-FY8,"")</f>
        <v/>
      </c>
      <c r="GL8" s="11">
        <f>IF(SUM(FP8,FT8,FX8)&gt;0,SUM(FP8,FT8,FX8),"")</f>
        <v>8.1999999999999993</v>
      </c>
      <c r="GM8" s="11">
        <f>IF(SUM(GJ8,GK8)&gt;0,SUM(GJ8,GK8),"")</f>
        <v>40.299999999999997</v>
      </c>
      <c r="GN8" s="11" t="str">
        <f>IF(SUM(GB8,GF8)&gt;0,SUM(GB8,GF8),"")</f>
        <v/>
      </c>
      <c r="GO8" s="11" t="str">
        <f>IF(SUM(GA8:GB8,GD8:GF8,GH8)-SUM(GC8,GG8)&gt;0,SUM(GA8:GB8,GD8:GF8,GH8)-SUM(GC8,GG8),"")</f>
        <v/>
      </c>
      <c r="GP8" s="11">
        <f>IF(SUM(GJ8,GK8,GO8)&gt;0,SUM(GJ8,GK8,GO8),"")</f>
        <v>40.299999999999997</v>
      </c>
      <c r="GQ8" s="17"/>
      <c r="GR8" s="17"/>
      <c r="GS8" s="17"/>
      <c r="GT8" s="17"/>
      <c r="GU8" s="17"/>
      <c r="GV8" s="17"/>
      <c r="GW8" s="17"/>
      <c r="GX8" s="17"/>
      <c r="GY8" s="17"/>
      <c r="GZ8" s="17"/>
      <c r="HA8" s="17"/>
      <c r="HB8" s="17"/>
      <c r="HC8" s="17"/>
      <c r="HD8" s="17"/>
      <c r="HE8" s="17"/>
      <c r="HF8" s="17"/>
      <c r="HG8" s="17"/>
      <c r="HH8" s="17"/>
      <c r="HI8" s="17"/>
      <c r="HJ8" s="17"/>
      <c r="HK8" s="40" t="str">
        <f>IF(SUM(GR8,GV8)&gt;0,SUM(GR8,GV8),"")</f>
        <v/>
      </c>
      <c r="HL8" s="40" t="str">
        <f>IF(SUM(GQ8:GR8,GT8:GV8,GX8)-GS8-GW8&gt;0,SUM(GQ8:GR8,GT8:GV8,GX8)-GS8-GW8,"")</f>
        <v/>
      </c>
      <c r="HM8" s="40" t="str">
        <f>IF(SUM(GY8:GZ8,HB8)-HA8&gt;0,SUM(GY8:GZ8,HB8)-HA8,"")</f>
        <v/>
      </c>
      <c r="HN8" s="40" t="str">
        <f>IF(SUM(GR8,GV8,GZ8)&gt;0,SUM(GR8,GV8,GZ8),"")</f>
        <v/>
      </c>
      <c r="HO8" s="40" t="str">
        <f>IF(SUM(HL8,HM8)&gt;0,SUM(HL8,HM8),"")</f>
        <v/>
      </c>
      <c r="HP8" s="40" t="str">
        <f>IF(SUM(HD8,HH8)&gt;0,SUM(HD8,HH8),"")</f>
        <v/>
      </c>
      <c r="HQ8" s="40" t="str">
        <f>IF(SUM(HC8:HD8,HF8:HH8,HJ8)-SUM(HE8,HI8)&gt;0,SUM(HC8:HD8,HF8:HH8,HJ8)-SUM(HE8,HI8),"")</f>
        <v/>
      </c>
      <c r="HR8" s="40" t="str">
        <f>IF(SUM(HL8,HM8,HQ8)&gt;0,SUM(HL8,HM8,HQ8),"")</f>
        <v/>
      </c>
      <c r="HS8" s="18"/>
      <c r="HT8" s="18"/>
      <c r="HU8" s="18"/>
      <c r="HV8" s="18"/>
      <c r="HW8" s="18"/>
      <c r="HX8" s="18"/>
      <c r="HY8" s="18"/>
      <c r="HZ8" s="18"/>
      <c r="IA8" s="18"/>
      <c r="IB8" s="18"/>
      <c r="IC8" s="18"/>
      <c r="ID8" s="18"/>
      <c r="IE8" s="18"/>
      <c r="IF8" s="18"/>
      <c r="IG8" s="18"/>
      <c r="IH8" s="18"/>
      <c r="II8" s="18"/>
      <c r="IJ8" s="18"/>
      <c r="IK8" s="18"/>
      <c r="IL8" s="18"/>
      <c r="IM8" s="11" t="str">
        <f>IF(SUM(HT8,HX8)&gt;0,SUM(HT8,HX8),"")</f>
        <v/>
      </c>
      <c r="IN8" s="11" t="str">
        <f>IF(SUM(HS8:HT8,HV8:HX8,HZ8)-HU8-HY8&gt;0,SUM(HS8:HT8,HV8:HX8,HZ8)-HU8-HY8,"")</f>
        <v/>
      </c>
      <c r="IO8" s="11" t="str">
        <f>IF(SUM(IA8:IB8,ID8)-IC8&gt;0,SUM(IA8:IB8,ID8)-IC8,"")</f>
        <v/>
      </c>
      <c r="IP8" s="11" t="str">
        <f>IF(SUM(HT8,HX8,IB8)&gt;0,SUM(HT8,HX8,IB8),"")</f>
        <v/>
      </c>
      <c r="IQ8" s="11" t="str">
        <f>IF(SUM(IN8,IO8)&gt;0,SUM(IN8,IO8),"")</f>
        <v/>
      </c>
      <c r="IR8" s="11" t="str">
        <f>IF(SUM(IF8,IJ8)&gt;0,SUM(IF8,IJ8),"")</f>
        <v/>
      </c>
      <c r="IS8" s="11" t="str">
        <f>IF(SUM(IE8:IF8,IH8:IJ8,IL8)-SUM(IG8,IK8)&gt;0,SUM(IE8:IF8,IH8:IJ8,IL8)-SUM(IG8,IK8),"")</f>
        <v/>
      </c>
      <c r="IT8" s="11" t="str">
        <f>IF(SUM(IN8,IO8,IS8)&gt;0,SUM(IN8,IO8,IS8),"")</f>
        <v/>
      </c>
      <c r="IU8" s="17"/>
      <c r="IV8" s="17"/>
      <c r="IW8" s="17"/>
      <c r="IX8" s="17"/>
      <c r="IY8" s="17"/>
      <c r="IZ8" s="17"/>
      <c r="JA8" s="17"/>
      <c r="JB8" s="17"/>
      <c r="JC8" s="17"/>
      <c r="JD8" s="17"/>
      <c r="JE8" s="17"/>
      <c r="JF8" s="17"/>
      <c r="JG8" s="17"/>
      <c r="JH8" s="17"/>
      <c r="JI8" s="17"/>
      <c r="JJ8" s="17"/>
      <c r="JK8" s="17"/>
      <c r="JL8" s="17"/>
      <c r="JM8" s="17"/>
      <c r="JN8" s="17"/>
      <c r="JO8" s="40" t="str">
        <f>IF(SUM(IV8,IZ8)&gt;0,SUM(IV8,IZ8),"")</f>
        <v/>
      </c>
      <c r="JP8" s="40" t="str">
        <f>IF(SUM(IU8:IV8,IX8:IZ8,JB8)-IW8-JA8&gt;0,SUM(IU8:IV8,IX8:IZ8,JB8)-IW8-JA8,"")</f>
        <v/>
      </c>
      <c r="JQ8" s="40" t="str">
        <f>IF(SUM(JC8:JD8,JF8)-JE8&gt;0,SUM(JC8:JD8,JF8)-JE8,"")</f>
        <v/>
      </c>
      <c r="JR8" s="40" t="str">
        <f>IF(SUM(IV8,IZ8,JD8)&gt;0,SUM(IV8,IZ8,JD8),"")</f>
        <v/>
      </c>
      <c r="JS8" s="40" t="str">
        <f>IF(SUM(JP8,JQ8)&gt;0,SUM(JP8,JQ8),"")</f>
        <v/>
      </c>
      <c r="JT8" s="40" t="str">
        <f>IF(SUM(JH8,JL8)&gt;0,SUM(JH8,JL8),"")</f>
        <v/>
      </c>
      <c r="JU8" s="40" t="str">
        <f>IF(SUM(JG8:JH8,JJ8:JL8,JN8)-SUM(JI8,JM8)&gt;0,SUM(JG8:JH8,JJ8:JL8,JN8)-SUM(JI8,JM8),"")</f>
        <v/>
      </c>
      <c r="JV8" s="40" t="str">
        <f>IF(SUM(JP8,JQ8,JU8)&gt;0,SUM(JP8,JQ8,JU8),"")</f>
        <v/>
      </c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8"/>
      <c r="KM8" s="18"/>
      <c r="KN8" s="18"/>
      <c r="KO8" s="18"/>
      <c r="KP8" s="18"/>
      <c r="KQ8" s="11" t="str">
        <f>IF(SUM(JX8,KB8)&gt;0,SUM(JX8,KB8),"")</f>
        <v/>
      </c>
      <c r="KR8" s="11" t="str">
        <f>IF(SUM(JW8:JX8,JZ8:KB8,KD8)-JY8-KC8&gt;0,SUM(JW8:JX8,JZ8:KB8,KD8)-JY8-KC8,"")</f>
        <v/>
      </c>
      <c r="KS8" s="11" t="str">
        <f>IF(SUM(KE8:KF8,KH8)-KG8&gt;0,SUM(KE8:KF8,KH8)-KG8,"")</f>
        <v/>
      </c>
      <c r="KT8" s="11" t="str">
        <f>IF(SUM(JX8,KB8,KF8)&gt;0,SUM(JX8,KB8,KF8),"")</f>
        <v/>
      </c>
      <c r="KU8" s="11" t="str">
        <f>IF(SUM(KR8,KS8)&gt;0,SUM(KR8,KS8),"")</f>
        <v/>
      </c>
      <c r="KV8" s="11" t="str">
        <f>IF(SUM(KJ8,KN8)&gt;0,SUM(KJ8,KN8),"")</f>
        <v/>
      </c>
      <c r="KW8" s="11" t="str">
        <f>IF(SUM(KI8:KJ8,KL8:KN8,KP8)-SUM(KK8,KO8)&gt;0,SUM(KI8:KJ8,KL8:KN8,KP8)-SUM(KK8,KO8),"")</f>
        <v/>
      </c>
      <c r="KX8" s="11" t="str">
        <f>IF(SUM(KR8,KS8,KW8)&gt;0,SUM(KR8,KS8,KW8),"")</f>
        <v/>
      </c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40" t="str">
        <f>IF(SUM(KZ8,LD8)&gt;0,SUM(KZ8,LD8),"")</f>
        <v/>
      </c>
      <c r="LT8" s="40" t="str">
        <f>IF(SUM(KY8:KZ8,LB8:LD8,LF8)-LA8-LE8&gt;0,SUM(KY8:KZ8,LB8:LD8,LF8)-LA8-LE8,"")</f>
        <v/>
      </c>
      <c r="LU8" s="40" t="str">
        <f>IF(SUM(LG8:LH8,LJ8)-LI8&gt;0,SUM(LG8:LH8,LJ8)-LI8,"")</f>
        <v/>
      </c>
      <c r="LV8" s="40" t="str">
        <f>IF(SUM(KZ8,LD8,LH8)&gt;0,SUM(KZ8,LD8,LH8),"")</f>
        <v/>
      </c>
      <c r="LW8" s="40" t="str">
        <f>IF(SUM(LT8,LU8)&gt;0,SUM(LT8,LU8),"")</f>
        <v/>
      </c>
      <c r="LX8" s="40" t="str">
        <f>IF(SUM(LL8,LP8)&gt;0,SUM(LL8,LP8),"")</f>
        <v/>
      </c>
      <c r="LY8" s="40" t="str">
        <f>IF(SUM(LK8:LL8,LN8:LP8,LR8)-SUM(LM8,LQ8)&gt;0,SUM(LK8:LL8,LN8:LP8,LR8)-SUM(LM8,LQ8),"")</f>
        <v/>
      </c>
      <c r="LZ8" s="40" t="str">
        <f>IF(SUM(LT8,LU8,LY8)&gt;0,SUM(LT8,LU8,LY8),"")</f>
        <v/>
      </c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1" t="str">
        <f>IF(SUM(MB8,MF8)&gt;0,SUM(MB8,MF8),"")</f>
        <v/>
      </c>
      <c r="MV8" s="11" t="str">
        <f>IF(SUM(MA8:MB8,MD8:MF8,MH8)-MC8-MG8&gt;0,SUM(MA8:MB8,MD8:MF8,MH8)-MC8-MG8,"")</f>
        <v/>
      </c>
      <c r="MW8" s="11" t="str">
        <f>IF(SUM(MI8:MJ8,ML8)-MK8&gt;0,SUM(MI8:MJ8,ML8)-MK8,"")</f>
        <v/>
      </c>
      <c r="MX8" s="11" t="str">
        <f>IF(SUM(MB8,MF8,MJ8)&gt;0,SUM(MB8,MF8,MJ8),"")</f>
        <v/>
      </c>
      <c r="MY8" s="11" t="str">
        <f>IF(SUM(MV8,MW8)&gt;0,SUM(MV8,MW8),"")</f>
        <v/>
      </c>
      <c r="MZ8" s="11" t="str">
        <f>IF(SUM(MN8,MR8)&gt;0,SUM(MN8,MR8),"")</f>
        <v/>
      </c>
      <c r="NA8" s="11" t="str">
        <f>IF(SUM(MM8:MN8,MP8:MR8,MT8)-SUM(MO8,MS8)&gt;0,SUM(MM8:MN8,MP8:MR8,MT8)-SUM(MO8,MS8),"")</f>
        <v/>
      </c>
      <c r="NB8" s="11" t="str">
        <f>IF(SUM(MV8,MW8,NA8)&gt;0,SUM(MV8,MW8,NA8),"")</f>
        <v/>
      </c>
      <c r="NC8" s="17"/>
      <c r="ND8" s="17"/>
      <c r="NE8" s="17"/>
      <c r="NF8" s="17"/>
      <c r="NG8" s="17"/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40" t="str">
        <f>IF(SUM(ND8,NH8)&gt;0,SUM(ND8,NH8),"")</f>
        <v/>
      </c>
      <c r="NX8" s="40" t="str">
        <f>IF(SUM(NC8:ND8,NF8:NH8,NJ8)-NE8-NI8&gt;0,SUM(NC8:ND8,NF8:NH8,NJ8)-NE8-NI8,"")</f>
        <v/>
      </c>
      <c r="NY8" s="40" t="str">
        <f>IF(SUM(NK8:NL8,NN8)-NM8&gt;0,SUM(NK8:NL8,NN8)-NM8,"")</f>
        <v/>
      </c>
      <c r="NZ8" s="40" t="str">
        <f>IF(SUM(ND8,NH8,NL8)&gt;0,SUM(ND8,NH8,NL8),"")</f>
        <v/>
      </c>
      <c r="OA8" s="40" t="str">
        <f>IF(SUM(NX8,NY8)&gt;0,SUM(NX8,NY8),"")</f>
        <v/>
      </c>
      <c r="OB8" s="40" t="str">
        <f>IF(SUM(NP8,NT8)&gt;0,SUM(NP8,NT8),"")</f>
        <v/>
      </c>
      <c r="OC8" s="40" t="str">
        <f>IF(SUM(NO8:NP8,NR8:NT8,NV8)-SUM(NQ8,NU8)&gt;0,SUM(NO8:NP8,NR8:NT8,NV8)-SUM(NQ8,NU8),"")</f>
        <v/>
      </c>
      <c r="OD8" s="40" t="str">
        <f>IF(SUM(NX8,NY8,OC8)&gt;0,SUM(NX8,NY8,OC8),"")</f>
        <v/>
      </c>
      <c r="OE8" s="18"/>
      <c r="OF8" s="18"/>
      <c r="OG8" s="18"/>
      <c r="OH8" s="18"/>
      <c r="OI8" s="18"/>
      <c r="OJ8" s="18"/>
      <c r="OK8" s="18"/>
      <c r="OL8" s="18"/>
      <c r="OM8" s="18"/>
      <c r="ON8" s="18"/>
      <c r="OO8" s="18"/>
      <c r="OP8" s="18"/>
      <c r="OQ8" s="18"/>
      <c r="OR8" s="18"/>
      <c r="OS8" s="18"/>
      <c r="OT8" s="18"/>
      <c r="OU8" s="18"/>
      <c r="OV8" s="18"/>
      <c r="OW8" s="18"/>
      <c r="OX8" s="18"/>
      <c r="OY8" s="11" t="str">
        <f>IF(SUM(OF8,OJ8)&gt;0,SUM(OF8,OJ8),"")</f>
        <v/>
      </c>
      <c r="OZ8" s="11" t="str">
        <f>IF(SUM(OE8:OF8,OH8:OJ8,OL8)-OG8-OK8&gt;0,SUM(OE8:OF8,OH8:OJ8,OL8)-OG8-OK8,"")</f>
        <v/>
      </c>
      <c r="PA8" s="11" t="str">
        <f>IF(SUM(OM8:ON8,OP8)-OO8&gt;0,SUM(OM8:ON8,OP8)-OO8,"")</f>
        <v/>
      </c>
      <c r="PB8" s="11" t="str">
        <f>IF(SUM(OF8,OJ8,ON8)&gt;0,SUM(OF8,OJ8,ON8),"")</f>
        <v/>
      </c>
      <c r="PC8" s="11" t="str">
        <f>IF(SUM(OZ8,PA8)&gt;0,SUM(OZ8,PA8),"")</f>
        <v/>
      </c>
      <c r="PD8" s="11" t="str">
        <f>IF(SUM(OR8,OV8)&gt;0,SUM(OR8,OV8),"")</f>
        <v/>
      </c>
      <c r="PE8" s="11" t="str">
        <f>IF(SUM(OQ8:OR8,OT8:OV8,OX8)-SUM(OS8,OW8)&gt;0,SUM(OQ8:OR8,OT8:OV8,OX8)-SUM(OS8,OW8),"")</f>
        <v/>
      </c>
      <c r="PF8" s="11" t="str">
        <f>IF(SUM(OZ8,PA8,PE8)&gt;0,SUM(OZ8,PA8,PE8),"")</f>
        <v/>
      </c>
      <c r="PG8" s="17"/>
      <c r="PH8" s="17"/>
      <c r="PI8" s="17"/>
      <c r="PJ8" s="17"/>
      <c r="PK8" s="17"/>
      <c r="PL8" s="17"/>
      <c r="PM8" s="17"/>
      <c r="PN8" s="17"/>
      <c r="PO8" s="17"/>
      <c r="PP8" s="17"/>
      <c r="PQ8" s="17"/>
      <c r="PR8" s="17"/>
      <c r="PS8" s="17"/>
      <c r="PT8" s="17"/>
      <c r="PU8" s="17"/>
      <c r="PV8" s="17"/>
      <c r="PW8" s="17"/>
      <c r="PX8" s="17"/>
      <c r="PY8" s="17"/>
      <c r="PZ8" s="17"/>
      <c r="QA8" s="40" t="str">
        <f>IF(SUM(PH8,PL8)&gt;0,SUM(PH8,PL8),"")</f>
        <v/>
      </c>
      <c r="QB8" s="40" t="str">
        <f>IF(SUM(PG8:PH8,PJ8:PL8,PN8)-PI8-PM8&gt;0,SUM(PG8:PH8,PJ8:PL8,PN8)-PI8-PM8,"")</f>
        <v/>
      </c>
      <c r="QC8" s="40" t="str">
        <f>IF(SUM(PO8:PP8,PR8)-PQ8&gt;0,SUM(PO8:PP8,PR8)-PQ8,"")</f>
        <v/>
      </c>
      <c r="QD8" s="40" t="str">
        <f>IF(SUM(PH8,PL8,PP8)&gt;0,SUM(PH8,PL8,PP8),"")</f>
        <v/>
      </c>
      <c r="QE8" s="40" t="str">
        <f>IF(SUM(QB8,QC8)&gt;0,SUM(QB8,QC8),"")</f>
        <v/>
      </c>
      <c r="QF8" s="40" t="str">
        <f>IF(SUM(PT8,PX8)&gt;0,SUM(PT8,PX8),"")</f>
        <v/>
      </c>
      <c r="QG8" s="40" t="str">
        <f>IF(SUM(PS8:PT8,PV8:PX8,PZ8)-SUM(PU8,PY8)&gt;0,SUM(PS8:PT8,PV8:PX8,PZ8)-SUM(PU8,PY8),"")</f>
        <v/>
      </c>
      <c r="QH8" s="40" t="str">
        <f>IF(SUM(QB8,QC8,QG8)&gt;0,SUM(QB8,QC8,QG8),"")</f>
        <v/>
      </c>
      <c r="QI8" s="18"/>
      <c r="QJ8" s="18"/>
      <c r="QK8" s="18"/>
      <c r="QL8" s="18"/>
      <c r="QM8" s="18"/>
      <c r="QN8" s="18"/>
      <c r="QO8" s="18"/>
      <c r="QP8" s="18"/>
      <c r="QQ8" s="18"/>
      <c r="QR8" s="18"/>
      <c r="QS8" s="18"/>
      <c r="QT8" s="18"/>
      <c r="QU8" s="18"/>
      <c r="QV8" s="18"/>
      <c r="QW8" s="18"/>
      <c r="QX8" s="18"/>
      <c r="QY8" s="18"/>
      <c r="QZ8" s="18"/>
      <c r="RA8" s="18"/>
      <c r="RB8" s="18"/>
      <c r="RC8" s="11" t="str">
        <f>IF(SUM(QJ8,QN8)&gt;0,SUM(QJ8,QN8),"")</f>
        <v/>
      </c>
      <c r="RD8" s="11" t="str">
        <f>IF(SUM(QI8:QJ8,QL8:QN8,QP8)-QK8-QO8&gt;0,SUM(QI8:QJ8,QL8:QN8,QP8)-QK8-QO8,"")</f>
        <v/>
      </c>
      <c r="RE8" s="11" t="str">
        <f>IF(SUM(QQ8:QR8,QT8)-QS8&gt;0,SUM(QQ8:QR8,QT8)-QS8,"")</f>
        <v/>
      </c>
      <c r="RF8" s="11" t="str">
        <f>IF(SUM(QJ8,QN8,QR8)&gt;0,SUM(QJ8,QN8,QR8),"")</f>
        <v/>
      </c>
      <c r="RG8" s="11" t="str">
        <f>IF(SUM(RD8,RE8)&gt;0,SUM(RD8,RE8),"")</f>
        <v/>
      </c>
      <c r="RH8" s="11" t="str">
        <f>IF(SUM(QV8,QZ8)&gt;0,SUM(QV8,QZ8),"")</f>
        <v/>
      </c>
      <c r="RI8" s="11" t="str">
        <f>IF(SUM(QU8:QV8,QX8:QZ8,RB8)-SUM(QW8,RA8)&gt;0,SUM(QU8:QV8,QX8:QZ8,RB8)-SUM(QW8,RA8),"")</f>
        <v/>
      </c>
      <c r="RJ8" s="11" t="str">
        <f>IF(SUM(RD8,RE8,RI8)&gt;0,SUM(RD8,RE8,RI8),"")</f>
        <v/>
      </c>
      <c r="RK8" s="17"/>
      <c r="RL8" s="17"/>
      <c r="RM8" s="17"/>
      <c r="RN8" s="17"/>
      <c r="RO8" s="17"/>
      <c r="RP8" s="17"/>
      <c r="RQ8" s="17"/>
      <c r="RR8" s="17"/>
      <c r="RS8" s="17"/>
      <c r="RT8" s="17"/>
      <c r="RU8" s="17"/>
      <c r="RV8" s="17"/>
      <c r="RW8" s="17"/>
      <c r="RX8" s="17"/>
      <c r="RY8" s="17"/>
      <c r="RZ8" s="17"/>
      <c r="SA8" s="17"/>
      <c r="SB8" s="17"/>
      <c r="SC8" s="17"/>
      <c r="SD8" s="17"/>
      <c r="SE8" s="40" t="str">
        <f>IF(SUM(RL8,RP8)&gt;0,SUM(RL8,RP8),"")</f>
        <v/>
      </c>
      <c r="SF8" s="40" t="str">
        <f>IF(SUM(RK8:RL8,RN8:RP8,RR8)-RM8-RQ8&gt;0,SUM(RK8:RL8,RN8:RP8,RR8)-RM8-RQ8,"")</f>
        <v/>
      </c>
      <c r="SG8" s="40" t="str">
        <f>IF(SUM(RS8:RT8,RV8)-RU8&gt;0,SUM(RS8:RT8,RV8)-RU8,"")</f>
        <v/>
      </c>
      <c r="SH8" s="40" t="str">
        <f>IF(SUM(RL8,RP8,RT8)&gt;0,SUM(RL8,RP8,RT8),"")</f>
        <v/>
      </c>
      <c r="SI8" s="40" t="str">
        <f>IF(SUM(SF8,SG8)&gt;0,SUM(SF8,SG8),"")</f>
        <v/>
      </c>
      <c r="SJ8" s="40" t="str">
        <f>IF(SUM(RX8,SB8)&gt;0,SUM(RX8,SB8),"")</f>
        <v/>
      </c>
      <c r="SK8" s="40" t="str">
        <f>IF(SUM(RW8:RX8,RZ8:SB8,SD8)-SUM(RY8,SC8)&gt;0,SUM(RW8:RX8,RZ8:SB8,SD8)-SUM(RY8,SC8),"")</f>
        <v/>
      </c>
      <c r="SL8" s="40" t="str">
        <f>IF(SUM(SF8,SG8,SK8)&gt;0,SUM(SF8,SG8,SK8),"")</f>
        <v/>
      </c>
      <c r="SM8" s="26">
        <f>IF($CA8="P",BK8,(BK8+AO8)/2)</f>
        <v>15.899999999999999</v>
      </c>
      <c r="SN8" s="26">
        <f>IF($CA8="P",BL8,(BL8+AP8)/2)</f>
        <v>3.0999999999999996</v>
      </c>
      <c r="SO8" s="26">
        <f>IF($CA8="P",BM8,(BM8+AQ8)/2)</f>
        <v>0.1</v>
      </c>
      <c r="SP8" s="26">
        <f>IF($CA8="P",BN8,(BN8+AR8)/2)</f>
        <v>0.35</v>
      </c>
      <c r="SQ8" s="26">
        <f>IF($CA8="P",BO8,(BO8+AS8)/2)</f>
        <v>17.149999999999999</v>
      </c>
      <c r="SR8" s="26">
        <f>IF($CA8="P",BP8,(BP8+AT8)/2)</f>
        <v>4.4000000000000004</v>
      </c>
      <c r="SS8" s="26">
        <f>IF($CA8="P",BQ8,(BQ8+AU8)/2)</f>
        <v>0</v>
      </c>
      <c r="ST8" s="26">
        <f>IF($CA8="P",BR8,(BR8+AV8)/2)</f>
        <v>0.7</v>
      </c>
      <c r="SU8" s="26">
        <f>IF($CA8="P",BS8,(BS8+AW8)/2)</f>
        <v>16.649999999999999</v>
      </c>
      <c r="SV8" s="26">
        <f>IF($CA8="P",BT8,(BT8+AX8)/2)</f>
        <v>3.2</v>
      </c>
      <c r="SW8" s="26">
        <f>IF($CA8="P",BU8,(BU8+AY8)/2)</f>
        <v>0</v>
      </c>
      <c r="SX8" s="26">
        <f>IF($CA8="P",BV8,(BV8+AZ8)/2)</f>
        <v>0.35</v>
      </c>
      <c r="SY8" s="26">
        <f>IF($CA8="P",BW8,(BW8+BA8)/2)</f>
        <v>17.25</v>
      </c>
      <c r="SZ8" s="26">
        <f>IF($CA8="P",BX8,(BX8+BB8)/2)</f>
        <v>3.95</v>
      </c>
      <c r="TA8" s="26">
        <f>IF($CA8="P",BY8,(BY8+BC8)/2)</f>
        <v>0.1</v>
      </c>
      <c r="TB8" s="26">
        <f>IF($CA8="P",BZ8,(BZ8+BD8)/2)</f>
        <v>0.7</v>
      </c>
      <c r="TC8" s="28" t="s">
        <v>53</v>
      </c>
      <c r="TD8" s="11">
        <f>IF(SUM(SN8,SR8)&gt;0,SUM(SN8,SR8),"")</f>
        <v>7.5</v>
      </c>
      <c r="TE8" s="11">
        <f>IF(SUM(SM8:SN8,SP8:SR8,ST8)-SO8-SS8&gt;0,SUM(SM8:SN8,SP8:SR8,ST8)-SO8-SS8,"")</f>
        <v>41.5</v>
      </c>
      <c r="TF8" s="11">
        <f>IF(SUM(SV8,SZ8)&gt;0,SUM(SV8,SZ8),"")</f>
        <v>7.15</v>
      </c>
      <c r="TG8" s="11">
        <f>IF(SUM(SU8:SV8,SX8:SZ8,TB8)-SUM(SW8,TA8)&gt;0,SUM(SU8:SV8,SX8:SZ8,TB8)-SUM(SW8,TA8),"")</f>
        <v>42.000000000000007</v>
      </c>
      <c r="TH8" s="11">
        <f>IF(SUM(TE8,TG8)&gt;0,SUM(TE8,TG8),"")</f>
        <v>83.5</v>
      </c>
    </row>
    <row r="9" spans="1:528" x14ac:dyDescent="0.2">
      <c r="A9" s="4" cm="1">
        <f t="array" ref="A9">IF(AND(H9&lt;&gt;"",H9&lt;&gt;"No DD"),SUMPRODUCT((H$4:H$19&lt;&gt;"")*(H$4:H$19&lt;&gt;"No DD")*(E$4:E$19&gt;E9))+1,IF(H9="No DD",SUMPRODUCT((H$4:H$19="No DD")*(E$4:E$19&gt;E9))+1+SUMPRODUCT((H$4:H$19&lt;&gt;"")*(H$4:H$19&lt;&gt;"No DD")),""))</f>
        <v>6</v>
      </c>
      <c r="B9" s="5" t="s">
        <v>171</v>
      </c>
      <c r="C9" s="4" t="s">
        <v>5</v>
      </c>
      <c r="D9" s="4">
        <v>2002</v>
      </c>
      <c r="E9" s="9">
        <f>SUM(J9:P9)+SUM(J9:M9)*0.0000001+SUM(J9)*0.0000000000001</f>
        <v>125.75000848500424</v>
      </c>
      <c r="F9" s="3" t="str">
        <f>IF(OR(AND(AJ9&gt;=AN$21,AK9&gt;=AN$25,AJ9&lt;&gt;"",AI9=""),AND(AL9&gt;=AN$21,AM9&gt;=AN$25,AL9&lt;&gt;"",AI9=""),AND(BF9&gt;=BJ$21,BG9&gt;=BJ$25,BF9&lt;&gt;"",BE9=""),AND(BH9&gt;=BJ$21,BI9&gt;=BJ$25,BH9&lt;&gt;"",BE9=""),AND(CB9&gt;=CF$21,CC9&gt;=CF$25,CB9&lt;&gt;"",CA9=""),AND(CD9&gt;=CF$21,CE9&gt;=CF$25,CD9&lt;&gt;""),AND(DC9&gt;=DJ$21,DD9&gt;=DJ$25,DC9&lt;&gt;""),AND(DH9&gt;=DJ$21,DI9&gt;=DJ$25,DH9&lt;&gt;""),AND(EE9&gt;=EL$21,EF9&gt;=EL$25,EE9&lt;&gt;""),AND(EJ9&gt;=EL$21,EK9&gt;=EL$25,EJ9&lt;&gt;""),AND(FG9&gt;=FN$21,FH9&gt;=FN$25,FG9&lt;&gt;""),AND(FL9&gt;=FN$21,FM9&gt;=FN$25,FL9&lt;&gt;""),AND(GI9&gt;=GP$21,GJ9&gt;=GP$25,GI9&lt;&gt;""),AND(GN9&gt;=GP$21,GO9&gt;=GP$25,GN9&lt;&gt;""),AND(HK9&gt;=HR$21,HL9&gt;=HR$25,HK9&lt;&gt;""),AND(HP9&gt;=HR$21,HQ9&gt;=HR$25,HP9&lt;&gt;""),AND(IM9&gt;=IT$21,IN9&gt;=IT$25,IM9&lt;&gt;""),AND(IR9&gt;=IT$21,IS9&gt;=IT$25,IR9&lt;&gt;""),AND(JO9&gt;=JV$21,JP9&gt;=JV$25,JO9&lt;&gt;""),AND(JT9&gt;=JV$21,JU9&gt;=JV$25,JT9&lt;&gt;""),AND(KQ9&gt;=KX$21,KR9&gt;=KX$25,KQ9&lt;&gt;""),AND(KV9&gt;=KX$21,KW9&gt;=KX$25,KV9&lt;&gt;""),AND(LS9&gt;=LZ$21,LT9&gt;=LZ$25,LS9&lt;&gt;""),AND(LX9&gt;=LZ$21,LY9&gt;=LZ$25,LX9&lt;&gt;""),AND(MU9&gt;=NB$21,MV9&gt;=NB$25,MU9&lt;&gt;""),AND(MZ9&gt;=NB$21,NA9&gt;=NB$25,MZ9&lt;&gt;""),AND(NW9&gt;=OD$21,NX9&gt;=OD$25,NW9&lt;&gt;""),AND(OB9&gt;=OD$21,OC9&gt;=OD$25,OB9&lt;&gt;""),AND(OY9&gt;=PF$21,OZ9&gt;=PF$25,OY9&lt;&gt;""),AND(PD9&gt;=PF$21,PE9&gt;=PF$25,PD9&lt;&gt;""),AND(QA9&gt;=QH$21,QB9&gt;=QH$25,QA9&lt;&gt;""),AND(QF9&gt;=QH$21,QG9&gt;=QH$25,QF9&lt;&gt;""),AND(RC9&gt;=RJ$21,RD9&gt;=RJ$25,RC9&lt;&gt;""),AND(RH9&gt;=RJ$21,RI9&gt;=RJ$25,RH9&lt;&gt;""),AND(SE9&gt;=SL$21,SF9&gt;=SL$25,SE9&lt;&gt;""),AND(SJ9&gt;=SL$21,SK9&gt;=SL$25,SJ9&lt;&gt;"")),"P","")</f>
        <v>P</v>
      </c>
      <c r="G9" s="3" t="str">
        <f>IF(OR(AND(AK9&gt;=AN$25,AK9&lt;&gt;"",AI9=""),AND(AM9&gt;=AN$25,AM9&lt;&gt;"",AI9=""),AND(BG9&gt;=BJ$25,BG9&lt;&gt;"",BE9=""),AND(BI9&gt;=BJ$25,BI9&lt;&gt;"",BE9=""),AND(CC9&gt;=CF$25,CC9&lt;&gt;"",CA9=""),AND(CE9&gt;=CF$25,CE9&lt;&gt;"",CA9=""),AND(DD9&gt;=DJ$25,DD9&lt;&gt;""),AND(DI9&gt;=DJ$25,DI9&lt;&gt;""),AND(EF9&gt;=EL$25,EF9&lt;&gt;""),AND(EK9&gt;=EL$25,EK9&lt;&gt;""),AND(FH9&gt;=FN$25,FH9&lt;&gt;""),AND(FM9&gt;=FN$25,FM9&lt;&gt;""),AND(GJ9&gt;=GP$25,GJ9&lt;&gt;""),AND(GO9&gt;=GP$25,GO9&lt;&gt;""),AND(HL9&gt;=HR$25,HL9&lt;&gt;""),AND(HQ9&gt;=HR$25,HQ9&lt;&gt;""),AND(IN9&gt;=IT$25,IN9&lt;&gt;""),AND(IS9&gt;=IT$25,IS9&lt;&gt;""),AND(JP9&gt;=JV$25,JP9&lt;&gt;""),AND(JU9&gt;=JV$25,JU9&lt;&gt;""),AND(KR9&gt;=KX$25,KR9&lt;&gt;""),AND(KW9&gt;=KX$25,KW9&lt;&gt;""),AND(LT9&gt;=LZ$25,LT9&lt;&gt;""),AND(LY9&gt;=LZ$25,LY9&lt;&gt;""),AND(MV9&gt;=NB$25,MV9&lt;&gt;""),AND(NA9&gt;=NB$25,NA9&lt;&gt;""),AND(NX9&gt;=OD$25,NX9&lt;&gt;""),AND(OC9&gt;=OD$25,OC9&lt;&gt;""),AND(OZ9&gt;=PF$25,OZ9&lt;&gt;""),AND(PE9&gt;=PF$25,PE9&lt;&gt;""),AND(QB9&gt;=QH$25,QB9&lt;&gt;""),AND(QG9&gt;=QH$25,QG9&lt;&gt;""),AND(RD9&gt;=RJ$25,RD9&lt;&gt;""),AND(RI9&gt;=RJ$25,RI9&lt;&gt;""),AND(SF9&gt;=SL$25,SF9&lt;&gt;""),AND(SK9&gt;=SL$25,SK9&lt;&gt;"")),"P","")</f>
        <v>P</v>
      </c>
      <c r="H9" s="36" t="str">
        <f>IF(AND(G9="P",F9=""),"No DD",IF(OR(AND(AJ9&gt;=AN$24,AK9&gt;=AN$28,AJ9&lt;&gt;"",AI9=""),AND(AL9&gt;=AN$24,AM9&gt;=AN$28,AL9&lt;&gt;"",AI9=""),AND(BF9&gt;=BJ$24,BG9&gt;=BJ$28,BF9&lt;&gt;"",BE9=""),AND(BH9&gt;=BJ$24,BI9&gt;=BJ$28,BH9&lt;&gt;"",BE9=""),AND(CB9&gt;=CF$24,CC9&gt;=CF$28,CB9&lt;&gt;"",CA9=""),AND(CD9&gt;=CF$24,CE9&gt;=CF$28,CD9&lt;&gt;""),AND(DC9&gt;=DJ$24,DD9&gt;=DJ$28,DC9&lt;&gt;""),AND(DH9&gt;=DJ$24,DI9&gt;=DJ$28,DH9&lt;&gt;""),AND(EE9&gt;=EL$24,EF9&gt;=EL$28,EE9&lt;&gt;""),AND(EJ9&gt;=EL$24,EK9&gt;=EL$28,EJ9&lt;&gt;""),AND(FG9&gt;=FN$24,FH9&gt;=FN$28,FG9&lt;&gt;""),AND(FL9&gt;=FN$24,FM9&gt;=FN$28,FL9&lt;&gt;""),AND(GI9&gt;=GP$24,GJ9&gt;=GP$28,GI9&lt;&gt;""),AND(GN9&gt;=GP$24,GO9&gt;=GP$28,GN9&lt;&gt;""),AND(HK9&gt;=HR$24,HL9&gt;=HR$28,HK9&lt;&gt;""),AND(HP9&gt;=HR$24,HQ9&gt;=HR$28,HP9&lt;&gt;""),AND(IM9&gt;=IT$24,IN9&gt;=IT$28,IM9&lt;&gt;""),AND(IR9&gt;=IT$24,IS9&gt;=IT$28,IR9&lt;&gt;""),AND(JO9&gt;=JV$24,JP9&gt;=JV$28,JO9&lt;&gt;""),AND(JT9&gt;=JV$24,JU9&gt;=JV$28,JT9&lt;&gt;""),AND(KQ9&gt;=KX$24,KR9&gt;=KX$28,KQ9&lt;&gt;""),AND(KV9&gt;=KX$24,KW9&gt;=KX$28,KV9&lt;&gt;""),AND(LS9&gt;=LZ$24,LT9&gt;=LZ$28,LS9&lt;&gt;""),AND(LX9&gt;=LZ$24,LY9&gt;=LZ$28,LX9&lt;&gt;""),AND(MU9&gt;=NB$24,MV9&gt;=NB$28,MU9&lt;&gt;""),AND(MZ9&gt;=NB$24,NA9&gt;=NB$28,MZ9&lt;&gt;""),AND(NW9&gt;=OD$24,NX9&gt;=OD$28,NW9&lt;&gt;""),AND(OB9&gt;=OD$24,OC9&gt;=OD$28,OB9&lt;&gt;""),AND(OY9&gt;=PF$24,OZ9&gt;=PF$28,OY9&lt;&gt;""),AND(PD9&gt;=PF$24,PE9&gt;=PF$28,PD9&lt;&gt;""),AND(QA9&gt;=QH$24,QB9&gt;=QH$28,QA9&lt;&gt;""),AND(QF9&gt;=QH$24,QG9&gt;=QH$28,QF9&lt;&gt;""),AND(RC9&gt;=RJ$24,RD9&gt;=RJ$28,RC9&lt;&gt;""),AND(RH9&gt;=RJ$24,RI9&gt;=RJ$28,RH9&lt;&gt;""),AND(SE9&gt;=SL$24,SF9&gt;=SL$28,SE9&lt;&gt;""),AND(SJ9&gt;=SL$24,SK9&gt;=SL$28,SJ9&lt;&gt;"")),"Merit",IF(OR(AND(AJ9&gt;=AN$23,AK9&gt;=AN$27,AJ9&lt;&gt;"",AI9=""),AND(AL9&gt;=AN$23,AM9&gt;=AN$27,AL9&lt;&gt;"",AI9=""),AND(BF9&gt;=BJ$23,BG9&gt;=BJ$27,BF9&lt;&gt;"",BE9=""),AND(BH9&gt;=BJ$23,BI9&gt;=BJ$27,BH9&lt;&gt;"",BE9=""),AND(CB9&gt;=CF$23,CC9&gt;=CF$27,CB9&lt;&gt;"",CA9=""),AND(CD9&gt;=CF$23,CE9&gt;=CF$27,CD9&lt;&gt;""),AND(DC9&gt;=DJ$23,DD9&gt;=DJ$27,DC9&lt;&gt;""),AND(DH9&gt;=DJ$23,DI9&gt;=DJ$27,DH9&lt;&gt;""),AND(EE9&gt;=EL$23,EF9&gt;=EL$27,EE9&lt;&gt;""),AND(EJ9&gt;=EL$23,EK9&gt;=EL$27,EJ9&lt;&gt;""),AND(FG9&gt;=FN$23,FH9&gt;=FN$27,FG9&lt;&gt;""),AND(FL9&gt;=FN$23,FM9&gt;=FN$27,FL9&lt;&gt;""),AND(GI9&gt;=GP$23,GJ9&gt;=GP$27,GI9&lt;&gt;""),AND(GN9&gt;=GP$23,GO9&gt;=GP$27,GN9&lt;&gt;""),AND(HK9&gt;=HR$23,HL9&gt;=HR$27,HK9&lt;&gt;""),AND(HP9&gt;=HR$23,HQ9&gt;=HR$27,HP9&lt;&gt;""),AND(IM9&gt;=IT$23,IN9&gt;=IT$27,IM9&lt;&gt;""),AND(IR9&gt;=IT$23,IS9&gt;=IT$27,IR9&lt;&gt;""),AND(JO9&gt;=JV$23,JP9&gt;=JV$27,JO9&lt;&gt;""),AND(JT9&gt;=JV$23,JU9&gt;=JV$27,JT9&lt;&gt;""),AND(KQ9&gt;=KX$23,KR9&gt;=KX$27,KQ9&lt;&gt;""),AND(KV9&gt;=KX$23,KW9&gt;=KX$27,KV9&lt;&gt;""),AND(LS9&gt;=LZ$23,LT9&gt;=LZ$27,LS9&lt;&gt;""),AND(LX9&gt;=LZ$23,LY9&gt;=LZ$27,LX9&lt;&gt;""),AND(MU9&gt;=NB$23,MV9&gt;=NB$27,MU9&lt;&gt;""),AND(MZ9&gt;=NB$23,NA9&gt;=NB$27,MZ9&lt;&gt;""),AND(NW9&gt;=OD$23,NX9&gt;=OD$27,NW9&lt;&gt;""),AND(OB9&gt;=OD$23,OC9&gt;=OD$27,OB9&lt;&gt;""),AND(OY9&gt;=PF$23,OZ9&gt;=PF$27,OY9&lt;&gt;""),AND(PD9&gt;=PF$23,PE9&gt;=PF$27,PD9&lt;&gt;""),AND(QA9&gt;=QH$23,QB9&gt;=QH$27,QA9&lt;&gt;""),AND(QF9&gt;=QH$23,QG9&gt;=QH$27,QF9&lt;&gt;""),AND(RC9&gt;=RJ$23,RD9&gt;=RJ$27,RC9&lt;&gt;""),AND(RH9&gt;=RJ$23,RI9&gt;=RJ$27,RH9&lt;&gt;""),AND(SE9&gt;=SL$23,SF9&gt;=SL$27,SE9&lt;&gt;""),AND(SJ9&gt;=SL$23,SK9&gt;=SL$27,SJ9&lt;&gt;"")),"Excellence",IF(I9="P","Worlds Team",IF(F9="P","National Team","")))))</f>
        <v>National Team</v>
      </c>
      <c r="I9" s="3" t="str">
        <f>IF(OR(AND(AJ9&gt;=AN$22,AK9&gt;=AN$26,AJ9&lt;&gt;"",AI9=""),AND(AL9&gt;=AN$22,AM9&gt;=AN$26,AL9&lt;&gt;"",AI9=""),AND(BF9&gt;=BJ$22,BG9&gt;=BJ$26,BF9&lt;&gt;"",BE9=""),AND(BH9&gt;=BJ$22,BI9&gt;=BJ$26,BH9&lt;&gt;"",BE9=""),AND(CB9&gt;=CF$22,CC9&gt;=CF$26,CB9&lt;&gt;"",CA9=""),AND(CD9&gt;=CF$22,CE9&gt;=CF$26,CD9&lt;&gt;""),AND(DC9&gt;=DJ$22,DD9&gt;=DJ$26,DC9&lt;&gt;""),AND(DH9&gt;=DJ$22,DI9&gt;=DJ$26,DH9&lt;&gt;""),AND(EE9&gt;=EL$22,EF9&gt;=EL$26,EE9&lt;&gt;""),AND(EJ9&gt;=EL$22,EK9&gt;=EL$26,EJ9&lt;&gt;""),AND(FG9&gt;=FN$22,FH9&gt;=FN$26,FG9&lt;&gt;""),AND(FL9&gt;=FN$22,FM9&gt;=FN$26,FL9&lt;&gt;""),AND(GI9&gt;=GP$22,GJ9&gt;=GP$26,GI9&lt;&gt;""),AND(GN9&gt;=GP$22,GO9&gt;=GP$26,GN9&lt;&gt;""),AND(HK9&gt;=HR$22,HL9&gt;=HR$26,HK9&lt;&gt;""),AND(HP9&gt;=HR$22,HQ9&gt;=HR$26,HP9&lt;&gt;""),AND(IM9&gt;=IT$22,IN9&gt;=IT$26,IM9&lt;&gt;""),AND(IR9&gt;=IT$22,IS9&gt;=IT$26,IR9&lt;&gt;""),AND(JO9&gt;=JV$22,JP9&gt;=JV$26,JO9&lt;&gt;""),AND(JT9&gt;=JV$22,JU9&gt;=JV$26,JT9&lt;&gt;""),AND(KQ9&gt;=KX$22,KR9&gt;=KX$26,KQ9&lt;&gt;""),AND(KV9&gt;=KX$22,KW9&gt;=KX$26,KV9&lt;&gt;""),AND(LS9&gt;=LZ$22,LT9&gt;=LZ$26,LS9&lt;&gt;""),AND(LX9&gt;=LZ$22,LY9&gt;=LZ$26,LX9&lt;&gt;""),AND(MU9&gt;=NB$22,MV9&gt;=NB$26,MU9&lt;&gt;""),AND(MZ9&gt;=NB$22,NA9&gt;=NB$26,MZ9&lt;&gt;""),AND(NW9&gt;=OD$22,NX9&gt;=OD$26,NW9&lt;&gt;""),AND(OB9&gt;=OD$22,OC9&gt;=OD$26,OB9&lt;&gt;""),AND(OY9&gt;=PF$22,OZ9&gt;=PF$26,OY9&lt;&gt;""),AND(PD9&gt;=PF$22,PE9&gt;=PF$26,PD9&lt;&gt;""),AND(QA9&gt;=QH$22,QB9&gt;=QH$26,QA9&lt;&gt;""),AND(QF9&gt;=QH$22,QG9&gt;=QH$26,QF9&lt;&gt;""),AND(RC9&gt;=RJ$22,RD9&gt;=RJ$26,RC9&lt;&gt;""),AND(RH9&gt;=RJ$22,RI9&gt;=RJ$26,RH9&lt;&gt;""),AND(SE9&gt;=SL$22,SF9&gt;=SL$26,SE9&lt;&gt;""),AND(SJ9&gt;=SL$22,SK9&gt;=SL$26,SJ9&lt;&gt;"")),"P","")</f>
        <v/>
      </c>
      <c r="J9" s="8">
        <f>IF(COUNT(AK9,BG9,CC9)&gt;0,LARGE((AK9,BG9,CC9),1),0)</f>
        <v>42.449999999999996</v>
      </c>
      <c r="K9" s="8" t="str">
        <f>IF(J9=0,"",IF(J9=CC9,$BK$1,IF(J9=BG9,$AO$1,IF(J9=AK9,$S$1,""))))</f>
        <v>2025 Nationals</v>
      </c>
      <c r="L9" s="8">
        <f>IF(COUNT(AK9,BG9,CC9)&gt;1,LARGE((AK9,BG9,CC9),2),0)</f>
        <v>42.400000000000006</v>
      </c>
      <c r="M9" s="8" t="str">
        <f>IF(K9=0,"",IF(AND(L9=J9,L9=AK9,K9=BG9),$S$1,IF(AND(L9=J9,L9=AK9,L9=CC9),$S$1,IF(AND(L9=J9,L9=CC9,L9=BG9),$AO$1,IF(L9=CC9,$BK$1,IF(L9=BG9,$AO$1,IF(L9=AK9,$S$1,"")))))))</f>
        <v>2025 Elite Canada</v>
      </c>
      <c r="N9" s="8">
        <f>IF(MAX(AM9,BI9,CE9)&gt;0,MAX(AM9,BI9,CE9),0)</f>
        <v>39.800000000000004</v>
      </c>
      <c r="O9" s="8" t="str">
        <f>IF(N9=0,"",IF(N9=CE9,$BK$1,IF(N9=BI9,$AO$1,IF(N9=AM9,$S$1,""))))</f>
        <v>2025 Nationals</v>
      </c>
      <c r="P9" s="8">
        <f>IF(MAX(CG9:CH9)&gt;0,MAX(CG9:CH9),"")</f>
        <v>1.0999999999999943</v>
      </c>
      <c r="Q9" s="11" t="str">
        <f>IF(P9="","",IF(P9=CG9,"("&amp;CG$2&amp;")",IF(P9=CH9,"("&amp;CH$2&amp;")")))</f>
        <v>(Q1)</v>
      </c>
      <c r="R9" s="8" t="str">
        <f>IF(P9="","",IF(P9=CG9,IF(P9+IF(L9="",0,L9)=SF9,$RK$1,IF(P9+IF(L9="",0,L9)=RD9,$QI$1,IF(P9+IF(L9="",0,L9)=QB9,$PG$1,IF(P9+IF(L9="",0,L9)=OZ9,$OE$1,IF(P9+IF(L9="",0,L9)=NX9,$NC$1,IF(P9+IF(L9="",0,L9)=MV9,$MA$1,IF(P9+IF(L9="",0,L9)=LT9,$KY$1,IF(P9+IF(L9="",0,L9)=KR9,$JW$1,IF(P9+IF(L9="",0,L9)=JP9,$IU$1,IF(P9+IF(L9="",0,L9)=IN9,$HS$1,IF(P9+IF(L9="",0,L9)=HL9,$GQ$1,IF(P9+IF(L9="",0,L9)=GJ9,$FO$1,IF(P9+IF(L9="",0,L9)=FH9,$EM$1,IF(P9+IF(L9="",0,L9)=EF9,$DK$1,IF(P9+IF(L9="",0,L9)=DD9,$CI$1))))))))))))))),IF(P9=CH9,IF(P9+IF(N9="",0,N9)=SK9,$RK$1,IF(P9+IF(N9="",0,N9)=RI9,$QI$1,IF(P9+IF(N9="",0,N9)=QG9,$PG$1,IF(P9+IF(N9="",0,N9)=PE9,$OE$1,IF(P9+IF(N9="",0,N9)=OC9,$NC$1,IF(P9+IF(N9="",0,N9)=NA9,$MA$1,IF(P9+IF(N9="",0,N9)=LY9,$KY$1,IF(P9+IF(N9="",0,N9)=KW9,$JW$1,IF(P9+IF(N9="",0,N9)=JU9,$IU$1,IF(P9+IF(N9="",0,N9)=IS9,$HS$1,IF(P9+IF(N9="",0,N9)=HQ9,$GQ$1,IF(P9+IF(N9="",0,N9)=GO9,$FO$1,IF(P9+IF(N9="",0,N9)=FM9,$EM$1,IF(P9+IF(N9="",0,N9)=EK9,$DK$1,IF(P9+IF(N9="",0,N9)=DI9,$CI$1))))))))))))))))))</f>
        <v>2025 World Cup POR (July 6)</v>
      </c>
      <c r="S9" s="19">
        <v>15.8</v>
      </c>
      <c r="T9" s="19">
        <v>5.3</v>
      </c>
      <c r="U9" s="19">
        <v>0</v>
      </c>
      <c r="V9" s="19">
        <v>0</v>
      </c>
      <c r="W9" s="19">
        <v>15.8</v>
      </c>
      <c r="X9" s="19">
        <v>5.5</v>
      </c>
      <c r="Y9" s="19">
        <v>0</v>
      </c>
      <c r="Z9" s="19">
        <v>0</v>
      </c>
      <c r="AA9" s="19">
        <v>16.600000000000001</v>
      </c>
      <c r="AB9" s="19">
        <v>2.4</v>
      </c>
      <c r="AC9" s="19">
        <v>1</v>
      </c>
      <c r="AD9" s="19">
        <v>0</v>
      </c>
      <c r="AE9" s="19">
        <v>15.7</v>
      </c>
      <c r="AF9" s="19">
        <v>2.6</v>
      </c>
      <c r="AG9" s="19">
        <v>0</v>
      </c>
      <c r="AH9" s="19">
        <v>0</v>
      </c>
      <c r="AI9" s="27"/>
      <c r="AJ9" s="40">
        <f>IF(SUM(T9,X9)&gt;0,SUM(T9,X9),"")</f>
        <v>10.8</v>
      </c>
      <c r="AK9" s="40">
        <f>IF(SUM(S9:T9,V9:X9,Z9)-U9-Y9&gt;0,SUM(S9:T9,V9:X9,Z9)-U9-Y9,"")</f>
        <v>42.400000000000006</v>
      </c>
      <c r="AL9" s="40">
        <f>IF(SUM(AB9,AF9)&gt;0,SUM(AB9,AF9),"")</f>
        <v>5</v>
      </c>
      <c r="AM9" s="40">
        <f>IF(SUM(AA9:AB9,AD9:AF9,AH9)-SUM(AC9,AG9)&gt;0,SUM(AA9:AB9,AD9:AF9,AH9)-SUM(AC9,AG9),"")</f>
        <v>36.300000000000004</v>
      </c>
      <c r="AN9" s="40">
        <f>IF(SUM(AK9,AM9)&gt;0,SUM(AK9,AM9),"")</f>
        <v>78.700000000000017</v>
      </c>
      <c r="AO9" s="18">
        <v>16.55</v>
      </c>
      <c r="AP9" s="18">
        <v>4.45</v>
      </c>
      <c r="AQ9" s="18">
        <v>0.1</v>
      </c>
      <c r="AR9" s="18">
        <v>0</v>
      </c>
      <c r="AS9" s="18">
        <v>16.100000000000001</v>
      </c>
      <c r="AT9" s="18">
        <v>5.15</v>
      </c>
      <c r="AU9" s="18">
        <v>0</v>
      </c>
      <c r="AV9" s="18">
        <v>0.3</v>
      </c>
      <c r="AW9" s="18">
        <v>16.600000000000001</v>
      </c>
      <c r="AX9" s="18">
        <v>3.5999999999999996</v>
      </c>
      <c r="AY9" s="18">
        <v>0.5</v>
      </c>
      <c r="AZ9" s="18">
        <v>0.3</v>
      </c>
      <c r="BA9" s="18">
        <v>15.9</v>
      </c>
      <c r="BB9" s="18">
        <v>3.5999999999999996</v>
      </c>
      <c r="BC9" s="18">
        <v>0</v>
      </c>
      <c r="BD9" s="18">
        <v>0.3</v>
      </c>
      <c r="BE9" s="28" t="s">
        <v>53</v>
      </c>
      <c r="BF9" s="11">
        <f>IF(SUM(AP9,AT9)&gt;0,SUM(AP9,AT9),"")</f>
        <v>9.6000000000000014</v>
      </c>
      <c r="BG9" s="11">
        <f>IF(SUM(AO9:AP9,AR9:AT9,AV9)-AQ9-AU9&gt;0,SUM(AO9:AP9,AR9:AT9,AV9)-AQ9-AU9,"")</f>
        <v>42.449999999999996</v>
      </c>
      <c r="BH9" s="11">
        <f>IF(SUM(AX9,BB9)&gt;0,SUM(AX9,BB9),"")</f>
        <v>7.1999999999999993</v>
      </c>
      <c r="BI9" s="11">
        <f>IF(SUM(AW9:AX9,AZ9:BB9,BD9)-SUM(AY9,BC9)&gt;0,SUM(AW9:AX9,AZ9:BB9,BD9)-SUM(AY9,BC9),"")</f>
        <v>39.800000000000004</v>
      </c>
      <c r="BJ9" s="11">
        <f>IF(SUM(BG9,BI9)&gt;0,SUM(BG9,BI9),"")</f>
        <v>82.25</v>
      </c>
      <c r="BK9" s="19">
        <v>14.6</v>
      </c>
      <c r="BL9" s="19">
        <v>3.5</v>
      </c>
      <c r="BM9" s="19">
        <v>0.5</v>
      </c>
      <c r="BN9" s="19">
        <v>0.7</v>
      </c>
      <c r="BO9" s="19">
        <v>15.8</v>
      </c>
      <c r="BP9" s="19">
        <v>4.8</v>
      </c>
      <c r="BQ9" s="19">
        <v>0</v>
      </c>
      <c r="BR9" s="19">
        <v>0</v>
      </c>
      <c r="BS9" s="19">
        <v>15.1</v>
      </c>
      <c r="BT9" s="19">
        <v>3</v>
      </c>
      <c r="BU9" s="19">
        <v>0</v>
      </c>
      <c r="BV9" s="19">
        <v>0.7</v>
      </c>
      <c r="BW9" s="19">
        <v>13.8</v>
      </c>
      <c r="BX9" s="19">
        <v>3.1</v>
      </c>
      <c r="BY9" s="19">
        <v>2.5</v>
      </c>
      <c r="BZ9" s="19">
        <v>0</v>
      </c>
      <c r="CA9" s="27"/>
      <c r="CB9" s="40">
        <f>IF(SUM(BL9,BP9)&gt;0,SUM(BL9,BP9),"")</f>
        <v>8.3000000000000007</v>
      </c>
      <c r="CC9" s="40">
        <f>IF(SUM(BK9:BL9,BN9:BP9,BR9)-BM9-BQ9&gt;0,SUM(BK9:BL9,BN9:BP9,BR9)-BM9-BQ9,"")</f>
        <v>38.9</v>
      </c>
      <c r="CD9" s="40">
        <f>IF(SUM(BT9,BX9)&gt;0,SUM(BT9,BX9),"")</f>
        <v>6.1</v>
      </c>
      <c r="CE9" s="40">
        <f>IF(SUM(BS9:BT9,BV9:BX9,BZ9)-SUM(BU9,BY9)&gt;0,SUM(BS9:BT9,BV9:BX9,BZ9)-SUM(BU9,BY9),"")</f>
        <v>33.200000000000003</v>
      </c>
      <c r="CF9" s="40">
        <f>IF(SUM(CC9,CE9)&gt;0,SUM(CC9,CE9),"")</f>
        <v>72.099999999999994</v>
      </c>
      <c r="CG9" s="51">
        <f>IF(MAX(DD9,EF9,FH9,GJ9,HL9,IN9,JP9,KR9,LT9,MV9,NX9,OZ9,QB9,RD9,SF9)-IF(L9="",0,L9)&gt;0.001,MAX(DD9,EF9,FH9,GJ9,HL9,IN9,JP9,KR9,LT9,MV9,NX9,OZ9,QB9,RD9,SF9)-IF(L9="",0,L9),"")</f>
        <v>1.0999999999999943</v>
      </c>
      <c r="CH9" s="51" t="str">
        <f>IF(MAX(DI9,EK9,FM9,GO9,HQ9,IS9,JU9,KW9,LY9,NA9,OC9,PE9,QG9,RI9,SK9)-IF(N9="",0,N9)&gt;0.001,MAX(DI9,EK9,FM9,GO9,HQ9,IS9,JU9,KW9,LY9,NA9,OC9,PE9,QG9,RI9,SK9)-IF(N9="",0,N9),"")</f>
        <v/>
      </c>
      <c r="CI9" s="17">
        <v>16.2</v>
      </c>
      <c r="CJ9" s="17">
        <v>5.3</v>
      </c>
      <c r="CK9" s="17">
        <v>0</v>
      </c>
      <c r="CL9" s="17">
        <v>0</v>
      </c>
      <c r="CM9" s="17">
        <v>16.5</v>
      </c>
      <c r="CN9" s="17">
        <v>5.5</v>
      </c>
      <c r="CO9" s="17">
        <v>0</v>
      </c>
      <c r="CP9" s="17">
        <v>0</v>
      </c>
      <c r="CQ9" s="17"/>
      <c r="CR9" s="17"/>
      <c r="CS9" s="17"/>
      <c r="CT9" s="17"/>
      <c r="CU9" s="17"/>
      <c r="CV9" s="17"/>
      <c r="CW9" s="17"/>
      <c r="CX9" s="17"/>
      <c r="CY9" s="17"/>
      <c r="CZ9" s="17"/>
      <c r="DA9" s="17"/>
      <c r="DB9" s="17"/>
      <c r="DC9" s="40">
        <f>IF(SUM(CJ9,CN9)&gt;0,SUM(CJ9,CN9),"")</f>
        <v>10.8</v>
      </c>
      <c r="DD9" s="40">
        <f>IF(SUM(CI9:CJ9,CL9:CN9,CP9)-CK9-CO9&gt;0,SUM(CI9:CJ9,CL9:CN9,CP9)-CK9-CO9,"")</f>
        <v>43.5</v>
      </c>
      <c r="DE9" s="40" t="str">
        <f>IF(SUM(CQ9:CR9,CT9)-CS9&gt;0,SUM(CQ9:CR9,CT9)-CS9,"")</f>
        <v/>
      </c>
      <c r="DF9" s="40">
        <f>IF(SUM(CJ9,CN9,CR9)&gt;0,SUM(CJ9,CN9,CR9),"")</f>
        <v>10.8</v>
      </c>
      <c r="DG9" s="40">
        <f>IF(SUM(DD9,DE9)&gt;0,SUM(DD9,DE9),"")</f>
        <v>43.5</v>
      </c>
      <c r="DH9" s="40" t="str">
        <f>IF(SUM(CV9,CZ9)&gt;0,SUM(CV9,CZ9),"")</f>
        <v/>
      </c>
      <c r="DI9" s="40" t="str">
        <f>IF(SUM(CU9:CV9,CX9:CZ9,DB9)-SUM(CW9,DA9)&gt;0,SUM(CU9:CV9,CX9:CZ9,DB9)-SUM(CW9,DA9),"")</f>
        <v/>
      </c>
      <c r="DJ9" s="40">
        <f>IF(SUM(DD9,DE9,DI9)&gt;0,SUM(DD9,DE9,DI9),"")</f>
        <v>43.5</v>
      </c>
      <c r="DK9" s="18">
        <v>14.9</v>
      </c>
      <c r="DL9" s="18">
        <v>3.3</v>
      </c>
      <c r="DM9" s="18">
        <v>0.4</v>
      </c>
      <c r="DN9" s="18">
        <v>0</v>
      </c>
      <c r="DO9" s="18">
        <v>16</v>
      </c>
      <c r="DP9" s="18">
        <v>4.5999999999999996</v>
      </c>
      <c r="DQ9" s="18">
        <v>0.4</v>
      </c>
      <c r="DR9" s="18">
        <v>0</v>
      </c>
      <c r="DS9" s="18"/>
      <c r="DT9" s="18"/>
      <c r="DU9" s="18"/>
      <c r="DV9" s="18"/>
      <c r="DW9" s="18"/>
      <c r="DX9" s="18"/>
      <c r="DY9" s="18"/>
      <c r="DZ9" s="18"/>
      <c r="EA9" s="18"/>
      <c r="EB9" s="18"/>
      <c r="EC9" s="18"/>
      <c r="ED9" s="18"/>
      <c r="EE9" s="11">
        <f>IF(SUM(DL9,DP9)&gt;0,SUM(DL9,DP9),"")</f>
        <v>7.8999999999999995</v>
      </c>
      <c r="EF9" s="11">
        <f>IF(SUM(DK9:DL9,DN9:DP9,DR9)-DM9-DQ9&gt;0,SUM(DK9:DL9,DN9:DP9,DR9)-DM9-DQ9,"")</f>
        <v>38.000000000000007</v>
      </c>
      <c r="EG9" s="11" t="str">
        <f>IF(SUM(DS9:DT9,DV9)-DU9&gt;0,SUM(DS9:DT9,DV9)-DU9,"")</f>
        <v/>
      </c>
      <c r="EH9" s="11">
        <f>IF(SUM(DL9,DP9,DT9)&gt;0,SUM(DL9,DP9,DT9),"")</f>
        <v>7.8999999999999995</v>
      </c>
      <c r="EI9" s="11">
        <f>IF(SUM(EF9,EG9)&gt;0,SUM(EF9,EG9),"")</f>
        <v>38.000000000000007</v>
      </c>
      <c r="EJ9" s="11" t="str">
        <f>IF(SUM(DX9,EB9)&gt;0,SUM(DX9,EB9),"")</f>
        <v/>
      </c>
      <c r="EK9" s="11" t="str">
        <f>IF(SUM(DW9:DX9,DZ9:EB9,ED9)-SUM(DY9,EC9)&gt;0,SUM(DW9:DX9,DZ9:EB9,ED9)-SUM(DY9,EC9),"")</f>
        <v/>
      </c>
      <c r="EL9" s="11">
        <f>IF(SUM(EF9,EG9,EK9)&gt;0,SUM(EF9,EG9,EK9),"")</f>
        <v>38.000000000000007</v>
      </c>
      <c r="EM9" s="17"/>
      <c r="EN9" s="17"/>
      <c r="EO9" s="17"/>
      <c r="EP9" s="17"/>
      <c r="EQ9" s="17"/>
      <c r="ER9" s="17"/>
      <c r="ES9" s="17"/>
      <c r="ET9" s="17"/>
      <c r="EU9" s="17"/>
      <c r="EV9" s="17"/>
      <c r="EW9" s="17"/>
      <c r="EX9" s="17"/>
      <c r="EY9" s="17"/>
      <c r="EZ9" s="17"/>
      <c r="FA9" s="17"/>
      <c r="FB9" s="17"/>
      <c r="FC9" s="17"/>
      <c r="FD9" s="17"/>
      <c r="FE9" s="17"/>
      <c r="FF9" s="17"/>
      <c r="FG9" s="40" t="str">
        <f>IF(SUM(EN9,ER9)&gt;0,SUM(EN9,ER9),"")</f>
        <v/>
      </c>
      <c r="FH9" s="40" t="str">
        <f>IF(SUM(EM9:EN9,EP9:ER9,ET9)-EO9-ES9&gt;0,SUM(EM9:EN9,EP9:ER9,ET9)-EO9-ES9,"")</f>
        <v/>
      </c>
      <c r="FI9" s="40" t="str">
        <f>IF(SUM(EU9:EV9,EX9)-EW9&gt;0,SUM(EU9:EV9,EX9)-EW9,"")</f>
        <v/>
      </c>
      <c r="FJ9" s="40" t="str">
        <f>IF(SUM(EN9,ER9,EV9)&gt;0,SUM(EN9,ER9,EV9),"")</f>
        <v/>
      </c>
      <c r="FK9" s="40" t="str">
        <f>IF(SUM(FH9,FI9)&gt;0,SUM(FH9,FI9),"")</f>
        <v/>
      </c>
      <c r="FL9" s="40" t="str">
        <f>IF(SUM(EZ9,FD9)&gt;0,SUM(EZ9,FD9),"")</f>
        <v/>
      </c>
      <c r="FM9" s="40" t="str">
        <f>IF(SUM(EY9:EZ9,FB9:FD9,FF9)-SUM(FA9,FE9)&gt;0,SUM(EY9:EZ9,FB9:FD9,FF9)-SUM(FA9,FE9),"")</f>
        <v/>
      </c>
      <c r="FN9" s="40" t="str">
        <f>IF(SUM(FH9,FI9,FM9)&gt;0,SUM(FH9,FI9,FM9),"")</f>
        <v/>
      </c>
      <c r="FO9" s="18"/>
      <c r="FP9" s="18"/>
      <c r="FQ9" s="18"/>
      <c r="FR9" s="18"/>
      <c r="FS9" s="18"/>
      <c r="FT9" s="18"/>
      <c r="FU9" s="18"/>
      <c r="FV9" s="18"/>
      <c r="FW9" s="18"/>
      <c r="FX9" s="18"/>
      <c r="FY9" s="18"/>
      <c r="FZ9" s="18"/>
      <c r="GA9" s="18"/>
      <c r="GB9" s="18"/>
      <c r="GC9" s="18"/>
      <c r="GD9" s="18"/>
      <c r="GE9" s="18"/>
      <c r="GF9" s="18"/>
      <c r="GG9" s="18"/>
      <c r="GH9" s="18"/>
      <c r="GI9" s="11" t="str">
        <f>IF(SUM(FP9,FT9)&gt;0,SUM(FP9,FT9),"")</f>
        <v/>
      </c>
      <c r="GJ9" s="11" t="str">
        <f>IF(SUM(FO9:FP9,FR9:FT9,FV9)-FQ9-FU9&gt;0,SUM(FO9:FP9,FR9:FT9,FV9)-FQ9-FU9,"")</f>
        <v/>
      </c>
      <c r="GK9" s="11" t="str">
        <f>IF(SUM(FW9:FX9,FZ9)-FY9&gt;0,SUM(FW9:FX9,FZ9)-FY9,"")</f>
        <v/>
      </c>
      <c r="GL9" s="11" t="str">
        <f>IF(SUM(FP9,FT9,FX9)&gt;0,SUM(FP9,FT9,FX9),"")</f>
        <v/>
      </c>
      <c r="GM9" s="11" t="str">
        <f>IF(SUM(GJ9,GK9)&gt;0,SUM(GJ9,GK9),"")</f>
        <v/>
      </c>
      <c r="GN9" s="11" t="str">
        <f>IF(SUM(GB9,GF9)&gt;0,SUM(GB9,GF9),"")</f>
        <v/>
      </c>
      <c r="GO9" s="11" t="str">
        <f>IF(SUM(GA9:GB9,GD9:GF9,GH9)-SUM(GC9,GG9)&gt;0,SUM(GA9:GB9,GD9:GF9,GH9)-SUM(GC9,GG9),"")</f>
        <v/>
      </c>
      <c r="GP9" s="11" t="str">
        <f>IF(SUM(GJ9,GK9,GO9)&gt;0,SUM(GJ9,GK9,GO9),"")</f>
        <v/>
      </c>
      <c r="GQ9" s="17"/>
      <c r="GR9" s="17"/>
      <c r="GS9" s="17"/>
      <c r="GT9" s="17"/>
      <c r="GU9" s="17"/>
      <c r="GV9" s="17"/>
      <c r="GW9" s="17"/>
      <c r="GX9" s="17"/>
      <c r="GY9" s="17"/>
      <c r="GZ9" s="17"/>
      <c r="HA9" s="17"/>
      <c r="HB9" s="17"/>
      <c r="HC9" s="17"/>
      <c r="HD9" s="17"/>
      <c r="HE9" s="17"/>
      <c r="HF9" s="17"/>
      <c r="HG9" s="17"/>
      <c r="HH9" s="17"/>
      <c r="HI9" s="17"/>
      <c r="HJ9" s="17"/>
      <c r="HK9" s="40" t="str">
        <f>IF(SUM(GR9,GV9)&gt;0,SUM(GR9,GV9),"")</f>
        <v/>
      </c>
      <c r="HL9" s="40" t="str">
        <f>IF(SUM(GQ9:GR9,GT9:GV9,GX9)-GS9-GW9&gt;0,SUM(GQ9:GR9,GT9:GV9,GX9)-GS9-GW9,"")</f>
        <v/>
      </c>
      <c r="HM9" s="40" t="str">
        <f>IF(SUM(GY9:GZ9,HB9)-HA9&gt;0,SUM(GY9:GZ9,HB9)-HA9,"")</f>
        <v/>
      </c>
      <c r="HN9" s="40" t="str">
        <f>IF(SUM(GR9,GV9,GZ9)&gt;0,SUM(GR9,GV9,GZ9),"")</f>
        <v/>
      </c>
      <c r="HO9" s="40" t="str">
        <f>IF(SUM(HL9,HM9)&gt;0,SUM(HL9,HM9),"")</f>
        <v/>
      </c>
      <c r="HP9" s="40" t="str">
        <f>IF(SUM(HD9,HH9)&gt;0,SUM(HD9,HH9),"")</f>
        <v/>
      </c>
      <c r="HQ9" s="40" t="str">
        <f>IF(SUM(HC9:HD9,HF9:HH9,HJ9)-SUM(HE9,HI9)&gt;0,SUM(HC9:HD9,HF9:HH9,HJ9)-SUM(HE9,HI9),"")</f>
        <v/>
      </c>
      <c r="HR9" s="40" t="str">
        <f>IF(SUM(HL9,HM9,HQ9)&gt;0,SUM(HL9,HM9,HQ9),"")</f>
        <v/>
      </c>
      <c r="HS9" s="18"/>
      <c r="HT9" s="18"/>
      <c r="HU9" s="18"/>
      <c r="HV9" s="18"/>
      <c r="HW9" s="18"/>
      <c r="HX9" s="18"/>
      <c r="HY9" s="18"/>
      <c r="HZ9" s="18"/>
      <c r="IA9" s="18"/>
      <c r="IB9" s="18"/>
      <c r="IC9" s="18"/>
      <c r="ID9" s="18"/>
      <c r="IE9" s="18"/>
      <c r="IF9" s="18"/>
      <c r="IG9" s="18"/>
      <c r="IH9" s="18"/>
      <c r="II9" s="18"/>
      <c r="IJ9" s="18"/>
      <c r="IK9" s="18"/>
      <c r="IL9" s="18"/>
      <c r="IM9" s="11" t="str">
        <f>IF(SUM(HT9,HX9)&gt;0,SUM(HT9,HX9),"")</f>
        <v/>
      </c>
      <c r="IN9" s="11" t="str">
        <f>IF(SUM(HS9:HT9,HV9:HX9,HZ9)-HU9-HY9&gt;0,SUM(HS9:HT9,HV9:HX9,HZ9)-HU9-HY9,"")</f>
        <v/>
      </c>
      <c r="IO9" s="11" t="str">
        <f>IF(SUM(IA9:IB9,ID9)-IC9&gt;0,SUM(IA9:IB9,ID9)-IC9,"")</f>
        <v/>
      </c>
      <c r="IP9" s="11" t="str">
        <f>IF(SUM(HT9,HX9,IB9)&gt;0,SUM(HT9,HX9,IB9),"")</f>
        <v/>
      </c>
      <c r="IQ9" s="11" t="str">
        <f>IF(SUM(IN9,IO9)&gt;0,SUM(IN9,IO9),"")</f>
        <v/>
      </c>
      <c r="IR9" s="11" t="str">
        <f>IF(SUM(IF9,IJ9)&gt;0,SUM(IF9,IJ9),"")</f>
        <v/>
      </c>
      <c r="IS9" s="11" t="str">
        <f>IF(SUM(IE9:IF9,IH9:IJ9,IL9)-SUM(IG9,IK9)&gt;0,SUM(IE9:IF9,IH9:IJ9,IL9)-SUM(IG9,IK9),"")</f>
        <v/>
      </c>
      <c r="IT9" s="11" t="str">
        <f>IF(SUM(IN9,IO9,IS9)&gt;0,SUM(IN9,IO9,IS9),"")</f>
        <v/>
      </c>
      <c r="IU9" s="17"/>
      <c r="IV9" s="17"/>
      <c r="IW9" s="17"/>
      <c r="IX9" s="17"/>
      <c r="IY9" s="17"/>
      <c r="IZ9" s="17"/>
      <c r="JA9" s="17"/>
      <c r="JB9" s="17"/>
      <c r="JC9" s="17"/>
      <c r="JD9" s="17"/>
      <c r="JE9" s="17"/>
      <c r="JF9" s="17"/>
      <c r="JG9" s="17"/>
      <c r="JH9" s="17"/>
      <c r="JI9" s="17"/>
      <c r="JJ9" s="17"/>
      <c r="JK9" s="17"/>
      <c r="JL9" s="17"/>
      <c r="JM9" s="17"/>
      <c r="JN9" s="17"/>
      <c r="JO9" s="40" t="str">
        <f>IF(SUM(IV9,IZ9)&gt;0,SUM(IV9,IZ9),"")</f>
        <v/>
      </c>
      <c r="JP9" s="40" t="str">
        <f>IF(SUM(IU9:IV9,IX9:IZ9,JB9)-IW9-JA9&gt;0,SUM(IU9:IV9,IX9:IZ9,JB9)-IW9-JA9,"")</f>
        <v/>
      </c>
      <c r="JQ9" s="40" t="str">
        <f>IF(SUM(JC9:JD9,JF9)-JE9&gt;0,SUM(JC9:JD9,JF9)-JE9,"")</f>
        <v/>
      </c>
      <c r="JR9" s="40" t="str">
        <f>IF(SUM(IV9,IZ9,JD9)&gt;0,SUM(IV9,IZ9,JD9),"")</f>
        <v/>
      </c>
      <c r="JS9" s="40" t="str">
        <f>IF(SUM(JP9,JQ9)&gt;0,SUM(JP9,JQ9),"")</f>
        <v/>
      </c>
      <c r="JT9" s="40" t="str">
        <f>IF(SUM(JH9,JL9)&gt;0,SUM(JH9,JL9),"")</f>
        <v/>
      </c>
      <c r="JU9" s="40" t="str">
        <f>IF(SUM(JG9:JH9,JJ9:JL9,JN9)-SUM(JI9,JM9)&gt;0,SUM(JG9:JH9,JJ9:JL9,JN9)-SUM(JI9,JM9),"")</f>
        <v/>
      </c>
      <c r="JV9" s="40" t="str">
        <f>IF(SUM(JP9,JQ9,JU9)&gt;0,SUM(JP9,JQ9,JU9),"")</f>
        <v/>
      </c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8"/>
      <c r="KM9" s="18"/>
      <c r="KN9" s="18"/>
      <c r="KO9" s="18"/>
      <c r="KP9" s="18"/>
      <c r="KQ9" s="11" t="str">
        <f>IF(SUM(JX9,KB9)&gt;0,SUM(JX9,KB9),"")</f>
        <v/>
      </c>
      <c r="KR9" s="11" t="str">
        <f>IF(SUM(JW9:JX9,JZ9:KB9,KD9)-JY9-KC9&gt;0,SUM(JW9:JX9,JZ9:KB9,KD9)-JY9-KC9,"")</f>
        <v/>
      </c>
      <c r="KS9" s="11" t="str">
        <f>IF(SUM(KE9:KF9,KH9)-KG9&gt;0,SUM(KE9:KF9,KH9)-KG9,"")</f>
        <v/>
      </c>
      <c r="KT9" s="11" t="str">
        <f>IF(SUM(JX9,KB9,KF9)&gt;0,SUM(JX9,KB9,KF9),"")</f>
        <v/>
      </c>
      <c r="KU9" s="11" t="str">
        <f>IF(SUM(KR9,KS9)&gt;0,SUM(KR9,KS9),"")</f>
        <v/>
      </c>
      <c r="KV9" s="11" t="str">
        <f>IF(SUM(KJ9,KN9)&gt;0,SUM(KJ9,KN9),"")</f>
        <v/>
      </c>
      <c r="KW9" s="11" t="str">
        <f>IF(SUM(KI9:KJ9,KL9:KN9,KP9)-SUM(KK9,KO9)&gt;0,SUM(KI9:KJ9,KL9:KN9,KP9)-SUM(KK9,KO9),"")</f>
        <v/>
      </c>
      <c r="KX9" s="11" t="str">
        <f>IF(SUM(KR9,KS9,KW9)&gt;0,SUM(KR9,KS9,KW9),"")</f>
        <v/>
      </c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40" t="str">
        <f>IF(SUM(KZ9,LD9)&gt;0,SUM(KZ9,LD9),"")</f>
        <v/>
      </c>
      <c r="LT9" s="40" t="str">
        <f>IF(SUM(KY9:KZ9,LB9:LD9,LF9)-LA9-LE9&gt;0,SUM(KY9:KZ9,LB9:LD9,LF9)-LA9-LE9,"")</f>
        <v/>
      </c>
      <c r="LU9" s="40" t="str">
        <f>IF(SUM(LG9:LH9,LJ9)-LI9&gt;0,SUM(LG9:LH9,LJ9)-LI9,"")</f>
        <v/>
      </c>
      <c r="LV9" s="40" t="str">
        <f>IF(SUM(KZ9,LD9,LH9)&gt;0,SUM(KZ9,LD9,LH9),"")</f>
        <v/>
      </c>
      <c r="LW9" s="40" t="str">
        <f>IF(SUM(LT9,LU9)&gt;0,SUM(LT9,LU9),"")</f>
        <v/>
      </c>
      <c r="LX9" s="40" t="str">
        <f>IF(SUM(LL9,LP9)&gt;0,SUM(LL9,LP9),"")</f>
        <v/>
      </c>
      <c r="LY9" s="40" t="str">
        <f>IF(SUM(LK9:LL9,LN9:LP9,LR9)-SUM(LM9,LQ9)&gt;0,SUM(LK9:LL9,LN9:LP9,LR9)-SUM(LM9,LQ9),"")</f>
        <v/>
      </c>
      <c r="LZ9" s="40" t="str">
        <f>IF(SUM(LT9,LU9,LY9)&gt;0,SUM(LT9,LU9,LY9),"")</f>
        <v/>
      </c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1" t="str">
        <f>IF(SUM(MB9,MF9)&gt;0,SUM(MB9,MF9),"")</f>
        <v/>
      </c>
      <c r="MV9" s="11" t="str">
        <f>IF(SUM(MA9:MB9,MD9:MF9,MH9)-MC9-MG9&gt;0,SUM(MA9:MB9,MD9:MF9,MH9)-MC9-MG9,"")</f>
        <v/>
      </c>
      <c r="MW9" s="11" t="str">
        <f>IF(SUM(MI9:MJ9,ML9)-MK9&gt;0,SUM(MI9:MJ9,ML9)-MK9,"")</f>
        <v/>
      </c>
      <c r="MX9" s="11" t="str">
        <f>IF(SUM(MB9,MF9,MJ9)&gt;0,SUM(MB9,MF9,MJ9),"")</f>
        <v/>
      </c>
      <c r="MY9" s="11" t="str">
        <f>IF(SUM(MV9,MW9)&gt;0,SUM(MV9,MW9),"")</f>
        <v/>
      </c>
      <c r="MZ9" s="11" t="str">
        <f>IF(SUM(MN9,MR9)&gt;0,SUM(MN9,MR9),"")</f>
        <v/>
      </c>
      <c r="NA9" s="11" t="str">
        <f>IF(SUM(MM9:MN9,MP9:MR9,MT9)-SUM(MO9,MS9)&gt;0,SUM(MM9:MN9,MP9:MR9,MT9)-SUM(MO9,MS9),"")</f>
        <v/>
      </c>
      <c r="NB9" s="11" t="str">
        <f>IF(SUM(MV9,MW9,NA9)&gt;0,SUM(MV9,MW9,NA9),"")</f>
        <v/>
      </c>
      <c r="NC9" s="17"/>
      <c r="ND9" s="17"/>
      <c r="NE9" s="17"/>
      <c r="NF9" s="17"/>
      <c r="NG9" s="17"/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40" t="str">
        <f>IF(SUM(ND9,NH9)&gt;0,SUM(ND9,NH9),"")</f>
        <v/>
      </c>
      <c r="NX9" s="40" t="str">
        <f>IF(SUM(NC9:ND9,NF9:NH9,NJ9)-NE9-NI9&gt;0,SUM(NC9:ND9,NF9:NH9,NJ9)-NE9-NI9,"")</f>
        <v/>
      </c>
      <c r="NY9" s="40" t="str">
        <f>IF(SUM(NK9:NL9,NN9)-NM9&gt;0,SUM(NK9:NL9,NN9)-NM9,"")</f>
        <v/>
      </c>
      <c r="NZ9" s="40" t="str">
        <f>IF(SUM(ND9,NH9,NL9)&gt;0,SUM(ND9,NH9,NL9),"")</f>
        <v/>
      </c>
      <c r="OA9" s="40" t="str">
        <f>IF(SUM(NX9,NY9)&gt;0,SUM(NX9,NY9),"")</f>
        <v/>
      </c>
      <c r="OB9" s="40" t="str">
        <f>IF(SUM(NP9,NT9)&gt;0,SUM(NP9,NT9),"")</f>
        <v/>
      </c>
      <c r="OC9" s="40" t="str">
        <f>IF(SUM(NO9:NP9,NR9:NT9,NV9)-SUM(NQ9,NU9)&gt;0,SUM(NO9:NP9,NR9:NT9,NV9)-SUM(NQ9,NU9),"")</f>
        <v/>
      </c>
      <c r="OD9" s="40" t="str">
        <f>IF(SUM(NX9,NY9,OC9)&gt;0,SUM(NX9,NY9,OC9),"")</f>
        <v/>
      </c>
      <c r="OE9" s="18"/>
      <c r="OF9" s="18"/>
      <c r="OG9" s="18"/>
      <c r="OH9" s="18"/>
      <c r="OI9" s="18"/>
      <c r="OJ9" s="18"/>
      <c r="OK9" s="18"/>
      <c r="OL9" s="18"/>
      <c r="OM9" s="18"/>
      <c r="ON9" s="18"/>
      <c r="OO9" s="18"/>
      <c r="OP9" s="18"/>
      <c r="OQ9" s="18"/>
      <c r="OR9" s="18"/>
      <c r="OS9" s="18"/>
      <c r="OT9" s="18"/>
      <c r="OU9" s="18"/>
      <c r="OV9" s="18"/>
      <c r="OW9" s="18"/>
      <c r="OX9" s="18"/>
      <c r="OY9" s="11" t="str">
        <f>IF(SUM(OF9,OJ9)&gt;0,SUM(OF9,OJ9),"")</f>
        <v/>
      </c>
      <c r="OZ9" s="11" t="str">
        <f>IF(SUM(OE9:OF9,OH9:OJ9,OL9)-OG9-OK9&gt;0,SUM(OE9:OF9,OH9:OJ9,OL9)-OG9-OK9,"")</f>
        <v/>
      </c>
      <c r="PA9" s="11" t="str">
        <f>IF(SUM(OM9:ON9,OP9)-OO9&gt;0,SUM(OM9:ON9,OP9)-OO9,"")</f>
        <v/>
      </c>
      <c r="PB9" s="11" t="str">
        <f>IF(SUM(OF9,OJ9,ON9)&gt;0,SUM(OF9,OJ9,ON9),"")</f>
        <v/>
      </c>
      <c r="PC9" s="11" t="str">
        <f>IF(SUM(OZ9,PA9)&gt;0,SUM(OZ9,PA9),"")</f>
        <v/>
      </c>
      <c r="PD9" s="11" t="str">
        <f>IF(SUM(OR9,OV9)&gt;0,SUM(OR9,OV9),"")</f>
        <v/>
      </c>
      <c r="PE9" s="11" t="str">
        <f>IF(SUM(OQ9:OR9,OT9:OV9,OX9)-SUM(OS9,OW9)&gt;0,SUM(OQ9:OR9,OT9:OV9,OX9)-SUM(OS9,OW9),"")</f>
        <v/>
      </c>
      <c r="PF9" s="11" t="str">
        <f>IF(SUM(OZ9,PA9,PE9)&gt;0,SUM(OZ9,PA9,PE9),"")</f>
        <v/>
      </c>
      <c r="PG9" s="17"/>
      <c r="PH9" s="17"/>
      <c r="PI9" s="17"/>
      <c r="PJ9" s="17"/>
      <c r="PK9" s="17"/>
      <c r="PL9" s="17"/>
      <c r="PM9" s="17"/>
      <c r="PN9" s="17"/>
      <c r="PO9" s="17"/>
      <c r="PP9" s="17"/>
      <c r="PQ9" s="17"/>
      <c r="PR9" s="17"/>
      <c r="PS9" s="17"/>
      <c r="PT9" s="17"/>
      <c r="PU9" s="17"/>
      <c r="PV9" s="17"/>
      <c r="PW9" s="17"/>
      <c r="PX9" s="17"/>
      <c r="PY9" s="17"/>
      <c r="PZ9" s="17"/>
      <c r="QA9" s="40" t="str">
        <f>IF(SUM(PH9,PL9)&gt;0,SUM(PH9,PL9),"")</f>
        <v/>
      </c>
      <c r="QB9" s="40" t="str">
        <f>IF(SUM(PG9:PH9,PJ9:PL9,PN9)-PI9-PM9&gt;0,SUM(PG9:PH9,PJ9:PL9,PN9)-PI9-PM9,"")</f>
        <v/>
      </c>
      <c r="QC9" s="40" t="str">
        <f>IF(SUM(PO9:PP9,PR9)-PQ9&gt;0,SUM(PO9:PP9,PR9)-PQ9,"")</f>
        <v/>
      </c>
      <c r="QD9" s="40" t="str">
        <f>IF(SUM(PH9,PL9,PP9)&gt;0,SUM(PH9,PL9,PP9),"")</f>
        <v/>
      </c>
      <c r="QE9" s="40" t="str">
        <f>IF(SUM(QB9,QC9)&gt;0,SUM(QB9,QC9),"")</f>
        <v/>
      </c>
      <c r="QF9" s="40" t="str">
        <f>IF(SUM(PT9,PX9)&gt;0,SUM(PT9,PX9),"")</f>
        <v/>
      </c>
      <c r="QG9" s="40" t="str">
        <f>IF(SUM(PS9:PT9,PV9:PX9,PZ9)-SUM(PU9,PY9)&gt;0,SUM(PS9:PT9,PV9:PX9,PZ9)-SUM(PU9,PY9),"")</f>
        <v/>
      </c>
      <c r="QH9" s="40" t="str">
        <f>IF(SUM(QB9,QC9,QG9)&gt;0,SUM(QB9,QC9,QG9),"")</f>
        <v/>
      </c>
      <c r="QI9" s="18"/>
      <c r="QJ9" s="18"/>
      <c r="QK9" s="18"/>
      <c r="QL9" s="18"/>
      <c r="QM9" s="18"/>
      <c r="QN9" s="18"/>
      <c r="QO9" s="18"/>
      <c r="QP9" s="18"/>
      <c r="QQ9" s="18"/>
      <c r="QR9" s="18"/>
      <c r="QS9" s="18"/>
      <c r="QT9" s="18"/>
      <c r="QU9" s="18"/>
      <c r="QV9" s="18"/>
      <c r="QW9" s="18"/>
      <c r="QX9" s="18"/>
      <c r="QY9" s="18"/>
      <c r="QZ9" s="18"/>
      <c r="RA9" s="18"/>
      <c r="RB9" s="18"/>
      <c r="RC9" s="11" t="str">
        <f>IF(SUM(QJ9,QN9)&gt;0,SUM(QJ9,QN9),"")</f>
        <v/>
      </c>
      <c r="RD9" s="11" t="str">
        <f>IF(SUM(QI9:QJ9,QL9:QN9,QP9)-QK9-QO9&gt;0,SUM(QI9:QJ9,QL9:QN9,QP9)-QK9-QO9,"")</f>
        <v/>
      </c>
      <c r="RE9" s="11" t="str">
        <f>IF(SUM(QQ9:QR9,QT9)-QS9&gt;0,SUM(QQ9:QR9,QT9)-QS9,"")</f>
        <v/>
      </c>
      <c r="RF9" s="11" t="str">
        <f>IF(SUM(QJ9,QN9,QR9)&gt;0,SUM(QJ9,QN9,QR9),"")</f>
        <v/>
      </c>
      <c r="RG9" s="11" t="str">
        <f>IF(SUM(RD9,RE9)&gt;0,SUM(RD9,RE9),"")</f>
        <v/>
      </c>
      <c r="RH9" s="11" t="str">
        <f>IF(SUM(QV9,QZ9)&gt;0,SUM(QV9,QZ9),"")</f>
        <v/>
      </c>
      <c r="RI9" s="11" t="str">
        <f>IF(SUM(QU9:QV9,QX9:QZ9,RB9)-SUM(QW9,RA9)&gt;0,SUM(QU9:QV9,QX9:QZ9,RB9)-SUM(QW9,RA9),"")</f>
        <v/>
      </c>
      <c r="RJ9" s="11" t="str">
        <f>IF(SUM(RD9,RE9,RI9)&gt;0,SUM(RD9,RE9,RI9),"")</f>
        <v/>
      </c>
      <c r="RK9" s="17"/>
      <c r="RL9" s="17"/>
      <c r="RM9" s="17"/>
      <c r="RN9" s="17"/>
      <c r="RO9" s="17"/>
      <c r="RP9" s="17"/>
      <c r="RQ9" s="17"/>
      <c r="RR9" s="17"/>
      <c r="RS9" s="17"/>
      <c r="RT9" s="17"/>
      <c r="RU9" s="17"/>
      <c r="RV9" s="17"/>
      <c r="RW9" s="17"/>
      <c r="RX9" s="17"/>
      <c r="RY9" s="17"/>
      <c r="RZ9" s="17"/>
      <c r="SA9" s="17"/>
      <c r="SB9" s="17"/>
      <c r="SC9" s="17"/>
      <c r="SD9" s="17"/>
      <c r="SE9" s="40" t="str">
        <f>IF(SUM(RL9,RP9)&gt;0,SUM(RL9,RP9),"")</f>
        <v/>
      </c>
      <c r="SF9" s="40" t="str">
        <f>IF(SUM(RK9:RL9,RN9:RP9,RR9)-RM9-RQ9&gt;0,SUM(RK9:RL9,RN9:RP9,RR9)-RM9-RQ9,"")</f>
        <v/>
      </c>
      <c r="SG9" s="40" t="str">
        <f>IF(SUM(RS9:RT9,RV9)-RU9&gt;0,SUM(RS9:RT9,RV9)-RU9,"")</f>
        <v/>
      </c>
      <c r="SH9" s="40" t="str">
        <f>IF(SUM(RL9,RP9,RT9)&gt;0,SUM(RL9,RP9,RT9),"")</f>
        <v/>
      </c>
      <c r="SI9" s="40" t="str">
        <f>IF(SUM(SF9,SG9)&gt;0,SUM(SF9,SG9),"")</f>
        <v/>
      </c>
      <c r="SJ9" s="40" t="str">
        <f>IF(SUM(RX9,SB9)&gt;0,SUM(RX9,SB9),"")</f>
        <v/>
      </c>
      <c r="SK9" s="40" t="str">
        <f>IF(SUM(RW9:RX9,RZ9:SB9,SD9)-SUM(RY9,SC9)&gt;0,SUM(RW9:RX9,RZ9:SB9,SD9)-SUM(RY9,SC9),"")</f>
        <v/>
      </c>
      <c r="SL9" s="40" t="str">
        <f>IF(SUM(SF9,SG9,SK9)&gt;0,SUM(SF9,SG9,SK9),"")</f>
        <v/>
      </c>
      <c r="SM9" s="26">
        <f>IF($CA9="P",BK9,(BK9+AO9)/2)</f>
        <v>15.574999999999999</v>
      </c>
      <c r="SN9" s="26">
        <f>IF($CA9="P",BL9,(BL9+AP9)/2)</f>
        <v>3.9750000000000001</v>
      </c>
      <c r="SO9" s="26">
        <f>IF($CA9="P",BM9,(BM9+AQ9)/2)</f>
        <v>0.3</v>
      </c>
      <c r="SP9" s="26">
        <f>IF($CA9="P",BN9,(BN9+AR9)/2)</f>
        <v>0.35</v>
      </c>
      <c r="SQ9" s="26">
        <f>IF($CA9="P",BO9,(BO9+AS9)/2)</f>
        <v>15.950000000000001</v>
      </c>
      <c r="SR9" s="26">
        <f>IF($CA9="P",BP9,(BP9+AT9)/2)</f>
        <v>4.9749999999999996</v>
      </c>
      <c r="SS9" s="26">
        <f>IF($CA9="P",BQ9,(BQ9+AU9)/2)</f>
        <v>0</v>
      </c>
      <c r="ST9" s="26">
        <f>IF($CA9="P",BR9,(BR9+AV9)/2)</f>
        <v>0.15</v>
      </c>
      <c r="SU9" s="26">
        <f>IF($CA9="P",BS9,(BS9+AW9)/2)</f>
        <v>15.850000000000001</v>
      </c>
      <c r="SV9" s="26">
        <f>IF($CA9="P",BT9,(BT9+AX9)/2)</f>
        <v>3.3</v>
      </c>
      <c r="SW9" s="26">
        <f>IF($CA9="P",BU9,(BU9+AY9)/2)</f>
        <v>0.25</v>
      </c>
      <c r="SX9" s="26">
        <f>IF($CA9="P",BV9,(BV9+AZ9)/2)</f>
        <v>0.5</v>
      </c>
      <c r="SY9" s="26">
        <f>IF($CA9="P",BW9,(BW9+BA9)/2)</f>
        <v>14.850000000000001</v>
      </c>
      <c r="SZ9" s="26">
        <f>IF($CA9="P",BX9,(BX9+BB9)/2)</f>
        <v>3.3499999999999996</v>
      </c>
      <c r="TA9" s="26">
        <f>IF($CA9="P",BY9,(BY9+BC9)/2)</f>
        <v>1.25</v>
      </c>
      <c r="TB9" s="26">
        <f>IF($CA9="P",BZ9,(BZ9+BD9)/2)</f>
        <v>0.15</v>
      </c>
      <c r="TC9" s="28" t="s">
        <v>53</v>
      </c>
      <c r="TD9" s="11">
        <f>IF(SUM(SN9,SR9)&gt;0,SUM(SN9,SR9),"")</f>
        <v>8.9499999999999993</v>
      </c>
      <c r="TE9" s="11">
        <f>IF(SUM(SM9:SN9,SP9:SR9,ST9)-SO9-SS9&gt;0,SUM(SM9:SN9,SP9:SR9,ST9)-SO9-SS9,"")</f>
        <v>40.675000000000004</v>
      </c>
      <c r="TF9" s="11">
        <f>IF(SUM(SV9,SZ9)&gt;0,SUM(SV9,SZ9),"")</f>
        <v>6.6499999999999995</v>
      </c>
      <c r="TG9" s="11">
        <f>IF(SUM(SU9:SV9,SX9:SZ9,TB9)-SUM(SW9,TA9)&gt;0,SUM(SU9:SV9,SX9:SZ9,TB9)-SUM(SW9,TA9),"")</f>
        <v>36.5</v>
      </c>
      <c r="TH9" s="11">
        <f>IF(SUM(TE9,TG9)&gt;0,SUM(TE9,TG9),"")</f>
        <v>77.175000000000011</v>
      </c>
    </row>
    <row r="10" spans="1:528" x14ac:dyDescent="0.2">
      <c r="A10" s="4" cm="1">
        <f t="array" ref="A10">IF(AND(H10&lt;&gt;"",H10&lt;&gt;"No DD"),SUMPRODUCT((H$4:H$19&lt;&gt;"")*(H$4:H$19&lt;&gt;"No DD")*(E$4:E$19&gt;E10))+1,IF(H10="No DD",SUMPRODUCT((H$4:H$19="No DD")*(E$4:E$19&gt;E10))+1+SUMPRODUCT((H$4:H$19&lt;&gt;"")*(H$4:H$19&lt;&gt;"No DD")),""))</f>
        <v>7</v>
      </c>
      <c r="B10" s="5" t="s">
        <v>199</v>
      </c>
      <c r="C10" s="4" t="s">
        <v>5</v>
      </c>
      <c r="D10" s="4">
        <v>2008</v>
      </c>
      <c r="E10" s="9">
        <f>SUM(J10:P10)+SUM(J10:M10)*0.0000001+SUM(J10)*0.0000000000001</f>
        <v>125.0000079500041</v>
      </c>
      <c r="F10" s="3" t="str">
        <f>IF(OR(AND(AJ10&gt;=AN$21,AK10&gt;=AN$25,AJ10&lt;&gt;"",AI10=""),AND(AL10&gt;=AN$21,AM10&gt;=AN$25,AL10&lt;&gt;"",AI10=""),AND(BF10&gt;=BJ$21,BG10&gt;=BJ$25,BF10&lt;&gt;"",BE10=""),AND(BH10&gt;=BJ$21,BI10&gt;=BJ$25,BH10&lt;&gt;"",BE10=""),AND(CB10&gt;=CF$21,CC10&gt;=CF$25,CB10&lt;&gt;"",CA10=""),AND(CD10&gt;=CF$21,CE10&gt;=CF$25,CD10&lt;&gt;""),AND(DC10&gt;=DJ$21,DD10&gt;=DJ$25,DC10&lt;&gt;""),AND(DH10&gt;=DJ$21,DI10&gt;=DJ$25,DH10&lt;&gt;""),AND(EE10&gt;=EL$21,EF10&gt;=EL$25,EE10&lt;&gt;""),AND(EJ10&gt;=EL$21,EK10&gt;=EL$25,EJ10&lt;&gt;""),AND(FG10&gt;=FN$21,FH10&gt;=FN$25,FG10&lt;&gt;""),AND(FL10&gt;=FN$21,FM10&gt;=FN$25,FL10&lt;&gt;""),AND(GI10&gt;=GP$21,GJ10&gt;=GP$25,GI10&lt;&gt;""),AND(GN10&gt;=GP$21,GO10&gt;=GP$25,GN10&lt;&gt;""),AND(HK10&gt;=HR$21,HL10&gt;=HR$25,HK10&lt;&gt;""),AND(HP10&gt;=HR$21,HQ10&gt;=HR$25,HP10&lt;&gt;""),AND(IM10&gt;=IT$21,IN10&gt;=IT$25,IM10&lt;&gt;""),AND(IR10&gt;=IT$21,IS10&gt;=IT$25,IR10&lt;&gt;""),AND(JO10&gt;=JV$21,JP10&gt;=JV$25,JO10&lt;&gt;""),AND(JT10&gt;=JV$21,JU10&gt;=JV$25,JT10&lt;&gt;""),AND(KQ10&gt;=KX$21,KR10&gt;=KX$25,KQ10&lt;&gt;""),AND(KV10&gt;=KX$21,KW10&gt;=KX$25,KV10&lt;&gt;""),AND(LS10&gt;=LZ$21,LT10&gt;=LZ$25,LS10&lt;&gt;""),AND(LX10&gt;=LZ$21,LY10&gt;=LZ$25,LX10&lt;&gt;""),AND(MU10&gt;=NB$21,MV10&gt;=NB$25,MU10&lt;&gt;""),AND(MZ10&gt;=NB$21,NA10&gt;=NB$25,MZ10&lt;&gt;""),AND(NW10&gt;=OD$21,NX10&gt;=OD$25,NW10&lt;&gt;""),AND(OB10&gt;=OD$21,OC10&gt;=OD$25,OB10&lt;&gt;""),AND(OY10&gt;=PF$21,OZ10&gt;=PF$25,OY10&lt;&gt;""),AND(PD10&gt;=PF$21,PE10&gt;=PF$25,PD10&lt;&gt;""),AND(QA10&gt;=QH$21,QB10&gt;=QH$25,QA10&lt;&gt;""),AND(QF10&gt;=QH$21,QG10&gt;=QH$25,QF10&lt;&gt;""),AND(RC10&gt;=RJ$21,RD10&gt;=RJ$25,RC10&lt;&gt;""),AND(RH10&gt;=RJ$21,RI10&gt;=RJ$25,RH10&lt;&gt;""),AND(SE10&gt;=SL$21,SF10&gt;=SL$25,SE10&lt;&gt;""),AND(SJ10&gt;=SL$21,SK10&gt;=SL$25,SJ10&lt;&gt;"")),"P","")</f>
        <v>P</v>
      </c>
      <c r="G10" s="3" t="str">
        <f>IF(OR(AND(AK10&gt;=AN$25,AK10&lt;&gt;"",AI10=""),AND(AM10&gt;=AN$25,AM10&lt;&gt;"",AI10=""),AND(BG10&gt;=BJ$25,BG10&lt;&gt;"",BE10=""),AND(BI10&gt;=BJ$25,BI10&lt;&gt;"",BE10=""),AND(CC10&gt;=CF$25,CC10&lt;&gt;"",CA10=""),AND(CE10&gt;=CF$25,CE10&lt;&gt;"",CA10=""),AND(DD10&gt;=DJ$25,DD10&lt;&gt;""),AND(DI10&gt;=DJ$25,DI10&lt;&gt;""),AND(EF10&gt;=EL$25,EF10&lt;&gt;""),AND(EK10&gt;=EL$25,EK10&lt;&gt;""),AND(FH10&gt;=FN$25,FH10&lt;&gt;""),AND(FM10&gt;=FN$25,FM10&lt;&gt;""),AND(GJ10&gt;=GP$25,GJ10&lt;&gt;""),AND(GO10&gt;=GP$25,GO10&lt;&gt;""),AND(HL10&gt;=HR$25,HL10&lt;&gt;""),AND(HQ10&gt;=HR$25,HQ10&lt;&gt;""),AND(IN10&gt;=IT$25,IN10&lt;&gt;""),AND(IS10&gt;=IT$25,IS10&lt;&gt;""),AND(JP10&gt;=JV$25,JP10&lt;&gt;""),AND(JU10&gt;=JV$25,JU10&lt;&gt;""),AND(KR10&gt;=KX$25,KR10&lt;&gt;""),AND(KW10&gt;=KX$25,KW10&lt;&gt;""),AND(LT10&gt;=LZ$25,LT10&lt;&gt;""),AND(LY10&gt;=LZ$25,LY10&lt;&gt;""),AND(MV10&gt;=NB$25,MV10&lt;&gt;""),AND(NA10&gt;=NB$25,NA10&lt;&gt;""),AND(NX10&gt;=OD$25,NX10&lt;&gt;""),AND(OC10&gt;=OD$25,OC10&lt;&gt;""),AND(OZ10&gt;=PF$25,OZ10&lt;&gt;""),AND(PE10&gt;=PF$25,PE10&lt;&gt;""),AND(QB10&gt;=QH$25,QB10&lt;&gt;""),AND(QG10&gt;=QH$25,QG10&lt;&gt;""),AND(RD10&gt;=RJ$25,RD10&lt;&gt;""),AND(RI10&gt;=RJ$25,RI10&lt;&gt;""),AND(SF10&gt;=SL$25,SF10&lt;&gt;""),AND(SK10&gt;=SL$25,SK10&lt;&gt;"")),"P","")</f>
        <v>P</v>
      </c>
      <c r="H10" s="36" t="str">
        <f>IF(AND(G10="P",F10=""),"No DD",IF(OR(AND(AJ10&gt;=AN$24,AK10&gt;=AN$28,AJ10&lt;&gt;"",AI10=""),AND(AL10&gt;=AN$24,AM10&gt;=AN$28,AL10&lt;&gt;"",AI10=""),AND(BF10&gt;=BJ$24,BG10&gt;=BJ$28,BF10&lt;&gt;"",BE10=""),AND(BH10&gt;=BJ$24,BI10&gt;=BJ$28,BH10&lt;&gt;"",BE10=""),AND(CB10&gt;=CF$24,CC10&gt;=CF$28,CB10&lt;&gt;"",CA10=""),AND(CD10&gt;=CF$24,CE10&gt;=CF$28,CD10&lt;&gt;""),AND(DC10&gt;=DJ$24,DD10&gt;=DJ$28,DC10&lt;&gt;""),AND(DH10&gt;=DJ$24,DI10&gt;=DJ$28,DH10&lt;&gt;""),AND(EE10&gt;=EL$24,EF10&gt;=EL$28,EE10&lt;&gt;""),AND(EJ10&gt;=EL$24,EK10&gt;=EL$28,EJ10&lt;&gt;""),AND(FG10&gt;=FN$24,FH10&gt;=FN$28,FG10&lt;&gt;""),AND(FL10&gt;=FN$24,FM10&gt;=FN$28,FL10&lt;&gt;""),AND(GI10&gt;=GP$24,GJ10&gt;=GP$28,GI10&lt;&gt;""),AND(GN10&gt;=GP$24,GO10&gt;=GP$28,GN10&lt;&gt;""),AND(HK10&gt;=HR$24,HL10&gt;=HR$28,HK10&lt;&gt;""),AND(HP10&gt;=HR$24,HQ10&gt;=HR$28,HP10&lt;&gt;""),AND(IM10&gt;=IT$24,IN10&gt;=IT$28,IM10&lt;&gt;""),AND(IR10&gt;=IT$24,IS10&gt;=IT$28,IR10&lt;&gt;""),AND(JO10&gt;=JV$24,JP10&gt;=JV$28,JO10&lt;&gt;""),AND(JT10&gt;=JV$24,JU10&gt;=JV$28,JT10&lt;&gt;""),AND(KQ10&gt;=KX$24,KR10&gt;=KX$28,KQ10&lt;&gt;""),AND(KV10&gt;=KX$24,KW10&gt;=KX$28,KV10&lt;&gt;""),AND(LS10&gt;=LZ$24,LT10&gt;=LZ$28,LS10&lt;&gt;""),AND(LX10&gt;=LZ$24,LY10&gt;=LZ$28,LX10&lt;&gt;""),AND(MU10&gt;=NB$24,MV10&gt;=NB$28,MU10&lt;&gt;""),AND(MZ10&gt;=NB$24,NA10&gt;=NB$28,MZ10&lt;&gt;""),AND(NW10&gt;=OD$24,NX10&gt;=OD$28,NW10&lt;&gt;""),AND(OB10&gt;=OD$24,OC10&gt;=OD$28,OB10&lt;&gt;""),AND(OY10&gt;=PF$24,OZ10&gt;=PF$28,OY10&lt;&gt;""),AND(PD10&gt;=PF$24,PE10&gt;=PF$28,PD10&lt;&gt;""),AND(QA10&gt;=QH$24,QB10&gt;=QH$28,QA10&lt;&gt;""),AND(QF10&gt;=QH$24,QG10&gt;=QH$28,QF10&lt;&gt;""),AND(RC10&gt;=RJ$24,RD10&gt;=RJ$28,RC10&lt;&gt;""),AND(RH10&gt;=RJ$24,RI10&gt;=RJ$28,RH10&lt;&gt;""),AND(SE10&gt;=SL$24,SF10&gt;=SL$28,SE10&lt;&gt;""),AND(SJ10&gt;=SL$24,SK10&gt;=SL$28,SJ10&lt;&gt;"")),"Merit",IF(OR(AND(AJ10&gt;=AN$23,AK10&gt;=AN$27,AJ10&lt;&gt;"",AI10=""),AND(AL10&gt;=AN$23,AM10&gt;=AN$27,AL10&lt;&gt;"",AI10=""),AND(BF10&gt;=BJ$23,BG10&gt;=BJ$27,BF10&lt;&gt;"",BE10=""),AND(BH10&gt;=BJ$23,BI10&gt;=BJ$27,BH10&lt;&gt;"",BE10=""),AND(CB10&gt;=CF$23,CC10&gt;=CF$27,CB10&lt;&gt;"",CA10=""),AND(CD10&gt;=CF$23,CE10&gt;=CF$27,CD10&lt;&gt;""),AND(DC10&gt;=DJ$23,DD10&gt;=DJ$27,DC10&lt;&gt;""),AND(DH10&gt;=DJ$23,DI10&gt;=DJ$27,DH10&lt;&gt;""),AND(EE10&gt;=EL$23,EF10&gt;=EL$27,EE10&lt;&gt;""),AND(EJ10&gt;=EL$23,EK10&gt;=EL$27,EJ10&lt;&gt;""),AND(FG10&gt;=FN$23,FH10&gt;=FN$27,FG10&lt;&gt;""),AND(FL10&gt;=FN$23,FM10&gt;=FN$27,FL10&lt;&gt;""),AND(GI10&gt;=GP$23,GJ10&gt;=GP$27,GI10&lt;&gt;""),AND(GN10&gt;=GP$23,GO10&gt;=GP$27,GN10&lt;&gt;""),AND(HK10&gt;=HR$23,HL10&gt;=HR$27,HK10&lt;&gt;""),AND(HP10&gt;=HR$23,HQ10&gt;=HR$27,HP10&lt;&gt;""),AND(IM10&gt;=IT$23,IN10&gt;=IT$27,IM10&lt;&gt;""),AND(IR10&gt;=IT$23,IS10&gt;=IT$27,IR10&lt;&gt;""),AND(JO10&gt;=JV$23,JP10&gt;=JV$27,JO10&lt;&gt;""),AND(JT10&gt;=JV$23,JU10&gt;=JV$27,JT10&lt;&gt;""),AND(KQ10&gt;=KX$23,KR10&gt;=KX$27,KQ10&lt;&gt;""),AND(KV10&gt;=KX$23,KW10&gt;=KX$27,KV10&lt;&gt;""),AND(LS10&gt;=LZ$23,LT10&gt;=LZ$27,LS10&lt;&gt;""),AND(LX10&gt;=LZ$23,LY10&gt;=LZ$27,LX10&lt;&gt;""),AND(MU10&gt;=NB$23,MV10&gt;=NB$27,MU10&lt;&gt;""),AND(MZ10&gt;=NB$23,NA10&gt;=NB$27,MZ10&lt;&gt;""),AND(NW10&gt;=OD$23,NX10&gt;=OD$27,NW10&lt;&gt;""),AND(OB10&gt;=OD$23,OC10&gt;=OD$27,OB10&lt;&gt;""),AND(OY10&gt;=PF$23,OZ10&gt;=PF$27,OY10&lt;&gt;""),AND(PD10&gt;=PF$23,PE10&gt;=PF$27,PD10&lt;&gt;""),AND(QA10&gt;=QH$23,QB10&gt;=QH$27,QA10&lt;&gt;""),AND(QF10&gt;=QH$23,QG10&gt;=QH$27,QF10&lt;&gt;""),AND(RC10&gt;=RJ$23,RD10&gt;=RJ$27,RC10&lt;&gt;""),AND(RH10&gt;=RJ$23,RI10&gt;=RJ$27,RH10&lt;&gt;""),AND(SE10&gt;=SL$23,SF10&gt;=SL$27,SE10&lt;&gt;""),AND(SJ10&gt;=SL$23,SK10&gt;=SL$27,SJ10&lt;&gt;"")),"Excellence",IF(I10="P","Worlds Team",IF(F10="P","National Team","")))))</f>
        <v>Worlds Team</v>
      </c>
      <c r="I10" s="3" t="str">
        <f>IF(OR(AND(AJ10&gt;=AN$22,AK10&gt;=AN$26,AJ10&lt;&gt;"",AI10=""),AND(AL10&gt;=AN$22,AM10&gt;=AN$26,AL10&lt;&gt;"",AI10=""),AND(BF10&gt;=BJ$22,BG10&gt;=BJ$26,BF10&lt;&gt;"",BE10=""),AND(BH10&gt;=BJ$22,BI10&gt;=BJ$26,BH10&lt;&gt;"",BE10=""),AND(CB10&gt;=CF$22,CC10&gt;=CF$26,CB10&lt;&gt;"",CA10=""),AND(CD10&gt;=CF$22,CE10&gt;=CF$26,CD10&lt;&gt;""),AND(DC10&gt;=DJ$22,DD10&gt;=DJ$26,DC10&lt;&gt;""),AND(DH10&gt;=DJ$22,DI10&gt;=DJ$26,DH10&lt;&gt;""),AND(EE10&gt;=EL$22,EF10&gt;=EL$26,EE10&lt;&gt;""),AND(EJ10&gt;=EL$22,EK10&gt;=EL$26,EJ10&lt;&gt;""),AND(FG10&gt;=FN$22,FH10&gt;=FN$26,FG10&lt;&gt;""),AND(FL10&gt;=FN$22,FM10&gt;=FN$26,FL10&lt;&gt;""),AND(GI10&gt;=GP$22,GJ10&gt;=GP$26,GI10&lt;&gt;""),AND(GN10&gt;=GP$22,GO10&gt;=GP$26,GN10&lt;&gt;""),AND(HK10&gt;=HR$22,HL10&gt;=HR$26,HK10&lt;&gt;""),AND(HP10&gt;=HR$22,HQ10&gt;=HR$26,HP10&lt;&gt;""),AND(IM10&gt;=IT$22,IN10&gt;=IT$26,IM10&lt;&gt;""),AND(IR10&gt;=IT$22,IS10&gt;=IT$26,IR10&lt;&gt;""),AND(JO10&gt;=JV$22,JP10&gt;=JV$26,JO10&lt;&gt;""),AND(JT10&gt;=JV$22,JU10&gt;=JV$26,JT10&lt;&gt;""),AND(KQ10&gt;=KX$22,KR10&gt;=KX$26,KQ10&lt;&gt;""),AND(KV10&gt;=KX$22,KW10&gt;=KX$26,KV10&lt;&gt;""),AND(LS10&gt;=LZ$22,LT10&gt;=LZ$26,LS10&lt;&gt;""),AND(LX10&gt;=LZ$22,LY10&gt;=LZ$26,LX10&lt;&gt;""),AND(MU10&gt;=NB$22,MV10&gt;=NB$26,MU10&lt;&gt;""),AND(MZ10&gt;=NB$22,NA10&gt;=NB$26,MZ10&lt;&gt;""),AND(NW10&gt;=OD$22,NX10&gt;=OD$26,NW10&lt;&gt;""),AND(OB10&gt;=OD$22,OC10&gt;=OD$26,OB10&lt;&gt;""),AND(OY10&gt;=PF$22,OZ10&gt;=PF$26,OY10&lt;&gt;""),AND(PD10&gt;=PF$22,PE10&gt;=PF$26,PD10&lt;&gt;""),AND(QA10&gt;=QH$22,QB10&gt;=QH$26,QA10&lt;&gt;""),AND(QF10&gt;=QH$22,QG10&gt;=QH$26,QF10&lt;&gt;""),AND(RC10&gt;=RJ$22,RD10&gt;=RJ$26,RC10&lt;&gt;""),AND(RH10&gt;=RJ$22,RI10&gt;=RJ$26,RH10&lt;&gt;""),AND(SE10&gt;=SL$22,SF10&gt;=SL$26,SE10&lt;&gt;""),AND(SJ10&gt;=SL$22,SK10&gt;=SL$26,SJ10&lt;&gt;"")),"P","")</f>
        <v>P</v>
      </c>
      <c r="J10" s="8">
        <f>IF(COUNT(AK10,BG10,CC10)&gt;0,LARGE((AK10,BG10,CC10),1),0)</f>
        <v>41</v>
      </c>
      <c r="K10" s="8" t="str">
        <f>IF(J10=0,"",IF(J10=CC10,$BK$1,IF(J10=BG10,$AO$1,IF(J10=AK10,$S$1,""))))</f>
        <v>2025 Nationals</v>
      </c>
      <c r="L10" s="8">
        <f>IF(COUNT(AK10,BG10,CC10)&gt;1,LARGE((AK10,BG10,CC10),2),0)</f>
        <v>38.5</v>
      </c>
      <c r="M10" s="8" t="str">
        <f>IF(K10=0,"",IF(AND(L10=J10,L10=AK10,K10=BG10),$S$1,IF(AND(L10=J10,L10=AK10,L10=CC10),$S$1,IF(AND(L10=J10,L10=CC10,L10=BG10),$AO$1,IF(L10=CC10,$BK$1,IF(L10=BG10,$AO$1,IF(L10=AK10,$S$1,"")))))))</f>
        <v>2025 Elite Canada</v>
      </c>
      <c r="N10" s="8">
        <f>IF(MAX(AM10,BI10,CE10)&gt;0,MAX(AM10,BI10,CE10),0)</f>
        <v>45.5</v>
      </c>
      <c r="O10" s="8" t="str">
        <f>IF(N10=0,"",IF(N10=CE10,$BK$1,IF(N10=BI10,$AO$1,IF(N10=AM10,$S$1,""))))</f>
        <v>2025 Elite Canada</v>
      </c>
      <c r="P10" s="8" t="str">
        <f>IF(MAX(CG10:CH10)&gt;0,MAX(CG10:CH10),"")</f>
        <v/>
      </c>
      <c r="Q10" s="11" t="str">
        <f>IF(P10="","",IF(P10=CG10,"("&amp;CG$2&amp;")",IF(P10=CH10,"("&amp;CH$2&amp;")")))</f>
        <v/>
      </c>
      <c r="R10" s="8" t="str">
        <f>IF(P10="","",IF(P10=CG10,IF(P10+IF(L10="",0,L10)=SF10,$RK$1,IF(P10+IF(L10="",0,L10)=RD10,$QI$1,IF(P10+IF(L10="",0,L10)=QB10,$PG$1,IF(P10+IF(L10="",0,L10)=OZ10,$OE$1,IF(P10+IF(L10="",0,L10)=NX10,$NC$1,IF(P10+IF(L10="",0,L10)=MV10,$MA$1,IF(P10+IF(L10="",0,L10)=LT10,$KY$1,IF(P10+IF(L10="",0,L10)=KR10,$JW$1,IF(P10+IF(L10="",0,L10)=JP10,$IU$1,IF(P10+IF(L10="",0,L10)=IN10,$HS$1,IF(P10+IF(L10="",0,L10)=HL10,$GQ$1,IF(P10+IF(L10="",0,L10)=GJ10,$FO$1,IF(P10+IF(L10="",0,L10)=FH10,$EM$1,IF(P10+IF(L10="",0,L10)=EF10,$DK$1,IF(P10+IF(L10="",0,L10)=DD10,$CI$1))))))))))))))),IF(P10=CH10,IF(P10+IF(N10="",0,N10)=SK10,$RK$1,IF(P10+IF(N10="",0,N10)=RI10,$QI$1,IF(P10+IF(N10="",0,N10)=QG10,$PG$1,IF(P10+IF(N10="",0,N10)=PE10,$OE$1,IF(P10+IF(N10="",0,N10)=OC10,$NC$1,IF(P10+IF(N10="",0,N10)=NA10,$MA$1,IF(P10+IF(N10="",0,N10)=LY10,$KY$1,IF(P10+IF(N10="",0,N10)=KW10,$JW$1,IF(P10+IF(N10="",0,N10)=JU10,$IU$1,IF(P10+IF(N10="",0,N10)=IS10,$HS$1,IF(P10+IF(N10="",0,N10)=HQ10,$GQ$1,IF(P10+IF(N10="",0,N10)=GO10,$FO$1,IF(P10+IF(N10="",0,N10)=FM10,$EM$1,IF(P10+IF(N10="",0,N10)=EK10,$DK$1,IF(P10+IF(N10="",0,N10)=DI10,$CI$1))))))))))))))))))</f>
        <v/>
      </c>
      <c r="S10" s="19">
        <v>16.5</v>
      </c>
      <c r="T10" s="19">
        <v>3.5</v>
      </c>
      <c r="U10" s="19">
        <v>0.1</v>
      </c>
      <c r="V10" s="19">
        <v>0</v>
      </c>
      <c r="W10" s="19">
        <v>14.3</v>
      </c>
      <c r="X10" s="19">
        <v>4</v>
      </c>
      <c r="Y10" s="19">
        <v>0.4</v>
      </c>
      <c r="Z10" s="19">
        <v>0.7</v>
      </c>
      <c r="AA10" s="19">
        <v>16.399999999999999</v>
      </c>
      <c r="AB10" s="19">
        <v>6.3</v>
      </c>
      <c r="AC10" s="19">
        <v>0</v>
      </c>
      <c r="AD10" s="19">
        <v>0.7</v>
      </c>
      <c r="AE10" s="19">
        <v>17.600000000000001</v>
      </c>
      <c r="AF10" s="19">
        <v>3.8</v>
      </c>
      <c r="AG10" s="19">
        <v>0</v>
      </c>
      <c r="AH10" s="19">
        <v>0.7</v>
      </c>
      <c r="AI10" s="27"/>
      <c r="AJ10" s="40">
        <f>IF(SUM(T10,X10)&gt;0,SUM(T10,X10),"")</f>
        <v>7.5</v>
      </c>
      <c r="AK10" s="40">
        <f>IF(SUM(S10:T10,V10:X10,Z10)-U10-Y10&gt;0,SUM(S10:T10,V10:X10,Z10)-U10-Y10,"")</f>
        <v>38.5</v>
      </c>
      <c r="AL10" s="40">
        <f>IF(SUM(AB10,AF10)&gt;0,SUM(AB10,AF10),"")</f>
        <v>10.1</v>
      </c>
      <c r="AM10" s="40">
        <f>IF(SUM(AA10:AB10,AD10:AF10,AH10)-SUM(AC10,AG10)&gt;0,SUM(AA10:AB10,AD10:AF10,AH10)-SUM(AC10,AG10),"")</f>
        <v>45.5</v>
      </c>
      <c r="AN10" s="40">
        <f>IF(SUM(AK10,AM10)&gt;0,SUM(AK10,AM10),"")</f>
        <v>84</v>
      </c>
      <c r="AO10" s="18">
        <v>15.5</v>
      </c>
      <c r="AP10" s="18">
        <v>3.4</v>
      </c>
      <c r="AQ10" s="18">
        <v>0.2</v>
      </c>
      <c r="AR10" s="18">
        <v>0.7</v>
      </c>
      <c r="AS10" s="18">
        <v>17.100000000000001</v>
      </c>
      <c r="AT10" s="18">
        <v>3.8</v>
      </c>
      <c r="AU10" s="18">
        <v>0</v>
      </c>
      <c r="AV10" s="18">
        <v>0.7</v>
      </c>
      <c r="AW10" s="18">
        <v>14.8</v>
      </c>
      <c r="AX10" s="18">
        <v>6.1</v>
      </c>
      <c r="AY10" s="18">
        <v>0</v>
      </c>
      <c r="AZ10" s="18">
        <v>0.7</v>
      </c>
      <c r="BA10" s="18">
        <v>16.100000000000001</v>
      </c>
      <c r="BB10" s="18">
        <v>1.2</v>
      </c>
      <c r="BC10" s="18">
        <v>0</v>
      </c>
      <c r="BD10" s="18">
        <v>0</v>
      </c>
      <c r="BE10" s="28"/>
      <c r="BF10" s="11">
        <f>IF(SUM(AP10,AT10)&gt;0,SUM(AP10,AT10),"")</f>
        <v>7.1999999999999993</v>
      </c>
      <c r="BG10" s="11">
        <f>IF(SUM(AO10:AP10,AR10:AT10,AV10)-AQ10-AU10&gt;0,SUM(AO10:AP10,AR10:AT10,AV10)-AQ10-AU10,"")</f>
        <v>41</v>
      </c>
      <c r="BH10" s="11">
        <f>IF(SUM(AX10,BB10)&gt;0,SUM(AX10,BB10),"")</f>
        <v>7.3</v>
      </c>
      <c r="BI10" s="11">
        <f>IF(SUM(AW10:AX10,AZ10:BB10,BD10)-SUM(AY10,BC10)&gt;0,SUM(AW10:AX10,AZ10:BB10,BD10)-SUM(AY10,BC10),"")</f>
        <v>38.900000000000006</v>
      </c>
      <c r="BJ10" s="11">
        <f>IF(SUM(BG10,BI10)&gt;0,SUM(BG10,BI10),"")</f>
        <v>79.900000000000006</v>
      </c>
      <c r="BK10" s="19">
        <v>16.600000000000001</v>
      </c>
      <c r="BL10" s="19">
        <v>3.4</v>
      </c>
      <c r="BM10" s="19">
        <v>0.2</v>
      </c>
      <c r="BN10" s="19">
        <v>0</v>
      </c>
      <c r="BO10" s="19">
        <v>14.5</v>
      </c>
      <c r="BP10" s="19">
        <v>2.9</v>
      </c>
      <c r="BQ10" s="19">
        <v>0</v>
      </c>
      <c r="BR10" s="19">
        <v>0.7</v>
      </c>
      <c r="BS10" s="19">
        <v>17.2</v>
      </c>
      <c r="BT10" s="19">
        <v>3.6</v>
      </c>
      <c r="BU10" s="19">
        <v>0.2</v>
      </c>
      <c r="BV10" s="19">
        <v>0.7</v>
      </c>
      <c r="BW10" s="19">
        <v>16.5</v>
      </c>
      <c r="BX10" s="19">
        <v>3.8</v>
      </c>
      <c r="BY10" s="19">
        <v>0.4</v>
      </c>
      <c r="BZ10" s="19">
        <v>0.7</v>
      </c>
      <c r="CA10" s="27"/>
      <c r="CB10" s="40">
        <f>IF(SUM(BL10,BP10)&gt;0,SUM(BL10,BP10),"")</f>
        <v>6.3</v>
      </c>
      <c r="CC10" s="40">
        <f>IF(SUM(BK10:BL10,BN10:BP10,BR10)-BM10-BQ10&gt;0,SUM(BK10:BL10,BN10:BP10,BR10)-BM10-BQ10,"")</f>
        <v>37.9</v>
      </c>
      <c r="CD10" s="40">
        <f>IF(SUM(BT10,BX10)&gt;0,SUM(BT10,BX10),"")</f>
        <v>7.4</v>
      </c>
      <c r="CE10" s="40">
        <f>IF(SUM(BS10:BT10,BV10:BX10,BZ10)-SUM(BU10,BY10)&gt;0,SUM(BS10:BT10,BV10:BX10,BZ10)-SUM(BU10,BY10),"")</f>
        <v>41.9</v>
      </c>
      <c r="CF10" s="40">
        <f>IF(SUM(CC10,CE10)&gt;0,SUM(CC10,CE10),"")</f>
        <v>79.8</v>
      </c>
      <c r="CG10" s="51" t="str">
        <f>IF(MAX(DD10,EF10,FH10,GJ10,HL10,IN10,JP10,KR10,LT10,MV10,NX10,OZ10,QB10,RD10,SF10)-IF(L10="",0,L10)&gt;0.001,MAX(DD10,EF10,FH10,GJ10,HL10,IN10,JP10,KR10,LT10,MV10,NX10,OZ10,QB10,RD10,SF10)-IF(L10="",0,L10),"")</f>
        <v/>
      </c>
      <c r="CH10" s="51" t="str">
        <f>IF(MAX(DI10,EK10,FM10,GO10,HQ10,IS10,JU10,KW10,LY10,NA10,OC10,PE10,QG10,RI10,SK10)-IF(N10="",0,N10)&gt;0.001,MAX(DI10,EK10,FM10,GO10,HQ10,IS10,JU10,KW10,LY10,NA10,OC10,PE10,QG10,RI10,SK10)-IF(N10="",0,N10),"")</f>
        <v/>
      </c>
      <c r="CI10" s="17"/>
      <c r="CJ10" s="17"/>
      <c r="CK10" s="17"/>
      <c r="CL10" s="17"/>
      <c r="CM10" s="17"/>
      <c r="CN10" s="17"/>
      <c r="CO10" s="17"/>
      <c r="CP10" s="17"/>
      <c r="CQ10" s="17"/>
      <c r="CR10" s="17"/>
      <c r="CS10" s="17"/>
      <c r="CT10" s="17"/>
      <c r="CU10" s="17"/>
      <c r="CV10" s="17"/>
      <c r="CW10" s="17"/>
      <c r="CX10" s="17"/>
      <c r="CY10" s="17"/>
      <c r="CZ10" s="17"/>
      <c r="DA10" s="17"/>
      <c r="DB10" s="17"/>
      <c r="DC10" s="40" t="str">
        <f>IF(SUM(CJ10,CN10)&gt;0,SUM(CJ10,CN10),"")</f>
        <v/>
      </c>
      <c r="DD10" s="40" t="str">
        <f>IF(SUM(CI10:CJ10,CL10:CN10,CP10)-CK10-CO10&gt;0,SUM(CI10:CJ10,CL10:CN10,CP10)-CK10-CO10,"")</f>
        <v/>
      </c>
      <c r="DE10" s="40" t="str">
        <f>IF(SUM(CQ10:CR10,CT10)-CS10&gt;0,SUM(CQ10:CR10,CT10)-CS10,"")</f>
        <v/>
      </c>
      <c r="DF10" s="40" t="str">
        <f>IF(SUM(CJ10,CN10,CR10)&gt;0,SUM(CJ10,CN10,CR10),"")</f>
        <v/>
      </c>
      <c r="DG10" s="40" t="str">
        <f>IF(SUM(DD10,DE10)&gt;0,SUM(DD10,DE10),"")</f>
        <v/>
      </c>
      <c r="DH10" s="40" t="str">
        <f>IF(SUM(CV10,CZ10)&gt;0,SUM(CV10,CZ10),"")</f>
        <v/>
      </c>
      <c r="DI10" s="40" t="str">
        <f>IF(SUM(CU10:CV10,CX10:CZ10,DB10)-SUM(CW10,DA10)&gt;0,SUM(CU10:CV10,CX10:CZ10,DB10)-SUM(CW10,DA10),"")</f>
        <v/>
      </c>
      <c r="DJ10" s="40" t="str">
        <f>IF(SUM(DD10,DE10,DI10)&gt;0,SUM(DD10,DE10,DI10),"")</f>
        <v/>
      </c>
      <c r="DK10" s="18"/>
      <c r="DL10" s="18"/>
      <c r="DM10" s="18"/>
      <c r="DN10" s="18"/>
      <c r="DO10" s="18"/>
      <c r="DP10" s="18"/>
      <c r="DQ10" s="18"/>
      <c r="DR10" s="18"/>
      <c r="DS10" s="18"/>
      <c r="DT10" s="18"/>
      <c r="DU10" s="18"/>
      <c r="DV10" s="18"/>
      <c r="DW10" s="18"/>
      <c r="DX10" s="18"/>
      <c r="DY10" s="18"/>
      <c r="DZ10" s="18"/>
      <c r="EA10" s="18"/>
      <c r="EB10" s="18"/>
      <c r="EC10" s="18"/>
      <c r="ED10" s="18"/>
      <c r="EE10" s="11" t="str">
        <f>IF(SUM(DL10,DP10)&gt;0,SUM(DL10,DP10),"")</f>
        <v/>
      </c>
      <c r="EF10" s="11" t="str">
        <f>IF(SUM(DK10:DL10,DN10:DP10,DR10)-DM10-DQ10&gt;0,SUM(DK10:DL10,DN10:DP10,DR10)-DM10-DQ10,"")</f>
        <v/>
      </c>
      <c r="EG10" s="11" t="str">
        <f>IF(SUM(DS10:DT10,DV10)-DU10&gt;0,SUM(DS10:DT10,DV10)-DU10,"")</f>
        <v/>
      </c>
      <c r="EH10" s="11" t="str">
        <f>IF(SUM(DL10,DP10,DT10)&gt;0,SUM(DL10,DP10,DT10),"")</f>
        <v/>
      </c>
      <c r="EI10" s="11" t="str">
        <f>IF(SUM(EF10,EG10)&gt;0,SUM(EF10,EG10),"")</f>
        <v/>
      </c>
      <c r="EJ10" s="11" t="str">
        <f>IF(SUM(DX10,EB10)&gt;0,SUM(DX10,EB10),"")</f>
        <v/>
      </c>
      <c r="EK10" s="11" t="str">
        <f>IF(SUM(DW10:DX10,DZ10:EB10,ED10)-SUM(DY10,EC10)&gt;0,SUM(DW10:DX10,DZ10:EB10,ED10)-SUM(DY10,EC10),"")</f>
        <v/>
      </c>
      <c r="EL10" s="11" t="str">
        <f>IF(SUM(EF10,EG10,EK10)&gt;0,SUM(EF10,EG10,EK10),"")</f>
        <v/>
      </c>
      <c r="EM10" s="17"/>
      <c r="EN10" s="17"/>
      <c r="EO10" s="17"/>
      <c r="EP10" s="17"/>
      <c r="EQ10" s="17"/>
      <c r="ER10" s="17"/>
      <c r="ES10" s="17"/>
      <c r="ET10" s="17"/>
      <c r="EU10" s="17"/>
      <c r="EV10" s="17"/>
      <c r="EW10" s="17"/>
      <c r="EX10" s="17"/>
      <c r="EY10" s="17"/>
      <c r="EZ10" s="17"/>
      <c r="FA10" s="17"/>
      <c r="FB10" s="17"/>
      <c r="FC10" s="17"/>
      <c r="FD10" s="17"/>
      <c r="FE10" s="17"/>
      <c r="FF10" s="17"/>
      <c r="FG10" s="40" t="str">
        <f>IF(SUM(EN10,ER10)&gt;0,SUM(EN10,ER10),"")</f>
        <v/>
      </c>
      <c r="FH10" s="40" t="str">
        <f>IF(SUM(EM10:EN10,EP10:ER10,ET10)-EO10-ES10&gt;0,SUM(EM10:EN10,EP10:ER10,ET10)-EO10-ES10,"")</f>
        <v/>
      </c>
      <c r="FI10" s="40" t="str">
        <f>IF(SUM(EU10:EV10,EX10)-EW10&gt;0,SUM(EU10:EV10,EX10)-EW10,"")</f>
        <v/>
      </c>
      <c r="FJ10" s="40" t="str">
        <f>IF(SUM(EN10,ER10,EV10)&gt;0,SUM(EN10,ER10,EV10),"")</f>
        <v/>
      </c>
      <c r="FK10" s="40" t="str">
        <f>IF(SUM(FH10,FI10)&gt;0,SUM(FH10,FI10),"")</f>
        <v/>
      </c>
      <c r="FL10" s="40" t="str">
        <f>IF(SUM(EZ10,FD10)&gt;0,SUM(EZ10,FD10),"")</f>
        <v/>
      </c>
      <c r="FM10" s="40" t="str">
        <f>IF(SUM(EY10:EZ10,FB10:FD10,FF10)-SUM(FA10,FE10)&gt;0,SUM(EY10:EZ10,FB10:FD10,FF10)-SUM(FA10,FE10),"")</f>
        <v/>
      </c>
      <c r="FN10" s="40" t="str">
        <f>IF(SUM(FH10,FI10,FM10)&gt;0,SUM(FH10,FI10,FM10),"")</f>
        <v/>
      </c>
      <c r="FO10" s="18"/>
      <c r="FP10" s="18"/>
      <c r="FQ10" s="18"/>
      <c r="FR10" s="18"/>
      <c r="FS10" s="18"/>
      <c r="FT10" s="18"/>
      <c r="FU10" s="18"/>
      <c r="FV10" s="18"/>
      <c r="FW10" s="18"/>
      <c r="FX10" s="18"/>
      <c r="FY10" s="18"/>
      <c r="FZ10" s="18"/>
      <c r="GA10" s="18"/>
      <c r="GB10" s="18"/>
      <c r="GC10" s="18"/>
      <c r="GD10" s="18"/>
      <c r="GE10" s="18"/>
      <c r="GF10" s="18"/>
      <c r="GG10" s="18"/>
      <c r="GH10" s="18"/>
      <c r="GI10" s="11" t="str">
        <f>IF(SUM(FP10,FT10)&gt;0,SUM(FP10,FT10),"")</f>
        <v/>
      </c>
      <c r="GJ10" s="11" t="str">
        <f>IF(SUM(FO10:FP10,FR10:FT10,FV10)-FQ10-FU10&gt;0,SUM(FO10:FP10,FR10:FT10,FV10)-FQ10-FU10,"")</f>
        <v/>
      </c>
      <c r="GK10" s="11" t="str">
        <f>IF(SUM(FW10:FX10,FZ10)-FY10&gt;0,SUM(FW10:FX10,FZ10)-FY10,"")</f>
        <v/>
      </c>
      <c r="GL10" s="11" t="str">
        <f>IF(SUM(FP10,FT10,FX10)&gt;0,SUM(FP10,FT10,FX10),"")</f>
        <v/>
      </c>
      <c r="GM10" s="11" t="str">
        <f>IF(SUM(GJ10,GK10)&gt;0,SUM(GJ10,GK10),"")</f>
        <v/>
      </c>
      <c r="GN10" s="11" t="str">
        <f>IF(SUM(GB10,GF10)&gt;0,SUM(GB10,GF10),"")</f>
        <v/>
      </c>
      <c r="GO10" s="11" t="str">
        <f>IF(SUM(GA10:GB10,GD10:GF10,GH10)-SUM(GC10,GG10)&gt;0,SUM(GA10:GB10,GD10:GF10,GH10)-SUM(GC10,GG10),"")</f>
        <v/>
      </c>
      <c r="GP10" s="11" t="str">
        <f>IF(SUM(GJ10,GK10,GO10)&gt;0,SUM(GJ10,GK10,GO10),"")</f>
        <v/>
      </c>
      <c r="GQ10" s="17"/>
      <c r="GR10" s="17"/>
      <c r="GS10" s="17"/>
      <c r="GT10" s="17"/>
      <c r="GU10" s="17"/>
      <c r="GV10" s="17"/>
      <c r="GW10" s="17"/>
      <c r="GX10" s="17"/>
      <c r="GY10" s="17"/>
      <c r="GZ10" s="17"/>
      <c r="HA10" s="17"/>
      <c r="HB10" s="17"/>
      <c r="HC10" s="17"/>
      <c r="HD10" s="17"/>
      <c r="HE10" s="17"/>
      <c r="HF10" s="17"/>
      <c r="HG10" s="17"/>
      <c r="HH10" s="17"/>
      <c r="HI10" s="17"/>
      <c r="HJ10" s="17"/>
      <c r="HK10" s="40" t="str">
        <f>IF(SUM(GR10,GV10)&gt;0,SUM(GR10,GV10),"")</f>
        <v/>
      </c>
      <c r="HL10" s="40" t="str">
        <f>IF(SUM(GQ10:GR10,GT10:GV10,GX10)-GS10-GW10&gt;0,SUM(GQ10:GR10,GT10:GV10,GX10)-GS10-GW10,"")</f>
        <v/>
      </c>
      <c r="HM10" s="40" t="str">
        <f>IF(SUM(GY10:GZ10,HB10)-HA10&gt;0,SUM(GY10:GZ10,HB10)-HA10,"")</f>
        <v/>
      </c>
      <c r="HN10" s="40" t="str">
        <f>IF(SUM(GR10,GV10,GZ10)&gt;0,SUM(GR10,GV10,GZ10),"")</f>
        <v/>
      </c>
      <c r="HO10" s="40" t="str">
        <f>IF(SUM(HL10,HM10)&gt;0,SUM(HL10,HM10),"")</f>
        <v/>
      </c>
      <c r="HP10" s="40" t="str">
        <f>IF(SUM(HD10,HH10)&gt;0,SUM(HD10,HH10),"")</f>
        <v/>
      </c>
      <c r="HQ10" s="40" t="str">
        <f>IF(SUM(HC10:HD10,HF10:HH10,HJ10)-SUM(HE10,HI10)&gt;0,SUM(HC10:HD10,HF10:HH10,HJ10)-SUM(HE10,HI10),"")</f>
        <v/>
      </c>
      <c r="HR10" s="40" t="str">
        <f>IF(SUM(HL10,HM10,HQ10)&gt;0,SUM(HL10,HM10,HQ10),"")</f>
        <v/>
      </c>
      <c r="HS10" s="18"/>
      <c r="HT10" s="18"/>
      <c r="HU10" s="18"/>
      <c r="HV10" s="18"/>
      <c r="HW10" s="18"/>
      <c r="HX10" s="18"/>
      <c r="HY10" s="18"/>
      <c r="HZ10" s="18"/>
      <c r="IA10" s="18"/>
      <c r="IB10" s="18"/>
      <c r="IC10" s="18"/>
      <c r="ID10" s="18"/>
      <c r="IE10" s="18"/>
      <c r="IF10" s="18"/>
      <c r="IG10" s="18"/>
      <c r="IH10" s="18"/>
      <c r="II10" s="18"/>
      <c r="IJ10" s="18"/>
      <c r="IK10" s="18"/>
      <c r="IL10" s="18"/>
      <c r="IM10" s="11" t="str">
        <f>IF(SUM(HT10,HX10)&gt;0,SUM(HT10,HX10),"")</f>
        <v/>
      </c>
      <c r="IN10" s="11" t="str">
        <f>IF(SUM(HS10:HT10,HV10:HX10,HZ10)-HU10-HY10&gt;0,SUM(HS10:HT10,HV10:HX10,HZ10)-HU10-HY10,"")</f>
        <v/>
      </c>
      <c r="IO10" s="11" t="str">
        <f>IF(SUM(IA10:IB10,ID10)-IC10&gt;0,SUM(IA10:IB10,ID10)-IC10,"")</f>
        <v/>
      </c>
      <c r="IP10" s="11" t="str">
        <f>IF(SUM(HT10,HX10,IB10)&gt;0,SUM(HT10,HX10,IB10),"")</f>
        <v/>
      </c>
      <c r="IQ10" s="11" t="str">
        <f>IF(SUM(IN10,IO10)&gt;0,SUM(IN10,IO10),"")</f>
        <v/>
      </c>
      <c r="IR10" s="11" t="str">
        <f>IF(SUM(IF10,IJ10)&gt;0,SUM(IF10,IJ10),"")</f>
        <v/>
      </c>
      <c r="IS10" s="11" t="str">
        <f>IF(SUM(IE10:IF10,IH10:IJ10,IL10)-SUM(IG10,IK10)&gt;0,SUM(IE10:IF10,IH10:IJ10,IL10)-SUM(IG10,IK10),"")</f>
        <v/>
      </c>
      <c r="IT10" s="11" t="str">
        <f>IF(SUM(IN10,IO10,IS10)&gt;0,SUM(IN10,IO10,IS10),"")</f>
        <v/>
      </c>
      <c r="IU10" s="17"/>
      <c r="IV10" s="17"/>
      <c r="IW10" s="17"/>
      <c r="IX10" s="17"/>
      <c r="IY10" s="17"/>
      <c r="IZ10" s="17"/>
      <c r="JA10" s="17"/>
      <c r="JB10" s="17"/>
      <c r="JC10" s="17"/>
      <c r="JD10" s="17"/>
      <c r="JE10" s="17"/>
      <c r="JF10" s="17"/>
      <c r="JG10" s="17"/>
      <c r="JH10" s="17"/>
      <c r="JI10" s="17"/>
      <c r="JJ10" s="17"/>
      <c r="JK10" s="17"/>
      <c r="JL10" s="17"/>
      <c r="JM10" s="17"/>
      <c r="JN10" s="17"/>
      <c r="JO10" s="40" t="str">
        <f>IF(SUM(IV10,IZ10)&gt;0,SUM(IV10,IZ10),"")</f>
        <v/>
      </c>
      <c r="JP10" s="40" t="str">
        <f>IF(SUM(IU10:IV10,IX10:IZ10,JB10)-IW10-JA10&gt;0,SUM(IU10:IV10,IX10:IZ10,JB10)-IW10-JA10,"")</f>
        <v/>
      </c>
      <c r="JQ10" s="40" t="str">
        <f>IF(SUM(JC10:JD10,JF10)-JE10&gt;0,SUM(JC10:JD10,JF10)-JE10,"")</f>
        <v/>
      </c>
      <c r="JR10" s="40" t="str">
        <f>IF(SUM(IV10,IZ10,JD10)&gt;0,SUM(IV10,IZ10,JD10),"")</f>
        <v/>
      </c>
      <c r="JS10" s="40" t="str">
        <f>IF(SUM(JP10,JQ10)&gt;0,SUM(JP10,JQ10),"")</f>
        <v/>
      </c>
      <c r="JT10" s="40" t="str">
        <f>IF(SUM(JH10,JL10)&gt;0,SUM(JH10,JL10),"")</f>
        <v/>
      </c>
      <c r="JU10" s="40" t="str">
        <f>IF(SUM(JG10:JH10,JJ10:JL10,JN10)-SUM(JI10,JM10)&gt;0,SUM(JG10:JH10,JJ10:JL10,JN10)-SUM(JI10,JM10),"")</f>
        <v/>
      </c>
      <c r="JV10" s="40" t="str">
        <f>IF(SUM(JP10,JQ10,JU10)&gt;0,SUM(JP10,JQ10,JU10),"")</f>
        <v/>
      </c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8"/>
      <c r="KM10" s="18"/>
      <c r="KN10" s="18"/>
      <c r="KO10" s="18"/>
      <c r="KP10" s="18"/>
      <c r="KQ10" s="11" t="str">
        <f>IF(SUM(JX10,KB10)&gt;0,SUM(JX10,KB10),"")</f>
        <v/>
      </c>
      <c r="KR10" s="11" t="str">
        <f>IF(SUM(JW10:JX10,JZ10:KB10,KD10)-JY10-KC10&gt;0,SUM(JW10:JX10,JZ10:KB10,KD10)-JY10-KC10,"")</f>
        <v/>
      </c>
      <c r="KS10" s="11" t="str">
        <f>IF(SUM(KE10:KF10,KH10)-KG10&gt;0,SUM(KE10:KF10,KH10)-KG10,"")</f>
        <v/>
      </c>
      <c r="KT10" s="11" t="str">
        <f>IF(SUM(JX10,KB10,KF10)&gt;0,SUM(JX10,KB10,KF10),"")</f>
        <v/>
      </c>
      <c r="KU10" s="11" t="str">
        <f>IF(SUM(KR10,KS10)&gt;0,SUM(KR10,KS10),"")</f>
        <v/>
      </c>
      <c r="KV10" s="11" t="str">
        <f>IF(SUM(KJ10,KN10)&gt;0,SUM(KJ10,KN10),"")</f>
        <v/>
      </c>
      <c r="KW10" s="11" t="str">
        <f>IF(SUM(KI10:KJ10,KL10:KN10,KP10)-SUM(KK10,KO10)&gt;0,SUM(KI10:KJ10,KL10:KN10,KP10)-SUM(KK10,KO10),"")</f>
        <v/>
      </c>
      <c r="KX10" s="11" t="str">
        <f>IF(SUM(KR10,KS10,KW10)&gt;0,SUM(KR10,KS10,KW10),"")</f>
        <v/>
      </c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40" t="str">
        <f>IF(SUM(KZ10,LD10)&gt;0,SUM(KZ10,LD10),"")</f>
        <v/>
      </c>
      <c r="LT10" s="40" t="str">
        <f>IF(SUM(KY10:KZ10,LB10:LD10,LF10)-LA10-LE10&gt;0,SUM(KY10:KZ10,LB10:LD10,LF10)-LA10-LE10,"")</f>
        <v/>
      </c>
      <c r="LU10" s="40" t="str">
        <f>IF(SUM(LG10:LH10,LJ10)-LI10&gt;0,SUM(LG10:LH10,LJ10)-LI10,"")</f>
        <v/>
      </c>
      <c r="LV10" s="40" t="str">
        <f>IF(SUM(KZ10,LD10,LH10)&gt;0,SUM(KZ10,LD10,LH10),"")</f>
        <v/>
      </c>
      <c r="LW10" s="40" t="str">
        <f>IF(SUM(LT10,LU10)&gt;0,SUM(LT10,LU10),"")</f>
        <v/>
      </c>
      <c r="LX10" s="40" t="str">
        <f>IF(SUM(LL10,LP10)&gt;0,SUM(LL10,LP10),"")</f>
        <v/>
      </c>
      <c r="LY10" s="40" t="str">
        <f>IF(SUM(LK10:LL10,LN10:LP10,LR10)-SUM(LM10,LQ10)&gt;0,SUM(LK10:LL10,LN10:LP10,LR10)-SUM(LM10,LQ10),"")</f>
        <v/>
      </c>
      <c r="LZ10" s="40" t="str">
        <f>IF(SUM(LT10,LU10,LY10)&gt;0,SUM(LT10,LU10,LY10),"")</f>
        <v/>
      </c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1" t="str">
        <f>IF(SUM(MB10,MF10)&gt;0,SUM(MB10,MF10),"")</f>
        <v/>
      </c>
      <c r="MV10" s="11" t="str">
        <f>IF(SUM(MA10:MB10,MD10:MF10,MH10)-MC10-MG10&gt;0,SUM(MA10:MB10,MD10:MF10,MH10)-MC10-MG10,"")</f>
        <v/>
      </c>
      <c r="MW10" s="11" t="str">
        <f>IF(SUM(MI10:MJ10,ML10)-MK10&gt;0,SUM(MI10:MJ10,ML10)-MK10,"")</f>
        <v/>
      </c>
      <c r="MX10" s="11" t="str">
        <f>IF(SUM(MB10,MF10,MJ10)&gt;0,SUM(MB10,MF10,MJ10),"")</f>
        <v/>
      </c>
      <c r="MY10" s="11" t="str">
        <f>IF(SUM(MV10,MW10)&gt;0,SUM(MV10,MW10),"")</f>
        <v/>
      </c>
      <c r="MZ10" s="11" t="str">
        <f>IF(SUM(MN10,MR10)&gt;0,SUM(MN10,MR10),"")</f>
        <v/>
      </c>
      <c r="NA10" s="11" t="str">
        <f>IF(SUM(MM10:MN10,MP10:MR10,MT10)-SUM(MO10,MS10)&gt;0,SUM(MM10:MN10,MP10:MR10,MT10)-SUM(MO10,MS10),"")</f>
        <v/>
      </c>
      <c r="NB10" s="11" t="str">
        <f>IF(SUM(MV10,MW10,NA10)&gt;0,SUM(MV10,MW10,NA10),"")</f>
        <v/>
      </c>
      <c r="NC10" s="17"/>
      <c r="ND10" s="17"/>
      <c r="NE10" s="17"/>
      <c r="NF10" s="17"/>
      <c r="NG10" s="17"/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40" t="str">
        <f>IF(SUM(ND10,NH10)&gt;0,SUM(ND10,NH10),"")</f>
        <v/>
      </c>
      <c r="NX10" s="40" t="str">
        <f>IF(SUM(NC10:ND10,NF10:NH10,NJ10)-NE10-NI10&gt;0,SUM(NC10:ND10,NF10:NH10,NJ10)-NE10-NI10,"")</f>
        <v/>
      </c>
      <c r="NY10" s="40" t="str">
        <f>IF(SUM(NK10:NL10,NN10)-NM10&gt;0,SUM(NK10:NL10,NN10)-NM10,"")</f>
        <v/>
      </c>
      <c r="NZ10" s="40" t="str">
        <f>IF(SUM(ND10,NH10,NL10)&gt;0,SUM(ND10,NH10,NL10),"")</f>
        <v/>
      </c>
      <c r="OA10" s="40" t="str">
        <f>IF(SUM(NX10,NY10)&gt;0,SUM(NX10,NY10),"")</f>
        <v/>
      </c>
      <c r="OB10" s="40" t="str">
        <f>IF(SUM(NP10,NT10)&gt;0,SUM(NP10,NT10),"")</f>
        <v/>
      </c>
      <c r="OC10" s="40" t="str">
        <f>IF(SUM(NO10:NP10,NR10:NT10,NV10)-SUM(NQ10,NU10)&gt;0,SUM(NO10:NP10,NR10:NT10,NV10)-SUM(NQ10,NU10),"")</f>
        <v/>
      </c>
      <c r="OD10" s="40" t="str">
        <f>IF(SUM(NX10,NY10,OC10)&gt;0,SUM(NX10,NY10,OC10),"")</f>
        <v/>
      </c>
      <c r="OE10" s="18"/>
      <c r="OF10" s="18"/>
      <c r="OG10" s="18"/>
      <c r="OH10" s="18"/>
      <c r="OI10" s="18"/>
      <c r="OJ10" s="18"/>
      <c r="OK10" s="18"/>
      <c r="OL10" s="18"/>
      <c r="OM10" s="18"/>
      <c r="ON10" s="18"/>
      <c r="OO10" s="18"/>
      <c r="OP10" s="18"/>
      <c r="OQ10" s="18"/>
      <c r="OR10" s="18"/>
      <c r="OS10" s="18"/>
      <c r="OT10" s="18"/>
      <c r="OU10" s="18"/>
      <c r="OV10" s="18"/>
      <c r="OW10" s="18"/>
      <c r="OX10" s="18"/>
      <c r="OY10" s="11" t="str">
        <f>IF(SUM(OF10,OJ10)&gt;0,SUM(OF10,OJ10),"")</f>
        <v/>
      </c>
      <c r="OZ10" s="11" t="str">
        <f>IF(SUM(OE10:OF10,OH10:OJ10,OL10)-OG10-OK10&gt;0,SUM(OE10:OF10,OH10:OJ10,OL10)-OG10-OK10,"")</f>
        <v/>
      </c>
      <c r="PA10" s="11" t="str">
        <f>IF(SUM(OM10:ON10,OP10)-OO10&gt;0,SUM(OM10:ON10,OP10)-OO10,"")</f>
        <v/>
      </c>
      <c r="PB10" s="11" t="str">
        <f>IF(SUM(OF10,OJ10,ON10)&gt;0,SUM(OF10,OJ10,ON10),"")</f>
        <v/>
      </c>
      <c r="PC10" s="11" t="str">
        <f>IF(SUM(OZ10,PA10)&gt;0,SUM(OZ10,PA10),"")</f>
        <v/>
      </c>
      <c r="PD10" s="11" t="str">
        <f>IF(SUM(OR10,OV10)&gt;0,SUM(OR10,OV10),"")</f>
        <v/>
      </c>
      <c r="PE10" s="11" t="str">
        <f>IF(SUM(OQ10:OR10,OT10:OV10,OX10)-SUM(OS10,OW10)&gt;0,SUM(OQ10:OR10,OT10:OV10,OX10)-SUM(OS10,OW10),"")</f>
        <v/>
      </c>
      <c r="PF10" s="11" t="str">
        <f>IF(SUM(OZ10,PA10,PE10)&gt;0,SUM(OZ10,PA10,PE10),"")</f>
        <v/>
      </c>
      <c r="PG10" s="17"/>
      <c r="PH10" s="17"/>
      <c r="PI10" s="17"/>
      <c r="PJ10" s="17"/>
      <c r="PK10" s="17"/>
      <c r="PL10" s="17"/>
      <c r="PM10" s="17"/>
      <c r="PN10" s="17"/>
      <c r="PO10" s="17"/>
      <c r="PP10" s="17"/>
      <c r="PQ10" s="17"/>
      <c r="PR10" s="17"/>
      <c r="PS10" s="17"/>
      <c r="PT10" s="17"/>
      <c r="PU10" s="17"/>
      <c r="PV10" s="17"/>
      <c r="PW10" s="17"/>
      <c r="PX10" s="17"/>
      <c r="PY10" s="17"/>
      <c r="PZ10" s="17"/>
      <c r="QA10" s="40" t="str">
        <f>IF(SUM(PH10,PL10)&gt;0,SUM(PH10,PL10),"")</f>
        <v/>
      </c>
      <c r="QB10" s="40" t="str">
        <f>IF(SUM(PG10:PH10,PJ10:PL10,PN10)-PI10-PM10&gt;0,SUM(PG10:PH10,PJ10:PL10,PN10)-PI10-PM10,"")</f>
        <v/>
      </c>
      <c r="QC10" s="40" t="str">
        <f>IF(SUM(PO10:PP10,PR10)-PQ10&gt;0,SUM(PO10:PP10,PR10)-PQ10,"")</f>
        <v/>
      </c>
      <c r="QD10" s="40" t="str">
        <f>IF(SUM(PH10,PL10,PP10)&gt;0,SUM(PH10,PL10,PP10),"")</f>
        <v/>
      </c>
      <c r="QE10" s="40" t="str">
        <f>IF(SUM(QB10,QC10)&gt;0,SUM(QB10,QC10),"")</f>
        <v/>
      </c>
      <c r="QF10" s="40" t="str">
        <f>IF(SUM(PT10,PX10)&gt;0,SUM(PT10,PX10),"")</f>
        <v/>
      </c>
      <c r="QG10" s="40" t="str">
        <f>IF(SUM(PS10:PT10,PV10:PX10,PZ10)-SUM(PU10,PY10)&gt;0,SUM(PS10:PT10,PV10:PX10,PZ10)-SUM(PU10,PY10),"")</f>
        <v/>
      </c>
      <c r="QH10" s="40" t="str">
        <f>IF(SUM(QB10,QC10,QG10)&gt;0,SUM(QB10,QC10,QG10),"")</f>
        <v/>
      </c>
      <c r="QI10" s="18"/>
      <c r="QJ10" s="18"/>
      <c r="QK10" s="18"/>
      <c r="QL10" s="18"/>
      <c r="QM10" s="18"/>
      <c r="QN10" s="18"/>
      <c r="QO10" s="18"/>
      <c r="QP10" s="18"/>
      <c r="QQ10" s="18"/>
      <c r="QR10" s="18"/>
      <c r="QS10" s="18"/>
      <c r="QT10" s="18"/>
      <c r="QU10" s="18"/>
      <c r="QV10" s="18"/>
      <c r="QW10" s="18"/>
      <c r="QX10" s="18"/>
      <c r="QY10" s="18"/>
      <c r="QZ10" s="18"/>
      <c r="RA10" s="18"/>
      <c r="RB10" s="18"/>
      <c r="RC10" s="11" t="str">
        <f>IF(SUM(QJ10,QN10)&gt;0,SUM(QJ10,QN10),"")</f>
        <v/>
      </c>
      <c r="RD10" s="11" t="str">
        <f>IF(SUM(QI10:QJ10,QL10:QN10,QP10)-QK10-QO10&gt;0,SUM(QI10:QJ10,QL10:QN10,QP10)-QK10-QO10,"")</f>
        <v/>
      </c>
      <c r="RE10" s="11" t="str">
        <f>IF(SUM(QQ10:QR10,QT10)-QS10&gt;0,SUM(QQ10:QR10,QT10)-QS10,"")</f>
        <v/>
      </c>
      <c r="RF10" s="11" t="str">
        <f>IF(SUM(QJ10,QN10,QR10)&gt;0,SUM(QJ10,QN10,QR10),"")</f>
        <v/>
      </c>
      <c r="RG10" s="11" t="str">
        <f>IF(SUM(RD10,RE10)&gt;0,SUM(RD10,RE10),"")</f>
        <v/>
      </c>
      <c r="RH10" s="11" t="str">
        <f>IF(SUM(QV10,QZ10)&gt;0,SUM(QV10,QZ10),"")</f>
        <v/>
      </c>
      <c r="RI10" s="11" t="str">
        <f>IF(SUM(QU10:QV10,QX10:QZ10,RB10)-SUM(QW10,RA10)&gt;0,SUM(QU10:QV10,QX10:QZ10,RB10)-SUM(QW10,RA10),"")</f>
        <v/>
      </c>
      <c r="RJ10" s="11" t="str">
        <f>IF(SUM(RD10,RE10,RI10)&gt;0,SUM(RD10,RE10,RI10),"")</f>
        <v/>
      </c>
      <c r="RK10" s="17"/>
      <c r="RL10" s="17"/>
      <c r="RM10" s="17"/>
      <c r="RN10" s="17"/>
      <c r="RO10" s="17"/>
      <c r="RP10" s="17"/>
      <c r="RQ10" s="17"/>
      <c r="RR10" s="17"/>
      <c r="RS10" s="17"/>
      <c r="RT10" s="17"/>
      <c r="RU10" s="17"/>
      <c r="RV10" s="17"/>
      <c r="RW10" s="17"/>
      <c r="RX10" s="17"/>
      <c r="RY10" s="17"/>
      <c r="RZ10" s="17"/>
      <c r="SA10" s="17"/>
      <c r="SB10" s="17"/>
      <c r="SC10" s="17"/>
      <c r="SD10" s="17"/>
      <c r="SE10" s="40" t="str">
        <f>IF(SUM(RL10,RP10)&gt;0,SUM(RL10,RP10),"")</f>
        <v/>
      </c>
      <c r="SF10" s="40" t="str">
        <f>IF(SUM(RK10:RL10,RN10:RP10,RR10)-RM10-RQ10&gt;0,SUM(RK10:RL10,RN10:RP10,RR10)-RM10-RQ10,"")</f>
        <v/>
      </c>
      <c r="SG10" s="40" t="str">
        <f>IF(SUM(RS10:RT10,RV10)-RU10&gt;0,SUM(RS10:RT10,RV10)-RU10,"")</f>
        <v/>
      </c>
      <c r="SH10" s="40" t="str">
        <f>IF(SUM(RL10,RP10,RT10)&gt;0,SUM(RL10,RP10,RT10),"")</f>
        <v/>
      </c>
      <c r="SI10" s="40" t="str">
        <f>IF(SUM(SF10,SG10)&gt;0,SUM(SF10,SG10),"")</f>
        <v/>
      </c>
      <c r="SJ10" s="40" t="str">
        <f>IF(SUM(RX10,SB10)&gt;0,SUM(RX10,SB10),"")</f>
        <v/>
      </c>
      <c r="SK10" s="40" t="str">
        <f>IF(SUM(RW10:RX10,RZ10:SB10,SD10)-SUM(RY10,SC10)&gt;0,SUM(RW10:RX10,RZ10:SB10,SD10)-SUM(RY10,SC10),"")</f>
        <v/>
      </c>
      <c r="SL10" s="40" t="str">
        <f>IF(SUM(SF10,SG10,SK10)&gt;0,SUM(SF10,SG10,SK10),"")</f>
        <v/>
      </c>
      <c r="SM10" s="26">
        <f>IF($CA10="P",BK10,(BK10+AO10)/2)</f>
        <v>16.05</v>
      </c>
      <c r="SN10" s="26">
        <f>IF($CA10="P",BL10,(BL10+AP10)/2)</f>
        <v>3.4</v>
      </c>
      <c r="SO10" s="26">
        <f>IF($CA10="P",BM10,(BM10+AQ10)/2)</f>
        <v>0.2</v>
      </c>
      <c r="SP10" s="26">
        <f>IF($CA10="P",BN10,(BN10+AR10)/2)</f>
        <v>0.35</v>
      </c>
      <c r="SQ10" s="26">
        <f>IF($CA10="P",BO10,(BO10+AS10)/2)</f>
        <v>15.8</v>
      </c>
      <c r="SR10" s="26">
        <f>IF($CA10="P",BP10,(BP10+AT10)/2)</f>
        <v>3.3499999999999996</v>
      </c>
      <c r="SS10" s="26">
        <f>IF($CA10="P",BQ10,(BQ10+AU10)/2)</f>
        <v>0</v>
      </c>
      <c r="ST10" s="26">
        <f>IF($CA10="P",BR10,(BR10+AV10)/2)</f>
        <v>0.7</v>
      </c>
      <c r="SU10" s="26">
        <f>IF($CA10="P",BS10,(BS10+AW10)/2)</f>
        <v>16</v>
      </c>
      <c r="SV10" s="26">
        <f>IF($CA10="P",BT10,(BT10+AX10)/2)</f>
        <v>4.8499999999999996</v>
      </c>
      <c r="SW10" s="26">
        <f>IF($CA10="P",BU10,(BU10+AY10)/2)</f>
        <v>0.1</v>
      </c>
      <c r="SX10" s="26">
        <f>IF($CA10="P",BV10,(BV10+AZ10)/2)</f>
        <v>0.7</v>
      </c>
      <c r="SY10" s="26">
        <f>IF($CA10="P",BW10,(BW10+BA10)/2)</f>
        <v>16.3</v>
      </c>
      <c r="SZ10" s="26">
        <f>IF($CA10="P",BX10,(BX10+BB10)/2)</f>
        <v>2.5</v>
      </c>
      <c r="TA10" s="26">
        <f>IF($CA10="P",BY10,(BY10+BC10)/2)</f>
        <v>0.2</v>
      </c>
      <c r="TB10" s="26">
        <f>IF($CA10="P",BZ10,(BZ10+BD10)/2)</f>
        <v>0.35</v>
      </c>
      <c r="TC10" s="28" t="s">
        <v>53</v>
      </c>
      <c r="TD10" s="11">
        <f>IF(SUM(SN10,SR10)&gt;0,SUM(SN10,SR10),"")</f>
        <v>6.75</v>
      </c>
      <c r="TE10" s="11">
        <f>IF(SUM(SM10:SN10,SP10:SR10,ST10)-SO10-SS10&gt;0,SUM(SM10:SN10,SP10:SR10,ST10)-SO10-SS10,"")</f>
        <v>39.450000000000003</v>
      </c>
      <c r="TF10" s="11">
        <f>IF(SUM(SV10,SZ10)&gt;0,SUM(SV10,SZ10),"")</f>
        <v>7.35</v>
      </c>
      <c r="TG10" s="11">
        <f>IF(SUM(SU10:SV10,SX10:SZ10,TB10)-SUM(SW10,TA10)&gt;0,SUM(SU10:SV10,SX10:SZ10,TB10)-SUM(SW10,TA10),"")</f>
        <v>40.400000000000006</v>
      </c>
      <c r="TH10" s="11">
        <f>IF(SUM(TE10,TG10)&gt;0,SUM(TE10,TG10),"")</f>
        <v>79.850000000000009</v>
      </c>
    </row>
    <row r="11" spans="1:528" x14ac:dyDescent="0.2">
      <c r="A11" s="4" cm="1">
        <f t="array" ref="A11">IF(AND(H11&lt;&gt;"",H11&lt;&gt;"No DD"),SUMPRODUCT((H$4:H$19&lt;&gt;"")*(H$4:H$19&lt;&gt;"No DD")*(E$4:E$19&gt;E11))+1,IF(H11="No DD",SUMPRODUCT((H$4:H$19="No DD")*(E$4:E$19&gt;E11))+1+SUMPRODUCT((H$4:H$19&lt;&gt;"")*(H$4:H$19&lt;&gt;"No DD")),""))</f>
        <v>8</v>
      </c>
      <c r="B11" s="5" t="s">
        <v>186</v>
      </c>
      <c r="C11" s="4" t="s">
        <v>5</v>
      </c>
      <c r="D11" s="4">
        <v>2004</v>
      </c>
      <c r="E11" s="9">
        <f>SUM(J11:P11)+SUM(J11:M11)*0.0000001+SUM(J11)*0.0000000000001</f>
        <v>124.90000828000433</v>
      </c>
      <c r="F11" s="3" t="str">
        <f>IF(OR(AND(AJ11&gt;=AN$21,AK11&gt;=AN$25,AJ11&lt;&gt;"",AI11=""),AND(AL11&gt;=AN$21,AM11&gt;=AN$25,AL11&lt;&gt;"",AI11=""),AND(BF11&gt;=BJ$21,BG11&gt;=BJ$25,BF11&lt;&gt;"",BE11=""),AND(BH11&gt;=BJ$21,BI11&gt;=BJ$25,BH11&lt;&gt;"",BE11=""),AND(CB11&gt;=CF$21,CC11&gt;=CF$25,CB11&lt;&gt;"",CA11=""),AND(CD11&gt;=CF$21,CE11&gt;=CF$25,CD11&lt;&gt;""),AND(DC11&gt;=DJ$21,DD11&gt;=DJ$25,DC11&lt;&gt;""),AND(DH11&gt;=DJ$21,DI11&gt;=DJ$25,DH11&lt;&gt;""),AND(EE11&gt;=EL$21,EF11&gt;=EL$25,EE11&lt;&gt;""),AND(EJ11&gt;=EL$21,EK11&gt;=EL$25,EJ11&lt;&gt;""),AND(FG11&gt;=FN$21,FH11&gt;=FN$25,FG11&lt;&gt;""),AND(FL11&gt;=FN$21,FM11&gt;=FN$25,FL11&lt;&gt;""),AND(GI11&gt;=GP$21,GJ11&gt;=GP$25,GI11&lt;&gt;""),AND(GN11&gt;=GP$21,GO11&gt;=GP$25,GN11&lt;&gt;""),AND(HK11&gt;=HR$21,HL11&gt;=HR$25,HK11&lt;&gt;""),AND(HP11&gt;=HR$21,HQ11&gt;=HR$25,HP11&lt;&gt;""),AND(IM11&gt;=IT$21,IN11&gt;=IT$25,IM11&lt;&gt;""),AND(IR11&gt;=IT$21,IS11&gt;=IT$25,IR11&lt;&gt;""),AND(JO11&gt;=JV$21,JP11&gt;=JV$25,JO11&lt;&gt;""),AND(JT11&gt;=JV$21,JU11&gt;=JV$25,JT11&lt;&gt;""),AND(KQ11&gt;=KX$21,KR11&gt;=KX$25,KQ11&lt;&gt;""),AND(KV11&gt;=KX$21,KW11&gt;=KX$25,KV11&lt;&gt;""),AND(LS11&gt;=LZ$21,LT11&gt;=LZ$25,LS11&lt;&gt;""),AND(LX11&gt;=LZ$21,LY11&gt;=LZ$25,LX11&lt;&gt;""),AND(MU11&gt;=NB$21,MV11&gt;=NB$25,MU11&lt;&gt;""),AND(MZ11&gt;=NB$21,NA11&gt;=NB$25,MZ11&lt;&gt;""),AND(NW11&gt;=OD$21,NX11&gt;=OD$25,NW11&lt;&gt;""),AND(OB11&gt;=OD$21,OC11&gt;=OD$25,OB11&lt;&gt;""),AND(OY11&gt;=PF$21,OZ11&gt;=PF$25,OY11&lt;&gt;""),AND(PD11&gt;=PF$21,PE11&gt;=PF$25,PD11&lt;&gt;""),AND(QA11&gt;=QH$21,QB11&gt;=QH$25,QA11&lt;&gt;""),AND(QF11&gt;=QH$21,QG11&gt;=QH$25,QF11&lt;&gt;""),AND(RC11&gt;=RJ$21,RD11&gt;=RJ$25,RC11&lt;&gt;""),AND(RH11&gt;=RJ$21,RI11&gt;=RJ$25,RH11&lt;&gt;""),AND(SE11&gt;=SL$21,SF11&gt;=SL$25,SE11&lt;&gt;""),AND(SJ11&gt;=SL$21,SK11&gt;=SL$25,SJ11&lt;&gt;"")),"P","")</f>
        <v>P</v>
      </c>
      <c r="G11" s="3" t="str">
        <f>IF(OR(AND(AK11&gt;=AN$25,AK11&lt;&gt;"",AI11=""),AND(AM11&gt;=AN$25,AM11&lt;&gt;"",AI11=""),AND(BG11&gt;=BJ$25,BG11&lt;&gt;"",BE11=""),AND(BI11&gt;=BJ$25,BI11&lt;&gt;"",BE11=""),AND(CC11&gt;=CF$25,CC11&lt;&gt;"",CA11=""),AND(CE11&gt;=CF$25,CE11&lt;&gt;"",CA11=""),AND(DD11&gt;=DJ$25,DD11&lt;&gt;""),AND(DI11&gt;=DJ$25,DI11&lt;&gt;""),AND(EF11&gt;=EL$25,EF11&lt;&gt;""),AND(EK11&gt;=EL$25,EK11&lt;&gt;""),AND(FH11&gt;=FN$25,FH11&lt;&gt;""),AND(FM11&gt;=FN$25,FM11&lt;&gt;""),AND(GJ11&gt;=GP$25,GJ11&lt;&gt;""),AND(GO11&gt;=GP$25,GO11&lt;&gt;""),AND(HL11&gt;=HR$25,HL11&lt;&gt;""),AND(HQ11&gt;=HR$25,HQ11&lt;&gt;""),AND(IN11&gt;=IT$25,IN11&lt;&gt;""),AND(IS11&gt;=IT$25,IS11&lt;&gt;""),AND(JP11&gt;=JV$25,JP11&lt;&gt;""),AND(JU11&gt;=JV$25,JU11&lt;&gt;""),AND(KR11&gt;=KX$25,KR11&lt;&gt;""),AND(KW11&gt;=KX$25,KW11&lt;&gt;""),AND(LT11&gt;=LZ$25,LT11&lt;&gt;""),AND(LY11&gt;=LZ$25,LY11&lt;&gt;""),AND(MV11&gt;=NB$25,MV11&lt;&gt;""),AND(NA11&gt;=NB$25,NA11&lt;&gt;""),AND(NX11&gt;=OD$25,NX11&lt;&gt;""),AND(OC11&gt;=OD$25,OC11&lt;&gt;""),AND(OZ11&gt;=PF$25,OZ11&lt;&gt;""),AND(PE11&gt;=PF$25,PE11&lt;&gt;""),AND(QB11&gt;=QH$25,QB11&lt;&gt;""),AND(QG11&gt;=QH$25,QG11&lt;&gt;""),AND(RD11&gt;=RJ$25,RD11&lt;&gt;""),AND(RI11&gt;=RJ$25,RI11&lt;&gt;""),AND(SF11&gt;=SL$25,SF11&lt;&gt;""),AND(SK11&gt;=SL$25,SK11&lt;&gt;"")),"P","")</f>
        <v>P</v>
      </c>
      <c r="H11" s="36" t="str">
        <f>IF(AND(G11="P",F11=""),"No DD",IF(OR(AND(AJ11&gt;=AN$24,AK11&gt;=AN$28,AJ11&lt;&gt;"",AI11=""),AND(AL11&gt;=AN$24,AM11&gt;=AN$28,AL11&lt;&gt;"",AI11=""),AND(BF11&gt;=BJ$24,BG11&gt;=BJ$28,BF11&lt;&gt;"",BE11=""),AND(BH11&gt;=BJ$24,BI11&gt;=BJ$28,BH11&lt;&gt;"",BE11=""),AND(CB11&gt;=CF$24,CC11&gt;=CF$28,CB11&lt;&gt;"",CA11=""),AND(CD11&gt;=CF$24,CE11&gt;=CF$28,CD11&lt;&gt;""),AND(DC11&gt;=DJ$24,DD11&gt;=DJ$28,DC11&lt;&gt;""),AND(DH11&gt;=DJ$24,DI11&gt;=DJ$28,DH11&lt;&gt;""),AND(EE11&gt;=EL$24,EF11&gt;=EL$28,EE11&lt;&gt;""),AND(EJ11&gt;=EL$24,EK11&gt;=EL$28,EJ11&lt;&gt;""),AND(FG11&gt;=FN$24,FH11&gt;=FN$28,FG11&lt;&gt;""),AND(FL11&gt;=FN$24,FM11&gt;=FN$28,FL11&lt;&gt;""),AND(GI11&gt;=GP$24,GJ11&gt;=GP$28,GI11&lt;&gt;""),AND(GN11&gt;=GP$24,GO11&gt;=GP$28,GN11&lt;&gt;""),AND(HK11&gt;=HR$24,HL11&gt;=HR$28,HK11&lt;&gt;""),AND(HP11&gt;=HR$24,HQ11&gt;=HR$28,HP11&lt;&gt;""),AND(IM11&gt;=IT$24,IN11&gt;=IT$28,IM11&lt;&gt;""),AND(IR11&gt;=IT$24,IS11&gt;=IT$28,IR11&lt;&gt;""),AND(JO11&gt;=JV$24,JP11&gt;=JV$28,JO11&lt;&gt;""),AND(JT11&gt;=JV$24,JU11&gt;=JV$28,JT11&lt;&gt;""),AND(KQ11&gt;=KX$24,KR11&gt;=KX$28,KQ11&lt;&gt;""),AND(KV11&gt;=KX$24,KW11&gt;=KX$28,KV11&lt;&gt;""),AND(LS11&gt;=LZ$24,LT11&gt;=LZ$28,LS11&lt;&gt;""),AND(LX11&gt;=LZ$24,LY11&gt;=LZ$28,LX11&lt;&gt;""),AND(MU11&gt;=NB$24,MV11&gt;=NB$28,MU11&lt;&gt;""),AND(MZ11&gt;=NB$24,NA11&gt;=NB$28,MZ11&lt;&gt;""),AND(NW11&gt;=OD$24,NX11&gt;=OD$28,NW11&lt;&gt;""),AND(OB11&gt;=OD$24,OC11&gt;=OD$28,OB11&lt;&gt;""),AND(OY11&gt;=PF$24,OZ11&gt;=PF$28,OY11&lt;&gt;""),AND(PD11&gt;=PF$24,PE11&gt;=PF$28,PD11&lt;&gt;""),AND(QA11&gt;=QH$24,QB11&gt;=QH$28,QA11&lt;&gt;""),AND(QF11&gt;=QH$24,QG11&gt;=QH$28,QF11&lt;&gt;""),AND(RC11&gt;=RJ$24,RD11&gt;=RJ$28,RC11&lt;&gt;""),AND(RH11&gt;=RJ$24,RI11&gt;=RJ$28,RH11&lt;&gt;""),AND(SE11&gt;=SL$24,SF11&gt;=SL$28,SE11&lt;&gt;""),AND(SJ11&gt;=SL$24,SK11&gt;=SL$28,SJ11&lt;&gt;"")),"Merit",IF(OR(AND(AJ11&gt;=AN$23,AK11&gt;=AN$27,AJ11&lt;&gt;"",AI11=""),AND(AL11&gt;=AN$23,AM11&gt;=AN$27,AL11&lt;&gt;"",AI11=""),AND(BF11&gt;=BJ$23,BG11&gt;=BJ$27,BF11&lt;&gt;"",BE11=""),AND(BH11&gt;=BJ$23,BI11&gt;=BJ$27,BH11&lt;&gt;"",BE11=""),AND(CB11&gt;=CF$23,CC11&gt;=CF$27,CB11&lt;&gt;"",CA11=""),AND(CD11&gt;=CF$23,CE11&gt;=CF$27,CD11&lt;&gt;""),AND(DC11&gt;=DJ$23,DD11&gt;=DJ$27,DC11&lt;&gt;""),AND(DH11&gt;=DJ$23,DI11&gt;=DJ$27,DH11&lt;&gt;""),AND(EE11&gt;=EL$23,EF11&gt;=EL$27,EE11&lt;&gt;""),AND(EJ11&gt;=EL$23,EK11&gt;=EL$27,EJ11&lt;&gt;""),AND(FG11&gt;=FN$23,FH11&gt;=FN$27,FG11&lt;&gt;""),AND(FL11&gt;=FN$23,FM11&gt;=FN$27,FL11&lt;&gt;""),AND(GI11&gt;=GP$23,GJ11&gt;=GP$27,GI11&lt;&gt;""),AND(GN11&gt;=GP$23,GO11&gt;=GP$27,GN11&lt;&gt;""),AND(HK11&gt;=HR$23,HL11&gt;=HR$27,HK11&lt;&gt;""),AND(HP11&gt;=HR$23,HQ11&gt;=HR$27,HP11&lt;&gt;""),AND(IM11&gt;=IT$23,IN11&gt;=IT$27,IM11&lt;&gt;""),AND(IR11&gt;=IT$23,IS11&gt;=IT$27,IR11&lt;&gt;""),AND(JO11&gt;=JV$23,JP11&gt;=JV$27,JO11&lt;&gt;""),AND(JT11&gt;=JV$23,JU11&gt;=JV$27,JT11&lt;&gt;""),AND(KQ11&gt;=KX$23,KR11&gt;=KX$27,KQ11&lt;&gt;""),AND(KV11&gt;=KX$23,KW11&gt;=KX$27,KV11&lt;&gt;""),AND(LS11&gt;=LZ$23,LT11&gt;=LZ$27,LS11&lt;&gt;""),AND(LX11&gt;=LZ$23,LY11&gt;=LZ$27,LX11&lt;&gt;""),AND(MU11&gt;=NB$23,MV11&gt;=NB$27,MU11&lt;&gt;""),AND(MZ11&gt;=NB$23,NA11&gt;=NB$27,MZ11&lt;&gt;""),AND(NW11&gt;=OD$23,NX11&gt;=OD$27,NW11&lt;&gt;""),AND(OB11&gt;=OD$23,OC11&gt;=OD$27,OB11&lt;&gt;""),AND(OY11&gt;=PF$23,OZ11&gt;=PF$27,OY11&lt;&gt;""),AND(PD11&gt;=PF$23,PE11&gt;=PF$27,PD11&lt;&gt;""),AND(QA11&gt;=QH$23,QB11&gt;=QH$27,QA11&lt;&gt;""),AND(QF11&gt;=QH$23,QG11&gt;=QH$27,QF11&lt;&gt;""),AND(RC11&gt;=RJ$23,RD11&gt;=RJ$27,RC11&lt;&gt;""),AND(RH11&gt;=RJ$23,RI11&gt;=RJ$27,RH11&lt;&gt;""),AND(SE11&gt;=SL$23,SF11&gt;=SL$27,SE11&lt;&gt;""),AND(SJ11&gt;=SL$23,SK11&gt;=SL$27,SJ11&lt;&gt;"")),"Excellence",IF(I11="P","Worlds Team",IF(F11="P","National Team","")))))</f>
        <v>National Team</v>
      </c>
      <c r="I11" s="3" t="str">
        <f>IF(OR(AND(AJ11&gt;=AN$22,AK11&gt;=AN$26,AJ11&lt;&gt;"",AI11=""),AND(AL11&gt;=AN$22,AM11&gt;=AN$26,AL11&lt;&gt;"",AI11=""),AND(BF11&gt;=BJ$22,BG11&gt;=BJ$26,BF11&lt;&gt;"",BE11=""),AND(BH11&gt;=BJ$22,BI11&gt;=BJ$26,BH11&lt;&gt;"",BE11=""),AND(CB11&gt;=CF$22,CC11&gt;=CF$26,CB11&lt;&gt;"",CA11=""),AND(CD11&gt;=CF$22,CE11&gt;=CF$26,CD11&lt;&gt;""),AND(DC11&gt;=DJ$22,DD11&gt;=DJ$26,DC11&lt;&gt;""),AND(DH11&gt;=DJ$22,DI11&gt;=DJ$26,DH11&lt;&gt;""),AND(EE11&gt;=EL$22,EF11&gt;=EL$26,EE11&lt;&gt;""),AND(EJ11&gt;=EL$22,EK11&gt;=EL$26,EJ11&lt;&gt;""),AND(FG11&gt;=FN$22,FH11&gt;=FN$26,FG11&lt;&gt;""),AND(FL11&gt;=FN$22,FM11&gt;=FN$26,FL11&lt;&gt;""),AND(GI11&gt;=GP$22,GJ11&gt;=GP$26,GI11&lt;&gt;""),AND(GN11&gt;=GP$22,GO11&gt;=GP$26,GN11&lt;&gt;""),AND(HK11&gt;=HR$22,HL11&gt;=HR$26,HK11&lt;&gt;""),AND(HP11&gt;=HR$22,HQ11&gt;=HR$26,HP11&lt;&gt;""),AND(IM11&gt;=IT$22,IN11&gt;=IT$26,IM11&lt;&gt;""),AND(IR11&gt;=IT$22,IS11&gt;=IT$26,IR11&lt;&gt;""),AND(JO11&gt;=JV$22,JP11&gt;=JV$26,JO11&lt;&gt;""),AND(JT11&gt;=JV$22,JU11&gt;=JV$26,JT11&lt;&gt;""),AND(KQ11&gt;=KX$22,KR11&gt;=KX$26,KQ11&lt;&gt;""),AND(KV11&gt;=KX$22,KW11&gt;=KX$26,KV11&lt;&gt;""),AND(LS11&gt;=LZ$22,LT11&gt;=LZ$26,LS11&lt;&gt;""),AND(LX11&gt;=LZ$22,LY11&gt;=LZ$26,LX11&lt;&gt;""),AND(MU11&gt;=NB$22,MV11&gt;=NB$26,MU11&lt;&gt;""),AND(MZ11&gt;=NB$22,NA11&gt;=NB$26,MZ11&lt;&gt;""),AND(NW11&gt;=OD$22,NX11&gt;=OD$26,NW11&lt;&gt;""),AND(OB11&gt;=OD$22,OC11&gt;=OD$26,OB11&lt;&gt;""),AND(OY11&gt;=PF$22,OZ11&gt;=PF$26,OY11&lt;&gt;""),AND(PD11&gt;=PF$22,PE11&gt;=PF$26,PD11&lt;&gt;""),AND(QA11&gt;=QH$22,QB11&gt;=QH$26,QA11&lt;&gt;""),AND(QF11&gt;=QH$22,QG11&gt;=QH$26,QF11&lt;&gt;""),AND(RC11&gt;=RJ$22,RD11&gt;=RJ$26,RC11&lt;&gt;""),AND(RH11&gt;=RJ$22,RI11&gt;=RJ$26,RH11&lt;&gt;""),AND(SE11&gt;=SL$22,SF11&gt;=SL$26,SE11&lt;&gt;""),AND(SJ11&gt;=SL$22,SK11&gt;=SL$26,SJ11&lt;&gt;"")),"P","")</f>
        <v/>
      </c>
      <c r="J11" s="8">
        <f>IF(COUNT(AK11,BG11,CC11)&gt;0,LARGE((AK11,BG11,CC11),1),0)</f>
        <v>43.2</v>
      </c>
      <c r="K11" s="8" t="str">
        <f>IF(J11=0,"",IF(J11=CC11,$BK$1,IF(J11=BG11,$AO$1,IF(J11=AK11,$S$1,""))))</f>
        <v>2025 3rd Domestic Trial</v>
      </c>
      <c r="L11" s="8">
        <f>IF(COUNT(AK11,BG11,CC11)&gt;1,LARGE((AK11,BG11,CC11),2),0)</f>
        <v>39.6</v>
      </c>
      <c r="M11" s="8" t="str">
        <f>IF(K11=0,"",IF(AND(L11=J11,L11=AK11,K11=BG11),$S$1,IF(AND(L11=J11,L11=AK11,L11=CC11),$S$1,IF(AND(L11=J11,L11=CC11,L11=BG11),$AO$1,IF(L11=CC11,$BK$1,IF(L11=BG11,$AO$1,IF(L11=AK11,$S$1,"")))))))</f>
        <v>2025 Nationals</v>
      </c>
      <c r="N11" s="8">
        <f>IF(MAX(AM11,BI11,CE11)&gt;0,MAX(AM11,BI11,CE11),0)</f>
        <v>42.1</v>
      </c>
      <c r="O11" s="8" t="str">
        <f>IF(N11=0,"",IF(N11=CE11,$BK$1,IF(N11=BI11,$AO$1,IF(N11=AM11,$S$1,""))))</f>
        <v>2025 Nationals</v>
      </c>
      <c r="P11" s="8" t="str">
        <f>IF(MAX(CG11:CH11)&gt;0,MAX(CG11:CH11),"")</f>
        <v/>
      </c>
      <c r="Q11" s="11" t="str">
        <f>IF(P11="","",IF(P11=CG11,"("&amp;CG$2&amp;")",IF(P11=CH11,"("&amp;CH$2&amp;")")))</f>
        <v/>
      </c>
      <c r="R11" s="8" t="str">
        <f>IF(P11="","",IF(P11=CG11,IF(P11+IF(L11="",0,L11)=SF11,$RK$1,IF(P11+IF(L11="",0,L11)=RD11,$QI$1,IF(P11+IF(L11="",0,L11)=QB11,$PG$1,IF(P11+IF(L11="",0,L11)=OZ11,$OE$1,IF(P11+IF(L11="",0,L11)=NX11,$NC$1,IF(P11+IF(L11="",0,L11)=MV11,$MA$1,IF(P11+IF(L11="",0,L11)=LT11,$KY$1,IF(P11+IF(L11="",0,L11)=KR11,$JW$1,IF(P11+IF(L11="",0,L11)=JP11,$IU$1,IF(P11+IF(L11="",0,L11)=IN11,$HS$1,IF(P11+IF(L11="",0,L11)=HL11,$GQ$1,IF(P11+IF(L11="",0,L11)=GJ11,$FO$1,IF(P11+IF(L11="",0,L11)=FH11,$EM$1,IF(P11+IF(L11="",0,L11)=EF11,$DK$1,IF(P11+IF(L11="",0,L11)=DD11,$CI$1))))))))))))))),IF(P11=CH11,IF(P11+IF(N11="",0,N11)=SK11,$RK$1,IF(P11+IF(N11="",0,N11)=RI11,$QI$1,IF(P11+IF(N11="",0,N11)=QG11,$PG$1,IF(P11+IF(N11="",0,N11)=PE11,$OE$1,IF(P11+IF(N11="",0,N11)=OC11,$NC$1,IF(P11+IF(N11="",0,N11)=NA11,$MA$1,IF(P11+IF(N11="",0,N11)=LY11,$KY$1,IF(P11+IF(N11="",0,N11)=KW11,$JW$1,IF(P11+IF(N11="",0,N11)=JU11,$IU$1,IF(P11+IF(N11="",0,N11)=IS11,$HS$1,IF(P11+IF(N11="",0,N11)=HQ11,$GQ$1,IF(P11+IF(N11="",0,N11)=GO11,$FO$1,IF(P11+IF(N11="",0,N11)=FM11,$EM$1,IF(P11+IF(N11="",0,N11)=EK11,$DK$1,IF(P11+IF(N11="",0,N11)=DI11,$CI$1))))))))))))))))))</f>
        <v/>
      </c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27"/>
      <c r="AJ11" s="40" t="str">
        <f>IF(SUM(T11,X11)&gt;0,SUM(T11,X11),"")</f>
        <v/>
      </c>
      <c r="AK11" s="40" t="str">
        <f>IF(SUM(S11:T11,V11:X11,Z11)-U11-Y11&gt;0,SUM(S11:T11,V11:X11,Z11)-U11-Y11,"")</f>
        <v/>
      </c>
      <c r="AL11" s="40" t="str">
        <f>IF(SUM(AB11,AF11)&gt;0,SUM(AB11,AF11),"")</f>
        <v/>
      </c>
      <c r="AM11" s="40" t="str">
        <f>IF(SUM(AA11:AB11,AD11:AF11,AH11)-SUM(AC11,AG11)&gt;0,SUM(AA11:AB11,AD11:AF11,AH11)-SUM(AC11,AG11),"")</f>
        <v/>
      </c>
      <c r="AN11" s="40" t="str">
        <f>IF(SUM(AK11,AM11)&gt;0,SUM(AK11,AM11),"")</f>
        <v/>
      </c>
      <c r="AO11" s="18">
        <v>16.600000000000001</v>
      </c>
      <c r="AP11" s="18">
        <v>6.1</v>
      </c>
      <c r="AQ11" s="18">
        <v>0</v>
      </c>
      <c r="AR11" s="18">
        <v>0.7</v>
      </c>
      <c r="AS11" s="18">
        <v>17.100000000000001</v>
      </c>
      <c r="AT11" s="18">
        <v>2.1</v>
      </c>
      <c r="AU11" s="18">
        <v>3</v>
      </c>
      <c r="AV11" s="18">
        <v>0</v>
      </c>
      <c r="AW11" s="18">
        <v>16.899999999999999</v>
      </c>
      <c r="AX11" s="18">
        <v>6.1</v>
      </c>
      <c r="AY11" s="18">
        <v>0</v>
      </c>
      <c r="AZ11" s="18">
        <v>0.7</v>
      </c>
      <c r="BA11" s="18">
        <v>17.5</v>
      </c>
      <c r="BB11" s="18">
        <v>2.1</v>
      </c>
      <c r="BC11" s="18">
        <v>1.2</v>
      </c>
      <c r="BD11" s="18">
        <v>0</v>
      </c>
      <c r="BE11" s="28"/>
      <c r="BF11" s="11">
        <f>IF(SUM(AP11,AT11)&gt;0,SUM(AP11,AT11),"")</f>
        <v>8.1999999999999993</v>
      </c>
      <c r="BG11" s="11">
        <f>IF(SUM(AO11:AP11,AR11:AT11,AV11)-AQ11-AU11&gt;0,SUM(AO11:AP11,AR11:AT11,AV11)-AQ11-AU11,"")</f>
        <v>39.6</v>
      </c>
      <c r="BH11" s="11">
        <f>IF(SUM(AX11,BB11)&gt;0,SUM(AX11,BB11),"")</f>
        <v>8.1999999999999993</v>
      </c>
      <c r="BI11" s="11">
        <f>IF(SUM(AW11:AX11,AZ11:BB11,BD11)-SUM(AY11,BC11)&gt;0,SUM(AW11:AX11,AZ11:BB11,BD11)-SUM(AY11,BC11),"")</f>
        <v>42.1</v>
      </c>
      <c r="BJ11" s="11">
        <f>IF(SUM(BG11,BI11)&gt;0,SUM(BG11,BI11),"")</f>
        <v>81.7</v>
      </c>
      <c r="BK11" s="19">
        <v>15.9</v>
      </c>
      <c r="BL11" s="19">
        <v>6.1</v>
      </c>
      <c r="BM11" s="19">
        <v>0</v>
      </c>
      <c r="BN11" s="19">
        <v>0.7</v>
      </c>
      <c r="BO11" s="19">
        <v>15.6</v>
      </c>
      <c r="BP11" s="19">
        <v>4.2</v>
      </c>
      <c r="BQ11" s="19">
        <v>0</v>
      </c>
      <c r="BR11" s="19">
        <v>0.7</v>
      </c>
      <c r="BS11" s="19">
        <v>16.3</v>
      </c>
      <c r="BT11" s="19">
        <v>6.1</v>
      </c>
      <c r="BU11" s="19">
        <v>0</v>
      </c>
      <c r="BV11" s="19">
        <v>0.7</v>
      </c>
      <c r="BW11" s="19">
        <v>13.5</v>
      </c>
      <c r="BX11" s="19">
        <v>3.9</v>
      </c>
      <c r="BY11" s="19">
        <v>0</v>
      </c>
      <c r="BZ11" s="19">
        <v>0.7</v>
      </c>
      <c r="CA11" s="27"/>
      <c r="CB11" s="40">
        <f>IF(SUM(BL11,BP11)&gt;0,SUM(BL11,BP11),"")</f>
        <v>10.3</v>
      </c>
      <c r="CC11" s="40">
        <f>IF(SUM(BK11:BL11,BN11:BP11,BR11)-BM11-BQ11&gt;0,SUM(BK11:BL11,BN11:BP11,BR11)-BM11-BQ11,"")</f>
        <v>43.2</v>
      </c>
      <c r="CD11" s="40">
        <f>IF(SUM(BT11,BX11)&gt;0,SUM(BT11,BX11),"")</f>
        <v>10</v>
      </c>
      <c r="CE11" s="40">
        <f>IF(SUM(BS11:BT11,BV11:BX11,BZ11)-SUM(BU11,BY11)&gt;0,SUM(BS11:BT11,BV11:BX11,BZ11)-SUM(BU11,BY11),"")</f>
        <v>41.199999999999996</v>
      </c>
      <c r="CF11" s="40">
        <f>IF(SUM(CC11,CE11)&gt;0,SUM(CC11,CE11),"")</f>
        <v>84.4</v>
      </c>
      <c r="CG11" s="51" t="str">
        <f>IF(MAX(DD11,EF11,FH11,GJ11,HL11,IN11,JP11,KR11,LT11,MV11,NX11,OZ11,QB11,RD11,SF11)-IF(L11="",0,L11)&gt;0.001,MAX(DD11,EF11,FH11,GJ11,HL11,IN11,JP11,KR11,LT11,MV11,NX11,OZ11,QB11,RD11,SF11)-IF(L11="",0,L11),"")</f>
        <v/>
      </c>
      <c r="CH11" s="51" t="str">
        <f>IF(MAX(DI11,EK11,FM11,GO11,HQ11,IS11,JU11,KW11,LY11,NA11,OC11,PE11,QG11,RI11,SK11)-IF(N11="",0,N11)&gt;0.001,MAX(DI11,EK11,FM11,GO11,HQ11,IS11,JU11,KW11,LY11,NA11,OC11,PE11,QG11,RI11,SK11)-IF(N11="",0,N11),"")</f>
        <v/>
      </c>
      <c r="CI11" s="17"/>
      <c r="CJ11" s="17"/>
      <c r="CK11" s="17"/>
      <c r="CL11" s="17"/>
      <c r="CM11" s="17"/>
      <c r="CN11" s="17"/>
      <c r="CO11" s="17"/>
      <c r="CP11" s="17"/>
      <c r="CQ11" s="17"/>
      <c r="CR11" s="17"/>
      <c r="CS11" s="17"/>
      <c r="CT11" s="17"/>
      <c r="CU11" s="17"/>
      <c r="CV11" s="17"/>
      <c r="CW11" s="17"/>
      <c r="CX11" s="17"/>
      <c r="CY11" s="17"/>
      <c r="CZ11" s="17"/>
      <c r="DA11" s="17"/>
      <c r="DB11" s="17"/>
      <c r="DC11" s="40" t="str">
        <f>IF(SUM(CJ11,CN11)&gt;0,SUM(CJ11,CN11),"")</f>
        <v/>
      </c>
      <c r="DD11" s="40" t="str">
        <f>IF(SUM(CI11:CJ11,CL11:CN11,CP11)-CK11-CO11&gt;0,SUM(CI11:CJ11,CL11:CN11,CP11)-CK11-CO11,"")</f>
        <v/>
      </c>
      <c r="DE11" s="40" t="str">
        <f>IF(SUM(CQ11:CR11,CT11)-CS11&gt;0,SUM(CQ11:CR11,CT11)-CS11,"")</f>
        <v/>
      </c>
      <c r="DF11" s="40" t="str">
        <f>IF(SUM(CJ11,CN11,CR11)&gt;0,SUM(CJ11,CN11,CR11),"")</f>
        <v/>
      </c>
      <c r="DG11" s="40" t="str">
        <f>IF(SUM(DD11,DE11)&gt;0,SUM(DD11,DE11),"")</f>
        <v/>
      </c>
      <c r="DH11" s="40" t="str">
        <f>IF(SUM(CV11,CZ11)&gt;0,SUM(CV11,CZ11),"")</f>
        <v/>
      </c>
      <c r="DI11" s="40" t="str">
        <f>IF(SUM(CU11:CV11,CX11:CZ11,DB11)-SUM(CW11,DA11)&gt;0,SUM(CU11:CV11,CX11:CZ11,DB11)-SUM(CW11,DA11),"")</f>
        <v/>
      </c>
      <c r="DJ11" s="40" t="str">
        <f>IF(SUM(DD11,DE11,DI11)&gt;0,SUM(DD11,DE11,DI11),"")</f>
        <v/>
      </c>
      <c r="DK11" s="18"/>
      <c r="DL11" s="18"/>
      <c r="DM11" s="18"/>
      <c r="DN11" s="18"/>
      <c r="DO11" s="18"/>
      <c r="DP11" s="18"/>
      <c r="DQ11" s="18"/>
      <c r="DR11" s="18"/>
      <c r="DS11" s="18"/>
      <c r="DT11" s="18"/>
      <c r="DU11" s="18"/>
      <c r="DV11" s="18"/>
      <c r="DW11" s="18"/>
      <c r="DX11" s="18"/>
      <c r="DY11" s="18"/>
      <c r="DZ11" s="18"/>
      <c r="EA11" s="18"/>
      <c r="EB11" s="18"/>
      <c r="EC11" s="18"/>
      <c r="ED11" s="18"/>
      <c r="EE11" s="11" t="str">
        <f>IF(SUM(DL11,DP11)&gt;0,SUM(DL11,DP11),"")</f>
        <v/>
      </c>
      <c r="EF11" s="11" t="str">
        <f>IF(SUM(DK11:DL11,DN11:DP11,DR11)-DM11-DQ11&gt;0,SUM(DK11:DL11,DN11:DP11,DR11)-DM11-DQ11,"")</f>
        <v/>
      </c>
      <c r="EG11" s="11" t="str">
        <f>IF(SUM(DS11:DT11,DV11)-DU11&gt;0,SUM(DS11:DT11,DV11)-DU11,"")</f>
        <v/>
      </c>
      <c r="EH11" s="11" t="str">
        <f>IF(SUM(DL11,DP11,DT11)&gt;0,SUM(DL11,DP11,DT11),"")</f>
        <v/>
      </c>
      <c r="EI11" s="11" t="str">
        <f>IF(SUM(EF11,EG11)&gt;0,SUM(EF11,EG11),"")</f>
        <v/>
      </c>
      <c r="EJ11" s="11" t="str">
        <f>IF(SUM(DX11,EB11)&gt;0,SUM(DX11,EB11),"")</f>
        <v/>
      </c>
      <c r="EK11" s="11" t="str">
        <f>IF(SUM(DW11:DX11,DZ11:EB11,ED11)-SUM(DY11,EC11)&gt;0,SUM(DW11:DX11,DZ11:EB11,ED11)-SUM(DY11,EC11),"")</f>
        <v/>
      </c>
      <c r="EL11" s="11" t="str">
        <f>IF(SUM(EF11,EG11,EK11)&gt;0,SUM(EF11,EG11,EK11),"")</f>
        <v/>
      </c>
      <c r="EM11" s="17"/>
      <c r="EN11" s="17"/>
      <c r="EO11" s="17"/>
      <c r="EP11" s="17"/>
      <c r="EQ11" s="17"/>
      <c r="ER11" s="17"/>
      <c r="ES11" s="17"/>
      <c r="ET11" s="17"/>
      <c r="EU11" s="17"/>
      <c r="EV11" s="17"/>
      <c r="EW11" s="17"/>
      <c r="EX11" s="17"/>
      <c r="EY11" s="17"/>
      <c r="EZ11" s="17"/>
      <c r="FA11" s="17"/>
      <c r="FB11" s="17"/>
      <c r="FC11" s="17"/>
      <c r="FD11" s="17"/>
      <c r="FE11" s="17"/>
      <c r="FF11" s="17"/>
      <c r="FG11" s="40" t="str">
        <f>IF(SUM(EN11,ER11)&gt;0,SUM(EN11,ER11),"")</f>
        <v/>
      </c>
      <c r="FH11" s="40" t="str">
        <f>IF(SUM(EM11:EN11,EP11:ER11,ET11)-EO11-ES11&gt;0,SUM(EM11:EN11,EP11:ER11,ET11)-EO11-ES11,"")</f>
        <v/>
      </c>
      <c r="FI11" s="40" t="str">
        <f>IF(SUM(EU11:EV11,EX11)-EW11&gt;0,SUM(EU11:EV11,EX11)-EW11,"")</f>
        <v/>
      </c>
      <c r="FJ11" s="40" t="str">
        <f>IF(SUM(EN11,ER11,EV11)&gt;0,SUM(EN11,ER11,EV11),"")</f>
        <v/>
      </c>
      <c r="FK11" s="40" t="str">
        <f>IF(SUM(FH11,FI11)&gt;0,SUM(FH11,FI11),"")</f>
        <v/>
      </c>
      <c r="FL11" s="40" t="str">
        <f>IF(SUM(EZ11,FD11)&gt;0,SUM(EZ11,FD11),"")</f>
        <v/>
      </c>
      <c r="FM11" s="40" t="str">
        <f>IF(SUM(EY11:EZ11,FB11:FD11,FF11)-SUM(FA11,FE11)&gt;0,SUM(EY11:EZ11,FB11:FD11,FF11)-SUM(FA11,FE11),"")</f>
        <v/>
      </c>
      <c r="FN11" s="40" t="str">
        <f>IF(SUM(FH11,FI11,FM11)&gt;0,SUM(FH11,FI11,FM11),"")</f>
        <v/>
      </c>
      <c r="FO11" s="18"/>
      <c r="FP11" s="18"/>
      <c r="FQ11" s="18"/>
      <c r="FR11" s="18"/>
      <c r="FS11" s="18"/>
      <c r="FT11" s="18"/>
      <c r="FU11" s="18"/>
      <c r="FV11" s="18"/>
      <c r="FW11" s="18"/>
      <c r="FX11" s="18"/>
      <c r="FY11" s="18"/>
      <c r="FZ11" s="18"/>
      <c r="GA11" s="18"/>
      <c r="GB11" s="18"/>
      <c r="GC11" s="18"/>
      <c r="GD11" s="18"/>
      <c r="GE11" s="18"/>
      <c r="GF11" s="18"/>
      <c r="GG11" s="18"/>
      <c r="GH11" s="18"/>
      <c r="GI11" s="11" t="str">
        <f>IF(SUM(FP11,FT11)&gt;0,SUM(FP11,FT11),"")</f>
        <v/>
      </c>
      <c r="GJ11" s="11" t="str">
        <f>IF(SUM(FO11:FP11,FR11:FT11,FV11)-FQ11-FU11&gt;0,SUM(FO11:FP11,FR11:FT11,FV11)-FQ11-FU11,"")</f>
        <v/>
      </c>
      <c r="GK11" s="11" t="str">
        <f>IF(SUM(FW11:FX11,FZ11)-FY11&gt;0,SUM(FW11:FX11,FZ11)-FY11,"")</f>
        <v/>
      </c>
      <c r="GL11" s="11" t="str">
        <f>IF(SUM(FP11,FT11,FX11)&gt;0,SUM(FP11,FT11,FX11),"")</f>
        <v/>
      </c>
      <c r="GM11" s="11" t="str">
        <f>IF(SUM(GJ11,GK11)&gt;0,SUM(GJ11,GK11),"")</f>
        <v/>
      </c>
      <c r="GN11" s="11" t="str">
        <f>IF(SUM(GB11,GF11)&gt;0,SUM(GB11,GF11),"")</f>
        <v/>
      </c>
      <c r="GO11" s="11" t="str">
        <f>IF(SUM(GA11:GB11,GD11:GF11,GH11)-SUM(GC11,GG11)&gt;0,SUM(GA11:GB11,GD11:GF11,GH11)-SUM(GC11,GG11),"")</f>
        <v/>
      </c>
      <c r="GP11" s="11" t="str">
        <f>IF(SUM(GJ11,GK11,GO11)&gt;0,SUM(GJ11,GK11,GO11),"")</f>
        <v/>
      </c>
      <c r="GQ11" s="17"/>
      <c r="GR11" s="17"/>
      <c r="GS11" s="17"/>
      <c r="GT11" s="17"/>
      <c r="GU11" s="17"/>
      <c r="GV11" s="17"/>
      <c r="GW11" s="17"/>
      <c r="GX11" s="17"/>
      <c r="GY11" s="17"/>
      <c r="GZ11" s="17"/>
      <c r="HA11" s="17"/>
      <c r="HB11" s="17"/>
      <c r="HC11" s="17"/>
      <c r="HD11" s="17"/>
      <c r="HE11" s="17"/>
      <c r="HF11" s="17"/>
      <c r="HG11" s="17"/>
      <c r="HH11" s="17"/>
      <c r="HI11" s="17"/>
      <c r="HJ11" s="17"/>
      <c r="HK11" s="40" t="str">
        <f>IF(SUM(GR11,GV11)&gt;0,SUM(GR11,GV11),"")</f>
        <v/>
      </c>
      <c r="HL11" s="40" t="str">
        <f>IF(SUM(GQ11:GR11,GT11:GV11,GX11)-GS11-GW11&gt;0,SUM(GQ11:GR11,GT11:GV11,GX11)-GS11-GW11,"")</f>
        <v/>
      </c>
      <c r="HM11" s="40" t="str">
        <f>IF(SUM(GY11:GZ11,HB11)-HA11&gt;0,SUM(GY11:GZ11,HB11)-HA11,"")</f>
        <v/>
      </c>
      <c r="HN11" s="40" t="str">
        <f>IF(SUM(GR11,GV11,GZ11)&gt;0,SUM(GR11,GV11,GZ11),"")</f>
        <v/>
      </c>
      <c r="HO11" s="40" t="str">
        <f>IF(SUM(HL11,HM11)&gt;0,SUM(HL11,HM11),"")</f>
        <v/>
      </c>
      <c r="HP11" s="40" t="str">
        <f>IF(SUM(HD11,HH11)&gt;0,SUM(HD11,HH11),"")</f>
        <v/>
      </c>
      <c r="HQ11" s="40" t="str">
        <f>IF(SUM(HC11:HD11,HF11:HH11,HJ11)-SUM(HE11,HI11)&gt;0,SUM(HC11:HD11,HF11:HH11,HJ11)-SUM(HE11,HI11),"")</f>
        <v/>
      </c>
      <c r="HR11" s="40" t="str">
        <f>IF(SUM(HL11,HM11,HQ11)&gt;0,SUM(HL11,HM11,HQ11),"")</f>
        <v/>
      </c>
      <c r="HS11" s="18"/>
      <c r="HT11" s="18"/>
      <c r="HU11" s="18"/>
      <c r="HV11" s="18"/>
      <c r="HW11" s="18"/>
      <c r="HX11" s="18"/>
      <c r="HY11" s="18"/>
      <c r="HZ11" s="18"/>
      <c r="IA11" s="18"/>
      <c r="IB11" s="18"/>
      <c r="IC11" s="18"/>
      <c r="ID11" s="18"/>
      <c r="IE11" s="18"/>
      <c r="IF11" s="18"/>
      <c r="IG11" s="18"/>
      <c r="IH11" s="18"/>
      <c r="II11" s="18"/>
      <c r="IJ11" s="18"/>
      <c r="IK11" s="18"/>
      <c r="IL11" s="18"/>
      <c r="IM11" s="11" t="str">
        <f>IF(SUM(HT11,HX11)&gt;0,SUM(HT11,HX11),"")</f>
        <v/>
      </c>
      <c r="IN11" s="11" t="str">
        <f>IF(SUM(HS11:HT11,HV11:HX11,HZ11)-HU11-HY11&gt;0,SUM(HS11:HT11,HV11:HX11,HZ11)-HU11-HY11,"")</f>
        <v/>
      </c>
      <c r="IO11" s="11" t="str">
        <f>IF(SUM(IA11:IB11,ID11)-IC11&gt;0,SUM(IA11:IB11,ID11)-IC11,"")</f>
        <v/>
      </c>
      <c r="IP11" s="11" t="str">
        <f>IF(SUM(HT11,HX11,IB11)&gt;0,SUM(HT11,HX11,IB11),"")</f>
        <v/>
      </c>
      <c r="IQ11" s="11" t="str">
        <f>IF(SUM(IN11,IO11)&gt;0,SUM(IN11,IO11),"")</f>
        <v/>
      </c>
      <c r="IR11" s="11" t="str">
        <f>IF(SUM(IF11,IJ11)&gt;0,SUM(IF11,IJ11),"")</f>
        <v/>
      </c>
      <c r="IS11" s="11" t="str">
        <f>IF(SUM(IE11:IF11,IH11:IJ11,IL11)-SUM(IG11,IK11)&gt;0,SUM(IE11:IF11,IH11:IJ11,IL11)-SUM(IG11,IK11),"")</f>
        <v/>
      </c>
      <c r="IT11" s="11" t="str">
        <f>IF(SUM(IN11,IO11,IS11)&gt;0,SUM(IN11,IO11,IS11),"")</f>
        <v/>
      </c>
      <c r="IU11" s="17"/>
      <c r="IV11" s="17"/>
      <c r="IW11" s="17"/>
      <c r="IX11" s="17"/>
      <c r="IY11" s="17"/>
      <c r="IZ11" s="17"/>
      <c r="JA11" s="17"/>
      <c r="JB11" s="17"/>
      <c r="JC11" s="17"/>
      <c r="JD11" s="17"/>
      <c r="JE11" s="17"/>
      <c r="JF11" s="17"/>
      <c r="JG11" s="17"/>
      <c r="JH11" s="17"/>
      <c r="JI11" s="17"/>
      <c r="JJ11" s="17"/>
      <c r="JK11" s="17"/>
      <c r="JL11" s="17"/>
      <c r="JM11" s="17"/>
      <c r="JN11" s="17"/>
      <c r="JO11" s="40" t="str">
        <f>IF(SUM(IV11,IZ11)&gt;0,SUM(IV11,IZ11),"")</f>
        <v/>
      </c>
      <c r="JP11" s="40" t="str">
        <f>IF(SUM(IU11:IV11,IX11:IZ11,JB11)-IW11-JA11&gt;0,SUM(IU11:IV11,IX11:IZ11,JB11)-IW11-JA11,"")</f>
        <v/>
      </c>
      <c r="JQ11" s="40" t="str">
        <f>IF(SUM(JC11:JD11,JF11)-JE11&gt;0,SUM(JC11:JD11,JF11)-JE11,"")</f>
        <v/>
      </c>
      <c r="JR11" s="40" t="str">
        <f>IF(SUM(IV11,IZ11,JD11)&gt;0,SUM(IV11,IZ11,JD11),"")</f>
        <v/>
      </c>
      <c r="JS11" s="40" t="str">
        <f>IF(SUM(JP11,JQ11)&gt;0,SUM(JP11,JQ11),"")</f>
        <v/>
      </c>
      <c r="JT11" s="40" t="str">
        <f>IF(SUM(JH11,JL11)&gt;0,SUM(JH11,JL11),"")</f>
        <v/>
      </c>
      <c r="JU11" s="40" t="str">
        <f>IF(SUM(JG11:JH11,JJ11:JL11,JN11)-SUM(JI11,JM11)&gt;0,SUM(JG11:JH11,JJ11:JL11,JN11)-SUM(JI11,JM11),"")</f>
        <v/>
      </c>
      <c r="JV11" s="40" t="str">
        <f>IF(SUM(JP11,JQ11,JU11)&gt;0,SUM(JP11,JQ11,JU11),"")</f>
        <v/>
      </c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8"/>
      <c r="KM11" s="18"/>
      <c r="KN11" s="18"/>
      <c r="KO11" s="18"/>
      <c r="KP11" s="18"/>
      <c r="KQ11" s="11" t="str">
        <f>IF(SUM(JX11,KB11)&gt;0,SUM(JX11,KB11),"")</f>
        <v/>
      </c>
      <c r="KR11" s="11" t="str">
        <f>IF(SUM(JW11:JX11,JZ11:KB11,KD11)-JY11-KC11&gt;0,SUM(JW11:JX11,JZ11:KB11,KD11)-JY11-KC11,"")</f>
        <v/>
      </c>
      <c r="KS11" s="11" t="str">
        <f>IF(SUM(KE11:KF11,KH11)-KG11&gt;0,SUM(KE11:KF11,KH11)-KG11,"")</f>
        <v/>
      </c>
      <c r="KT11" s="11" t="str">
        <f>IF(SUM(JX11,KB11,KF11)&gt;0,SUM(JX11,KB11,KF11),"")</f>
        <v/>
      </c>
      <c r="KU11" s="11" t="str">
        <f>IF(SUM(KR11,KS11)&gt;0,SUM(KR11,KS11),"")</f>
        <v/>
      </c>
      <c r="KV11" s="11" t="str">
        <f>IF(SUM(KJ11,KN11)&gt;0,SUM(KJ11,KN11),"")</f>
        <v/>
      </c>
      <c r="KW11" s="11" t="str">
        <f>IF(SUM(KI11:KJ11,KL11:KN11,KP11)-SUM(KK11,KO11)&gt;0,SUM(KI11:KJ11,KL11:KN11,KP11)-SUM(KK11,KO11),"")</f>
        <v/>
      </c>
      <c r="KX11" s="11" t="str">
        <f>IF(SUM(KR11,KS11,KW11)&gt;0,SUM(KR11,KS11,KW11),"")</f>
        <v/>
      </c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40" t="str">
        <f>IF(SUM(KZ11,LD11)&gt;0,SUM(KZ11,LD11),"")</f>
        <v/>
      </c>
      <c r="LT11" s="40" t="str">
        <f>IF(SUM(KY11:KZ11,LB11:LD11,LF11)-LA11-LE11&gt;0,SUM(KY11:KZ11,LB11:LD11,LF11)-LA11-LE11,"")</f>
        <v/>
      </c>
      <c r="LU11" s="40" t="str">
        <f>IF(SUM(LG11:LH11,LJ11)-LI11&gt;0,SUM(LG11:LH11,LJ11)-LI11,"")</f>
        <v/>
      </c>
      <c r="LV11" s="40" t="str">
        <f>IF(SUM(KZ11,LD11,LH11)&gt;0,SUM(KZ11,LD11,LH11),"")</f>
        <v/>
      </c>
      <c r="LW11" s="40" t="str">
        <f>IF(SUM(LT11,LU11)&gt;0,SUM(LT11,LU11),"")</f>
        <v/>
      </c>
      <c r="LX11" s="40" t="str">
        <f>IF(SUM(LL11,LP11)&gt;0,SUM(LL11,LP11),"")</f>
        <v/>
      </c>
      <c r="LY11" s="40" t="str">
        <f>IF(SUM(LK11:LL11,LN11:LP11,LR11)-SUM(LM11,LQ11)&gt;0,SUM(LK11:LL11,LN11:LP11,LR11)-SUM(LM11,LQ11),"")</f>
        <v/>
      </c>
      <c r="LZ11" s="40" t="str">
        <f>IF(SUM(LT11,LU11,LY11)&gt;0,SUM(LT11,LU11,LY11),"")</f>
        <v/>
      </c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1" t="str">
        <f>IF(SUM(MB11,MF11)&gt;0,SUM(MB11,MF11),"")</f>
        <v/>
      </c>
      <c r="MV11" s="11" t="str">
        <f>IF(SUM(MA11:MB11,MD11:MF11,MH11)-MC11-MG11&gt;0,SUM(MA11:MB11,MD11:MF11,MH11)-MC11-MG11,"")</f>
        <v/>
      </c>
      <c r="MW11" s="11" t="str">
        <f>IF(SUM(MI11:MJ11,ML11)-MK11&gt;0,SUM(MI11:MJ11,ML11)-MK11,"")</f>
        <v/>
      </c>
      <c r="MX11" s="11" t="str">
        <f>IF(SUM(MB11,MF11,MJ11)&gt;0,SUM(MB11,MF11,MJ11),"")</f>
        <v/>
      </c>
      <c r="MY11" s="11" t="str">
        <f>IF(SUM(MV11,MW11)&gt;0,SUM(MV11,MW11),"")</f>
        <v/>
      </c>
      <c r="MZ11" s="11" t="str">
        <f>IF(SUM(MN11,MR11)&gt;0,SUM(MN11,MR11),"")</f>
        <v/>
      </c>
      <c r="NA11" s="11" t="str">
        <f>IF(SUM(MM11:MN11,MP11:MR11,MT11)-SUM(MO11,MS11)&gt;0,SUM(MM11:MN11,MP11:MR11,MT11)-SUM(MO11,MS11),"")</f>
        <v/>
      </c>
      <c r="NB11" s="11" t="str">
        <f>IF(SUM(MV11,MW11,NA11)&gt;0,SUM(MV11,MW11,NA11),"")</f>
        <v/>
      </c>
      <c r="NC11" s="17"/>
      <c r="ND11" s="17"/>
      <c r="NE11" s="17"/>
      <c r="NF11" s="17"/>
      <c r="NG11" s="17"/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40" t="str">
        <f>IF(SUM(ND11,NH11)&gt;0,SUM(ND11,NH11),"")</f>
        <v/>
      </c>
      <c r="NX11" s="40" t="str">
        <f>IF(SUM(NC11:ND11,NF11:NH11,NJ11)-NE11-NI11&gt;0,SUM(NC11:ND11,NF11:NH11,NJ11)-NE11-NI11,"")</f>
        <v/>
      </c>
      <c r="NY11" s="40" t="str">
        <f>IF(SUM(NK11:NL11,NN11)-NM11&gt;0,SUM(NK11:NL11,NN11)-NM11,"")</f>
        <v/>
      </c>
      <c r="NZ11" s="40" t="str">
        <f>IF(SUM(ND11,NH11,NL11)&gt;0,SUM(ND11,NH11,NL11),"")</f>
        <v/>
      </c>
      <c r="OA11" s="40" t="str">
        <f>IF(SUM(NX11,NY11)&gt;0,SUM(NX11,NY11),"")</f>
        <v/>
      </c>
      <c r="OB11" s="40" t="str">
        <f>IF(SUM(NP11,NT11)&gt;0,SUM(NP11,NT11),"")</f>
        <v/>
      </c>
      <c r="OC11" s="40" t="str">
        <f>IF(SUM(NO11:NP11,NR11:NT11,NV11)-SUM(NQ11,NU11)&gt;0,SUM(NO11:NP11,NR11:NT11,NV11)-SUM(NQ11,NU11),"")</f>
        <v/>
      </c>
      <c r="OD11" s="40" t="str">
        <f>IF(SUM(NX11,NY11,OC11)&gt;0,SUM(NX11,NY11,OC11),"")</f>
        <v/>
      </c>
      <c r="OE11" s="18"/>
      <c r="OF11" s="18"/>
      <c r="OG11" s="18"/>
      <c r="OH11" s="18"/>
      <c r="OI11" s="18"/>
      <c r="OJ11" s="18"/>
      <c r="OK11" s="18"/>
      <c r="OL11" s="18"/>
      <c r="OM11" s="18"/>
      <c r="ON11" s="18"/>
      <c r="OO11" s="18"/>
      <c r="OP11" s="18"/>
      <c r="OQ11" s="18"/>
      <c r="OR11" s="18"/>
      <c r="OS11" s="18"/>
      <c r="OT11" s="18"/>
      <c r="OU11" s="18"/>
      <c r="OV11" s="18"/>
      <c r="OW11" s="18"/>
      <c r="OX11" s="18"/>
      <c r="OY11" s="11" t="str">
        <f>IF(SUM(OF11,OJ11)&gt;0,SUM(OF11,OJ11),"")</f>
        <v/>
      </c>
      <c r="OZ11" s="11" t="str">
        <f>IF(SUM(OE11:OF11,OH11:OJ11,OL11)-OG11-OK11&gt;0,SUM(OE11:OF11,OH11:OJ11,OL11)-OG11-OK11,"")</f>
        <v/>
      </c>
      <c r="PA11" s="11" t="str">
        <f>IF(SUM(OM11:ON11,OP11)-OO11&gt;0,SUM(OM11:ON11,OP11)-OO11,"")</f>
        <v/>
      </c>
      <c r="PB11" s="11" t="str">
        <f>IF(SUM(OF11,OJ11,ON11)&gt;0,SUM(OF11,OJ11,ON11),"")</f>
        <v/>
      </c>
      <c r="PC11" s="11" t="str">
        <f>IF(SUM(OZ11,PA11)&gt;0,SUM(OZ11,PA11),"")</f>
        <v/>
      </c>
      <c r="PD11" s="11" t="str">
        <f>IF(SUM(OR11,OV11)&gt;0,SUM(OR11,OV11),"")</f>
        <v/>
      </c>
      <c r="PE11" s="11" t="str">
        <f>IF(SUM(OQ11:OR11,OT11:OV11,OX11)-SUM(OS11,OW11)&gt;0,SUM(OQ11:OR11,OT11:OV11,OX11)-SUM(OS11,OW11),"")</f>
        <v/>
      </c>
      <c r="PF11" s="11" t="str">
        <f>IF(SUM(OZ11,PA11,PE11)&gt;0,SUM(OZ11,PA11,PE11),"")</f>
        <v/>
      </c>
      <c r="PG11" s="17"/>
      <c r="PH11" s="17"/>
      <c r="PI11" s="17"/>
      <c r="PJ11" s="17"/>
      <c r="PK11" s="17"/>
      <c r="PL11" s="17"/>
      <c r="PM11" s="17"/>
      <c r="PN11" s="17"/>
      <c r="PO11" s="17"/>
      <c r="PP11" s="17"/>
      <c r="PQ11" s="17"/>
      <c r="PR11" s="17"/>
      <c r="PS11" s="17"/>
      <c r="PT11" s="17"/>
      <c r="PU11" s="17"/>
      <c r="PV11" s="17"/>
      <c r="PW11" s="17"/>
      <c r="PX11" s="17"/>
      <c r="PY11" s="17"/>
      <c r="PZ11" s="17"/>
      <c r="QA11" s="40" t="str">
        <f>IF(SUM(PH11,PL11)&gt;0,SUM(PH11,PL11),"")</f>
        <v/>
      </c>
      <c r="QB11" s="40" t="str">
        <f>IF(SUM(PG11:PH11,PJ11:PL11,PN11)-PI11-PM11&gt;0,SUM(PG11:PH11,PJ11:PL11,PN11)-PI11-PM11,"")</f>
        <v/>
      </c>
      <c r="QC11" s="40" t="str">
        <f>IF(SUM(PO11:PP11,PR11)-PQ11&gt;0,SUM(PO11:PP11,PR11)-PQ11,"")</f>
        <v/>
      </c>
      <c r="QD11" s="40" t="str">
        <f>IF(SUM(PH11,PL11,PP11)&gt;0,SUM(PH11,PL11,PP11),"")</f>
        <v/>
      </c>
      <c r="QE11" s="40" t="str">
        <f>IF(SUM(QB11,QC11)&gt;0,SUM(QB11,QC11),"")</f>
        <v/>
      </c>
      <c r="QF11" s="40" t="str">
        <f>IF(SUM(PT11,PX11)&gt;0,SUM(PT11,PX11),"")</f>
        <v/>
      </c>
      <c r="QG11" s="40" t="str">
        <f>IF(SUM(PS11:PT11,PV11:PX11,PZ11)-SUM(PU11,PY11)&gt;0,SUM(PS11:PT11,PV11:PX11,PZ11)-SUM(PU11,PY11),"")</f>
        <v/>
      </c>
      <c r="QH11" s="40" t="str">
        <f>IF(SUM(QB11,QC11,QG11)&gt;0,SUM(QB11,QC11,QG11),"")</f>
        <v/>
      </c>
      <c r="QI11" s="18"/>
      <c r="QJ11" s="18"/>
      <c r="QK11" s="18"/>
      <c r="QL11" s="18"/>
      <c r="QM11" s="18"/>
      <c r="QN11" s="18"/>
      <c r="QO11" s="18"/>
      <c r="QP11" s="18"/>
      <c r="QQ11" s="18"/>
      <c r="QR11" s="18"/>
      <c r="QS11" s="18"/>
      <c r="QT11" s="18"/>
      <c r="QU11" s="18"/>
      <c r="QV11" s="18"/>
      <c r="QW11" s="18"/>
      <c r="QX11" s="18"/>
      <c r="QY11" s="18"/>
      <c r="QZ11" s="18"/>
      <c r="RA11" s="18"/>
      <c r="RB11" s="18"/>
      <c r="RC11" s="11" t="str">
        <f>IF(SUM(QJ11,QN11)&gt;0,SUM(QJ11,QN11),"")</f>
        <v/>
      </c>
      <c r="RD11" s="11" t="str">
        <f>IF(SUM(QI11:QJ11,QL11:QN11,QP11)-QK11-QO11&gt;0,SUM(QI11:QJ11,QL11:QN11,QP11)-QK11-QO11,"")</f>
        <v/>
      </c>
      <c r="RE11" s="11" t="str">
        <f>IF(SUM(QQ11:QR11,QT11)-QS11&gt;0,SUM(QQ11:QR11,QT11)-QS11,"")</f>
        <v/>
      </c>
      <c r="RF11" s="11" t="str">
        <f>IF(SUM(QJ11,QN11,QR11)&gt;0,SUM(QJ11,QN11,QR11),"")</f>
        <v/>
      </c>
      <c r="RG11" s="11" t="str">
        <f>IF(SUM(RD11,RE11)&gt;0,SUM(RD11,RE11),"")</f>
        <v/>
      </c>
      <c r="RH11" s="11" t="str">
        <f>IF(SUM(QV11,QZ11)&gt;0,SUM(QV11,QZ11),"")</f>
        <v/>
      </c>
      <c r="RI11" s="11" t="str">
        <f>IF(SUM(QU11:QV11,QX11:QZ11,RB11)-SUM(QW11,RA11)&gt;0,SUM(QU11:QV11,QX11:QZ11,RB11)-SUM(QW11,RA11),"")</f>
        <v/>
      </c>
      <c r="RJ11" s="11" t="str">
        <f>IF(SUM(RD11,RE11,RI11)&gt;0,SUM(RD11,RE11,RI11),"")</f>
        <v/>
      </c>
      <c r="RK11" s="17"/>
      <c r="RL11" s="17"/>
      <c r="RM11" s="17"/>
      <c r="RN11" s="17"/>
      <c r="RO11" s="17"/>
      <c r="RP11" s="17"/>
      <c r="RQ11" s="17"/>
      <c r="RR11" s="17"/>
      <c r="RS11" s="17"/>
      <c r="RT11" s="17"/>
      <c r="RU11" s="17"/>
      <c r="RV11" s="17"/>
      <c r="RW11" s="17"/>
      <c r="RX11" s="17"/>
      <c r="RY11" s="17"/>
      <c r="RZ11" s="17"/>
      <c r="SA11" s="17"/>
      <c r="SB11" s="17"/>
      <c r="SC11" s="17"/>
      <c r="SD11" s="17"/>
      <c r="SE11" s="40" t="str">
        <f>IF(SUM(RL11,RP11)&gt;0,SUM(RL11,RP11),"")</f>
        <v/>
      </c>
      <c r="SF11" s="40" t="str">
        <f>IF(SUM(RK11:RL11,RN11:RP11,RR11)-RM11-RQ11&gt;0,SUM(RK11:RL11,RN11:RP11,RR11)-RM11-RQ11,"")</f>
        <v/>
      </c>
      <c r="SG11" s="40" t="str">
        <f>IF(SUM(RS11:RT11,RV11)-RU11&gt;0,SUM(RS11:RT11,RV11)-RU11,"")</f>
        <v/>
      </c>
      <c r="SH11" s="40" t="str">
        <f>IF(SUM(RL11,RP11,RT11)&gt;0,SUM(RL11,RP11,RT11),"")</f>
        <v/>
      </c>
      <c r="SI11" s="40" t="str">
        <f>IF(SUM(SF11,SG11)&gt;0,SUM(SF11,SG11),"")</f>
        <v/>
      </c>
      <c r="SJ11" s="40" t="str">
        <f>IF(SUM(RX11,SB11)&gt;0,SUM(RX11,SB11),"")</f>
        <v/>
      </c>
      <c r="SK11" s="40" t="str">
        <f>IF(SUM(RW11:RX11,RZ11:SB11,SD11)-SUM(RY11,SC11)&gt;0,SUM(RW11:RX11,RZ11:SB11,SD11)-SUM(RY11,SC11),"")</f>
        <v/>
      </c>
      <c r="SL11" s="40" t="str">
        <f>IF(SUM(SF11,SG11,SK11)&gt;0,SUM(SF11,SG11,SK11),"")</f>
        <v/>
      </c>
      <c r="SM11" s="26">
        <f>IF($CA11="P",BK11,(BK11+AO11)/2)</f>
        <v>16.25</v>
      </c>
      <c r="SN11" s="26">
        <f>IF($CA11="P",BL11,(BL11+AP11)/2)</f>
        <v>6.1</v>
      </c>
      <c r="SO11" s="26">
        <f>IF($CA11="P",BM11,(BM11+AQ11)/2)</f>
        <v>0</v>
      </c>
      <c r="SP11" s="26">
        <f>IF($CA11="P",BN11,(BN11+AR11)/2)</f>
        <v>0.7</v>
      </c>
      <c r="SQ11" s="26">
        <f>IF($CA11="P",BO11,(BO11+AS11)/2)</f>
        <v>16.350000000000001</v>
      </c>
      <c r="SR11" s="26">
        <f>IF($CA11="P",BP11,(BP11+AT11)/2)</f>
        <v>3.1500000000000004</v>
      </c>
      <c r="SS11" s="26">
        <f>IF($CA11="P",BQ11,(BQ11+AU11)/2)</f>
        <v>1.5</v>
      </c>
      <c r="ST11" s="26">
        <f>IF($CA11="P",BR11,(BR11+AV11)/2)</f>
        <v>0.35</v>
      </c>
      <c r="SU11" s="26">
        <f>IF($CA11="P",BS11,(BS11+AW11)/2)</f>
        <v>16.600000000000001</v>
      </c>
      <c r="SV11" s="26">
        <f>IF($CA11="P",BT11,(BT11+AX11)/2)</f>
        <v>6.1</v>
      </c>
      <c r="SW11" s="26">
        <f>IF($CA11="P",BU11,(BU11+AY11)/2)</f>
        <v>0</v>
      </c>
      <c r="SX11" s="26">
        <f>IF($CA11="P",BV11,(BV11+AZ11)/2)</f>
        <v>0.7</v>
      </c>
      <c r="SY11" s="26">
        <f>IF($CA11="P",BW11,(BW11+BA11)/2)</f>
        <v>15.5</v>
      </c>
      <c r="SZ11" s="26">
        <f>IF($CA11="P",BX11,(BX11+BB11)/2)</f>
        <v>3</v>
      </c>
      <c r="TA11" s="26">
        <f>IF($CA11="P",BY11,(BY11+BC11)/2)</f>
        <v>0.6</v>
      </c>
      <c r="TB11" s="26">
        <f>IF($CA11="P",BZ11,(BZ11+BD11)/2)</f>
        <v>0.35</v>
      </c>
      <c r="TC11" s="28" t="s">
        <v>53</v>
      </c>
      <c r="TD11" s="11">
        <f>IF(SUM(SN11,SR11)&gt;0,SUM(SN11,SR11),"")</f>
        <v>9.25</v>
      </c>
      <c r="TE11" s="11">
        <f>IF(SUM(SM11:SN11,SP11:SR11,ST11)-SO11-SS11&gt;0,SUM(SM11:SN11,SP11:SR11,ST11)-SO11-SS11,"")</f>
        <v>41.400000000000006</v>
      </c>
      <c r="TF11" s="11">
        <f>IF(SUM(SV11,SZ11)&gt;0,SUM(SV11,SZ11),"")</f>
        <v>9.1</v>
      </c>
      <c r="TG11" s="11">
        <f>IF(SUM(SU11:SV11,SX11:SZ11,TB11)-SUM(SW11,TA11)&gt;0,SUM(SU11:SV11,SX11:SZ11,TB11)-SUM(SW11,TA11),"")</f>
        <v>41.650000000000006</v>
      </c>
      <c r="TH11" s="11">
        <f>IF(SUM(TE11,TG11)&gt;0,SUM(TE11,TG11),"")</f>
        <v>83.050000000000011</v>
      </c>
    </row>
    <row r="12" spans="1:528" x14ac:dyDescent="0.2">
      <c r="A12" s="4" t="str" cm="1">
        <f t="array" ref="A12">IF(AND(H12&lt;&gt;"",H12&lt;&gt;"No DD"),SUMPRODUCT((H$4:H$19&lt;&gt;"")*(H$4:H$19&lt;&gt;"No DD")*(E$4:E$19&gt;E12))+1,IF(H12="No DD",SUMPRODUCT((H$4:H$19="No DD")*(E$4:E$19&gt;E12))+1+SUMPRODUCT((H$4:H$19&lt;&gt;"")*(H$4:H$19&lt;&gt;"No DD")),""))</f>
        <v/>
      </c>
      <c r="B12" s="5" t="s">
        <v>237</v>
      </c>
      <c r="C12" s="4" t="s">
        <v>7</v>
      </c>
      <c r="D12" s="4">
        <v>2005</v>
      </c>
      <c r="E12" s="9">
        <f>SUM(J12:P12)+SUM(J12:M12)*0.0000001+SUM(J12)*0.0000000000001</f>
        <v>126.60000842000423</v>
      </c>
      <c r="F12" s="3" t="str">
        <f>IF(OR(AND(AJ12&gt;=AN$21,AK12&gt;=AN$25,AJ12&lt;&gt;"",AI12=""),AND(AL12&gt;=AN$21,AM12&gt;=AN$25,AL12&lt;&gt;"",AI12=""),AND(BF12&gt;=BJ$21,BG12&gt;=BJ$25,BF12&lt;&gt;"",BE12=""),AND(BH12&gt;=BJ$21,BI12&gt;=BJ$25,BH12&lt;&gt;"",BE12=""),AND(CB12&gt;=CF$21,CC12&gt;=CF$25,CB12&lt;&gt;"",CA12=""),AND(CD12&gt;=CF$21,CE12&gt;=CF$25,CD12&lt;&gt;""),AND(DC12&gt;=DJ$21,DD12&gt;=DJ$25,DC12&lt;&gt;""),AND(DH12&gt;=DJ$21,DI12&gt;=DJ$25,DH12&lt;&gt;""),AND(EE12&gt;=EL$21,EF12&gt;=EL$25,EE12&lt;&gt;""),AND(EJ12&gt;=EL$21,EK12&gt;=EL$25,EJ12&lt;&gt;""),AND(FG12&gt;=FN$21,FH12&gt;=FN$25,FG12&lt;&gt;""),AND(FL12&gt;=FN$21,FM12&gt;=FN$25,FL12&lt;&gt;""),AND(GI12&gt;=GP$21,GJ12&gt;=GP$25,GI12&lt;&gt;""),AND(GN12&gt;=GP$21,GO12&gt;=GP$25,GN12&lt;&gt;""),AND(HK12&gt;=HR$21,HL12&gt;=HR$25,HK12&lt;&gt;""),AND(HP12&gt;=HR$21,HQ12&gt;=HR$25,HP12&lt;&gt;""),AND(IM12&gt;=IT$21,IN12&gt;=IT$25,IM12&lt;&gt;""),AND(IR12&gt;=IT$21,IS12&gt;=IT$25,IR12&lt;&gt;""),AND(JO12&gt;=JV$21,JP12&gt;=JV$25,JO12&lt;&gt;""),AND(JT12&gt;=JV$21,JU12&gt;=JV$25,JT12&lt;&gt;""),AND(KQ12&gt;=KX$21,KR12&gt;=KX$25,KQ12&lt;&gt;""),AND(KV12&gt;=KX$21,KW12&gt;=KX$25,KV12&lt;&gt;""),AND(LS12&gt;=LZ$21,LT12&gt;=LZ$25,LS12&lt;&gt;""),AND(LX12&gt;=LZ$21,LY12&gt;=LZ$25,LX12&lt;&gt;""),AND(MU12&gt;=NB$21,MV12&gt;=NB$25,MU12&lt;&gt;""),AND(MZ12&gt;=NB$21,NA12&gt;=NB$25,MZ12&lt;&gt;""),AND(NW12&gt;=OD$21,NX12&gt;=OD$25,NW12&lt;&gt;""),AND(OB12&gt;=OD$21,OC12&gt;=OD$25,OB12&lt;&gt;""),AND(OY12&gt;=PF$21,OZ12&gt;=PF$25,OY12&lt;&gt;""),AND(PD12&gt;=PF$21,PE12&gt;=PF$25,PD12&lt;&gt;""),AND(QA12&gt;=QH$21,QB12&gt;=QH$25,QA12&lt;&gt;""),AND(QF12&gt;=QH$21,QG12&gt;=QH$25,QF12&lt;&gt;""),AND(RC12&gt;=RJ$21,RD12&gt;=RJ$25,RC12&lt;&gt;""),AND(RH12&gt;=RJ$21,RI12&gt;=RJ$25,RH12&lt;&gt;""),AND(SE12&gt;=SL$21,SF12&gt;=SL$25,SE12&lt;&gt;""),AND(SJ12&gt;=SL$21,SK12&gt;=SL$25,SJ12&lt;&gt;"")),"P","")</f>
        <v/>
      </c>
      <c r="G12" s="3" t="str">
        <f>IF(OR(AND(AK12&gt;=AN$25,AK12&lt;&gt;"",AI12=""),AND(AM12&gt;=AN$25,AM12&lt;&gt;"",AI12=""),AND(BG12&gt;=BJ$25,BG12&lt;&gt;"",BE12=""),AND(BI12&gt;=BJ$25,BI12&lt;&gt;"",BE12=""),AND(CC12&gt;=CF$25,CC12&lt;&gt;"",CA12=""),AND(CE12&gt;=CF$25,CE12&lt;&gt;"",CA12=""),AND(DD12&gt;=DJ$25,DD12&lt;&gt;""),AND(DI12&gt;=DJ$25,DI12&lt;&gt;""),AND(EF12&gt;=EL$25,EF12&lt;&gt;""),AND(EK12&gt;=EL$25,EK12&lt;&gt;""),AND(FH12&gt;=FN$25,FH12&lt;&gt;""),AND(FM12&gt;=FN$25,FM12&lt;&gt;""),AND(GJ12&gt;=GP$25,GJ12&lt;&gt;""),AND(GO12&gt;=GP$25,GO12&lt;&gt;""),AND(HL12&gt;=HR$25,HL12&lt;&gt;""),AND(HQ12&gt;=HR$25,HQ12&lt;&gt;""),AND(IN12&gt;=IT$25,IN12&lt;&gt;""),AND(IS12&gt;=IT$25,IS12&lt;&gt;""),AND(JP12&gt;=JV$25,JP12&lt;&gt;""),AND(JU12&gt;=JV$25,JU12&lt;&gt;""),AND(KR12&gt;=KX$25,KR12&lt;&gt;""),AND(KW12&gt;=KX$25,KW12&lt;&gt;""),AND(LT12&gt;=LZ$25,LT12&lt;&gt;""),AND(LY12&gt;=LZ$25,LY12&lt;&gt;""),AND(MV12&gt;=NB$25,MV12&lt;&gt;""),AND(NA12&gt;=NB$25,NA12&lt;&gt;""),AND(NX12&gt;=OD$25,NX12&lt;&gt;""),AND(OC12&gt;=OD$25,OC12&lt;&gt;""),AND(OZ12&gt;=PF$25,OZ12&lt;&gt;""),AND(PE12&gt;=PF$25,PE12&lt;&gt;""),AND(QB12&gt;=QH$25,QB12&lt;&gt;""),AND(QG12&gt;=QH$25,QG12&lt;&gt;""),AND(RD12&gt;=RJ$25,RD12&lt;&gt;""),AND(RI12&gt;=RJ$25,RI12&lt;&gt;""),AND(SF12&gt;=SL$25,SF12&lt;&gt;""),AND(SK12&gt;=SL$25,SK12&lt;&gt;"")),"P","")</f>
        <v/>
      </c>
      <c r="H12" s="36" t="str">
        <f>IF(AND(G12="P",F12=""),"No DD",IF(OR(AND(AJ12&gt;=AN$24,AK12&gt;=AN$28,AJ12&lt;&gt;"",AI12=""),AND(AL12&gt;=AN$24,AM12&gt;=AN$28,AL12&lt;&gt;"",AI12=""),AND(BF12&gt;=BJ$24,BG12&gt;=BJ$28,BF12&lt;&gt;"",BE12=""),AND(BH12&gt;=BJ$24,BI12&gt;=BJ$28,BH12&lt;&gt;"",BE12=""),AND(CB12&gt;=CF$24,CC12&gt;=CF$28,CB12&lt;&gt;"",CA12=""),AND(CD12&gt;=CF$24,CE12&gt;=CF$28,CD12&lt;&gt;""),AND(DC12&gt;=DJ$24,DD12&gt;=DJ$28,DC12&lt;&gt;""),AND(DH12&gt;=DJ$24,DI12&gt;=DJ$28,DH12&lt;&gt;""),AND(EE12&gt;=EL$24,EF12&gt;=EL$28,EE12&lt;&gt;""),AND(EJ12&gt;=EL$24,EK12&gt;=EL$28,EJ12&lt;&gt;""),AND(FG12&gt;=FN$24,FH12&gt;=FN$28,FG12&lt;&gt;""),AND(FL12&gt;=FN$24,FM12&gt;=FN$28,FL12&lt;&gt;""),AND(GI12&gt;=GP$24,GJ12&gt;=GP$28,GI12&lt;&gt;""),AND(GN12&gt;=GP$24,GO12&gt;=GP$28,GN12&lt;&gt;""),AND(HK12&gt;=HR$24,HL12&gt;=HR$28,HK12&lt;&gt;""),AND(HP12&gt;=HR$24,HQ12&gt;=HR$28,HP12&lt;&gt;""),AND(IM12&gt;=IT$24,IN12&gt;=IT$28,IM12&lt;&gt;""),AND(IR12&gt;=IT$24,IS12&gt;=IT$28,IR12&lt;&gt;""),AND(JO12&gt;=JV$24,JP12&gt;=JV$28,JO12&lt;&gt;""),AND(JT12&gt;=JV$24,JU12&gt;=JV$28,JT12&lt;&gt;""),AND(KQ12&gt;=KX$24,KR12&gt;=KX$28,KQ12&lt;&gt;""),AND(KV12&gt;=KX$24,KW12&gt;=KX$28,KV12&lt;&gt;""),AND(LS12&gt;=LZ$24,LT12&gt;=LZ$28,LS12&lt;&gt;""),AND(LX12&gt;=LZ$24,LY12&gt;=LZ$28,LX12&lt;&gt;""),AND(MU12&gt;=NB$24,MV12&gt;=NB$28,MU12&lt;&gt;""),AND(MZ12&gt;=NB$24,NA12&gt;=NB$28,MZ12&lt;&gt;""),AND(NW12&gt;=OD$24,NX12&gt;=OD$28,NW12&lt;&gt;""),AND(OB12&gt;=OD$24,OC12&gt;=OD$28,OB12&lt;&gt;""),AND(OY12&gt;=PF$24,OZ12&gt;=PF$28,OY12&lt;&gt;""),AND(PD12&gt;=PF$24,PE12&gt;=PF$28,PD12&lt;&gt;""),AND(QA12&gt;=QH$24,QB12&gt;=QH$28,QA12&lt;&gt;""),AND(QF12&gt;=QH$24,QG12&gt;=QH$28,QF12&lt;&gt;""),AND(RC12&gt;=RJ$24,RD12&gt;=RJ$28,RC12&lt;&gt;""),AND(RH12&gt;=RJ$24,RI12&gt;=RJ$28,RH12&lt;&gt;""),AND(SE12&gt;=SL$24,SF12&gt;=SL$28,SE12&lt;&gt;""),AND(SJ12&gt;=SL$24,SK12&gt;=SL$28,SJ12&lt;&gt;"")),"Merit",IF(OR(AND(AJ12&gt;=AN$23,AK12&gt;=AN$27,AJ12&lt;&gt;"",AI12=""),AND(AL12&gt;=AN$23,AM12&gt;=AN$27,AL12&lt;&gt;"",AI12=""),AND(BF12&gt;=BJ$23,BG12&gt;=BJ$27,BF12&lt;&gt;"",BE12=""),AND(BH12&gt;=BJ$23,BI12&gt;=BJ$27,BH12&lt;&gt;"",BE12=""),AND(CB12&gt;=CF$23,CC12&gt;=CF$27,CB12&lt;&gt;"",CA12=""),AND(CD12&gt;=CF$23,CE12&gt;=CF$27,CD12&lt;&gt;""),AND(DC12&gt;=DJ$23,DD12&gt;=DJ$27,DC12&lt;&gt;""),AND(DH12&gt;=DJ$23,DI12&gt;=DJ$27,DH12&lt;&gt;""),AND(EE12&gt;=EL$23,EF12&gt;=EL$27,EE12&lt;&gt;""),AND(EJ12&gt;=EL$23,EK12&gt;=EL$27,EJ12&lt;&gt;""),AND(FG12&gt;=FN$23,FH12&gt;=FN$27,FG12&lt;&gt;""),AND(FL12&gt;=FN$23,FM12&gt;=FN$27,FL12&lt;&gt;""),AND(GI12&gt;=GP$23,GJ12&gt;=GP$27,GI12&lt;&gt;""),AND(GN12&gt;=GP$23,GO12&gt;=GP$27,GN12&lt;&gt;""),AND(HK12&gt;=HR$23,HL12&gt;=HR$27,HK12&lt;&gt;""),AND(HP12&gt;=HR$23,HQ12&gt;=HR$27,HP12&lt;&gt;""),AND(IM12&gt;=IT$23,IN12&gt;=IT$27,IM12&lt;&gt;""),AND(IR12&gt;=IT$23,IS12&gt;=IT$27,IR12&lt;&gt;""),AND(JO12&gt;=JV$23,JP12&gt;=JV$27,JO12&lt;&gt;""),AND(JT12&gt;=JV$23,JU12&gt;=JV$27,JT12&lt;&gt;""),AND(KQ12&gt;=KX$23,KR12&gt;=KX$27,KQ12&lt;&gt;""),AND(KV12&gt;=KX$23,KW12&gt;=KX$27,KV12&lt;&gt;""),AND(LS12&gt;=LZ$23,LT12&gt;=LZ$27,LS12&lt;&gt;""),AND(LX12&gt;=LZ$23,LY12&gt;=LZ$27,LX12&lt;&gt;""),AND(MU12&gt;=NB$23,MV12&gt;=NB$27,MU12&lt;&gt;""),AND(MZ12&gt;=NB$23,NA12&gt;=NB$27,MZ12&lt;&gt;""),AND(NW12&gt;=OD$23,NX12&gt;=OD$27,NW12&lt;&gt;""),AND(OB12&gt;=OD$23,OC12&gt;=OD$27,OB12&lt;&gt;""),AND(OY12&gt;=PF$23,OZ12&gt;=PF$27,OY12&lt;&gt;""),AND(PD12&gt;=PF$23,PE12&gt;=PF$27,PD12&lt;&gt;""),AND(QA12&gt;=QH$23,QB12&gt;=QH$27,QA12&lt;&gt;""),AND(QF12&gt;=QH$23,QG12&gt;=QH$27,QF12&lt;&gt;""),AND(RC12&gt;=RJ$23,RD12&gt;=RJ$27,RC12&lt;&gt;""),AND(RH12&gt;=RJ$23,RI12&gt;=RJ$27,RH12&lt;&gt;""),AND(SE12&gt;=SL$23,SF12&gt;=SL$27,SE12&lt;&gt;""),AND(SJ12&gt;=SL$23,SK12&gt;=SL$27,SJ12&lt;&gt;"")),"Excellence",IF(I12="P","Worlds Team",IF(F12="P","National Team","")))))</f>
        <v/>
      </c>
      <c r="I12" s="3" t="str">
        <f>IF(OR(AND(AJ12&gt;=AN$22,AK12&gt;=AN$26,AJ12&lt;&gt;"",AI12=""),AND(AL12&gt;=AN$22,AM12&gt;=AN$26,AL12&lt;&gt;"",AI12=""),AND(BF12&gt;=BJ$22,BG12&gt;=BJ$26,BF12&lt;&gt;"",BE12=""),AND(BH12&gt;=BJ$22,BI12&gt;=BJ$26,BH12&lt;&gt;"",BE12=""),AND(CB12&gt;=CF$22,CC12&gt;=CF$26,CB12&lt;&gt;"",CA12=""),AND(CD12&gt;=CF$22,CE12&gt;=CF$26,CD12&lt;&gt;""),AND(DC12&gt;=DJ$22,DD12&gt;=DJ$26,DC12&lt;&gt;""),AND(DH12&gt;=DJ$22,DI12&gt;=DJ$26,DH12&lt;&gt;""),AND(EE12&gt;=EL$22,EF12&gt;=EL$26,EE12&lt;&gt;""),AND(EJ12&gt;=EL$22,EK12&gt;=EL$26,EJ12&lt;&gt;""),AND(FG12&gt;=FN$22,FH12&gt;=FN$26,FG12&lt;&gt;""),AND(FL12&gt;=FN$22,FM12&gt;=FN$26,FL12&lt;&gt;""),AND(GI12&gt;=GP$22,GJ12&gt;=GP$26,GI12&lt;&gt;""),AND(GN12&gt;=GP$22,GO12&gt;=GP$26,GN12&lt;&gt;""),AND(HK12&gt;=HR$22,HL12&gt;=HR$26,HK12&lt;&gt;""),AND(HP12&gt;=HR$22,HQ12&gt;=HR$26,HP12&lt;&gt;""),AND(IM12&gt;=IT$22,IN12&gt;=IT$26,IM12&lt;&gt;""),AND(IR12&gt;=IT$22,IS12&gt;=IT$26,IR12&lt;&gt;""),AND(JO12&gt;=JV$22,JP12&gt;=JV$26,JO12&lt;&gt;""),AND(JT12&gt;=JV$22,JU12&gt;=JV$26,JT12&lt;&gt;""),AND(KQ12&gt;=KX$22,KR12&gt;=KX$26,KQ12&lt;&gt;""),AND(KV12&gt;=KX$22,KW12&gt;=KX$26,KV12&lt;&gt;""),AND(LS12&gt;=LZ$22,LT12&gt;=LZ$26,LS12&lt;&gt;""),AND(LX12&gt;=LZ$22,LY12&gt;=LZ$26,LX12&lt;&gt;""),AND(MU12&gt;=NB$22,MV12&gt;=NB$26,MU12&lt;&gt;""),AND(MZ12&gt;=NB$22,NA12&gt;=NB$26,MZ12&lt;&gt;""),AND(NW12&gt;=OD$22,NX12&gt;=OD$26,NW12&lt;&gt;""),AND(OB12&gt;=OD$22,OC12&gt;=OD$26,OB12&lt;&gt;""),AND(OY12&gt;=PF$22,OZ12&gt;=PF$26,OY12&lt;&gt;""),AND(PD12&gt;=PF$22,PE12&gt;=PF$26,PD12&lt;&gt;""),AND(QA12&gt;=QH$22,QB12&gt;=QH$26,QA12&lt;&gt;""),AND(QF12&gt;=QH$22,QG12&gt;=QH$26,QF12&lt;&gt;""),AND(RC12&gt;=RJ$22,RD12&gt;=RJ$26,RC12&lt;&gt;""),AND(RH12&gt;=RJ$22,RI12&gt;=RJ$26,RH12&lt;&gt;""),AND(SE12&gt;=SL$22,SF12&gt;=SL$26,SE12&lt;&gt;""),AND(SJ12&gt;=SL$22,SK12&gt;=SL$26,SJ12&lt;&gt;"")),"P","")</f>
        <v/>
      </c>
      <c r="J12" s="8">
        <f>IF(COUNT(AK12,BG12,CC12)&gt;0,LARGE((AK12,BG12,CC12),1),0)</f>
        <v>42.300000000000004</v>
      </c>
      <c r="K12" s="8" t="str">
        <f>IF(J12=0,"",IF(J12=CC12,$BK$1,IF(J12=BG12,$AO$1,IF(J12=AK12,$S$1,""))))</f>
        <v>2025 Nationals</v>
      </c>
      <c r="L12" s="8">
        <f>IF(COUNT(AK12,BG12,CC12)&gt;1,LARGE((AK12,BG12,CC12),2),0)</f>
        <v>41.9</v>
      </c>
      <c r="M12" s="8" t="str">
        <f>IF(K12=0,"",IF(AND(L12=J12,L12=AK12,K12=BG12),$S$1,IF(AND(L12=J12,L12=AK12,L12=CC12),$S$1,IF(AND(L12=J12,L12=CC12,L12=BG12),$AO$1,IF(L12=CC12,$BK$1,IF(L12=BG12,$AO$1,IF(L12=AK12,$S$1,"")))))))</f>
        <v>2025 Elite Canada</v>
      </c>
      <c r="N12" s="8">
        <f>IF(MAX(AM12,BI12,CE12)&gt;0,MAX(AM12,BI12,CE12),0)</f>
        <v>42.4</v>
      </c>
      <c r="O12" s="8" t="str">
        <f>IF(N12=0,"",IF(N12=CE12,$BK$1,IF(N12=BI12,$AO$1,IF(N12=AM12,$S$1,""))))</f>
        <v>2025 Nationals</v>
      </c>
      <c r="P12" s="8" t="str">
        <f>IF(MAX(CG12:CH12)&gt;0,MAX(CG12:CH12),"")</f>
        <v/>
      </c>
      <c r="Q12" s="11" t="str">
        <f>IF(P12="","",IF(P12=CG12,"("&amp;CG$2&amp;")",IF(P12=CH12,"("&amp;CH$2&amp;")")))</f>
        <v/>
      </c>
      <c r="R12" s="8" t="str">
        <f>IF(P12="","",IF(P12=CG12,IF(P12+IF(L12="",0,L12)=SF12,$RK$1,IF(P12+IF(L12="",0,L12)=RD12,$QI$1,IF(P12+IF(L12="",0,L12)=QB12,$PG$1,IF(P12+IF(L12="",0,L12)=OZ12,$OE$1,IF(P12+IF(L12="",0,L12)=NX12,$NC$1,IF(P12+IF(L12="",0,L12)=MV12,$MA$1,IF(P12+IF(L12="",0,L12)=LT12,$KY$1,IF(P12+IF(L12="",0,L12)=KR12,$JW$1,IF(P12+IF(L12="",0,L12)=JP12,$IU$1,IF(P12+IF(L12="",0,L12)=IN12,$HS$1,IF(P12+IF(L12="",0,L12)=HL12,$GQ$1,IF(P12+IF(L12="",0,L12)=GJ12,$FO$1,IF(P12+IF(L12="",0,L12)=FH12,$EM$1,IF(P12+IF(L12="",0,L12)=EF12,$DK$1,IF(P12+IF(L12="",0,L12)=DD12,$CI$1))))))))))))))),IF(P12=CH12,IF(P12+IF(N12="",0,N12)=SK12,$RK$1,IF(P12+IF(N12="",0,N12)=RI12,$QI$1,IF(P12+IF(N12="",0,N12)=QG12,$PG$1,IF(P12+IF(N12="",0,N12)=PE12,$OE$1,IF(P12+IF(N12="",0,N12)=OC12,$NC$1,IF(P12+IF(N12="",0,N12)=NA12,$MA$1,IF(P12+IF(N12="",0,N12)=LY12,$KY$1,IF(P12+IF(N12="",0,N12)=KW12,$JW$1,IF(P12+IF(N12="",0,N12)=JU12,$IU$1,IF(P12+IF(N12="",0,N12)=IS12,$HS$1,IF(P12+IF(N12="",0,N12)=HQ12,$GQ$1,IF(P12+IF(N12="",0,N12)=GO12,$FO$1,IF(P12+IF(N12="",0,N12)=FM12,$EM$1,IF(P12+IF(N12="",0,N12)=EK12,$DK$1,IF(P12+IF(N12="",0,N12)=DI12,$CI$1))))))))))))))))))</f>
        <v/>
      </c>
      <c r="S12" s="19">
        <v>16.899999999999999</v>
      </c>
      <c r="T12" s="19">
        <v>4.0999999999999996</v>
      </c>
      <c r="U12" s="19">
        <v>0</v>
      </c>
      <c r="V12" s="19">
        <v>0</v>
      </c>
      <c r="W12" s="19">
        <v>17</v>
      </c>
      <c r="X12" s="19">
        <v>3.9</v>
      </c>
      <c r="Y12" s="19">
        <v>0</v>
      </c>
      <c r="Z12" s="19">
        <v>0</v>
      </c>
      <c r="AA12" s="19">
        <v>16.8</v>
      </c>
      <c r="AB12" s="19">
        <v>4.0999999999999996</v>
      </c>
      <c r="AC12" s="19">
        <v>0</v>
      </c>
      <c r="AD12" s="19">
        <v>0</v>
      </c>
      <c r="AE12" s="19">
        <v>14.8</v>
      </c>
      <c r="AF12" s="19">
        <v>4.5999999999999996</v>
      </c>
      <c r="AG12" s="19">
        <v>0</v>
      </c>
      <c r="AH12" s="19">
        <v>0</v>
      </c>
      <c r="AI12" s="27"/>
      <c r="AJ12" s="40">
        <f>IF(SUM(T12,X12)&gt;0,SUM(T12,X12),"")</f>
        <v>8</v>
      </c>
      <c r="AK12" s="40">
        <f>IF(SUM(S12:T12,V12:X12,Z12)-U12-Y12&gt;0,SUM(S12:T12,V12:X12,Z12)-U12-Y12,"")</f>
        <v>41.9</v>
      </c>
      <c r="AL12" s="40">
        <f>IF(SUM(AB12,AF12)&gt;0,SUM(AB12,AF12),"")</f>
        <v>8.6999999999999993</v>
      </c>
      <c r="AM12" s="40">
        <f>IF(SUM(AA12:AB12,AD12:AF12,AH12)-SUM(AC12,AG12)&gt;0,SUM(AA12:AB12,AD12:AF12,AH12)-SUM(AC12,AG12),"")</f>
        <v>40.300000000000004</v>
      </c>
      <c r="AN12" s="40">
        <f>IF(SUM(AK12,AM12)&gt;0,SUM(AK12,AM12),"")</f>
        <v>82.2</v>
      </c>
      <c r="AO12" s="18">
        <v>16.899999999999999</v>
      </c>
      <c r="AP12" s="18">
        <v>4.0999999999999996</v>
      </c>
      <c r="AQ12" s="18">
        <v>0</v>
      </c>
      <c r="AR12" s="18">
        <v>0</v>
      </c>
      <c r="AS12" s="18">
        <v>16.7</v>
      </c>
      <c r="AT12" s="18">
        <v>4.5999999999999996</v>
      </c>
      <c r="AU12" s="18">
        <v>0</v>
      </c>
      <c r="AV12" s="18">
        <v>0</v>
      </c>
      <c r="AW12" s="18">
        <v>16.5</v>
      </c>
      <c r="AX12" s="18">
        <v>4.8</v>
      </c>
      <c r="AY12" s="18">
        <v>0</v>
      </c>
      <c r="AZ12" s="18">
        <v>0</v>
      </c>
      <c r="BA12" s="18">
        <v>16.5</v>
      </c>
      <c r="BB12" s="18">
        <v>4.5999999999999996</v>
      </c>
      <c r="BC12" s="18">
        <v>0</v>
      </c>
      <c r="BD12" s="18">
        <v>0</v>
      </c>
      <c r="BE12" s="28"/>
      <c r="BF12" s="11">
        <f>IF(SUM(AP12,AT12)&gt;0,SUM(AP12,AT12),"")</f>
        <v>8.6999999999999993</v>
      </c>
      <c r="BG12" s="11">
        <f>IF(SUM(AO12:AP12,AR12:AT12,AV12)-AQ12-AU12&gt;0,SUM(AO12:AP12,AR12:AT12,AV12)-AQ12-AU12,"")</f>
        <v>42.300000000000004</v>
      </c>
      <c r="BH12" s="11">
        <f>IF(SUM(AX12,BB12)&gt;0,SUM(AX12,BB12),"")</f>
        <v>9.3999999999999986</v>
      </c>
      <c r="BI12" s="11">
        <f>IF(SUM(AW12:AX12,AZ12:BB12,BD12)-SUM(AY12,BC12)&gt;0,SUM(AW12:AX12,AZ12:BB12,BD12)-SUM(AY12,BC12),"")</f>
        <v>42.4</v>
      </c>
      <c r="BJ12" s="11">
        <f>IF(SUM(BG12,BI12)&gt;0,SUM(BG12,BI12),"")</f>
        <v>84.7</v>
      </c>
      <c r="BK12" s="19"/>
      <c r="BL12" s="19"/>
      <c r="BM12" s="19"/>
      <c r="BN12" s="19"/>
      <c r="BO12" s="19"/>
      <c r="BP12" s="19"/>
      <c r="BQ12" s="19"/>
      <c r="BR12" s="19"/>
      <c r="BS12" s="19"/>
      <c r="BT12" s="19"/>
      <c r="BU12" s="19"/>
      <c r="BV12" s="19"/>
      <c r="BW12" s="19"/>
      <c r="BX12" s="19"/>
      <c r="BY12" s="19"/>
      <c r="BZ12" s="19"/>
      <c r="CA12" s="27"/>
      <c r="CB12" s="40" t="str">
        <f>IF(SUM(BL12,BP12)&gt;0,SUM(BL12,BP12),"")</f>
        <v/>
      </c>
      <c r="CC12" s="40" t="str">
        <f>IF(SUM(BK12:BL12,BN12:BP12,BR12)-BM12-BQ12&gt;0,SUM(BK12:BL12,BN12:BP12,BR12)-BM12-BQ12,"")</f>
        <v/>
      </c>
      <c r="CD12" s="40" t="str">
        <f>IF(SUM(BT12,BX12)&gt;0,SUM(BT12,BX12),"")</f>
        <v/>
      </c>
      <c r="CE12" s="40" t="str">
        <f>IF(SUM(BS12:BT12,BV12:BX12,BZ12)-SUM(BU12,BY12)&gt;0,SUM(BS12:BT12,BV12:BX12,BZ12)-SUM(BU12,BY12),"")</f>
        <v/>
      </c>
      <c r="CF12" s="40" t="str">
        <f>IF(SUM(CC12,CE12)&gt;0,SUM(CC12,CE12),"")</f>
        <v/>
      </c>
      <c r="CG12" s="51" t="str">
        <f>IF(MAX(DD12,EF12,FH12,GJ12,HL12,IN12,JP12,KR12,LT12,MV12,NX12,OZ12,QB12,RD12,SF12)-IF(L12="",0,L12)&gt;0.001,MAX(DD12,EF12,FH12,GJ12,HL12,IN12,JP12,KR12,LT12,MV12,NX12,OZ12,QB12,RD12,SF12)-IF(L12="",0,L12),"")</f>
        <v/>
      </c>
      <c r="CH12" s="51" t="str">
        <f>IF(MAX(DI12,EK12,FM12,GO12,HQ12,IS12,JU12,KW12,LY12,NA12,OC12,PE12,QG12,RI12,SK12)-IF(N12="",0,N12)&gt;0.001,MAX(DI12,EK12,FM12,GO12,HQ12,IS12,JU12,KW12,LY12,NA12,OC12,PE12,QG12,RI12,SK12)-IF(N12="",0,N12),"")</f>
        <v/>
      </c>
      <c r="CI12" s="17"/>
      <c r="CJ12" s="17"/>
      <c r="CK12" s="17"/>
      <c r="CL12" s="17"/>
      <c r="CM12" s="17"/>
      <c r="CN12" s="17"/>
      <c r="CO12" s="17"/>
      <c r="CP12" s="17"/>
      <c r="CQ12" s="17"/>
      <c r="CR12" s="17"/>
      <c r="CS12" s="17"/>
      <c r="CT12" s="17"/>
      <c r="CU12" s="17"/>
      <c r="CV12" s="17"/>
      <c r="CW12" s="17"/>
      <c r="CX12" s="17"/>
      <c r="CY12" s="17"/>
      <c r="CZ12" s="17"/>
      <c r="DA12" s="17"/>
      <c r="DB12" s="17"/>
      <c r="DC12" s="40" t="str">
        <f>IF(SUM(CJ12,CN12)&gt;0,SUM(CJ12,CN12),"")</f>
        <v/>
      </c>
      <c r="DD12" s="40" t="str">
        <f>IF(SUM(CI12:CJ12,CL12:CN12,CP12)-CK12-CO12&gt;0,SUM(CI12:CJ12,CL12:CN12,CP12)-CK12-CO12,"")</f>
        <v/>
      </c>
      <c r="DE12" s="40" t="str">
        <f>IF(SUM(CQ12:CR12,CT12)-CS12&gt;0,SUM(CQ12:CR12,CT12)-CS12,"")</f>
        <v/>
      </c>
      <c r="DF12" s="40" t="str">
        <f>IF(SUM(CJ12,CN12,CR12)&gt;0,SUM(CJ12,CN12,CR12),"")</f>
        <v/>
      </c>
      <c r="DG12" s="40" t="str">
        <f>IF(SUM(DD12,DE12)&gt;0,SUM(DD12,DE12),"")</f>
        <v/>
      </c>
      <c r="DH12" s="40" t="str">
        <f>IF(SUM(CV12,CZ12)&gt;0,SUM(CV12,CZ12),"")</f>
        <v/>
      </c>
      <c r="DI12" s="40" t="str">
        <f>IF(SUM(CU12:CV12,CX12:CZ12,DB12)-SUM(CW12,DA12)&gt;0,SUM(CU12:CV12,CX12:CZ12,DB12)-SUM(CW12,DA12),"")</f>
        <v/>
      </c>
      <c r="DJ12" s="40" t="str">
        <f>IF(SUM(DD12,DE12,DI12)&gt;0,SUM(DD12,DE12,DI12),"")</f>
        <v/>
      </c>
      <c r="DK12" s="18"/>
      <c r="DL12" s="18"/>
      <c r="DM12" s="18"/>
      <c r="DN12" s="18"/>
      <c r="DO12" s="18"/>
      <c r="DP12" s="18"/>
      <c r="DQ12" s="18"/>
      <c r="DR12" s="18"/>
      <c r="DS12" s="18"/>
      <c r="DT12" s="18"/>
      <c r="DU12" s="18"/>
      <c r="DV12" s="18"/>
      <c r="DW12" s="18"/>
      <c r="DX12" s="18"/>
      <c r="DY12" s="18"/>
      <c r="DZ12" s="18"/>
      <c r="EA12" s="18"/>
      <c r="EB12" s="18"/>
      <c r="EC12" s="18"/>
      <c r="ED12" s="18"/>
      <c r="EE12" s="11" t="str">
        <f>IF(SUM(DL12,DP12)&gt;0,SUM(DL12,DP12),"")</f>
        <v/>
      </c>
      <c r="EF12" s="11" t="str">
        <f>IF(SUM(DK12:DL12,DN12:DP12,DR12)-DM12-DQ12&gt;0,SUM(DK12:DL12,DN12:DP12,DR12)-DM12-DQ12,"")</f>
        <v/>
      </c>
      <c r="EG12" s="11" t="str">
        <f>IF(SUM(DS12:DT12,DV12)-DU12&gt;0,SUM(DS12:DT12,DV12)-DU12,"")</f>
        <v/>
      </c>
      <c r="EH12" s="11" t="str">
        <f>IF(SUM(DL12,DP12,DT12)&gt;0,SUM(DL12,DP12,DT12),"")</f>
        <v/>
      </c>
      <c r="EI12" s="11" t="str">
        <f>IF(SUM(EF12,EG12)&gt;0,SUM(EF12,EG12),"")</f>
        <v/>
      </c>
      <c r="EJ12" s="11" t="str">
        <f>IF(SUM(DX12,EB12)&gt;0,SUM(DX12,EB12),"")</f>
        <v/>
      </c>
      <c r="EK12" s="11" t="str">
        <f>IF(SUM(DW12:DX12,DZ12:EB12,ED12)-SUM(DY12,EC12)&gt;0,SUM(DW12:DX12,DZ12:EB12,ED12)-SUM(DY12,EC12),"")</f>
        <v/>
      </c>
      <c r="EL12" s="11" t="str">
        <f>IF(SUM(EF12,EG12,EK12)&gt;0,SUM(EF12,EG12,EK12),"")</f>
        <v/>
      </c>
      <c r="EM12" s="17"/>
      <c r="EN12" s="17"/>
      <c r="EO12" s="17"/>
      <c r="EP12" s="17"/>
      <c r="EQ12" s="17"/>
      <c r="ER12" s="17"/>
      <c r="ES12" s="17"/>
      <c r="ET12" s="17"/>
      <c r="EU12" s="17"/>
      <c r="EV12" s="17"/>
      <c r="EW12" s="17"/>
      <c r="EX12" s="17"/>
      <c r="EY12" s="17"/>
      <c r="EZ12" s="17"/>
      <c r="FA12" s="17"/>
      <c r="FB12" s="17"/>
      <c r="FC12" s="17"/>
      <c r="FD12" s="17"/>
      <c r="FE12" s="17"/>
      <c r="FF12" s="17"/>
      <c r="FG12" s="40" t="str">
        <f>IF(SUM(EN12,ER12)&gt;0,SUM(EN12,ER12),"")</f>
        <v/>
      </c>
      <c r="FH12" s="40" t="str">
        <f>IF(SUM(EM12:EN12,EP12:ER12,ET12)-EO12-ES12&gt;0,SUM(EM12:EN12,EP12:ER12,ET12)-EO12-ES12,"")</f>
        <v/>
      </c>
      <c r="FI12" s="40" t="str">
        <f>IF(SUM(EU12:EV12,EX12)-EW12&gt;0,SUM(EU12:EV12,EX12)-EW12,"")</f>
        <v/>
      </c>
      <c r="FJ12" s="40" t="str">
        <f>IF(SUM(EN12,ER12,EV12)&gt;0,SUM(EN12,ER12,EV12),"")</f>
        <v/>
      </c>
      <c r="FK12" s="40" t="str">
        <f>IF(SUM(FH12,FI12)&gt;0,SUM(FH12,FI12),"")</f>
        <v/>
      </c>
      <c r="FL12" s="40" t="str">
        <f>IF(SUM(EZ12,FD12)&gt;0,SUM(EZ12,FD12),"")</f>
        <v/>
      </c>
      <c r="FM12" s="40" t="str">
        <f>IF(SUM(EY12:EZ12,FB12:FD12,FF12)-SUM(FA12,FE12)&gt;0,SUM(EY12:EZ12,FB12:FD12,FF12)-SUM(FA12,FE12),"")</f>
        <v/>
      </c>
      <c r="FN12" s="40" t="str">
        <f>IF(SUM(FH12,FI12,FM12)&gt;0,SUM(FH12,FI12,FM12),"")</f>
        <v/>
      </c>
      <c r="FO12" s="18">
        <v>16.600000000000001</v>
      </c>
      <c r="FP12" s="18">
        <v>4.0999999999999996</v>
      </c>
      <c r="FQ12" s="18">
        <v>0</v>
      </c>
      <c r="FR12" s="18">
        <v>0</v>
      </c>
      <c r="FS12" s="18">
        <v>16.899999999999999</v>
      </c>
      <c r="FT12" s="18">
        <v>3.9</v>
      </c>
      <c r="FU12" s="18">
        <v>0</v>
      </c>
      <c r="FV12" s="18">
        <v>0</v>
      </c>
      <c r="FW12" s="18"/>
      <c r="FX12" s="18"/>
      <c r="FY12" s="18"/>
      <c r="FZ12" s="18"/>
      <c r="GA12" s="18"/>
      <c r="GB12" s="18"/>
      <c r="GC12" s="18"/>
      <c r="GD12" s="18"/>
      <c r="GE12" s="18"/>
      <c r="GF12" s="18"/>
      <c r="GG12" s="18"/>
      <c r="GH12" s="18"/>
      <c r="GI12" s="11">
        <f>IF(SUM(FP12,FT12)&gt;0,SUM(FP12,FT12),"")</f>
        <v>8</v>
      </c>
      <c r="GJ12" s="11">
        <f>IF(SUM(FO12:FP12,FR12:FT12,FV12)-FQ12-FU12&gt;0,SUM(FO12:FP12,FR12:FT12,FV12)-FQ12-FU12,"")</f>
        <v>41.5</v>
      </c>
      <c r="GK12" s="11" t="str">
        <f>IF(SUM(FW12:FX12,FZ12)-FY12&gt;0,SUM(FW12:FX12,FZ12)-FY12,"")</f>
        <v/>
      </c>
      <c r="GL12" s="11">
        <f>IF(SUM(FP12,FT12,FX12)&gt;0,SUM(FP12,FT12,FX12),"")</f>
        <v>8</v>
      </c>
      <c r="GM12" s="11">
        <f>IF(SUM(GJ12,GK12)&gt;0,SUM(GJ12,GK12),"")</f>
        <v>41.5</v>
      </c>
      <c r="GN12" s="11" t="str">
        <f>IF(SUM(GB12,GF12)&gt;0,SUM(GB12,GF12),"")</f>
        <v/>
      </c>
      <c r="GO12" s="11" t="str">
        <f>IF(SUM(GA12:GB12,GD12:GF12,GH12)-SUM(GC12,GG12)&gt;0,SUM(GA12:GB12,GD12:GF12,GH12)-SUM(GC12,GG12),"")</f>
        <v/>
      </c>
      <c r="GP12" s="11">
        <f>IF(SUM(GJ12,GK12,GO12)&gt;0,SUM(GJ12,GK12,GO12),"")</f>
        <v>41.5</v>
      </c>
      <c r="GQ12" s="17"/>
      <c r="GR12" s="17"/>
      <c r="GS12" s="17"/>
      <c r="GT12" s="17"/>
      <c r="GU12" s="17"/>
      <c r="GV12" s="17"/>
      <c r="GW12" s="17"/>
      <c r="GX12" s="17"/>
      <c r="GY12" s="17"/>
      <c r="GZ12" s="17"/>
      <c r="HA12" s="17"/>
      <c r="HB12" s="17"/>
      <c r="HC12" s="17"/>
      <c r="HD12" s="17"/>
      <c r="HE12" s="17"/>
      <c r="HF12" s="17"/>
      <c r="HG12" s="17"/>
      <c r="HH12" s="17"/>
      <c r="HI12" s="17"/>
      <c r="HJ12" s="17"/>
      <c r="HK12" s="40" t="str">
        <f>IF(SUM(GR12,GV12)&gt;0,SUM(GR12,GV12),"")</f>
        <v/>
      </c>
      <c r="HL12" s="40" t="str">
        <f>IF(SUM(GQ12:GR12,GT12:GV12,GX12)-GS12-GW12&gt;0,SUM(GQ12:GR12,GT12:GV12,GX12)-GS12-GW12,"")</f>
        <v/>
      </c>
      <c r="HM12" s="40" t="str">
        <f>IF(SUM(GY12:GZ12,HB12)-HA12&gt;0,SUM(GY12:GZ12,HB12)-HA12,"")</f>
        <v/>
      </c>
      <c r="HN12" s="40" t="str">
        <f>IF(SUM(GR12,GV12,GZ12)&gt;0,SUM(GR12,GV12,GZ12),"")</f>
        <v/>
      </c>
      <c r="HO12" s="40" t="str">
        <f>IF(SUM(HL12,HM12)&gt;0,SUM(HL12,HM12),"")</f>
        <v/>
      </c>
      <c r="HP12" s="40" t="str">
        <f>IF(SUM(HD12,HH12)&gt;0,SUM(HD12,HH12),"")</f>
        <v/>
      </c>
      <c r="HQ12" s="40" t="str">
        <f>IF(SUM(HC12:HD12,HF12:HH12,HJ12)-SUM(HE12,HI12)&gt;0,SUM(HC12:HD12,HF12:HH12,HJ12)-SUM(HE12,HI12),"")</f>
        <v/>
      </c>
      <c r="HR12" s="40" t="str">
        <f>IF(SUM(HL12,HM12,HQ12)&gt;0,SUM(HL12,HM12,HQ12),"")</f>
        <v/>
      </c>
      <c r="HS12" s="18"/>
      <c r="HT12" s="18"/>
      <c r="HU12" s="18"/>
      <c r="HV12" s="18"/>
      <c r="HW12" s="18"/>
      <c r="HX12" s="18"/>
      <c r="HY12" s="18"/>
      <c r="HZ12" s="18"/>
      <c r="IA12" s="18"/>
      <c r="IB12" s="18"/>
      <c r="IC12" s="18"/>
      <c r="ID12" s="18"/>
      <c r="IE12" s="18"/>
      <c r="IF12" s="18"/>
      <c r="IG12" s="18"/>
      <c r="IH12" s="18"/>
      <c r="II12" s="18"/>
      <c r="IJ12" s="18"/>
      <c r="IK12" s="18"/>
      <c r="IL12" s="18"/>
      <c r="IM12" s="11" t="str">
        <f>IF(SUM(HT12,HX12)&gt;0,SUM(HT12,HX12),"")</f>
        <v/>
      </c>
      <c r="IN12" s="11" t="str">
        <f>IF(SUM(HS12:HT12,HV12:HX12,HZ12)-HU12-HY12&gt;0,SUM(HS12:HT12,HV12:HX12,HZ12)-HU12-HY12,"")</f>
        <v/>
      </c>
      <c r="IO12" s="11" t="str">
        <f>IF(SUM(IA12:IB12,ID12)-IC12&gt;0,SUM(IA12:IB12,ID12)-IC12,"")</f>
        <v/>
      </c>
      <c r="IP12" s="11" t="str">
        <f>IF(SUM(HT12,HX12,IB12)&gt;0,SUM(HT12,HX12,IB12),"")</f>
        <v/>
      </c>
      <c r="IQ12" s="11" t="str">
        <f>IF(SUM(IN12,IO12)&gt;0,SUM(IN12,IO12),"")</f>
        <v/>
      </c>
      <c r="IR12" s="11" t="str">
        <f>IF(SUM(IF12,IJ12)&gt;0,SUM(IF12,IJ12),"")</f>
        <v/>
      </c>
      <c r="IS12" s="11" t="str">
        <f>IF(SUM(IE12:IF12,IH12:IJ12,IL12)-SUM(IG12,IK12)&gt;0,SUM(IE12:IF12,IH12:IJ12,IL12)-SUM(IG12,IK12),"")</f>
        <v/>
      </c>
      <c r="IT12" s="11" t="str">
        <f>IF(SUM(IN12,IO12,IS12)&gt;0,SUM(IN12,IO12,IS12),"")</f>
        <v/>
      </c>
      <c r="IU12" s="17"/>
      <c r="IV12" s="17"/>
      <c r="IW12" s="17"/>
      <c r="IX12" s="17"/>
      <c r="IY12" s="17"/>
      <c r="IZ12" s="17"/>
      <c r="JA12" s="17"/>
      <c r="JB12" s="17"/>
      <c r="JC12" s="17"/>
      <c r="JD12" s="17"/>
      <c r="JE12" s="17"/>
      <c r="JF12" s="17"/>
      <c r="JG12" s="17"/>
      <c r="JH12" s="17"/>
      <c r="JI12" s="17"/>
      <c r="JJ12" s="17"/>
      <c r="JK12" s="17"/>
      <c r="JL12" s="17"/>
      <c r="JM12" s="17"/>
      <c r="JN12" s="17"/>
      <c r="JO12" s="40" t="str">
        <f>IF(SUM(IV12,IZ12)&gt;0,SUM(IV12,IZ12),"")</f>
        <v/>
      </c>
      <c r="JP12" s="40" t="str">
        <f>IF(SUM(IU12:IV12,IX12:IZ12,JB12)-IW12-JA12&gt;0,SUM(IU12:IV12,IX12:IZ12,JB12)-IW12-JA12,"")</f>
        <v/>
      </c>
      <c r="JQ12" s="40" t="str">
        <f>IF(SUM(JC12:JD12,JF12)-JE12&gt;0,SUM(JC12:JD12,JF12)-JE12,"")</f>
        <v/>
      </c>
      <c r="JR12" s="40" t="str">
        <f>IF(SUM(IV12,IZ12,JD12)&gt;0,SUM(IV12,IZ12,JD12),"")</f>
        <v/>
      </c>
      <c r="JS12" s="40" t="str">
        <f>IF(SUM(JP12,JQ12)&gt;0,SUM(JP12,JQ12),"")</f>
        <v/>
      </c>
      <c r="JT12" s="40" t="str">
        <f>IF(SUM(JH12,JL12)&gt;0,SUM(JH12,JL12),"")</f>
        <v/>
      </c>
      <c r="JU12" s="40" t="str">
        <f>IF(SUM(JG12:JH12,JJ12:JL12,JN12)-SUM(JI12,JM12)&gt;0,SUM(JG12:JH12,JJ12:JL12,JN12)-SUM(JI12,JM12),"")</f>
        <v/>
      </c>
      <c r="JV12" s="40" t="str">
        <f>IF(SUM(JP12,JQ12,JU12)&gt;0,SUM(JP12,JQ12,JU12),"")</f>
        <v/>
      </c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8"/>
      <c r="KM12" s="18"/>
      <c r="KN12" s="18"/>
      <c r="KO12" s="18"/>
      <c r="KP12" s="18"/>
      <c r="KQ12" s="11" t="str">
        <f>IF(SUM(JX12,KB12)&gt;0,SUM(JX12,KB12),"")</f>
        <v/>
      </c>
      <c r="KR12" s="11" t="str">
        <f>IF(SUM(JW12:JX12,JZ12:KB12,KD12)-JY12-KC12&gt;0,SUM(JW12:JX12,JZ12:KB12,KD12)-JY12-KC12,"")</f>
        <v/>
      </c>
      <c r="KS12" s="11" t="str">
        <f>IF(SUM(KE12:KF12,KH12)-KG12&gt;0,SUM(KE12:KF12,KH12)-KG12,"")</f>
        <v/>
      </c>
      <c r="KT12" s="11" t="str">
        <f>IF(SUM(JX12,KB12,KF12)&gt;0,SUM(JX12,KB12,KF12),"")</f>
        <v/>
      </c>
      <c r="KU12" s="11" t="str">
        <f>IF(SUM(KR12,KS12)&gt;0,SUM(KR12,KS12),"")</f>
        <v/>
      </c>
      <c r="KV12" s="11" t="str">
        <f>IF(SUM(KJ12,KN12)&gt;0,SUM(KJ12,KN12),"")</f>
        <v/>
      </c>
      <c r="KW12" s="11" t="str">
        <f>IF(SUM(KI12:KJ12,KL12:KN12,KP12)-SUM(KK12,KO12)&gt;0,SUM(KI12:KJ12,KL12:KN12,KP12)-SUM(KK12,KO12),"")</f>
        <v/>
      </c>
      <c r="KX12" s="11" t="str">
        <f>IF(SUM(KR12,KS12,KW12)&gt;0,SUM(KR12,KS12,KW12),"")</f>
        <v/>
      </c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40" t="str">
        <f>IF(SUM(KZ12,LD12)&gt;0,SUM(KZ12,LD12),"")</f>
        <v/>
      </c>
      <c r="LT12" s="40" t="str">
        <f>IF(SUM(KY12:KZ12,LB12:LD12,LF12)-LA12-LE12&gt;0,SUM(KY12:KZ12,LB12:LD12,LF12)-LA12-LE12,"")</f>
        <v/>
      </c>
      <c r="LU12" s="40" t="str">
        <f>IF(SUM(LG12:LH12,LJ12)-LI12&gt;0,SUM(LG12:LH12,LJ12)-LI12,"")</f>
        <v/>
      </c>
      <c r="LV12" s="40" t="str">
        <f>IF(SUM(KZ12,LD12,LH12)&gt;0,SUM(KZ12,LD12,LH12),"")</f>
        <v/>
      </c>
      <c r="LW12" s="40" t="str">
        <f>IF(SUM(LT12,LU12)&gt;0,SUM(LT12,LU12),"")</f>
        <v/>
      </c>
      <c r="LX12" s="40" t="str">
        <f>IF(SUM(LL12,LP12)&gt;0,SUM(LL12,LP12),"")</f>
        <v/>
      </c>
      <c r="LY12" s="40" t="str">
        <f>IF(SUM(LK12:LL12,LN12:LP12,LR12)-SUM(LM12,LQ12)&gt;0,SUM(LK12:LL12,LN12:LP12,LR12)-SUM(LM12,LQ12),"")</f>
        <v/>
      </c>
      <c r="LZ12" s="40" t="str">
        <f>IF(SUM(LT12,LU12,LY12)&gt;0,SUM(LT12,LU12,LY12),"")</f>
        <v/>
      </c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1" t="str">
        <f>IF(SUM(MB12,MF12)&gt;0,SUM(MB12,MF12),"")</f>
        <v/>
      </c>
      <c r="MV12" s="11" t="str">
        <f>IF(SUM(MA12:MB12,MD12:MF12,MH12)-MC12-MG12&gt;0,SUM(MA12:MB12,MD12:MF12,MH12)-MC12-MG12,"")</f>
        <v/>
      </c>
      <c r="MW12" s="11" t="str">
        <f>IF(SUM(MI12:MJ12,ML12)-MK12&gt;0,SUM(MI12:MJ12,ML12)-MK12,"")</f>
        <v/>
      </c>
      <c r="MX12" s="11" t="str">
        <f>IF(SUM(MB12,MF12,MJ12)&gt;0,SUM(MB12,MF12,MJ12),"")</f>
        <v/>
      </c>
      <c r="MY12" s="11" t="str">
        <f>IF(SUM(MV12,MW12)&gt;0,SUM(MV12,MW12),"")</f>
        <v/>
      </c>
      <c r="MZ12" s="11" t="str">
        <f>IF(SUM(MN12,MR12)&gt;0,SUM(MN12,MR12),"")</f>
        <v/>
      </c>
      <c r="NA12" s="11" t="str">
        <f>IF(SUM(MM12:MN12,MP12:MR12,MT12)-SUM(MO12,MS12)&gt;0,SUM(MM12:MN12,MP12:MR12,MT12)-SUM(MO12,MS12),"")</f>
        <v/>
      </c>
      <c r="NB12" s="11" t="str">
        <f>IF(SUM(MV12,MW12,NA12)&gt;0,SUM(MV12,MW12,NA12),"")</f>
        <v/>
      </c>
      <c r="NC12" s="17"/>
      <c r="ND12" s="17"/>
      <c r="NE12" s="17"/>
      <c r="NF12" s="17"/>
      <c r="NG12" s="17"/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40" t="str">
        <f>IF(SUM(ND12,NH12)&gt;0,SUM(ND12,NH12),"")</f>
        <v/>
      </c>
      <c r="NX12" s="40" t="str">
        <f>IF(SUM(NC12:ND12,NF12:NH12,NJ12)-NE12-NI12&gt;0,SUM(NC12:ND12,NF12:NH12,NJ12)-NE12-NI12,"")</f>
        <v/>
      </c>
      <c r="NY12" s="40" t="str">
        <f>IF(SUM(NK12:NL12,NN12)-NM12&gt;0,SUM(NK12:NL12,NN12)-NM12,"")</f>
        <v/>
      </c>
      <c r="NZ12" s="40" t="str">
        <f>IF(SUM(ND12,NH12,NL12)&gt;0,SUM(ND12,NH12,NL12),"")</f>
        <v/>
      </c>
      <c r="OA12" s="40" t="str">
        <f>IF(SUM(NX12,NY12)&gt;0,SUM(NX12,NY12),"")</f>
        <v/>
      </c>
      <c r="OB12" s="40" t="str">
        <f>IF(SUM(NP12,NT12)&gt;0,SUM(NP12,NT12),"")</f>
        <v/>
      </c>
      <c r="OC12" s="40" t="str">
        <f>IF(SUM(NO12:NP12,NR12:NT12,NV12)-SUM(NQ12,NU12)&gt;0,SUM(NO12:NP12,NR12:NT12,NV12)-SUM(NQ12,NU12),"")</f>
        <v/>
      </c>
      <c r="OD12" s="40" t="str">
        <f>IF(SUM(NX12,NY12,OC12)&gt;0,SUM(NX12,NY12,OC12),"")</f>
        <v/>
      </c>
      <c r="OE12" s="18"/>
      <c r="OF12" s="18"/>
      <c r="OG12" s="18"/>
      <c r="OH12" s="18"/>
      <c r="OI12" s="18"/>
      <c r="OJ12" s="18"/>
      <c r="OK12" s="18"/>
      <c r="OL12" s="18"/>
      <c r="OM12" s="18"/>
      <c r="ON12" s="18"/>
      <c r="OO12" s="18"/>
      <c r="OP12" s="18"/>
      <c r="OQ12" s="18"/>
      <c r="OR12" s="18"/>
      <c r="OS12" s="18"/>
      <c r="OT12" s="18"/>
      <c r="OU12" s="18"/>
      <c r="OV12" s="18"/>
      <c r="OW12" s="18"/>
      <c r="OX12" s="18"/>
      <c r="OY12" s="11" t="str">
        <f>IF(SUM(OF12,OJ12)&gt;0,SUM(OF12,OJ12),"")</f>
        <v/>
      </c>
      <c r="OZ12" s="11" t="str">
        <f>IF(SUM(OE12:OF12,OH12:OJ12,OL12)-OG12-OK12&gt;0,SUM(OE12:OF12,OH12:OJ12,OL12)-OG12-OK12,"")</f>
        <v/>
      </c>
      <c r="PA12" s="11" t="str">
        <f>IF(SUM(OM12:ON12,OP12)-OO12&gt;0,SUM(OM12:ON12,OP12)-OO12,"")</f>
        <v/>
      </c>
      <c r="PB12" s="11" t="str">
        <f>IF(SUM(OF12,OJ12,ON12)&gt;0,SUM(OF12,OJ12,ON12),"")</f>
        <v/>
      </c>
      <c r="PC12" s="11" t="str">
        <f>IF(SUM(OZ12,PA12)&gt;0,SUM(OZ12,PA12),"")</f>
        <v/>
      </c>
      <c r="PD12" s="11" t="str">
        <f>IF(SUM(OR12,OV12)&gt;0,SUM(OR12,OV12),"")</f>
        <v/>
      </c>
      <c r="PE12" s="11" t="str">
        <f>IF(SUM(OQ12:OR12,OT12:OV12,OX12)-SUM(OS12,OW12)&gt;0,SUM(OQ12:OR12,OT12:OV12,OX12)-SUM(OS12,OW12),"")</f>
        <v/>
      </c>
      <c r="PF12" s="11" t="str">
        <f>IF(SUM(OZ12,PA12,PE12)&gt;0,SUM(OZ12,PA12,PE12),"")</f>
        <v/>
      </c>
      <c r="PG12" s="17"/>
      <c r="PH12" s="17"/>
      <c r="PI12" s="17"/>
      <c r="PJ12" s="17"/>
      <c r="PK12" s="17"/>
      <c r="PL12" s="17"/>
      <c r="PM12" s="17"/>
      <c r="PN12" s="17"/>
      <c r="PO12" s="17"/>
      <c r="PP12" s="17"/>
      <c r="PQ12" s="17"/>
      <c r="PR12" s="17"/>
      <c r="PS12" s="17"/>
      <c r="PT12" s="17"/>
      <c r="PU12" s="17"/>
      <c r="PV12" s="17"/>
      <c r="PW12" s="17"/>
      <c r="PX12" s="17"/>
      <c r="PY12" s="17"/>
      <c r="PZ12" s="17"/>
      <c r="QA12" s="40" t="str">
        <f>IF(SUM(PH12,PL12)&gt;0,SUM(PH12,PL12),"")</f>
        <v/>
      </c>
      <c r="QB12" s="40" t="str">
        <f>IF(SUM(PG12:PH12,PJ12:PL12,PN12)-PI12-PM12&gt;0,SUM(PG12:PH12,PJ12:PL12,PN12)-PI12-PM12,"")</f>
        <v/>
      </c>
      <c r="QC12" s="40" t="str">
        <f>IF(SUM(PO12:PP12,PR12)-PQ12&gt;0,SUM(PO12:PP12,PR12)-PQ12,"")</f>
        <v/>
      </c>
      <c r="QD12" s="40" t="str">
        <f>IF(SUM(PH12,PL12,PP12)&gt;0,SUM(PH12,PL12,PP12),"")</f>
        <v/>
      </c>
      <c r="QE12" s="40" t="str">
        <f>IF(SUM(QB12,QC12)&gt;0,SUM(QB12,QC12),"")</f>
        <v/>
      </c>
      <c r="QF12" s="40" t="str">
        <f>IF(SUM(PT12,PX12)&gt;0,SUM(PT12,PX12),"")</f>
        <v/>
      </c>
      <c r="QG12" s="40" t="str">
        <f>IF(SUM(PS12:PT12,PV12:PX12,PZ12)-SUM(PU12,PY12)&gt;0,SUM(PS12:PT12,PV12:PX12,PZ12)-SUM(PU12,PY12),"")</f>
        <v/>
      </c>
      <c r="QH12" s="40" t="str">
        <f>IF(SUM(QB12,QC12,QG12)&gt;0,SUM(QB12,QC12,QG12),"")</f>
        <v/>
      </c>
      <c r="QI12" s="18"/>
      <c r="QJ12" s="18"/>
      <c r="QK12" s="18"/>
      <c r="QL12" s="18"/>
      <c r="QM12" s="18"/>
      <c r="QN12" s="18"/>
      <c r="QO12" s="18"/>
      <c r="QP12" s="18"/>
      <c r="QQ12" s="18"/>
      <c r="QR12" s="18"/>
      <c r="QS12" s="18"/>
      <c r="QT12" s="18"/>
      <c r="QU12" s="18"/>
      <c r="QV12" s="18"/>
      <c r="QW12" s="18"/>
      <c r="QX12" s="18"/>
      <c r="QY12" s="18"/>
      <c r="QZ12" s="18"/>
      <c r="RA12" s="18"/>
      <c r="RB12" s="18"/>
      <c r="RC12" s="11" t="str">
        <f>IF(SUM(QJ12,QN12)&gt;0,SUM(QJ12,QN12),"")</f>
        <v/>
      </c>
      <c r="RD12" s="11" t="str">
        <f>IF(SUM(QI12:QJ12,QL12:QN12,QP12)-QK12-QO12&gt;0,SUM(QI12:QJ12,QL12:QN12,QP12)-QK12-QO12,"")</f>
        <v/>
      </c>
      <c r="RE12" s="11" t="str">
        <f>IF(SUM(QQ12:QR12,QT12)-QS12&gt;0,SUM(QQ12:QR12,QT12)-QS12,"")</f>
        <v/>
      </c>
      <c r="RF12" s="11" t="str">
        <f>IF(SUM(QJ12,QN12,QR12)&gt;0,SUM(QJ12,QN12,QR12),"")</f>
        <v/>
      </c>
      <c r="RG12" s="11" t="str">
        <f>IF(SUM(RD12,RE12)&gt;0,SUM(RD12,RE12),"")</f>
        <v/>
      </c>
      <c r="RH12" s="11" t="str">
        <f>IF(SUM(QV12,QZ12)&gt;0,SUM(QV12,QZ12),"")</f>
        <v/>
      </c>
      <c r="RI12" s="11" t="str">
        <f>IF(SUM(QU12:QV12,QX12:QZ12,RB12)-SUM(QW12,RA12)&gt;0,SUM(QU12:QV12,QX12:QZ12,RB12)-SUM(QW12,RA12),"")</f>
        <v/>
      </c>
      <c r="RJ12" s="11" t="str">
        <f>IF(SUM(RD12,RE12,RI12)&gt;0,SUM(RD12,RE12,RI12),"")</f>
        <v/>
      </c>
      <c r="RK12" s="17"/>
      <c r="RL12" s="17"/>
      <c r="RM12" s="17"/>
      <c r="RN12" s="17"/>
      <c r="RO12" s="17"/>
      <c r="RP12" s="17"/>
      <c r="RQ12" s="17"/>
      <c r="RR12" s="17"/>
      <c r="RS12" s="17"/>
      <c r="RT12" s="17"/>
      <c r="RU12" s="17"/>
      <c r="RV12" s="17"/>
      <c r="RW12" s="17"/>
      <c r="RX12" s="17"/>
      <c r="RY12" s="17"/>
      <c r="RZ12" s="17"/>
      <c r="SA12" s="17"/>
      <c r="SB12" s="17"/>
      <c r="SC12" s="17"/>
      <c r="SD12" s="17"/>
      <c r="SE12" s="40" t="str">
        <f>IF(SUM(RL12,RP12)&gt;0,SUM(RL12,RP12),"")</f>
        <v/>
      </c>
      <c r="SF12" s="40" t="str">
        <f>IF(SUM(RK12:RL12,RN12:RP12,RR12)-RM12-RQ12&gt;0,SUM(RK12:RL12,RN12:RP12,RR12)-RM12-RQ12,"")</f>
        <v/>
      </c>
      <c r="SG12" s="40" t="str">
        <f>IF(SUM(RS12:RT12,RV12)-RU12&gt;0,SUM(RS12:RT12,RV12)-RU12,"")</f>
        <v/>
      </c>
      <c r="SH12" s="40" t="str">
        <f>IF(SUM(RL12,RP12,RT12)&gt;0,SUM(RL12,RP12,RT12),"")</f>
        <v/>
      </c>
      <c r="SI12" s="40" t="str">
        <f>IF(SUM(SF12,SG12)&gt;0,SUM(SF12,SG12),"")</f>
        <v/>
      </c>
      <c r="SJ12" s="40" t="str">
        <f>IF(SUM(RX12,SB12)&gt;0,SUM(RX12,SB12),"")</f>
        <v/>
      </c>
      <c r="SK12" s="40" t="str">
        <f>IF(SUM(RW12:RX12,RZ12:SB12,SD12)-SUM(RY12,SC12)&gt;0,SUM(RW12:RX12,RZ12:SB12,SD12)-SUM(RY12,SC12),"")</f>
        <v/>
      </c>
      <c r="SL12" s="40" t="str">
        <f>IF(SUM(SF12,SG12,SK12)&gt;0,SUM(SF12,SG12,SK12),"")</f>
        <v/>
      </c>
      <c r="SM12" s="26">
        <f>IF($CA12="P",BK12,(BK12+AO12)/2)</f>
        <v>8.4499999999999993</v>
      </c>
      <c r="SN12" s="26">
        <f>IF($CA12="P",BL12,(BL12+AP12)/2)</f>
        <v>2.0499999999999998</v>
      </c>
      <c r="SO12" s="26">
        <f>IF($CA12="P",BM12,(BM12+AQ12)/2)</f>
        <v>0</v>
      </c>
      <c r="SP12" s="26">
        <f>IF($CA12="P",BN12,(BN12+AR12)/2)</f>
        <v>0</v>
      </c>
      <c r="SQ12" s="26">
        <f>IF($CA12="P",BO12,(BO12+AS12)/2)</f>
        <v>8.35</v>
      </c>
      <c r="SR12" s="26">
        <f>IF($CA12="P",BP12,(BP12+AT12)/2)</f>
        <v>2.2999999999999998</v>
      </c>
      <c r="SS12" s="26">
        <f>IF($CA12="P",BQ12,(BQ12+AU12)/2)</f>
        <v>0</v>
      </c>
      <c r="ST12" s="26">
        <f>IF($CA12="P",BR12,(BR12+AV12)/2)</f>
        <v>0</v>
      </c>
      <c r="SU12" s="26">
        <f>IF($CA12="P",BS12,(BS12+AW12)/2)</f>
        <v>8.25</v>
      </c>
      <c r="SV12" s="26">
        <f>IF($CA12="P",BT12,(BT12+AX12)/2)</f>
        <v>2.4</v>
      </c>
      <c r="SW12" s="26">
        <f>IF($CA12="P",BU12,(BU12+AY12)/2)</f>
        <v>0</v>
      </c>
      <c r="SX12" s="26">
        <f>IF($CA12="P",BV12,(BV12+AZ12)/2)</f>
        <v>0</v>
      </c>
      <c r="SY12" s="26">
        <f>IF($CA12="P",BW12,(BW12+BA12)/2)</f>
        <v>8.25</v>
      </c>
      <c r="SZ12" s="26">
        <f>IF($CA12="P",BX12,(BX12+BB12)/2)</f>
        <v>2.2999999999999998</v>
      </c>
      <c r="TA12" s="26">
        <f>IF($CA12="P",BY12,(BY12+BC12)/2)</f>
        <v>0</v>
      </c>
      <c r="TB12" s="26">
        <f>IF($CA12="P",BZ12,(BZ12+BD12)/2)</f>
        <v>0</v>
      </c>
      <c r="TC12" s="28" t="s">
        <v>53</v>
      </c>
      <c r="TD12" s="11">
        <f>IF(SUM(SN12,SR12)&gt;0,SUM(SN12,SR12),"")</f>
        <v>4.3499999999999996</v>
      </c>
      <c r="TE12" s="11">
        <f>IF(SUM(SM12:SN12,SP12:SR12,ST12)-SO12-SS12&gt;0,SUM(SM12:SN12,SP12:SR12,ST12)-SO12-SS12,"")</f>
        <v>21.150000000000002</v>
      </c>
      <c r="TF12" s="11">
        <f>IF(SUM(SV12,SZ12)&gt;0,SUM(SV12,SZ12),"")</f>
        <v>4.6999999999999993</v>
      </c>
      <c r="TG12" s="11">
        <f>IF(SUM(SU12:SV12,SX12:SZ12,TB12)-SUM(SW12,TA12)&gt;0,SUM(SU12:SV12,SX12:SZ12,TB12)-SUM(SW12,TA12),"")</f>
        <v>21.2</v>
      </c>
      <c r="TH12" s="11">
        <f>IF(SUM(TE12,TG12)&gt;0,SUM(TE12,TG12),"")</f>
        <v>42.35</v>
      </c>
    </row>
    <row r="13" spans="1:528" x14ac:dyDescent="0.2">
      <c r="A13" s="4" t="str" cm="1">
        <f t="array" ref="A13">IF(AND(H13&lt;&gt;"",H13&lt;&gt;"No DD"),SUMPRODUCT((H$4:H$19&lt;&gt;"")*(H$4:H$19&lt;&gt;"No DD")*(E$4:E$19&gt;E13))+1,IF(H13="No DD",SUMPRODUCT((H$4:H$19="No DD")*(E$4:E$19&gt;E13))+1+SUMPRODUCT((H$4:H$19&lt;&gt;"")*(H$4:H$19&lt;&gt;"No DD")),""))</f>
        <v/>
      </c>
      <c r="B13" s="5" t="s">
        <v>169</v>
      </c>
      <c r="C13" s="4" t="s">
        <v>3</v>
      </c>
      <c r="D13" s="4">
        <v>2007</v>
      </c>
      <c r="E13" s="9">
        <f>SUM(J13:P13)+SUM(J13:M13)*0.0000001+SUM(J13)*0.0000000000001</f>
        <v>123.70000820000418</v>
      </c>
      <c r="F13" s="3" t="str">
        <f>IF(OR(AND(AJ13&gt;=AN$21,AK13&gt;=AN$25,AJ13&lt;&gt;"",AI13=""),AND(AL13&gt;=AN$21,AM13&gt;=AN$25,AL13&lt;&gt;"",AI13=""),AND(BF13&gt;=BJ$21,BG13&gt;=BJ$25,BF13&lt;&gt;"",BE13=""),AND(BH13&gt;=BJ$21,BI13&gt;=BJ$25,BH13&lt;&gt;"",BE13=""),AND(CB13&gt;=CF$21,CC13&gt;=CF$25,CB13&lt;&gt;"",CA13=""),AND(CD13&gt;=CF$21,CE13&gt;=CF$25,CD13&lt;&gt;""),AND(DC13&gt;=DJ$21,DD13&gt;=DJ$25,DC13&lt;&gt;""),AND(DH13&gt;=DJ$21,DI13&gt;=DJ$25,DH13&lt;&gt;""),AND(EE13&gt;=EL$21,EF13&gt;=EL$25,EE13&lt;&gt;""),AND(EJ13&gt;=EL$21,EK13&gt;=EL$25,EJ13&lt;&gt;""),AND(FG13&gt;=FN$21,FH13&gt;=FN$25,FG13&lt;&gt;""),AND(FL13&gt;=FN$21,FM13&gt;=FN$25,FL13&lt;&gt;""),AND(GI13&gt;=GP$21,GJ13&gt;=GP$25,GI13&lt;&gt;""),AND(GN13&gt;=GP$21,GO13&gt;=GP$25,GN13&lt;&gt;""),AND(HK13&gt;=HR$21,HL13&gt;=HR$25,HK13&lt;&gt;""),AND(HP13&gt;=HR$21,HQ13&gt;=HR$25,HP13&lt;&gt;""),AND(IM13&gt;=IT$21,IN13&gt;=IT$25,IM13&lt;&gt;""),AND(IR13&gt;=IT$21,IS13&gt;=IT$25,IR13&lt;&gt;""),AND(JO13&gt;=JV$21,JP13&gt;=JV$25,JO13&lt;&gt;""),AND(JT13&gt;=JV$21,JU13&gt;=JV$25,JT13&lt;&gt;""),AND(KQ13&gt;=KX$21,KR13&gt;=KX$25,KQ13&lt;&gt;""),AND(KV13&gt;=KX$21,KW13&gt;=KX$25,KV13&lt;&gt;""),AND(LS13&gt;=LZ$21,LT13&gt;=LZ$25,LS13&lt;&gt;""),AND(LX13&gt;=LZ$21,LY13&gt;=LZ$25,LX13&lt;&gt;""),AND(MU13&gt;=NB$21,MV13&gt;=NB$25,MU13&lt;&gt;""),AND(MZ13&gt;=NB$21,NA13&gt;=NB$25,MZ13&lt;&gt;""),AND(NW13&gt;=OD$21,NX13&gt;=OD$25,NW13&lt;&gt;""),AND(OB13&gt;=OD$21,OC13&gt;=OD$25,OB13&lt;&gt;""),AND(OY13&gt;=PF$21,OZ13&gt;=PF$25,OY13&lt;&gt;""),AND(PD13&gt;=PF$21,PE13&gt;=PF$25,PD13&lt;&gt;""),AND(QA13&gt;=QH$21,QB13&gt;=QH$25,QA13&lt;&gt;""),AND(QF13&gt;=QH$21,QG13&gt;=QH$25,QF13&lt;&gt;""),AND(RC13&gt;=RJ$21,RD13&gt;=RJ$25,RC13&lt;&gt;""),AND(RH13&gt;=RJ$21,RI13&gt;=RJ$25,RH13&lt;&gt;""),AND(SE13&gt;=SL$21,SF13&gt;=SL$25,SE13&lt;&gt;""),AND(SJ13&gt;=SL$21,SK13&gt;=SL$25,SJ13&lt;&gt;"")),"P","")</f>
        <v/>
      </c>
      <c r="G13" s="3" t="str">
        <f>IF(OR(AND(AK13&gt;=AN$25,AK13&lt;&gt;"",AI13=""),AND(AM13&gt;=AN$25,AM13&lt;&gt;"",AI13=""),AND(BG13&gt;=BJ$25,BG13&lt;&gt;"",BE13=""),AND(BI13&gt;=BJ$25,BI13&lt;&gt;"",BE13=""),AND(CC13&gt;=CF$25,CC13&lt;&gt;"",CA13=""),AND(CE13&gt;=CF$25,CE13&lt;&gt;"",CA13=""),AND(DD13&gt;=DJ$25,DD13&lt;&gt;""),AND(DI13&gt;=DJ$25,DI13&lt;&gt;""),AND(EF13&gt;=EL$25,EF13&lt;&gt;""),AND(EK13&gt;=EL$25,EK13&lt;&gt;""),AND(FH13&gt;=FN$25,FH13&lt;&gt;""),AND(FM13&gt;=FN$25,FM13&lt;&gt;""),AND(GJ13&gt;=GP$25,GJ13&lt;&gt;""),AND(GO13&gt;=GP$25,GO13&lt;&gt;""),AND(HL13&gt;=HR$25,HL13&lt;&gt;""),AND(HQ13&gt;=HR$25,HQ13&lt;&gt;""),AND(IN13&gt;=IT$25,IN13&lt;&gt;""),AND(IS13&gt;=IT$25,IS13&lt;&gt;""),AND(JP13&gt;=JV$25,JP13&lt;&gt;""),AND(JU13&gt;=JV$25,JU13&lt;&gt;""),AND(KR13&gt;=KX$25,KR13&lt;&gt;""),AND(KW13&gt;=KX$25,KW13&lt;&gt;""),AND(LT13&gt;=LZ$25,LT13&lt;&gt;""),AND(LY13&gt;=LZ$25,LY13&lt;&gt;""),AND(MV13&gt;=NB$25,MV13&lt;&gt;""),AND(NA13&gt;=NB$25,NA13&lt;&gt;""),AND(NX13&gt;=OD$25,NX13&lt;&gt;""),AND(OC13&gt;=OD$25,OC13&lt;&gt;""),AND(OZ13&gt;=PF$25,OZ13&lt;&gt;""),AND(PE13&gt;=PF$25,PE13&lt;&gt;""),AND(QB13&gt;=QH$25,QB13&lt;&gt;""),AND(QG13&gt;=QH$25,QG13&lt;&gt;""),AND(RD13&gt;=RJ$25,RD13&lt;&gt;""),AND(RI13&gt;=RJ$25,RI13&lt;&gt;""),AND(SF13&gt;=SL$25,SF13&lt;&gt;""),AND(SK13&gt;=SL$25,SK13&lt;&gt;"")),"P","")</f>
        <v/>
      </c>
      <c r="H13" s="36" t="str">
        <f>IF(AND(G13="P",F13=""),"No DD",IF(OR(AND(AJ13&gt;=AN$24,AK13&gt;=AN$28,AJ13&lt;&gt;"",AI13=""),AND(AL13&gt;=AN$24,AM13&gt;=AN$28,AL13&lt;&gt;"",AI13=""),AND(BF13&gt;=BJ$24,BG13&gt;=BJ$28,BF13&lt;&gt;"",BE13=""),AND(BH13&gt;=BJ$24,BI13&gt;=BJ$28,BH13&lt;&gt;"",BE13=""),AND(CB13&gt;=CF$24,CC13&gt;=CF$28,CB13&lt;&gt;"",CA13=""),AND(CD13&gt;=CF$24,CE13&gt;=CF$28,CD13&lt;&gt;""),AND(DC13&gt;=DJ$24,DD13&gt;=DJ$28,DC13&lt;&gt;""),AND(DH13&gt;=DJ$24,DI13&gt;=DJ$28,DH13&lt;&gt;""),AND(EE13&gt;=EL$24,EF13&gt;=EL$28,EE13&lt;&gt;""),AND(EJ13&gt;=EL$24,EK13&gt;=EL$28,EJ13&lt;&gt;""),AND(FG13&gt;=FN$24,FH13&gt;=FN$28,FG13&lt;&gt;""),AND(FL13&gt;=FN$24,FM13&gt;=FN$28,FL13&lt;&gt;""),AND(GI13&gt;=GP$24,GJ13&gt;=GP$28,GI13&lt;&gt;""),AND(GN13&gt;=GP$24,GO13&gt;=GP$28,GN13&lt;&gt;""),AND(HK13&gt;=HR$24,HL13&gt;=HR$28,HK13&lt;&gt;""),AND(HP13&gt;=HR$24,HQ13&gt;=HR$28,HP13&lt;&gt;""),AND(IM13&gt;=IT$24,IN13&gt;=IT$28,IM13&lt;&gt;""),AND(IR13&gt;=IT$24,IS13&gt;=IT$28,IR13&lt;&gt;""),AND(JO13&gt;=JV$24,JP13&gt;=JV$28,JO13&lt;&gt;""),AND(JT13&gt;=JV$24,JU13&gt;=JV$28,JT13&lt;&gt;""),AND(KQ13&gt;=KX$24,KR13&gt;=KX$28,KQ13&lt;&gt;""),AND(KV13&gt;=KX$24,KW13&gt;=KX$28,KV13&lt;&gt;""),AND(LS13&gt;=LZ$24,LT13&gt;=LZ$28,LS13&lt;&gt;""),AND(LX13&gt;=LZ$24,LY13&gt;=LZ$28,LX13&lt;&gt;""),AND(MU13&gt;=NB$24,MV13&gt;=NB$28,MU13&lt;&gt;""),AND(MZ13&gt;=NB$24,NA13&gt;=NB$28,MZ13&lt;&gt;""),AND(NW13&gt;=OD$24,NX13&gt;=OD$28,NW13&lt;&gt;""),AND(OB13&gt;=OD$24,OC13&gt;=OD$28,OB13&lt;&gt;""),AND(OY13&gt;=PF$24,OZ13&gt;=PF$28,OY13&lt;&gt;""),AND(PD13&gt;=PF$24,PE13&gt;=PF$28,PD13&lt;&gt;""),AND(QA13&gt;=QH$24,QB13&gt;=QH$28,QA13&lt;&gt;""),AND(QF13&gt;=QH$24,QG13&gt;=QH$28,QF13&lt;&gt;""),AND(RC13&gt;=RJ$24,RD13&gt;=RJ$28,RC13&lt;&gt;""),AND(RH13&gt;=RJ$24,RI13&gt;=RJ$28,RH13&lt;&gt;""),AND(SE13&gt;=SL$24,SF13&gt;=SL$28,SE13&lt;&gt;""),AND(SJ13&gt;=SL$24,SK13&gt;=SL$28,SJ13&lt;&gt;"")),"Merit",IF(OR(AND(AJ13&gt;=AN$23,AK13&gt;=AN$27,AJ13&lt;&gt;"",AI13=""),AND(AL13&gt;=AN$23,AM13&gt;=AN$27,AL13&lt;&gt;"",AI13=""),AND(BF13&gt;=BJ$23,BG13&gt;=BJ$27,BF13&lt;&gt;"",BE13=""),AND(BH13&gt;=BJ$23,BI13&gt;=BJ$27,BH13&lt;&gt;"",BE13=""),AND(CB13&gt;=CF$23,CC13&gt;=CF$27,CB13&lt;&gt;"",CA13=""),AND(CD13&gt;=CF$23,CE13&gt;=CF$27,CD13&lt;&gt;""),AND(DC13&gt;=DJ$23,DD13&gt;=DJ$27,DC13&lt;&gt;""),AND(DH13&gt;=DJ$23,DI13&gt;=DJ$27,DH13&lt;&gt;""),AND(EE13&gt;=EL$23,EF13&gt;=EL$27,EE13&lt;&gt;""),AND(EJ13&gt;=EL$23,EK13&gt;=EL$27,EJ13&lt;&gt;""),AND(FG13&gt;=FN$23,FH13&gt;=FN$27,FG13&lt;&gt;""),AND(FL13&gt;=FN$23,FM13&gt;=FN$27,FL13&lt;&gt;""),AND(GI13&gt;=GP$23,GJ13&gt;=GP$27,GI13&lt;&gt;""),AND(GN13&gt;=GP$23,GO13&gt;=GP$27,GN13&lt;&gt;""),AND(HK13&gt;=HR$23,HL13&gt;=HR$27,HK13&lt;&gt;""),AND(HP13&gt;=HR$23,HQ13&gt;=HR$27,HP13&lt;&gt;""),AND(IM13&gt;=IT$23,IN13&gt;=IT$27,IM13&lt;&gt;""),AND(IR13&gt;=IT$23,IS13&gt;=IT$27,IR13&lt;&gt;""),AND(JO13&gt;=JV$23,JP13&gt;=JV$27,JO13&lt;&gt;""),AND(JT13&gt;=JV$23,JU13&gt;=JV$27,JT13&lt;&gt;""),AND(KQ13&gt;=KX$23,KR13&gt;=KX$27,KQ13&lt;&gt;""),AND(KV13&gt;=KX$23,KW13&gt;=KX$27,KV13&lt;&gt;""),AND(LS13&gt;=LZ$23,LT13&gt;=LZ$27,LS13&lt;&gt;""),AND(LX13&gt;=LZ$23,LY13&gt;=LZ$27,LX13&lt;&gt;""),AND(MU13&gt;=NB$23,MV13&gt;=NB$27,MU13&lt;&gt;""),AND(MZ13&gt;=NB$23,NA13&gt;=NB$27,MZ13&lt;&gt;""),AND(NW13&gt;=OD$23,NX13&gt;=OD$27,NW13&lt;&gt;""),AND(OB13&gt;=OD$23,OC13&gt;=OD$27,OB13&lt;&gt;""),AND(OY13&gt;=PF$23,OZ13&gt;=PF$27,OY13&lt;&gt;""),AND(PD13&gt;=PF$23,PE13&gt;=PF$27,PD13&lt;&gt;""),AND(QA13&gt;=QH$23,QB13&gt;=QH$27,QA13&lt;&gt;""),AND(QF13&gt;=QH$23,QG13&gt;=QH$27,QF13&lt;&gt;""),AND(RC13&gt;=RJ$23,RD13&gt;=RJ$27,RC13&lt;&gt;""),AND(RH13&gt;=RJ$23,RI13&gt;=RJ$27,RH13&lt;&gt;""),AND(SE13&gt;=SL$23,SF13&gt;=SL$27,SE13&lt;&gt;""),AND(SJ13&gt;=SL$23,SK13&gt;=SL$27,SJ13&lt;&gt;"")),"Excellence",IF(I13="P","Worlds Team",IF(F13="P","National Team","")))))</f>
        <v/>
      </c>
      <c r="I13" s="3" t="str">
        <f>IF(OR(AND(AJ13&gt;=AN$22,AK13&gt;=AN$26,AJ13&lt;&gt;"",AI13=""),AND(AL13&gt;=AN$22,AM13&gt;=AN$26,AL13&lt;&gt;"",AI13=""),AND(BF13&gt;=BJ$22,BG13&gt;=BJ$26,BF13&lt;&gt;"",BE13=""),AND(BH13&gt;=BJ$22,BI13&gt;=BJ$26,BH13&lt;&gt;"",BE13=""),AND(CB13&gt;=CF$22,CC13&gt;=CF$26,CB13&lt;&gt;"",CA13=""),AND(CD13&gt;=CF$22,CE13&gt;=CF$26,CD13&lt;&gt;""),AND(DC13&gt;=DJ$22,DD13&gt;=DJ$26,DC13&lt;&gt;""),AND(DH13&gt;=DJ$22,DI13&gt;=DJ$26,DH13&lt;&gt;""),AND(EE13&gt;=EL$22,EF13&gt;=EL$26,EE13&lt;&gt;""),AND(EJ13&gt;=EL$22,EK13&gt;=EL$26,EJ13&lt;&gt;""),AND(FG13&gt;=FN$22,FH13&gt;=FN$26,FG13&lt;&gt;""),AND(FL13&gt;=FN$22,FM13&gt;=FN$26,FL13&lt;&gt;""),AND(GI13&gt;=GP$22,GJ13&gt;=GP$26,GI13&lt;&gt;""),AND(GN13&gt;=GP$22,GO13&gt;=GP$26,GN13&lt;&gt;""),AND(HK13&gt;=HR$22,HL13&gt;=HR$26,HK13&lt;&gt;""),AND(HP13&gt;=HR$22,HQ13&gt;=HR$26,HP13&lt;&gt;""),AND(IM13&gt;=IT$22,IN13&gt;=IT$26,IM13&lt;&gt;""),AND(IR13&gt;=IT$22,IS13&gt;=IT$26,IR13&lt;&gt;""),AND(JO13&gt;=JV$22,JP13&gt;=JV$26,JO13&lt;&gt;""),AND(JT13&gt;=JV$22,JU13&gt;=JV$26,JT13&lt;&gt;""),AND(KQ13&gt;=KX$22,KR13&gt;=KX$26,KQ13&lt;&gt;""),AND(KV13&gt;=KX$22,KW13&gt;=KX$26,KV13&lt;&gt;""),AND(LS13&gt;=LZ$22,LT13&gt;=LZ$26,LS13&lt;&gt;""),AND(LX13&gt;=LZ$22,LY13&gt;=LZ$26,LX13&lt;&gt;""),AND(MU13&gt;=NB$22,MV13&gt;=NB$26,MU13&lt;&gt;""),AND(MZ13&gt;=NB$22,NA13&gt;=NB$26,MZ13&lt;&gt;""),AND(NW13&gt;=OD$22,NX13&gt;=OD$26,NW13&lt;&gt;""),AND(OB13&gt;=OD$22,OC13&gt;=OD$26,OB13&lt;&gt;""),AND(OY13&gt;=PF$22,OZ13&gt;=PF$26,OY13&lt;&gt;""),AND(PD13&gt;=PF$22,PE13&gt;=PF$26,PD13&lt;&gt;""),AND(QA13&gt;=QH$22,QB13&gt;=QH$26,QA13&lt;&gt;""),AND(QF13&gt;=QH$22,QG13&gt;=QH$26,QF13&lt;&gt;""),AND(RC13&gt;=RJ$22,RD13&gt;=RJ$26,RC13&lt;&gt;""),AND(RH13&gt;=RJ$22,RI13&gt;=RJ$26,RH13&lt;&gt;""),AND(SE13&gt;=SL$22,SF13&gt;=SL$26,SE13&lt;&gt;""),AND(SJ13&gt;=SL$22,SK13&gt;=SL$26,SJ13&lt;&gt;"")),"P","")</f>
        <v/>
      </c>
      <c r="J13" s="8">
        <f>IF(COUNT(AK13,BG13,CC13)&gt;0,LARGE((AK13,BG13,CC13),1),0)</f>
        <v>41.9</v>
      </c>
      <c r="K13" s="8" t="str">
        <f>IF(J13=0,"",IF(J13=CC13,$BK$1,IF(J13=BG13,$AO$1,IF(J13=AK13,$S$1,""))))</f>
        <v>2025 Nationals</v>
      </c>
      <c r="L13" s="8">
        <f>IF(COUNT(AK13,BG13,CC13)&gt;1,LARGE((AK13,BG13,CC13),2),0)</f>
        <v>40.1</v>
      </c>
      <c r="M13" s="8" t="str">
        <f>IF(K13=0,"",IF(AND(L13=J13,L13=AK13,K13=BG13),$S$1,IF(AND(L13=J13,L13=AK13,L13=CC13),$S$1,IF(AND(L13=J13,L13=CC13,L13=BG13),$AO$1,IF(L13=CC13,$BK$1,IF(L13=BG13,$AO$1,IF(L13=AK13,$S$1,"")))))))</f>
        <v>2025 Elite Canada</v>
      </c>
      <c r="N13" s="8">
        <f>IF(MAX(AM13,BI13,CE13)&gt;0,MAX(AM13,BI13,CE13),0)</f>
        <v>41.699999999999996</v>
      </c>
      <c r="O13" s="8" t="str">
        <f>IF(N13=0,"",IF(N13=CE13,$BK$1,IF(N13=BI13,$AO$1,IF(N13=AM13,$S$1,""))))</f>
        <v>2025 Nationals</v>
      </c>
      <c r="P13" s="8" t="str">
        <f>IF(MAX(CG13:CH13)&gt;0,MAX(CG13:CH13),"")</f>
        <v/>
      </c>
      <c r="Q13" s="11" t="str">
        <f>IF(P13="","",IF(P13=CG13,"("&amp;CG$2&amp;")",IF(P13=CH13,"("&amp;CH$2&amp;")")))</f>
        <v/>
      </c>
      <c r="R13" s="8" t="str">
        <f>IF(P13="","",IF(P13=CG13,IF(P13+IF(L13="",0,L13)=SF13,$RK$1,IF(P13+IF(L13="",0,L13)=RD13,$QI$1,IF(P13+IF(L13="",0,L13)=QB13,$PG$1,IF(P13+IF(L13="",0,L13)=OZ13,$OE$1,IF(P13+IF(L13="",0,L13)=NX13,$NC$1,IF(P13+IF(L13="",0,L13)=MV13,$MA$1,IF(P13+IF(L13="",0,L13)=LT13,$KY$1,IF(P13+IF(L13="",0,L13)=KR13,$JW$1,IF(P13+IF(L13="",0,L13)=JP13,$IU$1,IF(P13+IF(L13="",0,L13)=IN13,$HS$1,IF(P13+IF(L13="",0,L13)=HL13,$GQ$1,IF(P13+IF(L13="",0,L13)=GJ13,$FO$1,IF(P13+IF(L13="",0,L13)=FH13,$EM$1,IF(P13+IF(L13="",0,L13)=EF13,$DK$1,IF(P13+IF(L13="",0,L13)=DD13,$CI$1))))))))))))))),IF(P13=CH13,IF(P13+IF(N13="",0,N13)=SK13,$RK$1,IF(P13+IF(N13="",0,N13)=RI13,$QI$1,IF(P13+IF(N13="",0,N13)=QG13,$PG$1,IF(P13+IF(N13="",0,N13)=PE13,$OE$1,IF(P13+IF(N13="",0,N13)=OC13,$NC$1,IF(P13+IF(N13="",0,N13)=NA13,$MA$1,IF(P13+IF(N13="",0,N13)=LY13,$KY$1,IF(P13+IF(N13="",0,N13)=KW13,$JW$1,IF(P13+IF(N13="",0,N13)=JU13,$IU$1,IF(P13+IF(N13="",0,N13)=IS13,$HS$1,IF(P13+IF(N13="",0,N13)=HQ13,$GQ$1,IF(P13+IF(N13="",0,N13)=GO13,$FO$1,IF(P13+IF(N13="",0,N13)=FM13,$EM$1,IF(P13+IF(N13="",0,N13)=EK13,$DK$1,IF(P13+IF(N13="",0,N13)=DI13,$CI$1))))))))))))))))))</f>
        <v/>
      </c>
      <c r="S13" s="19">
        <v>15.3</v>
      </c>
      <c r="T13" s="19">
        <v>4.2</v>
      </c>
      <c r="U13" s="19">
        <v>0.4</v>
      </c>
      <c r="V13" s="19">
        <v>0.7</v>
      </c>
      <c r="W13" s="19">
        <v>15.7</v>
      </c>
      <c r="X13" s="19">
        <v>4.5999999999999996</v>
      </c>
      <c r="Y13" s="19">
        <v>0</v>
      </c>
      <c r="Z13" s="19">
        <v>0</v>
      </c>
      <c r="AA13" s="19">
        <v>15.6</v>
      </c>
      <c r="AB13" s="19">
        <v>4.0999999999999996</v>
      </c>
      <c r="AC13" s="19">
        <v>0</v>
      </c>
      <c r="AD13" s="19">
        <v>0.7</v>
      </c>
      <c r="AE13" s="19">
        <v>16.399999999999999</v>
      </c>
      <c r="AF13" s="19">
        <v>4.8</v>
      </c>
      <c r="AG13" s="19">
        <v>0</v>
      </c>
      <c r="AH13" s="19">
        <v>0</v>
      </c>
      <c r="AI13" s="27"/>
      <c r="AJ13" s="40">
        <f>IF(SUM(T13,X13)&gt;0,SUM(T13,X13),"")</f>
        <v>8.8000000000000007</v>
      </c>
      <c r="AK13" s="40">
        <f>IF(SUM(S13:T13,V13:X13,Z13)-U13-Y13&gt;0,SUM(S13:T13,V13:X13,Z13)-U13-Y13,"")</f>
        <v>40.1</v>
      </c>
      <c r="AL13" s="40">
        <f>IF(SUM(AB13,AF13)&gt;0,SUM(AB13,AF13),"")</f>
        <v>8.8999999999999986</v>
      </c>
      <c r="AM13" s="40">
        <f>IF(SUM(AA13:AB13,AD13:AF13,AH13)-SUM(AC13,AG13)&gt;0,SUM(AA13:AB13,AD13:AF13,AH13)-SUM(AC13,AG13),"")</f>
        <v>41.599999999999994</v>
      </c>
      <c r="AN13" s="40">
        <f>IF(SUM(AK13,AM13)&gt;0,SUM(AK13,AM13),"")</f>
        <v>81.699999999999989</v>
      </c>
      <c r="AO13" s="18">
        <v>16.399999999999999</v>
      </c>
      <c r="AP13" s="18">
        <v>4.2</v>
      </c>
      <c r="AQ13" s="18">
        <v>0</v>
      </c>
      <c r="AR13" s="18">
        <v>0.7</v>
      </c>
      <c r="AS13" s="18">
        <v>16</v>
      </c>
      <c r="AT13" s="18">
        <v>4.5999999999999996</v>
      </c>
      <c r="AU13" s="18">
        <v>0</v>
      </c>
      <c r="AV13" s="18">
        <v>0</v>
      </c>
      <c r="AW13" s="18">
        <v>16.2</v>
      </c>
      <c r="AX13" s="18">
        <v>3.3</v>
      </c>
      <c r="AY13" s="18">
        <v>0</v>
      </c>
      <c r="AZ13" s="18">
        <v>0.7</v>
      </c>
      <c r="BA13" s="18">
        <v>16.7</v>
      </c>
      <c r="BB13" s="18">
        <v>4.8</v>
      </c>
      <c r="BC13" s="18">
        <v>0</v>
      </c>
      <c r="BD13" s="18">
        <v>0</v>
      </c>
      <c r="BE13" s="28"/>
      <c r="BF13" s="11">
        <f>IF(SUM(AP13,AT13)&gt;0,SUM(AP13,AT13),"")</f>
        <v>8.8000000000000007</v>
      </c>
      <c r="BG13" s="11">
        <f>IF(SUM(AO13:AP13,AR13:AT13,AV13)-AQ13-AU13&gt;0,SUM(AO13:AP13,AR13:AT13,AV13)-AQ13-AU13,"")</f>
        <v>41.9</v>
      </c>
      <c r="BH13" s="11">
        <f>IF(SUM(AX13,BB13)&gt;0,SUM(AX13,BB13),"")</f>
        <v>8.1</v>
      </c>
      <c r="BI13" s="11">
        <f>IF(SUM(AW13:AX13,AZ13:BB13,BD13)-SUM(AY13,BC13)&gt;0,SUM(AW13:AX13,AZ13:BB13,BD13)-SUM(AY13,BC13),"")</f>
        <v>41.699999999999996</v>
      </c>
      <c r="BJ13" s="11">
        <f>IF(SUM(BG13,BI13)&gt;0,SUM(BG13,BI13),"")</f>
        <v>83.6</v>
      </c>
      <c r="BK13" s="19"/>
      <c r="BL13" s="19"/>
      <c r="BM13" s="19"/>
      <c r="BN13" s="19"/>
      <c r="BO13" s="19"/>
      <c r="BP13" s="19"/>
      <c r="BQ13" s="19"/>
      <c r="BR13" s="19"/>
      <c r="BS13" s="19"/>
      <c r="BT13" s="19"/>
      <c r="BU13" s="19"/>
      <c r="BV13" s="19"/>
      <c r="BW13" s="19"/>
      <c r="BX13" s="19"/>
      <c r="BY13" s="19"/>
      <c r="BZ13" s="19"/>
      <c r="CA13" s="27"/>
      <c r="CB13" s="40" t="str">
        <f>IF(SUM(BL13,BP13)&gt;0,SUM(BL13,BP13),"")</f>
        <v/>
      </c>
      <c r="CC13" s="40" t="str">
        <f>IF(SUM(BK13:BL13,BN13:BP13,BR13)-BM13-BQ13&gt;0,SUM(BK13:BL13,BN13:BP13,BR13)-BM13-BQ13,"")</f>
        <v/>
      </c>
      <c r="CD13" s="40" t="str">
        <f>IF(SUM(BT13,BX13)&gt;0,SUM(BT13,BX13),"")</f>
        <v/>
      </c>
      <c r="CE13" s="40" t="str">
        <f>IF(SUM(BS13:BT13,BV13:BX13,BZ13)-SUM(BU13,BY13)&gt;0,SUM(BS13:BT13,BV13:BX13,BZ13)-SUM(BU13,BY13),"")</f>
        <v/>
      </c>
      <c r="CF13" s="40" t="str">
        <f>IF(SUM(CC13,CE13)&gt;0,SUM(CC13,CE13),"")</f>
        <v/>
      </c>
      <c r="CG13" s="51" t="str">
        <f>IF(MAX(DD13,EF13,FH13,GJ13,HL13,IN13,JP13,KR13,LT13,MV13,NX13,OZ13,QB13,RD13,SF13)-IF(L13="",0,L13)&gt;0.001,MAX(DD13,EF13,FH13,GJ13,HL13,IN13,JP13,KR13,LT13,MV13,NX13,OZ13,QB13,RD13,SF13)-IF(L13="",0,L13),"")</f>
        <v/>
      </c>
      <c r="CH13" s="51" t="str">
        <f>IF(MAX(DI13,EK13,FM13,GO13,HQ13,IS13,JU13,KW13,LY13,NA13,OC13,PE13,QG13,RI13,SK13)-IF(N13="",0,N13)&gt;0.001,MAX(DI13,EK13,FM13,GO13,HQ13,IS13,JU13,KW13,LY13,NA13,OC13,PE13,QG13,RI13,SK13)-IF(N13="",0,N13),"")</f>
        <v/>
      </c>
      <c r="CI13" s="17"/>
      <c r="CJ13" s="17"/>
      <c r="CK13" s="17"/>
      <c r="CL13" s="17"/>
      <c r="CM13" s="17"/>
      <c r="CN13" s="17"/>
      <c r="CO13" s="17"/>
      <c r="CP13" s="17"/>
      <c r="CQ13" s="17"/>
      <c r="CR13" s="17"/>
      <c r="CS13" s="17"/>
      <c r="CT13" s="17"/>
      <c r="CU13" s="17"/>
      <c r="CV13" s="17"/>
      <c r="CW13" s="17"/>
      <c r="CX13" s="17"/>
      <c r="CY13" s="17"/>
      <c r="CZ13" s="17"/>
      <c r="DA13" s="17"/>
      <c r="DB13" s="17"/>
      <c r="DC13" s="40" t="str">
        <f>IF(SUM(CJ13,CN13)&gt;0,SUM(CJ13,CN13),"")</f>
        <v/>
      </c>
      <c r="DD13" s="40" t="str">
        <f>IF(SUM(CI13:CJ13,CL13:CN13,CP13)-CK13-CO13&gt;0,SUM(CI13:CJ13,CL13:CN13,CP13)-CK13-CO13,"")</f>
        <v/>
      </c>
      <c r="DE13" s="40" t="str">
        <f>IF(SUM(CQ13:CR13,CT13)-CS13&gt;0,SUM(CQ13:CR13,CT13)-CS13,"")</f>
        <v/>
      </c>
      <c r="DF13" s="40" t="str">
        <f>IF(SUM(CJ13,CN13,CR13)&gt;0,SUM(CJ13,CN13,CR13),"")</f>
        <v/>
      </c>
      <c r="DG13" s="40" t="str">
        <f>IF(SUM(DD13,DE13)&gt;0,SUM(DD13,DE13),"")</f>
        <v/>
      </c>
      <c r="DH13" s="40" t="str">
        <f>IF(SUM(CV13,CZ13)&gt;0,SUM(CV13,CZ13),"")</f>
        <v/>
      </c>
      <c r="DI13" s="40" t="str">
        <f>IF(SUM(CU13:CV13,CX13:CZ13,DB13)-SUM(CW13,DA13)&gt;0,SUM(CU13:CV13,CX13:CZ13,DB13)-SUM(CW13,DA13),"")</f>
        <v/>
      </c>
      <c r="DJ13" s="40" t="str">
        <f>IF(SUM(DD13,DE13,DI13)&gt;0,SUM(DD13,DE13,DI13),"")</f>
        <v/>
      </c>
      <c r="DK13" s="18"/>
      <c r="DL13" s="18"/>
      <c r="DM13" s="18"/>
      <c r="DN13" s="18"/>
      <c r="DO13" s="18"/>
      <c r="DP13" s="18"/>
      <c r="DQ13" s="18"/>
      <c r="DR13" s="18"/>
      <c r="DS13" s="18"/>
      <c r="DT13" s="18"/>
      <c r="DU13" s="18"/>
      <c r="DV13" s="18"/>
      <c r="DW13" s="18"/>
      <c r="DX13" s="18"/>
      <c r="DY13" s="18"/>
      <c r="DZ13" s="18"/>
      <c r="EA13" s="18"/>
      <c r="EB13" s="18"/>
      <c r="EC13" s="18"/>
      <c r="ED13" s="18"/>
      <c r="EE13" s="11" t="str">
        <f>IF(SUM(DL13,DP13)&gt;0,SUM(DL13,DP13),"")</f>
        <v/>
      </c>
      <c r="EF13" s="11" t="str">
        <f>IF(SUM(DK13:DL13,DN13:DP13,DR13)-DM13-DQ13&gt;0,SUM(DK13:DL13,DN13:DP13,DR13)-DM13-DQ13,"")</f>
        <v/>
      </c>
      <c r="EG13" s="11" t="str">
        <f>IF(SUM(DS13:DT13,DV13)-DU13&gt;0,SUM(DS13:DT13,DV13)-DU13,"")</f>
        <v/>
      </c>
      <c r="EH13" s="11" t="str">
        <f>IF(SUM(DL13,DP13,DT13)&gt;0,SUM(DL13,DP13,DT13),"")</f>
        <v/>
      </c>
      <c r="EI13" s="11" t="str">
        <f>IF(SUM(EF13,EG13)&gt;0,SUM(EF13,EG13),"")</f>
        <v/>
      </c>
      <c r="EJ13" s="11" t="str">
        <f>IF(SUM(DX13,EB13)&gt;0,SUM(DX13,EB13),"")</f>
        <v/>
      </c>
      <c r="EK13" s="11" t="str">
        <f>IF(SUM(DW13:DX13,DZ13:EB13,ED13)-SUM(DY13,EC13)&gt;0,SUM(DW13:DX13,DZ13:EB13,ED13)-SUM(DY13,EC13),"")</f>
        <v/>
      </c>
      <c r="EL13" s="11" t="str">
        <f>IF(SUM(EF13,EG13,EK13)&gt;0,SUM(EF13,EG13,EK13),"")</f>
        <v/>
      </c>
      <c r="EM13" s="17"/>
      <c r="EN13" s="17"/>
      <c r="EO13" s="17"/>
      <c r="EP13" s="17"/>
      <c r="EQ13" s="17"/>
      <c r="ER13" s="17"/>
      <c r="ES13" s="17"/>
      <c r="ET13" s="17"/>
      <c r="EU13" s="17"/>
      <c r="EV13" s="17"/>
      <c r="EW13" s="17"/>
      <c r="EX13" s="17"/>
      <c r="EY13" s="17"/>
      <c r="EZ13" s="17"/>
      <c r="FA13" s="17"/>
      <c r="FB13" s="17"/>
      <c r="FC13" s="17"/>
      <c r="FD13" s="17"/>
      <c r="FE13" s="17"/>
      <c r="FF13" s="17"/>
      <c r="FG13" s="40" t="str">
        <f>IF(SUM(EN13,ER13)&gt;0,SUM(EN13,ER13),"")</f>
        <v/>
      </c>
      <c r="FH13" s="40" t="str">
        <f>IF(SUM(EM13:EN13,EP13:ER13,ET13)-EO13-ES13&gt;0,SUM(EM13:EN13,EP13:ER13,ET13)-EO13-ES13,"")</f>
        <v/>
      </c>
      <c r="FI13" s="40" t="str">
        <f>IF(SUM(EU13:EV13,EX13)-EW13&gt;0,SUM(EU13:EV13,EX13)-EW13,"")</f>
        <v/>
      </c>
      <c r="FJ13" s="40" t="str">
        <f>IF(SUM(EN13,ER13,EV13)&gt;0,SUM(EN13,ER13,EV13),"")</f>
        <v/>
      </c>
      <c r="FK13" s="40" t="str">
        <f>IF(SUM(FH13,FI13)&gt;0,SUM(FH13,FI13),"")</f>
        <v/>
      </c>
      <c r="FL13" s="40" t="str">
        <f>IF(SUM(EZ13,FD13)&gt;0,SUM(EZ13,FD13),"")</f>
        <v/>
      </c>
      <c r="FM13" s="40" t="str">
        <f>IF(SUM(EY13:EZ13,FB13:FD13,FF13)-SUM(FA13,FE13)&gt;0,SUM(EY13:EZ13,FB13:FD13,FF13)-SUM(FA13,FE13),"")</f>
        <v/>
      </c>
      <c r="FN13" s="40" t="str">
        <f>IF(SUM(FH13,FI13,FM13)&gt;0,SUM(FH13,FI13,FM13),"")</f>
        <v/>
      </c>
      <c r="FO13" s="18"/>
      <c r="FP13" s="18"/>
      <c r="FQ13" s="18"/>
      <c r="FR13" s="18"/>
      <c r="FS13" s="18"/>
      <c r="FT13" s="18"/>
      <c r="FU13" s="18"/>
      <c r="FV13" s="18"/>
      <c r="FW13" s="18"/>
      <c r="FX13" s="18"/>
      <c r="FY13" s="18"/>
      <c r="FZ13" s="18"/>
      <c r="GA13" s="18"/>
      <c r="GB13" s="18"/>
      <c r="GC13" s="18"/>
      <c r="GD13" s="18"/>
      <c r="GE13" s="18"/>
      <c r="GF13" s="18"/>
      <c r="GG13" s="18"/>
      <c r="GH13" s="18"/>
      <c r="GI13" s="11" t="str">
        <f>IF(SUM(FP13,FT13)&gt;0,SUM(FP13,FT13),"")</f>
        <v/>
      </c>
      <c r="GJ13" s="11" t="str">
        <f>IF(SUM(FO13:FP13,FR13:FT13,FV13)-FQ13-FU13&gt;0,SUM(FO13:FP13,FR13:FT13,FV13)-FQ13-FU13,"")</f>
        <v/>
      </c>
      <c r="GK13" s="11" t="str">
        <f>IF(SUM(FW13:FX13,FZ13)-FY13&gt;0,SUM(FW13:FX13,FZ13)-FY13,"")</f>
        <v/>
      </c>
      <c r="GL13" s="11" t="str">
        <f>IF(SUM(FP13,FT13,FX13)&gt;0,SUM(FP13,FT13,FX13),"")</f>
        <v/>
      </c>
      <c r="GM13" s="11" t="str">
        <f>IF(SUM(GJ13,GK13)&gt;0,SUM(GJ13,GK13),"")</f>
        <v/>
      </c>
      <c r="GN13" s="11" t="str">
        <f>IF(SUM(GB13,GF13)&gt;0,SUM(GB13,GF13),"")</f>
        <v/>
      </c>
      <c r="GO13" s="11" t="str">
        <f>IF(SUM(GA13:GB13,GD13:GF13,GH13)-SUM(GC13,GG13)&gt;0,SUM(GA13:GB13,GD13:GF13,GH13)-SUM(GC13,GG13),"")</f>
        <v/>
      </c>
      <c r="GP13" s="11" t="str">
        <f>IF(SUM(GJ13,GK13,GO13)&gt;0,SUM(GJ13,GK13,GO13),"")</f>
        <v/>
      </c>
      <c r="GQ13" s="17"/>
      <c r="GR13" s="17"/>
      <c r="GS13" s="17"/>
      <c r="GT13" s="17"/>
      <c r="GU13" s="17"/>
      <c r="GV13" s="17"/>
      <c r="GW13" s="17"/>
      <c r="GX13" s="17"/>
      <c r="GY13" s="17"/>
      <c r="GZ13" s="17"/>
      <c r="HA13" s="17"/>
      <c r="HB13" s="17"/>
      <c r="HC13" s="17"/>
      <c r="HD13" s="17"/>
      <c r="HE13" s="17"/>
      <c r="HF13" s="17"/>
      <c r="HG13" s="17"/>
      <c r="HH13" s="17"/>
      <c r="HI13" s="17"/>
      <c r="HJ13" s="17"/>
      <c r="HK13" s="40" t="str">
        <f>IF(SUM(GR13,GV13)&gt;0,SUM(GR13,GV13),"")</f>
        <v/>
      </c>
      <c r="HL13" s="40" t="str">
        <f>IF(SUM(GQ13:GR13,GT13:GV13,GX13)-GS13-GW13&gt;0,SUM(GQ13:GR13,GT13:GV13,GX13)-GS13-GW13,"")</f>
        <v/>
      </c>
      <c r="HM13" s="40" t="str">
        <f>IF(SUM(GY13:GZ13,HB13)-HA13&gt;0,SUM(GY13:GZ13,HB13)-HA13,"")</f>
        <v/>
      </c>
      <c r="HN13" s="40" t="str">
        <f>IF(SUM(GR13,GV13,GZ13)&gt;0,SUM(GR13,GV13,GZ13),"")</f>
        <v/>
      </c>
      <c r="HO13" s="40" t="str">
        <f>IF(SUM(HL13,HM13)&gt;0,SUM(HL13,HM13),"")</f>
        <v/>
      </c>
      <c r="HP13" s="40" t="str">
        <f>IF(SUM(HD13,HH13)&gt;0,SUM(HD13,HH13),"")</f>
        <v/>
      </c>
      <c r="HQ13" s="40" t="str">
        <f>IF(SUM(HC13:HD13,HF13:HH13,HJ13)-SUM(HE13,HI13)&gt;0,SUM(HC13:HD13,HF13:HH13,HJ13)-SUM(HE13,HI13),"")</f>
        <v/>
      </c>
      <c r="HR13" s="40" t="str">
        <f>IF(SUM(HL13,HM13,HQ13)&gt;0,SUM(HL13,HM13,HQ13),"")</f>
        <v/>
      </c>
      <c r="HS13" s="18"/>
      <c r="HT13" s="18"/>
      <c r="HU13" s="18"/>
      <c r="HV13" s="18"/>
      <c r="HW13" s="18"/>
      <c r="HX13" s="18"/>
      <c r="HY13" s="18"/>
      <c r="HZ13" s="18"/>
      <c r="IA13" s="18"/>
      <c r="IB13" s="18"/>
      <c r="IC13" s="18"/>
      <c r="ID13" s="18"/>
      <c r="IE13" s="18"/>
      <c r="IF13" s="18"/>
      <c r="IG13" s="18"/>
      <c r="IH13" s="18"/>
      <c r="II13" s="18"/>
      <c r="IJ13" s="18"/>
      <c r="IK13" s="18"/>
      <c r="IL13" s="18"/>
      <c r="IM13" s="11" t="str">
        <f>IF(SUM(HT13,HX13)&gt;0,SUM(HT13,HX13),"")</f>
        <v/>
      </c>
      <c r="IN13" s="11" t="str">
        <f>IF(SUM(HS13:HT13,HV13:HX13,HZ13)-HU13-HY13&gt;0,SUM(HS13:HT13,HV13:HX13,HZ13)-HU13-HY13,"")</f>
        <v/>
      </c>
      <c r="IO13" s="11" t="str">
        <f>IF(SUM(IA13:IB13,ID13)-IC13&gt;0,SUM(IA13:IB13,ID13)-IC13,"")</f>
        <v/>
      </c>
      <c r="IP13" s="11" t="str">
        <f>IF(SUM(HT13,HX13,IB13)&gt;0,SUM(HT13,HX13,IB13),"")</f>
        <v/>
      </c>
      <c r="IQ13" s="11" t="str">
        <f>IF(SUM(IN13,IO13)&gt;0,SUM(IN13,IO13),"")</f>
        <v/>
      </c>
      <c r="IR13" s="11" t="str">
        <f>IF(SUM(IF13,IJ13)&gt;0,SUM(IF13,IJ13),"")</f>
        <v/>
      </c>
      <c r="IS13" s="11" t="str">
        <f>IF(SUM(IE13:IF13,IH13:IJ13,IL13)-SUM(IG13,IK13)&gt;0,SUM(IE13:IF13,IH13:IJ13,IL13)-SUM(IG13,IK13),"")</f>
        <v/>
      </c>
      <c r="IT13" s="11" t="str">
        <f>IF(SUM(IN13,IO13,IS13)&gt;0,SUM(IN13,IO13,IS13),"")</f>
        <v/>
      </c>
      <c r="IU13" s="17"/>
      <c r="IV13" s="17"/>
      <c r="IW13" s="17"/>
      <c r="IX13" s="17"/>
      <c r="IY13" s="17"/>
      <c r="IZ13" s="17"/>
      <c r="JA13" s="17"/>
      <c r="JB13" s="17"/>
      <c r="JC13" s="17"/>
      <c r="JD13" s="17"/>
      <c r="JE13" s="17"/>
      <c r="JF13" s="17"/>
      <c r="JG13" s="17"/>
      <c r="JH13" s="17"/>
      <c r="JI13" s="17"/>
      <c r="JJ13" s="17"/>
      <c r="JK13" s="17"/>
      <c r="JL13" s="17"/>
      <c r="JM13" s="17"/>
      <c r="JN13" s="17"/>
      <c r="JO13" s="40" t="str">
        <f>IF(SUM(IV13,IZ13)&gt;0,SUM(IV13,IZ13),"")</f>
        <v/>
      </c>
      <c r="JP13" s="40" t="str">
        <f>IF(SUM(IU13:IV13,IX13:IZ13,JB13)-IW13-JA13&gt;0,SUM(IU13:IV13,IX13:IZ13,JB13)-IW13-JA13,"")</f>
        <v/>
      </c>
      <c r="JQ13" s="40" t="str">
        <f>IF(SUM(JC13:JD13,JF13)-JE13&gt;0,SUM(JC13:JD13,JF13)-JE13,"")</f>
        <v/>
      </c>
      <c r="JR13" s="40" t="str">
        <f>IF(SUM(IV13,IZ13,JD13)&gt;0,SUM(IV13,IZ13,JD13),"")</f>
        <v/>
      </c>
      <c r="JS13" s="40" t="str">
        <f>IF(SUM(JP13,JQ13)&gt;0,SUM(JP13,JQ13),"")</f>
        <v/>
      </c>
      <c r="JT13" s="40" t="str">
        <f>IF(SUM(JH13,JL13)&gt;0,SUM(JH13,JL13),"")</f>
        <v/>
      </c>
      <c r="JU13" s="40" t="str">
        <f>IF(SUM(JG13:JH13,JJ13:JL13,JN13)-SUM(JI13,JM13)&gt;0,SUM(JG13:JH13,JJ13:JL13,JN13)-SUM(JI13,JM13),"")</f>
        <v/>
      </c>
      <c r="JV13" s="40" t="str">
        <f>IF(SUM(JP13,JQ13,JU13)&gt;0,SUM(JP13,JQ13,JU13),"")</f>
        <v/>
      </c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8"/>
      <c r="KM13" s="18"/>
      <c r="KN13" s="18"/>
      <c r="KO13" s="18"/>
      <c r="KP13" s="18"/>
      <c r="KQ13" s="11" t="str">
        <f>IF(SUM(JX13,KB13)&gt;0,SUM(JX13,KB13),"")</f>
        <v/>
      </c>
      <c r="KR13" s="11" t="str">
        <f>IF(SUM(JW13:JX13,JZ13:KB13,KD13)-JY13-KC13&gt;0,SUM(JW13:JX13,JZ13:KB13,KD13)-JY13-KC13,"")</f>
        <v/>
      </c>
      <c r="KS13" s="11" t="str">
        <f>IF(SUM(KE13:KF13,KH13)-KG13&gt;0,SUM(KE13:KF13,KH13)-KG13,"")</f>
        <v/>
      </c>
      <c r="KT13" s="11" t="str">
        <f>IF(SUM(JX13,KB13,KF13)&gt;0,SUM(JX13,KB13,KF13),"")</f>
        <v/>
      </c>
      <c r="KU13" s="11" t="str">
        <f>IF(SUM(KR13,KS13)&gt;0,SUM(KR13,KS13),"")</f>
        <v/>
      </c>
      <c r="KV13" s="11" t="str">
        <f>IF(SUM(KJ13,KN13)&gt;0,SUM(KJ13,KN13),"")</f>
        <v/>
      </c>
      <c r="KW13" s="11" t="str">
        <f>IF(SUM(KI13:KJ13,KL13:KN13,KP13)-SUM(KK13,KO13)&gt;0,SUM(KI13:KJ13,KL13:KN13,KP13)-SUM(KK13,KO13),"")</f>
        <v/>
      </c>
      <c r="KX13" s="11" t="str">
        <f>IF(SUM(KR13,KS13,KW13)&gt;0,SUM(KR13,KS13,KW13),"")</f>
        <v/>
      </c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40" t="str">
        <f>IF(SUM(KZ13,LD13)&gt;0,SUM(KZ13,LD13),"")</f>
        <v/>
      </c>
      <c r="LT13" s="40" t="str">
        <f>IF(SUM(KY13:KZ13,LB13:LD13,LF13)-LA13-LE13&gt;0,SUM(KY13:KZ13,LB13:LD13,LF13)-LA13-LE13,"")</f>
        <v/>
      </c>
      <c r="LU13" s="40" t="str">
        <f>IF(SUM(LG13:LH13,LJ13)-LI13&gt;0,SUM(LG13:LH13,LJ13)-LI13,"")</f>
        <v/>
      </c>
      <c r="LV13" s="40" t="str">
        <f>IF(SUM(KZ13,LD13,LH13)&gt;0,SUM(KZ13,LD13,LH13),"")</f>
        <v/>
      </c>
      <c r="LW13" s="40" t="str">
        <f>IF(SUM(LT13,LU13)&gt;0,SUM(LT13,LU13),"")</f>
        <v/>
      </c>
      <c r="LX13" s="40" t="str">
        <f>IF(SUM(LL13,LP13)&gt;0,SUM(LL13,LP13),"")</f>
        <v/>
      </c>
      <c r="LY13" s="40" t="str">
        <f>IF(SUM(LK13:LL13,LN13:LP13,LR13)-SUM(LM13,LQ13)&gt;0,SUM(LK13:LL13,LN13:LP13,LR13)-SUM(LM13,LQ13),"")</f>
        <v/>
      </c>
      <c r="LZ13" s="40" t="str">
        <f>IF(SUM(LT13,LU13,LY13)&gt;0,SUM(LT13,LU13,LY13),"")</f>
        <v/>
      </c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1" t="str">
        <f>IF(SUM(MB13,MF13)&gt;0,SUM(MB13,MF13),"")</f>
        <v/>
      </c>
      <c r="MV13" s="11" t="str">
        <f>IF(SUM(MA13:MB13,MD13:MF13,MH13)-MC13-MG13&gt;0,SUM(MA13:MB13,MD13:MF13,MH13)-MC13-MG13,"")</f>
        <v/>
      </c>
      <c r="MW13" s="11" t="str">
        <f>IF(SUM(MI13:MJ13,ML13)-MK13&gt;0,SUM(MI13:MJ13,ML13)-MK13,"")</f>
        <v/>
      </c>
      <c r="MX13" s="11" t="str">
        <f>IF(SUM(MB13,MF13,MJ13)&gt;0,SUM(MB13,MF13,MJ13),"")</f>
        <v/>
      </c>
      <c r="MY13" s="11" t="str">
        <f>IF(SUM(MV13,MW13)&gt;0,SUM(MV13,MW13),"")</f>
        <v/>
      </c>
      <c r="MZ13" s="11" t="str">
        <f>IF(SUM(MN13,MR13)&gt;0,SUM(MN13,MR13),"")</f>
        <v/>
      </c>
      <c r="NA13" s="11" t="str">
        <f>IF(SUM(MM13:MN13,MP13:MR13,MT13)-SUM(MO13,MS13)&gt;0,SUM(MM13:MN13,MP13:MR13,MT13)-SUM(MO13,MS13),"")</f>
        <v/>
      </c>
      <c r="NB13" s="11" t="str">
        <f>IF(SUM(MV13,MW13,NA13)&gt;0,SUM(MV13,MW13,NA13),"")</f>
        <v/>
      </c>
      <c r="NC13" s="17"/>
      <c r="ND13" s="17"/>
      <c r="NE13" s="17"/>
      <c r="NF13" s="17"/>
      <c r="NG13" s="17"/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40" t="str">
        <f>IF(SUM(ND13,NH13)&gt;0,SUM(ND13,NH13),"")</f>
        <v/>
      </c>
      <c r="NX13" s="40" t="str">
        <f>IF(SUM(NC13:ND13,NF13:NH13,NJ13)-NE13-NI13&gt;0,SUM(NC13:ND13,NF13:NH13,NJ13)-NE13-NI13,"")</f>
        <v/>
      </c>
      <c r="NY13" s="40" t="str">
        <f>IF(SUM(NK13:NL13,NN13)-NM13&gt;0,SUM(NK13:NL13,NN13)-NM13,"")</f>
        <v/>
      </c>
      <c r="NZ13" s="40" t="str">
        <f>IF(SUM(ND13,NH13,NL13)&gt;0,SUM(ND13,NH13,NL13),"")</f>
        <v/>
      </c>
      <c r="OA13" s="40" t="str">
        <f>IF(SUM(NX13,NY13)&gt;0,SUM(NX13,NY13),"")</f>
        <v/>
      </c>
      <c r="OB13" s="40" t="str">
        <f>IF(SUM(NP13,NT13)&gt;0,SUM(NP13,NT13),"")</f>
        <v/>
      </c>
      <c r="OC13" s="40" t="str">
        <f>IF(SUM(NO13:NP13,NR13:NT13,NV13)-SUM(NQ13,NU13)&gt;0,SUM(NO13:NP13,NR13:NT13,NV13)-SUM(NQ13,NU13),"")</f>
        <v/>
      </c>
      <c r="OD13" s="40" t="str">
        <f>IF(SUM(NX13,NY13,OC13)&gt;0,SUM(NX13,NY13,OC13),"")</f>
        <v/>
      </c>
      <c r="OE13" s="18"/>
      <c r="OF13" s="18"/>
      <c r="OG13" s="18"/>
      <c r="OH13" s="18"/>
      <c r="OI13" s="18"/>
      <c r="OJ13" s="18"/>
      <c r="OK13" s="18"/>
      <c r="OL13" s="18"/>
      <c r="OM13" s="18"/>
      <c r="ON13" s="18"/>
      <c r="OO13" s="18"/>
      <c r="OP13" s="18"/>
      <c r="OQ13" s="18"/>
      <c r="OR13" s="18"/>
      <c r="OS13" s="18"/>
      <c r="OT13" s="18"/>
      <c r="OU13" s="18"/>
      <c r="OV13" s="18"/>
      <c r="OW13" s="18"/>
      <c r="OX13" s="18"/>
      <c r="OY13" s="11" t="str">
        <f>IF(SUM(OF13,OJ13)&gt;0,SUM(OF13,OJ13),"")</f>
        <v/>
      </c>
      <c r="OZ13" s="11" t="str">
        <f>IF(SUM(OE13:OF13,OH13:OJ13,OL13)-OG13-OK13&gt;0,SUM(OE13:OF13,OH13:OJ13,OL13)-OG13-OK13,"")</f>
        <v/>
      </c>
      <c r="PA13" s="11" t="str">
        <f>IF(SUM(OM13:ON13,OP13)-OO13&gt;0,SUM(OM13:ON13,OP13)-OO13,"")</f>
        <v/>
      </c>
      <c r="PB13" s="11" t="str">
        <f>IF(SUM(OF13,OJ13,ON13)&gt;0,SUM(OF13,OJ13,ON13),"")</f>
        <v/>
      </c>
      <c r="PC13" s="11" t="str">
        <f>IF(SUM(OZ13,PA13)&gt;0,SUM(OZ13,PA13),"")</f>
        <v/>
      </c>
      <c r="PD13" s="11" t="str">
        <f>IF(SUM(OR13,OV13)&gt;0,SUM(OR13,OV13),"")</f>
        <v/>
      </c>
      <c r="PE13" s="11" t="str">
        <f>IF(SUM(OQ13:OR13,OT13:OV13,OX13)-SUM(OS13,OW13)&gt;0,SUM(OQ13:OR13,OT13:OV13,OX13)-SUM(OS13,OW13),"")</f>
        <v/>
      </c>
      <c r="PF13" s="11" t="str">
        <f>IF(SUM(OZ13,PA13,PE13)&gt;0,SUM(OZ13,PA13,PE13),"")</f>
        <v/>
      </c>
      <c r="PG13" s="17"/>
      <c r="PH13" s="17"/>
      <c r="PI13" s="17"/>
      <c r="PJ13" s="17"/>
      <c r="PK13" s="17"/>
      <c r="PL13" s="17"/>
      <c r="PM13" s="17"/>
      <c r="PN13" s="17"/>
      <c r="PO13" s="17"/>
      <c r="PP13" s="17"/>
      <c r="PQ13" s="17"/>
      <c r="PR13" s="17"/>
      <c r="PS13" s="17"/>
      <c r="PT13" s="17"/>
      <c r="PU13" s="17"/>
      <c r="PV13" s="17"/>
      <c r="PW13" s="17"/>
      <c r="PX13" s="17"/>
      <c r="PY13" s="17"/>
      <c r="PZ13" s="17"/>
      <c r="QA13" s="40" t="str">
        <f>IF(SUM(PH13,PL13)&gt;0,SUM(PH13,PL13),"")</f>
        <v/>
      </c>
      <c r="QB13" s="40" t="str">
        <f>IF(SUM(PG13:PH13,PJ13:PL13,PN13)-PI13-PM13&gt;0,SUM(PG13:PH13,PJ13:PL13,PN13)-PI13-PM13,"")</f>
        <v/>
      </c>
      <c r="QC13" s="40" t="str">
        <f>IF(SUM(PO13:PP13,PR13)-PQ13&gt;0,SUM(PO13:PP13,PR13)-PQ13,"")</f>
        <v/>
      </c>
      <c r="QD13" s="40" t="str">
        <f>IF(SUM(PH13,PL13,PP13)&gt;0,SUM(PH13,PL13,PP13),"")</f>
        <v/>
      </c>
      <c r="QE13" s="40" t="str">
        <f>IF(SUM(QB13,QC13)&gt;0,SUM(QB13,QC13),"")</f>
        <v/>
      </c>
      <c r="QF13" s="40" t="str">
        <f>IF(SUM(PT13,PX13)&gt;0,SUM(PT13,PX13),"")</f>
        <v/>
      </c>
      <c r="QG13" s="40" t="str">
        <f>IF(SUM(PS13:PT13,PV13:PX13,PZ13)-SUM(PU13,PY13)&gt;0,SUM(PS13:PT13,PV13:PX13,PZ13)-SUM(PU13,PY13),"")</f>
        <v/>
      </c>
      <c r="QH13" s="40" t="str">
        <f>IF(SUM(QB13,QC13,QG13)&gt;0,SUM(QB13,QC13,QG13),"")</f>
        <v/>
      </c>
      <c r="QI13" s="18"/>
      <c r="QJ13" s="18"/>
      <c r="QK13" s="18"/>
      <c r="QL13" s="18"/>
      <c r="QM13" s="18"/>
      <c r="QN13" s="18"/>
      <c r="QO13" s="18"/>
      <c r="QP13" s="18"/>
      <c r="QQ13" s="18"/>
      <c r="QR13" s="18"/>
      <c r="QS13" s="18"/>
      <c r="QT13" s="18"/>
      <c r="QU13" s="18"/>
      <c r="QV13" s="18"/>
      <c r="QW13" s="18"/>
      <c r="QX13" s="18"/>
      <c r="QY13" s="18"/>
      <c r="QZ13" s="18"/>
      <c r="RA13" s="18"/>
      <c r="RB13" s="18"/>
      <c r="RC13" s="11" t="str">
        <f>IF(SUM(QJ13,QN13)&gt;0,SUM(QJ13,QN13),"")</f>
        <v/>
      </c>
      <c r="RD13" s="11" t="str">
        <f>IF(SUM(QI13:QJ13,QL13:QN13,QP13)-QK13-QO13&gt;0,SUM(QI13:QJ13,QL13:QN13,QP13)-QK13-QO13,"")</f>
        <v/>
      </c>
      <c r="RE13" s="11" t="str">
        <f>IF(SUM(QQ13:QR13,QT13)-QS13&gt;0,SUM(QQ13:QR13,QT13)-QS13,"")</f>
        <v/>
      </c>
      <c r="RF13" s="11" t="str">
        <f>IF(SUM(QJ13,QN13,QR13)&gt;0,SUM(QJ13,QN13,QR13),"")</f>
        <v/>
      </c>
      <c r="RG13" s="11" t="str">
        <f>IF(SUM(RD13,RE13)&gt;0,SUM(RD13,RE13),"")</f>
        <v/>
      </c>
      <c r="RH13" s="11" t="str">
        <f>IF(SUM(QV13,QZ13)&gt;0,SUM(QV13,QZ13),"")</f>
        <v/>
      </c>
      <c r="RI13" s="11" t="str">
        <f>IF(SUM(QU13:QV13,QX13:QZ13,RB13)-SUM(QW13,RA13)&gt;0,SUM(QU13:QV13,QX13:QZ13,RB13)-SUM(QW13,RA13),"")</f>
        <v/>
      </c>
      <c r="RJ13" s="11" t="str">
        <f>IF(SUM(RD13,RE13,RI13)&gt;0,SUM(RD13,RE13,RI13),"")</f>
        <v/>
      </c>
      <c r="RK13" s="17"/>
      <c r="RL13" s="17"/>
      <c r="RM13" s="17"/>
      <c r="RN13" s="17"/>
      <c r="RO13" s="17"/>
      <c r="RP13" s="17"/>
      <c r="RQ13" s="17"/>
      <c r="RR13" s="17"/>
      <c r="RS13" s="17"/>
      <c r="RT13" s="17"/>
      <c r="RU13" s="17"/>
      <c r="RV13" s="17"/>
      <c r="RW13" s="17"/>
      <c r="RX13" s="17"/>
      <c r="RY13" s="17"/>
      <c r="RZ13" s="17"/>
      <c r="SA13" s="17"/>
      <c r="SB13" s="17"/>
      <c r="SC13" s="17"/>
      <c r="SD13" s="17"/>
      <c r="SE13" s="40" t="str">
        <f>IF(SUM(RL13,RP13)&gt;0,SUM(RL13,RP13),"")</f>
        <v/>
      </c>
      <c r="SF13" s="40" t="str">
        <f>IF(SUM(RK13:RL13,RN13:RP13,RR13)-RM13-RQ13&gt;0,SUM(RK13:RL13,RN13:RP13,RR13)-RM13-RQ13,"")</f>
        <v/>
      </c>
      <c r="SG13" s="40" t="str">
        <f>IF(SUM(RS13:RT13,RV13)-RU13&gt;0,SUM(RS13:RT13,RV13)-RU13,"")</f>
        <v/>
      </c>
      <c r="SH13" s="40" t="str">
        <f>IF(SUM(RL13,RP13,RT13)&gt;0,SUM(RL13,RP13,RT13),"")</f>
        <v/>
      </c>
      <c r="SI13" s="40" t="str">
        <f>IF(SUM(SF13,SG13)&gt;0,SUM(SF13,SG13),"")</f>
        <v/>
      </c>
      <c r="SJ13" s="40" t="str">
        <f>IF(SUM(RX13,SB13)&gt;0,SUM(RX13,SB13),"")</f>
        <v/>
      </c>
      <c r="SK13" s="40" t="str">
        <f>IF(SUM(RW13:RX13,RZ13:SB13,SD13)-SUM(RY13,SC13)&gt;0,SUM(RW13:RX13,RZ13:SB13,SD13)-SUM(RY13,SC13),"")</f>
        <v/>
      </c>
      <c r="SL13" s="40" t="str">
        <f>IF(SUM(SF13,SG13,SK13)&gt;0,SUM(SF13,SG13,SK13),"")</f>
        <v/>
      </c>
      <c r="SM13" s="26">
        <f>IF($CA13="P",BK13,(BK13+AO13)/2)</f>
        <v>8.1999999999999993</v>
      </c>
      <c r="SN13" s="26">
        <f>IF($CA13="P",BL13,(BL13+AP13)/2)</f>
        <v>2.1</v>
      </c>
      <c r="SO13" s="26">
        <f>IF($CA13="P",BM13,(BM13+AQ13)/2)</f>
        <v>0</v>
      </c>
      <c r="SP13" s="26">
        <f>IF($CA13="P",BN13,(BN13+AR13)/2)</f>
        <v>0.35</v>
      </c>
      <c r="SQ13" s="26">
        <f>IF($CA13="P",BO13,(BO13+AS13)/2)</f>
        <v>8</v>
      </c>
      <c r="SR13" s="26">
        <f>IF($CA13="P",BP13,(BP13+AT13)/2)</f>
        <v>2.2999999999999998</v>
      </c>
      <c r="SS13" s="26">
        <f>IF($CA13="P",BQ13,(BQ13+AU13)/2)</f>
        <v>0</v>
      </c>
      <c r="ST13" s="26">
        <f>IF($CA13="P",BR13,(BR13+AV13)/2)</f>
        <v>0</v>
      </c>
      <c r="SU13" s="26">
        <f>IF($CA13="P",BS13,(BS13+AW13)/2)</f>
        <v>8.1</v>
      </c>
      <c r="SV13" s="26">
        <f>IF($CA13="P",BT13,(BT13+AX13)/2)</f>
        <v>1.65</v>
      </c>
      <c r="SW13" s="26">
        <f>IF($CA13="P",BU13,(BU13+AY13)/2)</f>
        <v>0</v>
      </c>
      <c r="SX13" s="26">
        <f>IF($CA13="P",BV13,(BV13+AZ13)/2)</f>
        <v>0.35</v>
      </c>
      <c r="SY13" s="26">
        <f>IF($CA13="P",BW13,(BW13+BA13)/2)</f>
        <v>8.35</v>
      </c>
      <c r="SZ13" s="26">
        <f>IF($CA13="P",BX13,(BX13+BB13)/2)</f>
        <v>2.4</v>
      </c>
      <c r="TA13" s="26">
        <f>IF($CA13="P",BY13,(BY13+BC13)/2)</f>
        <v>0</v>
      </c>
      <c r="TB13" s="26">
        <f>IF($CA13="P",BZ13,(BZ13+BD13)/2)</f>
        <v>0</v>
      </c>
      <c r="TC13" s="28" t="s">
        <v>53</v>
      </c>
      <c r="TD13" s="11">
        <f>IF(SUM(SN13,SR13)&gt;0,SUM(SN13,SR13),"")</f>
        <v>4.4000000000000004</v>
      </c>
      <c r="TE13" s="11">
        <f>IF(SUM(SM13:SN13,SP13:SR13,ST13)-SO13-SS13&gt;0,SUM(SM13:SN13,SP13:SR13,ST13)-SO13-SS13,"")</f>
        <v>20.95</v>
      </c>
      <c r="TF13" s="11">
        <f>IF(SUM(SV13,SZ13)&gt;0,SUM(SV13,SZ13),"")</f>
        <v>4.05</v>
      </c>
      <c r="TG13" s="11">
        <f>IF(SUM(SU13:SV13,SX13:SZ13,TB13)-SUM(SW13,TA13)&gt;0,SUM(SU13:SV13,SX13:SZ13,TB13)-SUM(SW13,TA13),"")</f>
        <v>20.849999999999998</v>
      </c>
      <c r="TH13" s="11">
        <f>IF(SUM(TE13,TG13)&gt;0,SUM(TE13,TG13),"")</f>
        <v>41.8</v>
      </c>
    </row>
    <row r="14" spans="1:528" x14ac:dyDescent="0.2">
      <c r="A14" s="4" t="str" cm="1">
        <f t="array" ref="A14">IF(AND(H14&lt;&gt;"",H14&lt;&gt;"No DD"),SUMPRODUCT((H$4:H$19&lt;&gt;"")*(H$4:H$19&lt;&gt;"No DD")*(E$4:E$19&gt;E14))+1,IF(H14="No DD",SUMPRODUCT((H$4:H$19="No DD")*(E$4:E$19&gt;E14))+1+SUMPRODUCT((H$4:H$19&lt;&gt;"")*(H$4:H$19&lt;&gt;"No DD")),""))</f>
        <v/>
      </c>
      <c r="B14" s="5" t="s">
        <v>70</v>
      </c>
      <c r="C14" s="4" t="s">
        <v>6</v>
      </c>
      <c r="D14" s="4">
        <v>2001</v>
      </c>
      <c r="E14" s="9">
        <f>SUM(J14:P14)+SUM(J14:M14)*0.0000001+SUM(J14)*0.0000000000001</f>
        <v>120.70000793000412</v>
      </c>
      <c r="F14" s="3" t="str">
        <f>IF(OR(AND(AJ14&gt;=AN$21,AK14&gt;=AN$25,AJ14&lt;&gt;"",AI14=""),AND(AL14&gt;=AN$21,AM14&gt;=AN$25,AL14&lt;&gt;"",AI14=""),AND(BF14&gt;=BJ$21,BG14&gt;=BJ$25,BF14&lt;&gt;"",BE14=""),AND(BH14&gt;=BJ$21,BI14&gt;=BJ$25,BH14&lt;&gt;"",BE14=""),AND(CB14&gt;=CF$21,CC14&gt;=CF$25,CB14&lt;&gt;"",CA14=""),AND(CD14&gt;=CF$21,CE14&gt;=CF$25,CD14&lt;&gt;""),AND(DC14&gt;=DJ$21,DD14&gt;=DJ$25,DC14&lt;&gt;""),AND(DH14&gt;=DJ$21,DI14&gt;=DJ$25,DH14&lt;&gt;""),AND(EE14&gt;=EL$21,EF14&gt;=EL$25,EE14&lt;&gt;""),AND(EJ14&gt;=EL$21,EK14&gt;=EL$25,EJ14&lt;&gt;""),AND(FG14&gt;=FN$21,FH14&gt;=FN$25,FG14&lt;&gt;""),AND(FL14&gt;=FN$21,FM14&gt;=FN$25,FL14&lt;&gt;""),AND(GI14&gt;=GP$21,GJ14&gt;=GP$25,GI14&lt;&gt;""),AND(GN14&gt;=GP$21,GO14&gt;=GP$25,GN14&lt;&gt;""),AND(HK14&gt;=HR$21,HL14&gt;=HR$25,HK14&lt;&gt;""),AND(HP14&gt;=HR$21,HQ14&gt;=HR$25,HP14&lt;&gt;""),AND(IM14&gt;=IT$21,IN14&gt;=IT$25,IM14&lt;&gt;""),AND(IR14&gt;=IT$21,IS14&gt;=IT$25,IR14&lt;&gt;""),AND(JO14&gt;=JV$21,JP14&gt;=JV$25,JO14&lt;&gt;""),AND(JT14&gt;=JV$21,JU14&gt;=JV$25,JT14&lt;&gt;""),AND(KQ14&gt;=KX$21,KR14&gt;=KX$25,KQ14&lt;&gt;""),AND(KV14&gt;=KX$21,KW14&gt;=KX$25,KV14&lt;&gt;""),AND(LS14&gt;=LZ$21,LT14&gt;=LZ$25,LS14&lt;&gt;""),AND(LX14&gt;=LZ$21,LY14&gt;=LZ$25,LX14&lt;&gt;""),AND(MU14&gt;=NB$21,MV14&gt;=NB$25,MU14&lt;&gt;""),AND(MZ14&gt;=NB$21,NA14&gt;=NB$25,MZ14&lt;&gt;""),AND(NW14&gt;=OD$21,NX14&gt;=OD$25,NW14&lt;&gt;""),AND(OB14&gt;=OD$21,OC14&gt;=OD$25,OB14&lt;&gt;""),AND(OY14&gt;=PF$21,OZ14&gt;=PF$25,OY14&lt;&gt;""),AND(PD14&gt;=PF$21,PE14&gt;=PF$25,PD14&lt;&gt;""),AND(QA14&gt;=QH$21,QB14&gt;=QH$25,QA14&lt;&gt;""),AND(QF14&gt;=QH$21,QG14&gt;=QH$25,QF14&lt;&gt;""),AND(RC14&gt;=RJ$21,RD14&gt;=RJ$25,RC14&lt;&gt;""),AND(RH14&gt;=RJ$21,RI14&gt;=RJ$25,RH14&lt;&gt;""),AND(SE14&gt;=SL$21,SF14&gt;=SL$25,SE14&lt;&gt;""),AND(SJ14&gt;=SL$21,SK14&gt;=SL$25,SJ14&lt;&gt;"")),"P","")</f>
        <v/>
      </c>
      <c r="G14" s="3" t="str">
        <f>IF(OR(AND(AK14&gt;=AN$25,AK14&lt;&gt;"",AI14=""),AND(AM14&gt;=AN$25,AM14&lt;&gt;"",AI14=""),AND(BG14&gt;=BJ$25,BG14&lt;&gt;"",BE14=""),AND(BI14&gt;=BJ$25,BI14&lt;&gt;"",BE14=""),AND(CC14&gt;=CF$25,CC14&lt;&gt;"",CA14=""),AND(CE14&gt;=CF$25,CE14&lt;&gt;"",CA14=""),AND(DD14&gt;=DJ$25,DD14&lt;&gt;""),AND(DI14&gt;=DJ$25,DI14&lt;&gt;""),AND(EF14&gt;=EL$25,EF14&lt;&gt;""),AND(EK14&gt;=EL$25,EK14&lt;&gt;""),AND(FH14&gt;=FN$25,FH14&lt;&gt;""),AND(FM14&gt;=FN$25,FM14&lt;&gt;""),AND(GJ14&gt;=GP$25,GJ14&lt;&gt;""),AND(GO14&gt;=GP$25,GO14&lt;&gt;""),AND(HL14&gt;=HR$25,HL14&lt;&gt;""),AND(HQ14&gt;=HR$25,HQ14&lt;&gt;""),AND(IN14&gt;=IT$25,IN14&lt;&gt;""),AND(IS14&gt;=IT$25,IS14&lt;&gt;""),AND(JP14&gt;=JV$25,JP14&lt;&gt;""),AND(JU14&gt;=JV$25,JU14&lt;&gt;""),AND(KR14&gt;=KX$25,KR14&lt;&gt;""),AND(KW14&gt;=KX$25,KW14&lt;&gt;""),AND(LT14&gt;=LZ$25,LT14&lt;&gt;""),AND(LY14&gt;=LZ$25,LY14&lt;&gt;""),AND(MV14&gt;=NB$25,MV14&lt;&gt;""),AND(NA14&gt;=NB$25,NA14&lt;&gt;""),AND(NX14&gt;=OD$25,NX14&lt;&gt;""),AND(OC14&gt;=OD$25,OC14&lt;&gt;""),AND(OZ14&gt;=PF$25,OZ14&lt;&gt;""),AND(PE14&gt;=PF$25,PE14&lt;&gt;""),AND(QB14&gt;=QH$25,QB14&lt;&gt;""),AND(QG14&gt;=QH$25,QG14&lt;&gt;""),AND(RD14&gt;=RJ$25,RD14&lt;&gt;""),AND(RI14&gt;=RJ$25,RI14&lt;&gt;""),AND(SF14&gt;=SL$25,SF14&lt;&gt;""),AND(SK14&gt;=SL$25,SK14&lt;&gt;"")),"P","")</f>
        <v/>
      </c>
      <c r="H14" s="36" t="str">
        <f>IF(AND(G14="P",F14=""),"No DD",IF(OR(AND(AJ14&gt;=AN$24,AK14&gt;=AN$28,AJ14&lt;&gt;"",AI14=""),AND(AL14&gt;=AN$24,AM14&gt;=AN$28,AL14&lt;&gt;"",AI14=""),AND(BF14&gt;=BJ$24,BG14&gt;=BJ$28,BF14&lt;&gt;"",BE14=""),AND(BH14&gt;=BJ$24,BI14&gt;=BJ$28,BH14&lt;&gt;"",BE14=""),AND(CB14&gt;=CF$24,CC14&gt;=CF$28,CB14&lt;&gt;"",CA14=""),AND(CD14&gt;=CF$24,CE14&gt;=CF$28,CD14&lt;&gt;""),AND(DC14&gt;=DJ$24,DD14&gt;=DJ$28,DC14&lt;&gt;""),AND(DH14&gt;=DJ$24,DI14&gt;=DJ$28,DH14&lt;&gt;""),AND(EE14&gt;=EL$24,EF14&gt;=EL$28,EE14&lt;&gt;""),AND(EJ14&gt;=EL$24,EK14&gt;=EL$28,EJ14&lt;&gt;""),AND(FG14&gt;=FN$24,FH14&gt;=FN$28,FG14&lt;&gt;""),AND(FL14&gt;=FN$24,FM14&gt;=FN$28,FL14&lt;&gt;""),AND(GI14&gt;=GP$24,GJ14&gt;=GP$28,GI14&lt;&gt;""),AND(GN14&gt;=GP$24,GO14&gt;=GP$28,GN14&lt;&gt;""),AND(HK14&gt;=HR$24,HL14&gt;=HR$28,HK14&lt;&gt;""),AND(HP14&gt;=HR$24,HQ14&gt;=HR$28,HP14&lt;&gt;""),AND(IM14&gt;=IT$24,IN14&gt;=IT$28,IM14&lt;&gt;""),AND(IR14&gt;=IT$24,IS14&gt;=IT$28,IR14&lt;&gt;""),AND(JO14&gt;=JV$24,JP14&gt;=JV$28,JO14&lt;&gt;""),AND(JT14&gt;=JV$24,JU14&gt;=JV$28,JT14&lt;&gt;""),AND(KQ14&gt;=KX$24,KR14&gt;=KX$28,KQ14&lt;&gt;""),AND(KV14&gt;=KX$24,KW14&gt;=KX$28,KV14&lt;&gt;""),AND(LS14&gt;=LZ$24,LT14&gt;=LZ$28,LS14&lt;&gt;""),AND(LX14&gt;=LZ$24,LY14&gt;=LZ$28,LX14&lt;&gt;""),AND(MU14&gt;=NB$24,MV14&gt;=NB$28,MU14&lt;&gt;""),AND(MZ14&gt;=NB$24,NA14&gt;=NB$28,MZ14&lt;&gt;""),AND(NW14&gt;=OD$24,NX14&gt;=OD$28,NW14&lt;&gt;""),AND(OB14&gt;=OD$24,OC14&gt;=OD$28,OB14&lt;&gt;""),AND(OY14&gt;=PF$24,OZ14&gt;=PF$28,OY14&lt;&gt;""),AND(PD14&gt;=PF$24,PE14&gt;=PF$28,PD14&lt;&gt;""),AND(QA14&gt;=QH$24,QB14&gt;=QH$28,QA14&lt;&gt;""),AND(QF14&gt;=QH$24,QG14&gt;=QH$28,QF14&lt;&gt;""),AND(RC14&gt;=RJ$24,RD14&gt;=RJ$28,RC14&lt;&gt;""),AND(RH14&gt;=RJ$24,RI14&gt;=RJ$28,RH14&lt;&gt;""),AND(SE14&gt;=SL$24,SF14&gt;=SL$28,SE14&lt;&gt;""),AND(SJ14&gt;=SL$24,SK14&gt;=SL$28,SJ14&lt;&gt;"")),"Merit",IF(OR(AND(AJ14&gt;=AN$23,AK14&gt;=AN$27,AJ14&lt;&gt;"",AI14=""),AND(AL14&gt;=AN$23,AM14&gt;=AN$27,AL14&lt;&gt;"",AI14=""),AND(BF14&gt;=BJ$23,BG14&gt;=BJ$27,BF14&lt;&gt;"",BE14=""),AND(BH14&gt;=BJ$23,BI14&gt;=BJ$27,BH14&lt;&gt;"",BE14=""),AND(CB14&gt;=CF$23,CC14&gt;=CF$27,CB14&lt;&gt;"",CA14=""),AND(CD14&gt;=CF$23,CE14&gt;=CF$27,CD14&lt;&gt;""),AND(DC14&gt;=DJ$23,DD14&gt;=DJ$27,DC14&lt;&gt;""),AND(DH14&gt;=DJ$23,DI14&gt;=DJ$27,DH14&lt;&gt;""),AND(EE14&gt;=EL$23,EF14&gt;=EL$27,EE14&lt;&gt;""),AND(EJ14&gt;=EL$23,EK14&gt;=EL$27,EJ14&lt;&gt;""),AND(FG14&gt;=FN$23,FH14&gt;=FN$27,FG14&lt;&gt;""),AND(FL14&gt;=FN$23,FM14&gt;=FN$27,FL14&lt;&gt;""),AND(GI14&gt;=GP$23,GJ14&gt;=GP$27,GI14&lt;&gt;""),AND(GN14&gt;=GP$23,GO14&gt;=GP$27,GN14&lt;&gt;""),AND(HK14&gt;=HR$23,HL14&gt;=HR$27,HK14&lt;&gt;""),AND(HP14&gt;=HR$23,HQ14&gt;=HR$27,HP14&lt;&gt;""),AND(IM14&gt;=IT$23,IN14&gt;=IT$27,IM14&lt;&gt;""),AND(IR14&gt;=IT$23,IS14&gt;=IT$27,IR14&lt;&gt;""),AND(JO14&gt;=JV$23,JP14&gt;=JV$27,JO14&lt;&gt;""),AND(JT14&gt;=JV$23,JU14&gt;=JV$27,JT14&lt;&gt;""),AND(KQ14&gt;=KX$23,KR14&gt;=KX$27,KQ14&lt;&gt;""),AND(KV14&gt;=KX$23,KW14&gt;=KX$27,KV14&lt;&gt;""),AND(LS14&gt;=LZ$23,LT14&gt;=LZ$27,LS14&lt;&gt;""),AND(LX14&gt;=LZ$23,LY14&gt;=LZ$27,LX14&lt;&gt;""),AND(MU14&gt;=NB$23,MV14&gt;=NB$27,MU14&lt;&gt;""),AND(MZ14&gt;=NB$23,NA14&gt;=NB$27,MZ14&lt;&gt;""),AND(NW14&gt;=OD$23,NX14&gt;=OD$27,NW14&lt;&gt;""),AND(OB14&gt;=OD$23,OC14&gt;=OD$27,OB14&lt;&gt;""),AND(OY14&gt;=PF$23,OZ14&gt;=PF$27,OY14&lt;&gt;""),AND(PD14&gt;=PF$23,PE14&gt;=PF$27,PD14&lt;&gt;""),AND(QA14&gt;=QH$23,QB14&gt;=QH$27,QA14&lt;&gt;""),AND(QF14&gt;=QH$23,QG14&gt;=QH$27,QF14&lt;&gt;""),AND(RC14&gt;=RJ$23,RD14&gt;=RJ$27,RC14&lt;&gt;""),AND(RH14&gt;=RJ$23,RI14&gt;=RJ$27,RH14&lt;&gt;""),AND(SE14&gt;=SL$23,SF14&gt;=SL$27,SE14&lt;&gt;""),AND(SJ14&gt;=SL$23,SK14&gt;=SL$27,SJ14&lt;&gt;"")),"Excellence",IF(I14="P","Worlds Team",IF(F14="P","National Team","")))))</f>
        <v/>
      </c>
      <c r="I14" s="3" t="str">
        <f>IF(OR(AND(AJ14&gt;=AN$22,AK14&gt;=AN$26,AJ14&lt;&gt;"",AI14=""),AND(AL14&gt;=AN$22,AM14&gt;=AN$26,AL14&lt;&gt;"",AI14=""),AND(BF14&gt;=BJ$22,BG14&gt;=BJ$26,BF14&lt;&gt;"",BE14=""),AND(BH14&gt;=BJ$22,BI14&gt;=BJ$26,BH14&lt;&gt;"",BE14=""),AND(CB14&gt;=CF$22,CC14&gt;=CF$26,CB14&lt;&gt;"",CA14=""),AND(CD14&gt;=CF$22,CE14&gt;=CF$26,CD14&lt;&gt;""),AND(DC14&gt;=DJ$22,DD14&gt;=DJ$26,DC14&lt;&gt;""),AND(DH14&gt;=DJ$22,DI14&gt;=DJ$26,DH14&lt;&gt;""),AND(EE14&gt;=EL$22,EF14&gt;=EL$26,EE14&lt;&gt;""),AND(EJ14&gt;=EL$22,EK14&gt;=EL$26,EJ14&lt;&gt;""),AND(FG14&gt;=FN$22,FH14&gt;=FN$26,FG14&lt;&gt;""),AND(FL14&gt;=FN$22,FM14&gt;=FN$26,FL14&lt;&gt;""),AND(GI14&gt;=GP$22,GJ14&gt;=GP$26,GI14&lt;&gt;""),AND(GN14&gt;=GP$22,GO14&gt;=GP$26,GN14&lt;&gt;""),AND(HK14&gt;=HR$22,HL14&gt;=HR$26,HK14&lt;&gt;""),AND(HP14&gt;=HR$22,HQ14&gt;=HR$26,HP14&lt;&gt;""),AND(IM14&gt;=IT$22,IN14&gt;=IT$26,IM14&lt;&gt;""),AND(IR14&gt;=IT$22,IS14&gt;=IT$26,IR14&lt;&gt;""),AND(JO14&gt;=JV$22,JP14&gt;=JV$26,JO14&lt;&gt;""),AND(JT14&gt;=JV$22,JU14&gt;=JV$26,JT14&lt;&gt;""),AND(KQ14&gt;=KX$22,KR14&gt;=KX$26,KQ14&lt;&gt;""),AND(KV14&gt;=KX$22,KW14&gt;=KX$26,KV14&lt;&gt;""),AND(LS14&gt;=LZ$22,LT14&gt;=LZ$26,LS14&lt;&gt;""),AND(LX14&gt;=LZ$22,LY14&gt;=LZ$26,LX14&lt;&gt;""),AND(MU14&gt;=NB$22,MV14&gt;=NB$26,MU14&lt;&gt;""),AND(MZ14&gt;=NB$22,NA14&gt;=NB$26,MZ14&lt;&gt;""),AND(NW14&gt;=OD$22,NX14&gt;=OD$26,NW14&lt;&gt;""),AND(OB14&gt;=OD$22,OC14&gt;=OD$26,OB14&lt;&gt;""),AND(OY14&gt;=PF$22,OZ14&gt;=PF$26,OY14&lt;&gt;""),AND(PD14&gt;=PF$22,PE14&gt;=PF$26,PD14&lt;&gt;""),AND(QA14&gt;=QH$22,QB14&gt;=QH$26,QA14&lt;&gt;""),AND(QF14&gt;=QH$22,QG14&gt;=QH$26,QF14&lt;&gt;""),AND(RC14&gt;=RJ$22,RD14&gt;=RJ$26,RC14&lt;&gt;""),AND(RH14&gt;=RJ$22,RI14&gt;=RJ$26,RH14&lt;&gt;""),AND(SE14&gt;=SL$22,SF14&gt;=SL$26,SE14&lt;&gt;""),AND(SJ14&gt;=SL$22,SK14&gt;=SL$26,SJ14&lt;&gt;"")),"P","")</f>
        <v/>
      </c>
      <c r="J14" s="8">
        <f>IF(COUNT(AK14,BG14,CC14)&gt;0,LARGE((AK14,BG14,CC14),1),0)</f>
        <v>41.4</v>
      </c>
      <c r="K14" s="8" t="str">
        <f>IF(J14=0,"",IF(J14=CC14,$BK$1,IF(J14=BG14,$AO$1,IF(J14=AK14,$S$1,""))))</f>
        <v>2025 Elite Canada</v>
      </c>
      <c r="L14" s="8">
        <f>IF(COUNT(AK14,BG14,CC14)&gt;1,LARGE((AK14,BG14,CC14),2),0)</f>
        <v>37.9</v>
      </c>
      <c r="M14" s="8" t="str">
        <f>IF(K14=0,"",IF(AND(L14=J14,L14=AK14,K14=BG14),$S$1,IF(AND(L14=J14,L14=AK14,L14=CC14),$S$1,IF(AND(L14=J14,L14=CC14,L14=BG14),$AO$1,IF(L14=CC14,$BK$1,IF(L14=BG14,$AO$1,IF(L14=AK14,$S$1,"")))))))</f>
        <v>2025 3rd Domestic Trial</v>
      </c>
      <c r="N14" s="8">
        <f>IF(MAX(AM14,BI14,CE14)&gt;0,MAX(AM14,BI14,CE14),0)</f>
        <v>41.4</v>
      </c>
      <c r="O14" s="8" t="str">
        <f>IF(N14=0,"",IF(N14=CE14,$BK$1,IF(N14=BI14,$AO$1,IF(N14=AM14,$S$1,""))))</f>
        <v>2025 Elite Canada</v>
      </c>
      <c r="P14" s="8" t="str">
        <f>IF(MAX(CG14:CH14)&gt;0,MAX(CG14:CH14),"")</f>
        <v/>
      </c>
      <c r="Q14" s="11" t="str">
        <f>IF(P14="","",IF(P14=CG14,"("&amp;CG$2&amp;")",IF(P14=CH14,"("&amp;CH$2&amp;")")))</f>
        <v/>
      </c>
      <c r="R14" s="8" t="str">
        <f>IF(P14="","",IF(P14=CG14,IF(P14+IF(L14="",0,L14)=SF14,$RK$1,IF(P14+IF(L14="",0,L14)=RD14,$QI$1,IF(P14+IF(L14="",0,L14)=QB14,$PG$1,IF(P14+IF(L14="",0,L14)=OZ14,$OE$1,IF(P14+IF(L14="",0,L14)=NX14,$NC$1,IF(P14+IF(L14="",0,L14)=MV14,$MA$1,IF(P14+IF(L14="",0,L14)=LT14,$KY$1,IF(P14+IF(L14="",0,L14)=KR14,$JW$1,IF(P14+IF(L14="",0,L14)=JP14,$IU$1,IF(P14+IF(L14="",0,L14)=IN14,$HS$1,IF(P14+IF(L14="",0,L14)=HL14,$GQ$1,IF(P14+IF(L14="",0,L14)=GJ14,$FO$1,IF(P14+IF(L14="",0,L14)=FH14,$EM$1,IF(P14+IF(L14="",0,L14)=EF14,$DK$1,IF(P14+IF(L14="",0,L14)=DD14,$CI$1))))))))))))))),IF(P14=CH14,IF(P14+IF(N14="",0,N14)=SK14,$RK$1,IF(P14+IF(N14="",0,N14)=RI14,$QI$1,IF(P14+IF(N14="",0,N14)=QG14,$PG$1,IF(P14+IF(N14="",0,N14)=PE14,$OE$1,IF(P14+IF(N14="",0,N14)=OC14,$NC$1,IF(P14+IF(N14="",0,N14)=NA14,$MA$1,IF(P14+IF(N14="",0,N14)=LY14,$KY$1,IF(P14+IF(N14="",0,N14)=KW14,$JW$1,IF(P14+IF(N14="",0,N14)=JU14,$IU$1,IF(P14+IF(N14="",0,N14)=IS14,$HS$1,IF(P14+IF(N14="",0,N14)=HQ14,$GQ$1,IF(P14+IF(N14="",0,N14)=GO14,$FO$1,IF(P14+IF(N14="",0,N14)=FM14,$EM$1,IF(P14+IF(N14="",0,N14)=EK14,$DK$1,IF(P14+IF(N14="",0,N14)=DI14,$CI$1))))))))))))))))))</f>
        <v/>
      </c>
      <c r="S14" s="19">
        <v>16.3</v>
      </c>
      <c r="T14" s="19">
        <v>4.0999999999999996</v>
      </c>
      <c r="U14" s="19">
        <v>0</v>
      </c>
      <c r="V14" s="19">
        <v>0</v>
      </c>
      <c r="W14" s="19">
        <v>16.399999999999999</v>
      </c>
      <c r="X14" s="19">
        <v>4.5999999999999996</v>
      </c>
      <c r="Y14" s="19">
        <v>0</v>
      </c>
      <c r="Z14" s="19">
        <v>0</v>
      </c>
      <c r="AA14" s="19">
        <v>16.399999999999999</v>
      </c>
      <c r="AB14" s="19">
        <v>4.8</v>
      </c>
      <c r="AC14" s="19">
        <v>0</v>
      </c>
      <c r="AD14" s="19">
        <v>0</v>
      </c>
      <c r="AE14" s="19">
        <v>15.6</v>
      </c>
      <c r="AF14" s="19">
        <v>4.5999999999999996</v>
      </c>
      <c r="AG14" s="19">
        <v>0</v>
      </c>
      <c r="AH14" s="19">
        <v>0</v>
      </c>
      <c r="AI14" s="27"/>
      <c r="AJ14" s="40">
        <f>IF(SUM(T14,X14)&gt;0,SUM(T14,X14),"")</f>
        <v>8.6999999999999993</v>
      </c>
      <c r="AK14" s="40">
        <f>IF(SUM(S14:T14,V14:X14,Z14)-U14-Y14&gt;0,SUM(S14:T14,V14:X14,Z14)-U14-Y14,"")</f>
        <v>41.4</v>
      </c>
      <c r="AL14" s="40">
        <f>IF(SUM(AB14,AF14)&gt;0,SUM(AB14,AF14),"")</f>
        <v>9.3999999999999986</v>
      </c>
      <c r="AM14" s="40">
        <f>IF(SUM(AA14:AB14,AD14:AF14,AH14)-SUM(AC14,AG14)&gt;0,SUM(AA14:AB14,AD14:AF14,AH14)-SUM(AC14,AG14),"")</f>
        <v>41.4</v>
      </c>
      <c r="AN14" s="40">
        <f>IF(SUM(AK14,AM14)&gt;0,SUM(AK14,AM14),"")</f>
        <v>82.8</v>
      </c>
      <c r="AO14" s="18">
        <v>16.899999999999999</v>
      </c>
      <c r="AP14" s="18">
        <v>3.2</v>
      </c>
      <c r="AQ14" s="18">
        <v>2.4</v>
      </c>
      <c r="AR14" s="18">
        <v>0</v>
      </c>
      <c r="AS14" s="18">
        <v>16.7</v>
      </c>
      <c r="AT14" s="18">
        <v>2.8</v>
      </c>
      <c r="AU14" s="18">
        <v>2.8</v>
      </c>
      <c r="AV14" s="18">
        <v>0</v>
      </c>
      <c r="AW14" s="18"/>
      <c r="AX14" s="18"/>
      <c r="AY14" s="18"/>
      <c r="AZ14" s="18"/>
      <c r="BA14" s="18"/>
      <c r="BB14" s="18"/>
      <c r="BC14" s="18"/>
      <c r="BD14" s="18"/>
      <c r="BE14" s="28"/>
      <c r="BF14" s="11">
        <f>IF(SUM(AP14,AT14)&gt;0,SUM(AP14,AT14),"")</f>
        <v>6</v>
      </c>
      <c r="BG14" s="11">
        <f>IF(SUM(AO14:AP14,AR14:AT14,AV14)-AQ14-AU14&gt;0,SUM(AO14:AP14,AR14:AT14,AV14)-AQ14-AU14,"")</f>
        <v>34.4</v>
      </c>
      <c r="BH14" s="11" t="str">
        <f>IF(SUM(AX14,BB14)&gt;0,SUM(AX14,BB14),"")</f>
        <v/>
      </c>
      <c r="BI14" s="11" t="str">
        <f>IF(SUM(AW14:AX14,AZ14:BB14,BD14)-SUM(AY14,BC14)&gt;0,SUM(AW14:AX14,AZ14:BB14,BD14)-SUM(AY14,BC14),"")</f>
        <v/>
      </c>
      <c r="BJ14" s="11">
        <f>IF(SUM(BG14,BI14)&gt;0,SUM(BG14,BI14),"")</f>
        <v>34.4</v>
      </c>
      <c r="BK14" s="19">
        <v>16.600000000000001</v>
      </c>
      <c r="BL14" s="19">
        <v>3.65</v>
      </c>
      <c r="BM14" s="19">
        <v>1.2</v>
      </c>
      <c r="BN14" s="19">
        <v>0</v>
      </c>
      <c r="BO14" s="19">
        <v>16.549999999999997</v>
      </c>
      <c r="BP14" s="19">
        <v>3.6999999999999997</v>
      </c>
      <c r="BQ14" s="19">
        <v>1.4</v>
      </c>
      <c r="BR14" s="19">
        <v>0</v>
      </c>
      <c r="BS14" s="19">
        <v>8.1999999999999993</v>
      </c>
      <c r="BT14" s="19">
        <v>2.4</v>
      </c>
      <c r="BU14" s="19">
        <v>0</v>
      </c>
      <c r="BV14" s="19">
        <v>0</v>
      </c>
      <c r="BW14" s="19">
        <v>7.8</v>
      </c>
      <c r="BX14" s="19">
        <v>2.2999999999999998</v>
      </c>
      <c r="BY14" s="19">
        <v>0</v>
      </c>
      <c r="BZ14" s="19">
        <v>0</v>
      </c>
      <c r="CA14" s="27" t="s">
        <v>53</v>
      </c>
      <c r="CB14" s="40">
        <f>IF(SUM(BL14,BP14)&gt;0,SUM(BL14,BP14),"")</f>
        <v>7.35</v>
      </c>
      <c r="CC14" s="40">
        <f>IF(SUM(BK14:BL14,BN14:BP14,BR14)-BM14-BQ14&gt;0,SUM(BK14:BL14,BN14:BP14,BR14)-BM14-BQ14,"")</f>
        <v>37.9</v>
      </c>
      <c r="CD14" s="40">
        <f>IF(SUM(BT14,BX14)&gt;0,SUM(BT14,BX14),"")</f>
        <v>4.6999999999999993</v>
      </c>
      <c r="CE14" s="40">
        <f>IF(SUM(BS14:BT14,BV14:BX14,BZ14)-SUM(BU14,BY14)&gt;0,SUM(BS14:BT14,BV14:BX14,BZ14)-SUM(BU14,BY14),"")</f>
        <v>20.7</v>
      </c>
      <c r="CF14" s="40">
        <f>IF(SUM(CC14,CE14)&gt;0,SUM(CC14,CE14),"")</f>
        <v>58.599999999999994</v>
      </c>
      <c r="CG14" s="51" t="str">
        <f>IF(MAX(DD14,EF14,FH14,GJ14,HL14,IN14,JP14,KR14,LT14,MV14,NX14,OZ14,QB14,RD14,SF14)-IF(L14="",0,L14)&gt;0.001,MAX(DD14,EF14,FH14,GJ14,HL14,IN14,JP14,KR14,LT14,MV14,NX14,OZ14,QB14,RD14,SF14)-IF(L14="",0,L14),"")</f>
        <v/>
      </c>
      <c r="CH14" s="51" t="str">
        <f>IF(MAX(DI14,EK14,FM14,GO14,HQ14,IS14,JU14,KW14,LY14,NA14,OC14,PE14,QG14,RI14,SK14)-IF(N14="",0,N14)&gt;0.001,MAX(DI14,EK14,FM14,GO14,HQ14,IS14,JU14,KW14,LY14,NA14,OC14,PE14,QG14,RI14,SK14)-IF(N14="",0,N14),"")</f>
        <v/>
      </c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40" t="str">
        <f>IF(SUM(CJ14,CN14)&gt;0,SUM(CJ14,CN14),"")</f>
        <v/>
      </c>
      <c r="DD14" s="40" t="str">
        <f>IF(SUM(CI14:CJ14,CL14:CN14,CP14)-CK14-CO14&gt;0,SUM(CI14:CJ14,CL14:CN14,CP14)-CK14-CO14,"")</f>
        <v/>
      </c>
      <c r="DE14" s="40" t="str">
        <f>IF(SUM(CQ14:CR14,CT14)-CS14&gt;0,SUM(CQ14:CR14,CT14)-CS14,"")</f>
        <v/>
      </c>
      <c r="DF14" s="40" t="str">
        <f>IF(SUM(CJ14,CN14,CR14)&gt;0,SUM(CJ14,CN14,CR14),"")</f>
        <v/>
      </c>
      <c r="DG14" s="40" t="str">
        <f>IF(SUM(DD14,DE14)&gt;0,SUM(DD14,DE14),"")</f>
        <v/>
      </c>
      <c r="DH14" s="40" t="str">
        <f>IF(SUM(CV14,CZ14)&gt;0,SUM(CV14,CZ14),"")</f>
        <v/>
      </c>
      <c r="DI14" s="40" t="str">
        <f>IF(SUM(CU14:CV14,CX14:CZ14,DB14)-SUM(CW14,DA14)&gt;0,SUM(CU14:CV14,CX14:CZ14,DB14)-SUM(CW14,DA14),"")</f>
        <v/>
      </c>
      <c r="DJ14" s="40" t="str">
        <f>IF(SUM(DD14,DE14,DI14)&gt;0,SUM(DD14,DE14,DI14),"")</f>
        <v/>
      </c>
      <c r="DK14" s="18"/>
      <c r="DL14" s="18"/>
      <c r="DM14" s="18"/>
      <c r="DN14" s="18"/>
      <c r="DO14" s="18"/>
      <c r="DP14" s="18"/>
      <c r="DQ14" s="18"/>
      <c r="DR14" s="18"/>
      <c r="DS14" s="18"/>
      <c r="DT14" s="18"/>
      <c r="DU14" s="18"/>
      <c r="DV14" s="18"/>
      <c r="DW14" s="18"/>
      <c r="DX14" s="18"/>
      <c r="DY14" s="18"/>
      <c r="DZ14" s="18"/>
      <c r="EA14" s="18"/>
      <c r="EB14" s="18"/>
      <c r="EC14" s="18"/>
      <c r="ED14" s="18"/>
      <c r="EE14" s="11" t="str">
        <f>IF(SUM(DL14,DP14)&gt;0,SUM(DL14,DP14),"")</f>
        <v/>
      </c>
      <c r="EF14" s="11" t="str">
        <f>IF(SUM(DK14:DL14,DN14:DP14,DR14)-DM14-DQ14&gt;0,SUM(DK14:DL14,DN14:DP14,DR14)-DM14-DQ14,"")</f>
        <v/>
      </c>
      <c r="EG14" s="11" t="str">
        <f>IF(SUM(DS14:DT14,DV14)-DU14&gt;0,SUM(DS14:DT14,DV14)-DU14,"")</f>
        <v/>
      </c>
      <c r="EH14" s="11" t="str">
        <f>IF(SUM(DL14,DP14,DT14)&gt;0,SUM(DL14,DP14,DT14),"")</f>
        <v/>
      </c>
      <c r="EI14" s="11" t="str">
        <f>IF(SUM(EF14,EG14)&gt;0,SUM(EF14,EG14),"")</f>
        <v/>
      </c>
      <c r="EJ14" s="11" t="str">
        <f>IF(SUM(DX14,EB14)&gt;0,SUM(DX14,EB14),"")</f>
        <v/>
      </c>
      <c r="EK14" s="11" t="str">
        <f>IF(SUM(DW14:DX14,DZ14:EB14,ED14)-SUM(DY14,EC14)&gt;0,SUM(DW14:DX14,DZ14:EB14,ED14)-SUM(DY14,EC14),"")</f>
        <v/>
      </c>
      <c r="EL14" s="11" t="str">
        <f>IF(SUM(EF14,EG14,EK14)&gt;0,SUM(EF14,EG14,EK14),"")</f>
        <v/>
      </c>
      <c r="EM14" s="17"/>
      <c r="EN14" s="17"/>
      <c r="EO14" s="17"/>
      <c r="EP14" s="17"/>
      <c r="EQ14" s="17"/>
      <c r="ER14" s="17"/>
      <c r="ES14" s="17"/>
      <c r="ET14" s="17"/>
      <c r="EU14" s="17"/>
      <c r="EV14" s="17"/>
      <c r="EW14" s="17"/>
      <c r="EX14" s="17"/>
      <c r="EY14" s="17"/>
      <c r="EZ14" s="17"/>
      <c r="FA14" s="17"/>
      <c r="FB14" s="17"/>
      <c r="FC14" s="17"/>
      <c r="FD14" s="17"/>
      <c r="FE14" s="17"/>
      <c r="FF14" s="17"/>
      <c r="FG14" s="40" t="str">
        <f>IF(SUM(EN14,ER14)&gt;0,SUM(EN14,ER14),"")</f>
        <v/>
      </c>
      <c r="FH14" s="40" t="str">
        <f>IF(SUM(EM14:EN14,EP14:ER14,ET14)-EO14-ES14&gt;0,SUM(EM14:EN14,EP14:ER14,ET14)-EO14-ES14,"")</f>
        <v/>
      </c>
      <c r="FI14" s="40" t="str">
        <f>IF(SUM(EU14:EV14,EX14)-EW14&gt;0,SUM(EU14:EV14,EX14)-EW14,"")</f>
        <v/>
      </c>
      <c r="FJ14" s="40" t="str">
        <f>IF(SUM(EN14,ER14,EV14)&gt;0,SUM(EN14,ER14,EV14),"")</f>
        <v/>
      </c>
      <c r="FK14" s="40" t="str">
        <f>IF(SUM(FH14,FI14)&gt;0,SUM(FH14,FI14),"")</f>
        <v/>
      </c>
      <c r="FL14" s="40" t="str">
        <f>IF(SUM(EZ14,FD14)&gt;0,SUM(EZ14,FD14),"")</f>
        <v/>
      </c>
      <c r="FM14" s="40" t="str">
        <f>IF(SUM(EY14:EZ14,FB14:FD14,FF14)-SUM(FA14,FE14)&gt;0,SUM(EY14:EZ14,FB14:FD14,FF14)-SUM(FA14,FE14),"")</f>
        <v/>
      </c>
      <c r="FN14" s="40" t="str">
        <f>IF(SUM(FH14,FI14,FM14)&gt;0,SUM(FH14,FI14,FM14),"")</f>
        <v/>
      </c>
      <c r="FO14" s="18"/>
      <c r="FP14" s="18"/>
      <c r="FQ14" s="18"/>
      <c r="FR14" s="18"/>
      <c r="FS14" s="18"/>
      <c r="FT14" s="18"/>
      <c r="FU14" s="18"/>
      <c r="FV14" s="18"/>
      <c r="FW14" s="18"/>
      <c r="FX14" s="18"/>
      <c r="FY14" s="18"/>
      <c r="FZ14" s="18"/>
      <c r="GA14" s="18"/>
      <c r="GB14" s="18"/>
      <c r="GC14" s="18"/>
      <c r="GD14" s="18"/>
      <c r="GE14" s="18"/>
      <c r="GF14" s="18"/>
      <c r="GG14" s="18"/>
      <c r="GH14" s="18"/>
      <c r="GI14" s="11" t="str">
        <f>IF(SUM(FP14,FT14)&gt;0,SUM(FP14,FT14),"")</f>
        <v/>
      </c>
      <c r="GJ14" s="11" t="str">
        <f>IF(SUM(FO14:FP14,FR14:FT14,FV14)-FQ14-FU14&gt;0,SUM(FO14:FP14,FR14:FT14,FV14)-FQ14-FU14,"")</f>
        <v/>
      </c>
      <c r="GK14" s="11" t="str">
        <f>IF(SUM(FW14:FX14,FZ14)-FY14&gt;0,SUM(FW14:FX14,FZ14)-FY14,"")</f>
        <v/>
      </c>
      <c r="GL14" s="11" t="str">
        <f>IF(SUM(FP14,FT14,FX14)&gt;0,SUM(FP14,FT14,FX14),"")</f>
        <v/>
      </c>
      <c r="GM14" s="11" t="str">
        <f>IF(SUM(GJ14,GK14)&gt;0,SUM(GJ14,GK14),"")</f>
        <v/>
      </c>
      <c r="GN14" s="11" t="str">
        <f>IF(SUM(GB14,GF14)&gt;0,SUM(GB14,GF14),"")</f>
        <v/>
      </c>
      <c r="GO14" s="11" t="str">
        <f>IF(SUM(GA14:GB14,GD14:GF14,GH14)-SUM(GC14,GG14)&gt;0,SUM(GA14:GB14,GD14:GF14,GH14)-SUM(GC14,GG14),"")</f>
        <v/>
      </c>
      <c r="GP14" s="11" t="str">
        <f>IF(SUM(GJ14,GK14,GO14)&gt;0,SUM(GJ14,GK14,GO14),"")</f>
        <v/>
      </c>
      <c r="GQ14" s="17"/>
      <c r="GR14" s="17"/>
      <c r="GS14" s="17"/>
      <c r="GT14" s="17"/>
      <c r="GU14" s="17"/>
      <c r="GV14" s="17"/>
      <c r="GW14" s="17"/>
      <c r="GX14" s="17"/>
      <c r="GY14" s="17"/>
      <c r="GZ14" s="17"/>
      <c r="HA14" s="17"/>
      <c r="HB14" s="17"/>
      <c r="HC14" s="17"/>
      <c r="HD14" s="17"/>
      <c r="HE14" s="17"/>
      <c r="HF14" s="17"/>
      <c r="HG14" s="17"/>
      <c r="HH14" s="17"/>
      <c r="HI14" s="17"/>
      <c r="HJ14" s="17"/>
      <c r="HK14" s="40" t="str">
        <f>IF(SUM(GR14,GV14)&gt;0,SUM(GR14,GV14),"")</f>
        <v/>
      </c>
      <c r="HL14" s="40" t="str">
        <f>IF(SUM(GQ14:GR14,GT14:GV14,GX14)-GS14-GW14&gt;0,SUM(GQ14:GR14,GT14:GV14,GX14)-GS14-GW14,"")</f>
        <v/>
      </c>
      <c r="HM14" s="40" t="str">
        <f>IF(SUM(GY14:GZ14,HB14)-HA14&gt;0,SUM(GY14:GZ14,HB14)-HA14,"")</f>
        <v/>
      </c>
      <c r="HN14" s="40" t="str">
        <f>IF(SUM(GR14,GV14,GZ14)&gt;0,SUM(GR14,GV14,GZ14),"")</f>
        <v/>
      </c>
      <c r="HO14" s="40" t="str">
        <f>IF(SUM(HL14,HM14)&gt;0,SUM(HL14,HM14),"")</f>
        <v/>
      </c>
      <c r="HP14" s="40" t="str">
        <f>IF(SUM(HD14,HH14)&gt;0,SUM(HD14,HH14),"")</f>
        <v/>
      </c>
      <c r="HQ14" s="40" t="str">
        <f>IF(SUM(HC14:HD14,HF14:HH14,HJ14)-SUM(HE14,HI14)&gt;0,SUM(HC14:HD14,HF14:HH14,HJ14)-SUM(HE14,HI14),"")</f>
        <v/>
      </c>
      <c r="HR14" s="40" t="str">
        <f>IF(SUM(HL14,HM14,HQ14)&gt;0,SUM(HL14,HM14,HQ14),"")</f>
        <v/>
      </c>
      <c r="HS14" s="18"/>
      <c r="HT14" s="18"/>
      <c r="HU14" s="18"/>
      <c r="HV14" s="18"/>
      <c r="HW14" s="18"/>
      <c r="HX14" s="18"/>
      <c r="HY14" s="18"/>
      <c r="HZ14" s="18"/>
      <c r="IA14" s="18"/>
      <c r="IB14" s="18"/>
      <c r="IC14" s="18"/>
      <c r="ID14" s="18"/>
      <c r="IE14" s="18"/>
      <c r="IF14" s="18"/>
      <c r="IG14" s="18"/>
      <c r="IH14" s="18"/>
      <c r="II14" s="18"/>
      <c r="IJ14" s="18"/>
      <c r="IK14" s="18"/>
      <c r="IL14" s="18"/>
      <c r="IM14" s="11" t="str">
        <f>IF(SUM(HT14,HX14)&gt;0,SUM(HT14,HX14),"")</f>
        <v/>
      </c>
      <c r="IN14" s="11" t="str">
        <f>IF(SUM(HS14:HT14,HV14:HX14,HZ14)-HU14-HY14&gt;0,SUM(HS14:HT14,HV14:HX14,HZ14)-HU14-HY14,"")</f>
        <v/>
      </c>
      <c r="IO14" s="11" t="str">
        <f>IF(SUM(IA14:IB14,ID14)-IC14&gt;0,SUM(IA14:IB14,ID14)-IC14,"")</f>
        <v/>
      </c>
      <c r="IP14" s="11" t="str">
        <f>IF(SUM(HT14,HX14,IB14)&gt;0,SUM(HT14,HX14,IB14),"")</f>
        <v/>
      </c>
      <c r="IQ14" s="11" t="str">
        <f>IF(SUM(IN14,IO14)&gt;0,SUM(IN14,IO14),"")</f>
        <v/>
      </c>
      <c r="IR14" s="11" t="str">
        <f>IF(SUM(IF14,IJ14)&gt;0,SUM(IF14,IJ14),"")</f>
        <v/>
      </c>
      <c r="IS14" s="11" t="str">
        <f>IF(SUM(IE14:IF14,IH14:IJ14,IL14)-SUM(IG14,IK14)&gt;0,SUM(IE14:IF14,IH14:IJ14,IL14)-SUM(IG14,IK14),"")</f>
        <v/>
      </c>
      <c r="IT14" s="11" t="str">
        <f>IF(SUM(IN14,IO14,IS14)&gt;0,SUM(IN14,IO14,IS14),"")</f>
        <v/>
      </c>
      <c r="IU14" s="17"/>
      <c r="IV14" s="17"/>
      <c r="IW14" s="17"/>
      <c r="IX14" s="17"/>
      <c r="IY14" s="17"/>
      <c r="IZ14" s="17"/>
      <c r="JA14" s="17"/>
      <c r="JB14" s="17"/>
      <c r="JC14" s="17"/>
      <c r="JD14" s="17"/>
      <c r="JE14" s="17"/>
      <c r="JF14" s="17"/>
      <c r="JG14" s="17"/>
      <c r="JH14" s="17"/>
      <c r="JI14" s="17"/>
      <c r="JJ14" s="17"/>
      <c r="JK14" s="17"/>
      <c r="JL14" s="17"/>
      <c r="JM14" s="17"/>
      <c r="JN14" s="17"/>
      <c r="JO14" s="40" t="str">
        <f>IF(SUM(IV14,IZ14)&gt;0,SUM(IV14,IZ14),"")</f>
        <v/>
      </c>
      <c r="JP14" s="40" t="str">
        <f>IF(SUM(IU14:IV14,IX14:IZ14,JB14)-IW14-JA14&gt;0,SUM(IU14:IV14,IX14:IZ14,JB14)-IW14-JA14,"")</f>
        <v/>
      </c>
      <c r="JQ14" s="40" t="str">
        <f>IF(SUM(JC14:JD14,JF14)-JE14&gt;0,SUM(JC14:JD14,JF14)-JE14,"")</f>
        <v/>
      </c>
      <c r="JR14" s="40" t="str">
        <f>IF(SUM(IV14,IZ14,JD14)&gt;0,SUM(IV14,IZ14,JD14),"")</f>
        <v/>
      </c>
      <c r="JS14" s="40" t="str">
        <f>IF(SUM(JP14,JQ14)&gt;0,SUM(JP14,JQ14),"")</f>
        <v/>
      </c>
      <c r="JT14" s="40" t="str">
        <f>IF(SUM(JH14,JL14)&gt;0,SUM(JH14,JL14),"")</f>
        <v/>
      </c>
      <c r="JU14" s="40" t="str">
        <f>IF(SUM(JG14:JH14,JJ14:JL14,JN14)-SUM(JI14,JM14)&gt;0,SUM(JG14:JH14,JJ14:JL14,JN14)-SUM(JI14,JM14),"")</f>
        <v/>
      </c>
      <c r="JV14" s="40" t="str">
        <f>IF(SUM(JP14,JQ14,JU14)&gt;0,SUM(JP14,JQ14,JU14),"")</f>
        <v/>
      </c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8"/>
      <c r="KM14" s="18"/>
      <c r="KN14" s="18"/>
      <c r="KO14" s="18"/>
      <c r="KP14" s="18"/>
      <c r="KQ14" s="11" t="str">
        <f>IF(SUM(JX14,KB14)&gt;0,SUM(JX14,KB14),"")</f>
        <v/>
      </c>
      <c r="KR14" s="11" t="str">
        <f>IF(SUM(JW14:JX14,JZ14:KB14,KD14)-JY14-KC14&gt;0,SUM(JW14:JX14,JZ14:KB14,KD14)-JY14-KC14,"")</f>
        <v/>
      </c>
      <c r="KS14" s="11" t="str">
        <f>IF(SUM(KE14:KF14,KH14)-KG14&gt;0,SUM(KE14:KF14,KH14)-KG14,"")</f>
        <v/>
      </c>
      <c r="KT14" s="11" t="str">
        <f>IF(SUM(JX14,KB14,KF14)&gt;0,SUM(JX14,KB14,KF14),"")</f>
        <v/>
      </c>
      <c r="KU14" s="11" t="str">
        <f>IF(SUM(KR14,KS14)&gt;0,SUM(KR14,KS14),"")</f>
        <v/>
      </c>
      <c r="KV14" s="11" t="str">
        <f>IF(SUM(KJ14,KN14)&gt;0,SUM(KJ14,KN14),"")</f>
        <v/>
      </c>
      <c r="KW14" s="11" t="str">
        <f>IF(SUM(KI14:KJ14,KL14:KN14,KP14)-SUM(KK14,KO14)&gt;0,SUM(KI14:KJ14,KL14:KN14,KP14)-SUM(KK14,KO14),"")</f>
        <v/>
      </c>
      <c r="KX14" s="11" t="str">
        <f>IF(SUM(KR14,KS14,KW14)&gt;0,SUM(KR14,KS14,KW14),"")</f>
        <v/>
      </c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40" t="str">
        <f>IF(SUM(KZ14,LD14)&gt;0,SUM(KZ14,LD14),"")</f>
        <v/>
      </c>
      <c r="LT14" s="40" t="str">
        <f>IF(SUM(KY14:KZ14,LB14:LD14,LF14)-LA14-LE14&gt;0,SUM(KY14:KZ14,LB14:LD14,LF14)-LA14-LE14,"")</f>
        <v/>
      </c>
      <c r="LU14" s="40" t="str">
        <f>IF(SUM(LG14:LH14,LJ14)-LI14&gt;0,SUM(LG14:LH14,LJ14)-LI14,"")</f>
        <v/>
      </c>
      <c r="LV14" s="40" t="str">
        <f>IF(SUM(KZ14,LD14,LH14)&gt;0,SUM(KZ14,LD14,LH14),"")</f>
        <v/>
      </c>
      <c r="LW14" s="40" t="str">
        <f>IF(SUM(LT14,LU14)&gt;0,SUM(LT14,LU14),"")</f>
        <v/>
      </c>
      <c r="LX14" s="40" t="str">
        <f>IF(SUM(LL14,LP14)&gt;0,SUM(LL14,LP14),"")</f>
        <v/>
      </c>
      <c r="LY14" s="40" t="str">
        <f>IF(SUM(LK14:LL14,LN14:LP14,LR14)-SUM(LM14,LQ14)&gt;0,SUM(LK14:LL14,LN14:LP14,LR14)-SUM(LM14,LQ14),"")</f>
        <v/>
      </c>
      <c r="LZ14" s="40" t="str">
        <f>IF(SUM(LT14,LU14,LY14)&gt;0,SUM(LT14,LU14,LY14),"")</f>
        <v/>
      </c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1" t="str">
        <f>IF(SUM(MB14,MF14)&gt;0,SUM(MB14,MF14),"")</f>
        <v/>
      </c>
      <c r="MV14" s="11" t="str">
        <f>IF(SUM(MA14:MB14,MD14:MF14,MH14)-MC14-MG14&gt;0,SUM(MA14:MB14,MD14:MF14,MH14)-MC14-MG14,"")</f>
        <v/>
      </c>
      <c r="MW14" s="11" t="str">
        <f>IF(SUM(MI14:MJ14,ML14)-MK14&gt;0,SUM(MI14:MJ14,ML14)-MK14,"")</f>
        <v/>
      </c>
      <c r="MX14" s="11" t="str">
        <f>IF(SUM(MB14,MF14,MJ14)&gt;0,SUM(MB14,MF14,MJ14),"")</f>
        <v/>
      </c>
      <c r="MY14" s="11" t="str">
        <f>IF(SUM(MV14,MW14)&gt;0,SUM(MV14,MW14),"")</f>
        <v/>
      </c>
      <c r="MZ14" s="11" t="str">
        <f>IF(SUM(MN14,MR14)&gt;0,SUM(MN14,MR14),"")</f>
        <v/>
      </c>
      <c r="NA14" s="11" t="str">
        <f>IF(SUM(MM14:MN14,MP14:MR14,MT14)-SUM(MO14,MS14)&gt;0,SUM(MM14:MN14,MP14:MR14,MT14)-SUM(MO14,MS14),"")</f>
        <v/>
      </c>
      <c r="NB14" s="11" t="str">
        <f>IF(SUM(MV14,MW14,NA14)&gt;0,SUM(MV14,MW14,NA14),"")</f>
        <v/>
      </c>
      <c r="NC14" s="17"/>
      <c r="ND14" s="17"/>
      <c r="NE14" s="17"/>
      <c r="NF14" s="17"/>
      <c r="NG14" s="17"/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40" t="str">
        <f>IF(SUM(ND14,NH14)&gt;0,SUM(ND14,NH14),"")</f>
        <v/>
      </c>
      <c r="NX14" s="40" t="str">
        <f>IF(SUM(NC14:ND14,NF14:NH14,NJ14)-NE14-NI14&gt;0,SUM(NC14:ND14,NF14:NH14,NJ14)-NE14-NI14,"")</f>
        <v/>
      </c>
      <c r="NY14" s="40" t="str">
        <f>IF(SUM(NK14:NL14,NN14)-NM14&gt;0,SUM(NK14:NL14,NN14)-NM14,"")</f>
        <v/>
      </c>
      <c r="NZ14" s="40" t="str">
        <f>IF(SUM(ND14,NH14,NL14)&gt;0,SUM(ND14,NH14,NL14),"")</f>
        <v/>
      </c>
      <c r="OA14" s="40" t="str">
        <f>IF(SUM(NX14,NY14)&gt;0,SUM(NX14,NY14),"")</f>
        <v/>
      </c>
      <c r="OB14" s="40" t="str">
        <f>IF(SUM(NP14,NT14)&gt;0,SUM(NP14,NT14),"")</f>
        <v/>
      </c>
      <c r="OC14" s="40" t="str">
        <f>IF(SUM(NO14:NP14,NR14:NT14,NV14)-SUM(NQ14,NU14)&gt;0,SUM(NO14:NP14,NR14:NT14,NV14)-SUM(NQ14,NU14),"")</f>
        <v/>
      </c>
      <c r="OD14" s="40" t="str">
        <f>IF(SUM(NX14,NY14,OC14)&gt;0,SUM(NX14,NY14,OC14),"")</f>
        <v/>
      </c>
      <c r="OE14" s="18"/>
      <c r="OF14" s="18"/>
      <c r="OG14" s="18"/>
      <c r="OH14" s="18"/>
      <c r="OI14" s="18"/>
      <c r="OJ14" s="18"/>
      <c r="OK14" s="18"/>
      <c r="OL14" s="18"/>
      <c r="OM14" s="18"/>
      <c r="ON14" s="18"/>
      <c r="OO14" s="18"/>
      <c r="OP14" s="18"/>
      <c r="OQ14" s="18"/>
      <c r="OR14" s="18"/>
      <c r="OS14" s="18"/>
      <c r="OT14" s="18"/>
      <c r="OU14" s="18"/>
      <c r="OV14" s="18"/>
      <c r="OW14" s="18"/>
      <c r="OX14" s="18"/>
      <c r="OY14" s="11" t="str">
        <f>IF(SUM(OF14,OJ14)&gt;0,SUM(OF14,OJ14),"")</f>
        <v/>
      </c>
      <c r="OZ14" s="11" t="str">
        <f>IF(SUM(OE14:OF14,OH14:OJ14,OL14)-OG14-OK14&gt;0,SUM(OE14:OF14,OH14:OJ14,OL14)-OG14-OK14,"")</f>
        <v/>
      </c>
      <c r="PA14" s="11" t="str">
        <f>IF(SUM(OM14:ON14,OP14)-OO14&gt;0,SUM(OM14:ON14,OP14)-OO14,"")</f>
        <v/>
      </c>
      <c r="PB14" s="11" t="str">
        <f>IF(SUM(OF14,OJ14,ON14)&gt;0,SUM(OF14,OJ14,ON14),"")</f>
        <v/>
      </c>
      <c r="PC14" s="11" t="str">
        <f>IF(SUM(OZ14,PA14)&gt;0,SUM(OZ14,PA14),"")</f>
        <v/>
      </c>
      <c r="PD14" s="11" t="str">
        <f>IF(SUM(OR14,OV14)&gt;0,SUM(OR14,OV14),"")</f>
        <v/>
      </c>
      <c r="PE14" s="11" t="str">
        <f>IF(SUM(OQ14:OR14,OT14:OV14,OX14)-SUM(OS14,OW14)&gt;0,SUM(OQ14:OR14,OT14:OV14,OX14)-SUM(OS14,OW14),"")</f>
        <v/>
      </c>
      <c r="PF14" s="11" t="str">
        <f>IF(SUM(OZ14,PA14,PE14)&gt;0,SUM(OZ14,PA14,PE14),"")</f>
        <v/>
      </c>
      <c r="PG14" s="17"/>
      <c r="PH14" s="17"/>
      <c r="PI14" s="17"/>
      <c r="PJ14" s="17"/>
      <c r="PK14" s="17"/>
      <c r="PL14" s="17"/>
      <c r="PM14" s="17"/>
      <c r="PN14" s="17"/>
      <c r="PO14" s="17"/>
      <c r="PP14" s="17"/>
      <c r="PQ14" s="17"/>
      <c r="PR14" s="17"/>
      <c r="PS14" s="17"/>
      <c r="PT14" s="17"/>
      <c r="PU14" s="17"/>
      <c r="PV14" s="17"/>
      <c r="PW14" s="17"/>
      <c r="PX14" s="17"/>
      <c r="PY14" s="17"/>
      <c r="PZ14" s="17"/>
      <c r="QA14" s="40" t="str">
        <f>IF(SUM(PH14,PL14)&gt;0,SUM(PH14,PL14),"")</f>
        <v/>
      </c>
      <c r="QB14" s="40" t="str">
        <f>IF(SUM(PG14:PH14,PJ14:PL14,PN14)-PI14-PM14&gt;0,SUM(PG14:PH14,PJ14:PL14,PN14)-PI14-PM14,"")</f>
        <v/>
      </c>
      <c r="QC14" s="40" t="str">
        <f>IF(SUM(PO14:PP14,PR14)-PQ14&gt;0,SUM(PO14:PP14,PR14)-PQ14,"")</f>
        <v/>
      </c>
      <c r="QD14" s="40" t="str">
        <f>IF(SUM(PH14,PL14,PP14)&gt;0,SUM(PH14,PL14,PP14),"")</f>
        <v/>
      </c>
      <c r="QE14" s="40" t="str">
        <f>IF(SUM(QB14,QC14)&gt;0,SUM(QB14,QC14),"")</f>
        <v/>
      </c>
      <c r="QF14" s="40" t="str">
        <f>IF(SUM(PT14,PX14)&gt;0,SUM(PT14,PX14),"")</f>
        <v/>
      </c>
      <c r="QG14" s="40" t="str">
        <f>IF(SUM(PS14:PT14,PV14:PX14,PZ14)-SUM(PU14,PY14)&gt;0,SUM(PS14:PT14,PV14:PX14,PZ14)-SUM(PU14,PY14),"")</f>
        <v/>
      </c>
      <c r="QH14" s="40" t="str">
        <f>IF(SUM(QB14,QC14,QG14)&gt;0,SUM(QB14,QC14,QG14),"")</f>
        <v/>
      </c>
      <c r="QI14" s="18"/>
      <c r="QJ14" s="18"/>
      <c r="QK14" s="18"/>
      <c r="QL14" s="18"/>
      <c r="QM14" s="18"/>
      <c r="QN14" s="18"/>
      <c r="QO14" s="18"/>
      <c r="QP14" s="18"/>
      <c r="QQ14" s="18"/>
      <c r="QR14" s="18"/>
      <c r="QS14" s="18"/>
      <c r="QT14" s="18"/>
      <c r="QU14" s="18"/>
      <c r="QV14" s="18"/>
      <c r="QW14" s="18"/>
      <c r="QX14" s="18"/>
      <c r="QY14" s="18"/>
      <c r="QZ14" s="18"/>
      <c r="RA14" s="18"/>
      <c r="RB14" s="18"/>
      <c r="RC14" s="11" t="str">
        <f>IF(SUM(QJ14,QN14)&gt;0,SUM(QJ14,QN14),"")</f>
        <v/>
      </c>
      <c r="RD14" s="11" t="str">
        <f>IF(SUM(QI14:QJ14,QL14:QN14,QP14)-QK14-QO14&gt;0,SUM(QI14:QJ14,QL14:QN14,QP14)-QK14-QO14,"")</f>
        <v/>
      </c>
      <c r="RE14" s="11" t="str">
        <f>IF(SUM(QQ14:QR14,QT14)-QS14&gt;0,SUM(QQ14:QR14,QT14)-QS14,"")</f>
        <v/>
      </c>
      <c r="RF14" s="11" t="str">
        <f>IF(SUM(QJ14,QN14,QR14)&gt;0,SUM(QJ14,QN14,QR14),"")</f>
        <v/>
      </c>
      <c r="RG14" s="11" t="str">
        <f>IF(SUM(RD14,RE14)&gt;0,SUM(RD14,RE14),"")</f>
        <v/>
      </c>
      <c r="RH14" s="11" t="str">
        <f>IF(SUM(QV14,QZ14)&gt;0,SUM(QV14,QZ14),"")</f>
        <v/>
      </c>
      <c r="RI14" s="11" t="str">
        <f>IF(SUM(QU14:QV14,QX14:QZ14,RB14)-SUM(QW14,RA14)&gt;0,SUM(QU14:QV14,QX14:QZ14,RB14)-SUM(QW14,RA14),"")</f>
        <v/>
      </c>
      <c r="RJ14" s="11" t="str">
        <f>IF(SUM(RD14,RE14,RI14)&gt;0,SUM(RD14,RE14,RI14),"")</f>
        <v/>
      </c>
      <c r="RK14" s="17"/>
      <c r="RL14" s="17"/>
      <c r="RM14" s="17"/>
      <c r="RN14" s="17"/>
      <c r="RO14" s="17"/>
      <c r="RP14" s="17"/>
      <c r="RQ14" s="17"/>
      <c r="RR14" s="17"/>
      <c r="RS14" s="17"/>
      <c r="RT14" s="17"/>
      <c r="RU14" s="17"/>
      <c r="RV14" s="17"/>
      <c r="RW14" s="17"/>
      <c r="RX14" s="17"/>
      <c r="RY14" s="17"/>
      <c r="RZ14" s="17"/>
      <c r="SA14" s="17"/>
      <c r="SB14" s="17"/>
      <c r="SC14" s="17"/>
      <c r="SD14" s="17"/>
      <c r="SE14" s="40" t="str">
        <f>IF(SUM(RL14,RP14)&gt;0,SUM(RL14,RP14),"")</f>
        <v/>
      </c>
      <c r="SF14" s="40" t="str">
        <f>IF(SUM(RK14:RL14,RN14:RP14,RR14)-RM14-RQ14&gt;0,SUM(RK14:RL14,RN14:RP14,RR14)-RM14-RQ14,"")</f>
        <v/>
      </c>
      <c r="SG14" s="40" t="str">
        <f>IF(SUM(RS14:RT14,RV14)-RU14&gt;0,SUM(RS14:RT14,RV14)-RU14,"")</f>
        <v/>
      </c>
      <c r="SH14" s="40" t="str">
        <f>IF(SUM(RL14,RP14,RT14)&gt;0,SUM(RL14,RP14,RT14),"")</f>
        <v/>
      </c>
      <c r="SI14" s="40" t="str">
        <f>IF(SUM(SF14,SG14)&gt;0,SUM(SF14,SG14),"")</f>
        <v/>
      </c>
      <c r="SJ14" s="40" t="str">
        <f>IF(SUM(RX14,SB14)&gt;0,SUM(RX14,SB14),"")</f>
        <v/>
      </c>
      <c r="SK14" s="40" t="str">
        <f>IF(SUM(RW14:RX14,RZ14:SB14,SD14)-SUM(RY14,SC14)&gt;0,SUM(RW14:RX14,RZ14:SB14,SD14)-SUM(RY14,SC14),"")</f>
        <v/>
      </c>
      <c r="SL14" s="40" t="str">
        <f>IF(SUM(SF14,SG14,SK14)&gt;0,SUM(SF14,SG14,SK14),"")</f>
        <v/>
      </c>
      <c r="SM14" s="26">
        <f>IF($CA14="P",BK14,(BK14+AO14)/2)</f>
        <v>16.600000000000001</v>
      </c>
      <c r="SN14" s="26">
        <f>IF($CA14="P",BL14,(BL14+AP14)/2)</f>
        <v>3.65</v>
      </c>
      <c r="SO14" s="26">
        <f>IF($CA14="P",BM14,(BM14+AQ14)/2)</f>
        <v>1.2</v>
      </c>
      <c r="SP14" s="26">
        <f>IF($CA14="P",BN14,(BN14+AR14)/2)</f>
        <v>0</v>
      </c>
      <c r="SQ14" s="26">
        <f>IF($CA14="P",BO14,(BO14+AS14)/2)</f>
        <v>16.549999999999997</v>
      </c>
      <c r="SR14" s="26">
        <f>IF($CA14="P",BP14,(BP14+AT14)/2)</f>
        <v>3.6999999999999997</v>
      </c>
      <c r="SS14" s="26">
        <f>IF($CA14="P",BQ14,(BQ14+AU14)/2)</f>
        <v>1.4</v>
      </c>
      <c r="ST14" s="26">
        <f>IF($CA14="P",BR14,(BR14+AV14)/2)</f>
        <v>0</v>
      </c>
      <c r="SU14" s="26">
        <f>IF($CA14="P",BS14,(BS14+AW14)/2)</f>
        <v>8.1999999999999993</v>
      </c>
      <c r="SV14" s="26">
        <f>IF($CA14="P",BT14,(BT14+AX14)/2)</f>
        <v>2.4</v>
      </c>
      <c r="SW14" s="26">
        <f>IF($CA14="P",BU14,(BU14+AY14)/2)</f>
        <v>0</v>
      </c>
      <c r="SX14" s="26">
        <f>IF($CA14="P",BV14,(BV14+AZ14)/2)</f>
        <v>0</v>
      </c>
      <c r="SY14" s="26">
        <f>IF($CA14="P",BW14,(BW14+BA14)/2)</f>
        <v>7.8</v>
      </c>
      <c r="SZ14" s="26">
        <f>IF($CA14="P",BX14,(BX14+BB14)/2)</f>
        <v>2.2999999999999998</v>
      </c>
      <c r="TA14" s="26">
        <f>IF($CA14="P",BY14,(BY14+BC14)/2)</f>
        <v>0</v>
      </c>
      <c r="TB14" s="26">
        <f>IF($CA14="P",BZ14,(BZ14+BD14)/2)</f>
        <v>0</v>
      </c>
      <c r="TC14" s="28" t="s">
        <v>53</v>
      </c>
      <c r="TD14" s="11">
        <f>IF(SUM(SN14,SR14)&gt;0,SUM(SN14,SR14),"")</f>
        <v>7.35</v>
      </c>
      <c r="TE14" s="11">
        <f>IF(SUM(SM14:SN14,SP14:SR14,ST14)-SO14-SS14&gt;0,SUM(SM14:SN14,SP14:SR14,ST14)-SO14-SS14,"")</f>
        <v>37.9</v>
      </c>
      <c r="TF14" s="11">
        <f>IF(SUM(SV14,SZ14)&gt;0,SUM(SV14,SZ14),"")</f>
        <v>4.6999999999999993</v>
      </c>
      <c r="TG14" s="11">
        <f>IF(SUM(SU14:SV14,SX14:SZ14,TB14)-SUM(SW14,TA14)&gt;0,SUM(SU14:SV14,SX14:SZ14,TB14)-SUM(SW14,TA14),"")</f>
        <v>20.7</v>
      </c>
      <c r="TH14" s="11">
        <f>IF(SUM(TE14,TG14)&gt;0,SUM(TE14,TG14),"")</f>
        <v>58.599999999999994</v>
      </c>
    </row>
    <row r="15" spans="1:528" x14ac:dyDescent="0.2">
      <c r="A15" s="4" t="str" cm="1">
        <f t="array" ref="A15">IF(AND(H15&lt;&gt;"",H15&lt;&gt;"No DD"),SUMPRODUCT((H$4:H$19&lt;&gt;"")*(H$4:H$19&lt;&gt;"No DD")*(E$4:E$19&gt;E15))+1,IF(H15="No DD",SUMPRODUCT((H$4:H$19="No DD")*(E$4:E$19&gt;E15))+1+SUMPRODUCT((H$4:H$19&lt;&gt;"")*(H$4:H$19&lt;&gt;"No DD")),""))</f>
        <v/>
      </c>
      <c r="B15" s="5" t="s">
        <v>86</v>
      </c>
      <c r="C15" s="4" t="s">
        <v>6</v>
      </c>
      <c r="D15" s="4">
        <v>2004</v>
      </c>
      <c r="E15" s="9">
        <f>SUM(J15:P15)+SUM(J15:M15)*0.0000001+SUM(J15)*0.0000000000001</f>
        <v>120.20000804000412</v>
      </c>
      <c r="F15" s="3" t="str">
        <f>IF(OR(AND(AJ15&gt;=AN$21,AK15&gt;=AN$25,AJ15&lt;&gt;"",AI15=""),AND(AL15&gt;=AN$21,AM15&gt;=AN$25,AL15&lt;&gt;"",AI15=""),AND(BF15&gt;=BJ$21,BG15&gt;=BJ$25,BF15&lt;&gt;"",BE15=""),AND(BH15&gt;=BJ$21,BI15&gt;=BJ$25,BH15&lt;&gt;"",BE15=""),AND(CB15&gt;=CF$21,CC15&gt;=CF$25,CB15&lt;&gt;"",CA15=""),AND(CD15&gt;=CF$21,CE15&gt;=CF$25,CD15&lt;&gt;""),AND(DC15&gt;=DJ$21,DD15&gt;=DJ$25,DC15&lt;&gt;""),AND(DH15&gt;=DJ$21,DI15&gt;=DJ$25,DH15&lt;&gt;""),AND(EE15&gt;=EL$21,EF15&gt;=EL$25,EE15&lt;&gt;""),AND(EJ15&gt;=EL$21,EK15&gt;=EL$25,EJ15&lt;&gt;""),AND(FG15&gt;=FN$21,FH15&gt;=FN$25,FG15&lt;&gt;""),AND(FL15&gt;=FN$21,FM15&gt;=FN$25,FL15&lt;&gt;""),AND(GI15&gt;=GP$21,GJ15&gt;=GP$25,GI15&lt;&gt;""),AND(GN15&gt;=GP$21,GO15&gt;=GP$25,GN15&lt;&gt;""),AND(HK15&gt;=HR$21,HL15&gt;=HR$25,HK15&lt;&gt;""),AND(HP15&gt;=HR$21,HQ15&gt;=HR$25,HP15&lt;&gt;""),AND(IM15&gt;=IT$21,IN15&gt;=IT$25,IM15&lt;&gt;""),AND(IR15&gt;=IT$21,IS15&gt;=IT$25,IR15&lt;&gt;""),AND(JO15&gt;=JV$21,JP15&gt;=JV$25,JO15&lt;&gt;""),AND(JT15&gt;=JV$21,JU15&gt;=JV$25,JT15&lt;&gt;""),AND(KQ15&gt;=KX$21,KR15&gt;=KX$25,KQ15&lt;&gt;""),AND(KV15&gt;=KX$21,KW15&gt;=KX$25,KV15&lt;&gt;""),AND(LS15&gt;=LZ$21,LT15&gt;=LZ$25,LS15&lt;&gt;""),AND(LX15&gt;=LZ$21,LY15&gt;=LZ$25,LX15&lt;&gt;""),AND(MU15&gt;=NB$21,MV15&gt;=NB$25,MU15&lt;&gt;""),AND(MZ15&gt;=NB$21,NA15&gt;=NB$25,MZ15&lt;&gt;""),AND(NW15&gt;=OD$21,NX15&gt;=OD$25,NW15&lt;&gt;""),AND(OB15&gt;=OD$21,OC15&gt;=OD$25,OB15&lt;&gt;""),AND(OY15&gt;=PF$21,OZ15&gt;=PF$25,OY15&lt;&gt;""),AND(PD15&gt;=PF$21,PE15&gt;=PF$25,PD15&lt;&gt;""),AND(QA15&gt;=QH$21,QB15&gt;=QH$25,QA15&lt;&gt;""),AND(QF15&gt;=QH$21,QG15&gt;=QH$25,QF15&lt;&gt;""),AND(RC15&gt;=RJ$21,RD15&gt;=RJ$25,RC15&lt;&gt;""),AND(RH15&gt;=RJ$21,RI15&gt;=RJ$25,RH15&lt;&gt;""),AND(SE15&gt;=SL$21,SF15&gt;=SL$25,SE15&lt;&gt;""),AND(SJ15&gt;=SL$21,SK15&gt;=SL$25,SJ15&lt;&gt;"")),"P","")</f>
        <v/>
      </c>
      <c r="G15" s="3" t="str">
        <f>IF(OR(AND(AK15&gt;=AN$25,AK15&lt;&gt;"",AI15=""),AND(AM15&gt;=AN$25,AM15&lt;&gt;"",AI15=""),AND(BG15&gt;=BJ$25,BG15&lt;&gt;"",BE15=""),AND(BI15&gt;=BJ$25,BI15&lt;&gt;"",BE15=""),AND(CC15&gt;=CF$25,CC15&lt;&gt;"",CA15=""),AND(CE15&gt;=CF$25,CE15&lt;&gt;"",CA15=""),AND(DD15&gt;=DJ$25,DD15&lt;&gt;""),AND(DI15&gt;=DJ$25,DI15&lt;&gt;""),AND(EF15&gt;=EL$25,EF15&lt;&gt;""),AND(EK15&gt;=EL$25,EK15&lt;&gt;""),AND(FH15&gt;=FN$25,FH15&lt;&gt;""),AND(FM15&gt;=FN$25,FM15&lt;&gt;""),AND(GJ15&gt;=GP$25,GJ15&lt;&gt;""),AND(GO15&gt;=GP$25,GO15&lt;&gt;""),AND(HL15&gt;=HR$25,HL15&lt;&gt;""),AND(HQ15&gt;=HR$25,HQ15&lt;&gt;""),AND(IN15&gt;=IT$25,IN15&lt;&gt;""),AND(IS15&gt;=IT$25,IS15&lt;&gt;""),AND(JP15&gt;=JV$25,JP15&lt;&gt;""),AND(JU15&gt;=JV$25,JU15&lt;&gt;""),AND(KR15&gt;=KX$25,KR15&lt;&gt;""),AND(KW15&gt;=KX$25,KW15&lt;&gt;""),AND(LT15&gt;=LZ$25,LT15&lt;&gt;""),AND(LY15&gt;=LZ$25,LY15&lt;&gt;""),AND(MV15&gt;=NB$25,MV15&lt;&gt;""),AND(NA15&gt;=NB$25,NA15&lt;&gt;""),AND(NX15&gt;=OD$25,NX15&lt;&gt;""),AND(OC15&gt;=OD$25,OC15&lt;&gt;""),AND(OZ15&gt;=PF$25,OZ15&lt;&gt;""),AND(PE15&gt;=PF$25,PE15&lt;&gt;""),AND(QB15&gt;=QH$25,QB15&lt;&gt;""),AND(QG15&gt;=QH$25,QG15&lt;&gt;""),AND(RD15&gt;=RJ$25,RD15&lt;&gt;""),AND(RI15&gt;=RJ$25,RI15&lt;&gt;""),AND(SF15&gt;=SL$25,SF15&lt;&gt;""),AND(SK15&gt;=SL$25,SK15&lt;&gt;"")),"P","")</f>
        <v/>
      </c>
      <c r="H15" s="36" t="str">
        <f>IF(AND(G15="P",F15=""),"No DD",IF(OR(AND(AJ15&gt;=AN$24,AK15&gt;=AN$28,AJ15&lt;&gt;"",AI15=""),AND(AL15&gt;=AN$24,AM15&gt;=AN$28,AL15&lt;&gt;"",AI15=""),AND(BF15&gt;=BJ$24,BG15&gt;=BJ$28,BF15&lt;&gt;"",BE15=""),AND(BH15&gt;=BJ$24,BI15&gt;=BJ$28,BH15&lt;&gt;"",BE15=""),AND(CB15&gt;=CF$24,CC15&gt;=CF$28,CB15&lt;&gt;"",CA15=""),AND(CD15&gt;=CF$24,CE15&gt;=CF$28,CD15&lt;&gt;""),AND(DC15&gt;=DJ$24,DD15&gt;=DJ$28,DC15&lt;&gt;""),AND(DH15&gt;=DJ$24,DI15&gt;=DJ$28,DH15&lt;&gt;""),AND(EE15&gt;=EL$24,EF15&gt;=EL$28,EE15&lt;&gt;""),AND(EJ15&gt;=EL$24,EK15&gt;=EL$28,EJ15&lt;&gt;""),AND(FG15&gt;=FN$24,FH15&gt;=FN$28,FG15&lt;&gt;""),AND(FL15&gt;=FN$24,FM15&gt;=FN$28,FL15&lt;&gt;""),AND(GI15&gt;=GP$24,GJ15&gt;=GP$28,GI15&lt;&gt;""),AND(GN15&gt;=GP$24,GO15&gt;=GP$28,GN15&lt;&gt;""),AND(HK15&gt;=HR$24,HL15&gt;=HR$28,HK15&lt;&gt;""),AND(HP15&gt;=HR$24,HQ15&gt;=HR$28,HP15&lt;&gt;""),AND(IM15&gt;=IT$24,IN15&gt;=IT$28,IM15&lt;&gt;""),AND(IR15&gt;=IT$24,IS15&gt;=IT$28,IR15&lt;&gt;""),AND(JO15&gt;=JV$24,JP15&gt;=JV$28,JO15&lt;&gt;""),AND(JT15&gt;=JV$24,JU15&gt;=JV$28,JT15&lt;&gt;""),AND(KQ15&gt;=KX$24,KR15&gt;=KX$28,KQ15&lt;&gt;""),AND(KV15&gt;=KX$24,KW15&gt;=KX$28,KV15&lt;&gt;""),AND(LS15&gt;=LZ$24,LT15&gt;=LZ$28,LS15&lt;&gt;""),AND(LX15&gt;=LZ$24,LY15&gt;=LZ$28,LX15&lt;&gt;""),AND(MU15&gt;=NB$24,MV15&gt;=NB$28,MU15&lt;&gt;""),AND(MZ15&gt;=NB$24,NA15&gt;=NB$28,MZ15&lt;&gt;""),AND(NW15&gt;=OD$24,NX15&gt;=OD$28,NW15&lt;&gt;""),AND(OB15&gt;=OD$24,OC15&gt;=OD$28,OB15&lt;&gt;""),AND(OY15&gt;=PF$24,OZ15&gt;=PF$28,OY15&lt;&gt;""),AND(PD15&gt;=PF$24,PE15&gt;=PF$28,PD15&lt;&gt;""),AND(QA15&gt;=QH$24,QB15&gt;=QH$28,QA15&lt;&gt;""),AND(QF15&gt;=QH$24,QG15&gt;=QH$28,QF15&lt;&gt;""),AND(RC15&gt;=RJ$24,RD15&gt;=RJ$28,RC15&lt;&gt;""),AND(RH15&gt;=RJ$24,RI15&gt;=RJ$28,RH15&lt;&gt;""),AND(SE15&gt;=SL$24,SF15&gt;=SL$28,SE15&lt;&gt;""),AND(SJ15&gt;=SL$24,SK15&gt;=SL$28,SJ15&lt;&gt;"")),"Merit",IF(OR(AND(AJ15&gt;=AN$23,AK15&gt;=AN$27,AJ15&lt;&gt;"",AI15=""),AND(AL15&gt;=AN$23,AM15&gt;=AN$27,AL15&lt;&gt;"",AI15=""),AND(BF15&gt;=BJ$23,BG15&gt;=BJ$27,BF15&lt;&gt;"",BE15=""),AND(BH15&gt;=BJ$23,BI15&gt;=BJ$27,BH15&lt;&gt;"",BE15=""),AND(CB15&gt;=CF$23,CC15&gt;=CF$27,CB15&lt;&gt;"",CA15=""),AND(CD15&gt;=CF$23,CE15&gt;=CF$27,CD15&lt;&gt;""),AND(DC15&gt;=DJ$23,DD15&gt;=DJ$27,DC15&lt;&gt;""),AND(DH15&gt;=DJ$23,DI15&gt;=DJ$27,DH15&lt;&gt;""),AND(EE15&gt;=EL$23,EF15&gt;=EL$27,EE15&lt;&gt;""),AND(EJ15&gt;=EL$23,EK15&gt;=EL$27,EJ15&lt;&gt;""),AND(FG15&gt;=FN$23,FH15&gt;=FN$27,FG15&lt;&gt;""),AND(FL15&gt;=FN$23,FM15&gt;=FN$27,FL15&lt;&gt;""),AND(GI15&gt;=GP$23,GJ15&gt;=GP$27,GI15&lt;&gt;""),AND(GN15&gt;=GP$23,GO15&gt;=GP$27,GN15&lt;&gt;""),AND(HK15&gt;=HR$23,HL15&gt;=HR$27,HK15&lt;&gt;""),AND(HP15&gt;=HR$23,HQ15&gt;=HR$27,HP15&lt;&gt;""),AND(IM15&gt;=IT$23,IN15&gt;=IT$27,IM15&lt;&gt;""),AND(IR15&gt;=IT$23,IS15&gt;=IT$27,IR15&lt;&gt;""),AND(JO15&gt;=JV$23,JP15&gt;=JV$27,JO15&lt;&gt;""),AND(JT15&gt;=JV$23,JU15&gt;=JV$27,JT15&lt;&gt;""),AND(KQ15&gt;=KX$23,KR15&gt;=KX$27,KQ15&lt;&gt;""),AND(KV15&gt;=KX$23,KW15&gt;=KX$27,KV15&lt;&gt;""),AND(LS15&gt;=LZ$23,LT15&gt;=LZ$27,LS15&lt;&gt;""),AND(LX15&gt;=LZ$23,LY15&gt;=LZ$27,LX15&lt;&gt;""),AND(MU15&gt;=NB$23,MV15&gt;=NB$27,MU15&lt;&gt;""),AND(MZ15&gt;=NB$23,NA15&gt;=NB$27,MZ15&lt;&gt;""),AND(NW15&gt;=OD$23,NX15&gt;=OD$27,NW15&lt;&gt;""),AND(OB15&gt;=OD$23,OC15&gt;=OD$27,OB15&lt;&gt;""),AND(OY15&gt;=PF$23,OZ15&gt;=PF$27,OY15&lt;&gt;""),AND(PD15&gt;=PF$23,PE15&gt;=PF$27,PD15&lt;&gt;""),AND(QA15&gt;=QH$23,QB15&gt;=QH$27,QA15&lt;&gt;""),AND(QF15&gt;=QH$23,QG15&gt;=QH$27,QF15&lt;&gt;""),AND(RC15&gt;=RJ$23,RD15&gt;=RJ$27,RC15&lt;&gt;""),AND(RH15&gt;=RJ$23,RI15&gt;=RJ$27,RH15&lt;&gt;""),AND(SE15&gt;=SL$23,SF15&gt;=SL$27,SE15&lt;&gt;""),AND(SJ15&gt;=SL$23,SK15&gt;=SL$27,SJ15&lt;&gt;"")),"Excellence",IF(I15="P","Worlds Team",IF(F15="P","National Team","")))))</f>
        <v/>
      </c>
      <c r="I15" s="3" t="str">
        <f>IF(OR(AND(AJ15&gt;=AN$22,AK15&gt;=AN$26,AJ15&lt;&gt;"",AI15=""),AND(AL15&gt;=AN$22,AM15&gt;=AN$26,AL15&lt;&gt;"",AI15=""),AND(BF15&gt;=BJ$22,BG15&gt;=BJ$26,BF15&lt;&gt;"",BE15=""),AND(BH15&gt;=BJ$22,BI15&gt;=BJ$26,BH15&lt;&gt;"",BE15=""),AND(CB15&gt;=CF$22,CC15&gt;=CF$26,CB15&lt;&gt;"",CA15=""),AND(CD15&gt;=CF$22,CE15&gt;=CF$26,CD15&lt;&gt;""),AND(DC15&gt;=DJ$22,DD15&gt;=DJ$26,DC15&lt;&gt;""),AND(DH15&gt;=DJ$22,DI15&gt;=DJ$26,DH15&lt;&gt;""),AND(EE15&gt;=EL$22,EF15&gt;=EL$26,EE15&lt;&gt;""),AND(EJ15&gt;=EL$22,EK15&gt;=EL$26,EJ15&lt;&gt;""),AND(FG15&gt;=FN$22,FH15&gt;=FN$26,FG15&lt;&gt;""),AND(FL15&gt;=FN$22,FM15&gt;=FN$26,FL15&lt;&gt;""),AND(GI15&gt;=GP$22,GJ15&gt;=GP$26,GI15&lt;&gt;""),AND(GN15&gt;=GP$22,GO15&gt;=GP$26,GN15&lt;&gt;""),AND(HK15&gt;=HR$22,HL15&gt;=HR$26,HK15&lt;&gt;""),AND(HP15&gt;=HR$22,HQ15&gt;=HR$26,HP15&lt;&gt;""),AND(IM15&gt;=IT$22,IN15&gt;=IT$26,IM15&lt;&gt;""),AND(IR15&gt;=IT$22,IS15&gt;=IT$26,IR15&lt;&gt;""),AND(JO15&gt;=JV$22,JP15&gt;=JV$26,JO15&lt;&gt;""),AND(JT15&gt;=JV$22,JU15&gt;=JV$26,JT15&lt;&gt;""),AND(KQ15&gt;=KX$22,KR15&gt;=KX$26,KQ15&lt;&gt;""),AND(KV15&gt;=KX$22,KW15&gt;=KX$26,KV15&lt;&gt;""),AND(LS15&gt;=LZ$22,LT15&gt;=LZ$26,LS15&lt;&gt;""),AND(LX15&gt;=LZ$22,LY15&gt;=LZ$26,LX15&lt;&gt;""),AND(MU15&gt;=NB$22,MV15&gt;=NB$26,MU15&lt;&gt;""),AND(MZ15&gt;=NB$22,NA15&gt;=NB$26,MZ15&lt;&gt;""),AND(NW15&gt;=OD$22,NX15&gt;=OD$26,NW15&lt;&gt;""),AND(OB15&gt;=OD$22,OC15&gt;=OD$26,OB15&lt;&gt;""),AND(OY15&gt;=PF$22,OZ15&gt;=PF$26,OY15&lt;&gt;""),AND(PD15&gt;=PF$22,PE15&gt;=PF$26,PD15&lt;&gt;""),AND(QA15&gt;=QH$22,QB15&gt;=QH$26,QA15&lt;&gt;""),AND(QF15&gt;=QH$22,QG15&gt;=QH$26,QF15&lt;&gt;""),AND(RC15&gt;=RJ$22,RD15&gt;=RJ$26,RC15&lt;&gt;""),AND(RH15&gt;=RJ$22,RI15&gt;=RJ$26,RH15&lt;&gt;""),AND(SE15&gt;=SL$22,SF15&gt;=SL$26,SE15&lt;&gt;""),AND(SJ15&gt;=SL$22,SK15&gt;=SL$26,SJ15&lt;&gt;"")),"P","")</f>
        <v/>
      </c>
      <c r="J15" s="8">
        <f>IF(COUNT(AK15,BG15,CC15)&gt;0,LARGE((AK15,BG15,CC15),1),0)</f>
        <v>41.199999999999996</v>
      </c>
      <c r="K15" s="8" t="str">
        <f>IF(J15=0,"",IF(J15=CC15,$BK$1,IF(J15=BG15,$AO$1,IF(J15=AK15,$S$1,""))))</f>
        <v>2025 3rd Domestic Trial</v>
      </c>
      <c r="L15" s="8">
        <f>IF(COUNT(AK15,BG15,CC15)&gt;1,LARGE((AK15,BG15,CC15),2),0)</f>
        <v>39.200000000000003</v>
      </c>
      <c r="M15" s="8" t="str">
        <f>IF(K15=0,"",IF(AND(L15=J15,L15=AK15,K15=BG15),$S$1,IF(AND(L15=J15,L15=AK15,L15=CC15),$S$1,IF(AND(L15=J15,L15=CC15,L15=BG15),$AO$1,IF(L15=CC15,$BK$1,IF(L15=BG15,$AO$1,IF(L15=AK15,$S$1,"")))))))</f>
        <v>2025 Elite Canada</v>
      </c>
      <c r="N15" s="8">
        <f>IF(MAX(AM15,BI15,CE15)&gt;0,MAX(AM15,BI15,CE15),0)</f>
        <v>39.799999999999997</v>
      </c>
      <c r="O15" s="8" t="str">
        <f>IF(N15=0,"",IF(N15=CE15,$BK$1,IF(N15=BI15,$AO$1,IF(N15=AM15,$S$1,""))))</f>
        <v>2025 3rd Domestic Trial</v>
      </c>
      <c r="P15" s="8" t="str">
        <f>IF(MAX(CG15:CH15)&gt;0,MAX(CG15:CH15),"")</f>
        <v/>
      </c>
      <c r="Q15" s="11" t="str">
        <f>IF(P15="","",IF(P15=CG15,"("&amp;CG$2&amp;")",IF(P15=CH15,"("&amp;CH$2&amp;")")))</f>
        <v/>
      </c>
      <c r="R15" s="8" t="str">
        <f>IF(P15="","",IF(P15=CG15,IF(P15+IF(L15="",0,L15)=SF15,$RK$1,IF(P15+IF(L15="",0,L15)=RD15,$QI$1,IF(P15+IF(L15="",0,L15)=QB15,$PG$1,IF(P15+IF(L15="",0,L15)=OZ15,$OE$1,IF(P15+IF(L15="",0,L15)=NX15,$NC$1,IF(P15+IF(L15="",0,L15)=MV15,$MA$1,IF(P15+IF(L15="",0,L15)=LT15,$KY$1,IF(P15+IF(L15="",0,L15)=KR15,$JW$1,IF(P15+IF(L15="",0,L15)=JP15,$IU$1,IF(P15+IF(L15="",0,L15)=IN15,$HS$1,IF(P15+IF(L15="",0,L15)=HL15,$GQ$1,IF(P15+IF(L15="",0,L15)=GJ15,$FO$1,IF(P15+IF(L15="",0,L15)=FH15,$EM$1,IF(P15+IF(L15="",0,L15)=EF15,$DK$1,IF(P15+IF(L15="",0,L15)=DD15,$CI$1))))))))))))))),IF(P15=CH15,IF(P15+IF(N15="",0,N15)=SK15,$RK$1,IF(P15+IF(N15="",0,N15)=RI15,$QI$1,IF(P15+IF(N15="",0,N15)=QG15,$PG$1,IF(P15+IF(N15="",0,N15)=PE15,$OE$1,IF(P15+IF(N15="",0,N15)=OC15,$NC$1,IF(P15+IF(N15="",0,N15)=NA15,$MA$1,IF(P15+IF(N15="",0,N15)=LY15,$KY$1,IF(P15+IF(N15="",0,N15)=KW15,$JW$1,IF(P15+IF(N15="",0,N15)=JU15,$IU$1,IF(P15+IF(N15="",0,N15)=IS15,$HS$1,IF(P15+IF(N15="",0,N15)=HQ15,$GQ$1,IF(P15+IF(N15="",0,N15)=GO15,$FO$1,IF(P15+IF(N15="",0,N15)=FM15,$EM$1,IF(P15+IF(N15="",0,N15)=EK15,$DK$1,IF(P15+IF(N15="",0,N15)=DI15,$CI$1))))))))))))))))))</f>
        <v/>
      </c>
      <c r="S15" s="19">
        <v>16.8</v>
      </c>
      <c r="T15" s="19">
        <v>3.5</v>
      </c>
      <c r="U15" s="19">
        <v>0.5</v>
      </c>
      <c r="V15" s="19">
        <v>0.7</v>
      </c>
      <c r="W15" s="19">
        <v>14.6</v>
      </c>
      <c r="X15" s="19">
        <v>4.0999999999999996</v>
      </c>
      <c r="Y15" s="19">
        <v>0</v>
      </c>
      <c r="Z15" s="19">
        <v>0</v>
      </c>
      <c r="AA15" s="19">
        <v>16.899999999999999</v>
      </c>
      <c r="AB15" s="19">
        <v>3.8</v>
      </c>
      <c r="AC15" s="19">
        <v>0.4</v>
      </c>
      <c r="AD15" s="19">
        <v>0.7</v>
      </c>
      <c r="AE15" s="19">
        <v>15.5</v>
      </c>
      <c r="AF15" s="19">
        <v>1.9</v>
      </c>
      <c r="AG15" s="19">
        <v>0</v>
      </c>
      <c r="AH15" s="19">
        <v>0</v>
      </c>
      <c r="AI15" s="27"/>
      <c r="AJ15" s="40">
        <f>IF(SUM(T15,X15)&gt;0,SUM(T15,X15),"")</f>
        <v>7.6</v>
      </c>
      <c r="AK15" s="40">
        <f>IF(SUM(S15:T15,V15:X15,Z15)-U15-Y15&gt;0,SUM(S15:T15,V15:X15,Z15)-U15-Y15,"")</f>
        <v>39.200000000000003</v>
      </c>
      <c r="AL15" s="40">
        <f>IF(SUM(AB15,AF15)&gt;0,SUM(AB15,AF15),"")</f>
        <v>5.6999999999999993</v>
      </c>
      <c r="AM15" s="40">
        <f>IF(SUM(AA15:AB15,AD15:AF15,AH15)-SUM(AC15,AG15)&gt;0,SUM(AA15:AB15,AD15:AF15,AH15)-SUM(AC15,AG15),"")</f>
        <v>38.4</v>
      </c>
      <c r="AN15" s="40">
        <f>IF(SUM(AK15,AM15)&gt;0,SUM(AK15,AM15),"")</f>
        <v>77.599999999999994</v>
      </c>
      <c r="AO15" s="18">
        <v>16.100000000000001</v>
      </c>
      <c r="AP15" s="18">
        <v>3.8</v>
      </c>
      <c r="AQ15" s="18">
        <v>0.4</v>
      </c>
      <c r="AR15" s="18">
        <v>0.7</v>
      </c>
      <c r="AS15" s="18">
        <v>15.5</v>
      </c>
      <c r="AT15" s="18">
        <v>1.9</v>
      </c>
      <c r="AU15" s="18">
        <v>0</v>
      </c>
      <c r="AV15" s="18">
        <v>0</v>
      </c>
      <c r="AW15" s="18"/>
      <c r="AX15" s="18"/>
      <c r="AY15" s="18"/>
      <c r="AZ15" s="18"/>
      <c r="BA15" s="18"/>
      <c r="BB15" s="18"/>
      <c r="BC15" s="18"/>
      <c r="BD15" s="18"/>
      <c r="BE15" s="28"/>
      <c r="BF15" s="11">
        <f>IF(SUM(AP15,AT15)&gt;0,SUM(AP15,AT15),"")</f>
        <v>5.6999999999999993</v>
      </c>
      <c r="BG15" s="11">
        <f>IF(SUM(AO15:AP15,AR15:AT15,AV15)-AQ15-AU15&gt;0,SUM(AO15:AP15,AR15:AT15,AV15)-AQ15-AU15,"")</f>
        <v>37.6</v>
      </c>
      <c r="BH15" s="11" t="str">
        <f>IF(SUM(AX15,BB15)&gt;0,SUM(AX15,BB15),"")</f>
        <v/>
      </c>
      <c r="BI15" s="11" t="str">
        <f>IF(SUM(AW15:AX15,AZ15:BB15,BD15)-SUM(AY15,BC15)&gt;0,SUM(AW15:AX15,AZ15:BB15,BD15)-SUM(AY15,BC15),"")</f>
        <v/>
      </c>
      <c r="BJ15" s="11">
        <f>IF(SUM(BG15,BI15)&gt;0,SUM(BG15,BI15),"")</f>
        <v>37.6</v>
      </c>
      <c r="BK15" s="19">
        <v>16.8</v>
      </c>
      <c r="BL15" s="19">
        <v>3.6</v>
      </c>
      <c r="BM15" s="19">
        <v>0.2</v>
      </c>
      <c r="BN15" s="19">
        <v>0.7</v>
      </c>
      <c r="BO15" s="19">
        <v>16</v>
      </c>
      <c r="BP15" s="19">
        <v>3.8</v>
      </c>
      <c r="BQ15" s="19">
        <v>0.2</v>
      </c>
      <c r="BR15" s="19">
        <v>0.7</v>
      </c>
      <c r="BS15" s="19">
        <v>17.2</v>
      </c>
      <c r="BT15" s="19">
        <v>3.6</v>
      </c>
      <c r="BU15" s="19">
        <v>0</v>
      </c>
      <c r="BV15" s="19">
        <v>0.7</v>
      </c>
      <c r="BW15" s="19">
        <v>17</v>
      </c>
      <c r="BX15" s="19">
        <v>2.2999999999999998</v>
      </c>
      <c r="BY15" s="19">
        <v>1</v>
      </c>
      <c r="BZ15" s="19">
        <v>0</v>
      </c>
      <c r="CA15" s="27"/>
      <c r="CB15" s="40">
        <f>IF(SUM(BL15,BP15)&gt;0,SUM(BL15,BP15),"")</f>
        <v>7.4</v>
      </c>
      <c r="CC15" s="40">
        <f>IF(SUM(BK15:BL15,BN15:BP15,BR15)-BM15-BQ15&gt;0,SUM(BK15:BL15,BN15:BP15,BR15)-BM15-BQ15,"")</f>
        <v>41.199999999999996</v>
      </c>
      <c r="CD15" s="40">
        <f>IF(SUM(BT15,BX15)&gt;0,SUM(BT15,BX15),"")</f>
        <v>5.9</v>
      </c>
      <c r="CE15" s="40">
        <f>IF(SUM(BS15:BT15,BV15:BX15,BZ15)-SUM(BU15,BY15)&gt;0,SUM(BS15:BT15,BV15:BX15,BZ15)-SUM(BU15,BY15),"")</f>
        <v>39.799999999999997</v>
      </c>
      <c r="CF15" s="40">
        <f>IF(SUM(CC15,CE15)&gt;0,SUM(CC15,CE15),"")</f>
        <v>81</v>
      </c>
      <c r="CG15" s="51" t="str">
        <f>IF(MAX(DD15,EF15,FH15,GJ15,HL15,IN15,JP15,KR15,LT15,MV15,NX15,OZ15,QB15,RD15,SF15)-IF(L15="",0,L15)&gt;0.001,MAX(DD15,EF15,FH15,GJ15,HL15,IN15,JP15,KR15,LT15,MV15,NX15,OZ15,QB15,RD15,SF15)-IF(L15="",0,L15),"")</f>
        <v/>
      </c>
      <c r="CH15" s="51" t="str">
        <f>IF(MAX(DI15,EK15,FM15,GO15,HQ15,IS15,JU15,KW15,LY15,NA15,OC15,PE15,QG15,RI15,SK15)-IF(N15="",0,N15)&gt;0.001,MAX(DI15,EK15,FM15,GO15,HQ15,IS15,JU15,KW15,LY15,NA15,OC15,PE15,QG15,RI15,SK15)-IF(N15="",0,N15),"")</f>
        <v/>
      </c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40" t="str">
        <f>IF(SUM(CJ15,CN15)&gt;0,SUM(CJ15,CN15),"")</f>
        <v/>
      </c>
      <c r="DD15" s="40" t="str">
        <f>IF(SUM(CI15:CJ15,CL15:CN15,CP15)-CK15-CO15&gt;0,SUM(CI15:CJ15,CL15:CN15,CP15)-CK15-CO15,"")</f>
        <v/>
      </c>
      <c r="DE15" s="40" t="str">
        <f>IF(SUM(CQ15:CR15,CT15)-CS15&gt;0,SUM(CQ15:CR15,CT15)-CS15,"")</f>
        <v/>
      </c>
      <c r="DF15" s="40" t="str">
        <f>IF(SUM(CJ15,CN15,CR15)&gt;0,SUM(CJ15,CN15,CR15),"")</f>
        <v/>
      </c>
      <c r="DG15" s="40" t="str">
        <f>IF(SUM(DD15,DE15)&gt;0,SUM(DD15,DE15),"")</f>
        <v/>
      </c>
      <c r="DH15" s="40" t="str">
        <f>IF(SUM(CV15,CZ15)&gt;0,SUM(CV15,CZ15),"")</f>
        <v/>
      </c>
      <c r="DI15" s="40" t="str">
        <f>IF(SUM(CU15:CV15,CX15:CZ15,DB15)-SUM(CW15,DA15)&gt;0,SUM(CU15:CV15,CX15:CZ15,DB15)-SUM(CW15,DA15),"")</f>
        <v/>
      </c>
      <c r="DJ15" s="40" t="str">
        <f>IF(SUM(DD15,DE15,DI15)&gt;0,SUM(DD15,DE15,DI15),"")</f>
        <v/>
      </c>
      <c r="DK15" s="18"/>
      <c r="DL15" s="18"/>
      <c r="DM15" s="18"/>
      <c r="DN15" s="18"/>
      <c r="DO15" s="18"/>
      <c r="DP15" s="18"/>
      <c r="DQ15" s="18"/>
      <c r="DR15" s="18"/>
      <c r="DS15" s="18"/>
      <c r="DT15" s="18"/>
      <c r="DU15" s="18"/>
      <c r="DV15" s="18"/>
      <c r="DW15" s="18"/>
      <c r="DX15" s="18"/>
      <c r="DY15" s="18"/>
      <c r="DZ15" s="18"/>
      <c r="EA15" s="18"/>
      <c r="EB15" s="18"/>
      <c r="EC15" s="18"/>
      <c r="ED15" s="18"/>
      <c r="EE15" s="11" t="str">
        <f>IF(SUM(DL15,DP15)&gt;0,SUM(DL15,DP15),"")</f>
        <v/>
      </c>
      <c r="EF15" s="11" t="str">
        <f>IF(SUM(DK15:DL15,DN15:DP15,DR15)-DM15-DQ15&gt;0,SUM(DK15:DL15,DN15:DP15,DR15)-DM15-DQ15,"")</f>
        <v/>
      </c>
      <c r="EG15" s="11" t="str">
        <f>IF(SUM(DS15:DT15,DV15)-DU15&gt;0,SUM(DS15:DT15,DV15)-DU15,"")</f>
        <v/>
      </c>
      <c r="EH15" s="11" t="str">
        <f>IF(SUM(DL15,DP15,DT15)&gt;0,SUM(DL15,DP15,DT15),"")</f>
        <v/>
      </c>
      <c r="EI15" s="11" t="str">
        <f>IF(SUM(EF15,EG15)&gt;0,SUM(EF15,EG15),"")</f>
        <v/>
      </c>
      <c r="EJ15" s="11" t="str">
        <f>IF(SUM(DX15,EB15)&gt;0,SUM(DX15,EB15),"")</f>
        <v/>
      </c>
      <c r="EK15" s="11" t="str">
        <f>IF(SUM(DW15:DX15,DZ15:EB15,ED15)-SUM(DY15,EC15)&gt;0,SUM(DW15:DX15,DZ15:EB15,ED15)-SUM(DY15,EC15),"")</f>
        <v/>
      </c>
      <c r="EL15" s="11" t="str">
        <f>IF(SUM(EF15,EG15,EK15)&gt;0,SUM(EF15,EG15,EK15),"")</f>
        <v/>
      </c>
      <c r="EM15" s="17"/>
      <c r="EN15" s="17"/>
      <c r="EO15" s="17"/>
      <c r="EP15" s="17"/>
      <c r="EQ15" s="17"/>
      <c r="ER15" s="17"/>
      <c r="ES15" s="17"/>
      <c r="ET15" s="17"/>
      <c r="EU15" s="17"/>
      <c r="EV15" s="17"/>
      <c r="EW15" s="17"/>
      <c r="EX15" s="17"/>
      <c r="EY15" s="17"/>
      <c r="EZ15" s="17"/>
      <c r="FA15" s="17"/>
      <c r="FB15" s="17"/>
      <c r="FC15" s="17"/>
      <c r="FD15" s="17"/>
      <c r="FE15" s="17"/>
      <c r="FF15" s="17"/>
      <c r="FG15" s="40" t="str">
        <f>IF(SUM(EN15,ER15)&gt;0,SUM(EN15,ER15),"")</f>
        <v/>
      </c>
      <c r="FH15" s="40" t="str">
        <f>IF(SUM(EM15:EN15,EP15:ER15,ET15)-EO15-ES15&gt;0,SUM(EM15:EN15,EP15:ER15,ET15)-EO15-ES15,"")</f>
        <v/>
      </c>
      <c r="FI15" s="40" t="str">
        <f>IF(SUM(EU15:EV15,EX15)-EW15&gt;0,SUM(EU15:EV15,EX15)-EW15,"")</f>
        <v/>
      </c>
      <c r="FJ15" s="40" t="str">
        <f>IF(SUM(EN15,ER15,EV15)&gt;0,SUM(EN15,ER15,EV15),"")</f>
        <v/>
      </c>
      <c r="FK15" s="40" t="str">
        <f>IF(SUM(FH15,FI15)&gt;0,SUM(FH15,FI15),"")</f>
        <v/>
      </c>
      <c r="FL15" s="40" t="str">
        <f>IF(SUM(EZ15,FD15)&gt;0,SUM(EZ15,FD15),"")</f>
        <v/>
      </c>
      <c r="FM15" s="40" t="str">
        <f>IF(SUM(EY15:EZ15,FB15:FD15,FF15)-SUM(FA15,FE15)&gt;0,SUM(EY15:EZ15,FB15:FD15,FF15)-SUM(FA15,FE15),"")</f>
        <v/>
      </c>
      <c r="FN15" s="40" t="str">
        <f>IF(SUM(FH15,FI15,FM15)&gt;0,SUM(FH15,FI15,FM15),"")</f>
        <v/>
      </c>
      <c r="FO15" s="18"/>
      <c r="FP15" s="18"/>
      <c r="FQ15" s="18"/>
      <c r="FR15" s="18"/>
      <c r="FS15" s="18"/>
      <c r="FT15" s="18"/>
      <c r="FU15" s="18"/>
      <c r="FV15" s="18"/>
      <c r="FW15" s="18"/>
      <c r="FX15" s="18"/>
      <c r="FY15" s="18"/>
      <c r="FZ15" s="18"/>
      <c r="GA15" s="18"/>
      <c r="GB15" s="18"/>
      <c r="GC15" s="18"/>
      <c r="GD15" s="18"/>
      <c r="GE15" s="18"/>
      <c r="GF15" s="18"/>
      <c r="GG15" s="18"/>
      <c r="GH15" s="18"/>
      <c r="GI15" s="11" t="str">
        <f>IF(SUM(FP15,FT15)&gt;0,SUM(FP15,FT15),"")</f>
        <v/>
      </c>
      <c r="GJ15" s="11" t="str">
        <f>IF(SUM(FO15:FP15,FR15:FT15,FV15)-FQ15-FU15&gt;0,SUM(FO15:FP15,FR15:FT15,FV15)-FQ15-FU15,"")</f>
        <v/>
      </c>
      <c r="GK15" s="11" t="str">
        <f>IF(SUM(FW15:FX15,FZ15)-FY15&gt;0,SUM(FW15:FX15,FZ15)-FY15,"")</f>
        <v/>
      </c>
      <c r="GL15" s="11" t="str">
        <f>IF(SUM(FP15,FT15,FX15)&gt;0,SUM(FP15,FT15,FX15),"")</f>
        <v/>
      </c>
      <c r="GM15" s="11" t="str">
        <f>IF(SUM(GJ15,GK15)&gt;0,SUM(GJ15,GK15),"")</f>
        <v/>
      </c>
      <c r="GN15" s="11" t="str">
        <f>IF(SUM(GB15,GF15)&gt;0,SUM(GB15,GF15),"")</f>
        <v/>
      </c>
      <c r="GO15" s="11" t="str">
        <f>IF(SUM(GA15:GB15,GD15:GF15,GH15)-SUM(GC15,GG15)&gt;0,SUM(GA15:GB15,GD15:GF15,GH15)-SUM(GC15,GG15),"")</f>
        <v/>
      </c>
      <c r="GP15" s="11" t="str">
        <f>IF(SUM(GJ15,GK15,GO15)&gt;0,SUM(GJ15,GK15,GO15),"")</f>
        <v/>
      </c>
      <c r="GQ15" s="17"/>
      <c r="GR15" s="17"/>
      <c r="GS15" s="17"/>
      <c r="GT15" s="17"/>
      <c r="GU15" s="17"/>
      <c r="GV15" s="17"/>
      <c r="GW15" s="17"/>
      <c r="GX15" s="17"/>
      <c r="GY15" s="17"/>
      <c r="GZ15" s="17"/>
      <c r="HA15" s="17"/>
      <c r="HB15" s="17"/>
      <c r="HC15" s="17"/>
      <c r="HD15" s="17"/>
      <c r="HE15" s="17"/>
      <c r="HF15" s="17"/>
      <c r="HG15" s="17"/>
      <c r="HH15" s="17"/>
      <c r="HI15" s="17"/>
      <c r="HJ15" s="17"/>
      <c r="HK15" s="40" t="str">
        <f>IF(SUM(GR15,GV15)&gt;0,SUM(GR15,GV15),"")</f>
        <v/>
      </c>
      <c r="HL15" s="40" t="str">
        <f>IF(SUM(GQ15:GR15,GT15:GV15,GX15)-GS15-GW15&gt;0,SUM(GQ15:GR15,GT15:GV15,GX15)-GS15-GW15,"")</f>
        <v/>
      </c>
      <c r="HM15" s="40" t="str">
        <f>IF(SUM(GY15:GZ15,HB15)-HA15&gt;0,SUM(GY15:GZ15,HB15)-HA15,"")</f>
        <v/>
      </c>
      <c r="HN15" s="40" t="str">
        <f>IF(SUM(GR15,GV15,GZ15)&gt;0,SUM(GR15,GV15,GZ15),"")</f>
        <v/>
      </c>
      <c r="HO15" s="40" t="str">
        <f>IF(SUM(HL15,HM15)&gt;0,SUM(HL15,HM15),"")</f>
        <v/>
      </c>
      <c r="HP15" s="40" t="str">
        <f>IF(SUM(HD15,HH15)&gt;0,SUM(HD15,HH15),"")</f>
        <v/>
      </c>
      <c r="HQ15" s="40" t="str">
        <f>IF(SUM(HC15:HD15,HF15:HH15,HJ15)-SUM(HE15,HI15)&gt;0,SUM(HC15:HD15,HF15:HH15,HJ15)-SUM(HE15,HI15),"")</f>
        <v/>
      </c>
      <c r="HR15" s="40" t="str">
        <f>IF(SUM(HL15,HM15,HQ15)&gt;0,SUM(HL15,HM15,HQ15),"")</f>
        <v/>
      </c>
      <c r="HS15" s="18"/>
      <c r="HT15" s="18"/>
      <c r="HU15" s="18"/>
      <c r="HV15" s="18"/>
      <c r="HW15" s="18"/>
      <c r="HX15" s="18"/>
      <c r="HY15" s="18"/>
      <c r="HZ15" s="18"/>
      <c r="IA15" s="18"/>
      <c r="IB15" s="18"/>
      <c r="IC15" s="18"/>
      <c r="ID15" s="18"/>
      <c r="IE15" s="18"/>
      <c r="IF15" s="18"/>
      <c r="IG15" s="18"/>
      <c r="IH15" s="18"/>
      <c r="II15" s="18"/>
      <c r="IJ15" s="18"/>
      <c r="IK15" s="18"/>
      <c r="IL15" s="18"/>
      <c r="IM15" s="11" t="str">
        <f>IF(SUM(HT15,HX15)&gt;0,SUM(HT15,HX15),"")</f>
        <v/>
      </c>
      <c r="IN15" s="11" t="str">
        <f>IF(SUM(HS15:HT15,HV15:HX15,HZ15)-HU15-HY15&gt;0,SUM(HS15:HT15,HV15:HX15,HZ15)-HU15-HY15,"")</f>
        <v/>
      </c>
      <c r="IO15" s="11" t="str">
        <f>IF(SUM(IA15:IB15,ID15)-IC15&gt;0,SUM(IA15:IB15,ID15)-IC15,"")</f>
        <v/>
      </c>
      <c r="IP15" s="11" t="str">
        <f>IF(SUM(HT15,HX15,IB15)&gt;0,SUM(HT15,HX15,IB15),"")</f>
        <v/>
      </c>
      <c r="IQ15" s="11" t="str">
        <f>IF(SUM(IN15,IO15)&gt;0,SUM(IN15,IO15),"")</f>
        <v/>
      </c>
      <c r="IR15" s="11" t="str">
        <f>IF(SUM(IF15,IJ15)&gt;0,SUM(IF15,IJ15),"")</f>
        <v/>
      </c>
      <c r="IS15" s="11" t="str">
        <f>IF(SUM(IE15:IF15,IH15:IJ15,IL15)-SUM(IG15,IK15)&gt;0,SUM(IE15:IF15,IH15:IJ15,IL15)-SUM(IG15,IK15),"")</f>
        <v/>
      </c>
      <c r="IT15" s="11" t="str">
        <f>IF(SUM(IN15,IO15,IS15)&gt;0,SUM(IN15,IO15,IS15),"")</f>
        <v/>
      </c>
      <c r="IU15" s="17"/>
      <c r="IV15" s="17"/>
      <c r="IW15" s="17"/>
      <c r="IX15" s="17"/>
      <c r="IY15" s="17"/>
      <c r="IZ15" s="17"/>
      <c r="JA15" s="17"/>
      <c r="JB15" s="17"/>
      <c r="JC15" s="17"/>
      <c r="JD15" s="17"/>
      <c r="JE15" s="17"/>
      <c r="JF15" s="17"/>
      <c r="JG15" s="17"/>
      <c r="JH15" s="17"/>
      <c r="JI15" s="17"/>
      <c r="JJ15" s="17"/>
      <c r="JK15" s="17"/>
      <c r="JL15" s="17"/>
      <c r="JM15" s="17"/>
      <c r="JN15" s="17"/>
      <c r="JO15" s="40" t="str">
        <f>IF(SUM(IV15,IZ15)&gt;0,SUM(IV15,IZ15),"")</f>
        <v/>
      </c>
      <c r="JP15" s="40" t="str">
        <f>IF(SUM(IU15:IV15,IX15:IZ15,JB15)-IW15-JA15&gt;0,SUM(IU15:IV15,IX15:IZ15,JB15)-IW15-JA15,"")</f>
        <v/>
      </c>
      <c r="JQ15" s="40" t="str">
        <f>IF(SUM(JC15:JD15,JF15)-JE15&gt;0,SUM(JC15:JD15,JF15)-JE15,"")</f>
        <v/>
      </c>
      <c r="JR15" s="40" t="str">
        <f>IF(SUM(IV15,IZ15,JD15)&gt;0,SUM(IV15,IZ15,JD15),"")</f>
        <v/>
      </c>
      <c r="JS15" s="40" t="str">
        <f>IF(SUM(JP15,JQ15)&gt;0,SUM(JP15,JQ15),"")</f>
        <v/>
      </c>
      <c r="JT15" s="40" t="str">
        <f>IF(SUM(JH15,JL15)&gt;0,SUM(JH15,JL15),"")</f>
        <v/>
      </c>
      <c r="JU15" s="40" t="str">
        <f>IF(SUM(JG15:JH15,JJ15:JL15,JN15)-SUM(JI15,JM15)&gt;0,SUM(JG15:JH15,JJ15:JL15,JN15)-SUM(JI15,JM15),"")</f>
        <v/>
      </c>
      <c r="JV15" s="40" t="str">
        <f>IF(SUM(JP15,JQ15,JU15)&gt;0,SUM(JP15,JQ15,JU15),"")</f>
        <v/>
      </c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8"/>
      <c r="KM15" s="18"/>
      <c r="KN15" s="18"/>
      <c r="KO15" s="18"/>
      <c r="KP15" s="18"/>
      <c r="KQ15" s="11" t="str">
        <f>IF(SUM(JX15,KB15)&gt;0,SUM(JX15,KB15),"")</f>
        <v/>
      </c>
      <c r="KR15" s="11" t="str">
        <f>IF(SUM(JW15:JX15,JZ15:KB15,KD15)-JY15-KC15&gt;0,SUM(JW15:JX15,JZ15:KB15,KD15)-JY15-KC15,"")</f>
        <v/>
      </c>
      <c r="KS15" s="11" t="str">
        <f>IF(SUM(KE15:KF15,KH15)-KG15&gt;0,SUM(KE15:KF15,KH15)-KG15,"")</f>
        <v/>
      </c>
      <c r="KT15" s="11" t="str">
        <f>IF(SUM(JX15,KB15,KF15)&gt;0,SUM(JX15,KB15,KF15),"")</f>
        <v/>
      </c>
      <c r="KU15" s="11" t="str">
        <f>IF(SUM(KR15,KS15)&gt;0,SUM(KR15,KS15),"")</f>
        <v/>
      </c>
      <c r="KV15" s="11" t="str">
        <f>IF(SUM(KJ15,KN15)&gt;0,SUM(KJ15,KN15),"")</f>
        <v/>
      </c>
      <c r="KW15" s="11" t="str">
        <f>IF(SUM(KI15:KJ15,KL15:KN15,KP15)-SUM(KK15,KO15)&gt;0,SUM(KI15:KJ15,KL15:KN15,KP15)-SUM(KK15,KO15),"")</f>
        <v/>
      </c>
      <c r="KX15" s="11" t="str">
        <f>IF(SUM(KR15,KS15,KW15)&gt;0,SUM(KR15,KS15,KW15),"")</f>
        <v/>
      </c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40" t="str">
        <f>IF(SUM(KZ15,LD15)&gt;0,SUM(KZ15,LD15),"")</f>
        <v/>
      </c>
      <c r="LT15" s="40" t="str">
        <f>IF(SUM(KY15:KZ15,LB15:LD15,LF15)-LA15-LE15&gt;0,SUM(KY15:KZ15,LB15:LD15,LF15)-LA15-LE15,"")</f>
        <v/>
      </c>
      <c r="LU15" s="40" t="str">
        <f>IF(SUM(LG15:LH15,LJ15)-LI15&gt;0,SUM(LG15:LH15,LJ15)-LI15,"")</f>
        <v/>
      </c>
      <c r="LV15" s="40" t="str">
        <f>IF(SUM(KZ15,LD15,LH15)&gt;0,SUM(KZ15,LD15,LH15),"")</f>
        <v/>
      </c>
      <c r="LW15" s="40" t="str">
        <f>IF(SUM(LT15,LU15)&gt;0,SUM(LT15,LU15),"")</f>
        <v/>
      </c>
      <c r="LX15" s="40" t="str">
        <f>IF(SUM(LL15,LP15)&gt;0,SUM(LL15,LP15),"")</f>
        <v/>
      </c>
      <c r="LY15" s="40" t="str">
        <f>IF(SUM(LK15:LL15,LN15:LP15,LR15)-SUM(LM15,LQ15)&gt;0,SUM(LK15:LL15,LN15:LP15,LR15)-SUM(LM15,LQ15),"")</f>
        <v/>
      </c>
      <c r="LZ15" s="40" t="str">
        <f>IF(SUM(LT15,LU15,LY15)&gt;0,SUM(LT15,LU15,LY15),"")</f>
        <v/>
      </c>
      <c r="MA15" s="18"/>
      <c r="MB15" s="18"/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1" t="str">
        <f>IF(SUM(MB15,MF15)&gt;0,SUM(MB15,MF15),"")</f>
        <v/>
      </c>
      <c r="MV15" s="11" t="str">
        <f>IF(SUM(MA15:MB15,MD15:MF15,MH15)-MC15-MG15&gt;0,SUM(MA15:MB15,MD15:MF15,MH15)-MC15-MG15,"")</f>
        <v/>
      </c>
      <c r="MW15" s="11" t="str">
        <f>IF(SUM(MI15:MJ15,ML15)-MK15&gt;0,SUM(MI15:MJ15,ML15)-MK15,"")</f>
        <v/>
      </c>
      <c r="MX15" s="11" t="str">
        <f>IF(SUM(MB15,MF15,MJ15)&gt;0,SUM(MB15,MF15,MJ15),"")</f>
        <v/>
      </c>
      <c r="MY15" s="11" t="str">
        <f>IF(SUM(MV15,MW15)&gt;0,SUM(MV15,MW15),"")</f>
        <v/>
      </c>
      <c r="MZ15" s="11" t="str">
        <f>IF(SUM(MN15,MR15)&gt;0,SUM(MN15,MR15),"")</f>
        <v/>
      </c>
      <c r="NA15" s="11" t="str">
        <f>IF(SUM(MM15:MN15,MP15:MR15,MT15)-SUM(MO15,MS15)&gt;0,SUM(MM15:MN15,MP15:MR15,MT15)-SUM(MO15,MS15),"")</f>
        <v/>
      </c>
      <c r="NB15" s="11" t="str">
        <f>IF(SUM(MV15,MW15,NA15)&gt;0,SUM(MV15,MW15,NA15),"")</f>
        <v/>
      </c>
      <c r="NC15" s="17"/>
      <c r="ND15" s="17"/>
      <c r="NE15" s="17"/>
      <c r="NF15" s="17"/>
      <c r="NG15" s="17"/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40" t="str">
        <f>IF(SUM(ND15,NH15)&gt;0,SUM(ND15,NH15),"")</f>
        <v/>
      </c>
      <c r="NX15" s="40" t="str">
        <f>IF(SUM(NC15:ND15,NF15:NH15,NJ15)-NE15-NI15&gt;0,SUM(NC15:ND15,NF15:NH15,NJ15)-NE15-NI15,"")</f>
        <v/>
      </c>
      <c r="NY15" s="40" t="str">
        <f>IF(SUM(NK15:NL15,NN15)-NM15&gt;0,SUM(NK15:NL15,NN15)-NM15,"")</f>
        <v/>
      </c>
      <c r="NZ15" s="40" t="str">
        <f>IF(SUM(ND15,NH15,NL15)&gt;0,SUM(ND15,NH15,NL15),"")</f>
        <v/>
      </c>
      <c r="OA15" s="40" t="str">
        <f>IF(SUM(NX15,NY15)&gt;0,SUM(NX15,NY15),"")</f>
        <v/>
      </c>
      <c r="OB15" s="40" t="str">
        <f>IF(SUM(NP15,NT15)&gt;0,SUM(NP15,NT15),"")</f>
        <v/>
      </c>
      <c r="OC15" s="40" t="str">
        <f>IF(SUM(NO15:NP15,NR15:NT15,NV15)-SUM(NQ15,NU15)&gt;0,SUM(NO15:NP15,NR15:NT15,NV15)-SUM(NQ15,NU15),"")</f>
        <v/>
      </c>
      <c r="OD15" s="40" t="str">
        <f>IF(SUM(NX15,NY15,OC15)&gt;0,SUM(NX15,NY15,OC15),"")</f>
        <v/>
      </c>
      <c r="OE15" s="18"/>
      <c r="OF15" s="18"/>
      <c r="OG15" s="18"/>
      <c r="OH15" s="18"/>
      <c r="OI15" s="18"/>
      <c r="OJ15" s="18"/>
      <c r="OK15" s="18"/>
      <c r="OL15" s="18"/>
      <c r="OM15" s="18"/>
      <c r="ON15" s="18"/>
      <c r="OO15" s="18"/>
      <c r="OP15" s="18"/>
      <c r="OQ15" s="18"/>
      <c r="OR15" s="18"/>
      <c r="OS15" s="18"/>
      <c r="OT15" s="18"/>
      <c r="OU15" s="18"/>
      <c r="OV15" s="18"/>
      <c r="OW15" s="18"/>
      <c r="OX15" s="18"/>
      <c r="OY15" s="11" t="str">
        <f>IF(SUM(OF15,OJ15)&gt;0,SUM(OF15,OJ15),"")</f>
        <v/>
      </c>
      <c r="OZ15" s="11" t="str">
        <f>IF(SUM(OE15:OF15,OH15:OJ15,OL15)-OG15-OK15&gt;0,SUM(OE15:OF15,OH15:OJ15,OL15)-OG15-OK15,"")</f>
        <v/>
      </c>
      <c r="PA15" s="11" t="str">
        <f>IF(SUM(OM15:ON15,OP15)-OO15&gt;0,SUM(OM15:ON15,OP15)-OO15,"")</f>
        <v/>
      </c>
      <c r="PB15" s="11" t="str">
        <f>IF(SUM(OF15,OJ15,ON15)&gt;0,SUM(OF15,OJ15,ON15),"")</f>
        <v/>
      </c>
      <c r="PC15" s="11" t="str">
        <f>IF(SUM(OZ15,PA15)&gt;0,SUM(OZ15,PA15),"")</f>
        <v/>
      </c>
      <c r="PD15" s="11" t="str">
        <f>IF(SUM(OR15,OV15)&gt;0,SUM(OR15,OV15),"")</f>
        <v/>
      </c>
      <c r="PE15" s="11" t="str">
        <f>IF(SUM(OQ15:OR15,OT15:OV15,OX15)-SUM(OS15,OW15)&gt;0,SUM(OQ15:OR15,OT15:OV15,OX15)-SUM(OS15,OW15),"")</f>
        <v/>
      </c>
      <c r="PF15" s="11" t="str">
        <f>IF(SUM(OZ15,PA15,PE15)&gt;0,SUM(OZ15,PA15,PE15),"")</f>
        <v/>
      </c>
      <c r="PG15" s="17"/>
      <c r="PH15" s="17"/>
      <c r="PI15" s="17"/>
      <c r="PJ15" s="17"/>
      <c r="PK15" s="17"/>
      <c r="PL15" s="17"/>
      <c r="PM15" s="17"/>
      <c r="PN15" s="17"/>
      <c r="PO15" s="17"/>
      <c r="PP15" s="17"/>
      <c r="PQ15" s="17"/>
      <c r="PR15" s="17"/>
      <c r="PS15" s="17"/>
      <c r="PT15" s="17"/>
      <c r="PU15" s="17"/>
      <c r="PV15" s="17"/>
      <c r="PW15" s="17"/>
      <c r="PX15" s="17"/>
      <c r="PY15" s="17"/>
      <c r="PZ15" s="17"/>
      <c r="QA15" s="40" t="str">
        <f>IF(SUM(PH15,PL15)&gt;0,SUM(PH15,PL15),"")</f>
        <v/>
      </c>
      <c r="QB15" s="40" t="str">
        <f>IF(SUM(PG15:PH15,PJ15:PL15,PN15)-PI15-PM15&gt;0,SUM(PG15:PH15,PJ15:PL15,PN15)-PI15-PM15,"")</f>
        <v/>
      </c>
      <c r="QC15" s="40" t="str">
        <f>IF(SUM(PO15:PP15,PR15)-PQ15&gt;0,SUM(PO15:PP15,PR15)-PQ15,"")</f>
        <v/>
      </c>
      <c r="QD15" s="40" t="str">
        <f>IF(SUM(PH15,PL15,PP15)&gt;0,SUM(PH15,PL15,PP15),"")</f>
        <v/>
      </c>
      <c r="QE15" s="40" t="str">
        <f>IF(SUM(QB15,QC15)&gt;0,SUM(QB15,QC15),"")</f>
        <v/>
      </c>
      <c r="QF15" s="40" t="str">
        <f>IF(SUM(PT15,PX15)&gt;0,SUM(PT15,PX15),"")</f>
        <v/>
      </c>
      <c r="QG15" s="40" t="str">
        <f>IF(SUM(PS15:PT15,PV15:PX15,PZ15)-SUM(PU15,PY15)&gt;0,SUM(PS15:PT15,PV15:PX15,PZ15)-SUM(PU15,PY15),"")</f>
        <v/>
      </c>
      <c r="QH15" s="40" t="str">
        <f>IF(SUM(QB15,QC15,QG15)&gt;0,SUM(QB15,QC15,QG15),"")</f>
        <v/>
      </c>
      <c r="QI15" s="18"/>
      <c r="QJ15" s="18"/>
      <c r="QK15" s="18"/>
      <c r="QL15" s="18"/>
      <c r="QM15" s="18"/>
      <c r="QN15" s="18"/>
      <c r="QO15" s="18"/>
      <c r="QP15" s="18"/>
      <c r="QQ15" s="18"/>
      <c r="QR15" s="18"/>
      <c r="QS15" s="18"/>
      <c r="QT15" s="18"/>
      <c r="QU15" s="18"/>
      <c r="QV15" s="18"/>
      <c r="QW15" s="18"/>
      <c r="QX15" s="18"/>
      <c r="QY15" s="18"/>
      <c r="QZ15" s="18"/>
      <c r="RA15" s="18"/>
      <c r="RB15" s="18"/>
      <c r="RC15" s="11" t="str">
        <f>IF(SUM(QJ15,QN15)&gt;0,SUM(QJ15,QN15),"")</f>
        <v/>
      </c>
      <c r="RD15" s="11" t="str">
        <f>IF(SUM(QI15:QJ15,QL15:QN15,QP15)-QK15-QO15&gt;0,SUM(QI15:QJ15,QL15:QN15,QP15)-QK15-QO15,"")</f>
        <v/>
      </c>
      <c r="RE15" s="11" t="str">
        <f>IF(SUM(QQ15:QR15,QT15)-QS15&gt;0,SUM(QQ15:QR15,QT15)-QS15,"")</f>
        <v/>
      </c>
      <c r="RF15" s="11" t="str">
        <f>IF(SUM(QJ15,QN15,QR15)&gt;0,SUM(QJ15,QN15,QR15),"")</f>
        <v/>
      </c>
      <c r="RG15" s="11" t="str">
        <f>IF(SUM(RD15,RE15)&gt;0,SUM(RD15,RE15),"")</f>
        <v/>
      </c>
      <c r="RH15" s="11" t="str">
        <f>IF(SUM(QV15,QZ15)&gt;0,SUM(QV15,QZ15),"")</f>
        <v/>
      </c>
      <c r="RI15" s="11" t="str">
        <f>IF(SUM(QU15:QV15,QX15:QZ15,RB15)-SUM(QW15,RA15)&gt;0,SUM(QU15:QV15,QX15:QZ15,RB15)-SUM(QW15,RA15),"")</f>
        <v/>
      </c>
      <c r="RJ15" s="11" t="str">
        <f>IF(SUM(RD15,RE15,RI15)&gt;0,SUM(RD15,RE15,RI15),"")</f>
        <v/>
      </c>
      <c r="RK15" s="17"/>
      <c r="RL15" s="17"/>
      <c r="RM15" s="17"/>
      <c r="RN15" s="17"/>
      <c r="RO15" s="17"/>
      <c r="RP15" s="17"/>
      <c r="RQ15" s="17"/>
      <c r="RR15" s="17"/>
      <c r="RS15" s="17"/>
      <c r="RT15" s="17"/>
      <c r="RU15" s="17"/>
      <c r="RV15" s="17"/>
      <c r="RW15" s="17"/>
      <c r="RX15" s="17"/>
      <c r="RY15" s="17"/>
      <c r="RZ15" s="17"/>
      <c r="SA15" s="17"/>
      <c r="SB15" s="17"/>
      <c r="SC15" s="17"/>
      <c r="SD15" s="17"/>
      <c r="SE15" s="40" t="str">
        <f>IF(SUM(RL15,RP15)&gt;0,SUM(RL15,RP15),"")</f>
        <v/>
      </c>
      <c r="SF15" s="40" t="str">
        <f>IF(SUM(RK15:RL15,RN15:RP15,RR15)-RM15-RQ15&gt;0,SUM(RK15:RL15,RN15:RP15,RR15)-RM15-RQ15,"")</f>
        <v/>
      </c>
      <c r="SG15" s="40" t="str">
        <f>IF(SUM(RS15:RT15,RV15)-RU15&gt;0,SUM(RS15:RT15,RV15)-RU15,"")</f>
        <v/>
      </c>
      <c r="SH15" s="40" t="str">
        <f>IF(SUM(RL15,RP15,RT15)&gt;0,SUM(RL15,RP15,RT15),"")</f>
        <v/>
      </c>
      <c r="SI15" s="40" t="str">
        <f>IF(SUM(SF15,SG15)&gt;0,SUM(SF15,SG15),"")</f>
        <v/>
      </c>
      <c r="SJ15" s="40" t="str">
        <f>IF(SUM(RX15,SB15)&gt;0,SUM(RX15,SB15),"")</f>
        <v/>
      </c>
      <c r="SK15" s="40" t="str">
        <f>IF(SUM(RW15:RX15,RZ15:SB15,SD15)-SUM(RY15,SC15)&gt;0,SUM(RW15:RX15,RZ15:SB15,SD15)-SUM(RY15,SC15),"")</f>
        <v/>
      </c>
      <c r="SL15" s="40" t="str">
        <f>IF(SUM(SF15,SG15,SK15)&gt;0,SUM(SF15,SG15,SK15),"")</f>
        <v/>
      </c>
      <c r="SM15" s="26">
        <f>IF($CA15="P",BK15,(BK15+AO15)/2)</f>
        <v>16.450000000000003</v>
      </c>
      <c r="SN15" s="26">
        <f>IF($CA15="P",BL15,(BL15+AP15)/2)</f>
        <v>3.7</v>
      </c>
      <c r="SO15" s="26">
        <f>IF($CA15="P",BM15,(BM15+AQ15)/2)</f>
        <v>0.30000000000000004</v>
      </c>
      <c r="SP15" s="26">
        <f>IF($CA15="P",BN15,(BN15+AR15)/2)</f>
        <v>0.7</v>
      </c>
      <c r="SQ15" s="26">
        <f>IF($CA15="P",BO15,(BO15+AS15)/2)</f>
        <v>15.75</v>
      </c>
      <c r="SR15" s="26">
        <f>IF($CA15="P",BP15,(BP15+AT15)/2)</f>
        <v>2.8499999999999996</v>
      </c>
      <c r="SS15" s="26">
        <f>IF($CA15="P",BQ15,(BQ15+AU15)/2)</f>
        <v>0.1</v>
      </c>
      <c r="ST15" s="26">
        <f>IF($CA15="P",BR15,(BR15+AV15)/2)</f>
        <v>0.35</v>
      </c>
      <c r="SU15" s="26">
        <f>IF($CA15="P",BS15,(BS15+AW15)/2)</f>
        <v>8.6</v>
      </c>
      <c r="SV15" s="26">
        <f>IF($CA15="P",BT15,(BT15+AX15)/2)</f>
        <v>1.8</v>
      </c>
      <c r="SW15" s="26">
        <f>IF($CA15="P",BU15,(BU15+AY15)/2)</f>
        <v>0</v>
      </c>
      <c r="SX15" s="26">
        <f>IF($CA15="P",BV15,(BV15+AZ15)/2)</f>
        <v>0.35</v>
      </c>
      <c r="SY15" s="26">
        <f>IF($CA15="P",BW15,(BW15+BA15)/2)</f>
        <v>8.5</v>
      </c>
      <c r="SZ15" s="26">
        <f>IF($CA15="P",BX15,(BX15+BB15)/2)</f>
        <v>1.1499999999999999</v>
      </c>
      <c r="TA15" s="26">
        <f>IF($CA15="P",BY15,(BY15+BC15)/2)</f>
        <v>0.5</v>
      </c>
      <c r="TB15" s="26">
        <f>IF($CA15="P",BZ15,(BZ15+BD15)/2)</f>
        <v>0</v>
      </c>
      <c r="TC15" s="28" t="s">
        <v>53</v>
      </c>
      <c r="TD15" s="11">
        <f>IF(SUM(SN15,SR15)&gt;0,SUM(SN15,SR15),"")</f>
        <v>6.55</v>
      </c>
      <c r="TE15" s="11">
        <f>IF(SUM(SM15:SN15,SP15:SR15,ST15)-SO15-SS15&gt;0,SUM(SM15:SN15,SP15:SR15,ST15)-SO15-SS15,"")</f>
        <v>39.400000000000006</v>
      </c>
      <c r="TF15" s="11">
        <f>IF(SUM(SV15,SZ15)&gt;0,SUM(SV15,SZ15),"")</f>
        <v>2.95</v>
      </c>
      <c r="TG15" s="11">
        <f>IF(SUM(SU15:SV15,SX15:SZ15,TB15)-SUM(SW15,TA15)&gt;0,SUM(SU15:SV15,SX15:SZ15,TB15)-SUM(SW15,TA15),"")</f>
        <v>19.899999999999999</v>
      </c>
      <c r="TH15" s="11">
        <f>IF(SUM(TE15,TG15)&gt;0,SUM(TE15,TG15),"")</f>
        <v>59.300000000000004</v>
      </c>
    </row>
    <row r="16" spans="1:528" x14ac:dyDescent="0.2">
      <c r="A16" s="4" t="str" cm="1">
        <f t="array" ref="A16">IF(AND(H16&lt;&gt;"",H16&lt;&gt;"No DD"),SUMPRODUCT((H$4:H$19&lt;&gt;"")*(H$4:H$19&lt;&gt;"No DD")*(E$4:E$19&gt;E16))+1,IF(H16="No DD",SUMPRODUCT((H$4:H$19="No DD")*(E$4:E$19&gt;E16))+1+SUMPRODUCT((H$4:H$19&lt;&gt;"")*(H$4:H$19&lt;&gt;"No DD")),""))</f>
        <v/>
      </c>
      <c r="B16" s="5" t="s">
        <v>123</v>
      </c>
      <c r="C16" s="4" t="s">
        <v>5</v>
      </c>
      <c r="D16" s="4">
        <v>2001</v>
      </c>
      <c r="E16" s="9">
        <f>SUM(J16:P16)+SUM(J16:M16)*0.0000001+SUM(J16)*0.0000000000001</f>
        <v>109.40000726000385</v>
      </c>
      <c r="F16" s="3" t="str">
        <f>IF(OR(AND(AJ16&gt;=AN$21,AK16&gt;=AN$25,AJ16&lt;&gt;"",AI16=""),AND(AL16&gt;=AN$21,AM16&gt;=AN$25,AL16&lt;&gt;"",AI16=""),AND(BF16&gt;=BJ$21,BG16&gt;=BJ$25,BF16&lt;&gt;"",BE16=""),AND(BH16&gt;=BJ$21,BI16&gt;=BJ$25,BH16&lt;&gt;"",BE16=""),AND(CB16&gt;=CF$21,CC16&gt;=CF$25,CB16&lt;&gt;"",CA16=""),AND(CD16&gt;=CF$21,CE16&gt;=CF$25,CD16&lt;&gt;""),AND(DC16&gt;=DJ$21,DD16&gt;=DJ$25,DC16&lt;&gt;""),AND(DH16&gt;=DJ$21,DI16&gt;=DJ$25,DH16&lt;&gt;""),AND(EE16&gt;=EL$21,EF16&gt;=EL$25,EE16&lt;&gt;""),AND(EJ16&gt;=EL$21,EK16&gt;=EL$25,EJ16&lt;&gt;""),AND(FG16&gt;=FN$21,FH16&gt;=FN$25,FG16&lt;&gt;""),AND(FL16&gt;=FN$21,FM16&gt;=FN$25,FL16&lt;&gt;""),AND(GI16&gt;=GP$21,GJ16&gt;=GP$25,GI16&lt;&gt;""),AND(GN16&gt;=GP$21,GO16&gt;=GP$25,GN16&lt;&gt;""),AND(HK16&gt;=HR$21,HL16&gt;=HR$25,HK16&lt;&gt;""),AND(HP16&gt;=HR$21,HQ16&gt;=HR$25,HP16&lt;&gt;""),AND(IM16&gt;=IT$21,IN16&gt;=IT$25,IM16&lt;&gt;""),AND(IR16&gt;=IT$21,IS16&gt;=IT$25,IR16&lt;&gt;""),AND(JO16&gt;=JV$21,JP16&gt;=JV$25,JO16&lt;&gt;""),AND(JT16&gt;=JV$21,JU16&gt;=JV$25,JT16&lt;&gt;""),AND(KQ16&gt;=KX$21,KR16&gt;=KX$25,KQ16&lt;&gt;""),AND(KV16&gt;=KX$21,KW16&gt;=KX$25,KV16&lt;&gt;""),AND(LS16&gt;=LZ$21,LT16&gt;=LZ$25,LS16&lt;&gt;""),AND(LX16&gt;=LZ$21,LY16&gt;=LZ$25,LX16&lt;&gt;""),AND(MU16&gt;=NB$21,MV16&gt;=NB$25,MU16&lt;&gt;""),AND(MZ16&gt;=NB$21,NA16&gt;=NB$25,MZ16&lt;&gt;""),AND(NW16&gt;=OD$21,NX16&gt;=OD$25,NW16&lt;&gt;""),AND(OB16&gt;=OD$21,OC16&gt;=OD$25,OB16&lt;&gt;""),AND(OY16&gt;=PF$21,OZ16&gt;=PF$25,OY16&lt;&gt;""),AND(PD16&gt;=PF$21,PE16&gt;=PF$25,PD16&lt;&gt;""),AND(QA16&gt;=QH$21,QB16&gt;=QH$25,QA16&lt;&gt;""),AND(QF16&gt;=QH$21,QG16&gt;=QH$25,QF16&lt;&gt;""),AND(RC16&gt;=RJ$21,RD16&gt;=RJ$25,RC16&lt;&gt;""),AND(RH16&gt;=RJ$21,RI16&gt;=RJ$25,RH16&lt;&gt;""),AND(SE16&gt;=SL$21,SF16&gt;=SL$25,SE16&lt;&gt;""),AND(SJ16&gt;=SL$21,SK16&gt;=SL$25,SJ16&lt;&gt;"")),"P","")</f>
        <v/>
      </c>
      <c r="G16" s="3" t="str">
        <f>IF(OR(AND(AK16&gt;=AN$25,AK16&lt;&gt;"",AI16=""),AND(AM16&gt;=AN$25,AM16&lt;&gt;"",AI16=""),AND(BG16&gt;=BJ$25,BG16&lt;&gt;"",BE16=""),AND(BI16&gt;=BJ$25,BI16&lt;&gt;"",BE16=""),AND(CC16&gt;=CF$25,CC16&lt;&gt;"",CA16=""),AND(CE16&gt;=CF$25,CE16&lt;&gt;"",CA16=""),AND(DD16&gt;=DJ$25,DD16&lt;&gt;""),AND(DI16&gt;=DJ$25,DI16&lt;&gt;""),AND(EF16&gt;=EL$25,EF16&lt;&gt;""),AND(EK16&gt;=EL$25,EK16&lt;&gt;""),AND(FH16&gt;=FN$25,FH16&lt;&gt;""),AND(FM16&gt;=FN$25,FM16&lt;&gt;""),AND(GJ16&gt;=GP$25,GJ16&lt;&gt;""),AND(GO16&gt;=GP$25,GO16&lt;&gt;""),AND(HL16&gt;=HR$25,HL16&lt;&gt;""),AND(HQ16&gt;=HR$25,HQ16&lt;&gt;""),AND(IN16&gt;=IT$25,IN16&lt;&gt;""),AND(IS16&gt;=IT$25,IS16&lt;&gt;""),AND(JP16&gt;=JV$25,JP16&lt;&gt;""),AND(JU16&gt;=JV$25,JU16&lt;&gt;""),AND(KR16&gt;=KX$25,KR16&lt;&gt;""),AND(KW16&gt;=KX$25,KW16&lt;&gt;""),AND(LT16&gt;=LZ$25,LT16&lt;&gt;""),AND(LY16&gt;=LZ$25,LY16&lt;&gt;""),AND(MV16&gt;=NB$25,MV16&lt;&gt;""),AND(NA16&gt;=NB$25,NA16&lt;&gt;""),AND(NX16&gt;=OD$25,NX16&lt;&gt;""),AND(OC16&gt;=OD$25,OC16&lt;&gt;""),AND(OZ16&gt;=PF$25,OZ16&lt;&gt;""),AND(PE16&gt;=PF$25,PE16&lt;&gt;""),AND(QB16&gt;=QH$25,QB16&lt;&gt;""),AND(QG16&gt;=QH$25,QG16&lt;&gt;""),AND(RD16&gt;=RJ$25,RD16&lt;&gt;""),AND(RI16&gt;=RJ$25,RI16&lt;&gt;""),AND(SF16&gt;=SL$25,SF16&lt;&gt;""),AND(SK16&gt;=SL$25,SK16&lt;&gt;"")),"P","")</f>
        <v/>
      </c>
      <c r="H16" s="36" t="str">
        <f>IF(AND(G16="P",F16=""),"No DD",IF(OR(AND(AJ16&gt;=AN$24,AK16&gt;=AN$28,AJ16&lt;&gt;"",AI16=""),AND(AL16&gt;=AN$24,AM16&gt;=AN$28,AL16&lt;&gt;"",AI16=""),AND(BF16&gt;=BJ$24,BG16&gt;=BJ$28,BF16&lt;&gt;"",BE16=""),AND(BH16&gt;=BJ$24,BI16&gt;=BJ$28,BH16&lt;&gt;"",BE16=""),AND(CB16&gt;=CF$24,CC16&gt;=CF$28,CB16&lt;&gt;"",CA16=""),AND(CD16&gt;=CF$24,CE16&gt;=CF$28,CD16&lt;&gt;""),AND(DC16&gt;=DJ$24,DD16&gt;=DJ$28,DC16&lt;&gt;""),AND(DH16&gt;=DJ$24,DI16&gt;=DJ$28,DH16&lt;&gt;""),AND(EE16&gt;=EL$24,EF16&gt;=EL$28,EE16&lt;&gt;""),AND(EJ16&gt;=EL$24,EK16&gt;=EL$28,EJ16&lt;&gt;""),AND(FG16&gt;=FN$24,FH16&gt;=FN$28,FG16&lt;&gt;""),AND(FL16&gt;=FN$24,FM16&gt;=FN$28,FL16&lt;&gt;""),AND(GI16&gt;=GP$24,GJ16&gt;=GP$28,GI16&lt;&gt;""),AND(GN16&gt;=GP$24,GO16&gt;=GP$28,GN16&lt;&gt;""),AND(HK16&gt;=HR$24,HL16&gt;=HR$28,HK16&lt;&gt;""),AND(HP16&gt;=HR$24,HQ16&gt;=HR$28,HP16&lt;&gt;""),AND(IM16&gt;=IT$24,IN16&gt;=IT$28,IM16&lt;&gt;""),AND(IR16&gt;=IT$24,IS16&gt;=IT$28,IR16&lt;&gt;""),AND(JO16&gt;=JV$24,JP16&gt;=JV$28,JO16&lt;&gt;""),AND(JT16&gt;=JV$24,JU16&gt;=JV$28,JT16&lt;&gt;""),AND(KQ16&gt;=KX$24,KR16&gt;=KX$28,KQ16&lt;&gt;""),AND(KV16&gt;=KX$24,KW16&gt;=KX$28,KV16&lt;&gt;""),AND(LS16&gt;=LZ$24,LT16&gt;=LZ$28,LS16&lt;&gt;""),AND(LX16&gt;=LZ$24,LY16&gt;=LZ$28,LX16&lt;&gt;""),AND(MU16&gt;=NB$24,MV16&gt;=NB$28,MU16&lt;&gt;""),AND(MZ16&gt;=NB$24,NA16&gt;=NB$28,MZ16&lt;&gt;""),AND(NW16&gt;=OD$24,NX16&gt;=OD$28,NW16&lt;&gt;""),AND(OB16&gt;=OD$24,OC16&gt;=OD$28,OB16&lt;&gt;""),AND(OY16&gt;=PF$24,OZ16&gt;=PF$28,OY16&lt;&gt;""),AND(PD16&gt;=PF$24,PE16&gt;=PF$28,PD16&lt;&gt;""),AND(QA16&gt;=QH$24,QB16&gt;=QH$28,QA16&lt;&gt;""),AND(QF16&gt;=QH$24,QG16&gt;=QH$28,QF16&lt;&gt;""),AND(RC16&gt;=RJ$24,RD16&gt;=RJ$28,RC16&lt;&gt;""),AND(RH16&gt;=RJ$24,RI16&gt;=RJ$28,RH16&lt;&gt;""),AND(SE16&gt;=SL$24,SF16&gt;=SL$28,SE16&lt;&gt;""),AND(SJ16&gt;=SL$24,SK16&gt;=SL$28,SJ16&lt;&gt;"")),"Merit",IF(OR(AND(AJ16&gt;=AN$23,AK16&gt;=AN$27,AJ16&lt;&gt;"",AI16=""),AND(AL16&gt;=AN$23,AM16&gt;=AN$27,AL16&lt;&gt;"",AI16=""),AND(BF16&gt;=BJ$23,BG16&gt;=BJ$27,BF16&lt;&gt;"",BE16=""),AND(BH16&gt;=BJ$23,BI16&gt;=BJ$27,BH16&lt;&gt;"",BE16=""),AND(CB16&gt;=CF$23,CC16&gt;=CF$27,CB16&lt;&gt;"",CA16=""),AND(CD16&gt;=CF$23,CE16&gt;=CF$27,CD16&lt;&gt;""),AND(DC16&gt;=DJ$23,DD16&gt;=DJ$27,DC16&lt;&gt;""),AND(DH16&gt;=DJ$23,DI16&gt;=DJ$27,DH16&lt;&gt;""),AND(EE16&gt;=EL$23,EF16&gt;=EL$27,EE16&lt;&gt;""),AND(EJ16&gt;=EL$23,EK16&gt;=EL$27,EJ16&lt;&gt;""),AND(FG16&gt;=FN$23,FH16&gt;=FN$27,FG16&lt;&gt;""),AND(FL16&gt;=FN$23,FM16&gt;=FN$27,FL16&lt;&gt;""),AND(GI16&gt;=GP$23,GJ16&gt;=GP$27,GI16&lt;&gt;""),AND(GN16&gt;=GP$23,GO16&gt;=GP$27,GN16&lt;&gt;""),AND(HK16&gt;=HR$23,HL16&gt;=HR$27,HK16&lt;&gt;""),AND(HP16&gt;=HR$23,HQ16&gt;=HR$27,HP16&lt;&gt;""),AND(IM16&gt;=IT$23,IN16&gt;=IT$27,IM16&lt;&gt;""),AND(IR16&gt;=IT$23,IS16&gt;=IT$27,IR16&lt;&gt;""),AND(JO16&gt;=JV$23,JP16&gt;=JV$27,JO16&lt;&gt;""),AND(JT16&gt;=JV$23,JU16&gt;=JV$27,JT16&lt;&gt;""),AND(KQ16&gt;=KX$23,KR16&gt;=KX$27,KQ16&lt;&gt;""),AND(KV16&gt;=KX$23,KW16&gt;=KX$27,KV16&lt;&gt;""),AND(LS16&gt;=LZ$23,LT16&gt;=LZ$27,LS16&lt;&gt;""),AND(LX16&gt;=LZ$23,LY16&gt;=LZ$27,LX16&lt;&gt;""),AND(MU16&gt;=NB$23,MV16&gt;=NB$27,MU16&lt;&gt;""),AND(MZ16&gt;=NB$23,NA16&gt;=NB$27,MZ16&lt;&gt;""),AND(NW16&gt;=OD$23,NX16&gt;=OD$27,NW16&lt;&gt;""),AND(OB16&gt;=OD$23,OC16&gt;=OD$27,OB16&lt;&gt;""),AND(OY16&gt;=PF$23,OZ16&gt;=PF$27,OY16&lt;&gt;""),AND(PD16&gt;=PF$23,PE16&gt;=PF$27,PD16&lt;&gt;""),AND(QA16&gt;=QH$23,QB16&gt;=QH$27,QA16&lt;&gt;""),AND(QF16&gt;=QH$23,QG16&gt;=QH$27,QF16&lt;&gt;""),AND(RC16&gt;=RJ$23,RD16&gt;=RJ$27,RC16&lt;&gt;""),AND(RH16&gt;=RJ$23,RI16&gt;=RJ$27,RH16&lt;&gt;""),AND(SE16&gt;=SL$23,SF16&gt;=SL$27,SE16&lt;&gt;""),AND(SJ16&gt;=SL$23,SK16&gt;=SL$27,SJ16&lt;&gt;"")),"Excellence",IF(I16="P","Worlds Team",IF(F16="P","National Team","")))))</f>
        <v/>
      </c>
      <c r="I16" s="3" t="str">
        <f>IF(OR(AND(AJ16&gt;=AN$22,AK16&gt;=AN$26,AJ16&lt;&gt;"",AI16=""),AND(AL16&gt;=AN$22,AM16&gt;=AN$26,AL16&lt;&gt;"",AI16=""),AND(BF16&gt;=BJ$22,BG16&gt;=BJ$26,BF16&lt;&gt;"",BE16=""),AND(BH16&gt;=BJ$22,BI16&gt;=BJ$26,BH16&lt;&gt;"",BE16=""),AND(CB16&gt;=CF$22,CC16&gt;=CF$26,CB16&lt;&gt;"",CA16=""),AND(CD16&gt;=CF$22,CE16&gt;=CF$26,CD16&lt;&gt;""),AND(DC16&gt;=DJ$22,DD16&gt;=DJ$26,DC16&lt;&gt;""),AND(DH16&gt;=DJ$22,DI16&gt;=DJ$26,DH16&lt;&gt;""),AND(EE16&gt;=EL$22,EF16&gt;=EL$26,EE16&lt;&gt;""),AND(EJ16&gt;=EL$22,EK16&gt;=EL$26,EJ16&lt;&gt;""),AND(FG16&gt;=FN$22,FH16&gt;=FN$26,FG16&lt;&gt;""),AND(FL16&gt;=FN$22,FM16&gt;=FN$26,FL16&lt;&gt;""),AND(GI16&gt;=GP$22,GJ16&gt;=GP$26,GI16&lt;&gt;""),AND(GN16&gt;=GP$22,GO16&gt;=GP$26,GN16&lt;&gt;""),AND(HK16&gt;=HR$22,HL16&gt;=HR$26,HK16&lt;&gt;""),AND(HP16&gt;=HR$22,HQ16&gt;=HR$26,HP16&lt;&gt;""),AND(IM16&gt;=IT$22,IN16&gt;=IT$26,IM16&lt;&gt;""),AND(IR16&gt;=IT$22,IS16&gt;=IT$26,IR16&lt;&gt;""),AND(JO16&gt;=JV$22,JP16&gt;=JV$26,JO16&lt;&gt;""),AND(JT16&gt;=JV$22,JU16&gt;=JV$26,JT16&lt;&gt;""),AND(KQ16&gt;=KX$22,KR16&gt;=KX$26,KQ16&lt;&gt;""),AND(KV16&gt;=KX$22,KW16&gt;=KX$26,KV16&lt;&gt;""),AND(LS16&gt;=LZ$22,LT16&gt;=LZ$26,LS16&lt;&gt;""),AND(LX16&gt;=LZ$22,LY16&gt;=LZ$26,LX16&lt;&gt;""),AND(MU16&gt;=NB$22,MV16&gt;=NB$26,MU16&lt;&gt;""),AND(MZ16&gt;=NB$22,NA16&gt;=NB$26,MZ16&lt;&gt;""),AND(NW16&gt;=OD$22,NX16&gt;=OD$26,NW16&lt;&gt;""),AND(OB16&gt;=OD$22,OC16&gt;=OD$26,OB16&lt;&gt;""),AND(OY16&gt;=PF$22,OZ16&gt;=PF$26,OY16&lt;&gt;""),AND(PD16&gt;=PF$22,PE16&gt;=PF$26,PD16&lt;&gt;""),AND(QA16&gt;=QH$22,QB16&gt;=QH$26,QA16&lt;&gt;""),AND(QF16&gt;=QH$22,QG16&gt;=QH$26,QF16&lt;&gt;""),AND(RC16&gt;=RJ$22,RD16&gt;=RJ$26,RC16&lt;&gt;""),AND(RH16&gt;=RJ$22,RI16&gt;=RJ$26,RH16&lt;&gt;""),AND(SE16&gt;=SL$22,SF16&gt;=SL$26,SE16&lt;&gt;""),AND(SJ16&gt;=SL$22,SK16&gt;=SL$26,SJ16&lt;&gt;"")),"P","")</f>
        <v/>
      </c>
      <c r="J16" s="8">
        <f>IF(COUNT(AK16,BG16,CC16)&gt;0,LARGE((AK16,BG16,CC16),1),0)</f>
        <v>38.4</v>
      </c>
      <c r="K16" s="8" t="str">
        <f>IF(J16=0,"",IF(J16=CC16,$BK$1,IF(J16=BG16,$AO$1,IF(J16=AK16,$S$1,""))))</f>
        <v>2025 Nationals</v>
      </c>
      <c r="L16" s="8">
        <f>IF(COUNT(AK16,BG16,CC16)&gt;1,LARGE((AK16,BG16,CC16),2),0)</f>
        <v>34.20000000000001</v>
      </c>
      <c r="M16" s="8" t="str">
        <f>IF(K16=0,"",IF(AND(L16=J16,L16=AK16,K16=BG16),$S$1,IF(AND(L16=J16,L16=AK16,L16=CC16),$S$1,IF(AND(L16=J16,L16=CC16,L16=BG16),$AO$1,IF(L16=CC16,$BK$1,IF(L16=BG16,$AO$1,IF(L16=AK16,$S$1,"")))))))</f>
        <v>2025 Elite Canada</v>
      </c>
      <c r="N16" s="8">
        <f>IF(MAX(AM16,BI16,CE16)&gt;0,MAX(AM16,BI16,CE16),0)</f>
        <v>36.799999999999997</v>
      </c>
      <c r="O16" s="8" t="str">
        <f>IF(N16=0,"",IF(N16=CE16,$BK$1,IF(N16=BI16,$AO$1,IF(N16=AM16,$S$1,""))))</f>
        <v>2025 Nationals</v>
      </c>
      <c r="P16" s="8" t="str">
        <f>IF(MAX(CG16:CH16)&gt;0,MAX(CG16:CH16),"")</f>
        <v/>
      </c>
      <c r="Q16" s="11" t="str">
        <f>IF(P16="","",IF(P16=CG16,"("&amp;CG$2&amp;")",IF(P16=CH16,"("&amp;CH$2&amp;")")))</f>
        <v/>
      </c>
      <c r="R16" s="8" t="str">
        <f>IF(P16="","",IF(P16=CG16,IF(P16+IF(L16="",0,L16)=SF16,$RK$1,IF(P16+IF(L16="",0,L16)=RD16,$QI$1,IF(P16+IF(L16="",0,L16)=QB16,$PG$1,IF(P16+IF(L16="",0,L16)=OZ16,$OE$1,IF(P16+IF(L16="",0,L16)=NX16,$NC$1,IF(P16+IF(L16="",0,L16)=MV16,$MA$1,IF(P16+IF(L16="",0,L16)=LT16,$KY$1,IF(P16+IF(L16="",0,L16)=KR16,$JW$1,IF(P16+IF(L16="",0,L16)=JP16,$IU$1,IF(P16+IF(L16="",0,L16)=IN16,$HS$1,IF(P16+IF(L16="",0,L16)=HL16,$GQ$1,IF(P16+IF(L16="",0,L16)=GJ16,$FO$1,IF(P16+IF(L16="",0,L16)=FH16,$EM$1,IF(P16+IF(L16="",0,L16)=EF16,$DK$1,IF(P16+IF(L16="",0,L16)=DD16,$CI$1))))))))))))))),IF(P16=CH16,IF(P16+IF(N16="",0,N16)=SK16,$RK$1,IF(P16+IF(N16="",0,N16)=RI16,$QI$1,IF(P16+IF(N16="",0,N16)=QG16,$PG$1,IF(P16+IF(N16="",0,N16)=PE16,$OE$1,IF(P16+IF(N16="",0,N16)=OC16,$NC$1,IF(P16+IF(N16="",0,N16)=NA16,$MA$1,IF(P16+IF(N16="",0,N16)=LY16,$KY$1,IF(P16+IF(N16="",0,N16)=KW16,$JW$1,IF(P16+IF(N16="",0,N16)=JU16,$IU$1,IF(P16+IF(N16="",0,N16)=IS16,$HS$1,IF(P16+IF(N16="",0,N16)=HQ16,$GQ$1,IF(P16+IF(N16="",0,N16)=GO16,$FO$1,IF(P16+IF(N16="",0,N16)=FM16,$EM$1,IF(P16+IF(N16="",0,N16)=EK16,$DK$1,IF(P16+IF(N16="",0,N16)=DI16,$CI$1))))))))))))))))))</f>
        <v/>
      </c>
      <c r="S16" s="19">
        <v>14.5</v>
      </c>
      <c r="T16" s="19">
        <v>2.6</v>
      </c>
      <c r="U16" s="19">
        <v>0</v>
      </c>
      <c r="V16" s="19">
        <v>0</v>
      </c>
      <c r="W16" s="19">
        <v>16.3</v>
      </c>
      <c r="X16" s="19">
        <v>3.2</v>
      </c>
      <c r="Y16" s="19">
        <v>2.4</v>
      </c>
      <c r="Z16" s="19">
        <v>0</v>
      </c>
      <c r="AA16" s="19"/>
      <c r="AB16" s="19"/>
      <c r="AC16" s="19"/>
      <c r="AD16" s="19"/>
      <c r="AE16" s="19"/>
      <c r="AF16" s="19"/>
      <c r="AG16" s="19"/>
      <c r="AH16" s="19"/>
      <c r="AI16" s="27"/>
      <c r="AJ16" s="40">
        <f>IF(SUM(T16,X16)&gt;0,SUM(T16,X16),"")</f>
        <v>5.8000000000000007</v>
      </c>
      <c r="AK16" s="40">
        <f>IF(SUM(S16:T16,V16:X16,Z16)-U16-Y16&gt;0,SUM(S16:T16,V16:X16,Z16)-U16-Y16,"")</f>
        <v>34.20000000000001</v>
      </c>
      <c r="AL16" s="40" t="str">
        <f>IF(SUM(AB16,AF16)&gt;0,SUM(AB16,AF16),"")</f>
        <v/>
      </c>
      <c r="AM16" s="40" t="str">
        <f>IF(SUM(AA16:AB16,AD16:AF16,AH16)-SUM(AC16,AG16)&gt;0,SUM(AA16:AB16,AD16:AF16,AH16)-SUM(AC16,AG16),"")</f>
        <v/>
      </c>
      <c r="AN16" s="40">
        <f>IF(SUM(AK16,AM16)&gt;0,SUM(AK16,AM16),"")</f>
        <v>34.20000000000001</v>
      </c>
      <c r="AO16" s="18">
        <v>15.8</v>
      </c>
      <c r="AP16" s="18">
        <v>1.9</v>
      </c>
      <c r="AQ16" s="18">
        <v>0</v>
      </c>
      <c r="AR16" s="18">
        <v>0</v>
      </c>
      <c r="AS16" s="18">
        <v>16.8</v>
      </c>
      <c r="AT16" s="18">
        <v>3.9</v>
      </c>
      <c r="AU16" s="18">
        <v>0</v>
      </c>
      <c r="AV16" s="18">
        <v>0</v>
      </c>
      <c r="AW16" s="18">
        <v>15.9</v>
      </c>
      <c r="AX16" s="18">
        <v>1.9</v>
      </c>
      <c r="AY16" s="18">
        <v>0</v>
      </c>
      <c r="AZ16" s="18">
        <v>0</v>
      </c>
      <c r="BA16" s="18">
        <v>17.5</v>
      </c>
      <c r="BB16" s="18">
        <v>2.5</v>
      </c>
      <c r="BC16" s="18">
        <v>1</v>
      </c>
      <c r="BD16" s="18">
        <v>0</v>
      </c>
      <c r="BE16" s="28"/>
      <c r="BF16" s="11">
        <f>IF(SUM(AP16,AT16)&gt;0,SUM(AP16,AT16),"")</f>
        <v>5.8</v>
      </c>
      <c r="BG16" s="11">
        <f>IF(SUM(AO16:AP16,AR16:AT16,AV16)-AQ16-AU16&gt;0,SUM(AO16:AP16,AR16:AT16,AV16)-AQ16-AU16,"")</f>
        <v>38.4</v>
      </c>
      <c r="BH16" s="11">
        <f>IF(SUM(AX16,BB16)&gt;0,SUM(AX16,BB16),"")</f>
        <v>4.4000000000000004</v>
      </c>
      <c r="BI16" s="11">
        <f>IF(SUM(AW16:AX16,AZ16:BB16,BD16)-SUM(AY16,BC16)&gt;0,SUM(AW16:AX16,AZ16:BB16,BD16)-SUM(AY16,BC16),"")</f>
        <v>36.799999999999997</v>
      </c>
      <c r="BJ16" s="11">
        <f>IF(SUM(BG16,BI16)&gt;0,SUM(BG16,BI16),"")</f>
        <v>75.199999999999989</v>
      </c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27"/>
      <c r="CB16" s="40" t="str">
        <f>IF(SUM(BL16,BP16)&gt;0,SUM(BL16,BP16),"")</f>
        <v/>
      </c>
      <c r="CC16" s="40" t="str">
        <f>IF(SUM(BK16:BL16,BN16:BP16,BR16)-BM16-BQ16&gt;0,SUM(BK16:BL16,BN16:BP16,BR16)-BM16-BQ16,"")</f>
        <v/>
      </c>
      <c r="CD16" s="40" t="str">
        <f>IF(SUM(BT16,BX16)&gt;0,SUM(BT16,BX16),"")</f>
        <v/>
      </c>
      <c r="CE16" s="40" t="str">
        <f>IF(SUM(BS16:BT16,BV16:BX16,BZ16)-SUM(BU16,BY16)&gt;0,SUM(BS16:BT16,BV16:BX16,BZ16)-SUM(BU16,BY16),"")</f>
        <v/>
      </c>
      <c r="CF16" s="40" t="str">
        <f>IF(SUM(CC16,CE16)&gt;0,SUM(CC16,CE16),"")</f>
        <v/>
      </c>
      <c r="CG16" s="51" t="str">
        <f>IF(MAX(DD16,EF16,FH16,GJ16,HL16,IN16,JP16,KR16,LT16,MV16,NX16,OZ16,QB16,RD16,SF16)-IF(L16="",0,L16)&gt;0.001,MAX(DD16,EF16,FH16,GJ16,HL16,IN16,JP16,KR16,LT16,MV16,NX16,OZ16,QB16,RD16,SF16)-IF(L16="",0,L16),"")</f>
        <v/>
      </c>
      <c r="CH16" s="51" t="str">
        <f>IF(MAX(DI16,EK16,FM16,GO16,HQ16,IS16,JU16,KW16,LY16,NA16,OC16,PE16,QG16,RI16,SK16)-IF(N16="",0,N16)&gt;0.001,MAX(DI16,EK16,FM16,GO16,HQ16,IS16,JU16,KW16,LY16,NA16,OC16,PE16,QG16,RI16,SK16)-IF(N16="",0,N16),"")</f>
        <v/>
      </c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  <c r="CZ16" s="17"/>
      <c r="DA16" s="17"/>
      <c r="DB16" s="17"/>
      <c r="DC16" s="40" t="str">
        <f>IF(SUM(CJ16,CN16)&gt;0,SUM(CJ16,CN16),"")</f>
        <v/>
      </c>
      <c r="DD16" s="40" t="str">
        <f>IF(SUM(CI16:CJ16,CL16:CN16,CP16)-CK16-CO16&gt;0,SUM(CI16:CJ16,CL16:CN16,CP16)-CK16-CO16,"")</f>
        <v/>
      </c>
      <c r="DE16" s="40" t="str">
        <f>IF(SUM(CQ16:CR16,CT16)-CS16&gt;0,SUM(CQ16:CR16,CT16)-CS16,"")</f>
        <v/>
      </c>
      <c r="DF16" s="40" t="str">
        <f>IF(SUM(CJ16,CN16,CR16)&gt;0,SUM(CJ16,CN16,CR16),"")</f>
        <v/>
      </c>
      <c r="DG16" s="40" t="str">
        <f>IF(SUM(DD16,DE16)&gt;0,SUM(DD16,DE16),"")</f>
        <v/>
      </c>
      <c r="DH16" s="40" t="str">
        <f>IF(SUM(CV16,CZ16)&gt;0,SUM(CV16,CZ16),"")</f>
        <v/>
      </c>
      <c r="DI16" s="40" t="str">
        <f>IF(SUM(CU16:CV16,CX16:CZ16,DB16)-SUM(CW16,DA16)&gt;0,SUM(CU16:CV16,CX16:CZ16,DB16)-SUM(CW16,DA16),"")</f>
        <v/>
      </c>
      <c r="DJ16" s="40" t="str">
        <f>IF(SUM(DD16,DE16,DI16)&gt;0,SUM(DD16,DE16,DI16),"")</f>
        <v/>
      </c>
      <c r="DK16" s="18"/>
      <c r="DL16" s="18"/>
      <c r="DM16" s="18"/>
      <c r="DN16" s="18"/>
      <c r="DO16" s="18"/>
      <c r="DP16" s="18"/>
      <c r="DQ16" s="18"/>
      <c r="DR16" s="18"/>
      <c r="DS16" s="18"/>
      <c r="DT16" s="18"/>
      <c r="DU16" s="18"/>
      <c r="DV16" s="18"/>
      <c r="DW16" s="18"/>
      <c r="DX16" s="18"/>
      <c r="DY16" s="18"/>
      <c r="DZ16" s="18"/>
      <c r="EA16" s="18"/>
      <c r="EB16" s="18"/>
      <c r="EC16" s="18"/>
      <c r="ED16" s="18"/>
      <c r="EE16" s="11" t="str">
        <f>IF(SUM(DL16,DP16)&gt;0,SUM(DL16,DP16),"")</f>
        <v/>
      </c>
      <c r="EF16" s="11" t="str">
        <f>IF(SUM(DK16:DL16,DN16:DP16,DR16)-DM16-DQ16&gt;0,SUM(DK16:DL16,DN16:DP16,DR16)-DM16-DQ16,"")</f>
        <v/>
      </c>
      <c r="EG16" s="11" t="str">
        <f>IF(SUM(DS16:DT16,DV16)-DU16&gt;0,SUM(DS16:DT16,DV16)-DU16,"")</f>
        <v/>
      </c>
      <c r="EH16" s="11" t="str">
        <f>IF(SUM(DL16,DP16,DT16)&gt;0,SUM(DL16,DP16,DT16),"")</f>
        <v/>
      </c>
      <c r="EI16" s="11" t="str">
        <f>IF(SUM(EF16,EG16)&gt;0,SUM(EF16,EG16),"")</f>
        <v/>
      </c>
      <c r="EJ16" s="11" t="str">
        <f>IF(SUM(DX16,EB16)&gt;0,SUM(DX16,EB16),"")</f>
        <v/>
      </c>
      <c r="EK16" s="11" t="str">
        <f>IF(SUM(DW16:DX16,DZ16:EB16,ED16)-SUM(DY16,EC16)&gt;0,SUM(DW16:DX16,DZ16:EB16,ED16)-SUM(DY16,EC16),"")</f>
        <v/>
      </c>
      <c r="EL16" s="11" t="str">
        <f>IF(SUM(EF16,EG16,EK16)&gt;0,SUM(EF16,EG16,EK16),"")</f>
        <v/>
      </c>
      <c r="EM16" s="17"/>
      <c r="EN16" s="17"/>
      <c r="EO16" s="17"/>
      <c r="EP16" s="17"/>
      <c r="EQ16" s="17"/>
      <c r="ER16" s="17"/>
      <c r="ES16" s="17"/>
      <c r="ET16" s="17"/>
      <c r="EU16" s="17"/>
      <c r="EV16" s="17"/>
      <c r="EW16" s="17"/>
      <c r="EX16" s="17"/>
      <c r="EY16" s="17"/>
      <c r="EZ16" s="17"/>
      <c r="FA16" s="17"/>
      <c r="FB16" s="17"/>
      <c r="FC16" s="17"/>
      <c r="FD16" s="17"/>
      <c r="FE16" s="17"/>
      <c r="FF16" s="17"/>
      <c r="FG16" s="40" t="str">
        <f>IF(SUM(EN16,ER16)&gt;0,SUM(EN16,ER16),"")</f>
        <v/>
      </c>
      <c r="FH16" s="40" t="str">
        <f>IF(SUM(EM16:EN16,EP16:ER16,ET16)-EO16-ES16&gt;0,SUM(EM16:EN16,EP16:ER16,ET16)-EO16-ES16,"")</f>
        <v/>
      </c>
      <c r="FI16" s="40" t="str">
        <f>IF(SUM(EU16:EV16,EX16)-EW16&gt;0,SUM(EU16:EV16,EX16)-EW16,"")</f>
        <v/>
      </c>
      <c r="FJ16" s="40" t="str">
        <f>IF(SUM(EN16,ER16,EV16)&gt;0,SUM(EN16,ER16,EV16),"")</f>
        <v/>
      </c>
      <c r="FK16" s="40" t="str">
        <f>IF(SUM(FH16,FI16)&gt;0,SUM(FH16,FI16),"")</f>
        <v/>
      </c>
      <c r="FL16" s="40" t="str">
        <f>IF(SUM(EZ16,FD16)&gt;0,SUM(EZ16,FD16),"")</f>
        <v/>
      </c>
      <c r="FM16" s="40" t="str">
        <f>IF(SUM(EY16:EZ16,FB16:FD16,FF16)-SUM(FA16,FE16)&gt;0,SUM(EY16:EZ16,FB16:FD16,FF16)-SUM(FA16,FE16),"")</f>
        <v/>
      </c>
      <c r="FN16" s="40" t="str">
        <f>IF(SUM(FH16,FI16,FM16)&gt;0,SUM(FH16,FI16,FM16),"")</f>
        <v/>
      </c>
      <c r="FO16" s="18"/>
      <c r="FP16" s="18"/>
      <c r="FQ16" s="18"/>
      <c r="FR16" s="18"/>
      <c r="FS16" s="18"/>
      <c r="FT16" s="18"/>
      <c r="FU16" s="18"/>
      <c r="FV16" s="18"/>
      <c r="FW16" s="18"/>
      <c r="FX16" s="18"/>
      <c r="FY16" s="18"/>
      <c r="FZ16" s="18"/>
      <c r="GA16" s="18"/>
      <c r="GB16" s="18"/>
      <c r="GC16" s="18"/>
      <c r="GD16" s="18"/>
      <c r="GE16" s="18"/>
      <c r="GF16" s="18"/>
      <c r="GG16" s="18"/>
      <c r="GH16" s="18"/>
      <c r="GI16" s="11" t="str">
        <f>IF(SUM(FP16,FT16)&gt;0,SUM(FP16,FT16),"")</f>
        <v/>
      </c>
      <c r="GJ16" s="11" t="str">
        <f>IF(SUM(FO16:FP16,FR16:FT16,FV16)-FQ16-FU16&gt;0,SUM(FO16:FP16,FR16:FT16,FV16)-FQ16-FU16,"")</f>
        <v/>
      </c>
      <c r="GK16" s="11" t="str">
        <f>IF(SUM(FW16:FX16,FZ16)-FY16&gt;0,SUM(FW16:FX16,FZ16)-FY16,"")</f>
        <v/>
      </c>
      <c r="GL16" s="11" t="str">
        <f>IF(SUM(FP16,FT16,FX16)&gt;0,SUM(FP16,FT16,FX16),"")</f>
        <v/>
      </c>
      <c r="GM16" s="11" t="str">
        <f>IF(SUM(GJ16,GK16)&gt;0,SUM(GJ16,GK16),"")</f>
        <v/>
      </c>
      <c r="GN16" s="11" t="str">
        <f>IF(SUM(GB16,GF16)&gt;0,SUM(GB16,GF16),"")</f>
        <v/>
      </c>
      <c r="GO16" s="11" t="str">
        <f>IF(SUM(GA16:GB16,GD16:GF16,GH16)-SUM(GC16,GG16)&gt;0,SUM(GA16:GB16,GD16:GF16,GH16)-SUM(GC16,GG16),"")</f>
        <v/>
      </c>
      <c r="GP16" s="11" t="str">
        <f>IF(SUM(GJ16,GK16,GO16)&gt;0,SUM(GJ16,GK16,GO16),"")</f>
        <v/>
      </c>
      <c r="GQ16" s="17"/>
      <c r="GR16" s="17"/>
      <c r="GS16" s="17"/>
      <c r="GT16" s="17"/>
      <c r="GU16" s="17"/>
      <c r="GV16" s="17"/>
      <c r="GW16" s="17"/>
      <c r="GX16" s="17"/>
      <c r="GY16" s="17"/>
      <c r="GZ16" s="17"/>
      <c r="HA16" s="17"/>
      <c r="HB16" s="17"/>
      <c r="HC16" s="17"/>
      <c r="HD16" s="17"/>
      <c r="HE16" s="17"/>
      <c r="HF16" s="17"/>
      <c r="HG16" s="17"/>
      <c r="HH16" s="17"/>
      <c r="HI16" s="17"/>
      <c r="HJ16" s="17"/>
      <c r="HK16" s="40" t="str">
        <f>IF(SUM(GR16,GV16)&gt;0,SUM(GR16,GV16),"")</f>
        <v/>
      </c>
      <c r="HL16" s="40" t="str">
        <f>IF(SUM(GQ16:GR16,GT16:GV16,GX16)-GS16-GW16&gt;0,SUM(GQ16:GR16,GT16:GV16,GX16)-GS16-GW16,"")</f>
        <v/>
      </c>
      <c r="HM16" s="40" t="str">
        <f>IF(SUM(GY16:GZ16,HB16)-HA16&gt;0,SUM(GY16:GZ16,HB16)-HA16,"")</f>
        <v/>
      </c>
      <c r="HN16" s="40" t="str">
        <f>IF(SUM(GR16,GV16,GZ16)&gt;0,SUM(GR16,GV16,GZ16),"")</f>
        <v/>
      </c>
      <c r="HO16" s="40" t="str">
        <f>IF(SUM(HL16,HM16)&gt;0,SUM(HL16,HM16),"")</f>
        <v/>
      </c>
      <c r="HP16" s="40" t="str">
        <f>IF(SUM(HD16,HH16)&gt;0,SUM(HD16,HH16),"")</f>
        <v/>
      </c>
      <c r="HQ16" s="40" t="str">
        <f>IF(SUM(HC16:HD16,HF16:HH16,HJ16)-SUM(HE16,HI16)&gt;0,SUM(HC16:HD16,HF16:HH16,HJ16)-SUM(HE16,HI16),"")</f>
        <v/>
      </c>
      <c r="HR16" s="40" t="str">
        <f>IF(SUM(HL16,HM16,HQ16)&gt;0,SUM(HL16,HM16,HQ16),"")</f>
        <v/>
      </c>
      <c r="HS16" s="18"/>
      <c r="HT16" s="18"/>
      <c r="HU16" s="18"/>
      <c r="HV16" s="18"/>
      <c r="HW16" s="18"/>
      <c r="HX16" s="18"/>
      <c r="HY16" s="18"/>
      <c r="HZ16" s="18"/>
      <c r="IA16" s="18"/>
      <c r="IB16" s="18"/>
      <c r="IC16" s="18"/>
      <c r="ID16" s="18"/>
      <c r="IE16" s="18"/>
      <c r="IF16" s="18"/>
      <c r="IG16" s="18"/>
      <c r="IH16" s="18"/>
      <c r="II16" s="18"/>
      <c r="IJ16" s="18"/>
      <c r="IK16" s="18"/>
      <c r="IL16" s="18"/>
      <c r="IM16" s="11" t="str">
        <f>IF(SUM(HT16,HX16)&gt;0,SUM(HT16,HX16),"")</f>
        <v/>
      </c>
      <c r="IN16" s="11" t="str">
        <f>IF(SUM(HS16:HT16,HV16:HX16,HZ16)-HU16-HY16&gt;0,SUM(HS16:HT16,HV16:HX16,HZ16)-HU16-HY16,"")</f>
        <v/>
      </c>
      <c r="IO16" s="11" t="str">
        <f>IF(SUM(IA16:IB16,ID16)-IC16&gt;0,SUM(IA16:IB16,ID16)-IC16,"")</f>
        <v/>
      </c>
      <c r="IP16" s="11" t="str">
        <f>IF(SUM(HT16,HX16,IB16)&gt;0,SUM(HT16,HX16,IB16),"")</f>
        <v/>
      </c>
      <c r="IQ16" s="11" t="str">
        <f>IF(SUM(IN16,IO16)&gt;0,SUM(IN16,IO16),"")</f>
        <v/>
      </c>
      <c r="IR16" s="11" t="str">
        <f>IF(SUM(IF16,IJ16)&gt;0,SUM(IF16,IJ16),"")</f>
        <v/>
      </c>
      <c r="IS16" s="11" t="str">
        <f>IF(SUM(IE16:IF16,IH16:IJ16,IL16)-SUM(IG16,IK16)&gt;0,SUM(IE16:IF16,IH16:IJ16,IL16)-SUM(IG16,IK16),"")</f>
        <v/>
      </c>
      <c r="IT16" s="11" t="str">
        <f>IF(SUM(IN16,IO16,IS16)&gt;0,SUM(IN16,IO16,IS16),"")</f>
        <v/>
      </c>
      <c r="IU16" s="17"/>
      <c r="IV16" s="17"/>
      <c r="IW16" s="17"/>
      <c r="IX16" s="17"/>
      <c r="IY16" s="17"/>
      <c r="IZ16" s="17"/>
      <c r="JA16" s="17"/>
      <c r="JB16" s="17"/>
      <c r="JC16" s="17"/>
      <c r="JD16" s="17"/>
      <c r="JE16" s="17"/>
      <c r="JF16" s="17"/>
      <c r="JG16" s="17"/>
      <c r="JH16" s="17"/>
      <c r="JI16" s="17"/>
      <c r="JJ16" s="17"/>
      <c r="JK16" s="17"/>
      <c r="JL16" s="17"/>
      <c r="JM16" s="17"/>
      <c r="JN16" s="17"/>
      <c r="JO16" s="40" t="str">
        <f>IF(SUM(IV16,IZ16)&gt;0,SUM(IV16,IZ16),"")</f>
        <v/>
      </c>
      <c r="JP16" s="40" t="str">
        <f>IF(SUM(IU16:IV16,IX16:IZ16,JB16)-IW16-JA16&gt;0,SUM(IU16:IV16,IX16:IZ16,JB16)-IW16-JA16,"")</f>
        <v/>
      </c>
      <c r="JQ16" s="40" t="str">
        <f>IF(SUM(JC16:JD16,JF16)-JE16&gt;0,SUM(JC16:JD16,JF16)-JE16,"")</f>
        <v/>
      </c>
      <c r="JR16" s="40" t="str">
        <f>IF(SUM(IV16,IZ16,JD16)&gt;0,SUM(IV16,IZ16,JD16),"")</f>
        <v/>
      </c>
      <c r="JS16" s="40" t="str">
        <f>IF(SUM(JP16,JQ16)&gt;0,SUM(JP16,JQ16),"")</f>
        <v/>
      </c>
      <c r="JT16" s="40" t="str">
        <f>IF(SUM(JH16,JL16)&gt;0,SUM(JH16,JL16),"")</f>
        <v/>
      </c>
      <c r="JU16" s="40" t="str">
        <f>IF(SUM(JG16:JH16,JJ16:JL16,JN16)-SUM(JI16,JM16)&gt;0,SUM(JG16:JH16,JJ16:JL16,JN16)-SUM(JI16,JM16),"")</f>
        <v/>
      </c>
      <c r="JV16" s="40" t="str">
        <f>IF(SUM(JP16,JQ16,JU16)&gt;0,SUM(JP16,JQ16,JU16),"")</f>
        <v/>
      </c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8"/>
      <c r="KM16" s="18"/>
      <c r="KN16" s="18"/>
      <c r="KO16" s="18"/>
      <c r="KP16" s="18"/>
      <c r="KQ16" s="11" t="str">
        <f>IF(SUM(JX16,KB16)&gt;0,SUM(JX16,KB16),"")</f>
        <v/>
      </c>
      <c r="KR16" s="11" t="str">
        <f>IF(SUM(JW16:JX16,JZ16:KB16,KD16)-JY16-KC16&gt;0,SUM(JW16:JX16,JZ16:KB16,KD16)-JY16-KC16,"")</f>
        <v/>
      </c>
      <c r="KS16" s="11" t="str">
        <f>IF(SUM(KE16:KF16,KH16)-KG16&gt;0,SUM(KE16:KF16,KH16)-KG16,"")</f>
        <v/>
      </c>
      <c r="KT16" s="11" t="str">
        <f>IF(SUM(JX16,KB16,KF16)&gt;0,SUM(JX16,KB16,KF16),"")</f>
        <v/>
      </c>
      <c r="KU16" s="11" t="str">
        <f>IF(SUM(KR16,KS16)&gt;0,SUM(KR16,KS16),"")</f>
        <v/>
      </c>
      <c r="KV16" s="11" t="str">
        <f>IF(SUM(KJ16,KN16)&gt;0,SUM(KJ16,KN16),"")</f>
        <v/>
      </c>
      <c r="KW16" s="11" t="str">
        <f>IF(SUM(KI16:KJ16,KL16:KN16,KP16)-SUM(KK16,KO16)&gt;0,SUM(KI16:KJ16,KL16:KN16,KP16)-SUM(KK16,KO16),"")</f>
        <v/>
      </c>
      <c r="KX16" s="11" t="str">
        <f>IF(SUM(KR16,KS16,KW16)&gt;0,SUM(KR16,KS16,KW16),"")</f>
        <v/>
      </c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40" t="str">
        <f>IF(SUM(KZ16,LD16)&gt;0,SUM(KZ16,LD16),"")</f>
        <v/>
      </c>
      <c r="LT16" s="40" t="str">
        <f>IF(SUM(KY16:KZ16,LB16:LD16,LF16)-LA16-LE16&gt;0,SUM(KY16:KZ16,LB16:LD16,LF16)-LA16-LE16,"")</f>
        <v/>
      </c>
      <c r="LU16" s="40" t="str">
        <f>IF(SUM(LG16:LH16,LJ16)-LI16&gt;0,SUM(LG16:LH16,LJ16)-LI16,"")</f>
        <v/>
      </c>
      <c r="LV16" s="40" t="str">
        <f>IF(SUM(KZ16,LD16,LH16)&gt;0,SUM(KZ16,LD16,LH16),"")</f>
        <v/>
      </c>
      <c r="LW16" s="40" t="str">
        <f>IF(SUM(LT16,LU16)&gt;0,SUM(LT16,LU16),"")</f>
        <v/>
      </c>
      <c r="LX16" s="40" t="str">
        <f>IF(SUM(LL16,LP16)&gt;0,SUM(LL16,LP16),"")</f>
        <v/>
      </c>
      <c r="LY16" s="40" t="str">
        <f>IF(SUM(LK16:LL16,LN16:LP16,LR16)-SUM(LM16,LQ16)&gt;0,SUM(LK16:LL16,LN16:LP16,LR16)-SUM(LM16,LQ16),"")</f>
        <v/>
      </c>
      <c r="LZ16" s="40" t="str">
        <f>IF(SUM(LT16,LU16,LY16)&gt;0,SUM(LT16,LU16,LY16),"")</f>
        <v/>
      </c>
      <c r="MA16" s="18"/>
      <c r="MB16" s="18"/>
      <c r="MC16" s="18"/>
      <c r="MD16" s="18"/>
      <c r="ME16" s="18"/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1" t="str">
        <f>IF(SUM(MB16,MF16)&gt;0,SUM(MB16,MF16),"")</f>
        <v/>
      </c>
      <c r="MV16" s="11" t="str">
        <f>IF(SUM(MA16:MB16,MD16:MF16,MH16)-MC16-MG16&gt;0,SUM(MA16:MB16,MD16:MF16,MH16)-MC16-MG16,"")</f>
        <v/>
      </c>
      <c r="MW16" s="11" t="str">
        <f>IF(SUM(MI16:MJ16,ML16)-MK16&gt;0,SUM(MI16:MJ16,ML16)-MK16,"")</f>
        <v/>
      </c>
      <c r="MX16" s="11" t="str">
        <f>IF(SUM(MB16,MF16,MJ16)&gt;0,SUM(MB16,MF16,MJ16),"")</f>
        <v/>
      </c>
      <c r="MY16" s="11" t="str">
        <f>IF(SUM(MV16,MW16)&gt;0,SUM(MV16,MW16),"")</f>
        <v/>
      </c>
      <c r="MZ16" s="11" t="str">
        <f>IF(SUM(MN16,MR16)&gt;0,SUM(MN16,MR16),"")</f>
        <v/>
      </c>
      <c r="NA16" s="11" t="str">
        <f>IF(SUM(MM16:MN16,MP16:MR16,MT16)-SUM(MO16,MS16)&gt;0,SUM(MM16:MN16,MP16:MR16,MT16)-SUM(MO16,MS16),"")</f>
        <v/>
      </c>
      <c r="NB16" s="11" t="str">
        <f>IF(SUM(MV16,MW16,NA16)&gt;0,SUM(MV16,MW16,NA16),"")</f>
        <v/>
      </c>
      <c r="NC16" s="17"/>
      <c r="ND16" s="17"/>
      <c r="NE16" s="17"/>
      <c r="NF16" s="17"/>
      <c r="NG16" s="17"/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40" t="str">
        <f>IF(SUM(ND16,NH16)&gt;0,SUM(ND16,NH16),"")</f>
        <v/>
      </c>
      <c r="NX16" s="40" t="str">
        <f>IF(SUM(NC16:ND16,NF16:NH16,NJ16)-NE16-NI16&gt;0,SUM(NC16:ND16,NF16:NH16,NJ16)-NE16-NI16,"")</f>
        <v/>
      </c>
      <c r="NY16" s="40" t="str">
        <f>IF(SUM(NK16:NL16,NN16)-NM16&gt;0,SUM(NK16:NL16,NN16)-NM16,"")</f>
        <v/>
      </c>
      <c r="NZ16" s="40" t="str">
        <f>IF(SUM(ND16,NH16,NL16)&gt;0,SUM(ND16,NH16,NL16),"")</f>
        <v/>
      </c>
      <c r="OA16" s="40" t="str">
        <f>IF(SUM(NX16,NY16)&gt;0,SUM(NX16,NY16),"")</f>
        <v/>
      </c>
      <c r="OB16" s="40" t="str">
        <f>IF(SUM(NP16,NT16)&gt;0,SUM(NP16,NT16),"")</f>
        <v/>
      </c>
      <c r="OC16" s="40" t="str">
        <f>IF(SUM(NO16:NP16,NR16:NT16,NV16)-SUM(NQ16,NU16)&gt;0,SUM(NO16:NP16,NR16:NT16,NV16)-SUM(NQ16,NU16),"")</f>
        <v/>
      </c>
      <c r="OD16" s="40" t="str">
        <f>IF(SUM(NX16,NY16,OC16)&gt;0,SUM(NX16,NY16,OC16),"")</f>
        <v/>
      </c>
      <c r="OE16" s="18"/>
      <c r="OF16" s="18"/>
      <c r="OG16" s="18"/>
      <c r="OH16" s="18"/>
      <c r="OI16" s="18"/>
      <c r="OJ16" s="18"/>
      <c r="OK16" s="18"/>
      <c r="OL16" s="18"/>
      <c r="OM16" s="18"/>
      <c r="ON16" s="18"/>
      <c r="OO16" s="18"/>
      <c r="OP16" s="18"/>
      <c r="OQ16" s="18"/>
      <c r="OR16" s="18"/>
      <c r="OS16" s="18"/>
      <c r="OT16" s="18"/>
      <c r="OU16" s="18"/>
      <c r="OV16" s="18"/>
      <c r="OW16" s="18"/>
      <c r="OX16" s="18"/>
      <c r="OY16" s="11" t="str">
        <f>IF(SUM(OF16,OJ16)&gt;0,SUM(OF16,OJ16),"")</f>
        <v/>
      </c>
      <c r="OZ16" s="11" t="str">
        <f>IF(SUM(OE16:OF16,OH16:OJ16,OL16)-OG16-OK16&gt;0,SUM(OE16:OF16,OH16:OJ16,OL16)-OG16-OK16,"")</f>
        <v/>
      </c>
      <c r="PA16" s="11" t="str">
        <f>IF(SUM(OM16:ON16,OP16)-OO16&gt;0,SUM(OM16:ON16,OP16)-OO16,"")</f>
        <v/>
      </c>
      <c r="PB16" s="11" t="str">
        <f>IF(SUM(OF16,OJ16,ON16)&gt;0,SUM(OF16,OJ16,ON16),"")</f>
        <v/>
      </c>
      <c r="PC16" s="11" t="str">
        <f>IF(SUM(OZ16,PA16)&gt;0,SUM(OZ16,PA16),"")</f>
        <v/>
      </c>
      <c r="PD16" s="11" t="str">
        <f>IF(SUM(OR16,OV16)&gt;0,SUM(OR16,OV16),"")</f>
        <v/>
      </c>
      <c r="PE16" s="11" t="str">
        <f>IF(SUM(OQ16:OR16,OT16:OV16,OX16)-SUM(OS16,OW16)&gt;0,SUM(OQ16:OR16,OT16:OV16,OX16)-SUM(OS16,OW16),"")</f>
        <v/>
      </c>
      <c r="PF16" s="11" t="str">
        <f>IF(SUM(OZ16,PA16,PE16)&gt;0,SUM(OZ16,PA16,PE16),"")</f>
        <v/>
      </c>
      <c r="PG16" s="17"/>
      <c r="PH16" s="17"/>
      <c r="PI16" s="17"/>
      <c r="PJ16" s="17"/>
      <c r="PK16" s="17"/>
      <c r="PL16" s="17"/>
      <c r="PM16" s="17"/>
      <c r="PN16" s="17"/>
      <c r="PO16" s="17"/>
      <c r="PP16" s="17"/>
      <c r="PQ16" s="17"/>
      <c r="PR16" s="17"/>
      <c r="PS16" s="17"/>
      <c r="PT16" s="17"/>
      <c r="PU16" s="17"/>
      <c r="PV16" s="17"/>
      <c r="PW16" s="17"/>
      <c r="PX16" s="17"/>
      <c r="PY16" s="17"/>
      <c r="PZ16" s="17"/>
      <c r="QA16" s="40" t="str">
        <f>IF(SUM(PH16,PL16)&gt;0,SUM(PH16,PL16),"")</f>
        <v/>
      </c>
      <c r="QB16" s="40" t="str">
        <f>IF(SUM(PG16:PH16,PJ16:PL16,PN16)-PI16-PM16&gt;0,SUM(PG16:PH16,PJ16:PL16,PN16)-PI16-PM16,"")</f>
        <v/>
      </c>
      <c r="QC16" s="40" t="str">
        <f>IF(SUM(PO16:PP16,PR16)-PQ16&gt;0,SUM(PO16:PP16,PR16)-PQ16,"")</f>
        <v/>
      </c>
      <c r="QD16" s="40" t="str">
        <f>IF(SUM(PH16,PL16,PP16)&gt;0,SUM(PH16,PL16,PP16),"")</f>
        <v/>
      </c>
      <c r="QE16" s="40" t="str">
        <f>IF(SUM(QB16,QC16)&gt;0,SUM(QB16,QC16),"")</f>
        <v/>
      </c>
      <c r="QF16" s="40" t="str">
        <f>IF(SUM(PT16,PX16)&gt;0,SUM(PT16,PX16),"")</f>
        <v/>
      </c>
      <c r="QG16" s="40" t="str">
        <f>IF(SUM(PS16:PT16,PV16:PX16,PZ16)-SUM(PU16,PY16)&gt;0,SUM(PS16:PT16,PV16:PX16,PZ16)-SUM(PU16,PY16),"")</f>
        <v/>
      </c>
      <c r="QH16" s="40" t="str">
        <f>IF(SUM(QB16,QC16,QG16)&gt;0,SUM(QB16,QC16,QG16),"")</f>
        <v/>
      </c>
      <c r="QI16" s="18"/>
      <c r="QJ16" s="18"/>
      <c r="QK16" s="18"/>
      <c r="QL16" s="18"/>
      <c r="QM16" s="18"/>
      <c r="QN16" s="18"/>
      <c r="QO16" s="18"/>
      <c r="QP16" s="18"/>
      <c r="QQ16" s="18"/>
      <c r="QR16" s="18"/>
      <c r="QS16" s="18"/>
      <c r="QT16" s="18"/>
      <c r="QU16" s="18"/>
      <c r="QV16" s="18"/>
      <c r="QW16" s="18"/>
      <c r="QX16" s="18"/>
      <c r="QY16" s="18"/>
      <c r="QZ16" s="18"/>
      <c r="RA16" s="18"/>
      <c r="RB16" s="18"/>
      <c r="RC16" s="11" t="str">
        <f>IF(SUM(QJ16,QN16)&gt;0,SUM(QJ16,QN16),"")</f>
        <v/>
      </c>
      <c r="RD16" s="11" t="str">
        <f>IF(SUM(QI16:QJ16,QL16:QN16,QP16)-QK16-QO16&gt;0,SUM(QI16:QJ16,QL16:QN16,QP16)-QK16-QO16,"")</f>
        <v/>
      </c>
      <c r="RE16" s="11" t="str">
        <f>IF(SUM(QQ16:QR16,QT16)-QS16&gt;0,SUM(QQ16:QR16,QT16)-QS16,"")</f>
        <v/>
      </c>
      <c r="RF16" s="11" t="str">
        <f>IF(SUM(QJ16,QN16,QR16)&gt;0,SUM(QJ16,QN16,QR16),"")</f>
        <v/>
      </c>
      <c r="RG16" s="11" t="str">
        <f>IF(SUM(RD16,RE16)&gt;0,SUM(RD16,RE16),"")</f>
        <v/>
      </c>
      <c r="RH16" s="11" t="str">
        <f>IF(SUM(QV16,QZ16)&gt;0,SUM(QV16,QZ16),"")</f>
        <v/>
      </c>
      <c r="RI16" s="11" t="str">
        <f>IF(SUM(QU16:QV16,QX16:QZ16,RB16)-SUM(QW16,RA16)&gt;0,SUM(QU16:QV16,QX16:QZ16,RB16)-SUM(QW16,RA16),"")</f>
        <v/>
      </c>
      <c r="RJ16" s="11" t="str">
        <f>IF(SUM(RD16,RE16,RI16)&gt;0,SUM(RD16,RE16,RI16),"")</f>
        <v/>
      </c>
      <c r="RK16" s="17"/>
      <c r="RL16" s="17"/>
      <c r="RM16" s="17"/>
      <c r="RN16" s="17"/>
      <c r="RO16" s="17"/>
      <c r="RP16" s="17"/>
      <c r="RQ16" s="17"/>
      <c r="RR16" s="17"/>
      <c r="RS16" s="17"/>
      <c r="RT16" s="17"/>
      <c r="RU16" s="17"/>
      <c r="RV16" s="17"/>
      <c r="RW16" s="17"/>
      <c r="RX16" s="17"/>
      <c r="RY16" s="17"/>
      <c r="RZ16" s="17"/>
      <c r="SA16" s="17"/>
      <c r="SB16" s="17"/>
      <c r="SC16" s="17"/>
      <c r="SD16" s="17"/>
      <c r="SE16" s="40" t="str">
        <f>IF(SUM(RL16,RP16)&gt;0,SUM(RL16,RP16),"")</f>
        <v/>
      </c>
      <c r="SF16" s="40" t="str">
        <f>IF(SUM(RK16:RL16,RN16:RP16,RR16)-RM16-RQ16&gt;0,SUM(RK16:RL16,RN16:RP16,RR16)-RM16-RQ16,"")</f>
        <v/>
      </c>
      <c r="SG16" s="40" t="str">
        <f>IF(SUM(RS16:RT16,RV16)-RU16&gt;0,SUM(RS16:RT16,RV16)-RU16,"")</f>
        <v/>
      </c>
      <c r="SH16" s="40" t="str">
        <f>IF(SUM(RL16,RP16,RT16)&gt;0,SUM(RL16,RP16,RT16),"")</f>
        <v/>
      </c>
      <c r="SI16" s="40" t="str">
        <f>IF(SUM(SF16,SG16)&gt;0,SUM(SF16,SG16),"")</f>
        <v/>
      </c>
      <c r="SJ16" s="40" t="str">
        <f>IF(SUM(RX16,SB16)&gt;0,SUM(RX16,SB16),"")</f>
        <v/>
      </c>
      <c r="SK16" s="40" t="str">
        <f>IF(SUM(RW16:RX16,RZ16:SB16,SD16)-SUM(RY16,SC16)&gt;0,SUM(RW16:RX16,RZ16:SB16,SD16)-SUM(RY16,SC16),"")</f>
        <v/>
      </c>
      <c r="SL16" s="40" t="str">
        <f>IF(SUM(SF16,SG16,SK16)&gt;0,SUM(SF16,SG16,SK16),"")</f>
        <v/>
      </c>
      <c r="SM16" s="26">
        <f>IF($CA16="P",BK16,(BK16+AO16)/2)</f>
        <v>7.9</v>
      </c>
      <c r="SN16" s="26">
        <f>IF($CA16="P",BL16,(BL16+AP16)/2)</f>
        <v>0.95</v>
      </c>
      <c r="SO16" s="26">
        <f>IF($CA16="P",BM16,(BM16+AQ16)/2)</f>
        <v>0</v>
      </c>
      <c r="SP16" s="26">
        <f>IF($CA16="P",BN16,(BN16+AR16)/2)</f>
        <v>0</v>
      </c>
      <c r="SQ16" s="26">
        <f>IF($CA16="P",BO16,(BO16+AS16)/2)</f>
        <v>8.4</v>
      </c>
      <c r="SR16" s="26">
        <f>IF($CA16="P",BP16,(BP16+AT16)/2)</f>
        <v>1.95</v>
      </c>
      <c r="SS16" s="26">
        <f>IF($CA16="P",BQ16,(BQ16+AU16)/2)</f>
        <v>0</v>
      </c>
      <c r="ST16" s="26">
        <f>IF($CA16="P",BR16,(BR16+AV16)/2)</f>
        <v>0</v>
      </c>
      <c r="SU16" s="26">
        <f>IF($CA16="P",BS16,(BS16+AW16)/2)</f>
        <v>7.95</v>
      </c>
      <c r="SV16" s="26">
        <f>IF($CA16="P",BT16,(BT16+AX16)/2)</f>
        <v>0.95</v>
      </c>
      <c r="SW16" s="26">
        <f>IF($CA16="P",BU16,(BU16+AY16)/2)</f>
        <v>0</v>
      </c>
      <c r="SX16" s="26">
        <f>IF($CA16="P",BV16,(BV16+AZ16)/2)</f>
        <v>0</v>
      </c>
      <c r="SY16" s="26">
        <f>IF($CA16="P",BW16,(BW16+BA16)/2)</f>
        <v>8.75</v>
      </c>
      <c r="SZ16" s="26">
        <f>IF($CA16="P",BX16,(BX16+BB16)/2)</f>
        <v>1.25</v>
      </c>
      <c r="TA16" s="26">
        <f>IF($CA16="P",BY16,(BY16+BC16)/2)</f>
        <v>0.5</v>
      </c>
      <c r="TB16" s="26">
        <f>IF($CA16="P",BZ16,(BZ16+BD16)/2)</f>
        <v>0</v>
      </c>
      <c r="TC16" s="28" t="s">
        <v>53</v>
      </c>
      <c r="TD16" s="11">
        <f>IF(SUM(SN16,SR16)&gt;0,SUM(SN16,SR16),"")</f>
        <v>2.9</v>
      </c>
      <c r="TE16" s="11">
        <f>IF(SUM(SM16:SN16,SP16:SR16,ST16)-SO16-SS16&gt;0,SUM(SM16:SN16,SP16:SR16,ST16)-SO16-SS16,"")</f>
        <v>19.2</v>
      </c>
      <c r="TF16" s="11">
        <f>IF(SUM(SV16,SZ16)&gt;0,SUM(SV16,SZ16),"")</f>
        <v>2.2000000000000002</v>
      </c>
      <c r="TG16" s="11">
        <f>IF(SUM(SU16:SV16,SX16:SZ16,TB16)-SUM(SW16,TA16)&gt;0,SUM(SU16:SV16,SX16:SZ16,TB16)-SUM(SW16,TA16),"")</f>
        <v>18.399999999999999</v>
      </c>
      <c r="TH16" s="11">
        <f>IF(SUM(TE16,TG16)&gt;0,SUM(TE16,TG16),"")</f>
        <v>37.599999999999994</v>
      </c>
    </row>
    <row r="17" spans="1:528" x14ac:dyDescent="0.2">
      <c r="A17" s="4" t="str" cm="1">
        <f t="array" ref="A17">IF(AND(H17&lt;&gt;"",H17&lt;&gt;"No DD"),SUMPRODUCT((H$4:H$19&lt;&gt;"")*(H$4:H$19&lt;&gt;"No DD")*(E$4:E$19&gt;E17))+1,IF(H17="No DD",SUMPRODUCT((H$4:H$19="No DD")*(E$4:E$19&gt;E17))+1+SUMPRODUCT((H$4:H$19&lt;&gt;"")*(H$4:H$19&lt;&gt;"No DD")),""))</f>
        <v/>
      </c>
      <c r="B17" s="5" t="s">
        <v>170</v>
      </c>
      <c r="C17" s="4" t="s">
        <v>5</v>
      </c>
      <c r="D17" s="4">
        <v>2005</v>
      </c>
      <c r="E17" s="9">
        <f>SUM(J17:P17)+SUM(J17:M17)*0.0000001+SUM(J17)*0.0000000000001</f>
        <v>73.700003380003366</v>
      </c>
      <c r="F17" s="3" t="str">
        <f>IF(OR(AND(AJ17&gt;=AN$21,AK17&gt;=AN$25,AJ17&lt;&gt;"",AI17=""),AND(AL17&gt;=AN$21,AM17&gt;=AN$25,AL17&lt;&gt;"",AI17=""),AND(BF17&gt;=BJ$21,BG17&gt;=BJ$25,BF17&lt;&gt;"",BE17=""),AND(BH17&gt;=BJ$21,BI17&gt;=BJ$25,BH17&lt;&gt;"",BE17=""),AND(CB17&gt;=CF$21,CC17&gt;=CF$25,CB17&lt;&gt;"",CA17=""),AND(CD17&gt;=CF$21,CE17&gt;=CF$25,CD17&lt;&gt;""),AND(DC17&gt;=DJ$21,DD17&gt;=DJ$25,DC17&lt;&gt;""),AND(DH17&gt;=DJ$21,DI17&gt;=DJ$25,DH17&lt;&gt;""),AND(EE17&gt;=EL$21,EF17&gt;=EL$25,EE17&lt;&gt;""),AND(EJ17&gt;=EL$21,EK17&gt;=EL$25,EJ17&lt;&gt;""),AND(FG17&gt;=FN$21,FH17&gt;=FN$25,FG17&lt;&gt;""),AND(FL17&gt;=FN$21,FM17&gt;=FN$25,FL17&lt;&gt;""),AND(GI17&gt;=GP$21,GJ17&gt;=GP$25,GI17&lt;&gt;""),AND(GN17&gt;=GP$21,GO17&gt;=GP$25,GN17&lt;&gt;""),AND(HK17&gt;=HR$21,HL17&gt;=HR$25,HK17&lt;&gt;""),AND(HP17&gt;=HR$21,HQ17&gt;=HR$25,HP17&lt;&gt;""),AND(IM17&gt;=IT$21,IN17&gt;=IT$25,IM17&lt;&gt;""),AND(IR17&gt;=IT$21,IS17&gt;=IT$25,IR17&lt;&gt;""),AND(JO17&gt;=JV$21,JP17&gt;=JV$25,JO17&lt;&gt;""),AND(JT17&gt;=JV$21,JU17&gt;=JV$25,JT17&lt;&gt;""),AND(KQ17&gt;=KX$21,KR17&gt;=KX$25,KQ17&lt;&gt;""),AND(KV17&gt;=KX$21,KW17&gt;=KX$25,KV17&lt;&gt;""),AND(LS17&gt;=LZ$21,LT17&gt;=LZ$25,LS17&lt;&gt;""),AND(LX17&gt;=LZ$21,LY17&gt;=LZ$25,LX17&lt;&gt;""),AND(MU17&gt;=NB$21,MV17&gt;=NB$25,MU17&lt;&gt;""),AND(MZ17&gt;=NB$21,NA17&gt;=NB$25,MZ17&lt;&gt;""),AND(NW17&gt;=OD$21,NX17&gt;=OD$25,NW17&lt;&gt;""),AND(OB17&gt;=OD$21,OC17&gt;=OD$25,OB17&lt;&gt;""),AND(OY17&gt;=PF$21,OZ17&gt;=PF$25,OY17&lt;&gt;""),AND(PD17&gt;=PF$21,PE17&gt;=PF$25,PD17&lt;&gt;""),AND(QA17&gt;=QH$21,QB17&gt;=QH$25,QA17&lt;&gt;""),AND(QF17&gt;=QH$21,QG17&gt;=QH$25,QF17&lt;&gt;""),AND(RC17&gt;=RJ$21,RD17&gt;=RJ$25,RC17&lt;&gt;""),AND(RH17&gt;=RJ$21,RI17&gt;=RJ$25,RH17&lt;&gt;""),AND(SE17&gt;=SL$21,SF17&gt;=SL$25,SE17&lt;&gt;""),AND(SJ17&gt;=SL$21,SK17&gt;=SL$25,SJ17&lt;&gt;"")),"P","")</f>
        <v/>
      </c>
      <c r="G17" s="3" t="str">
        <f>IF(OR(AND(AK17&gt;=AN$25,AK17&lt;&gt;"",AI17=""),AND(AM17&gt;=AN$25,AM17&lt;&gt;"",AI17=""),AND(BG17&gt;=BJ$25,BG17&lt;&gt;"",BE17=""),AND(BI17&gt;=BJ$25,BI17&lt;&gt;"",BE17=""),AND(CC17&gt;=CF$25,CC17&lt;&gt;"",CA17=""),AND(CE17&gt;=CF$25,CE17&lt;&gt;"",CA17=""),AND(DD17&gt;=DJ$25,DD17&lt;&gt;""),AND(DI17&gt;=DJ$25,DI17&lt;&gt;""),AND(EF17&gt;=EL$25,EF17&lt;&gt;""),AND(EK17&gt;=EL$25,EK17&lt;&gt;""),AND(FH17&gt;=FN$25,FH17&lt;&gt;""),AND(FM17&gt;=FN$25,FM17&lt;&gt;""),AND(GJ17&gt;=GP$25,GJ17&lt;&gt;""),AND(GO17&gt;=GP$25,GO17&lt;&gt;""),AND(HL17&gt;=HR$25,HL17&lt;&gt;""),AND(HQ17&gt;=HR$25,HQ17&lt;&gt;""),AND(IN17&gt;=IT$25,IN17&lt;&gt;""),AND(IS17&gt;=IT$25,IS17&lt;&gt;""),AND(JP17&gt;=JV$25,JP17&lt;&gt;""),AND(JU17&gt;=JV$25,JU17&lt;&gt;""),AND(KR17&gt;=KX$25,KR17&lt;&gt;""),AND(KW17&gt;=KX$25,KW17&lt;&gt;""),AND(LT17&gt;=LZ$25,LT17&lt;&gt;""),AND(LY17&gt;=LZ$25,LY17&lt;&gt;""),AND(MV17&gt;=NB$25,MV17&lt;&gt;""),AND(NA17&gt;=NB$25,NA17&lt;&gt;""),AND(NX17&gt;=OD$25,NX17&lt;&gt;""),AND(OC17&gt;=OD$25,OC17&lt;&gt;""),AND(OZ17&gt;=PF$25,OZ17&lt;&gt;""),AND(PE17&gt;=PF$25,PE17&lt;&gt;""),AND(QB17&gt;=QH$25,QB17&lt;&gt;""),AND(QG17&gt;=QH$25,QG17&lt;&gt;""),AND(RD17&gt;=RJ$25,RD17&lt;&gt;""),AND(RI17&gt;=RJ$25,RI17&lt;&gt;""),AND(SF17&gt;=SL$25,SF17&lt;&gt;""),AND(SK17&gt;=SL$25,SK17&lt;&gt;"")),"P","")</f>
        <v/>
      </c>
      <c r="H17" s="36" t="str">
        <f>IF(AND(G17="P",F17=""),"No DD",IF(OR(AND(AJ17&gt;=AN$24,AK17&gt;=AN$28,AJ17&lt;&gt;"",AI17=""),AND(AL17&gt;=AN$24,AM17&gt;=AN$28,AL17&lt;&gt;"",AI17=""),AND(BF17&gt;=BJ$24,BG17&gt;=BJ$28,BF17&lt;&gt;"",BE17=""),AND(BH17&gt;=BJ$24,BI17&gt;=BJ$28,BH17&lt;&gt;"",BE17=""),AND(CB17&gt;=CF$24,CC17&gt;=CF$28,CB17&lt;&gt;"",CA17=""),AND(CD17&gt;=CF$24,CE17&gt;=CF$28,CD17&lt;&gt;""),AND(DC17&gt;=DJ$24,DD17&gt;=DJ$28,DC17&lt;&gt;""),AND(DH17&gt;=DJ$24,DI17&gt;=DJ$28,DH17&lt;&gt;""),AND(EE17&gt;=EL$24,EF17&gt;=EL$28,EE17&lt;&gt;""),AND(EJ17&gt;=EL$24,EK17&gt;=EL$28,EJ17&lt;&gt;""),AND(FG17&gt;=FN$24,FH17&gt;=FN$28,FG17&lt;&gt;""),AND(FL17&gt;=FN$24,FM17&gt;=FN$28,FL17&lt;&gt;""),AND(GI17&gt;=GP$24,GJ17&gt;=GP$28,GI17&lt;&gt;""),AND(GN17&gt;=GP$24,GO17&gt;=GP$28,GN17&lt;&gt;""),AND(HK17&gt;=HR$24,HL17&gt;=HR$28,HK17&lt;&gt;""),AND(HP17&gt;=HR$24,HQ17&gt;=HR$28,HP17&lt;&gt;""),AND(IM17&gt;=IT$24,IN17&gt;=IT$28,IM17&lt;&gt;""),AND(IR17&gt;=IT$24,IS17&gt;=IT$28,IR17&lt;&gt;""),AND(JO17&gt;=JV$24,JP17&gt;=JV$28,JO17&lt;&gt;""),AND(JT17&gt;=JV$24,JU17&gt;=JV$28,JT17&lt;&gt;""),AND(KQ17&gt;=KX$24,KR17&gt;=KX$28,KQ17&lt;&gt;""),AND(KV17&gt;=KX$24,KW17&gt;=KX$28,KV17&lt;&gt;""),AND(LS17&gt;=LZ$24,LT17&gt;=LZ$28,LS17&lt;&gt;""),AND(LX17&gt;=LZ$24,LY17&gt;=LZ$28,LX17&lt;&gt;""),AND(MU17&gt;=NB$24,MV17&gt;=NB$28,MU17&lt;&gt;""),AND(MZ17&gt;=NB$24,NA17&gt;=NB$28,MZ17&lt;&gt;""),AND(NW17&gt;=OD$24,NX17&gt;=OD$28,NW17&lt;&gt;""),AND(OB17&gt;=OD$24,OC17&gt;=OD$28,OB17&lt;&gt;""),AND(OY17&gt;=PF$24,OZ17&gt;=PF$28,OY17&lt;&gt;""),AND(PD17&gt;=PF$24,PE17&gt;=PF$28,PD17&lt;&gt;""),AND(QA17&gt;=QH$24,QB17&gt;=QH$28,QA17&lt;&gt;""),AND(QF17&gt;=QH$24,QG17&gt;=QH$28,QF17&lt;&gt;""),AND(RC17&gt;=RJ$24,RD17&gt;=RJ$28,RC17&lt;&gt;""),AND(RH17&gt;=RJ$24,RI17&gt;=RJ$28,RH17&lt;&gt;""),AND(SE17&gt;=SL$24,SF17&gt;=SL$28,SE17&lt;&gt;""),AND(SJ17&gt;=SL$24,SK17&gt;=SL$28,SJ17&lt;&gt;"")),"Merit",IF(OR(AND(AJ17&gt;=AN$23,AK17&gt;=AN$27,AJ17&lt;&gt;"",AI17=""),AND(AL17&gt;=AN$23,AM17&gt;=AN$27,AL17&lt;&gt;"",AI17=""),AND(BF17&gt;=BJ$23,BG17&gt;=BJ$27,BF17&lt;&gt;"",BE17=""),AND(BH17&gt;=BJ$23,BI17&gt;=BJ$27,BH17&lt;&gt;"",BE17=""),AND(CB17&gt;=CF$23,CC17&gt;=CF$27,CB17&lt;&gt;"",CA17=""),AND(CD17&gt;=CF$23,CE17&gt;=CF$27,CD17&lt;&gt;""),AND(DC17&gt;=DJ$23,DD17&gt;=DJ$27,DC17&lt;&gt;""),AND(DH17&gt;=DJ$23,DI17&gt;=DJ$27,DH17&lt;&gt;""),AND(EE17&gt;=EL$23,EF17&gt;=EL$27,EE17&lt;&gt;""),AND(EJ17&gt;=EL$23,EK17&gt;=EL$27,EJ17&lt;&gt;""),AND(FG17&gt;=FN$23,FH17&gt;=FN$27,FG17&lt;&gt;""),AND(FL17&gt;=FN$23,FM17&gt;=FN$27,FL17&lt;&gt;""),AND(GI17&gt;=GP$23,GJ17&gt;=GP$27,GI17&lt;&gt;""),AND(GN17&gt;=GP$23,GO17&gt;=GP$27,GN17&lt;&gt;""),AND(HK17&gt;=HR$23,HL17&gt;=HR$27,HK17&lt;&gt;""),AND(HP17&gt;=HR$23,HQ17&gt;=HR$27,HP17&lt;&gt;""),AND(IM17&gt;=IT$23,IN17&gt;=IT$27,IM17&lt;&gt;""),AND(IR17&gt;=IT$23,IS17&gt;=IT$27,IR17&lt;&gt;""),AND(JO17&gt;=JV$23,JP17&gt;=JV$27,JO17&lt;&gt;""),AND(JT17&gt;=JV$23,JU17&gt;=JV$27,JT17&lt;&gt;""),AND(KQ17&gt;=KX$23,KR17&gt;=KX$27,KQ17&lt;&gt;""),AND(KV17&gt;=KX$23,KW17&gt;=KX$27,KV17&lt;&gt;""),AND(LS17&gt;=LZ$23,LT17&gt;=LZ$27,LS17&lt;&gt;""),AND(LX17&gt;=LZ$23,LY17&gt;=LZ$27,LX17&lt;&gt;""),AND(MU17&gt;=NB$23,MV17&gt;=NB$27,MU17&lt;&gt;""),AND(MZ17&gt;=NB$23,NA17&gt;=NB$27,MZ17&lt;&gt;""),AND(NW17&gt;=OD$23,NX17&gt;=OD$27,NW17&lt;&gt;""),AND(OB17&gt;=OD$23,OC17&gt;=OD$27,OB17&lt;&gt;""),AND(OY17&gt;=PF$23,OZ17&gt;=PF$27,OY17&lt;&gt;""),AND(PD17&gt;=PF$23,PE17&gt;=PF$27,PD17&lt;&gt;""),AND(QA17&gt;=QH$23,QB17&gt;=QH$27,QA17&lt;&gt;""),AND(QF17&gt;=QH$23,QG17&gt;=QH$27,QF17&lt;&gt;""),AND(RC17&gt;=RJ$23,RD17&gt;=RJ$27,RC17&lt;&gt;""),AND(RH17&gt;=RJ$23,RI17&gt;=RJ$27,RH17&lt;&gt;""),AND(SE17&gt;=SL$23,SF17&gt;=SL$27,SE17&lt;&gt;""),AND(SJ17&gt;=SL$23,SK17&gt;=SL$27,SJ17&lt;&gt;"")),"Excellence",IF(I17="P","Worlds Team",IF(F17="P","National Team","")))))</f>
        <v/>
      </c>
      <c r="I17" s="3" t="str">
        <f>IF(OR(AND(AJ17&gt;=AN$22,AK17&gt;=AN$26,AJ17&lt;&gt;"",AI17=""),AND(AL17&gt;=AN$22,AM17&gt;=AN$26,AL17&lt;&gt;"",AI17=""),AND(BF17&gt;=BJ$22,BG17&gt;=BJ$26,BF17&lt;&gt;"",BE17=""),AND(BH17&gt;=BJ$22,BI17&gt;=BJ$26,BH17&lt;&gt;"",BE17=""),AND(CB17&gt;=CF$22,CC17&gt;=CF$26,CB17&lt;&gt;"",CA17=""),AND(CD17&gt;=CF$22,CE17&gt;=CF$26,CD17&lt;&gt;""),AND(DC17&gt;=DJ$22,DD17&gt;=DJ$26,DC17&lt;&gt;""),AND(DH17&gt;=DJ$22,DI17&gt;=DJ$26,DH17&lt;&gt;""),AND(EE17&gt;=EL$22,EF17&gt;=EL$26,EE17&lt;&gt;""),AND(EJ17&gt;=EL$22,EK17&gt;=EL$26,EJ17&lt;&gt;""),AND(FG17&gt;=FN$22,FH17&gt;=FN$26,FG17&lt;&gt;""),AND(FL17&gt;=FN$22,FM17&gt;=FN$26,FL17&lt;&gt;""),AND(GI17&gt;=GP$22,GJ17&gt;=GP$26,GI17&lt;&gt;""),AND(GN17&gt;=GP$22,GO17&gt;=GP$26,GN17&lt;&gt;""),AND(HK17&gt;=HR$22,HL17&gt;=HR$26,HK17&lt;&gt;""),AND(HP17&gt;=HR$22,HQ17&gt;=HR$26,HP17&lt;&gt;""),AND(IM17&gt;=IT$22,IN17&gt;=IT$26,IM17&lt;&gt;""),AND(IR17&gt;=IT$22,IS17&gt;=IT$26,IR17&lt;&gt;""),AND(JO17&gt;=JV$22,JP17&gt;=JV$26,JO17&lt;&gt;""),AND(JT17&gt;=JV$22,JU17&gt;=JV$26,JT17&lt;&gt;""),AND(KQ17&gt;=KX$22,KR17&gt;=KX$26,KQ17&lt;&gt;""),AND(KV17&gt;=KX$22,KW17&gt;=KX$26,KV17&lt;&gt;""),AND(LS17&gt;=LZ$22,LT17&gt;=LZ$26,LS17&lt;&gt;""),AND(LX17&gt;=LZ$22,LY17&gt;=LZ$26,LX17&lt;&gt;""),AND(MU17&gt;=NB$22,MV17&gt;=NB$26,MU17&lt;&gt;""),AND(MZ17&gt;=NB$22,NA17&gt;=NB$26,MZ17&lt;&gt;""),AND(NW17&gt;=OD$22,NX17&gt;=OD$26,NW17&lt;&gt;""),AND(OB17&gt;=OD$22,OC17&gt;=OD$26,OB17&lt;&gt;""),AND(OY17&gt;=PF$22,OZ17&gt;=PF$26,OY17&lt;&gt;""),AND(PD17&gt;=PF$22,PE17&gt;=PF$26,PD17&lt;&gt;""),AND(QA17&gt;=QH$22,QB17&gt;=QH$26,QA17&lt;&gt;""),AND(QF17&gt;=QH$22,QG17&gt;=QH$26,QF17&lt;&gt;""),AND(RC17&gt;=RJ$22,RD17&gt;=RJ$26,RC17&lt;&gt;""),AND(RH17&gt;=RJ$22,RI17&gt;=RJ$26,RH17&lt;&gt;""),AND(SE17&gt;=SL$22,SF17&gt;=SL$26,SE17&lt;&gt;""),AND(SJ17&gt;=SL$22,SK17&gt;=SL$26,SJ17&lt;&gt;"")),"P","")</f>
        <v/>
      </c>
      <c r="J17" s="8">
        <f>IF(COUNT(AK17,BG17,CC17)&gt;0,LARGE((AK17,BG17,CC17),1),0)</f>
        <v>33.799999999999997</v>
      </c>
      <c r="K17" s="8" t="str">
        <f>IF(J17=0,"",IF(J17=CC17,$BK$1,IF(J17=BG17,$AO$1,IF(J17=AK17,$S$1,""))))</f>
        <v>2025 Elite Canada</v>
      </c>
      <c r="L17" s="8">
        <f>IF(COUNT(AK17,BG17,CC17)&gt;1,LARGE((AK17,BG17,CC17),2),0)</f>
        <v>0</v>
      </c>
      <c r="M17" s="8" t="str">
        <f>IF(K17=0,"",IF(AND(L17=J17,L17=AK17,K17=BG17),$S$1,IF(AND(L17=J17,L17=AK17,L17=CC17),$S$1,IF(AND(L17=J17,L17=CC17,L17=BG17),$AO$1,IF(L17=CC17,$BK$1,IF(L17=BG17,$AO$1,IF(L17=AK17,$S$1,"")))))))</f>
        <v/>
      </c>
      <c r="N17" s="8">
        <f>IF(MAX(AM17,BI17,CE17)&gt;0,MAX(AM17,BI17,CE17),0)</f>
        <v>0</v>
      </c>
      <c r="O17" s="8" t="str">
        <f>IF(N17=0,"",IF(N17=CE17,$BK$1,IF(N17=BI17,$AO$1,IF(N17=AM17,$S$1,""))))</f>
        <v/>
      </c>
      <c r="P17" s="8">
        <f>IF(MAX(CG17:CH17)&gt;0,MAX(CG17:CH17),"")</f>
        <v>39.9</v>
      </c>
      <c r="Q17" s="11" t="str">
        <f>IF(P17="","",IF(P17=CG17,"("&amp;CG$2&amp;")",IF(P17=CH17,"("&amp;CH$2&amp;")")))</f>
        <v>(Q1)</v>
      </c>
      <c r="R17" s="8" t="str">
        <f>IF(P17="","",IF(P17=CG17,IF(P17+IF(L17="",0,L17)=SF17,$RK$1,IF(P17+IF(L17="",0,L17)=RD17,$QI$1,IF(P17+IF(L17="",0,L17)=QB17,$PG$1,IF(P17+IF(L17="",0,L17)=OZ17,$OE$1,IF(P17+IF(L17="",0,L17)=NX17,$NC$1,IF(P17+IF(L17="",0,L17)=MV17,$MA$1,IF(P17+IF(L17="",0,L17)=LT17,$KY$1,IF(P17+IF(L17="",0,L17)=KR17,$JW$1,IF(P17+IF(L17="",0,L17)=JP17,$IU$1,IF(P17+IF(L17="",0,L17)=IN17,$HS$1,IF(P17+IF(L17="",0,L17)=HL17,$GQ$1,IF(P17+IF(L17="",0,L17)=GJ17,$FO$1,IF(P17+IF(L17="",0,L17)=FH17,$EM$1,IF(P17+IF(L17="",0,L17)=EF17,$DK$1,IF(P17+IF(L17="",0,L17)=DD17,$CI$1))))))))))))))),IF(P17=CH17,IF(P17+IF(N17="",0,N17)=SK17,$RK$1,IF(P17+IF(N17="",0,N17)=RI17,$QI$1,IF(P17+IF(N17="",0,N17)=QG17,$PG$1,IF(P17+IF(N17="",0,N17)=PE17,$OE$1,IF(P17+IF(N17="",0,N17)=OC17,$NC$1,IF(P17+IF(N17="",0,N17)=NA17,$MA$1,IF(P17+IF(N17="",0,N17)=LY17,$KY$1,IF(P17+IF(N17="",0,N17)=KW17,$JW$1,IF(P17+IF(N17="",0,N17)=JU17,$IU$1,IF(P17+IF(N17="",0,N17)=IS17,$HS$1,IF(P17+IF(N17="",0,N17)=HQ17,$GQ$1,IF(P17+IF(N17="",0,N17)=GO17,$FO$1,IF(P17+IF(N17="",0,N17)=FM17,$EM$1,IF(P17+IF(N17="",0,N17)=EK17,$DK$1,IF(P17+IF(N17="",0,N17)=DI17,$CI$1))))))))))))))))))</f>
        <v>2025 WAGC (Nov 16)</v>
      </c>
      <c r="S17" s="19">
        <v>16.100000000000001</v>
      </c>
      <c r="T17" s="19">
        <v>4.2</v>
      </c>
      <c r="U17" s="19">
        <v>0.2</v>
      </c>
      <c r="V17" s="19">
        <v>0</v>
      </c>
      <c r="W17" s="19">
        <v>10.6</v>
      </c>
      <c r="X17" s="19">
        <v>2.4</v>
      </c>
      <c r="Y17" s="19">
        <v>0</v>
      </c>
      <c r="Z17" s="19">
        <v>0.7</v>
      </c>
      <c r="AA17" s="19"/>
      <c r="AB17" s="19"/>
      <c r="AC17" s="19"/>
      <c r="AD17" s="19"/>
      <c r="AE17" s="19"/>
      <c r="AF17" s="19"/>
      <c r="AG17" s="19"/>
      <c r="AH17" s="19"/>
      <c r="AI17" s="27"/>
      <c r="AJ17" s="40">
        <f>IF(SUM(T17,X17)&gt;0,SUM(T17,X17),"")</f>
        <v>6.6</v>
      </c>
      <c r="AK17" s="40">
        <f>IF(SUM(S17:T17,V17:X17,Z17)-U17-Y17&gt;0,SUM(S17:T17,V17:X17,Z17)-U17-Y17,"")</f>
        <v>33.799999999999997</v>
      </c>
      <c r="AL17" s="40" t="str">
        <f>IF(SUM(AB17,AF17)&gt;0,SUM(AB17,AF17),"")</f>
        <v/>
      </c>
      <c r="AM17" s="40" t="str">
        <f>IF(SUM(AA17:AB17,AD17:AF17,AH17)-SUM(AC17,AG17)&gt;0,SUM(AA17:AB17,AD17:AF17,AH17)-SUM(AC17,AG17),"")</f>
        <v/>
      </c>
      <c r="AN17" s="40">
        <f>IF(SUM(AK17,AM17)&gt;0,SUM(AK17,AM17),"")</f>
        <v>33.799999999999997</v>
      </c>
      <c r="AO17" s="18"/>
      <c r="AP17" s="18"/>
      <c r="AQ17" s="18"/>
      <c r="AR17" s="18"/>
      <c r="AS17" s="18"/>
      <c r="AT17" s="18"/>
      <c r="AU17" s="18"/>
      <c r="AV17" s="18"/>
      <c r="AW17" s="18"/>
      <c r="AX17" s="18"/>
      <c r="AY17" s="18"/>
      <c r="AZ17" s="18"/>
      <c r="BA17" s="18"/>
      <c r="BB17" s="18"/>
      <c r="BC17" s="18"/>
      <c r="BD17" s="18"/>
      <c r="BE17" s="28"/>
      <c r="BF17" s="11" t="str">
        <f>IF(SUM(AP17,AT17)&gt;0,SUM(AP17,AT17),"")</f>
        <v/>
      </c>
      <c r="BG17" s="11" t="str">
        <f>IF(SUM(AO17:AP17,AR17:AT17,AV17)-AQ17-AU17&gt;0,SUM(AO17:AP17,AR17:AT17,AV17)-AQ17-AU17,"")</f>
        <v/>
      </c>
      <c r="BH17" s="11" t="str">
        <f>IF(SUM(AX17,BB17)&gt;0,SUM(AX17,BB17),"")</f>
        <v/>
      </c>
      <c r="BI17" s="11" t="str">
        <f>IF(SUM(AW17:AX17,AZ17:BB17,BD17)-SUM(AY17,BC17)&gt;0,SUM(AW17:AX17,AZ17:BB17,BD17)-SUM(AY17,BC17),"")</f>
        <v/>
      </c>
      <c r="BJ17" s="11" t="str">
        <f>IF(SUM(BG17,BI17)&gt;0,SUM(BG17,BI17),"")</f>
        <v/>
      </c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27"/>
      <c r="CB17" s="40" t="str">
        <f>IF(SUM(BL17,BP17)&gt;0,SUM(BL17,BP17),"")</f>
        <v/>
      </c>
      <c r="CC17" s="40" t="str">
        <f>IF(SUM(BK17:BL17,BN17:BP17,BR17)-BM17-BQ17&gt;0,SUM(BK17:BL17,BN17:BP17,BR17)-BM17-BQ17,"")</f>
        <v/>
      </c>
      <c r="CD17" s="40" t="str">
        <f>IF(SUM(BT17,BX17)&gt;0,SUM(BT17,BX17),"")</f>
        <v/>
      </c>
      <c r="CE17" s="40" t="str">
        <f>IF(SUM(BS17:BT17,BV17:BX17,BZ17)-SUM(BU17,BY17)&gt;0,SUM(BS17:BT17,BV17:BX17,BZ17)-SUM(BU17,BY17),"")</f>
        <v/>
      </c>
      <c r="CF17" s="40" t="str">
        <f>IF(SUM(CC17,CE17)&gt;0,SUM(CC17,CE17),"")</f>
        <v/>
      </c>
      <c r="CG17" s="51">
        <f>IF(MAX(DD17,EF17,FH17,GJ17,HL17,IN17,JP17,KR17,LT17,MV17,NX17,OZ17,QB17,RD17,SF17)-IF(L17="",0,L17)&gt;0.001,MAX(DD17,EF17,FH17,GJ17,HL17,IN17,JP17,KR17,LT17,MV17,NX17,OZ17,QB17,RD17,SF17)-IF(L17="",0,L17),"")</f>
        <v>39.9</v>
      </c>
      <c r="CH17" s="51" t="str">
        <f>IF(MAX(DI17,EK17,FM17,GO17,HQ17,IS17,JU17,KW17,LY17,NA17,OC17,PE17,QG17,RI17,SK17)-IF(N17="",0,N17)&gt;0.001,MAX(DI17,EK17,FM17,GO17,HQ17,IS17,JU17,KW17,LY17,NA17,OC17,PE17,QG17,RI17,SK17)-IF(N17="",0,N17),"")</f>
        <v/>
      </c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40" t="str">
        <f>IF(SUM(CJ17,CN17)&gt;0,SUM(CJ17,CN17),"")</f>
        <v/>
      </c>
      <c r="DD17" s="40" t="str">
        <f>IF(SUM(CI17:CJ17,CL17:CN17,CP17)-CK17-CO17&gt;0,SUM(CI17:CJ17,CL17:CN17,CP17)-CK17-CO17,"")</f>
        <v/>
      </c>
      <c r="DE17" s="40" t="str">
        <f>IF(SUM(CQ17:CR17,CT17)-CS17&gt;0,SUM(CQ17:CR17,CT17)-CS17,"")</f>
        <v/>
      </c>
      <c r="DF17" s="40" t="str">
        <f>IF(SUM(CJ17,CN17,CR17)&gt;0,SUM(CJ17,CN17,CR17),"")</f>
        <v/>
      </c>
      <c r="DG17" s="40" t="str">
        <f>IF(SUM(DD17,DE17)&gt;0,SUM(DD17,DE17),"")</f>
        <v/>
      </c>
      <c r="DH17" s="40" t="str">
        <f>IF(SUM(CV17,CZ17)&gt;0,SUM(CV17,CZ17),"")</f>
        <v/>
      </c>
      <c r="DI17" s="40" t="str">
        <f>IF(SUM(CU17:CV17,CX17:CZ17,DB17)-SUM(CW17,DA17)&gt;0,SUM(CU17:CV17,CX17:CZ17,DB17)-SUM(CW17,DA17),"")</f>
        <v/>
      </c>
      <c r="DJ17" s="40" t="str">
        <f>IF(SUM(DD17,DE17,DI17)&gt;0,SUM(DD17,DE17,DI17),"")</f>
        <v/>
      </c>
      <c r="DK17" s="18"/>
      <c r="DL17" s="18"/>
      <c r="DM17" s="18"/>
      <c r="DN17" s="18"/>
      <c r="DO17" s="18"/>
      <c r="DP17" s="18"/>
      <c r="DQ17" s="18"/>
      <c r="DR17" s="18"/>
      <c r="DS17" s="18"/>
      <c r="DT17" s="18"/>
      <c r="DU17" s="18"/>
      <c r="DV17" s="18"/>
      <c r="DW17" s="18"/>
      <c r="DX17" s="18"/>
      <c r="DY17" s="18"/>
      <c r="DZ17" s="18"/>
      <c r="EA17" s="18"/>
      <c r="EB17" s="18"/>
      <c r="EC17" s="18"/>
      <c r="ED17" s="18"/>
      <c r="EE17" s="11" t="str">
        <f>IF(SUM(DL17,DP17)&gt;0,SUM(DL17,DP17),"")</f>
        <v/>
      </c>
      <c r="EF17" s="11" t="str">
        <f>IF(SUM(DK17:DL17,DN17:DP17,DR17)-DM17-DQ17&gt;0,SUM(DK17:DL17,DN17:DP17,DR17)-DM17-DQ17,"")</f>
        <v/>
      </c>
      <c r="EG17" s="11" t="str">
        <f>IF(SUM(DS17:DT17,DV17)-DU17&gt;0,SUM(DS17:DT17,DV17)-DU17,"")</f>
        <v/>
      </c>
      <c r="EH17" s="11" t="str">
        <f>IF(SUM(DL17,DP17,DT17)&gt;0,SUM(DL17,DP17,DT17),"")</f>
        <v/>
      </c>
      <c r="EI17" s="11" t="str">
        <f>IF(SUM(EF17,EG17)&gt;0,SUM(EF17,EG17),"")</f>
        <v/>
      </c>
      <c r="EJ17" s="11" t="str">
        <f>IF(SUM(DX17,EB17)&gt;0,SUM(DX17,EB17),"")</f>
        <v/>
      </c>
      <c r="EK17" s="11" t="str">
        <f>IF(SUM(DW17:DX17,DZ17:EB17,ED17)-SUM(DY17,EC17)&gt;0,SUM(DW17:DX17,DZ17:EB17,ED17)-SUM(DY17,EC17),"")</f>
        <v/>
      </c>
      <c r="EL17" s="11" t="str">
        <f>IF(SUM(EF17,EG17,EK17)&gt;0,SUM(EF17,EG17,EK17),"")</f>
        <v/>
      </c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7"/>
      <c r="FG17" s="40" t="str">
        <f>IF(SUM(EN17,ER17)&gt;0,SUM(EN17,ER17),"")</f>
        <v/>
      </c>
      <c r="FH17" s="40" t="str">
        <f>IF(SUM(EM17:EN17,EP17:ER17,ET17)-EO17-ES17&gt;0,SUM(EM17:EN17,EP17:ER17,ET17)-EO17-ES17,"")</f>
        <v/>
      </c>
      <c r="FI17" s="40" t="str">
        <f>IF(SUM(EU17:EV17,EX17)-EW17&gt;0,SUM(EU17:EV17,EX17)-EW17,"")</f>
        <v/>
      </c>
      <c r="FJ17" s="40" t="str">
        <f>IF(SUM(EN17,ER17,EV17)&gt;0,SUM(EN17,ER17,EV17),"")</f>
        <v/>
      </c>
      <c r="FK17" s="40" t="str">
        <f>IF(SUM(FH17,FI17)&gt;0,SUM(FH17,FI17),"")</f>
        <v/>
      </c>
      <c r="FL17" s="40" t="str">
        <f>IF(SUM(EZ17,FD17)&gt;0,SUM(EZ17,FD17),"")</f>
        <v/>
      </c>
      <c r="FM17" s="40" t="str">
        <f>IF(SUM(EY17:EZ17,FB17:FD17,FF17)-SUM(FA17,FE17)&gt;0,SUM(EY17:EZ17,FB17:FD17,FF17)-SUM(FA17,FE17),"")</f>
        <v/>
      </c>
      <c r="FN17" s="40" t="str">
        <f>IF(SUM(FH17,FI17,FM17)&gt;0,SUM(FH17,FI17,FM17),"")</f>
        <v/>
      </c>
      <c r="FO17" s="18">
        <v>15.9</v>
      </c>
      <c r="FP17" s="18">
        <v>3.9</v>
      </c>
      <c r="FQ17" s="18">
        <v>0</v>
      </c>
      <c r="FR17" s="18">
        <v>0</v>
      </c>
      <c r="FS17" s="18">
        <v>16</v>
      </c>
      <c r="FT17" s="18">
        <v>4.0999999999999996</v>
      </c>
      <c r="FU17" s="18">
        <v>0</v>
      </c>
      <c r="FV17" s="18">
        <v>0</v>
      </c>
      <c r="FW17" s="18"/>
      <c r="FX17" s="18"/>
      <c r="FY17" s="18"/>
      <c r="FZ17" s="18"/>
      <c r="GA17" s="18"/>
      <c r="GB17" s="18"/>
      <c r="GC17" s="18"/>
      <c r="GD17" s="18"/>
      <c r="GE17" s="18"/>
      <c r="GF17" s="18"/>
      <c r="GG17" s="18"/>
      <c r="GH17" s="18"/>
      <c r="GI17" s="11">
        <f>IF(SUM(FP17,FT17)&gt;0,SUM(FP17,FT17),"")</f>
        <v>8</v>
      </c>
      <c r="GJ17" s="11">
        <f>IF(SUM(FO17:FP17,FR17:FT17,FV17)-FQ17-FU17&gt;0,SUM(FO17:FP17,FR17:FT17,FV17)-FQ17-FU17,"")</f>
        <v>39.9</v>
      </c>
      <c r="GK17" s="11" t="str">
        <f>IF(SUM(FW17:FX17,FZ17)-FY17&gt;0,SUM(FW17:FX17,FZ17)-FY17,"")</f>
        <v/>
      </c>
      <c r="GL17" s="11">
        <f>IF(SUM(FP17,FT17,FX17)&gt;0,SUM(FP17,FT17,FX17),"")</f>
        <v>8</v>
      </c>
      <c r="GM17" s="11">
        <f>IF(SUM(GJ17,GK17)&gt;0,SUM(GJ17,GK17),"")</f>
        <v>39.9</v>
      </c>
      <c r="GN17" s="11" t="str">
        <f>IF(SUM(GB17,GF17)&gt;0,SUM(GB17,GF17),"")</f>
        <v/>
      </c>
      <c r="GO17" s="11" t="str">
        <f>IF(SUM(GA17:GB17,GD17:GF17,GH17)-SUM(GC17,GG17)&gt;0,SUM(GA17:GB17,GD17:GF17,GH17)-SUM(GC17,GG17),"")</f>
        <v/>
      </c>
      <c r="GP17" s="11">
        <f>IF(SUM(GJ17,GK17,GO17)&gt;0,SUM(GJ17,GK17,GO17),"")</f>
        <v>39.9</v>
      </c>
      <c r="GQ17" s="17"/>
      <c r="GR17" s="17"/>
      <c r="GS17" s="17"/>
      <c r="GT17" s="17"/>
      <c r="GU17" s="17"/>
      <c r="GV17" s="17"/>
      <c r="GW17" s="17"/>
      <c r="GX17" s="17"/>
      <c r="GY17" s="17"/>
      <c r="GZ17" s="17"/>
      <c r="HA17" s="17"/>
      <c r="HB17" s="17"/>
      <c r="HC17" s="17"/>
      <c r="HD17" s="17"/>
      <c r="HE17" s="17"/>
      <c r="HF17" s="17"/>
      <c r="HG17" s="17"/>
      <c r="HH17" s="17"/>
      <c r="HI17" s="17"/>
      <c r="HJ17" s="17"/>
      <c r="HK17" s="40" t="str">
        <f>IF(SUM(GR17,GV17)&gt;0,SUM(GR17,GV17),"")</f>
        <v/>
      </c>
      <c r="HL17" s="40" t="str">
        <f>IF(SUM(GQ17:GR17,GT17:GV17,GX17)-GS17-GW17&gt;0,SUM(GQ17:GR17,GT17:GV17,GX17)-GS17-GW17,"")</f>
        <v/>
      </c>
      <c r="HM17" s="40" t="str">
        <f>IF(SUM(GY17:GZ17,HB17)-HA17&gt;0,SUM(GY17:GZ17,HB17)-HA17,"")</f>
        <v/>
      </c>
      <c r="HN17" s="40" t="str">
        <f>IF(SUM(GR17,GV17,GZ17)&gt;0,SUM(GR17,GV17,GZ17),"")</f>
        <v/>
      </c>
      <c r="HO17" s="40" t="str">
        <f>IF(SUM(HL17,HM17)&gt;0,SUM(HL17,HM17),"")</f>
        <v/>
      </c>
      <c r="HP17" s="40" t="str">
        <f>IF(SUM(HD17,HH17)&gt;0,SUM(HD17,HH17),"")</f>
        <v/>
      </c>
      <c r="HQ17" s="40" t="str">
        <f>IF(SUM(HC17:HD17,HF17:HH17,HJ17)-SUM(HE17,HI17)&gt;0,SUM(HC17:HD17,HF17:HH17,HJ17)-SUM(HE17,HI17),"")</f>
        <v/>
      </c>
      <c r="HR17" s="40" t="str">
        <f>IF(SUM(HL17,HM17,HQ17)&gt;0,SUM(HL17,HM17,HQ17),"")</f>
        <v/>
      </c>
      <c r="HS17" s="18"/>
      <c r="HT17" s="18"/>
      <c r="HU17" s="18"/>
      <c r="HV17" s="18"/>
      <c r="HW17" s="18"/>
      <c r="HX17" s="18"/>
      <c r="HY17" s="18"/>
      <c r="HZ17" s="18"/>
      <c r="IA17" s="18"/>
      <c r="IB17" s="18"/>
      <c r="IC17" s="18"/>
      <c r="ID17" s="18"/>
      <c r="IE17" s="18"/>
      <c r="IF17" s="18"/>
      <c r="IG17" s="18"/>
      <c r="IH17" s="18"/>
      <c r="II17" s="18"/>
      <c r="IJ17" s="18"/>
      <c r="IK17" s="18"/>
      <c r="IL17" s="18"/>
      <c r="IM17" s="11" t="str">
        <f>IF(SUM(HT17,HX17)&gt;0,SUM(HT17,HX17),"")</f>
        <v/>
      </c>
      <c r="IN17" s="11" t="str">
        <f>IF(SUM(HS17:HT17,HV17:HX17,HZ17)-HU17-HY17&gt;0,SUM(HS17:HT17,HV17:HX17,HZ17)-HU17-HY17,"")</f>
        <v/>
      </c>
      <c r="IO17" s="11" t="str">
        <f>IF(SUM(IA17:IB17,ID17)-IC17&gt;0,SUM(IA17:IB17,ID17)-IC17,"")</f>
        <v/>
      </c>
      <c r="IP17" s="11" t="str">
        <f>IF(SUM(HT17,HX17,IB17)&gt;0,SUM(HT17,HX17,IB17),"")</f>
        <v/>
      </c>
      <c r="IQ17" s="11" t="str">
        <f>IF(SUM(IN17,IO17)&gt;0,SUM(IN17,IO17),"")</f>
        <v/>
      </c>
      <c r="IR17" s="11" t="str">
        <f>IF(SUM(IF17,IJ17)&gt;0,SUM(IF17,IJ17),"")</f>
        <v/>
      </c>
      <c r="IS17" s="11" t="str">
        <f>IF(SUM(IE17:IF17,IH17:IJ17,IL17)-SUM(IG17,IK17)&gt;0,SUM(IE17:IF17,IH17:IJ17,IL17)-SUM(IG17,IK17),"")</f>
        <v/>
      </c>
      <c r="IT17" s="11" t="str">
        <f>IF(SUM(IN17,IO17,IS17)&gt;0,SUM(IN17,IO17,IS17),"")</f>
        <v/>
      </c>
      <c r="IU17" s="17"/>
      <c r="IV17" s="17"/>
      <c r="IW17" s="17"/>
      <c r="IX17" s="17"/>
      <c r="IY17" s="17"/>
      <c r="IZ17" s="17"/>
      <c r="JA17" s="17"/>
      <c r="JB17" s="17"/>
      <c r="JC17" s="17"/>
      <c r="JD17" s="17"/>
      <c r="JE17" s="17"/>
      <c r="JF17" s="17"/>
      <c r="JG17" s="17"/>
      <c r="JH17" s="17"/>
      <c r="JI17" s="17"/>
      <c r="JJ17" s="17"/>
      <c r="JK17" s="17"/>
      <c r="JL17" s="17"/>
      <c r="JM17" s="17"/>
      <c r="JN17" s="17"/>
      <c r="JO17" s="40" t="str">
        <f>IF(SUM(IV17,IZ17)&gt;0,SUM(IV17,IZ17),"")</f>
        <v/>
      </c>
      <c r="JP17" s="40" t="str">
        <f>IF(SUM(IU17:IV17,IX17:IZ17,JB17)-IW17-JA17&gt;0,SUM(IU17:IV17,IX17:IZ17,JB17)-IW17-JA17,"")</f>
        <v/>
      </c>
      <c r="JQ17" s="40" t="str">
        <f>IF(SUM(JC17:JD17,JF17)-JE17&gt;0,SUM(JC17:JD17,JF17)-JE17,"")</f>
        <v/>
      </c>
      <c r="JR17" s="40" t="str">
        <f>IF(SUM(IV17,IZ17,JD17)&gt;0,SUM(IV17,IZ17,JD17),"")</f>
        <v/>
      </c>
      <c r="JS17" s="40" t="str">
        <f>IF(SUM(JP17,JQ17)&gt;0,SUM(JP17,JQ17),"")</f>
        <v/>
      </c>
      <c r="JT17" s="40" t="str">
        <f>IF(SUM(JH17,JL17)&gt;0,SUM(JH17,JL17),"")</f>
        <v/>
      </c>
      <c r="JU17" s="40" t="str">
        <f>IF(SUM(JG17:JH17,JJ17:JL17,JN17)-SUM(JI17,JM17)&gt;0,SUM(JG17:JH17,JJ17:JL17,JN17)-SUM(JI17,JM17),"")</f>
        <v/>
      </c>
      <c r="JV17" s="40" t="str">
        <f>IF(SUM(JP17,JQ17,JU17)&gt;0,SUM(JP17,JQ17,JU17),"")</f>
        <v/>
      </c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8"/>
      <c r="KM17" s="18"/>
      <c r="KN17" s="18"/>
      <c r="KO17" s="18"/>
      <c r="KP17" s="18"/>
      <c r="KQ17" s="11" t="str">
        <f>IF(SUM(JX17,KB17)&gt;0,SUM(JX17,KB17),"")</f>
        <v/>
      </c>
      <c r="KR17" s="11" t="str">
        <f>IF(SUM(JW17:JX17,JZ17:KB17,KD17)-JY17-KC17&gt;0,SUM(JW17:JX17,JZ17:KB17,KD17)-JY17-KC17,"")</f>
        <v/>
      </c>
      <c r="KS17" s="11" t="str">
        <f>IF(SUM(KE17:KF17,KH17)-KG17&gt;0,SUM(KE17:KF17,KH17)-KG17,"")</f>
        <v/>
      </c>
      <c r="KT17" s="11" t="str">
        <f>IF(SUM(JX17,KB17,KF17)&gt;0,SUM(JX17,KB17,KF17),"")</f>
        <v/>
      </c>
      <c r="KU17" s="11" t="str">
        <f>IF(SUM(KR17,KS17)&gt;0,SUM(KR17,KS17),"")</f>
        <v/>
      </c>
      <c r="KV17" s="11" t="str">
        <f>IF(SUM(KJ17,KN17)&gt;0,SUM(KJ17,KN17),"")</f>
        <v/>
      </c>
      <c r="KW17" s="11" t="str">
        <f>IF(SUM(KI17:KJ17,KL17:KN17,KP17)-SUM(KK17,KO17)&gt;0,SUM(KI17:KJ17,KL17:KN17,KP17)-SUM(KK17,KO17),"")</f>
        <v/>
      </c>
      <c r="KX17" s="11" t="str">
        <f>IF(SUM(KR17,KS17,KW17)&gt;0,SUM(KR17,KS17,KW17),"")</f>
        <v/>
      </c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40" t="str">
        <f>IF(SUM(KZ17,LD17)&gt;0,SUM(KZ17,LD17),"")</f>
        <v/>
      </c>
      <c r="LT17" s="40" t="str">
        <f>IF(SUM(KY17:KZ17,LB17:LD17,LF17)-LA17-LE17&gt;0,SUM(KY17:KZ17,LB17:LD17,LF17)-LA17-LE17,"")</f>
        <v/>
      </c>
      <c r="LU17" s="40" t="str">
        <f>IF(SUM(LG17:LH17,LJ17)-LI17&gt;0,SUM(LG17:LH17,LJ17)-LI17,"")</f>
        <v/>
      </c>
      <c r="LV17" s="40" t="str">
        <f>IF(SUM(KZ17,LD17,LH17)&gt;0,SUM(KZ17,LD17,LH17),"")</f>
        <v/>
      </c>
      <c r="LW17" s="40" t="str">
        <f>IF(SUM(LT17,LU17)&gt;0,SUM(LT17,LU17),"")</f>
        <v/>
      </c>
      <c r="LX17" s="40" t="str">
        <f>IF(SUM(LL17,LP17)&gt;0,SUM(LL17,LP17),"")</f>
        <v/>
      </c>
      <c r="LY17" s="40" t="str">
        <f>IF(SUM(LK17:LL17,LN17:LP17,LR17)-SUM(LM17,LQ17)&gt;0,SUM(LK17:LL17,LN17:LP17,LR17)-SUM(LM17,LQ17),"")</f>
        <v/>
      </c>
      <c r="LZ17" s="40" t="str">
        <f>IF(SUM(LT17,LU17,LY17)&gt;0,SUM(LT17,LU17,LY17),"")</f>
        <v/>
      </c>
      <c r="MA17" s="18"/>
      <c r="MB17" s="18"/>
      <c r="MC17" s="18"/>
      <c r="MD17" s="18"/>
      <c r="ME17" s="18"/>
      <c r="MF17" s="18"/>
      <c r="MG17" s="18"/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1" t="str">
        <f>IF(SUM(MB17,MF17)&gt;0,SUM(MB17,MF17),"")</f>
        <v/>
      </c>
      <c r="MV17" s="11" t="str">
        <f>IF(SUM(MA17:MB17,MD17:MF17,MH17)-MC17-MG17&gt;0,SUM(MA17:MB17,MD17:MF17,MH17)-MC17-MG17,"")</f>
        <v/>
      </c>
      <c r="MW17" s="11" t="str">
        <f>IF(SUM(MI17:MJ17,ML17)-MK17&gt;0,SUM(MI17:MJ17,ML17)-MK17,"")</f>
        <v/>
      </c>
      <c r="MX17" s="11" t="str">
        <f>IF(SUM(MB17,MF17,MJ17)&gt;0,SUM(MB17,MF17,MJ17),"")</f>
        <v/>
      </c>
      <c r="MY17" s="11" t="str">
        <f>IF(SUM(MV17,MW17)&gt;0,SUM(MV17,MW17),"")</f>
        <v/>
      </c>
      <c r="MZ17" s="11" t="str">
        <f>IF(SUM(MN17,MR17)&gt;0,SUM(MN17,MR17),"")</f>
        <v/>
      </c>
      <c r="NA17" s="11" t="str">
        <f>IF(SUM(MM17:MN17,MP17:MR17,MT17)-SUM(MO17,MS17)&gt;0,SUM(MM17:MN17,MP17:MR17,MT17)-SUM(MO17,MS17),"")</f>
        <v/>
      </c>
      <c r="NB17" s="11" t="str">
        <f>IF(SUM(MV17,MW17,NA17)&gt;0,SUM(MV17,MW17,NA17),"")</f>
        <v/>
      </c>
      <c r="NC17" s="17"/>
      <c r="ND17" s="17"/>
      <c r="NE17" s="17"/>
      <c r="NF17" s="17"/>
      <c r="NG17" s="17"/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40" t="str">
        <f>IF(SUM(ND17,NH17)&gt;0,SUM(ND17,NH17),"")</f>
        <v/>
      </c>
      <c r="NX17" s="40" t="str">
        <f>IF(SUM(NC17:ND17,NF17:NH17,NJ17)-NE17-NI17&gt;0,SUM(NC17:ND17,NF17:NH17,NJ17)-NE17-NI17,"")</f>
        <v/>
      </c>
      <c r="NY17" s="40" t="str">
        <f>IF(SUM(NK17:NL17,NN17)-NM17&gt;0,SUM(NK17:NL17,NN17)-NM17,"")</f>
        <v/>
      </c>
      <c r="NZ17" s="40" t="str">
        <f>IF(SUM(ND17,NH17,NL17)&gt;0,SUM(ND17,NH17,NL17),"")</f>
        <v/>
      </c>
      <c r="OA17" s="40" t="str">
        <f>IF(SUM(NX17,NY17)&gt;0,SUM(NX17,NY17),"")</f>
        <v/>
      </c>
      <c r="OB17" s="40" t="str">
        <f>IF(SUM(NP17,NT17)&gt;0,SUM(NP17,NT17),"")</f>
        <v/>
      </c>
      <c r="OC17" s="40" t="str">
        <f>IF(SUM(NO17:NP17,NR17:NT17,NV17)-SUM(NQ17,NU17)&gt;0,SUM(NO17:NP17,NR17:NT17,NV17)-SUM(NQ17,NU17),"")</f>
        <v/>
      </c>
      <c r="OD17" s="40" t="str">
        <f>IF(SUM(NX17,NY17,OC17)&gt;0,SUM(NX17,NY17,OC17),"")</f>
        <v/>
      </c>
      <c r="OE17" s="18"/>
      <c r="OF17" s="18"/>
      <c r="OG17" s="18"/>
      <c r="OH17" s="18"/>
      <c r="OI17" s="18"/>
      <c r="OJ17" s="18"/>
      <c r="OK17" s="18"/>
      <c r="OL17" s="18"/>
      <c r="OM17" s="18"/>
      <c r="ON17" s="18"/>
      <c r="OO17" s="18"/>
      <c r="OP17" s="18"/>
      <c r="OQ17" s="18"/>
      <c r="OR17" s="18"/>
      <c r="OS17" s="18"/>
      <c r="OT17" s="18"/>
      <c r="OU17" s="18"/>
      <c r="OV17" s="18"/>
      <c r="OW17" s="18"/>
      <c r="OX17" s="18"/>
      <c r="OY17" s="11" t="str">
        <f>IF(SUM(OF17,OJ17)&gt;0,SUM(OF17,OJ17),"")</f>
        <v/>
      </c>
      <c r="OZ17" s="11" t="str">
        <f>IF(SUM(OE17:OF17,OH17:OJ17,OL17)-OG17-OK17&gt;0,SUM(OE17:OF17,OH17:OJ17,OL17)-OG17-OK17,"")</f>
        <v/>
      </c>
      <c r="PA17" s="11" t="str">
        <f>IF(SUM(OM17:ON17,OP17)-OO17&gt;0,SUM(OM17:ON17,OP17)-OO17,"")</f>
        <v/>
      </c>
      <c r="PB17" s="11" t="str">
        <f>IF(SUM(OF17,OJ17,ON17)&gt;0,SUM(OF17,OJ17,ON17),"")</f>
        <v/>
      </c>
      <c r="PC17" s="11" t="str">
        <f>IF(SUM(OZ17,PA17)&gt;0,SUM(OZ17,PA17),"")</f>
        <v/>
      </c>
      <c r="PD17" s="11" t="str">
        <f>IF(SUM(OR17,OV17)&gt;0,SUM(OR17,OV17),"")</f>
        <v/>
      </c>
      <c r="PE17" s="11" t="str">
        <f>IF(SUM(OQ17:OR17,OT17:OV17,OX17)-SUM(OS17,OW17)&gt;0,SUM(OQ17:OR17,OT17:OV17,OX17)-SUM(OS17,OW17),"")</f>
        <v/>
      </c>
      <c r="PF17" s="11" t="str">
        <f>IF(SUM(OZ17,PA17,PE17)&gt;0,SUM(OZ17,PA17,PE17),"")</f>
        <v/>
      </c>
      <c r="PG17" s="17"/>
      <c r="PH17" s="17"/>
      <c r="PI17" s="17"/>
      <c r="PJ17" s="17"/>
      <c r="PK17" s="17"/>
      <c r="PL17" s="17"/>
      <c r="PM17" s="17"/>
      <c r="PN17" s="17"/>
      <c r="PO17" s="17"/>
      <c r="PP17" s="17"/>
      <c r="PQ17" s="17"/>
      <c r="PR17" s="17"/>
      <c r="PS17" s="17"/>
      <c r="PT17" s="17"/>
      <c r="PU17" s="17"/>
      <c r="PV17" s="17"/>
      <c r="PW17" s="17"/>
      <c r="PX17" s="17"/>
      <c r="PY17" s="17"/>
      <c r="PZ17" s="17"/>
      <c r="QA17" s="40" t="str">
        <f>IF(SUM(PH17,PL17)&gt;0,SUM(PH17,PL17),"")</f>
        <v/>
      </c>
      <c r="QB17" s="40" t="str">
        <f>IF(SUM(PG17:PH17,PJ17:PL17,PN17)-PI17-PM17&gt;0,SUM(PG17:PH17,PJ17:PL17,PN17)-PI17-PM17,"")</f>
        <v/>
      </c>
      <c r="QC17" s="40" t="str">
        <f>IF(SUM(PO17:PP17,PR17)-PQ17&gt;0,SUM(PO17:PP17,PR17)-PQ17,"")</f>
        <v/>
      </c>
      <c r="QD17" s="40" t="str">
        <f>IF(SUM(PH17,PL17,PP17)&gt;0,SUM(PH17,PL17,PP17),"")</f>
        <v/>
      </c>
      <c r="QE17" s="40" t="str">
        <f>IF(SUM(QB17,QC17)&gt;0,SUM(QB17,QC17),"")</f>
        <v/>
      </c>
      <c r="QF17" s="40" t="str">
        <f>IF(SUM(PT17,PX17)&gt;0,SUM(PT17,PX17),"")</f>
        <v/>
      </c>
      <c r="QG17" s="40" t="str">
        <f>IF(SUM(PS17:PT17,PV17:PX17,PZ17)-SUM(PU17,PY17)&gt;0,SUM(PS17:PT17,PV17:PX17,PZ17)-SUM(PU17,PY17),"")</f>
        <v/>
      </c>
      <c r="QH17" s="40" t="str">
        <f>IF(SUM(QB17,QC17,QG17)&gt;0,SUM(QB17,QC17,QG17),"")</f>
        <v/>
      </c>
      <c r="QI17" s="18"/>
      <c r="QJ17" s="18"/>
      <c r="QK17" s="18"/>
      <c r="QL17" s="18"/>
      <c r="QM17" s="18"/>
      <c r="QN17" s="18"/>
      <c r="QO17" s="18"/>
      <c r="QP17" s="18"/>
      <c r="QQ17" s="18"/>
      <c r="QR17" s="18"/>
      <c r="QS17" s="18"/>
      <c r="QT17" s="18"/>
      <c r="QU17" s="18"/>
      <c r="QV17" s="18"/>
      <c r="QW17" s="18"/>
      <c r="QX17" s="18"/>
      <c r="QY17" s="18"/>
      <c r="QZ17" s="18"/>
      <c r="RA17" s="18"/>
      <c r="RB17" s="18"/>
      <c r="RC17" s="11" t="str">
        <f>IF(SUM(QJ17,QN17)&gt;0,SUM(QJ17,QN17),"")</f>
        <v/>
      </c>
      <c r="RD17" s="11" t="str">
        <f>IF(SUM(QI17:QJ17,QL17:QN17,QP17)-QK17-QO17&gt;0,SUM(QI17:QJ17,QL17:QN17,QP17)-QK17-QO17,"")</f>
        <v/>
      </c>
      <c r="RE17" s="11" t="str">
        <f>IF(SUM(QQ17:QR17,QT17)-QS17&gt;0,SUM(QQ17:QR17,QT17)-QS17,"")</f>
        <v/>
      </c>
      <c r="RF17" s="11" t="str">
        <f>IF(SUM(QJ17,QN17,QR17)&gt;0,SUM(QJ17,QN17,QR17),"")</f>
        <v/>
      </c>
      <c r="RG17" s="11" t="str">
        <f>IF(SUM(RD17,RE17)&gt;0,SUM(RD17,RE17),"")</f>
        <v/>
      </c>
      <c r="RH17" s="11" t="str">
        <f>IF(SUM(QV17,QZ17)&gt;0,SUM(QV17,QZ17),"")</f>
        <v/>
      </c>
      <c r="RI17" s="11" t="str">
        <f>IF(SUM(QU17:QV17,QX17:QZ17,RB17)-SUM(QW17,RA17)&gt;0,SUM(QU17:QV17,QX17:QZ17,RB17)-SUM(QW17,RA17),"")</f>
        <v/>
      </c>
      <c r="RJ17" s="11" t="str">
        <f>IF(SUM(RD17,RE17,RI17)&gt;0,SUM(RD17,RE17,RI17),"")</f>
        <v/>
      </c>
      <c r="RK17" s="17"/>
      <c r="RL17" s="17"/>
      <c r="RM17" s="17"/>
      <c r="RN17" s="17"/>
      <c r="RO17" s="17"/>
      <c r="RP17" s="17"/>
      <c r="RQ17" s="17"/>
      <c r="RR17" s="17"/>
      <c r="RS17" s="17"/>
      <c r="RT17" s="17"/>
      <c r="RU17" s="17"/>
      <c r="RV17" s="17"/>
      <c r="RW17" s="17"/>
      <c r="RX17" s="17"/>
      <c r="RY17" s="17"/>
      <c r="RZ17" s="17"/>
      <c r="SA17" s="17"/>
      <c r="SB17" s="17"/>
      <c r="SC17" s="17"/>
      <c r="SD17" s="17"/>
      <c r="SE17" s="40" t="str">
        <f>IF(SUM(RL17,RP17)&gt;0,SUM(RL17,RP17),"")</f>
        <v/>
      </c>
      <c r="SF17" s="40" t="str">
        <f>IF(SUM(RK17:RL17,RN17:RP17,RR17)-RM17-RQ17&gt;0,SUM(RK17:RL17,RN17:RP17,RR17)-RM17-RQ17,"")</f>
        <v/>
      </c>
      <c r="SG17" s="40" t="str">
        <f>IF(SUM(RS17:RT17,RV17)-RU17&gt;0,SUM(RS17:RT17,RV17)-RU17,"")</f>
        <v/>
      </c>
      <c r="SH17" s="40" t="str">
        <f>IF(SUM(RL17,RP17,RT17)&gt;0,SUM(RL17,RP17,RT17),"")</f>
        <v/>
      </c>
      <c r="SI17" s="40" t="str">
        <f>IF(SUM(SF17,SG17)&gt;0,SUM(SF17,SG17),"")</f>
        <v/>
      </c>
      <c r="SJ17" s="40" t="str">
        <f>IF(SUM(RX17,SB17)&gt;0,SUM(RX17,SB17),"")</f>
        <v/>
      </c>
      <c r="SK17" s="40" t="str">
        <f>IF(SUM(RW17:RX17,RZ17:SB17,SD17)-SUM(RY17,SC17)&gt;0,SUM(RW17:RX17,RZ17:SB17,SD17)-SUM(RY17,SC17),"")</f>
        <v/>
      </c>
      <c r="SL17" s="40" t="str">
        <f>IF(SUM(SF17,SG17,SK17)&gt;0,SUM(SF17,SG17,SK17),"")</f>
        <v/>
      </c>
      <c r="SM17" s="26">
        <f>IF($CA17="P",BK17,(BK17+AO17)/2)</f>
        <v>0</v>
      </c>
      <c r="SN17" s="26">
        <f>IF($CA17="P",BL17,(BL17+AP17)/2)</f>
        <v>0</v>
      </c>
      <c r="SO17" s="26">
        <f>IF($CA17="P",BM17,(BM17+AQ17)/2)</f>
        <v>0</v>
      </c>
      <c r="SP17" s="26">
        <f>IF($CA17="P",BN17,(BN17+AR17)/2)</f>
        <v>0</v>
      </c>
      <c r="SQ17" s="26">
        <f>IF($CA17="P",BO17,(BO17+AS17)/2)</f>
        <v>0</v>
      </c>
      <c r="SR17" s="26">
        <f>IF($CA17="P",BP17,(BP17+AT17)/2)</f>
        <v>0</v>
      </c>
      <c r="SS17" s="26">
        <f>IF($CA17="P",BQ17,(BQ17+AU17)/2)</f>
        <v>0</v>
      </c>
      <c r="ST17" s="26">
        <f>IF($CA17="P",BR17,(BR17+AV17)/2)</f>
        <v>0</v>
      </c>
      <c r="SU17" s="26">
        <f>IF($CA17="P",BS17,(BS17+AW17)/2)</f>
        <v>0</v>
      </c>
      <c r="SV17" s="26">
        <f>IF($CA17="P",BT17,(BT17+AX17)/2)</f>
        <v>0</v>
      </c>
      <c r="SW17" s="26">
        <f>IF($CA17="P",BU17,(BU17+AY17)/2)</f>
        <v>0</v>
      </c>
      <c r="SX17" s="26">
        <f>IF($CA17="P",BV17,(BV17+AZ17)/2)</f>
        <v>0</v>
      </c>
      <c r="SY17" s="26">
        <f>IF($CA17="P",BW17,(BW17+BA17)/2)</f>
        <v>0</v>
      </c>
      <c r="SZ17" s="26">
        <f>IF($CA17="P",BX17,(BX17+BB17)/2)</f>
        <v>0</v>
      </c>
      <c r="TA17" s="26">
        <f>IF($CA17="P",BY17,(BY17+BC17)/2)</f>
        <v>0</v>
      </c>
      <c r="TB17" s="26">
        <f>IF($CA17="P",BZ17,(BZ17+BD17)/2)</f>
        <v>0</v>
      </c>
      <c r="TC17" s="28" t="s">
        <v>53</v>
      </c>
      <c r="TD17" s="11" t="str">
        <f>IF(SUM(SN17,SR17)&gt;0,SUM(SN17,SR17),"")</f>
        <v/>
      </c>
      <c r="TE17" s="11" t="str">
        <f>IF(SUM(SM17:SN17,SP17:SR17,ST17)-SO17-SS17&gt;0,SUM(SM17:SN17,SP17:SR17,ST17)-SO17-SS17,"")</f>
        <v/>
      </c>
      <c r="TF17" s="11" t="str">
        <f>IF(SUM(SV17,SZ17)&gt;0,SUM(SV17,SZ17),"")</f>
        <v/>
      </c>
      <c r="TG17" s="11" t="str">
        <f>IF(SUM(SU17:SV17,SX17:SZ17,TB17)-SUM(SW17,TA17)&gt;0,SUM(SU17:SV17,SX17:SZ17,TB17)-SUM(SW17,TA17),"")</f>
        <v/>
      </c>
      <c r="TH17" s="11" t="str">
        <f>IF(SUM(TE17,TG17)&gt;0,SUM(TE17,TG17),"")</f>
        <v/>
      </c>
    </row>
    <row r="18" spans="1:528" x14ac:dyDescent="0.2">
      <c r="A18" s="4" t="str" cm="1">
        <f t="array" ref="A18">IF(AND(H18&lt;&gt;"",H18&lt;&gt;"No DD"),SUMPRODUCT((H$4:H$19&lt;&gt;"")*(H$4:H$19&lt;&gt;"No DD")*(E$4:E$19&gt;E18))+1,IF(H18="No DD",SUMPRODUCT((H$4:H$19="No DD")*(E$4:E$19&gt;E18))+1+SUMPRODUCT((H$4:H$19&lt;&gt;"")*(H$4:H$19&lt;&gt;"No DD")),""))</f>
        <v/>
      </c>
      <c r="B18" s="5" t="s">
        <v>200</v>
      </c>
      <c r="C18" s="4" t="s">
        <v>3</v>
      </c>
      <c r="D18" s="4">
        <v>2008</v>
      </c>
      <c r="E18" s="9">
        <f>SUM(J18:P18)+SUM(J18:M18)*0.0000001+SUM(J18)*0.0000000000001</f>
        <v>33.000003300003293</v>
      </c>
      <c r="F18" s="3" t="str">
        <f>IF(OR(AND(AJ18&gt;=AN$21,AK18&gt;=AN$25,AJ18&lt;&gt;"",AI18=""),AND(AL18&gt;=AN$21,AM18&gt;=AN$25,AL18&lt;&gt;"",AI18=""),AND(BF18&gt;=BJ$21,BG18&gt;=BJ$25,BF18&lt;&gt;"",BE18=""),AND(BH18&gt;=BJ$21,BI18&gt;=BJ$25,BH18&lt;&gt;"",BE18=""),AND(CB18&gt;=CF$21,CC18&gt;=CF$25,CB18&lt;&gt;"",CA18=""),AND(CD18&gt;=CF$21,CE18&gt;=CF$25,CD18&lt;&gt;""),AND(DC18&gt;=DJ$21,DD18&gt;=DJ$25,DC18&lt;&gt;""),AND(DH18&gt;=DJ$21,DI18&gt;=DJ$25,DH18&lt;&gt;""),AND(EE18&gt;=EL$21,EF18&gt;=EL$25,EE18&lt;&gt;""),AND(EJ18&gt;=EL$21,EK18&gt;=EL$25,EJ18&lt;&gt;""),AND(FG18&gt;=FN$21,FH18&gt;=FN$25,FG18&lt;&gt;""),AND(FL18&gt;=FN$21,FM18&gt;=FN$25,FL18&lt;&gt;""),AND(GI18&gt;=GP$21,GJ18&gt;=GP$25,GI18&lt;&gt;""),AND(GN18&gt;=GP$21,GO18&gt;=GP$25,GN18&lt;&gt;""),AND(HK18&gt;=HR$21,HL18&gt;=HR$25,HK18&lt;&gt;""),AND(HP18&gt;=HR$21,HQ18&gt;=HR$25,HP18&lt;&gt;""),AND(IM18&gt;=IT$21,IN18&gt;=IT$25,IM18&lt;&gt;""),AND(IR18&gt;=IT$21,IS18&gt;=IT$25,IR18&lt;&gt;""),AND(JO18&gt;=JV$21,JP18&gt;=JV$25,JO18&lt;&gt;""),AND(JT18&gt;=JV$21,JU18&gt;=JV$25,JT18&lt;&gt;""),AND(KQ18&gt;=KX$21,KR18&gt;=KX$25,KQ18&lt;&gt;""),AND(KV18&gt;=KX$21,KW18&gt;=KX$25,KV18&lt;&gt;""),AND(LS18&gt;=LZ$21,LT18&gt;=LZ$25,LS18&lt;&gt;""),AND(LX18&gt;=LZ$21,LY18&gt;=LZ$25,LX18&lt;&gt;""),AND(MU18&gt;=NB$21,MV18&gt;=NB$25,MU18&lt;&gt;""),AND(MZ18&gt;=NB$21,NA18&gt;=NB$25,MZ18&lt;&gt;""),AND(NW18&gt;=OD$21,NX18&gt;=OD$25,NW18&lt;&gt;""),AND(OB18&gt;=OD$21,OC18&gt;=OD$25,OB18&lt;&gt;""),AND(OY18&gt;=PF$21,OZ18&gt;=PF$25,OY18&lt;&gt;""),AND(PD18&gt;=PF$21,PE18&gt;=PF$25,PD18&lt;&gt;""),AND(QA18&gt;=QH$21,QB18&gt;=QH$25,QA18&lt;&gt;""),AND(QF18&gt;=QH$21,QG18&gt;=QH$25,QF18&lt;&gt;""),AND(RC18&gt;=RJ$21,RD18&gt;=RJ$25,RC18&lt;&gt;""),AND(RH18&gt;=RJ$21,RI18&gt;=RJ$25,RH18&lt;&gt;""),AND(SE18&gt;=SL$21,SF18&gt;=SL$25,SE18&lt;&gt;""),AND(SJ18&gt;=SL$21,SK18&gt;=SL$25,SJ18&lt;&gt;"")),"P","")</f>
        <v/>
      </c>
      <c r="G18" s="3" t="str">
        <f>IF(OR(AND(AK18&gt;=AN$25,AK18&lt;&gt;"",AI18=""),AND(AM18&gt;=AN$25,AM18&lt;&gt;"",AI18=""),AND(BG18&gt;=BJ$25,BG18&lt;&gt;"",BE18=""),AND(BI18&gt;=BJ$25,BI18&lt;&gt;"",BE18=""),AND(CC18&gt;=CF$25,CC18&lt;&gt;"",CA18=""),AND(CE18&gt;=CF$25,CE18&lt;&gt;"",CA18=""),AND(DD18&gt;=DJ$25,DD18&lt;&gt;""),AND(DI18&gt;=DJ$25,DI18&lt;&gt;""),AND(EF18&gt;=EL$25,EF18&lt;&gt;""),AND(EK18&gt;=EL$25,EK18&lt;&gt;""),AND(FH18&gt;=FN$25,FH18&lt;&gt;""),AND(FM18&gt;=FN$25,FM18&lt;&gt;""),AND(GJ18&gt;=GP$25,GJ18&lt;&gt;""),AND(GO18&gt;=GP$25,GO18&lt;&gt;""),AND(HL18&gt;=HR$25,HL18&lt;&gt;""),AND(HQ18&gt;=HR$25,HQ18&lt;&gt;""),AND(IN18&gt;=IT$25,IN18&lt;&gt;""),AND(IS18&gt;=IT$25,IS18&lt;&gt;""),AND(JP18&gt;=JV$25,JP18&lt;&gt;""),AND(JU18&gt;=JV$25,JU18&lt;&gt;""),AND(KR18&gt;=KX$25,KR18&lt;&gt;""),AND(KW18&gt;=KX$25,KW18&lt;&gt;""),AND(LT18&gt;=LZ$25,LT18&lt;&gt;""),AND(LY18&gt;=LZ$25,LY18&lt;&gt;""),AND(MV18&gt;=NB$25,MV18&lt;&gt;""),AND(NA18&gt;=NB$25,NA18&lt;&gt;""),AND(NX18&gt;=OD$25,NX18&lt;&gt;""),AND(OC18&gt;=OD$25,OC18&lt;&gt;""),AND(OZ18&gt;=PF$25,OZ18&lt;&gt;""),AND(PE18&gt;=PF$25,PE18&lt;&gt;""),AND(QB18&gt;=QH$25,QB18&lt;&gt;""),AND(QG18&gt;=QH$25,QG18&lt;&gt;""),AND(RD18&gt;=RJ$25,RD18&lt;&gt;""),AND(RI18&gt;=RJ$25,RI18&lt;&gt;""),AND(SF18&gt;=SL$25,SF18&lt;&gt;""),AND(SK18&gt;=SL$25,SK18&lt;&gt;"")),"P","")</f>
        <v/>
      </c>
      <c r="H18" s="36" t="str">
        <f>IF(AND(G18="P",F18=""),"No DD",IF(OR(AND(AJ18&gt;=AN$24,AK18&gt;=AN$28,AJ18&lt;&gt;"",AI18=""),AND(AL18&gt;=AN$24,AM18&gt;=AN$28,AL18&lt;&gt;"",AI18=""),AND(BF18&gt;=BJ$24,BG18&gt;=BJ$28,BF18&lt;&gt;"",BE18=""),AND(BH18&gt;=BJ$24,BI18&gt;=BJ$28,BH18&lt;&gt;"",BE18=""),AND(CB18&gt;=CF$24,CC18&gt;=CF$28,CB18&lt;&gt;"",CA18=""),AND(CD18&gt;=CF$24,CE18&gt;=CF$28,CD18&lt;&gt;""),AND(DC18&gt;=DJ$24,DD18&gt;=DJ$28,DC18&lt;&gt;""),AND(DH18&gt;=DJ$24,DI18&gt;=DJ$28,DH18&lt;&gt;""),AND(EE18&gt;=EL$24,EF18&gt;=EL$28,EE18&lt;&gt;""),AND(EJ18&gt;=EL$24,EK18&gt;=EL$28,EJ18&lt;&gt;""),AND(FG18&gt;=FN$24,FH18&gt;=FN$28,FG18&lt;&gt;""),AND(FL18&gt;=FN$24,FM18&gt;=FN$28,FL18&lt;&gt;""),AND(GI18&gt;=GP$24,GJ18&gt;=GP$28,GI18&lt;&gt;""),AND(GN18&gt;=GP$24,GO18&gt;=GP$28,GN18&lt;&gt;""),AND(HK18&gt;=HR$24,HL18&gt;=HR$28,HK18&lt;&gt;""),AND(HP18&gt;=HR$24,HQ18&gt;=HR$28,HP18&lt;&gt;""),AND(IM18&gt;=IT$24,IN18&gt;=IT$28,IM18&lt;&gt;""),AND(IR18&gt;=IT$24,IS18&gt;=IT$28,IR18&lt;&gt;""),AND(JO18&gt;=JV$24,JP18&gt;=JV$28,JO18&lt;&gt;""),AND(JT18&gt;=JV$24,JU18&gt;=JV$28,JT18&lt;&gt;""),AND(KQ18&gt;=KX$24,KR18&gt;=KX$28,KQ18&lt;&gt;""),AND(KV18&gt;=KX$24,KW18&gt;=KX$28,KV18&lt;&gt;""),AND(LS18&gt;=LZ$24,LT18&gt;=LZ$28,LS18&lt;&gt;""),AND(LX18&gt;=LZ$24,LY18&gt;=LZ$28,LX18&lt;&gt;""),AND(MU18&gt;=NB$24,MV18&gt;=NB$28,MU18&lt;&gt;""),AND(MZ18&gt;=NB$24,NA18&gt;=NB$28,MZ18&lt;&gt;""),AND(NW18&gt;=OD$24,NX18&gt;=OD$28,NW18&lt;&gt;""),AND(OB18&gt;=OD$24,OC18&gt;=OD$28,OB18&lt;&gt;""),AND(OY18&gt;=PF$24,OZ18&gt;=PF$28,OY18&lt;&gt;""),AND(PD18&gt;=PF$24,PE18&gt;=PF$28,PD18&lt;&gt;""),AND(QA18&gt;=QH$24,QB18&gt;=QH$28,QA18&lt;&gt;""),AND(QF18&gt;=QH$24,QG18&gt;=QH$28,QF18&lt;&gt;""),AND(RC18&gt;=RJ$24,RD18&gt;=RJ$28,RC18&lt;&gt;""),AND(RH18&gt;=RJ$24,RI18&gt;=RJ$28,RH18&lt;&gt;""),AND(SE18&gt;=SL$24,SF18&gt;=SL$28,SE18&lt;&gt;""),AND(SJ18&gt;=SL$24,SK18&gt;=SL$28,SJ18&lt;&gt;"")),"Merit",IF(OR(AND(AJ18&gt;=AN$23,AK18&gt;=AN$27,AJ18&lt;&gt;"",AI18=""),AND(AL18&gt;=AN$23,AM18&gt;=AN$27,AL18&lt;&gt;"",AI18=""),AND(BF18&gt;=BJ$23,BG18&gt;=BJ$27,BF18&lt;&gt;"",BE18=""),AND(BH18&gt;=BJ$23,BI18&gt;=BJ$27,BH18&lt;&gt;"",BE18=""),AND(CB18&gt;=CF$23,CC18&gt;=CF$27,CB18&lt;&gt;"",CA18=""),AND(CD18&gt;=CF$23,CE18&gt;=CF$27,CD18&lt;&gt;""),AND(DC18&gt;=DJ$23,DD18&gt;=DJ$27,DC18&lt;&gt;""),AND(DH18&gt;=DJ$23,DI18&gt;=DJ$27,DH18&lt;&gt;""),AND(EE18&gt;=EL$23,EF18&gt;=EL$27,EE18&lt;&gt;""),AND(EJ18&gt;=EL$23,EK18&gt;=EL$27,EJ18&lt;&gt;""),AND(FG18&gt;=FN$23,FH18&gt;=FN$27,FG18&lt;&gt;""),AND(FL18&gt;=FN$23,FM18&gt;=FN$27,FL18&lt;&gt;""),AND(GI18&gt;=GP$23,GJ18&gt;=GP$27,GI18&lt;&gt;""),AND(GN18&gt;=GP$23,GO18&gt;=GP$27,GN18&lt;&gt;""),AND(HK18&gt;=HR$23,HL18&gt;=HR$27,HK18&lt;&gt;""),AND(HP18&gt;=HR$23,HQ18&gt;=HR$27,HP18&lt;&gt;""),AND(IM18&gt;=IT$23,IN18&gt;=IT$27,IM18&lt;&gt;""),AND(IR18&gt;=IT$23,IS18&gt;=IT$27,IR18&lt;&gt;""),AND(JO18&gt;=JV$23,JP18&gt;=JV$27,JO18&lt;&gt;""),AND(JT18&gt;=JV$23,JU18&gt;=JV$27,JT18&lt;&gt;""),AND(KQ18&gt;=KX$23,KR18&gt;=KX$27,KQ18&lt;&gt;""),AND(KV18&gt;=KX$23,KW18&gt;=KX$27,KV18&lt;&gt;""),AND(LS18&gt;=LZ$23,LT18&gt;=LZ$27,LS18&lt;&gt;""),AND(LX18&gt;=LZ$23,LY18&gt;=LZ$27,LX18&lt;&gt;""),AND(MU18&gt;=NB$23,MV18&gt;=NB$27,MU18&lt;&gt;""),AND(MZ18&gt;=NB$23,NA18&gt;=NB$27,MZ18&lt;&gt;""),AND(NW18&gt;=OD$23,NX18&gt;=OD$27,NW18&lt;&gt;""),AND(OB18&gt;=OD$23,OC18&gt;=OD$27,OB18&lt;&gt;""),AND(OY18&gt;=PF$23,OZ18&gt;=PF$27,OY18&lt;&gt;""),AND(PD18&gt;=PF$23,PE18&gt;=PF$27,PD18&lt;&gt;""),AND(QA18&gt;=QH$23,QB18&gt;=QH$27,QA18&lt;&gt;""),AND(QF18&gt;=QH$23,QG18&gt;=QH$27,QF18&lt;&gt;""),AND(RC18&gt;=RJ$23,RD18&gt;=RJ$27,RC18&lt;&gt;""),AND(RH18&gt;=RJ$23,RI18&gt;=RJ$27,RH18&lt;&gt;""),AND(SE18&gt;=SL$23,SF18&gt;=SL$27,SE18&lt;&gt;""),AND(SJ18&gt;=SL$23,SK18&gt;=SL$27,SJ18&lt;&gt;"")),"Excellence",IF(I18="P","Worlds Team",IF(F18="P","National Team","")))))</f>
        <v/>
      </c>
      <c r="I18" s="3" t="str">
        <f>IF(OR(AND(AJ18&gt;=AN$22,AK18&gt;=AN$26,AJ18&lt;&gt;"",AI18=""),AND(AL18&gt;=AN$22,AM18&gt;=AN$26,AL18&lt;&gt;"",AI18=""),AND(BF18&gt;=BJ$22,BG18&gt;=BJ$26,BF18&lt;&gt;"",BE18=""),AND(BH18&gt;=BJ$22,BI18&gt;=BJ$26,BH18&lt;&gt;"",BE18=""),AND(CB18&gt;=CF$22,CC18&gt;=CF$26,CB18&lt;&gt;"",CA18=""),AND(CD18&gt;=CF$22,CE18&gt;=CF$26,CD18&lt;&gt;""),AND(DC18&gt;=DJ$22,DD18&gt;=DJ$26,DC18&lt;&gt;""),AND(DH18&gt;=DJ$22,DI18&gt;=DJ$26,DH18&lt;&gt;""),AND(EE18&gt;=EL$22,EF18&gt;=EL$26,EE18&lt;&gt;""),AND(EJ18&gt;=EL$22,EK18&gt;=EL$26,EJ18&lt;&gt;""),AND(FG18&gt;=FN$22,FH18&gt;=FN$26,FG18&lt;&gt;""),AND(FL18&gt;=FN$22,FM18&gt;=FN$26,FL18&lt;&gt;""),AND(GI18&gt;=GP$22,GJ18&gt;=GP$26,GI18&lt;&gt;""),AND(GN18&gt;=GP$22,GO18&gt;=GP$26,GN18&lt;&gt;""),AND(HK18&gt;=HR$22,HL18&gt;=HR$26,HK18&lt;&gt;""),AND(HP18&gt;=HR$22,HQ18&gt;=HR$26,HP18&lt;&gt;""),AND(IM18&gt;=IT$22,IN18&gt;=IT$26,IM18&lt;&gt;""),AND(IR18&gt;=IT$22,IS18&gt;=IT$26,IR18&lt;&gt;""),AND(JO18&gt;=JV$22,JP18&gt;=JV$26,JO18&lt;&gt;""),AND(JT18&gt;=JV$22,JU18&gt;=JV$26,JT18&lt;&gt;""),AND(KQ18&gt;=KX$22,KR18&gt;=KX$26,KQ18&lt;&gt;""),AND(KV18&gt;=KX$22,KW18&gt;=KX$26,KV18&lt;&gt;""),AND(LS18&gt;=LZ$22,LT18&gt;=LZ$26,LS18&lt;&gt;""),AND(LX18&gt;=LZ$22,LY18&gt;=LZ$26,LX18&lt;&gt;""),AND(MU18&gt;=NB$22,MV18&gt;=NB$26,MU18&lt;&gt;""),AND(MZ18&gt;=NB$22,NA18&gt;=NB$26,MZ18&lt;&gt;""),AND(NW18&gt;=OD$22,NX18&gt;=OD$26,NW18&lt;&gt;""),AND(OB18&gt;=OD$22,OC18&gt;=OD$26,OB18&lt;&gt;""),AND(OY18&gt;=PF$22,OZ18&gt;=PF$26,OY18&lt;&gt;""),AND(PD18&gt;=PF$22,PE18&gt;=PF$26,PD18&lt;&gt;""),AND(QA18&gt;=QH$22,QB18&gt;=QH$26,QA18&lt;&gt;""),AND(QF18&gt;=QH$22,QG18&gt;=QH$26,QF18&lt;&gt;""),AND(RC18&gt;=RJ$22,RD18&gt;=RJ$26,RC18&lt;&gt;""),AND(RH18&gt;=RJ$22,RI18&gt;=RJ$26,RH18&lt;&gt;""),AND(SE18&gt;=SL$22,SF18&gt;=SL$26,SE18&lt;&gt;""),AND(SJ18&gt;=SL$22,SK18&gt;=SL$26,SJ18&lt;&gt;"")),"P","")</f>
        <v/>
      </c>
      <c r="J18" s="8">
        <f>IF(COUNT(AK18,BG18,CC18)&gt;0,LARGE((AK18,BG18,CC18),1),0)</f>
        <v>32.999999999999993</v>
      </c>
      <c r="K18" s="8" t="str">
        <f>IF(J18=0,"",IF(J18=CC18,$BK$1,IF(J18=BG18,$AO$1,IF(J18=AK18,$S$1,""))))</f>
        <v>2025 Elite Canada</v>
      </c>
      <c r="L18" s="8">
        <f>IF(COUNT(AK18,BG18,CC18)&gt;1,LARGE((AK18,BG18,CC18),2),0)</f>
        <v>0</v>
      </c>
      <c r="M18" s="8" t="str">
        <f>IF(K18=0,"",IF(AND(L18=J18,L18=AK18,K18=BG18),$S$1,IF(AND(L18=J18,L18=AK18,L18=CC18),$S$1,IF(AND(L18=J18,L18=CC18,L18=BG18),$AO$1,IF(L18=CC18,$BK$1,IF(L18=BG18,$AO$1,IF(L18=AK18,$S$1,"")))))))</f>
        <v/>
      </c>
      <c r="N18" s="8">
        <f>IF(MAX(AM18,BI18,CE18)&gt;0,MAX(AM18,BI18,CE18),0)</f>
        <v>0</v>
      </c>
      <c r="O18" s="8" t="str">
        <f>IF(N18=0,"",IF(N18=CE18,$BK$1,IF(N18=BI18,$AO$1,IF(N18=AM18,$S$1,""))))</f>
        <v/>
      </c>
      <c r="P18" s="8" t="str">
        <f>IF(MAX(CG18:CH18)&gt;0,MAX(CG18:CH18),"")</f>
        <v/>
      </c>
      <c r="Q18" s="11" t="str">
        <f>IF(P18="","",IF(P18=CG18,"("&amp;CG$2&amp;")",IF(P18=CH18,"("&amp;CH$2&amp;")")))</f>
        <v/>
      </c>
      <c r="R18" s="8" t="str">
        <f>IF(P18="","",IF(P18=CG18,IF(P18+IF(L18="",0,L18)=SF18,$RK$1,IF(P18+IF(L18="",0,L18)=RD18,$QI$1,IF(P18+IF(L18="",0,L18)=QB18,$PG$1,IF(P18+IF(L18="",0,L18)=OZ18,$OE$1,IF(P18+IF(L18="",0,L18)=NX18,$NC$1,IF(P18+IF(L18="",0,L18)=MV18,$MA$1,IF(P18+IF(L18="",0,L18)=LT18,$KY$1,IF(P18+IF(L18="",0,L18)=KR18,$JW$1,IF(P18+IF(L18="",0,L18)=JP18,$IU$1,IF(P18+IF(L18="",0,L18)=IN18,$HS$1,IF(P18+IF(L18="",0,L18)=HL18,$GQ$1,IF(P18+IF(L18="",0,L18)=GJ18,$FO$1,IF(P18+IF(L18="",0,L18)=FH18,$EM$1,IF(P18+IF(L18="",0,L18)=EF18,$DK$1,IF(P18+IF(L18="",0,L18)=DD18,$CI$1))))))))))))))),IF(P18=CH18,IF(P18+IF(N18="",0,N18)=SK18,$RK$1,IF(P18+IF(N18="",0,N18)=RI18,$QI$1,IF(P18+IF(N18="",0,N18)=QG18,$PG$1,IF(P18+IF(N18="",0,N18)=PE18,$OE$1,IF(P18+IF(N18="",0,N18)=OC18,$NC$1,IF(P18+IF(N18="",0,N18)=NA18,$MA$1,IF(P18+IF(N18="",0,N18)=LY18,$KY$1,IF(P18+IF(N18="",0,N18)=KW18,$JW$1,IF(P18+IF(N18="",0,N18)=JU18,$IU$1,IF(P18+IF(N18="",0,N18)=IS18,$HS$1,IF(P18+IF(N18="",0,N18)=HQ18,$GQ$1,IF(P18+IF(N18="",0,N18)=GO18,$FO$1,IF(P18+IF(N18="",0,N18)=FM18,$EM$1,IF(P18+IF(N18="",0,N18)=EK18,$DK$1,IF(P18+IF(N18="",0,N18)=DI18,$CI$1))))))))))))))))))</f>
        <v/>
      </c>
      <c r="S18" s="19">
        <v>15.7</v>
      </c>
      <c r="T18" s="19">
        <v>1.9</v>
      </c>
      <c r="U18" s="19">
        <v>0</v>
      </c>
      <c r="V18" s="19">
        <v>0</v>
      </c>
      <c r="W18" s="19">
        <v>16</v>
      </c>
      <c r="X18" s="19">
        <v>2.4</v>
      </c>
      <c r="Y18" s="19">
        <v>3</v>
      </c>
      <c r="Z18" s="19">
        <v>0</v>
      </c>
      <c r="AA18" s="19"/>
      <c r="AB18" s="19"/>
      <c r="AC18" s="19"/>
      <c r="AD18" s="19"/>
      <c r="AE18" s="19"/>
      <c r="AF18" s="19"/>
      <c r="AG18" s="19"/>
      <c r="AH18" s="19"/>
      <c r="AI18" s="27"/>
      <c r="AJ18" s="40">
        <f>IF(SUM(T18,X18)&gt;0,SUM(T18,X18),"")</f>
        <v>4.3</v>
      </c>
      <c r="AK18" s="40">
        <f>IF(SUM(S18:T18,V18:X18,Z18)-U18-Y18&gt;0,SUM(S18:T18,V18:X18,Z18)-U18-Y18,"")</f>
        <v>32.999999999999993</v>
      </c>
      <c r="AL18" s="40" t="str">
        <f>IF(SUM(AB18,AF18)&gt;0,SUM(AB18,AF18),"")</f>
        <v/>
      </c>
      <c r="AM18" s="40" t="str">
        <f>IF(SUM(AA18:AB18,AD18:AF18,AH18)-SUM(AC18,AG18)&gt;0,SUM(AA18:AB18,AD18:AF18,AH18)-SUM(AC18,AG18),"")</f>
        <v/>
      </c>
      <c r="AN18" s="40">
        <f>IF(SUM(AK18,AM18)&gt;0,SUM(AK18,AM18),"")</f>
        <v>32.999999999999993</v>
      </c>
      <c r="AO18" s="18"/>
      <c r="AP18" s="18"/>
      <c r="AQ18" s="18"/>
      <c r="AR18" s="18"/>
      <c r="AS18" s="18"/>
      <c r="AT18" s="18"/>
      <c r="AU18" s="18"/>
      <c r="AV18" s="18"/>
      <c r="AW18" s="18"/>
      <c r="AX18" s="18"/>
      <c r="AY18" s="18"/>
      <c r="AZ18" s="18"/>
      <c r="BA18" s="18"/>
      <c r="BB18" s="18"/>
      <c r="BC18" s="18"/>
      <c r="BD18" s="18"/>
      <c r="BE18" s="28"/>
      <c r="BF18" s="11" t="str">
        <f>IF(SUM(AP18,AT18)&gt;0,SUM(AP18,AT18),"")</f>
        <v/>
      </c>
      <c r="BG18" s="11" t="str">
        <f>IF(SUM(AO18:AP18,AR18:AT18,AV18)-AQ18-AU18&gt;0,SUM(AO18:AP18,AR18:AT18,AV18)-AQ18-AU18,"")</f>
        <v/>
      </c>
      <c r="BH18" s="11" t="str">
        <f>IF(SUM(AX18,BB18)&gt;0,SUM(AX18,BB18),"")</f>
        <v/>
      </c>
      <c r="BI18" s="11" t="str">
        <f>IF(SUM(AW18:AX18,AZ18:BB18,BD18)-SUM(AY18,BC18)&gt;0,SUM(AW18:AX18,AZ18:BB18,BD18)-SUM(AY18,BC18),"")</f>
        <v/>
      </c>
      <c r="BJ18" s="11" t="str">
        <f>IF(SUM(BG18,BI18)&gt;0,SUM(BG18,BI18),"")</f>
        <v/>
      </c>
      <c r="BK18" s="19"/>
      <c r="BL18" s="19"/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27"/>
      <c r="CB18" s="40" t="str">
        <f>IF(SUM(BL18,BP18)&gt;0,SUM(BL18,BP18),"")</f>
        <v/>
      </c>
      <c r="CC18" s="40" t="str">
        <f>IF(SUM(BK18:BL18,BN18:BP18,BR18)-BM18-BQ18&gt;0,SUM(BK18:BL18,BN18:BP18,BR18)-BM18-BQ18,"")</f>
        <v/>
      </c>
      <c r="CD18" s="40" t="str">
        <f>IF(SUM(BT18,BX18)&gt;0,SUM(BT18,BX18),"")</f>
        <v/>
      </c>
      <c r="CE18" s="40" t="str">
        <f>IF(SUM(BS18:BT18,BV18:BX18,BZ18)-SUM(BU18,BY18)&gt;0,SUM(BS18:BT18,BV18:BX18,BZ18)-SUM(BU18,BY18),"")</f>
        <v/>
      </c>
      <c r="CF18" s="40" t="str">
        <f>IF(SUM(CC18,CE18)&gt;0,SUM(CC18,CE18),"")</f>
        <v/>
      </c>
      <c r="CG18" s="51" t="str">
        <f>IF(MAX(DD18,EF18,FH18,GJ18,HL18,IN18,JP18,KR18,LT18,MV18,NX18,OZ18,QB18,RD18,SF18)-IF(L18="",0,L18)&gt;0.001,MAX(DD18,EF18,FH18,GJ18,HL18,IN18,JP18,KR18,LT18,MV18,NX18,OZ18,QB18,RD18,SF18)-IF(L18="",0,L18),"")</f>
        <v/>
      </c>
      <c r="CH18" s="51" t="str">
        <f>IF(MAX(DI18,EK18,FM18,GO18,HQ18,IS18,JU18,KW18,LY18,NA18,OC18,PE18,QG18,RI18,SK18)-IF(N18="",0,N18)&gt;0.001,MAX(DI18,EK18,FM18,GO18,HQ18,IS18,JU18,KW18,LY18,NA18,OC18,PE18,QG18,RI18,SK18)-IF(N18="",0,N18),"")</f>
        <v/>
      </c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40" t="str">
        <f>IF(SUM(CJ18,CN18)&gt;0,SUM(CJ18,CN18),"")</f>
        <v/>
      </c>
      <c r="DD18" s="40" t="str">
        <f>IF(SUM(CI18:CJ18,CL18:CN18,CP18)-CK18-CO18&gt;0,SUM(CI18:CJ18,CL18:CN18,CP18)-CK18-CO18,"")</f>
        <v/>
      </c>
      <c r="DE18" s="40" t="str">
        <f>IF(SUM(CQ18:CR18,CT18)-CS18&gt;0,SUM(CQ18:CR18,CT18)-CS18,"")</f>
        <v/>
      </c>
      <c r="DF18" s="40" t="str">
        <f>IF(SUM(CJ18,CN18,CR18)&gt;0,SUM(CJ18,CN18,CR18),"")</f>
        <v/>
      </c>
      <c r="DG18" s="40" t="str">
        <f>IF(SUM(DD18,DE18)&gt;0,SUM(DD18,DE18),"")</f>
        <v/>
      </c>
      <c r="DH18" s="40" t="str">
        <f>IF(SUM(CV18,CZ18)&gt;0,SUM(CV18,CZ18),"")</f>
        <v/>
      </c>
      <c r="DI18" s="40" t="str">
        <f>IF(SUM(CU18:CV18,CX18:CZ18,DB18)-SUM(CW18,DA18)&gt;0,SUM(CU18:CV18,CX18:CZ18,DB18)-SUM(CW18,DA18),"")</f>
        <v/>
      </c>
      <c r="DJ18" s="40" t="str">
        <f>IF(SUM(DD18,DE18,DI18)&gt;0,SUM(DD18,DE18,DI18),"")</f>
        <v/>
      </c>
      <c r="DK18" s="18"/>
      <c r="DL18" s="18"/>
      <c r="DM18" s="18"/>
      <c r="DN18" s="18"/>
      <c r="DO18" s="18"/>
      <c r="DP18" s="18"/>
      <c r="DQ18" s="18"/>
      <c r="DR18" s="18"/>
      <c r="DS18" s="18"/>
      <c r="DT18" s="18"/>
      <c r="DU18" s="18"/>
      <c r="DV18" s="18"/>
      <c r="DW18" s="18"/>
      <c r="DX18" s="18"/>
      <c r="DY18" s="18"/>
      <c r="DZ18" s="18"/>
      <c r="EA18" s="18"/>
      <c r="EB18" s="18"/>
      <c r="EC18" s="18"/>
      <c r="ED18" s="18"/>
      <c r="EE18" s="11" t="str">
        <f>IF(SUM(DL18,DP18)&gt;0,SUM(DL18,DP18),"")</f>
        <v/>
      </c>
      <c r="EF18" s="11" t="str">
        <f>IF(SUM(DK18:DL18,DN18:DP18,DR18)-DM18-DQ18&gt;0,SUM(DK18:DL18,DN18:DP18,DR18)-DM18-DQ18,"")</f>
        <v/>
      </c>
      <c r="EG18" s="11" t="str">
        <f>IF(SUM(DS18:DT18,DV18)-DU18&gt;0,SUM(DS18:DT18,DV18)-DU18,"")</f>
        <v/>
      </c>
      <c r="EH18" s="11" t="str">
        <f>IF(SUM(DL18,DP18,DT18)&gt;0,SUM(DL18,DP18,DT18),"")</f>
        <v/>
      </c>
      <c r="EI18" s="11" t="str">
        <f>IF(SUM(EF18,EG18)&gt;0,SUM(EF18,EG18),"")</f>
        <v/>
      </c>
      <c r="EJ18" s="11" t="str">
        <f>IF(SUM(DX18,EB18)&gt;0,SUM(DX18,EB18),"")</f>
        <v/>
      </c>
      <c r="EK18" s="11" t="str">
        <f>IF(SUM(DW18:DX18,DZ18:EB18,ED18)-SUM(DY18,EC18)&gt;0,SUM(DW18:DX18,DZ18:EB18,ED18)-SUM(DY18,EC18),"")</f>
        <v/>
      </c>
      <c r="EL18" s="11" t="str">
        <f>IF(SUM(EF18,EG18,EK18)&gt;0,SUM(EF18,EG18,EK18),"")</f>
        <v/>
      </c>
      <c r="EM18" s="17"/>
      <c r="EN18" s="17"/>
      <c r="EO18" s="17"/>
      <c r="EP18" s="17"/>
      <c r="EQ18" s="17"/>
      <c r="ER18" s="17"/>
      <c r="ES18" s="17"/>
      <c r="ET18" s="17"/>
      <c r="EU18" s="17"/>
      <c r="EV18" s="17"/>
      <c r="EW18" s="17"/>
      <c r="EX18" s="17"/>
      <c r="EY18" s="17"/>
      <c r="EZ18" s="17"/>
      <c r="FA18" s="17"/>
      <c r="FB18" s="17"/>
      <c r="FC18" s="17"/>
      <c r="FD18" s="17"/>
      <c r="FE18" s="17"/>
      <c r="FF18" s="17"/>
      <c r="FG18" s="40" t="str">
        <f>IF(SUM(EN18,ER18)&gt;0,SUM(EN18,ER18),"")</f>
        <v/>
      </c>
      <c r="FH18" s="40" t="str">
        <f>IF(SUM(EM18:EN18,EP18:ER18,ET18)-EO18-ES18&gt;0,SUM(EM18:EN18,EP18:ER18,ET18)-EO18-ES18,"")</f>
        <v/>
      </c>
      <c r="FI18" s="40" t="str">
        <f>IF(SUM(EU18:EV18,EX18)-EW18&gt;0,SUM(EU18:EV18,EX18)-EW18,"")</f>
        <v/>
      </c>
      <c r="FJ18" s="40" t="str">
        <f>IF(SUM(EN18,ER18,EV18)&gt;0,SUM(EN18,ER18,EV18),"")</f>
        <v/>
      </c>
      <c r="FK18" s="40" t="str">
        <f>IF(SUM(FH18,FI18)&gt;0,SUM(FH18,FI18),"")</f>
        <v/>
      </c>
      <c r="FL18" s="40" t="str">
        <f>IF(SUM(EZ18,FD18)&gt;0,SUM(EZ18,FD18),"")</f>
        <v/>
      </c>
      <c r="FM18" s="40" t="str">
        <f>IF(SUM(EY18:EZ18,FB18:FD18,FF18)-SUM(FA18,FE18)&gt;0,SUM(EY18:EZ18,FB18:FD18,FF18)-SUM(FA18,FE18),"")</f>
        <v/>
      </c>
      <c r="FN18" s="40" t="str">
        <f>IF(SUM(FH18,FI18,FM18)&gt;0,SUM(FH18,FI18,FM18),"")</f>
        <v/>
      </c>
      <c r="FO18" s="18"/>
      <c r="FP18" s="18"/>
      <c r="FQ18" s="18"/>
      <c r="FR18" s="18"/>
      <c r="FS18" s="18"/>
      <c r="FT18" s="18"/>
      <c r="FU18" s="18"/>
      <c r="FV18" s="18"/>
      <c r="FW18" s="18"/>
      <c r="FX18" s="18"/>
      <c r="FY18" s="18"/>
      <c r="FZ18" s="18"/>
      <c r="GA18" s="18"/>
      <c r="GB18" s="18"/>
      <c r="GC18" s="18"/>
      <c r="GD18" s="18"/>
      <c r="GE18" s="18"/>
      <c r="GF18" s="18"/>
      <c r="GG18" s="18"/>
      <c r="GH18" s="18"/>
      <c r="GI18" s="11" t="str">
        <f>IF(SUM(FP18,FT18)&gt;0,SUM(FP18,FT18),"")</f>
        <v/>
      </c>
      <c r="GJ18" s="11" t="str">
        <f>IF(SUM(FO18:FP18,FR18:FT18,FV18)-FQ18-FU18&gt;0,SUM(FO18:FP18,FR18:FT18,FV18)-FQ18-FU18,"")</f>
        <v/>
      </c>
      <c r="GK18" s="11" t="str">
        <f>IF(SUM(FW18:FX18,FZ18)-FY18&gt;0,SUM(FW18:FX18,FZ18)-FY18,"")</f>
        <v/>
      </c>
      <c r="GL18" s="11" t="str">
        <f>IF(SUM(FP18,FT18,FX18)&gt;0,SUM(FP18,FT18,FX18),"")</f>
        <v/>
      </c>
      <c r="GM18" s="11" t="str">
        <f>IF(SUM(GJ18,GK18)&gt;0,SUM(GJ18,GK18),"")</f>
        <v/>
      </c>
      <c r="GN18" s="11" t="str">
        <f>IF(SUM(GB18,GF18)&gt;0,SUM(GB18,GF18),"")</f>
        <v/>
      </c>
      <c r="GO18" s="11" t="str">
        <f>IF(SUM(GA18:GB18,GD18:GF18,GH18)-SUM(GC18,GG18)&gt;0,SUM(GA18:GB18,GD18:GF18,GH18)-SUM(GC18,GG18),"")</f>
        <v/>
      </c>
      <c r="GP18" s="11" t="str">
        <f>IF(SUM(GJ18,GK18,GO18)&gt;0,SUM(GJ18,GK18,GO18),"")</f>
        <v/>
      </c>
      <c r="GQ18" s="17"/>
      <c r="GR18" s="17"/>
      <c r="GS18" s="17"/>
      <c r="GT18" s="17"/>
      <c r="GU18" s="17"/>
      <c r="GV18" s="17"/>
      <c r="GW18" s="17"/>
      <c r="GX18" s="17"/>
      <c r="GY18" s="17"/>
      <c r="GZ18" s="17"/>
      <c r="HA18" s="17"/>
      <c r="HB18" s="17"/>
      <c r="HC18" s="17"/>
      <c r="HD18" s="17"/>
      <c r="HE18" s="17"/>
      <c r="HF18" s="17"/>
      <c r="HG18" s="17"/>
      <c r="HH18" s="17"/>
      <c r="HI18" s="17"/>
      <c r="HJ18" s="17"/>
      <c r="HK18" s="40" t="str">
        <f>IF(SUM(GR18,GV18)&gt;0,SUM(GR18,GV18),"")</f>
        <v/>
      </c>
      <c r="HL18" s="40" t="str">
        <f>IF(SUM(GQ18:GR18,GT18:GV18,GX18)-GS18-GW18&gt;0,SUM(GQ18:GR18,GT18:GV18,GX18)-GS18-GW18,"")</f>
        <v/>
      </c>
      <c r="HM18" s="40" t="str">
        <f>IF(SUM(GY18:GZ18,HB18)-HA18&gt;0,SUM(GY18:GZ18,HB18)-HA18,"")</f>
        <v/>
      </c>
      <c r="HN18" s="40" t="str">
        <f>IF(SUM(GR18,GV18,GZ18)&gt;0,SUM(GR18,GV18,GZ18),"")</f>
        <v/>
      </c>
      <c r="HO18" s="40" t="str">
        <f>IF(SUM(HL18,HM18)&gt;0,SUM(HL18,HM18),"")</f>
        <v/>
      </c>
      <c r="HP18" s="40" t="str">
        <f>IF(SUM(HD18,HH18)&gt;0,SUM(HD18,HH18),"")</f>
        <v/>
      </c>
      <c r="HQ18" s="40" t="str">
        <f>IF(SUM(HC18:HD18,HF18:HH18,HJ18)-SUM(HE18,HI18)&gt;0,SUM(HC18:HD18,HF18:HH18,HJ18)-SUM(HE18,HI18),"")</f>
        <v/>
      </c>
      <c r="HR18" s="40" t="str">
        <f>IF(SUM(HL18,HM18,HQ18)&gt;0,SUM(HL18,HM18,HQ18),"")</f>
        <v/>
      </c>
      <c r="HS18" s="18"/>
      <c r="HT18" s="18"/>
      <c r="HU18" s="18"/>
      <c r="HV18" s="18"/>
      <c r="HW18" s="18"/>
      <c r="HX18" s="18"/>
      <c r="HY18" s="18"/>
      <c r="HZ18" s="18"/>
      <c r="IA18" s="18"/>
      <c r="IB18" s="18"/>
      <c r="IC18" s="18"/>
      <c r="ID18" s="18"/>
      <c r="IE18" s="18"/>
      <c r="IF18" s="18"/>
      <c r="IG18" s="18"/>
      <c r="IH18" s="18"/>
      <c r="II18" s="18"/>
      <c r="IJ18" s="18"/>
      <c r="IK18" s="18"/>
      <c r="IL18" s="18"/>
      <c r="IM18" s="11" t="str">
        <f>IF(SUM(HT18,HX18)&gt;0,SUM(HT18,HX18),"")</f>
        <v/>
      </c>
      <c r="IN18" s="11" t="str">
        <f>IF(SUM(HS18:HT18,HV18:HX18,HZ18)-HU18-HY18&gt;0,SUM(HS18:HT18,HV18:HX18,HZ18)-HU18-HY18,"")</f>
        <v/>
      </c>
      <c r="IO18" s="11" t="str">
        <f>IF(SUM(IA18:IB18,ID18)-IC18&gt;0,SUM(IA18:IB18,ID18)-IC18,"")</f>
        <v/>
      </c>
      <c r="IP18" s="11" t="str">
        <f>IF(SUM(HT18,HX18,IB18)&gt;0,SUM(HT18,HX18,IB18),"")</f>
        <v/>
      </c>
      <c r="IQ18" s="11" t="str">
        <f>IF(SUM(IN18,IO18)&gt;0,SUM(IN18,IO18),"")</f>
        <v/>
      </c>
      <c r="IR18" s="11" t="str">
        <f>IF(SUM(IF18,IJ18)&gt;0,SUM(IF18,IJ18),"")</f>
        <v/>
      </c>
      <c r="IS18" s="11" t="str">
        <f>IF(SUM(IE18:IF18,IH18:IJ18,IL18)-SUM(IG18,IK18)&gt;0,SUM(IE18:IF18,IH18:IJ18,IL18)-SUM(IG18,IK18),"")</f>
        <v/>
      </c>
      <c r="IT18" s="11" t="str">
        <f>IF(SUM(IN18,IO18,IS18)&gt;0,SUM(IN18,IO18,IS18),"")</f>
        <v/>
      </c>
      <c r="IU18" s="17"/>
      <c r="IV18" s="17"/>
      <c r="IW18" s="17"/>
      <c r="IX18" s="17"/>
      <c r="IY18" s="17"/>
      <c r="IZ18" s="17"/>
      <c r="JA18" s="17"/>
      <c r="JB18" s="17"/>
      <c r="JC18" s="17"/>
      <c r="JD18" s="17"/>
      <c r="JE18" s="17"/>
      <c r="JF18" s="17"/>
      <c r="JG18" s="17"/>
      <c r="JH18" s="17"/>
      <c r="JI18" s="17"/>
      <c r="JJ18" s="17"/>
      <c r="JK18" s="17"/>
      <c r="JL18" s="17"/>
      <c r="JM18" s="17"/>
      <c r="JN18" s="17"/>
      <c r="JO18" s="40" t="str">
        <f>IF(SUM(IV18,IZ18)&gt;0,SUM(IV18,IZ18),"")</f>
        <v/>
      </c>
      <c r="JP18" s="40" t="str">
        <f>IF(SUM(IU18:IV18,IX18:IZ18,JB18)-IW18-JA18&gt;0,SUM(IU18:IV18,IX18:IZ18,JB18)-IW18-JA18,"")</f>
        <v/>
      </c>
      <c r="JQ18" s="40" t="str">
        <f>IF(SUM(JC18:JD18,JF18)-JE18&gt;0,SUM(JC18:JD18,JF18)-JE18,"")</f>
        <v/>
      </c>
      <c r="JR18" s="40" t="str">
        <f>IF(SUM(IV18,IZ18,JD18)&gt;0,SUM(IV18,IZ18,JD18),"")</f>
        <v/>
      </c>
      <c r="JS18" s="40" t="str">
        <f>IF(SUM(JP18,JQ18)&gt;0,SUM(JP18,JQ18),"")</f>
        <v/>
      </c>
      <c r="JT18" s="40" t="str">
        <f>IF(SUM(JH18,JL18)&gt;0,SUM(JH18,JL18),"")</f>
        <v/>
      </c>
      <c r="JU18" s="40" t="str">
        <f>IF(SUM(JG18:JH18,JJ18:JL18,JN18)-SUM(JI18,JM18)&gt;0,SUM(JG18:JH18,JJ18:JL18,JN18)-SUM(JI18,JM18),"")</f>
        <v/>
      </c>
      <c r="JV18" s="40" t="str">
        <f>IF(SUM(JP18,JQ18,JU18)&gt;0,SUM(JP18,JQ18,JU18),"")</f>
        <v/>
      </c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8"/>
      <c r="KM18" s="18"/>
      <c r="KN18" s="18"/>
      <c r="KO18" s="18"/>
      <c r="KP18" s="18"/>
      <c r="KQ18" s="11" t="str">
        <f>IF(SUM(JX18,KB18)&gt;0,SUM(JX18,KB18),"")</f>
        <v/>
      </c>
      <c r="KR18" s="11" t="str">
        <f>IF(SUM(JW18:JX18,JZ18:KB18,KD18)-JY18-KC18&gt;0,SUM(JW18:JX18,JZ18:KB18,KD18)-JY18-KC18,"")</f>
        <v/>
      </c>
      <c r="KS18" s="11" t="str">
        <f>IF(SUM(KE18:KF18,KH18)-KG18&gt;0,SUM(KE18:KF18,KH18)-KG18,"")</f>
        <v/>
      </c>
      <c r="KT18" s="11" t="str">
        <f>IF(SUM(JX18,KB18,KF18)&gt;0,SUM(JX18,KB18,KF18),"")</f>
        <v/>
      </c>
      <c r="KU18" s="11" t="str">
        <f>IF(SUM(KR18,KS18)&gt;0,SUM(KR18,KS18),"")</f>
        <v/>
      </c>
      <c r="KV18" s="11" t="str">
        <f>IF(SUM(KJ18,KN18)&gt;0,SUM(KJ18,KN18),"")</f>
        <v/>
      </c>
      <c r="KW18" s="11" t="str">
        <f>IF(SUM(KI18:KJ18,KL18:KN18,KP18)-SUM(KK18,KO18)&gt;0,SUM(KI18:KJ18,KL18:KN18,KP18)-SUM(KK18,KO18),"")</f>
        <v/>
      </c>
      <c r="KX18" s="11" t="str">
        <f>IF(SUM(KR18,KS18,KW18)&gt;0,SUM(KR18,KS18,KW18),"")</f>
        <v/>
      </c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40" t="str">
        <f>IF(SUM(KZ18,LD18)&gt;0,SUM(KZ18,LD18),"")</f>
        <v/>
      </c>
      <c r="LT18" s="40" t="str">
        <f>IF(SUM(KY18:KZ18,LB18:LD18,LF18)-LA18-LE18&gt;0,SUM(KY18:KZ18,LB18:LD18,LF18)-LA18-LE18,"")</f>
        <v/>
      </c>
      <c r="LU18" s="40" t="str">
        <f>IF(SUM(LG18:LH18,LJ18)-LI18&gt;0,SUM(LG18:LH18,LJ18)-LI18,"")</f>
        <v/>
      </c>
      <c r="LV18" s="40" t="str">
        <f>IF(SUM(KZ18,LD18,LH18)&gt;0,SUM(KZ18,LD18,LH18),"")</f>
        <v/>
      </c>
      <c r="LW18" s="40" t="str">
        <f>IF(SUM(LT18,LU18)&gt;0,SUM(LT18,LU18),"")</f>
        <v/>
      </c>
      <c r="LX18" s="40" t="str">
        <f>IF(SUM(LL18,LP18)&gt;0,SUM(LL18,LP18),"")</f>
        <v/>
      </c>
      <c r="LY18" s="40" t="str">
        <f>IF(SUM(LK18:LL18,LN18:LP18,LR18)-SUM(LM18,LQ18)&gt;0,SUM(LK18:LL18,LN18:LP18,LR18)-SUM(LM18,LQ18),"")</f>
        <v/>
      </c>
      <c r="LZ18" s="40" t="str">
        <f>IF(SUM(LT18,LU18,LY18)&gt;0,SUM(LT18,LU18,LY18),"")</f>
        <v/>
      </c>
      <c r="MA18" s="18"/>
      <c r="MB18" s="18"/>
      <c r="MC18" s="18"/>
      <c r="MD18" s="18"/>
      <c r="ME18" s="18"/>
      <c r="MF18" s="18"/>
      <c r="MG18" s="18"/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1" t="str">
        <f>IF(SUM(MB18,MF18)&gt;0,SUM(MB18,MF18),"")</f>
        <v/>
      </c>
      <c r="MV18" s="11" t="str">
        <f>IF(SUM(MA18:MB18,MD18:MF18,MH18)-MC18-MG18&gt;0,SUM(MA18:MB18,MD18:MF18,MH18)-MC18-MG18,"")</f>
        <v/>
      </c>
      <c r="MW18" s="11" t="str">
        <f>IF(SUM(MI18:MJ18,ML18)-MK18&gt;0,SUM(MI18:MJ18,ML18)-MK18,"")</f>
        <v/>
      </c>
      <c r="MX18" s="11" t="str">
        <f>IF(SUM(MB18,MF18,MJ18)&gt;0,SUM(MB18,MF18,MJ18),"")</f>
        <v/>
      </c>
      <c r="MY18" s="11" t="str">
        <f>IF(SUM(MV18,MW18)&gt;0,SUM(MV18,MW18),"")</f>
        <v/>
      </c>
      <c r="MZ18" s="11" t="str">
        <f>IF(SUM(MN18,MR18)&gt;0,SUM(MN18,MR18),"")</f>
        <v/>
      </c>
      <c r="NA18" s="11" t="str">
        <f>IF(SUM(MM18:MN18,MP18:MR18,MT18)-SUM(MO18,MS18)&gt;0,SUM(MM18:MN18,MP18:MR18,MT18)-SUM(MO18,MS18),"")</f>
        <v/>
      </c>
      <c r="NB18" s="11" t="str">
        <f>IF(SUM(MV18,MW18,NA18)&gt;0,SUM(MV18,MW18,NA18),"")</f>
        <v/>
      </c>
      <c r="NC18" s="17"/>
      <c r="ND18" s="17"/>
      <c r="NE18" s="17"/>
      <c r="NF18" s="17"/>
      <c r="NG18" s="17"/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40" t="str">
        <f>IF(SUM(ND18,NH18)&gt;0,SUM(ND18,NH18),"")</f>
        <v/>
      </c>
      <c r="NX18" s="40" t="str">
        <f>IF(SUM(NC18:ND18,NF18:NH18,NJ18)-NE18-NI18&gt;0,SUM(NC18:ND18,NF18:NH18,NJ18)-NE18-NI18,"")</f>
        <v/>
      </c>
      <c r="NY18" s="40" t="str">
        <f>IF(SUM(NK18:NL18,NN18)-NM18&gt;0,SUM(NK18:NL18,NN18)-NM18,"")</f>
        <v/>
      </c>
      <c r="NZ18" s="40" t="str">
        <f>IF(SUM(ND18,NH18,NL18)&gt;0,SUM(ND18,NH18,NL18),"")</f>
        <v/>
      </c>
      <c r="OA18" s="40" t="str">
        <f>IF(SUM(NX18,NY18)&gt;0,SUM(NX18,NY18),"")</f>
        <v/>
      </c>
      <c r="OB18" s="40" t="str">
        <f>IF(SUM(NP18,NT18)&gt;0,SUM(NP18,NT18),"")</f>
        <v/>
      </c>
      <c r="OC18" s="40" t="str">
        <f>IF(SUM(NO18:NP18,NR18:NT18,NV18)-SUM(NQ18,NU18)&gt;0,SUM(NO18:NP18,NR18:NT18,NV18)-SUM(NQ18,NU18),"")</f>
        <v/>
      </c>
      <c r="OD18" s="40" t="str">
        <f>IF(SUM(NX18,NY18,OC18)&gt;0,SUM(NX18,NY18,OC18),"")</f>
        <v/>
      </c>
      <c r="OE18" s="18"/>
      <c r="OF18" s="18"/>
      <c r="OG18" s="18"/>
      <c r="OH18" s="18"/>
      <c r="OI18" s="18"/>
      <c r="OJ18" s="18"/>
      <c r="OK18" s="18"/>
      <c r="OL18" s="18"/>
      <c r="OM18" s="18"/>
      <c r="ON18" s="18"/>
      <c r="OO18" s="18"/>
      <c r="OP18" s="18"/>
      <c r="OQ18" s="18"/>
      <c r="OR18" s="18"/>
      <c r="OS18" s="18"/>
      <c r="OT18" s="18"/>
      <c r="OU18" s="18"/>
      <c r="OV18" s="18"/>
      <c r="OW18" s="18"/>
      <c r="OX18" s="18"/>
      <c r="OY18" s="11" t="str">
        <f>IF(SUM(OF18,OJ18)&gt;0,SUM(OF18,OJ18),"")</f>
        <v/>
      </c>
      <c r="OZ18" s="11" t="str">
        <f>IF(SUM(OE18:OF18,OH18:OJ18,OL18)-OG18-OK18&gt;0,SUM(OE18:OF18,OH18:OJ18,OL18)-OG18-OK18,"")</f>
        <v/>
      </c>
      <c r="PA18" s="11" t="str">
        <f>IF(SUM(OM18:ON18,OP18)-OO18&gt;0,SUM(OM18:ON18,OP18)-OO18,"")</f>
        <v/>
      </c>
      <c r="PB18" s="11" t="str">
        <f>IF(SUM(OF18,OJ18,ON18)&gt;0,SUM(OF18,OJ18,ON18),"")</f>
        <v/>
      </c>
      <c r="PC18" s="11" t="str">
        <f>IF(SUM(OZ18,PA18)&gt;0,SUM(OZ18,PA18),"")</f>
        <v/>
      </c>
      <c r="PD18" s="11" t="str">
        <f>IF(SUM(OR18,OV18)&gt;0,SUM(OR18,OV18),"")</f>
        <v/>
      </c>
      <c r="PE18" s="11" t="str">
        <f>IF(SUM(OQ18:OR18,OT18:OV18,OX18)-SUM(OS18,OW18)&gt;0,SUM(OQ18:OR18,OT18:OV18,OX18)-SUM(OS18,OW18),"")</f>
        <v/>
      </c>
      <c r="PF18" s="11" t="str">
        <f>IF(SUM(OZ18,PA18,PE18)&gt;0,SUM(OZ18,PA18,PE18),"")</f>
        <v/>
      </c>
      <c r="PG18" s="17"/>
      <c r="PH18" s="17"/>
      <c r="PI18" s="17"/>
      <c r="PJ18" s="17"/>
      <c r="PK18" s="17"/>
      <c r="PL18" s="17"/>
      <c r="PM18" s="17"/>
      <c r="PN18" s="17"/>
      <c r="PO18" s="17"/>
      <c r="PP18" s="17"/>
      <c r="PQ18" s="17"/>
      <c r="PR18" s="17"/>
      <c r="PS18" s="17"/>
      <c r="PT18" s="17"/>
      <c r="PU18" s="17"/>
      <c r="PV18" s="17"/>
      <c r="PW18" s="17"/>
      <c r="PX18" s="17"/>
      <c r="PY18" s="17"/>
      <c r="PZ18" s="17"/>
      <c r="QA18" s="40" t="str">
        <f>IF(SUM(PH18,PL18)&gt;0,SUM(PH18,PL18),"")</f>
        <v/>
      </c>
      <c r="QB18" s="40" t="str">
        <f>IF(SUM(PG18:PH18,PJ18:PL18,PN18)-PI18-PM18&gt;0,SUM(PG18:PH18,PJ18:PL18,PN18)-PI18-PM18,"")</f>
        <v/>
      </c>
      <c r="QC18" s="40" t="str">
        <f>IF(SUM(PO18:PP18,PR18)-PQ18&gt;0,SUM(PO18:PP18,PR18)-PQ18,"")</f>
        <v/>
      </c>
      <c r="QD18" s="40" t="str">
        <f>IF(SUM(PH18,PL18,PP18)&gt;0,SUM(PH18,PL18,PP18),"")</f>
        <v/>
      </c>
      <c r="QE18" s="40" t="str">
        <f>IF(SUM(QB18,QC18)&gt;0,SUM(QB18,QC18),"")</f>
        <v/>
      </c>
      <c r="QF18" s="40" t="str">
        <f>IF(SUM(PT18,PX18)&gt;0,SUM(PT18,PX18),"")</f>
        <v/>
      </c>
      <c r="QG18" s="40" t="str">
        <f>IF(SUM(PS18:PT18,PV18:PX18,PZ18)-SUM(PU18,PY18)&gt;0,SUM(PS18:PT18,PV18:PX18,PZ18)-SUM(PU18,PY18),"")</f>
        <v/>
      </c>
      <c r="QH18" s="40" t="str">
        <f>IF(SUM(QB18,QC18,QG18)&gt;0,SUM(QB18,QC18,QG18),"")</f>
        <v/>
      </c>
      <c r="QI18" s="18"/>
      <c r="QJ18" s="18"/>
      <c r="QK18" s="18"/>
      <c r="QL18" s="18"/>
      <c r="QM18" s="18"/>
      <c r="QN18" s="18"/>
      <c r="QO18" s="18"/>
      <c r="QP18" s="18"/>
      <c r="QQ18" s="18"/>
      <c r="QR18" s="18"/>
      <c r="QS18" s="18"/>
      <c r="QT18" s="18"/>
      <c r="QU18" s="18"/>
      <c r="QV18" s="18"/>
      <c r="QW18" s="18"/>
      <c r="QX18" s="18"/>
      <c r="QY18" s="18"/>
      <c r="QZ18" s="18"/>
      <c r="RA18" s="18"/>
      <c r="RB18" s="18"/>
      <c r="RC18" s="11" t="str">
        <f>IF(SUM(QJ18,QN18)&gt;0,SUM(QJ18,QN18),"")</f>
        <v/>
      </c>
      <c r="RD18" s="11" t="str">
        <f>IF(SUM(QI18:QJ18,QL18:QN18,QP18)-QK18-QO18&gt;0,SUM(QI18:QJ18,QL18:QN18,QP18)-QK18-QO18,"")</f>
        <v/>
      </c>
      <c r="RE18" s="11" t="str">
        <f>IF(SUM(QQ18:QR18,QT18)-QS18&gt;0,SUM(QQ18:QR18,QT18)-QS18,"")</f>
        <v/>
      </c>
      <c r="RF18" s="11" t="str">
        <f>IF(SUM(QJ18,QN18,QR18)&gt;0,SUM(QJ18,QN18,QR18),"")</f>
        <v/>
      </c>
      <c r="RG18" s="11" t="str">
        <f>IF(SUM(RD18,RE18)&gt;0,SUM(RD18,RE18),"")</f>
        <v/>
      </c>
      <c r="RH18" s="11" t="str">
        <f>IF(SUM(QV18,QZ18)&gt;0,SUM(QV18,QZ18),"")</f>
        <v/>
      </c>
      <c r="RI18" s="11" t="str">
        <f>IF(SUM(QU18:QV18,QX18:QZ18,RB18)-SUM(QW18,RA18)&gt;0,SUM(QU18:QV18,QX18:QZ18,RB18)-SUM(QW18,RA18),"")</f>
        <v/>
      </c>
      <c r="RJ18" s="11" t="str">
        <f>IF(SUM(RD18,RE18,RI18)&gt;0,SUM(RD18,RE18,RI18),"")</f>
        <v/>
      </c>
      <c r="RK18" s="17"/>
      <c r="RL18" s="17"/>
      <c r="RM18" s="17"/>
      <c r="RN18" s="17"/>
      <c r="RO18" s="17"/>
      <c r="RP18" s="17"/>
      <c r="RQ18" s="17"/>
      <c r="RR18" s="17"/>
      <c r="RS18" s="17"/>
      <c r="RT18" s="17"/>
      <c r="RU18" s="17"/>
      <c r="RV18" s="17"/>
      <c r="RW18" s="17"/>
      <c r="RX18" s="17"/>
      <c r="RY18" s="17"/>
      <c r="RZ18" s="17"/>
      <c r="SA18" s="17"/>
      <c r="SB18" s="17"/>
      <c r="SC18" s="17"/>
      <c r="SD18" s="17"/>
      <c r="SE18" s="40" t="str">
        <f>IF(SUM(RL18,RP18)&gt;0,SUM(RL18,RP18),"")</f>
        <v/>
      </c>
      <c r="SF18" s="40" t="str">
        <f>IF(SUM(RK18:RL18,RN18:RP18,RR18)-RM18-RQ18&gt;0,SUM(RK18:RL18,RN18:RP18,RR18)-RM18-RQ18,"")</f>
        <v/>
      </c>
      <c r="SG18" s="40" t="str">
        <f>IF(SUM(RS18:RT18,RV18)-RU18&gt;0,SUM(RS18:RT18,RV18)-RU18,"")</f>
        <v/>
      </c>
      <c r="SH18" s="40" t="str">
        <f>IF(SUM(RL18,RP18,RT18)&gt;0,SUM(RL18,RP18,RT18),"")</f>
        <v/>
      </c>
      <c r="SI18" s="40" t="str">
        <f>IF(SUM(SF18,SG18)&gt;0,SUM(SF18,SG18),"")</f>
        <v/>
      </c>
      <c r="SJ18" s="40" t="str">
        <f>IF(SUM(RX18,SB18)&gt;0,SUM(RX18,SB18),"")</f>
        <v/>
      </c>
      <c r="SK18" s="40" t="str">
        <f>IF(SUM(RW18:RX18,RZ18:SB18,SD18)-SUM(RY18,SC18)&gt;0,SUM(RW18:RX18,RZ18:SB18,SD18)-SUM(RY18,SC18),"")</f>
        <v/>
      </c>
      <c r="SL18" s="40" t="str">
        <f>IF(SUM(SF18,SG18,SK18)&gt;0,SUM(SF18,SG18,SK18),"")</f>
        <v/>
      </c>
      <c r="SM18" s="26">
        <f>IF($CA18="P",BK18,(BK18+AO18)/2)</f>
        <v>0</v>
      </c>
      <c r="SN18" s="26">
        <f>IF($CA18="P",BL18,(BL18+AP18)/2)</f>
        <v>0</v>
      </c>
      <c r="SO18" s="26">
        <f>IF($CA18="P",BM18,(BM18+AQ18)/2)</f>
        <v>0</v>
      </c>
      <c r="SP18" s="26">
        <f>IF($CA18="P",BN18,(BN18+AR18)/2)</f>
        <v>0</v>
      </c>
      <c r="SQ18" s="26">
        <f>IF($CA18="P",BO18,(BO18+AS18)/2)</f>
        <v>0</v>
      </c>
      <c r="SR18" s="26">
        <f>IF($CA18="P",BP18,(BP18+AT18)/2)</f>
        <v>0</v>
      </c>
      <c r="SS18" s="26">
        <f>IF($CA18="P",BQ18,(BQ18+AU18)/2)</f>
        <v>0</v>
      </c>
      <c r="ST18" s="26">
        <f>IF($CA18="P",BR18,(BR18+AV18)/2)</f>
        <v>0</v>
      </c>
      <c r="SU18" s="26">
        <f>IF($CA18="P",BS18,(BS18+AW18)/2)</f>
        <v>0</v>
      </c>
      <c r="SV18" s="26">
        <f>IF($CA18="P",BT18,(BT18+AX18)/2)</f>
        <v>0</v>
      </c>
      <c r="SW18" s="26">
        <f>IF($CA18="P",BU18,(BU18+AY18)/2)</f>
        <v>0</v>
      </c>
      <c r="SX18" s="26">
        <f>IF($CA18="P",BV18,(BV18+AZ18)/2)</f>
        <v>0</v>
      </c>
      <c r="SY18" s="26">
        <f>IF($CA18="P",BW18,(BW18+BA18)/2)</f>
        <v>0</v>
      </c>
      <c r="SZ18" s="26">
        <f>IF($CA18="P",BX18,(BX18+BB18)/2)</f>
        <v>0</v>
      </c>
      <c r="TA18" s="26">
        <f>IF($CA18="P",BY18,(BY18+BC18)/2)</f>
        <v>0</v>
      </c>
      <c r="TB18" s="26">
        <f>IF($CA18="P",BZ18,(BZ18+BD18)/2)</f>
        <v>0</v>
      </c>
      <c r="TC18" s="28" t="s">
        <v>53</v>
      </c>
      <c r="TD18" s="11" t="str">
        <f>IF(SUM(SN18,SR18)&gt;0,SUM(SN18,SR18),"")</f>
        <v/>
      </c>
      <c r="TE18" s="11" t="str">
        <f>IF(SUM(SM18:SN18,SP18:SR18,ST18)-SO18-SS18&gt;0,SUM(SM18:SN18,SP18:SR18,ST18)-SO18-SS18,"")</f>
        <v/>
      </c>
      <c r="TF18" s="11" t="str">
        <f>IF(SUM(SV18,SZ18)&gt;0,SUM(SV18,SZ18),"")</f>
        <v/>
      </c>
      <c r="TG18" s="11" t="str">
        <f>IF(SUM(SU18:SV18,SX18:SZ18,TB18)-SUM(SW18,TA18)&gt;0,SUM(SU18:SV18,SX18:SZ18,TB18)-SUM(SW18,TA18),"")</f>
        <v/>
      </c>
      <c r="TH18" s="11" t="str">
        <f>IF(SUM(TE18,TG18)&gt;0,SUM(TE18,TG18),"")</f>
        <v/>
      </c>
    </row>
    <row r="19" spans="1:528" ht="17" x14ac:dyDescent="0.2">
      <c r="P19" s="10"/>
      <c r="Q19" s="10"/>
      <c r="R19" s="10"/>
      <c r="QA19" s="36"/>
      <c r="QI19"/>
      <c r="RC19" s="36"/>
      <c r="RD19" s="36"/>
      <c r="RE19" s="36"/>
      <c r="RF19" s="36"/>
      <c r="RG19" s="36"/>
      <c r="RH19" s="36"/>
      <c r="RI19" s="36"/>
      <c r="RJ19" s="36"/>
      <c r="SE19" s="36"/>
      <c r="SF19" s="36"/>
      <c r="SG19" s="36"/>
      <c r="SH19" s="36"/>
      <c r="SI19" s="36"/>
      <c r="SJ19" s="36"/>
      <c r="SK19" s="36"/>
      <c r="SL19" s="36"/>
    </row>
    <row r="20" spans="1:528" ht="17" x14ac:dyDescent="0.2">
      <c r="P20" s="10"/>
      <c r="Q20" s="10"/>
      <c r="R20" s="10"/>
      <c r="QA20" s="36"/>
      <c r="QI20"/>
      <c r="RC20" s="36"/>
      <c r="RD20" s="36"/>
      <c r="RE20" s="36"/>
      <c r="RF20" s="36"/>
      <c r="RG20" s="36"/>
      <c r="RH20" s="36"/>
      <c r="RI20" s="36"/>
      <c r="RJ20" s="36"/>
      <c r="SE20" s="36"/>
      <c r="SF20" s="36"/>
      <c r="SG20" s="36"/>
      <c r="SH20" s="36"/>
      <c r="SI20" s="36"/>
      <c r="SJ20" s="36"/>
      <c r="SK20" s="36"/>
      <c r="SL20" s="36"/>
    </row>
    <row r="21" spans="1:528" ht="17" x14ac:dyDescent="0.2">
      <c r="B21" s="23" t="s">
        <v>51</v>
      </c>
      <c r="P21" s="10"/>
      <c r="Q21" s="10"/>
      <c r="R21" s="10"/>
      <c r="AN21" s="42">
        <v>8.6</v>
      </c>
      <c r="BJ21" s="42">
        <v>8.6</v>
      </c>
      <c r="CF21" s="42">
        <v>8.6</v>
      </c>
      <c r="DC21" s="4"/>
      <c r="DJ21" s="42">
        <v>8.6</v>
      </c>
      <c r="EE21" s="4"/>
      <c r="EL21" s="42">
        <v>8.6</v>
      </c>
      <c r="FG21" s="4"/>
      <c r="FN21" s="42">
        <v>8.6</v>
      </c>
      <c r="GI21" s="4"/>
      <c r="GP21" s="42">
        <v>8.6</v>
      </c>
      <c r="HK21" s="4"/>
      <c r="HR21" s="42">
        <v>8.6</v>
      </c>
      <c r="IM21" s="4"/>
      <c r="IT21" s="42">
        <v>8.6</v>
      </c>
      <c r="JO21" s="4"/>
      <c r="JV21" s="42">
        <v>8.6</v>
      </c>
      <c r="KQ21" s="4"/>
      <c r="KX21" s="42">
        <v>8.6</v>
      </c>
      <c r="LS21" s="4"/>
      <c r="LZ21" s="42">
        <v>8.6</v>
      </c>
      <c r="MU21" s="4"/>
      <c r="NB21" s="42">
        <v>8.6</v>
      </c>
      <c r="NW21" s="4"/>
      <c r="OD21" s="42">
        <v>8.6</v>
      </c>
      <c r="OY21" s="4"/>
      <c r="PF21" s="42">
        <v>8.6</v>
      </c>
      <c r="QA21" s="4"/>
      <c r="QH21" s="42">
        <v>8.6</v>
      </c>
      <c r="QI21"/>
      <c r="RC21" s="4"/>
      <c r="RD21" s="36"/>
      <c r="RE21" s="36"/>
      <c r="RF21" s="36"/>
      <c r="RG21" s="36"/>
      <c r="RH21" s="36"/>
      <c r="RI21" s="36"/>
      <c r="RJ21" s="42">
        <v>8.6</v>
      </c>
      <c r="SE21" s="4"/>
      <c r="SF21" s="36"/>
      <c r="SG21" s="36"/>
      <c r="SH21" s="36"/>
      <c r="SI21" s="36"/>
      <c r="SJ21" s="36"/>
      <c r="SK21" s="36"/>
      <c r="SL21" s="42">
        <v>8.6</v>
      </c>
    </row>
    <row r="22" spans="1:528" ht="17" x14ac:dyDescent="0.2">
      <c r="B22" s="30" t="s">
        <v>50</v>
      </c>
      <c r="P22" s="10"/>
      <c r="Q22" s="10"/>
      <c r="R22" s="10"/>
      <c r="AN22" s="52">
        <v>8.6</v>
      </c>
      <c r="BJ22" s="52">
        <v>8.6</v>
      </c>
      <c r="CF22" s="52">
        <v>8.6</v>
      </c>
      <c r="DC22" s="4"/>
      <c r="DJ22" s="52">
        <v>8.6</v>
      </c>
      <c r="EE22" s="4"/>
      <c r="EL22" s="52">
        <v>8.6</v>
      </c>
      <c r="FG22" s="4"/>
      <c r="FN22" s="52">
        <v>8.6</v>
      </c>
      <c r="GI22" s="4"/>
      <c r="GP22" s="52">
        <v>8.6</v>
      </c>
      <c r="HK22" s="4"/>
      <c r="HR22" s="52">
        <v>8.6</v>
      </c>
      <c r="IM22" s="4"/>
      <c r="IT22" s="52">
        <v>8.6</v>
      </c>
      <c r="JO22" s="4"/>
      <c r="JV22" s="52">
        <v>8.6</v>
      </c>
      <c r="KQ22" s="4"/>
      <c r="KX22" s="52">
        <v>8.6</v>
      </c>
      <c r="LS22" s="4"/>
      <c r="LZ22" s="52">
        <v>8.6</v>
      </c>
      <c r="MU22" s="4"/>
      <c r="NB22" s="52">
        <v>8.6</v>
      </c>
      <c r="NW22" s="4"/>
      <c r="OD22" s="52">
        <v>8.6</v>
      </c>
      <c r="OY22" s="4"/>
      <c r="PF22" s="52">
        <v>8.6</v>
      </c>
      <c r="QA22" s="4"/>
      <c r="QH22" s="52">
        <v>8.6</v>
      </c>
      <c r="QI22"/>
      <c r="RC22" s="4"/>
      <c r="RD22" s="36"/>
      <c r="RE22" s="36"/>
      <c r="RF22" s="36"/>
      <c r="RG22" s="36"/>
      <c r="RH22" s="36"/>
      <c r="RI22" s="36"/>
      <c r="RJ22" s="52">
        <v>8.6</v>
      </c>
      <c r="SE22" s="4"/>
      <c r="SF22" s="36"/>
      <c r="SG22" s="36"/>
      <c r="SH22" s="36"/>
      <c r="SI22" s="36"/>
      <c r="SJ22" s="36"/>
      <c r="SK22" s="36"/>
      <c r="SL22" s="52">
        <v>8.6</v>
      </c>
    </row>
    <row r="23" spans="1:528" ht="17" x14ac:dyDescent="0.2">
      <c r="A23" s="5"/>
      <c r="B23" s="31" t="s">
        <v>63</v>
      </c>
      <c r="C23" s="20"/>
      <c r="P23" s="10"/>
      <c r="Q23" s="10"/>
      <c r="R23" s="10"/>
      <c r="AN23" s="44">
        <v>10.4</v>
      </c>
      <c r="BJ23" s="44">
        <v>10.4</v>
      </c>
      <c r="CF23" s="44">
        <v>10.4</v>
      </c>
      <c r="DC23" s="4"/>
      <c r="DJ23" s="44">
        <v>0</v>
      </c>
      <c r="EE23" s="4"/>
      <c r="EL23" s="44">
        <v>0</v>
      </c>
      <c r="FG23" s="4"/>
      <c r="FN23" s="44">
        <v>0</v>
      </c>
      <c r="GI23" s="4"/>
      <c r="GP23" s="44">
        <v>0</v>
      </c>
      <c r="HK23" s="4"/>
      <c r="HR23" s="44">
        <v>0</v>
      </c>
      <c r="IM23" s="4"/>
      <c r="IT23" s="44">
        <v>0</v>
      </c>
      <c r="JO23" s="4"/>
      <c r="JV23" s="44">
        <v>0</v>
      </c>
      <c r="KQ23" s="4"/>
      <c r="KX23" s="44">
        <v>0</v>
      </c>
      <c r="LS23" s="4"/>
      <c r="LZ23" s="44">
        <v>0</v>
      </c>
      <c r="MU23" s="4"/>
      <c r="NB23" s="44">
        <v>0</v>
      </c>
      <c r="NW23" s="4"/>
      <c r="OD23" s="44">
        <v>0</v>
      </c>
      <c r="OY23" s="4"/>
      <c r="PF23" s="44">
        <v>0</v>
      </c>
      <c r="QA23" s="4"/>
      <c r="QH23" s="44">
        <v>0</v>
      </c>
      <c r="QI23"/>
      <c r="RC23" s="4"/>
      <c r="RD23" s="36"/>
      <c r="RE23" s="36"/>
      <c r="RF23" s="36"/>
      <c r="RG23" s="36"/>
      <c r="RH23" s="36"/>
      <c r="RI23" s="36"/>
      <c r="RJ23" s="44">
        <v>0</v>
      </c>
      <c r="SE23" s="4"/>
      <c r="SF23" s="36"/>
      <c r="SG23" s="36"/>
      <c r="SH23" s="36"/>
      <c r="SI23" s="36"/>
      <c r="SJ23" s="36"/>
      <c r="SK23" s="36"/>
      <c r="SL23" s="44">
        <v>0</v>
      </c>
    </row>
    <row r="24" spans="1:528" ht="17" x14ac:dyDescent="0.2">
      <c r="A24" s="5"/>
      <c r="B24" s="35" t="s">
        <v>75</v>
      </c>
      <c r="C24" s="20"/>
      <c r="P24" s="10"/>
      <c r="Q24" s="10"/>
      <c r="R24" s="10"/>
      <c r="AN24" s="45">
        <v>11.7</v>
      </c>
      <c r="BJ24" s="45">
        <v>11.7</v>
      </c>
      <c r="CF24" s="45">
        <v>11.7</v>
      </c>
      <c r="DC24" s="4"/>
      <c r="DJ24" s="45">
        <v>0</v>
      </c>
      <c r="EE24" s="4"/>
      <c r="EL24" s="45">
        <v>0</v>
      </c>
      <c r="FG24" s="4"/>
      <c r="FN24" s="45">
        <v>0</v>
      </c>
      <c r="GI24" s="4"/>
      <c r="GP24" s="45">
        <v>0</v>
      </c>
      <c r="HK24" s="4"/>
      <c r="HR24" s="45">
        <v>0</v>
      </c>
      <c r="IM24" s="4"/>
      <c r="IT24" s="45">
        <v>0</v>
      </c>
      <c r="JO24" s="4"/>
      <c r="JV24" s="45">
        <v>0</v>
      </c>
      <c r="KQ24" s="4"/>
      <c r="KX24" s="45">
        <v>0</v>
      </c>
      <c r="LS24" s="4"/>
      <c r="LZ24" s="45">
        <v>0</v>
      </c>
      <c r="MU24" s="4"/>
      <c r="NB24" s="45">
        <v>0</v>
      </c>
      <c r="NW24" s="4"/>
      <c r="OD24" s="45">
        <v>0</v>
      </c>
      <c r="OY24" s="4"/>
      <c r="PF24" s="45">
        <v>0</v>
      </c>
      <c r="QA24" s="4"/>
      <c r="QH24" s="45">
        <v>0</v>
      </c>
      <c r="QI24"/>
      <c r="RC24" s="4"/>
      <c r="RD24" s="36"/>
      <c r="RE24" s="36"/>
      <c r="RF24" s="36"/>
      <c r="RG24" s="36"/>
      <c r="RH24" s="36"/>
      <c r="RI24" s="36"/>
      <c r="RJ24" s="45">
        <v>0</v>
      </c>
      <c r="SE24" s="4"/>
      <c r="SF24" s="36"/>
      <c r="SG24" s="36"/>
      <c r="SH24" s="36"/>
      <c r="SI24" s="36"/>
      <c r="SJ24" s="36"/>
      <c r="SK24" s="36"/>
      <c r="SL24" s="45">
        <v>0</v>
      </c>
    </row>
    <row r="25" spans="1:528" ht="17" x14ac:dyDescent="0.2">
      <c r="A25" s="5"/>
      <c r="B25" s="34" t="s">
        <v>48</v>
      </c>
      <c r="C25" s="20"/>
      <c r="P25" s="10"/>
      <c r="Q25" s="10"/>
      <c r="R25" s="10"/>
      <c r="AN25" s="46">
        <v>43</v>
      </c>
      <c r="BJ25" s="46">
        <v>43</v>
      </c>
      <c r="CF25" s="46">
        <v>43</v>
      </c>
      <c r="DC25" s="4"/>
      <c r="DJ25" s="46">
        <v>43</v>
      </c>
      <c r="EE25" s="4"/>
      <c r="EL25" s="46">
        <v>43</v>
      </c>
      <c r="FG25" s="4"/>
      <c r="FN25" s="46">
        <v>43</v>
      </c>
      <c r="GI25" s="4"/>
      <c r="GP25" s="46">
        <v>43</v>
      </c>
      <c r="HK25" s="4"/>
      <c r="HR25" s="46">
        <v>43</v>
      </c>
      <c r="IM25" s="4"/>
      <c r="IT25" s="46">
        <v>43</v>
      </c>
      <c r="JO25" s="4"/>
      <c r="JV25" s="46">
        <v>43</v>
      </c>
      <c r="KQ25" s="4"/>
      <c r="KX25" s="46">
        <v>43</v>
      </c>
      <c r="LS25" s="4"/>
      <c r="LZ25" s="46">
        <v>43</v>
      </c>
      <c r="MU25" s="4"/>
      <c r="NB25" s="46">
        <v>43</v>
      </c>
      <c r="NW25" s="4"/>
      <c r="OD25" s="46">
        <v>43</v>
      </c>
      <c r="OY25" s="4"/>
      <c r="PF25" s="46">
        <v>43</v>
      </c>
      <c r="QA25" s="4"/>
      <c r="QH25" s="46">
        <v>43</v>
      </c>
      <c r="QI25"/>
      <c r="RC25" s="4"/>
      <c r="RD25" s="36"/>
      <c r="RE25" s="36"/>
      <c r="RF25" s="36"/>
      <c r="RG25" s="36"/>
      <c r="RH25" s="36"/>
      <c r="RI25" s="36"/>
      <c r="RJ25" s="46">
        <v>43</v>
      </c>
      <c r="SE25" s="4"/>
      <c r="SF25" s="36"/>
      <c r="SG25" s="36"/>
      <c r="SH25" s="36"/>
      <c r="SI25" s="36"/>
      <c r="SJ25" s="36"/>
      <c r="SK25" s="36"/>
      <c r="SL25" s="46">
        <v>43</v>
      </c>
    </row>
    <row r="26" spans="1:528" ht="17" x14ac:dyDescent="0.2">
      <c r="A26" s="5"/>
      <c r="B26" s="24" t="s">
        <v>49</v>
      </c>
      <c r="C26" s="20"/>
      <c r="P26" s="10"/>
      <c r="Q26" s="10"/>
      <c r="R26" s="10"/>
      <c r="AN26" s="47">
        <v>43.8</v>
      </c>
      <c r="BJ26" s="47">
        <v>43.8</v>
      </c>
      <c r="CF26" s="47">
        <v>43.8</v>
      </c>
      <c r="DC26" s="4"/>
      <c r="DJ26" s="47">
        <v>43.8</v>
      </c>
      <c r="EE26" s="4"/>
      <c r="EL26" s="47">
        <v>43.8</v>
      </c>
      <c r="FG26" s="4"/>
      <c r="FN26" s="47">
        <v>43.8</v>
      </c>
      <c r="GI26" s="4"/>
      <c r="GP26" s="47">
        <v>43.8</v>
      </c>
      <c r="HK26" s="4"/>
      <c r="HR26" s="47">
        <v>43.8</v>
      </c>
      <c r="IM26" s="4"/>
      <c r="IT26" s="47">
        <v>43.8</v>
      </c>
      <c r="JO26" s="4"/>
      <c r="JV26" s="47">
        <v>43.8</v>
      </c>
      <c r="KQ26" s="4"/>
      <c r="KX26" s="47">
        <v>43.8</v>
      </c>
      <c r="LS26" s="4"/>
      <c r="LZ26" s="47">
        <v>43.8</v>
      </c>
      <c r="MU26" s="4"/>
      <c r="NB26" s="47">
        <v>43.8</v>
      </c>
      <c r="NW26" s="4"/>
      <c r="OD26" s="47">
        <v>43.8</v>
      </c>
      <c r="OY26" s="4"/>
      <c r="PF26" s="47">
        <v>43.8</v>
      </c>
      <c r="QA26" s="4"/>
      <c r="QH26" s="47">
        <v>43.8</v>
      </c>
      <c r="QI26"/>
      <c r="RC26" s="4"/>
      <c r="RD26" s="36"/>
      <c r="RE26" s="36"/>
      <c r="RF26" s="36"/>
      <c r="RG26" s="36"/>
      <c r="RH26" s="36"/>
      <c r="RI26" s="36"/>
      <c r="RJ26" s="47">
        <v>43.8</v>
      </c>
      <c r="SE26" s="4"/>
      <c r="SF26" s="36"/>
      <c r="SG26" s="36"/>
      <c r="SH26" s="36"/>
      <c r="SI26" s="36"/>
      <c r="SJ26" s="36"/>
      <c r="SK26" s="36"/>
      <c r="SL26" s="47">
        <v>43.8</v>
      </c>
    </row>
    <row r="27" spans="1:528" ht="17" x14ac:dyDescent="0.2">
      <c r="A27" s="5"/>
      <c r="B27" s="33" t="s">
        <v>62</v>
      </c>
      <c r="C27" s="20"/>
      <c r="P27" s="10"/>
      <c r="Q27" s="10"/>
      <c r="R27" s="10"/>
      <c r="AN27" s="48">
        <v>44.8</v>
      </c>
      <c r="BJ27" s="48">
        <v>44.8</v>
      </c>
      <c r="CF27" s="48">
        <v>44.8</v>
      </c>
      <c r="DC27" s="4"/>
      <c r="DJ27" s="48">
        <v>44.8</v>
      </c>
      <c r="EE27" s="4"/>
      <c r="EL27" s="48">
        <v>44.8</v>
      </c>
      <c r="FG27" s="4"/>
      <c r="FN27" s="48">
        <v>44.8</v>
      </c>
      <c r="GI27" s="4"/>
      <c r="GP27" s="48">
        <v>44.8</v>
      </c>
      <c r="HK27" s="4"/>
      <c r="HR27" s="48">
        <v>44.8</v>
      </c>
      <c r="IM27" s="4"/>
      <c r="IT27" s="48">
        <v>44.8</v>
      </c>
      <c r="JO27" s="4"/>
      <c r="JV27" s="48">
        <v>44.8</v>
      </c>
      <c r="KQ27" s="4"/>
      <c r="KX27" s="48">
        <v>44.8</v>
      </c>
      <c r="LS27" s="4"/>
      <c r="LZ27" s="48">
        <v>44.8</v>
      </c>
      <c r="MU27" s="4"/>
      <c r="NB27" s="48">
        <v>44.8</v>
      </c>
      <c r="NW27" s="4"/>
      <c r="OD27" s="48">
        <v>44.8</v>
      </c>
      <c r="OY27" s="4"/>
      <c r="PF27" s="48">
        <v>44.8</v>
      </c>
      <c r="QA27" s="4"/>
      <c r="QH27" s="48">
        <v>44.8</v>
      </c>
      <c r="QI27"/>
      <c r="RC27" s="4"/>
      <c r="RD27" s="36"/>
      <c r="RE27" s="36"/>
      <c r="RF27" s="36"/>
      <c r="RG27" s="36"/>
      <c r="RH27" s="36"/>
      <c r="RI27" s="36"/>
      <c r="RJ27" s="48">
        <v>44.8</v>
      </c>
      <c r="SE27" s="4"/>
      <c r="SF27" s="36"/>
      <c r="SG27" s="36"/>
      <c r="SH27" s="36"/>
      <c r="SI27" s="36"/>
      <c r="SJ27" s="36"/>
      <c r="SK27" s="36"/>
      <c r="SL27" s="48">
        <v>44.8</v>
      </c>
    </row>
    <row r="28" spans="1:528" ht="17" x14ac:dyDescent="0.2">
      <c r="A28" s="5"/>
      <c r="B28" s="25" t="s">
        <v>32</v>
      </c>
      <c r="C28" s="20"/>
      <c r="P28" s="10"/>
      <c r="Q28" s="10"/>
      <c r="R28" s="10"/>
      <c r="AN28" s="49">
        <v>46.7</v>
      </c>
      <c r="BJ28" s="49">
        <v>46.7</v>
      </c>
      <c r="CF28" s="49">
        <v>46.7</v>
      </c>
      <c r="DC28" s="4"/>
      <c r="DJ28" s="49">
        <v>46.7</v>
      </c>
      <c r="EE28" s="4"/>
      <c r="EL28" s="49">
        <v>46.7</v>
      </c>
      <c r="FG28" s="4"/>
      <c r="FN28" s="49">
        <v>46.7</v>
      </c>
      <c r="GI28" s="4"/>
      <c r="GP28" s="49">
        <v>46.7</v>
      </c>
      <c r="HK28" s="4"/>
      <c r="HR28" s="49">
        <v>46.7</v>
      </c>
      <c r="IM28" s="4"/>
      <c r="IT28" s="49">
        <v>46.7</v>
      </c>
      <c r="JO28" s="4"/>
      <c r="JV28" s="49">
        <v>46.7</v>
      </c>
      <c r="KQ28" s="4"/>
      <c r="KX28" s="49">
        <v>46.7</v>
      </c>
      <c r="LS28" s="4"/>
      <c r="LZ28" s="49">
        <v>46.7</v>
      </c>
      <c r="MU28" s="4"/>
      <c r="NB28" s="49">
        <v>46.7</v>
      </c>
      <c r="NW28" s="4"/>
      <c r="OD28" s="49">
        <v>46.7</v>
      </c>
      <c r="OY28" s="4"/>
      <c r="PF28" s="49">
        <v>46.7</v>
      </c>
      <c r="QA28" s="4"/>
      <c r="QH28" s="49">
        <v>46.7</v>
      </c>
      <c r="QI28"/>
      <c r="RC28" s="4"/>
      <c r="RD28" s="36"/>
      <c r="RE28" s="36"/>
      <c r="RF28" s="36"/>
      <c r="RG28" s="36"/>
      <c r="RH28" s="36"/>
      <c r="RI28" s="36"/>
      <c r="RJ28" s="49">
        <v>46.7</v>
      </c>
      <c r="SE28" s="4"/>
      <c r="SF28" s="36"/>
      <c r="SG28" s="36"/>
      <c r="SH28" s="36"/>
      <c r="SI28" s="36"/>
      <c r="SJ28" s="36"/>
      <c r="SK28" s="36"/>
      <c r="SL28" s="49">
        <v>46.7</v>
      </c>
    </row>
    <row r="29" spans="1:528" x14ac:dyDescent="0.2">
      <c r="B29" s="29" t="s">
        <v>54</v>
      </c>
      <c r="C29" s="2"/>
    </row>
    <row r="30" spans="1:528" x14ac:dyDescent="0.2">
      <c r="A30" s="5"/>
      <c r="B30" s="5"/>
      <c r="C30" s="20"/>
      <c r="PH30" s="2"/>
      <c r="PI30" s="2"/>
      <c r="PJ30" s="2"/>
      <c r="PK30" s="2"/>
      <c r="PL30" s="2"/>
      <c r="PM30" s="2"/>
      <c r="PN30" s="2"/>
      <c r="PO30" s="2"/>
      <c r="PP30" s="2"/>
    </row>
    <row r="31" spans="1:528" x14ac:dyDescent="0.2">
      <c r="A31" s="5"/>
      <c r="B31" s="5"/>
      <c r="C31" s="20"/>
    </row>
    <row r="32" spans="1:528" x14ac:dyDescent="0.2">
      <c r="A32" s="5"/>
      <c r="B32" s="5"/>
      <c r="C32" s="20"/>
    </row>
    <row r="33" spans="1:3" x14ac:dyDescent="0.2">
      <c r="A33" s="5"/>
      <c r="B33" s="5"/>
      <c r="C33" s="5"/>
    </row>
    <row r="36" spans="1:3" x14ac:dyDescent="0.2">
      <c r="B36" s="60"/>
    </row>
  </sheetData>
  <sheetProtection sheet="1" formatCells="0" formatColumns="0" formatRows="0"/>
  <autoFilter ref="A1:TH1" xr:uid="{562C6DCA-CC42-3044-B5F7-4065DAFFC028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4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sortState xmlns:xlrd2="http://schemas.microsoft.com/office/spreadsheetml/2017/richdata2" ref="A4:TH18">
      <sortCondition descending="1" ref="F1:F19"/>
    </sortState>
  </autoFilter>
  <mergeCells count="129">
    <mergeCell ref="SA2:SD2"/>
    <mergeCell ref="SM2:SP2"/>
    <mergeCell ref="SQ2:ST2"/>
    <mergeCell ref="SU2:SX2"/>
    <mergeCell ref="SY2:TB2"/>
    <mergeCell ref="QU2:QX2"/>
    <mergeCell ref="QY2:RB2"/>
    <mergeCell ref="RK2:RN2"/>
    <mergeCell ref="RO2:RR2"/>
    <mergeCell ref="RS2:RV2"/>
    <mergeCell ref="RW2:RZ2"/>
    <mergeCell ref="PO2:PR2"/>
    <mergeCell ref="PS2:PV2"/>
    <mergeCell ref="PW2:PZ2"/>
    <mergeCell ref="QI2:QL2"/>
    <mergeCell ref="QM2:QP2"/>
    <mergeCell ref="QQ2:QT2"/>
    <mergeCell ref="OI2:OL2"/>
    <mergeCell ref="OM2:OP2"/>
    <mergeCell ref="OQ2:OT2"/>
    <mergeCell ref="OU2:OX2"/>
    <mergeCell ref="PG2:PJ2"/>
    <mergeCell ref="PK2:PN2"/>
    <mergeCell ref="NC2:NF2"/>
    <mergeCell ref="NG2:NJ2"/>
    <mergeCell ref="NK2:NN2"/>
    <mergeCell ref="NO2:NR2"/>
    <mergeCell ref="NS2:NV2"/>
    <mergeCell ref="OE2:OH2"/>
    <mergeCell ref="LO2:LR2"/>
    <mergeCell ref="MA2:MD2"/>
    <mergeCell ref="ME2:MH2"/>
    <mergeCell ref="MI2:ML2"/>
    <mergeCell ref="MM2:MP2"/>
    <mergeCell ref="MQ2:MT2"/>
    <mergeCell ref="KI2:KL2"/>
    <mergeCell ref="KM2:KP2"/>
    <mergeCell ref="KY2:LB2"/>
    <mergeCell ref="LC2:LF2"/>
    <mergeCell ref="LG2:LJ2"/>
    <mergeCell ref="LK2:LN2"/>
    <mergeCell ref="JC2:JF2"/>
    <mergeCell ref="JG2:JJ2"/>
    <mergeCell ref="JK2:JN2"/>
    <mergeCell ref="JW2:JZ2"/>
    <mergeCell ref="KA2:KD2"/>
    <mergeCell ref="KE2:KH2"/>
    <mergeCell ref="HW2:HZ2"/>
    <mergeCell ref="IA2:ID2"/>
    <mergeCell ref="IE2:IH2"/>
    <mergeCell ref="II2:IL2"/>
    <mergeCell ref="IU2:IX2"/>
    <mergeCell ref="IY2:JB2"/>
    <mergeCell ref="GQ2:GT2"/>
    <mergeCell ref="GU2:GX2"/>
    <mergeCell ref="GY2:HB2"/>
    <mergeCell ref="HC2:HF2"/>
    <mergeCell ref="HG2:HJ2"/>
    <mergeCell ref="HS2:HV2"/>
    <mergeCell ref="FC2:FF2"/>
    <mergeCell ref="FO2:FR2"/>
    <mergeCell ref="FS2:FV2"/>
    <mergeCell ref="FW2:FZ2"/>
    <mergeCell ref="GA2:GD2"/>
    <mergeCell ref="GE2:GH2"/>
    <mergeCell ref="DW2:DZ2"/>
    <mergeCell ref="EA2:ED2"/>
    <mergeCell ref="EM2:EP2"/>
    <mergeCell ref="EQ2:ET2"/>
    <mergeCell ref="EU2:EX2"/>
    <mergeCell ref="EY2:FB2"/>
    <mergeCell ref="RK1:SL1"/>
    <mergeCell ref="SM1:TH1"/>
    <mergeCell ref="S2:V2"/>
    <mergeCell ref="W2:Z2"/>
    <mergeCell ref="AA2:AD2"/>
    <mergeCell ref="AE2:AH2"/>
    <mergeCell ref="AO2:AR2"/>
    <mergeCell ref="AS2:AV2"/>
    <mergeCell ref="AW2:AZ2"/>
    <mergeCell ref="BA2:BD2"/>
    <mergeCell ref="KY1:LZ1"/>
    <mergeCell ref="MA1:NB1"/>
    <mergeCell ref="NC1:OD1"/>
    <mergeCell ref="OE1:PF1"/>
    <mergeCell ref="PG1:QH1"/>
    <mergeCell ref="QI1:RJ1"/>
    <mergeCell ref="EM1:FN1"/>
    <mergeCell ref="FO1:GP1"/>
    <mergeCell ref="GQ1:HR1"/>
    <mergeCell ref="HS1:IT1"/>
    <mergeCell ref="IU1:JV1"/>
    <mergeCell ref="JW1:KX1"/>
    <mergeCell ref="S1:AN1"/>
    <mergeCell ref="AO1:BJ1"/>
    <mergeCell ref="BK1:CF1"/>
    <mergeCell ref="CG1:CH1"/>
    <mergeCell ref="CI1:DJ1"/>
    <mergeCell ref="DK1:EL1"/>
    <mergeCell ref="M1:M3"/>
    <mergeCell ref="N1:N3"/>
    <mergeCell ref="O1:O3"/>
    <mergeCell ref="P1:P3"/>
    <mergeCell ref="Q1:Q3"/>
    <mergeCell ref="R1:R3"/>
    <mergeCell ref="CQ2:CT2"/>
    <mergeCell ref="CU2:CX2"/>
    <mergeCell ref="CY2:DB2"/>
    <mergeCell ref="DK2:DN2"/>
    <mergeCell ref="DO2:DR2"/>
    <mergeCell ref="DS2:DV2"/>
    <mergeCell ref="BK2:BN2"/>
    <mergeCell ref="BO2:BR2"/>
    <mergeCell ref="BS2:BV2"/>
    <mergeCell ref="BW2:BZ2"/>
    <mergeCell ref="CI2:CL2"/>
    <mergeCell ref="CM2:CP2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</mergeCells>
  <conditionalFormatting sqref="A4:A1048576">
    <cfRule type="expression" dxfId="122" priority="40" stopIfTrue="1">
      <formula>IF(A4&gt;8,1,0)</formula>
    </cfRule>
    <cfRule type="expression" dxfId="121" priority="41" stopIfTrue="1">
      <formula>AND(G4="P",F4="")</formula>
    </cfRule>
  </conditionalFormatting>
  <conditionalFormatting sqref="H1:H1048576">
    <cfRule type="containsText" dxfId="120" priority="35" stopIfTrue="1" operator="containsText" text="National Team">
      <formula>NOT(ISERROR(SEARCH("National Team",H1)))</formula>
    </cfRule>
    <cfRule type="containsText" dxfId="119" priority="36" stopIfTrue="1" operator="containsText" text="Worlds Team">
      <formula>NOT(ISERROR(SEARCH("Worlds Team",H1)))</formula>
    </cfRule>
    <cfRule type="containsText" dxfId="118" priority="37" stopIfTrue="1" operator="containsText" text="Excellence">
      <formula>NOT(ISERROR(SEARCH("Excellence",H1)))</formula>
    </cfRule>
    <cfRule type="containsText" dxfId="117" priority="38" stopIfTrue="1" operator="containsText" text="Merit">
      <formula>NOT(ISERROR(SEARCH("Merit",H1)))</formula>
    </cfRule>
    <cfRule type="containsText" dxfId="116" priority="39" stopIfTrue="1" operator="containsText" text="No DD">
      <formula>NOT(ISERROR(SEARCH("No DD",H1)))</formula>
    </cfRule>
  </conditionalFormatting>
  <conditionalFormatting sqref="DD1:DD1048576 EF1:EF1048576 FH1:FH1048576 GJ1:GJ1048576 HL1:HL1048576 IN1:IN1048576 JP1:JP1048576 KR1:KR1048576 LT1:LT1048576 MV1:MV1048576 NX1:NX1048576 OZ1:OZ1048576 QB1:QB1048576 RD1:RD1048576 SF1:SF1048576">
    <cfRule type="cellIs" dxfId="115" priority="31" stopIfTrue="1" operator="between">
      <formula>DJ$25-0.00001</formula>
      <formula>DJ$26-0.00001</formula>
    </cfRule>
    <cfRule type="cellIs" dxfId="114" priority="32" stopIfTrue="1" operator="between">
      <formula>DJ$26-0.00001</formula>
      <formula>DJ$27-0.00001</formula>
    </cfRule>
    <cfRule type="cellIs" dxfId="113" priority="33" stopIfTrue="1" operator="between">
      <formula>DJ$27-0.00001</formula>
      <formula>DJ$28-0.00001</formula>
    </cfRule>
    <cfRule type="cellIs" dxfId="112" priority="34" stopIfTrue="1" operator="between">
      <formula>DJ$28-0.00001</formula>
      <formula>1000</formula>
    </cfRule>
  </conditionalFormatting>
  <conditionalFormatting sqref="DH1:DH1048576 EJ1:EJ1048576 FL1:FL1048576 GN1:GN1048576 HP1:HP1048576 IR1:IR1048576 JT1:JT1048576 KV1:KV1048576 LX1:LX1048576 MZ1:MZ1048576 OB1:OB1048576 PD1:PD1048576 RH1:RH1048576 QF1:QF1048576 SJ1:SJ1048576">
    <cfRule type="cellIs" dxfId="111" priority="27" stopIfTrue="1" operator="between">
      <formula>DJ$21-0.00001</formula>
      <formula>DJ$22-0.00001</formula>
    </cfRule>
    <cfRule type="cellIs" dxfId="110" priority="28" stopIfTrue="1" operator="between">
      <formula>DJ$22-0.00001</formula>
      <formula>1000</formula>
    </cfRule>
    <cfRule type="cellIs" dxfId="109" priority="29" stopIfTrue="1" operator="between">
      <formula>1000</formula>
      <formula>2000</formula>
    </cfRule>
    <cfRule type="cellIs" dxfId="108" priority="30" stopIfTrue="1" operator="between">
      <formula>2000</formula>
      <formula>3000</formula>
    </cfRule>
  </conditionalFormatting>
  <conditionalFormatting sqref="AJ1:AJ1048576 BF1:BF1048576 CB1:CB1048576">
    <cfRule type="cellIs" dxfId="107" priority="23" stopIfTrue="1" operator="between">
      <formula>AN$21-0.00001</formula>
      <formula>AN$22-0.00001</formula>
    </cfRule>
    <cfRule type="cellIs" dxfId="106" priority="24" stopIfTrue="1" operator="between">
      <formula>AN$22-0.00001</formula>
      <formula>AN$23-0.00001</formula>
    </cfRule>
    <cfRule type="cellIs" dxfId="105" priority="25" stopIfTrue="1" operator="between">
      <formula>AN$23-0.00001</formula>
      <formula>AN$24-0.00001</formula>
    </cfRule>
    <cfRule type="cellIs" dxfId="104" priority="26" stopIfTrue="1" operator="between">
      <formula>AN$24-0.00001</formula>
      <formula>1000</formula>
    </cfRule>
  </conditionalFormatting>
  <conditionalFormatting sqref="AL1:AL1048576 BH1:BH1048576 CD1:CD1048576">
    <cfRule type="cellIs" dxfId="103" priority="19" stopIfTrue="1" operator="between">
      <formula>AN$21-0.00001</formula>
      <formula>AN$22-0.00001</formula>
    </cfRule>
    <cfRule type="cellIs" dxfId="102" priority="20" stopIfTrue="1" operator="between">
      <formula>AN$22-0.00001</formula>
      <formula>AN$23-0.00001</formula>
    </cfRule>
    <cfRule type="cellIs" dxfId="101" priority="21" stopIfTrue="1" operator="between">
      <formula>AN$23-0.00001</formula>
      <formula>AN$24-0.00001</formula>
    </cfRule>
    <cfRule type="cellIs" dxfId="100" priority="22" stopIfTrue="1" operator="between">
      <formula>AN$24-0.00001</formula>
      <formula>1000</formula>
    </cfRule>
  </conditionalFormatting>
  <conditionalFormatting sqref="AK1:AK1048576 BG1:BG1048576 CC1:CC1048576">
    <cfRule type="cellIs" dxfId="99" priority="15" operator="between">
      <formula>AN$25-0.00001</formula>
      <formula>AN$26-0.00001</formula>
    </cfRule>
    <cfRule type="cellIs" dxfId="98" priority="16" stopIfTrue="1" operator="between">
      <formula>AN$26-0.00001</formula>
      <formula>AN$27-0.00001</formula>
    </cfRule>
    <cfRule type="cellIs" dxfId="97" priority="17" stopIfTrue="1" operator="between">
      <formula>AN$27-0.00001</formula>
      <formula>AN$28-0.00001</formula>
    </cfRule>
    <cfRule type="cellIs" dxfId="96" priority="18" stopIfTrue="1" operator="between">
      <formula>AN$28-0.00001</formula>
      <formula>1000</formula>
    </cfRule>
  </conditionalFormatting>
  <conditionalFormatting sqref="DC1:DC1048576 EE1:EE1048576 FG1:FG1048576 GI1:GI1048576 HK1:HK1048576 IM1:IM1048576 JO1:JO1048576 KQ1:KQ1048576 LS1:LS1048576 MU1:MU1048576 NW1:NW1048576 OY1:OY1048576 QA1:QA28 RC1:RC28 SE1:SE28">
    <cfRule type="cellIs" dxfId="95" priority="11" stopIfTrue="1" operator="between">
      <formula>DJ$21-0.00001</formula>
      <formula>DJ$22-0.00001</formula>
    </cfRule>
    <cfRule type="cellIs" dxfId="94" priority="12" stopIfTrue="1" operator="between">
      <formula>DJ$22-0.00001</formula>
      <formula>1000</formula>
    </cfRule>
    <cfRule type="cellIs" dxfId="93" priority="13" stopIfTrue="1" operator="between">
      <formula>1000</formula>
      <formula>2000</formula>
    </cfRule>
    <cfRule type="cellIs" dxfId="92" priority="14" stopIfTrue="1" operator="between">
      <formula>2000</formula>
      <formula>3000</formula>
    </cfRule>
  </conditionalFormatting>
  <conditionalFormatting sqref="AM1:AM1048576 BI1:BI1048576 CE1:CE1048576 DI1:DI1048576 EK1:EK1048576 FM1:FM1048576 GO1:GO1048576 HQ1:HQ1048576 IS1:IS1048576 JU1:JU1048576 KW1:KW1048576 LY1:LY1048576 NA1:NA1048576 OC1:OC1048576 PE1:PE1048576 RI1:RI1048576 QG1:QG1048576 SK1:SK1048576">
    <cfRule type="cellIs" dxfId="91" priority="7" stopIfTrue="1" operator="between">
      <formula>AN$25-0.00001</formula>
      <formula>AN$26-0.00001</formula>
    </cfRule>
    <cfRule type="cellIs" dxfId="90" priority="8" stopIfTrue="1" operator="between">
      <formula>AN$26-0.00001</formula>
      <formula>AN$27-0.00001</formula>
    </cfRule>
    <cfRule type="cellIs" dxfId="89" priority="9" stopIfTrue="1" operator="between">
      <formula>AN$27-0.00001</formula>
      <formula>AN$28-0.00001</formula>
    </cfRule>
    <cfRule type="cellIs" dxfId="88" priority="10" stopIfTrue="1" operator="between">
      <formula>AN$28-0.00001</formula>
      <formula>1000</formula>
    </cfRule>
  </conditionalFormatting>
  <conditionalFormatting sqref="S4:AN18">
    <cfRule type="expression" dxfId="87" priority="6" stopIfTrue="1">
      <formula>IF($AI4&lt;&gt;"",1,0)</formula>
    </cfRule>
  </conditionalFormatting>
  <conditionalFormatting sqref="AO4:BJ18">
    <cfRule type="expression" dxfId="86" priority="5" stopIfTrue="1">
      <formula>IF($BE4&lt;&gt;"",1,0)</formula>
    </cfRule>
  </conditionalFormatting>
  <conditionalFormatting sqref="O1:O1048576 K1:K1048576 M1:M1048576">
    <cfRule type="expression" dxfId="85" priority="2" stopIfTrue="1">
      <formula>IF(K1=$BK$1,1,0)</formula>
    </cfRule>
    <cfRule type="expression" dxfId="84" priority="3" stopIfTrue="1">
      <formula>IF(K1=$AO$1,1,0)</formula>
    </cfRule>
    <cfRule type="expression" dxfId="83" priority="4" stopIfTrue="1">
      <formula>IF(K1=$S$1,1,0)</formula>
    </cfRule>
  </conditionalFormatting>
  <conditionalFormatting sqref="BK4:CF18">
    <cfRule type="expression" dxfId="82" priority="1" stopIfTrue="1">
      <formula>IF($CA4&lt;&gt;"",1,0)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7C0BF-3DA5-064E-A391-53E3A0D25928}">
  <sheetPr codeName="Sheet19"/>
  <dimension ref="A1:TH4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83203125" customWidth="1"/>
    <col min="15" max="15" width="27.5" customWidth="1"/>
    <col min="16" max="16" width="24.6640625" customWidth="1"/>
    <col min="17" max="17" width="13" customWidth="1"/>
    <col min="18" max="18" width="31.5" customWidth="1"/>
    <col min="19" max="35" width="10.83203125" hidden="1" customWidth="1"/>
    <col min="36" max="40" width="10.83203125" style="36" customWidth="1"/>
    <col min="41" max="57" width="10.83203125" hidden="1" customWidth="1"/>
    <col min="58" max="62" width="10.83203125" style="36" customWidth="1"/>
    <col min="63" max="79" width="10.83203125" hidden="1" customWidth="1"/>
    <col min="80" max="86" width="10.83203125" style="36" customWidth="1"/>
    <col min="87" max="106" width="10.83203125" hidden="1" customWidth="1"/>
    <col min="107" max="114" width="10.83203125" style="36" customWidth="1"/>
    <col min="115" max="134" width="10.83203125" hidden="1" customWidth="1"/>
    <col min="135" max="142" width="10.83203125" style="36" customWidth="1"/>
    <col min="143" max="162" width="10.83203125" hidden="1" customWidth="1"/>
    <col min="163" max="170" width="10.83203125" style="36" customWidth="1"/>
    <col min="171" max="190" width="10.83203125" hidden="1" customWidth="1"/>
    <col min="191" max="198" width="10.83203125" style="36" customWidth="1"/>
    <col min="199" max="218" width="10.83203125" hidden="1" customWidth="1"/>
    <col min="219" max="226" width="10.83203125" style="36" customWidth="1"/>
    <col min="227" max="246" width="10.83203125" hidden="1" customWidth="1"/>
    <col min="247" max="254" width="10.83203125" style="36" hidden="1" customWidth="1"/>
    <col min="255" max="274" width="10.83203125" hidden="1" customWidth="1"/>
    <col min="275" max="282" width="10.83203125" style="36" hidden="1" customWidth="1"/>
    <col min="283" max="302" width="10.83203125" hidden="1" customWidth="1"/>
    <col min="303" max="310" width="10.83203125" style="36" hidden="1" customWidth="1"/>
    <col min="311" max="330" width="10.83203125" hidden="1" customWidth="1"/>
    <col min="331" max="338" width="10.83203125" style="36" hidden="1" customWidth="1"/>
    <col min="339" max="358" width="10.83203125" hidden="1" customWidth="1"/>
    <col min="359" max="366" width="10.83203125" style="36" hidden="1" customWidth="1"/>
    <col min="367" max="386" width="10.83203125" hidden="1" customWidth="1"/>
    <col min="387" max="394" width="10.83203125" style="36" hidden="1" customWidth="1"/>
    <col min="395" max="414" width="10.83203125" hidden="1" customWidth="1"/>
    <col min="415" max="422" width="10.83203125" style="36" hidden="1" customWidth="1"/>
    <col min="423" max="443" width="10.83203125" hidden="1" customWidth="1"/>
    <col min="444" max="451" width="10.83203125" style="36" hidden="1" customWidth="1"/>
    <col min="452" max="528" width="10.83203125" hidden="1" customWidth="1"/>
  </cols>
  <sheetData>
    <row r="1" spans="1:528" ht="16" customHeight="1" x14ac:dyDescent="0.2">
      <c r="A1" s="71" t="s">
        <v>1</v>
      </c>
      <c r="B1" s="71" t="s">
        <v>27</v>
      </c>
      <c r="C1" s="71" t="s">
        <v>0</v>
      </c>
      <c r="D1" s="71" t="s">
        <v>55</v>
      </c>
      <c r="E1" s="71" t="s">
        <v>2</v>
      </c>
      <c r="F1" s="73" t="s">
        <v>61</v>
      </c>
      <c r="G1" s="73" t="s">
        <v>10</v>
      </c>
      <c r="H1" s="71" t="s">
        <v>11</v>
      </c>
      <c r="I1" s="73" t="s">
        <v>81</v>
      </c>
      <c r="J1" s="72" t="s">
        <v>267</v>
      </c>
      <c r="K1" s="70" t="s">
        <v>30</v>
      </c>
      <c r="L1" s="72" t="s">
        <v>268</v>
      </c>
      <c r="M1" s="70" t="s">
        <v>30</v>
      </c>
      <c r="N1" s="70" t="s">
        <v>12</v>
      </c>
      <c r="O1" s="70" t="s">
        <v>30</v>
      </c>
      <c r="P1" s="74" t="s">
        <v>13</v>
      </c>
      <c r="Q1" s="70" t="s">
        <v>31</v>
      </c>
      <c r="R1" s="70" t="s">
        <v>30</v>
      </c>
      <c r="S1" s="65" t="s">
        <v>195</v>
      </c>
      <c r="T1" s="65"/>
      <c r="U1" s="65"/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8" t="s">
        <v>230</v>
      </c>
      <c r="AP1" s="68"/>
      <c r="AQ1" s="68"/>
      <c r="AR1" s="68"/>
      <c r="AS1" s="68"/>
      <c r="AT1" s="68"/>
      <c r="AU1" s="68"/>
      <c r="AV1" s="68"/>
      <c r="AW1" s="68"/>
      <c r="AX1" s="68"/>
      <c r="AY1" s="68"/>
      <c r="AZ1" s="68"/>
      <c r="BA1" s="68"/>
      <c r="BB1" s="68"/>
      <c r="BC1" s="68"/>
      <c r="BD1" s="68"/>
      <c r="BE1" s="68"/>
      <c r="BF1" s="68"/>
      <c r="BG1" s="68"/>
      <c r="BH1" s="68"/>
      <c r="BI1" s="68"/>
      <c r="BJ1" s="68"/>
      <c r="BK1" s="65" t="s">
        <v>252</v>
      </c>
      <c r="BL1" s="65"/>
      <c r="BM1" s="65"/>
      <c r="BN1" s="65"/>
      <c r="BO1" s="65"/>
      <c r="BP1" s="65"/>
      <c r="BQ1" s="65"/>
      <c r="BR1" s="65"/>
      <c r="BS1" s="65"/>
      <c r="BT1" s="65"/>
      <c r="BU1" s="65"/>
      <c r="BV1" s="65"/>
      <c r="BW1" s="65"/>
      <c r="BX1" s="65"/>
      <c r="BY1" s="65"/>
      <c r="BZ1" s="65"/>
      <c r="CA1" s="65"/>
      <c r="CB1" s="65"/>
      <c r="CC1" s="65"/>
      <c r="CD1" s="65"/>
      <c r="CE1" s="65"/>
      <c r="CF1" s="65"/>
      <c r="CG1" s="69" t="s">
        <v>60</v>
      </c>
      <c r="CH1" s="69"/>
      <c r="CI1" s="65" t="s">
        <v>222</v>
      </c>
      <c r="CJ1" s="65"/>
      <c r="CK1" s="65"/>
      <c r="CL1" s="65"/>
      <c r="CM1" s="65"/>
      <c r="CN1" s="65"/>
      <c r="CO1" s="65"/>
      <c r="CP1" s="65"/>
      <c r="CQ1" s="65"/>
      <c r="CR1" s="65"/>
      <c r="CS1" s="65"/>
      <c r="CT1" s="65"/>
      <c r="CU1" s="65"/>
      <c r="CV1" s="65"/>
      <c r="CW1" s="65"/>
      <c r="CX1" s="65"/>
      <c r="CY1" s="65"/>
      <c r="CZ1" s="65"/>
      <c r="DA1" s="65"/>
      <c r="DB1" s="65"/>
      <c r="DC1" s="65"/>
      <c r="DD1" s="65"/>
      <c r="DE1" s="65"/>
      <c r="DF1" s="65"/>
      <c r="DG1" s="65"/>
      <c r="DH1" s="65"/>
      <c r="DI1" s="65"/>
      <c r="DJ1" s="65"/>
      <c r="DK1" s="68" t="s">
        <v>242</v>
      </c>
      <c r="DL1" s="68"/>
      <c r="DM1" s="68"/>
      <c r="DN1" s="68"/>
      <c r="DO1" s="68"/>
      <c r="DP1" s="68"/>
      <c r="DQ1" s="68"/>
      <c r="DR1" s="68"/>
      <c r="DS1" s="68"/>
      <c r="DT1" s="68"/>
      <c r="DU1" s="68"/>
      <c r="DV1" s="68"/>
      <c r="DW1" s="68"/>
      <c r="DX1" s="68"/>
      <c r="DY1" s="68"/>
      <c r="DZ1" s="68"/>
      <c r="EA1" s="68"/>
      <c r="EB1" s="68"/>
      <c r="EC1" s="68"/>
      <c r="ED1" s="68"/>
      <c r="EE1" s="68"/>
      <c r="EF1" s="68"/>
      <c r="EG1" s="68"/>
      <c r="EH1" s="68"/>
      <c r="EI1" s="68"/>
      <c r="EJ1" s="68"/>
      <c r="EK1" s="68"/>
      <c r="EL1" s="68"/>
      <c r="EM1" s="65" t="s">
        <v>251</v>
      </c>
      <c r="EN1" s="65"/>
      <c r="EO1" s="65"/>
      <c r="EP1" s="65"/>
      <c r="EQ1" s="65"/>
      <c r="ER1" s="65"/>
      <c r="ES1" s="65"/>
      <c r="ET1" s="65"/>
      <c r="EU1" s="65"/>
      <c r="EV1" s="65"/>
      <c r="EW1" s="65"/>
      <c r="EX1" s="65"/>
      <c r="EY1" s="65"/>
      <c r="EZ1" s="65"/>
      <c r="FA1" s="65"/>
      <c r="FB1" s="65"/>
      <c r="FC1" s="65"/>
      <c r="FD1" s="65"/>
      <c r="FE1" s="65"/>
      <c r="FF1" s="65"/>
      <c r="FG1" s="65"/>
      <c r="FH1" s="65"/>
      <c r="FI1" s="65"/>
      <c r="FJ1" s="65"/>
      <c r="FK1" s="65"/>
      <c r="FL1" s="65"/>
      <c r="FM1" s="65"/>
      <c r="FN1" s="65"/>
      <c r="FO1" s="68" t="s">
        <v>269</v>
      </c>
      <c r="FP1" s="68"/>
      <c r="FQ1" s="68"/>
      <c r="FR1" s="68"/>
      <c r="FS1" s="68"/>
      <c r="FT1" s="68"/>
      <c r="FU1" s="68"/>
      <c r="FV1" s="68"/>
      <c r="FW1" s="68"/>
      <c r="FX1" s="68"/>
      <c r="FY1" s="68"/>
      <c r="FZ1" s="68"/>
      <c r="GA1" s="68"/>
      <c r="GB1" s="68"/>
      <c r="GC1" s="68"/>
      <c r="GD1" s="68"/>
      <c r="GE1" s="68"/>
      <c r="GF1" s="68"/>
      <c r="GG1" s="68"/>
      <c r="GH1" s="68"/>
      <c r="GI1" s="68"/>
      <c r="GJ1" s="68"/>
      <c r="GK1" s="68"/>
      <c r="GL1" s="68"/>
      <c r="GM1" s="68"/>
      <c r="GN1" s="68"/>
      <c r="GO1" s="68"/>
      <c r="GP1" s="68"/>
      <c r="GQ1" s="65" t="s">
        <v>275</v>
      </c>
      <c r="GR1" s="65"/>
      <c r="GS1" s="65"/>
      <c r="GT1" s="65"/>
      <c r="GU1" s="65"/>
      <c r="GV1" s="65"/>
      <c r="GW1" s="65"/>
      <c r="GX1" s="65"/>
      <c r="GY1" s="65"/>
      <c r="GZ1" s="65"/>
      <c r="HA1" s="65"/>
      <c r="HB1" s="65"/>
      <c r="HC1" s="65"/>
      <c r="HD1" s="65"/>
      <c r="HE1" s="65"/>
      <c r="HF1" s="65"/>
      <c r="HG1" s="65"/>
      <c r="HH1" s="65"/>
      <c r="HI1" s="65"/>
      <c r="HJ1" s="65"/>
      <c r="HK1" s="65"/>
      <c r="HL1" s="65"/>
      <c r="HM1" s="65"/>
      <c r="HN1" s="65"/>
      <c r="HO1" s="65"/>
      <c r="HP1" s="65"/>
      <c r="HQ1" s="65"/>
      <c r="HR1" s="65"/>
      <c r="HS1" s="68"/>
      <c r="HT1" s="68"/>
      <c r="HU1" s="68"/>
      <c r="HV1" s="68"/>
      <c r="HW1" s="68"/>
      <c r="HX1" s="68"/>
      <c r="HY1" s="68"/>
      <c r="HZ1" s="68"/>
      <c r="IA1" s="68"/>
      <c r="IB1" s="68"/>
      <c r="IC1" s="68"/>
      <c r="ID1" s="68"/>
      <c r="IE1" s="68"/>
      <c r="IF1" s="68"/>
      <c r="IG1" s="68"/>
      <c r="IH1" s="68"/>
      <c r="II1" s="68"/>
      <c r="IJ1" s="68"/>
      <c r="IK1" s="68"/>
      <c r="IL1" s="68"/>
      <c r="IM1" s="68"/>
      <c r="IN1" s="68"/>
      <c r="IO1" s="68"/>
      <c r="IP1" s="68"/>
      <c r="IQ1" s="68"/>
      <c r="IR1" s="68"/>
      <c r="IS1" s="68"/>
      <c r="IT1" s="68"/>
      <c r="IU1" s="65"/>
      <c r="IV1" s="65"/>
      <c r="IW1" s="65"/>
      <c r="IX1" s="65"/>
      <c r="IY1" s="65"/>
      <c r="IZ1" s="65"/>
      <c r="JA1" s="65"/>
      <c r="JB1" s="65"/>
      <c r="JC1" s="65"/>
      <c r="JD1" s="65"/>
      <c r="JE1" s="65"/>
      <c r="JF1" s="65"/>
      <c r="JG1" s="65"/>
      <c r="JH1" s="65"/>
      <c r="JI1" s="65"/>
      <c r="JJ1" s="65"/>
      <c r="JK1" s="65"/>
      <c r="JL1" s="65"/>
      <c r="JM1" s="65"/>
      <c r="JN1" s="65"/>
      <c r="JO1" s="65"/>
      <c r="JP1" s="65"/>
      <c r="JQ1" s="65"/>
      <c r="JR1" s="65"/>
      <c r="JS1" s="65"/>
      <c r="JT1" s="65"/>
      <c r="JU1" s="65"/>
      <c r="JV1" s="65"/>
      <c r="JW1" s="68"/>
      <c r="JX1" s="68"/>
      <c r="JY1" s="68"/>
      <c r="JZ1" s="68"/>
      <c r="KA1" s="68"/>
      <c r="KB1" s="68"/>
      <c r="KC1" s="68"/>
      <c r="KD1" s="68"/>
      <c r="KE1" s="68"/>
      <c r="KF1" s="68"/>
      <c r="KG1" s="68"/>
      <c r="KH1" s="68"/>
      <c r="KI1" s="68"/>
      <c r="KJ1" s="68"/>
      <c r="KK1" s="68"/>
      <c r="KL1" s="68"/>
      <c r="KM1" s="68"/>
      <c r="KN1" s="68"/>
      <c r="KO1" s="68"/>
      <c r="KP1" s="68"/>
      <c r="KQ1" s="68"/>
      <c r="KR1" s="68"/>
      <c r="KS1" s="68"/>
      <c r="KT1" s="68"/>
      <c r="KU1" s="68"/>
      <c r="KV1" s="68"/>
      <c r="KW1" s="68"/>
      <c r="KX1" s="68"/>
      <c r="KY1" s="65"/>
      <c r="KZ1" s="65"/>
      <c r="LA1" s="65"/>
      <c r="LB1" s="65"/>
      <c r="LC1" s="65"/>
      <c r="LD1" s="65"/>
      <c r="LE1" s="65"/>
      <c r="LF1" s="65"/>
      <c r="LG1" s="65"/>
      <c r="LH1" s="65"/>
      <c r="LI1" s="65"/>
      <c r="LJ1" s="65"/>
      <c r="LK1" s="65"/>
      <c r="LL1" s="65"/>
      <c r="LM1" s="65"/>
      <c r="LN1" s="65"/>
      <c r="LO1" s="65"/>
      <c r="LP1" s="65"/>
      <c r="LQ1" s="65"/>
      <c r="LR1" s="65"/>
      <c r="LS1" s="65"/>
      <c r="LT1" s="65"/>
      <c r="LU1" s="65"/>
      <c r="LV1" s="65"/>
      <c r="LW1" s="65"/>
      <c r="LX1" s="65"/>
      <c r="LY1" s="65"/>
      <c r="LZ1" s="65"/>
      <c r="MA1" s="68"/>
      <c r="MB1" s="68"/>
      <c r="MC1" s="68"/>
      <c r="MD1" s="68"/>
      <c r="ME1" s="68"/>
      <c r="MF1" s="68"/>
      <c r="MG1" s="68"/>
      <c r="MH1" s="68"/>
      <c r="MI1" s="68"/>
      <c r="MJ1" s="68"/>
      <c r="MK1" s="68"/>
      <c r="ML1" s="68"/>
      <c r="MM1" s="68"/>
      <c r="MN1" s="68"/>
      <c r="MO1" s="68"/>
      <c r="MP1" s="68"/>
      <c r="MQ1" s="68"/>
      <c r="MR1" s="68"/>
      <c r="MS1" s="68"/>
      <c r="MT1" s="68"/>
      <c r="MU1" s="68"/>
      <c r="MV1" s="68"/>
      <c r="MW1" s="68"/>
      <c r="MX1" s="68"/>
      <c r="MY1" s="68"/>
      <c r="MZ1" s="68"/>
      <c r="NA1" s="68"/>
      <c r="NB1" s="68"/>
      <c r="NC1" s="65"/>
      <c r="ND1" s="65"/>
      <c r="NE1" s="65"/>
      <c r="NF1" s="65"/>
      <c r="NG1" s="65"/>
      <c r="NH1" s="65"/>
      <c r="NI1" s="65"/>
      <c r="NJ1" s="65"/>
      <c r="NK1" s="65"/>
      <c r="NL1" s="65"/>
      <c r="NM1" s="65"/>
      <c r="NN1" s="65"/>
      <c r="NO1" s="65"/>
      <c r="NP1" s="65"/>
      <c r="NQ1" s="65"/>
      <c r="NR1" s="65"/>
      <c r="NS1" s="65"/>
      <c r="NT1" s="65"/>
      <c r="NU1" s="65"/>
      <c r="NV1" s="65"/>
      <c r="NW1" s="65"/>
      <c r="NX1" s="65"/>
      <c r="NY1" s="65"/>
      <c r="NZ1" s="65"/>
      <c r="OA1" s="65"/>
      <c r="OB1" s="65"/>
      <c r="OC1" s="65"/>
      <c r="OD1" s="65"/>
      <c r="OE1" s="68"/>
      <c r="OF1" s="68"/>
      <c r="OG1" s="68"/>
      <c r="OH1" s="68"/>
      <c r="OI1" s="68"/>
      <c r="OJ1" s="68"/>
      <c r="OK1" s="68"/>
      <c r="OL1" s="68"/>
      <c r="OM1" s="68"/>
      <c r="ON1" s="68"/>
      <c r="OO1" s="68"/>
      <c r="OP1" s="68"/>
      <c r="OQ1" s="68"/>
      <c r="OR1" s="68"/>
      <c r="OS1" s="68"/>
      <c r="OT1" s="68"/>
      <c r="OU1" s="68"/>
      <c r="OV1" s="68"/>
      <c r="OW1" s="68"/>
      <c r="OX1" s="68"/>
      <c r="OY1" s="68"/>
      <c r="OZ1" s="68"/>
      <c r="PA1" s="68"/>
      <c r="PB1" s="68"/>
      <c r="PC1" s="68"/>
      <c r="PD1" s="68"/>
      <c r="PE1" s="68"/>
      <c r="PF1" s="68"/>
      <c r="PG1" s="65"/>
      <c r="PH1" s="65"/>
      <c r="PI1" s="65"/>
      <c r="PJ1" s="65"/>
      <c r="PK1" s="65"/>
      <c r="PL1" s="65"/>
      <c r="PM1" s="65"/>
      <c r="PN1" s="65"/>
      <c r="PO1" s="65"/>
      <c r="PP1" s="65"/>
      <c r="PQ1" s="65"/>
      <c r="PR1" s="65"/>
      <c r="PS1" s="65"/>
      <c r="PT1" s="65"/>
      <c r="PU1" s="65"/>
      <c r="PV1" s="65"/>
      <c r="PW1" s="65"/>
      <c r="PX1" s="65"/>
      <c r="PY1" s="65"/>
      <c r="PZ1" s="65"/>
      <c r="QA1" s="65"/>
      <c r="QB1" s="65"/>
      <c r="QC1" s="65"/>
      <c r="QD1" s="65"/>
      <c r="QE1" s="65"/>
      <c r="QF1" s="65"/>
      <c r="QG1" s="65"/>
      <c r="QH1" s="65"/>
      <c r="QI1" s="68"/>
      <c r="QJ1" s="68"/>
      <c r="QK1" s="68"/>
      <c r="QL1" s="68"/>
      <c r="QM1" s="68"/>
      <c r="QN1" s="68"/>
      <c r="QO1" s="68"/>
      <c r="QP1" s="68"/>
      <c r="QQ1" s="68"/>
      <c r="QR1" s="68"/>
      <c r="QS1" s="68"/>
      <c r="QT1" s="68"/>
      <c r="QU1" s="68"/>
      <c r="QV1" s="68"/>
      <c r="QW1" s="68"/>
      <c r="QX1" s="68"/>
      <c r="QY1" s="68"/>
      <c r="QZ1" s="68"/>
      <c r="RA1" s="68"/>
      <c r="RB1" s="68"/>
      <c r="RC1" s="68"/>
      <c r="RD1" s="68"/>
      <c r="RE1" s="68"/>
      <c r="RF1" s="68"/>
      <c r="RG1" s="68"/>
      <c r="RH1" s="68"/>
      <c r="RI1" s="68"/>
      <c r="RJ1" s="68"/>
      <c r="RK1" s="65"/>
      <c r="RL1" s="65"/>
      <c r="RM1" s="65"/>
      <c r="RN1" s="65"/>
      <c r="RO1" s="65"/>
      <c r="RP1" s="65"/>
      <c r="RQ1" s="65"/>
      <c r="RR1" s="65"/>
      <c r="RS1" s="65"/>
      <c r="RT1" s="65"/>
      <c r="RU1" s="65"/>
      <c r="RV1" s="65"/>
      <c r="RW1" s="65"/>
      <c r="RX1" s="65"/>
      <c r="RY1" s="65"/>
      <c r="RZ1" s="65"/>
      <c r="SA1" s="65"/>
      <c r="SB1" s="65"/>
      <c r="SC1" s="65"/>
      <c r="SD1" s="65"/>
      <c r="SE1" s="65"/>
      <c r="SF1" s="65"/>
      <c r="SG1" s="65"/>
      <c r="SH1" s="65"/>
      <c r="SI1" s="65"/>
      <c r="SJ1" s="65"/>
      <c r="SK1" s="65"/>
      <c r="SL1" s="65"/>
      <c r="SM1" s="68" t="s">
        <v>64</v>
      </c>
      <c r="SN1" s="68"/>
      <c r="SO1" s="68"/>
      <c r="SP1" s="68"/>
      <c r="SQ1" s="68"/>
      <c r="SR1" s="68"/>
      <c r="SS1" s="68"/>
      <c r="ST1" s="68"/>
      <c r="SU1" s="68"/>
      <c r="SV1" s="68"/>
      <c r="SW1" s="68"/>
      <c r="SX1" s="68"/>
      <c r="SY1" s="68"/>
      <c r="SZ1" s="68"/>
      <c r="TA1" s="68"/>
      <c r="TB1" s="68"/>
      <c r="TC1" s="68"/>
      <c r="TD1" s="68"/>
      <c r="TE1" s="68"/>
      <c r="TF1" s="68"/>
      <c r="TG1" s="68"/>
      <c r="TH1" s="68"/>
    </row>
    <row r="2" spans="1:528" x14ac:dyDescent="0.2">
      <c r="A2" s="71"/>
      <c r="B2" s="71"/>
      <c r="C2" s="71"/>
      <c r="D2" s="71"/>
      <c r="E2" s="71"/>
      <c r="F2" s="73"/>
      <c r="G2" s="73"/>
      <c r="H2" s="71"/>
      <c r="I2" s="73"/>
      <c r="J2" s="72"/>
      <c r="K2" s="70"/>
      <c r="L2" s="72"/>
      <c r="M2" s="70"/>
      <c r="N2" s="70"/>
      <c r="O2" s="70"/>
      <c r="P2" s="74"/>
      <c r="Q2" s="70"/>
      <c r="R2" s="70"/>
      <c r="S2" s="66" t="s">
        <v>102</v>
      </c>
      <c r="T2" s="66"/>
      <c r="U2" s="66"/>
      <c r="V2" s="66"/>
      <c r="W2" s="66" t="s">
        <v>103</v>
      </c>
      <c r="X2" s="66"/>
      <c r="Y2" s="66"/>
      <c r="Z2" s="66"/>
      <c r="AA2" s="66" t="s">
        <v>105</v>
      </c>
      <c r="AB2" s="66"/>
      <c r="AC2" s="66"/>
      <c r="AD2" s="66"/>
      <c r="AE2" s="78" t="s">
        <v>106</v>
      </c>
      <c r="AF2" s="78"/>
      <c r="AG2" s="78"/>
      <c r="AH2" s="78"/>
      <c r="AI2" s="14"/>
      <c r="AJ2" s="14" t="s">
        <v>110</v>
      </c>
      <c r="AK2" s="14" t="s">
        <v>23</v>
      </c>
      <c r="AL2" s="14" t="s">
        <v>65</v>
      </c>
      <c r="AM2" s="14" t="s">
        <v>109</v>
      </c>
      <c r="AN2" s="14" t="s">
        <v>17</v>
      </c>
      <c r="AO2" s="67" t="s">
        <v>102</v>
      </c>
      <c r="AP2" s="67"/>
      <c r="AQ2" s="67"/>
      <c r="AR2" s="67"/>
      <c r="AS2" s="67" t="s">
        <v>103</v>
      </c>
      <c r="AT2" s="67"/>
      <c r="AU2" s="67"/>
      <c r="AV2" s="67"/>
      <c r="AW2" s="67" t="s">
        <v>105</v>
      </c>
      <c r="AX2" s="67"/>
      <c r="AY2" s="67"/>
      <c r="AZ2" s="67"/>
      <c r="BA2" s="76" t="s">
        <v>106</v>
      </c>
      <c r="BB2" s="76"/>
      <c r="BC2" s="76"/>
      <c r="BD2" s="76"/>
      <c r="BE2" s="13"/>
      <c r="BF2" s="13" t="s">
        <v>110</v>
      </c>
      <c r="BG2" s="13" t="s">
        <v>23</v>
      </c>
      <c r="BH2" s="13" t="s">
        <v>65</v>
      </c>
      <c r="BI2" s="13" t="s">
        <v>109</v>
      </c>
      <c r="BJ2" s="13" t="s">
        <v>17</v>
      </c>
      <c r="BK2" s="66" t="s">
        <v>102</v>
      </c>
      <c r="BL2" s="66"/>
      <c r="BM2" s="66"/>
      <c r="BN2" s="66"/>
      <c r="BO2" s="66" t="s">
        <v>103</v>
      </c>
      <c r="BP2" s="66"/>
      <c r="BQ2" s="66"/>
      <c r="BR2" s="66"/>
      <c r="BS2" s="66" t="s">
        <v>105</v>
      </c>
      <c r="BT2" s="66"/>
      <c r="BU2" s="66"/>
      <c r="BV2" s="66"/>
      <c r="BW2" s="78" t="s">
        <v>106</v>
      </c>
      <c r="BX2" s="78"/>
      <c r="BY2" s="78"/>
      <c r="BZ2" s="78"/>
      <c r="CA2" s="14"/>
      <c r="CB2" s="14" t="s">
        <v>110</v>
      </c>
      <c r="CC2" s="14" t="s">
        <v>23</v>
      </c>
      <c r="CD2" s="14" t="s">
        <v>65</v>
      </c>
      <c r="CE2" s="14" t="s">
        <v>109</v>
      </c>
      <c r="CF2" s="14" t="s">
        <v>17</v>
      </c>
      <c r="CG2" s="50" t="s">
        <v>108</v>
      </c>
      <c r="CH2" s="50" t="s">
        <v>22</v>
      </c>
      <c r="CI2" s="66" t="s">
        <v>102</v>
      </c>
      <c r="CJ2" s="66"/>
      <c r="CK2" s="66"/>
      <c r="CL2" s="66"/>
      <c r="CM2" s="66" t="s">
        <v>103</v>
      </c>
      <c r="CN2" s="66"/>
      <c r="CO2" s="66"/>
      <c r="CP2" s="66"/>
      <c r="CQ2" s="66" t="s">
        <v>104</v>
      </c>
      <c r="CR2" s="66"/>
      <c r="CS2" s="66"/>
      <c r="CT2" s="66"/>
      <c r="CU2" s="66" t="s">
        <v>105</v>
      </c>
      <c r="CV2" s="66"/>
      <c r="CW2" s="66"/>
      <c r="CX2" s="66"/>
      <c r="CY2" s="75" t="s">
        <v>106</v>
      </c>
      <c r="CZ2" s="75"/>
      <c r="DA2" s="75"/>
      <c r="DB2" s="75"/>
      <c r="DC2" s="14" t="s">
        <v>107</v>
      </c>
      <c r="DD2" s="14" t="s">
        <v>108</v>
      </c>
      <c r="DE2" s="14" t="s">
        <v>104</v>
      </c>
      <c r="DF2" s="14" t="s">
        <v>110</v>
      </c>
      <c r="DG2" s="14" t="s">
        <v>23</v>
      </c>
      <c r="DH2" s="14" t="s">
        <v>65</v>
      </c>
      <c r="DI2" s="14" t="s">
        <v>109</v>
      </c>
      <c r="DJ2" s="14" t="s">
        <v>17</v>
      </c>
      <c r="DK2" s="67" t="s">
        <v>102</v>
      </c>
      <c r="DL2" s="67"/>
      <c r="DM2" s="67"/>
      <c r="DN2" s="67"/>
      <c r="DO2" s="67" t="s">
        <v>103</v>
      </c>
      <c r="DP2" s="67"/>
      <c r="DQ2" s="67"/>
      <c r="DR2" s="67"/>
      <c r="DS2" s="67" t="s">
        <v>104</v>
      </c>
      <c r="DT2" s="67"/>
      <c r="DU2" s="67"/>
      <c r="DV2" s="67"/>
      <c r="DW2" s="67" t="s">
        <v>105</v>
      </c>
      <c r="DX2" s="67"/>
      <c r="DY2" s="67"/>
      <c r="DZ2" s="67"/>
      <c r="EA2" s="76" t="s">
        <v>106</v>
      </c>
      <c r="EB2" s="76"/>
      <c r="EC2" s="76"/>
      <c r="ED2" s="76"/>
      <c r="EE2" s="13" t="s">
        <v>107</v>
      </c>
      <c r="EF2" s="13" t="s">
        <v>108</v>
      </c>
      <c r="EG2" s="13" t="s">
        <v>104</v>
      </c>
      <c r="EH2" s="13" t="s">
        <v>110</v>
      </c>
      <c r="EI2" s="13" t="s">
        <v>23</v>
      </c>
      <c r="EJ2" s="13" t="s">
        <v>65</v>
      </c>
      <c r="EK2" s="13" t="s">
        <v>109</v>
      </c>
      <c r="EL2" s="13" t="s">
        <v>17</v>
      </c>
      <c r="EM2" s="66" t="s">
        <v>102</v>
      </c>
      <c r="EN2" s="66"/>
      <c r="EO2" s="66"/>
      <c r="EP2" s="66"/>
      <c r="EQ2" s="66" t="s">
        <v>103</v>
      </c>
      <c r="ER2" s="66"/>
      <c r="ES2" s="66"/>
      <c r="ET2" s="66"/>
      <c r="EU2" s="66" t="s">
        <v>104</v>
      </c>
      <c r="EV2" s="66"/>
      <c r="EW2" s="66"/>
      <c r="EX2" s="66"/>
      <c r="EY2" s="66" t="s">
        <v>105</v>
      </c>
      <c r="EZ2" s="66"/>
      <c r="FA2" s="66"/>
      <c r="FB2" s="66"/>
      <c r="FC2" s="75" t="s">
        <v>106</v>
      </c>
      <c r="FD2" s="75"/>
      <c r="FE2" s="75"/>
      <c r="FF2" s="75"/>
      <c r="FG2" s="14" t="s">
        <v>107</v>
      </c>
      <c r="FH2" s="14" t="s">
        <v>108</v>
      </c>
      <c r="FI2" s="14" t="s">
        <v>104</v>
      </c>
      <c r="FJ2" s="14" t="s">
        <v>110</v>
      </c>
      <c r="FK2" s="14" t="s">
        <v>23</v>
      </c>
      <c r="FL2" s="14" t="s">
        <v>65</v>
      </c>
      <c r="FM2" s="14" t="s">
        <v>109</v>
      </c>
      <c r="FN2" s="14" t="s">
        <v>17</v>
      </c>
      <c r="FO2" s="67" t="s">
        <v>102</v>
      </c>
      <c r="FP2" s="67"/>
      <c r="FQ2" s="67"/>
      <c r="FR2" s="67"/>
      <c r="FS2" s="67" t="s">
        <v>103</v>
      </c>
      <c r="FT2" s="67"/>
      <c r="FU2" s="67"/>
      <c r="FV2" s="67"/>
      <c r="FW2" s="67" t="s">
        <v>104</v>
      </c>
      <c r="FX2" s="67"/>
      <c r="FY2" s="67"/>
      <c r="FZ2" s="67"/>
      <c r="GA2" s="67" t="s">
        <v>105</v>
      </c>
      <c r="GB2" s="67"/>
      <c r="GC2" s="67"/>
      <c r="GD2" s="67"/>
      <c r="GE2" s="76" t="s">
        <v>106</v>
      </c>
      <c r="GF2" s="76"/>
      <c r="GG2" s="76"/>
      <c r="GH2" s="76"/>
      <c r="GI2" s="13" t="s">
        <v>107</v>
      </c>
      <c r="GJ2" s="13" t="s">
        <v>108</v>
      </c>
      <c r="GK2" s="13" t="s">
        <v>104</v>
      </c>
      <c r="GL2" s="13" t="s">
        <v>110</v>
      </c>
      <c r="GM2" s="13" t="s">
        <v>23</v>
      </c>
      <c r="GN2" s="13" t="s">
        <v>65</v>
      </c>
      <c r="GO2" s="13" t="s">
        <v>109</v>
      </c>
      <c r="GP2" s="13" t="s">
        <v>17</v>
      </c>
      <c r="GQ2" s="66" t="s">
        <v>102</v>
      </c>
      <c r="GR2" s="66"/>
      <c r="GS2" s="66"/>
      <c r="GT2" s="66"/>
      <c r="GU2" s="66" t="s">
        <v>103</v>
      </c>
      <c r="GV2" s="66"/>
      <c r="GW2" s="66"/>
      <c r="GX2" s="66"/>
      <c r="GY2" s="66" t="s">
        <v>104</v>
      </c>
      <c r="GZ2" s="66"/>
      <c r="HA2" s="66"/>
      <c r="HB2" s="66"/>
      <c r="HC2" s="66" t="s">
        <v>105</v>
      </c>
      <c r="HD2" s="66"/>
      <c r="HE2" s="66"/>
      <c r="HF2" s="66"/>
      <c r="HG2" s="75" t="s">
        <v>106</v>
      </c>
      <c r="HH2" s="75"/>
      <c r="HI2" s="75"/>
      <c r="HJ2" s="75"/>
      <c r="HK2" s="14" t="s">
        <v>107</v>
      </c>
      <c r="HL2" s="14" t="s">
        <v>108</v>
      </c>
      <c r="HM2" s="14" t="s">
        <v>104</v>
      </c>
      <c r="HN2" s="14" t="s">
        <v>110</v>
      </c>
      <c r="HO2" s="14" t="s">
        <v>23</v>
      </c>
      <c r="HP2" s="14" t="s">
        <v>65</v>
      </c>
      <c r="HQ2" s="14" t="s">
        <v>109</v>
      </c>
      <c r="HR2" s="14" t="s">
        <v>17</v>
      </c>
      <c r="HS2" s="67" t="s">
        <v>102</v>
      </c>
      <c r="HT2" s="67"/>
      <c r="HU2" s="67"/>
      <c r="HV2" s="67"/>
      <c r="HW2" s="67" t="s">
        <v>103</v>
      </c>
      <c r="HX2" s="67"/>
      <c r="HY2" s="67"/>
      <c r="HZ2" s="67"/>
      <c r="IA2" s="67" t="s">
        <v>104</v>
      </c>
      <c r="IB2" s="67"/>
      <c r="IC2" s="67"/>
      <c r="ID2" s="67"/>
      <c r="IE2" s="67" t="s">
        <v>105</v>
      </c>
      <c r="IF2" s="67"/>
      <c r="IG2" s="67"/>
      <c r="IH2" s="67"/>
      <c r="II2" s="76" t="s">
        <v>106</v>
      </c>
      <c r="IJ2" s="76"/>
      <c r="IK2" s="76"/>
      <c r="IL2" s="76"/>
      <c r="IM2" s="13" t="s">
        <v>107</v>
      </c>
      <c r="IN2" s="13" t="s">
        <v>108</v>
      </c>
      <c r="IO2" s="13" t="s">
        <v>104</v>
      </c>
      <c r="IP2" s="13" t="s">
        <v>110</v>
      </c>
      <c r="IQ2" s="13" t="s">
        <v>23</v>
      </c>
      <c r="IR2" s="13" t="s">
        <v>65</v>
      </c>
      <c r="IS2" s="13" t="s">
        <v>109</v>
      </c>
      <c r="IT2" s="13" t="s">
        <v>17</v>
      </c>
      <c r="IU2" s="66" t="s">
        <v>102</v>
      </c>
      <c r="IV2" s="66"/>
      <c r="IW2" s="66"/>
      <c r="IX2" s="66"/>
      <c r="IY2" s="66" t="s">
        <v>103</v>
      </c>
      <c r="IZ2" s="66"/>
      <c r="JA2" s="66"/>
      <c r="JB2" s="66"/>
      <c r="JC2" s="66" t="s">
        <v>104</v>
      </c>
      <c r="JD2" s="66"/>
      <c r="JE2" s="66"/>
      <c r="JF2" s="66"/>
      <c r="JG2" s="66" t="s">
        <v>105</v>
      </c>
      <c r="JH2" s="66"/>
      <c r="JI2" s="66"/>
      <c r="JJ2" s="66"/>
      <c r="JK2" s="75" t="s">
        <v>106</v>
      </c>
      <c r="JL2" s="75"/>
      <c r="JM2" s="75"/>
      <c r="JN2" s="75"/>
      <c r="JO2" s="14" t="s">
        <v>107</v>
      </c>
      <c r="JP2" s="14" t="s">
        <v>108</v>
      </c>
      <c r="JQ2" s="14" t="s">
        <v>104</v>
      </c>
      <c r="JR2" s="14" t="s">
        <v>110</v>
      </c>
      <c r="JS2" s="14" t="s">
        <v>23</v>
      </c>
      <c r="JT2" s="14" t="s">
        <v>65</v>
      </c>
      <c r="JU2" s="14" t="s">
        <v>109</v>
      </c>
      <c r="JV2" s="14" t="s">
        <v>17</v>
      </c>
      <c r="JW2" s="67" t="s">
        <v>102</v>
      </c>
      <c r="JX2" s="67"/>
      <c r="JY2" s="67"/>
      <c r="JZ2" s="67"/>
      <c r="KA2" s="67" t="s">
        <v>103</v>
      </c>
      <c r="KB2" s="67"/>
      <c r="KC2" s="67"/>
      <c r="KD2" s="67"/>
      <c r="KE2" s="67" t="s">
        <v>104</v>
      </c>
      <c r="KF2" s="67"/>
      <c r="KG2" s="67"/>
      <c r="KH2" s="67"/>
      <c r="KI2" s="67" t="s">
        <v>105</v>
      </c>
      <c r="KJ2" s="67"/>
      <c r="KK2" s="67"/>
      <c r="KL2" s="67"/>
      <c r="KM2" s="76" t="s">
        <v>106</v>
      </c>
      <c r="KN2" s="76"/>
      <c r="KO2" s="76"/>
      <c r="KP2" s="76"/>
      <c r="KQ2" s="13" t="s">
        <v>107</v>
      </c>
      <c r="KR2" s="13" t="s">
        <v>108</v>
      </c>
      <c r="KS2" s="13" t="s">
        <v>104</v>
      </c>
      <c r="KT2" s="13" t="s">
        <v>110</v>
      </c>
      <c r="KU2" s="13" t="s">
        <v>23</v>
      </c>
      <c r="KV2" s="13" t="s">
        <v>65</v>
      </c>
      <c r="KW2" s="13" t="s">
        <v>109</v>
      </c>
      <c r="KX2" s="13" t="s">
        <v>17</v>
      </c>
      <c r="KY2" s="66" t="s">
        <v>102</v>
      </c>
      <c r="KZ2" s="66"/>
      <c r="LA2" s="66"/>
      <c r="LB2" s="66"/>
      <c r="LC2" s="66" t="s">
        <v>103</v>
      </c>
      <c r="LD2" s="66"/>
      <c r="LE2" s="66"/>
      <c r="LF2" s="66"/>
      <c r="LG2" s="66" t="s">
        <v>104</v>
      </c>
      <c r="LH2" s="66"/>
      <c r="LI2" s="66"/>
      <c r="LJ2" s="66"/>
      <c r="LK2" s="66" t="s">
        <v>105</v>
      </c>
      <c r="LL2" s="66"/>
      <c r="LM2" s="66"/>
      <c r="LN2" s="66"/>
      <c r="LO2" s="75" t="s">
        <v>106</v>
      </c>
      <c r="LP2" s="75"/>
      <c r="LQ2" s="75"/>
      <c r="LR2" s="75"/>
      <c r="LS2" s="14" t="s">
        <v>107</v>
      </c>
      <c r="LT2" s="14" t="s">
        <v>108</v>
      </c>
      <c r="LU2" s="14" t="s">
        <v>104</v>
      </c>
      <c r="LV2" s="14" t="s">
        <v>110</v>
      </c>
      <c r="LW2" s="14" t="s">
        <v>23</v>
      </c>
      <c r="LX2" s="14" t="s">
        <v>65</v>
      </c>
      <c r="LY2" s="14" t="s">
        <v>109</v>
      </c>
      <c r="LZ2" s="14" t="s">
        <v>17</v>
      </c>
      <c r="MA2" s="67" t="s">
        <v>102</v>
      </c>
      <c r="MB2" s="67"/>
      <c r="MC2" s="67"/>
      <c r="MD2" s="67"/>
      <c r="ME2" s="67" t="s">
        <v>103</v>
      </c>
      <c r="MF2" s="67"/>
      <c r="MG2" s="67"/>
      <c r="MH2" s="67"/>
      <c r="MI2" s="67" t="s">
        <v>104</v>
      </c>
      <c r="MJ2" s="67"/>
      <c r="MK2" s="67"/>
      <c r="ML2" s="67"/>
      <c r="MM2" s="67" t="s">
        <v>105</v>
      </c>
      <c r="MN2" s="67"/>
      <c r="MO2" s="67"/>
      <c r="MP2" s="67"/>
      <c r="MQ2" s="76" t="s">
        <v>106</v>
      </c>
      <c r="MR2" s="76"/>
      <c r="MS2" s="76"/>
      <c r="MT2" s="76"/>
      <c r="MU2" s="13" t="s">
        <v>107</v>
      </c>
      <c r="MV2" s="13" t="s">
        <v>108</v>
      </c>
      <c r="MW2" s="13" t="s">
        <v>104</v>
      </c>
      <c r="MX2" s="13" t="s">
        <v>110</v>
      </c>
      <c r="MY2" s="13" t="s">
        <v>23</v>
      </c>
      <c r="MZ2" s="13" t="s">
        <v>65</v>
      </c>
      <c r="NA2" s="13" t="s">
        <v>109</v>
      </c>
      <c r="NB2" s="13" t="s">
        <v>17</v>
      </c>
      <c r="NC2" s="66" t="s">
        <v>102</v>
      </c>
      <c r="ND2" s="66"/>
      <c r="NE2" s="66"/>
      <c r="NF2" s="66"/>
      <c r="NG2" s="66" t="s">
        <v>103</v>
      </c>
      <c r="NH2" s="66"/>
      <c r="NI2" s="66"/>
      <c r="NJ2" s="66"/>
      <c r="NK2" s="66" t="s">
        <v>104</v>
      </c>
      <c r="NL2" s="66"/>
      <c r="NM2" s="66"/>
      <c r="NN2" s="66"/>
      <c r="NO2" s="66" t="s">
        <v>105</v>
      </c>
      <c r="NP2" s="66"/>
      <c r="NQ2" s="66"/>
      <c r="NR2" s="66"/>
      <c r="NS2" s="75" t="s">
        <v>106</v>
      </c>
      <c r="NT2" s="75"/>
      <c r="NU2" s="75"/>
      <c r="NV2" s="75"/>
      <c r="NW2" s="14" t="s">
        <v>107</v>
      </c>
      <c r="NX2" s="14" t="s">
        <v>108</v>
      </c>
      <c r="NY2" s="14" t="s">
        <v>104</v>
      </c>
      <c r="NZ2" s="14" t="s">
        <v>110</v>
      </c>
      <c r="OA2" s="14" t="s">
        <v>23</v>
      </c>
      <c r="OB2" s="14" t="s">
        <v>65</v>
      </c>
      <c r="OC2" s="14" t="s">
        <v>109</v>
      </c>
      <c r="OD2" s="14" t="s">
        <v>17</v>
      </c>
      <c r="OE2" s="67" t="s">
        <v>102</v>
      </c>
      <c r="OF2" s="67"/>
      <c r="OG2" s="67"/>
      <c r="OH2" s="67"/>
      <c r="OI2" s="67" t="s">
        <v>103</v>
      </c>
      <c r="OJ2" s="67"/>
      <c r="OK2" s="67"/>
      <c r="OL2" s="67"/>
      <c r="OM2" s="67" t="s">
        <v>104</v>
      </c>
      <c r="ON2" s="67"/>
      <c r="OO2" s="67"/>
      <c r="OP2" s="67"/>
      <c r="OQ2" s="67" t="s">
        <v>105</v>
      </c>
      <c r="OR2" s="67"/>
      <c r="OS2" s="67"/>
      <c r="OT2" s="67"/>
      <c r="OU2" s="76" t="s">
        <v>106</v>
      </c>
      <c r="OV2" s="76"/>
      <c r="OW2" s="76"/>
      <c r="OX2" s="76"/>
      <c r="OY2" s="13" t="s">
        <v>107</v>
      </c>
      <c r="OZ2" s="13" t="s">
        <v>108</v>
      </c>
      <c r="PA2" s="13" t="s">
        <v>104</v>
      </c>
      <c r="PB2" s="13" t="s">
        <v>110</v>
      </c>
      <c r="PC2" s="13" t="s">
        <v>23</v>
      </c>
      <c r="PD2" s="13" t="s">
        <v>65</v>
      </c>
      <c r="PE2" s="13" t="s">
        <v>109</v>
      </c>
      <c r="PF2" s="13" t="s">
        <v>17</v>
      </c>
      <c r="PG2" s="66" t="s">
        <v>102</v>
      </c>
      <c r="PH2" s="66"/>
      <c r="PI2" s="66"/>
      <c r="PJ2" s="66"/>
      <c r="PK2" s="66" t="s">
        <v>103</v>
      </c>
      <c r="PL2" s="66"/>
      <c r="PM2" s="66"/>
      <c r="PN2" s="66"/>
      <c r="PO2" s="66" t="s">
        <v>104</v>
      </c>
      <c r="PP2" s="66"/>
      <c r="PQ2" s="66"/>
      <c r="PR2" s="66"/>
      <c r="PS2" s="66" t="s">
        <v>105</v>
      </c>
      <c r="PT2" s="66"/>
      <c r="PU2" s="66"/>
      <c r="PV2" s="66"/>
      <c r="PW2" s="75" t="s">
        <v>106</v>
      </c>
      <c r="PX2" s="75"/>
      <c r="PY2" s="75"/>
      <c r="PZ2" s="75"/>
      <c r="QA2" s="14" t="s">
        <v>107</v>
      </c>
      <c r="QB2" s="14" t="s">
        <v>108</v>
      </c>
      <c r="QC2" s="14" t="s">
        <v>104</v>
      </c>
      <c r="QD2" s="14" t="s">
        <v>110</v>
      </c>
      <c r="QE2" s="14" t="s">
        <v>23</v>
      </c>
      <c r="QF2" s="14" t="s">
        <v>65</v>
      </c>
      <c r="QG2" s="14" t="s">
        <v>109</v>
      </c>
      <c r="QH2" s="14" t="s">
        <v>17</v>
      </c>
      <c r="QI2" s="67" t="s">
        <v>102</v>
      </c>
      <c r="QJ2" s="67"/>
      <c r="QK2" s="67"/>
      <c r="QL2" s="67"/>
      <c r="QM2" s="67" t="s">
        <v>103</v>
      </c>
      <c r="QN2" s="67"/>
      <c r="QO2" s="67"/>
      <c r="QP2" s="67"/>
      <c r="QQ2" s="67" t="s">
        <v>104</v>
      </c>
      <c r="QR2" s="67"/>
      <c r="QS2" s="67"/>
      <c r="QT2" s="67"/>
      <c r="QU2" s="67" t="s">
        <v>105</v>
      </c>
      <c r="QV2" s="67"/>
      <c r="QW2" s="67"/>
      <c r="QX2" s="67"/>
      <c r="QY2" s="76" t="s">
        <v>106</v>
      </c>
      <c r="QZ2" s="76"/>
      <c r="RA2" s="76"/>
      <c r="RB2" s="76"/>
      <c r="RC2" s="13" t="s">
        <v>107</v>
      </c>
      <c r="RD2" s="13" t="s">
        <v>108</v>
      </c>
      <c r="RE2" s="13" t="s">
        <v>104</v>
      </c>
      <c r="RF2" s="13" t="s">
        <v>110</v>
      </c>
      <c r="RG2" s="13" t="s">
        <v>23</v>
      </c>
      <c r="RH2" s="13" t="s">
        <v>65</v>
      </c>
      <c r="RI2" s="13" t="s">
        <v>109</v>
      </c>
      <c r="RJ2" s="13" t="s">
        <v>17</v>
      </c>
      <c r="RK2" s="66" t="s">
        <v>102</v>
      </c>
      <c r="RL2" s="66"/>
      <c r="RM2" s="66"/>
      <c r="RN2" s="66"/>
      <c r="RO2" s="66" t="s">
        <v>103</v>
      </c>
      <c r="RP2" s="66"/>
      <c r="RQ2" s="66"/>
      <c r="RR2" s="66"/>
      <c r="RS2" s="66" t="s">
        <v>104</v>
      </c>
      <c r="RT2" s="66"/>
      <c r="RU2" s="66"/>
      <c r="RV2" s="66"/>
      <c r="RW2" s="66" t="s">
        <v>105</v>
      </c>
      <c r="RX2" s="66"/>
      <c r="RY2" s="66"/>
      <c r="RZ2" s="66"/>
      <c r="SA2" s="75" t="s">
        <v>106</v>
      </c>
      <c r="SB2" s="75"/>
      <c r="SC2" s="75"/>
      <c r="SD2" s="75"/>
      <c r="SE2" s="14" t="s">
        <v>107</v>
      </c>
      <c r="SF2" s="14" t="s">
        <v>108</v>
      </c>
      <c r="SG2" s="14" t="s">
        <v>104</v>
      </c>
      <c r="SH2" s="14" t="s">
        <v>110</v>
      </c>
      <c r="SI2" s="14" t="s">
        <v>23</v>
      </c>
      <c r="SJ2" s="14" t="s">
        <v>65</v>
      </c>
      <c r="SK2" s="14" t="s">
        <v>109</v>
      </c>
      <c r="SL2" s="14" t="s">
        <v>17</v>
      </c>
      <c r="SM2" s="67" t="s">
        <v>102</v>
      </c>
      <c r="SN2" s="67"/>
      <c r="SO2" s="67"/>
      <c r="SP2" s="67"/>
      <c r="SQ2" s="67" t="s">
        <v>103</v>
      </c>
      <c r="SR2" s="67"/>
      <c r="SS2" s="67"/>
      <c r="ST2" s="67"/>
      <c r="SU2" s="67" t="s">
        <v>105</v>
      </c>
      <c r="SV2" s="67"/>
      <c r="SW2" s="67"/>
      <c r="SX2" s="67"/>
      <c r="SY2" s="77" t="s">
        <v>106</v>
      </c>
      <c r="SZ2" s="77"/>
      <c r="TA2" s="77"/>
      <c r="TB2" s="77"/>
      <c r="TC2" s="13"/>
      <c r="TD2" s="13" t="s">
        <v>110</v>
      </c>
      <c r="TE2" s="13" t="s">
        <v>23</v>
      </c>
      <c r="TF2" s="13" t="s">
        <v>65</v>
      </c>
      <c r="TG2" s="13" t="s">
        <v>109</v>
      </c>
      <c r="TH2" s="13" t="s">
        <v>17</v>
      </c>
    </row>
    <row r="3" spans="1:528" x14ac:dyDescent="0.2">
      <c r="A3" s="71"/>
      <c r="B3" s="71"/>
      <c r="C3" s="71"/>
      <c r="D3" s="71"/>
      <c r="E3" s="71"/>
      <c r="F3" s="73"/>
      <c r="G3" s="73"/>
      <c r="H3" s="71"/>
      <c r="I3" s="73"/>
      <c r="J3" s="72"/>
      <c r="K3" s="70"/>
      <c r="L3" s="72"/>
      <c r="M3" s="70"/>
      <c r="N3" s="70"/>
      <c r="O3" s="70"/>
      <c r="P3" s="74"/>
      <c r="Q3" s="70"/>
      <c r="R3" s="70"/>
      <c r="S3" s="14" t="s">
        <v>14</v>
      </c>
      <c r="T3" s="14" t="s">
        <v>9</v>
      </c>
      <c r="U3" s="14" t="s">
        <v>28</v>
      </c>
      <c r="V3" s="14" t="s">
        <v>29</v>
      </c>
      <c r="W3" s="14" t="s">
        <v>14</v>
      </c>
      <c r="X3" s="14" t="s">
        <v>9</v>
      </c>
      <c r="Y3" s="14" t="s">
        <v>28</v>
      </c>
      <c r="Z3" s="14" t="s">
        <v>29</v>
      </c>
      <c r="AA3" s="14" t="s">
        <v>14</v>
      </c>
      <c r="AB3" s="14" t="s">
        <v>9</v>
      </c>
      <c r="AC3" s="14" t="s">
        <v>28</v>
      </c>
      <c r="AD3" s="14" t="s">
        <v>29</v>
      </c>
      <c r="AE3" s="21" t="s">
        <v>14</v>
      </c>
      <c r="AF3" s="21" t="s">
        <v>9</v>
      </c>
      <c r="AG3" s="21" t="s">
        <v>28</v>
      </c>
      <c r="AH3" s="21" t="s">
        <v>29</v>
      </c>
      <c r="AI3" s="14" t="s">
        <v>52</v>
      </c>
      <c r="AJ3" s="14"/>
      <c r="AK3" s="14"/>
      <c r="AL3" s="14"/>
      <c r="AM3" s="14"/>
      <c r="AN3" s="14"/>
      <c r="AO3" s="13" t="s">
        <v>14</v>
      </c>
      <c r="AP3" s="13" t="s">
        <v>9</v>
      </c>
      <c r="AQ3" s="13" t="s">
        <v>28</v>
      </c>
      <c r="AR3" s="13" t="s">
        <v>29</v>
      </c>
      <c r="AS3" s="13" t="s">
        <v>14</v>
      </c>
      <c r="AT3" s="13" t="s">
        <v>9</v>
      </c>
      <c r="AU3" s="13" t="s">
        <v>28</v>
      </c>
      <c r="AV3" s="13" t="s">
        <v>29</v>
      </c>
      <c r="AW3" s="13" t="s">
        <v>14</v>
      </c>
      <c r="AX3" s="13" t="s">
        <v>9</v>
      </c>
      <c r="AY3" s="13" t="s">
        <v>28</v>
      </c>
      <c r="AZ3" s="13" t="s">
        <v>29</v>
      </c>
      <c r="BA3" s="16" t="s">
        <v>14</v>
      </c>
      <c r="BB3" s="16" t="s">
        <v>9</v>
      </c>
      <c r="BC3" s="16" t="s">
        <v>28</v>
      </c>
      <c r="BD3" s="16" t="s">
        <v>29</v>
      </c>
      <c r="BE3" s="13" t="s">
        <v>52</v>
      </c>
      <c r="BF3" s="13"/>
      <c r="BG3" s="13"/>
      <c r="BH3" s="13"/>
      <c r="BI3" s="13"/>
      <c r="BJ3" s="13"/>
      <c r="BK3" s="14" t="s">
        <v>14</v>
      </c>
      <c r="BL3" s="14" t="s">
        <v>9</v>
      </c>
      <c r="BM3" s="14" t="s">
        <v>28</v>
      </c>
      <c r="BN3" s="14" t="s">
        <v>29</v>
      </c>
      <c r="BO3" s="14" t="s">
        <v>14</v>
      </c>
      <c r="BP3" s="14" t="s">
        <v>9</v>
      </c>
      <c r="BQ3" s="14" t="s">
        <v>28</v>
      </c>
      <c r="BR3" s="14" t="s">
        <v>29</v>
      </c>
      <c r="BS3" s="14" t="s">
        <v>14</v>
      </c>
      <c r="BT3" s="14" t="s">
        <v>9</v>
      </c>
      <c r="BU3" s="14" t="s">
        <v>28</v>
      </c>
      <c r="BV3" s="14" t="s">
        <v>29</v>
      </c>
      <c r="BW3" s="21" t="s">
        <v>14</v>
      </c>
      <c r="BX3" s="21" t="s">
        <v>9</v>
      </c>
      <c r="BY3" s="21" t="s">
        <v>28</v>
      </c>
      <c r="BZ3" s="21" t="s">
        <v>29</v>
      </c>
      <c r="CA3" s="14" t="s">
        <v>52</v>
      </c>
      <c r="CB3" s="14"/>
      <c r="CC3" s="14"/>
      <c r="CD3" s="14"/>
      <c r="CE3" s="14"/>
      <c r="CF3" s="14"/>
      <c r="CG3" s="50"/>
      <c r="CH3" s="50"/>
      <c r="CI3" s="14" t="s">
        <v>14</v>
      </c>
      <c r="CJ3" s="14" t="s">
        <v>9</v>
      </c>
      <c r="CK3" s="14" t="s">
        <v>28</v>
      </c>
      <c r="CL3" s="14" t="s">
        <v>29</v>
      </c>
      <c r="CM3" s="14" t="s">
        <v>14</v>
      </c>
      <c r="CN3" s="14" t="s">
        <v>9</v>
      </c>
      <c r="CO3" s="14" t="s">
        <v>28</v>
      </c>
      <c r="CP3" s="14" t="s">
        <v>29</v>
      </c>
      <c r="CQ3" s="14" t="s">
        <v>14</v>
      </c>
      <c r="CR3" s="14" t="s">
        <v>9</v>
      </c>
      <c r="CS3" s="14" t="s">
        <v>28</v>
      </c>
      <c r="CT3" s="14" t="s">
        <v>29</v>
      </c>
      <c r="CU3" s="14" t="s">
        <v>14</v>
      </c>
      <c r="CV3" s="14" t="s">
        <v>9</v>
      </c>
      <c r="CW3" s="14" t="s">
        <v>28</v>
      </c>
      <c r="CX3" s="14" t="s">
        <v>29</v>
      </c>
      <c r="CY3" s="15" t="s">
        <v>14</v>
      </c>
      <c r="CZ3" s="15" t="s">
        <v>9</v>
      </c>
      <c r="DA3" s="15" t="s">
        <v>28</v>
      </c>
      <c r="DB3" s="15" t="s">
        <v>29</v>
      </c>
      <c r="DC3" s="14"/>
      <c r="DD3" s="14"/>
      <c r="DE3" s="14"/>
      <c r="DF3" s="14"/>
      <c r="DG3" s="14"/>
      <c r="DH3" s="14"/>
      <c r="DI3" s="14"/>
      <c r="DJ3" s="14"/>
      <c r="DK3" s="13" t="s">
        <v>14</v>
      </c>
      <c r="DL3" s="13" t="s">
        <v>9</v>
      </c>
      <c r="DM3" s="13" t="s">
        <v>28</v>
      </c>
      <c r="DN3" s="13" t="s">
        <v>29</v>
      </c>
      <c r="DO3" s="13" t="s">
        <v>14</v>
      </c>
      <c r="DP3" s="13" t="s">
        <v>9</v>
      </c>
      <c r="DQ3" s="13" t="s">
        <v>28</v>
      </c>
      <c r="DR3" s="13" t="s">
        <v>29</v>
      </c>
      <c r="DS3" s="13" t="s">
        <v>14</v>
      </c>
      <c r="DT3" s="13" t="s">
        <v>9</v>
      </c>
      <c r="DU3" s="13" t="s">
        <v>28</v>
      </c>
      <c r="DV3" s="13" t="s">
        <v>29</v>
      </c>
      <c r="DW3" s="13" t="s">
        <v>14</v>
      </c>
      <c r="DX3" s="13" t="s">
        <v>9</v>
      </c>
      <c r="DY3" s="13" t="s">
        <v>28</v>
      </c>
      <c r="DZ3" s="13" t="s">
        <v>29</v>
      </c>
      <c r="EA3" s="16" t="s">
        <v>14</v>
      </c>
      <c r="EB3" s="16" t="s">
        <v>9</v>
      </c>
      <c r="EC3" s="16" t="s">
        <v>28</v>
      </c>
      <c r="ED3" s="16" t="s">
        <v>29</v>
      </c>
      <c r="EE3" s="13"/>
      <c r="EF3" s="13"/>
      <c r="EG3" s="13"/>
      <c r="EH3" s="13"/>
      <c r="EI3" s="13"/>
      <c r="EJ3" s="13"/>
      <c r="EK3" s="13"/>
      <c r="EL3" s="13"/>
      <c r="EM3" s="14" t="s">
        <v>14</v>
      </c>
      <c r="EN3" s="14" t="s">
        <v>9</v>
      </c>
      <c r="EO3" s="14" t="s">
        <v>28</v>
      </c>
      <c r="EP3" s="14" t="s">
        <v>29</v>
      </c>
      <c r="EQ3" s="14" t="s">
        <v>14</v>
      </c>
      <c r="ER3" s="14" t="s">
        <v>9</v>
      </c>
      <c r="ES3" s="14" t="s">
        <v>28</v>
      </c>
      <c r="ET3" s="14" t="s">
        <v>29</v>
      </c>
      <c r="EU3" s="14" t="s">
        <v>14</v>
      </c>
      <c r="EV3" s="14" t="s">
        <v>9</v>
      </c>
      <c r="EW3" s="14" t="s">
        <v>28</v>
      </c>
      <c r="EX3" s="14" t="s">
        <v>29</v>
      </c>
      <c r="EY3" s="14" t="s">
        <v>14</v>
      </c>
      <c r="EZ3" s="14" t="s">
        <v>9</v>
      </c>
      <c r="FA3" s="14" t="s">
        <v>28</v>
      </c>
      <c r="FB3" s="14" t="s">
        <v>29</v>
      </c>
      <c r="FC3" s="15" t="s">
        <v>14</v>
      </c>
      <c r="FD3" s="15" t="s">
        <v>9</v>
      </c>
      <c r="FE3" s="15" t="s">
        <v>28</v>
      </c>
      <c r="FF3" s="15" t="s">
        <v>29</v>
      </c>
      <c r="FG3" s="14"/>
      <c r="FH3" s="14"/>
      <c r="FI3" s="14"/>
      <c r="FJ3" s="14"/>
      <c r="FK3" s="14"/>
      <c r="FL3" s="14"/>
      <c r="FM3" s="14"/>
      <c r="FN3" s="14"/>
      <c r="FO3" s="13" t="s">
        <v>14</v>
      </c>
      <c r="FP3" s="13" t="s">
        <v>9</v>
      </c>
      <c r="FQ3" s="13" t="s">
        <v>28</v>
      </c>
      <c r="FR3" s="13" t="s">
        <v>29</v>
      </c>
      <c r="FS3" s="13" t="s">
        <v>14</v>
      </c>
      <c r="FT3" s="13" t="s">
        <v>9</v>
      </c>
      <c r="FU3" s="13" t="s">
        <v>28</v>
      </c>
      <c r="FV3" s="13" t="s">
        <v>29</v>
      </c>
      <c r="FW3" s="13" t="s">
        <v>14</v>
      </c>
      <c r="FX3" s="13" t="s">
        <v>9</v>
      </c>
      <c r="FY3" s="13" t="s">
        <v>28</v>
      </c>
      <c r="FZ3" s="13" t="s">
        <v>29</v>
      </c>
      <c r="GA3" s="13" t="s">
        <v>14</v>
      </c>
      <c r="GB3" s="13" t="s">
        <v>9</v>
      </c>
      <c r="GC3" s="13" t="s">
        <v>28</v>
      </c>
      <c r="GD3" s="13" t="s">
        <v>29</v>
      </c>
      <c r="GE3" s="16" t="s">
        <v>14</v>
      </c>
      <c r="GF3" s="16" t="s">
        <v>9</v>
      </c>
      <c r="GG3" s="16" t="s">
        <v>28</v>
      </c>
      <c r="GH3" s="16" t="s">
        <v>29</v>
      </c>
      <c r="GI3" s="13"/>
      <c r="GJ3" s="13"/>
      <c r="GK3" s="13"/>
      <c r="GL3" s="13"/>
      <c r="GM3" s="13"/>
      <c r="GN3" s="13"/>
      <c r="GO3" s="13"/>
      <c r="GP3" s="13"/>
      <c r="GQ3" s="14" t="s">
        <v>14</v>
      </c>
      <c r="GR3" s="14" t="s">
        <v>9</v>
      </c>
      <c r="GS3" s="14" t="s">
        <v>28</v>
      </c>
      <c r="GT3" s="14" t="s">
        <v>29</v>
      </c>
      <c r="GU3" s="14" t="s">
        <v>14</v>
      </c>
      <c r="GV3" s="14" t="s">
        <v>9</v>
      </c>
      <c r="GW3" s="14" t="s">
        <v>28</v>
      </c>
      <c r="GX3" s="14" t="s">
        <v>29</v>
      </c>
      <c r="GY3" s="14" t="s">
        <v>14</v>
      </c>
      <c r="GZ3" s="14" t="s">
        <v>9</v>
      </c>
      <c r="HA3" s="14" t="s">
        <v>28</v>
      </c>
      <c r="HB3" s="14" t="s">
        <v>29</v>
      </c>
      <c r="HC3" s="14" t="s">
        <v>14</v>
      </c>
      <c r="HD3" s="14" t="s">
        <v>9</v>
      </c>
      <c r="HE3" s="14" t="s">
        <v>28</v>
      </c>
      <c r="HF3" s="14" t="s">
        <v>29</v>
      </c>
      <c r="HG3" s="15" t="s">
        <v>14</v>
      </c>
      <c r="HH3" s="15" t="s">
        <v>9</v>
      </c>
      <c r="HI3" s="15" t="s">
        <v>28</v>
      </c>
      <c r="HJ3" s="15" t="s">
        <v>29</v>
      </c>
      <c r="HK3" s="14"/>
      <c r="HL3" s="14"/>
      <c r="HM3" s="14"/>
      <c r="HN3" s="14"/>
      <c r="HO3" s="14"/>
      <c r="HP3" s="14"/>
      <c r="HQ3" s="14"/>
      <c r="HR3" s="14"/>
      <c r="HS3" s="13" t="s">
        <v>14</v>
      </c>
      <c r="HT3" s="13" t="s">
        <v>9</v>
      </c>
      <c r="HU3" s="13" t="s">
        <v>28</v>
      </c>
      <c r="HV3" s="13" t="s">
        <v>29</v>
      </c>
      <c r="HW3" s="13" t="s">
        <v>14</v>
      </c>
      <c r="HX3" s="13" t="s">
        <v>9</v>
      </c>
      <c r="HY3" s="13" t="s">
        <v>28</v>
      </c>
      <c r="HZ3" s="13" t="s">
        <v>29</v>
      </c>
      <c r="IA3" s="13" t="s">
        <v>14</v>
      </c>
      <c r="IB3" s="13" t="s">
        <v>9</v>
      </c>
      <c r="IC3" s="13" t="s">
        <v>28</v>
      </c>
      <c r="ID3" s="13" t="s">
        <v>29</v>
      </c>
      <c r="IE3" s="13" t="s">
        <v>14</v>
      </c>
      <c r="IF3" s="13" t="s">
        <v>9</v>
      </c>
      <c r="IG3" s="13" t="s">
        <v>28</v>
      </c>
      <c r="IH3" s="13" t="s">
        <v>29</v>
      </c>
      <c r="II3" s="16" t="s">
        <v>14</v>
      </c>
      <c r="IJ3" s="16" t="s">
        <v>9</v>
      </c>
      <c r="IK3" s="16" t="s">
        <v>28</v>
      </c>
      <c r="IL3" s="16" t="s">
        <v>29</v>
      </c>
      <c r="IM3" s="13"/>
      <c r="IN3" s="13"/>
      <c r="IO3" s="13"/>
      <c r="IP3" s="13"/>
      <c r="IQ3" s="13"/>
      <c r="IR3" s="13"/>
      <c r="IS3" s="13"/>
      <c r="IT3" s="13"/>
      <c r="IU3" s="14" t="s">
        <v>14</v>
      </c>
      <c r="IV3" s="14" t="s">
        <v>9</v>
      </c>
      <c r="IW3" s="14" t="s">
        <v>28</v>
      </c>
      <c r="IX3" s="14" t="s">
        <v>29</v>
      </c>
      <c r="IY3" s="14" t="s">
        <v>14</v>
      </c>
      <c r="IZ3" s="14" t="s">
        <v>9</v>
      </c>
      <c r="JA3" s="14" t="s">
        <v>28</v>
      </c>
      <c r="JB3" s="14" t="s">
        <v>29</v>
      </c>
      <c r="JC3" s="14" t="s">
        <v>14</v>
      </c>
      <c r="JD3" s="14" t="s">
        <v>9</v>
      </c>
      <c r="JE3" s="14" t="s">
        <v>28</v>
      </c>
      <c r="JF3" s="14" t="s">
        <v>29</v>
      </c>
      <c r="JG3" s="14" t="s">
        <v>14</v>
      </c>
      <c r="JH3" s="14" t="s">
        <v>9</v>
      </c>
      <c r="JI3" s="14" t="s">
        <v>28</v>
      </c>
      <c r="JJ3" s="14" t="s">
        <v>29</v>
      </c>
      <c r="JK3" s="15" t="s">
        <v>14</v>
      </c>
      <c r="JL3" s="15" t="s">
        <v>9</v>
      </c>
      <c r="JM3" s="15" t="s">
        <v>28</v>
      </c>
      <c r="JN3" s="15" t="s">
        <v>29</v>
      </c>
      <c r="JO3" s="14"/>
      <c r="JP3" s="14"/>
      <c r="JQ3" s="14"/>
      <c r="JR3" s="14"/>
      <c r="JS3" s="14"/>
      <c r="JT3" s="14"/>
      <c r="JU3" s="14"/>
      <c r="JV3" s="14"/>
      <c r="JW3" s="13" t="s">
        <v>14</v>
      </c>
      <c r="JX3" s="13" t="s">
        <v>9</v>
      </c>
      <c r="JY3" s="13" t="s">
        <v>28</v>
      </c>
      <c r="JZ3" s="13" t="s">
        <v>29</v>
      </c>
      <c r="KA3" s="13" t="s">
        <v>14</v>
      </c>
      <c r="KB3" s="13" t="s">
        <v>9</v>
      </c>
      <c r="KC3" s="13" t="s">
        <v>28</v>
      </c>
      <c r="KD3" s="13" t="s">
        <v>29</v>
      </c>
      <c r="KE3" s="13" t="s">
        <v>14</v>
      </c>
      <c r="KF3" s="13" t="s">
        <v>9</v>
      </c>
      <c r="KG3" s="13" t="s">
        <v>28</v>
      </c>
      <c r="KH3" s="13" t="s">
        <v>29</v>
      </c>
      <c r="KI3" s="13" t="s">
        <v>14</v>
      </c>
      <c r="KJ3" s="13" t="s">
        <v>9</v>
      </c>
      <c r="KK3" s="13" t="s">
        <v>28</v>
      </c>
      <c r="KL3" s="13" t="s">
        <v>29</v>
      </c>
      <c r="KM3" s="16" t="s">
        <v>14</v>
      </c>
      <c r="KN3" s="16" t="s">
        <v>9</v>
      </c>
      <c r="KO3" s="16" t="s">
        <v>28</v>
      </c>
      <c r="KP3" s="16" t="s">
        <v>29</v>
      </c>
      <c r="KQ3" s="13"/>
      <c r="KR3" s="13"/>
      <c r="KS3" s="13"/>
      <c r="KT3" s="13"/>
      <c r="KU3" s="13"/>
      <c r="KV3" s="13"/>
      <c r="KW3" s="13"/>
      <c r="KX3" s="13"/>
      <c r="KY3" s="14" t="s">
        <v>14</v>
      </c>
      <c r="KZ3" s="14" t="s">
        <v>9</v>
      </c>
      <c r="LA3" s="14" t="s">
        <v>28</v>
      </c>
      <c r="LB3" s="14" t="s">
        <v>29</v>
      </c>
      <c r="LC3" s="14" t="s">
        <v>14</v>
      </c>
      <c r="LD3" s="14" t="s">
        <v>9</v>
      </c>
      <c r="LE3" s="14" t="s">
        <v>28</v>
      </c>
      <c r="LF3" s="14" t="s">
        <v>29</v>
      </c>
      <c r="LG3" s="14" t="s">
        <v>14</v>
      </c>
      <c r="LH3" s="14" t="s">
        <v>9</v>
      </c>
      <c r="LI3" s="14" t="s">
        <v>28</v>
      </c>
      <c r="LJ3" s="14" t="s">
        <v>29</v>
      </c>
      <c r="LK3" s="14" t="s">
        <v>14</v>
      </c>
      <c r="LL3" s="14" t="s">
        <v>9</v>
      </c>
      <c r="LM3" s="14" t="s">
        <v>28</v>
      </c>
      <c r="LN3" s="14" t="s">
        <v>29</v>
      </c>
      <c r="LO3" s="15" t="s">
        <v>14</v>
      </c>
      <c r="LP3" s="15" t="s">
        <v>9</v>
      </c>
      <c r="LQ3" s="15" t="s">
        <v>28</v>
      </c>
      <c r="LR3" s="15" t="s">
        <v>29</v>
      </c>
      <c r="LS3" s="14"/>
      <c r="LT3" s="14"/>
      <c r="LU3" s="14"/>
      <c r="LV3" s="14"/>
      <c r="LW3" s="14"/>
      <c r="LX3" s="14"/>
      <c r="LY3" s="14"/>
      <c r="LZ3" s="14"/>
      <c r="MA3" s="13" t="s">
        <v>14</v>
      </c>
      <c r="MB3" s="13" t="s">
        <v>9</v>
      </c>
      <c r="MC3" s="13" t="s">
        <v>28</v>
      </c>
      <c r="MD3" s="13" t="s">
        <v>29</v>
      </c>
      <c r="ME3" s="13" t="s">
        <v>14</v>
      </c>
      <c r="MF3" s="13" t="s">
        <v>9</v>
      </c>
      <c r="MG3" s="13" t="s">
        <v>28</v>
      </c>
      <c r="MH3" s="13" t="s">
        <v>29</v>
      </c>
      <c r="MI3" s="13" t="s">
        <v>14</v>
      </c>
      <c r="MJ3" s="13" t="s">
        <v>9</v>
      </c>
      <c r="MK3" s="13" t="s">
        <v>28</v>
      </c>
      <c r="ML3" s="13" t="s">
        <v>29</v>
      </c>
      <c r="MM3" s="13" t="s">
        <v>14</v>
      </c>
      <c r="MN3" s="13" t="s">
        <v>9</v>
      </c>
      <c r="MO3" s="13" t="s">
        <v>28</v>
      </c>
      <c r="MP3" s="13" t="s">
        <v>29</v>
      </c>
      <c r="MQ3" s="16" t="s">
        <v>14</v>
      </c>
      <c r="MR3" s="16" t="s">
        <v>9</v>
      </c>
      <c r="MS3" s="16" t="s">
        <v>28</v>
      </c>
      <c r="MT3" s="16" t="s">
        <v>29</v>
      </c>
      <c r="MU3" s="13"/>
      <c r="MV3" s="13"/>
      <c r="MW3" s="13"/>
      <c r="MX3" s="13"/>
      <c r="MY3" s="13"/>
      <c r="MZ3" s="13"/>
      <c r="NA3" s="13"/>
      <c r="NB3" s="13"/>
      <c r="NC3" s="14" t="s">
        <v>14</v>
      </c>
      <c r="ND3" s="14" t="s">
        <v>9</v>
      </c>
      <c r="NE3" s="14" t="s">
        <v>28</v>
      </c>
      <c r="NF3" s="14" t="s">
        <v>29</v>
      </c>
      <c r="NG3" s="14" t="s">
        <v>14</v>
      </c>
      <c r="NH3" s="14" t="s">
        <v>9</v>
      </c>
      <c r="NI3" s="14" t="s">
        <v>28</v>
      </c>
      <c r="NJ3" s="14" t="s">
        <v>29</v>
      </c>
      <c r="NK3" s="14" t="s">
        <v>14</v>
      </c>
      <c r="NL3" s="14" t="s">
        <v>9</v>
      </c>
      <c r="NM3" s="14" t="s">
        <v>28</v>
      </c>
      <c r="NN3" s="14" t="s">
        <v>29</v>
      </c>
      <c r="NO3" s="14" t="s">
        <v>14</v>
      </c>
      <c r="NP3" s="14" t="s">
        <v>9</v>
      </c>
      <c r="NQ3" s="14" t="s">
        <v>28</v>
      </c>
      <c r="NR3" s="14" t="s">
        <v>29</v>
      </c>
      <c r="NS3" s="15" t="s">
        <v>14</v>
      </c>
      <c r="NT3" s="15" t="s">
        <v>9</v>
      </c>
      <c r="NU3" s="15" t="s">
        <v>28</v>
      </c>
      <c r="NV3" s="15" t="s">
        <v>29</v>
      </c>
      <c r="NW3" s="14"/>
      <c r="NX3" s="14"/>
      <c r="NY3" s="14"/>
      <c r="NZ3" s="14"/>
      <c r="OA3" s="14"/>
      <c r="OB3" s="14"/>
      <c r="OC3" s="14"/>
      <c r="OD3" s="14"/>
      <c r="OE3" s="13" t="s">
        <v>14</v>
      </c>
      <c r="OF3" s="13" t="s">
        <v>9</v>
      </c>
      <c r="OG3" s="13" t="s">
        <v>28</v>
      </c>
      <c r="OH3" s="13" t="s">
        <v>29</v>
      </c>
      <c r="OI3" s="13" t="s">
        <v>14</v>
      </c>
      <c r="OJ3" s="13" t="s">
        <v>9</v>
      </c>
      <c r="OK3" s="13" t="s">
        <v>28</v>
      </c>
      <c r="OL3" s="13" t="s">
        <v>29</v>
      </c>
      <c r="OM3" s="13" t="s">
        <v>14</v>
      </c>
      <c r="ON3" s="13" t="s">
        <v>9</v>
      </c>
      <c r="OO3" s="13" t="s">
        <v>28</v>
      </c>
      <c r="OP3" s="13" t="s">
        <v>29</v>
      </c>
      <c r="OQ3" s="13" t="s">
        <v>14</v>
      </c>
      <c r="OR3" s="13" t="s">
        <v>9</v>
      </c>
      <c r="OS3" s="13" t="s">
        <v>28</v>
      </c>
      <c r="OT3" s="13" t="s">
        <v>29</v>
      </c>
      <c r="OU3" s="16" t="s">
        <v>14</v>
      </c>
      <c r="OV3" s="16" t="s">
        <v>9</v>
      </c>
      <c r="OW3" s="16" t="s">
        <v>28</v>
      </c>
      <c r="OX3" s="16" t="s">
        <v>29</v>
      </c>
      <c r="OY3" s="13"/>
      <c r="OZ3" s="13"/>
      <c r="PA3" s="13"/>
      <c r="PB3" s="13"/>
      <c r="PC3" s="13"/>
      <c r="PD3" s="13"/>
      <c r="PE3" s="13"/>
      <c r="PF3" s="13"/>
      <c r="PG3" s="14" t="s">
        <v>14</v>
      </c>
      <c r="PH3" s="14" t="s">
        <v>9</v>
      </c>
      <c r="PI3" s="14" t="s">
        <v>28</v>
      </c>
      <c r="PJ3" s="14" t="s">
        <v>29</v>
      </c>
      <c r="PK3" s="14" t="s">
        <v>14</v>
      </c>
      <c r="PL3" s="14" t="s">
        <v>9</v>
      </c>
      <c r="PM3" s="14" t="s">
        <v>28</v>
      </c>
      <c r="PN3" s="14" t="s">
        <v>29</v>
      </c>
      <c r="PO3" s="14" t="s">
        <v>14</v>
      </c>
      <c r="PP3" s="14" t="s">
        <v>9</v>
      </c>
      <c r="PQ3" s="14" t="s">
        <v>28</v>
      </c>
      <c r="PR3" s="14" t="s">
        <v>29</v>
      </c>
      <c r="PS3" s="14" t="s">
        <v>14</v>
      </c>
      <c r="PT3" s="14" t="s">
        <v>9</v>
      </c>
      <c r="PU3" s="14" t="s">
        <v>28</v>
      </c>
      <c r="PV3" s="14" t="s">
        <v>29</v>
      </c>
      <c r="PW3" s="15" t="s">
        <v>14</v>
      </c>
      <c r="PX3" s="15" t="s">
        <v>9</v>
      </c>
      <c r="PY3" s="15" t="s">
        <v>28</v>
      </c>
      <c r="PZ3" s="15" t="s">
        <v>29</v>
      </c>
      <c r="QA3" s="14"/>
      <c r="QB3" s="14"/>
      <c r="QC3" s="14"/>
      <c r="QD3" s="14"/>
      <c r="QE3" s="14"/>
      <c r="QF3" s="14"/>
      <c r="QG3" s="14"/>
      <c r="QH3" s="14"/>
      <c r="QI3" s="13" t="s">
        <v>14</v>
      </c>
      <c r="QJ3" s="13" t="s">
        <v>9</v>
      </c>
      <c r="QK3" s="13" t="s">
        <v>28</v>
      </c>
      <c r="QL3" s="13" t="s">
        <v>29</v>
      </c>
      <c r="QM3" s="13" t="s">
        <v>14</v>
      </c>
      <c r="QN3" s="13" t="s">
        <v>9</v>
      </c>
      <c r="QO3" s="13" t="s">
        <v>28</v>
      </c>
      <c r="QP3" s="13" t="s">
        <v>29</v>
      </c>
      <c r="QQ3" s="13" t="s">
        <v>14</v>
      </c>
      <c r="QR3" s="13" t="s">
        <v>9</v>
      </c>
      <c r="QS3" s="13" t="s">
        <v>28</v>
      </c>
      <c r="QT3" s="13" t="s">
        <v>29</v>
      </c>
      <c r="QU3" s="13" t="s">
        <v>14</v>
      </c>
      <c r="QV3" s="13" t="s">
        <v>9</v>
      </c>
      <c r="QW3" s="13" t="s">
        <v>28</v>
      </c>
      <c r="QX3" s="13" t="s">
        <v>29</v>
      </c>
      <c r="QY3" s="16" t="s">
        <v>14</v>
      </c>
      <c r="QZ3" s="16" t="s">
        <v>9</v>
      </c>
      <c r="RA3" s="16" t="s">
        <v>28</v>
      </c>
      <c r="RB3" s="16" t="s">
        <v>29</v>
      </c>
      <c r="RC3" s="13"/>
      <c r="RD3" s="13"/>
      <c r="RE3" s="13"/>
      <c r="RF3" s="13"/>
      <c r="RG3" s="13"/>
      <c r="RH3" s="13"/>
      <c r="RI3" s="13"/>
      <c r="RJ3" s="13"/>
      <c r="RK3" s="14" t="s">
        <v>14</v>
      </c>
      <c r="RL3" s="14" t="s">
        <v>9</v>
      </c>
      <c r="RM3" s="14" t="s">
        <v>28</v>
      </c>
      <c r="RN3" s="14" t="s">
        <v>29</v>
      </c>
      <c r="RO3" s="14" t="s">
        <v>14</v>
      </c>
      <c r="RP3" s="14" t="s">
        <v>9</v>
      </c>
      <c r="RQ3" s="14" t="s">
        <v>28</v>
      </c>
      <c r="RR3" s="14" t="s">
        <v>29</v>
      </c>
      <c r="RS3" s="14" t="s">
        <v>14</v>
      </c>
      <c r="RT3" s="14" t="s">
        <v>9</v>
      </c>
      <c r="RU3" s="14" t="s">
        <v>28</v>
      </c>
      <c r="RV3" s="14" t="s">
        <v>29</v>
      </c>
      <c r="RW3" s="14" t="s">
        <v>14</v>
      </c>
      <c r="RX3" s="14" t="s">
        <v>9</v>
      </c>
      <c r="RY3" s="14" t="s">
        <v>28</v>
      </c>
      <c r="RZ3" s="14" t="s">
        <v>29</v>
      </c>
      <c r="SA3" s="15" t="s">
        <v>14</v>
      </c>
      <c r="SB3" s="15" t="s">
        <v>9</v>
      </c>
      <c r="SC3" s="15" t="s">
        <v>28</v>
      </c>
      <c r="SD3" s="15" t="s">
        <v>29</v>
      </c>
      <c r="SE3" s="14"/>
      <c r="SF3" s="14"/>
      <c r="SG3" s="14"/>
      <c r="SH3" s="14"/>
      <c r="SI3" s="14"/>
      <c r="SJ3" s="14"/>
      <c r="SK3" s="14"/>
      <c r="SL3" s="14"/>
      <c r="SM3" s="13" t="s">
        <v>14</v>
      </c>
      <c r="SN3" s="13" t="s">
        <v>9</v>
      </c>
      <c r="SO3" s="13" t="s">
        <v>28</v>
      </c>
      <c r="SP3" s="13" t="s">
        <v>29</v>
      </c>
      <c r="SQ3" s="13" t="s">
        <v>14</v>
      </c>
      <c r="SR3" s="13" t="s">
        <v>9</v>
      </c>
      <c r="SS3" s="13" t="s">
        <v>28</v>
      </c>
      <c r="ST3" s="13" t="s">
        <v>29</v>
      </c>
      <c r="SU3" s="13" t="s">
        <v>14</v>
      </c>
      <c r="SV3" s="13" t="s">
        <v>9</v>
      </c>
      <c r="SW3" s="13" t="s">
        <v>28</v>
      </c>
      <c r="SX3" s="13" t="s">
        <v>29</v>
      </c>
      <c r="SY3" s="61" t="s">
        <v>14</v>
      </c>
      <c r="SZ3" s="61" t="s">
        <v>9</v>
      </c>
      <c r="TA3" s="61" t="s">
        <v>28</v>
      </c>
      <c r="TB3" s="61" t="s">
        <v>29</v>
      </c>
      <c r="TC3" s="13" t="s">
        <v>52</v>
      </c>
      <c r="TD3" s="13"/>
      <c r="TE3" s="13"/>
      <c r="TF3" s="13"/>
      <c r="TG3" s="13"/>
      <c r="TH3" s="13"/>
    </row>
    <row r="4" spans="1:528" x14ac:dyDescent="0.2">
      <c r="A4" s="4" cm="1">
        <f t="array" ref="A4">IF(AND(H4&lt;&gt;"",H4&lt;&gt;"No DD"),SUMPRODUCT((H$4:H$32&lt;&gt;"")*(H$4:H$32&lt;&gt;"No DD")*(E$4:E$32&gt;E4))+1,IF(H4="No DD",SUMPRODUCT((H$4:H$32="No DD")*(E$4:E$32&gt;E4))+1+SUMPRODUCT((H$4:H$32&lt;&gt;"")*(H$4:H$32&lt;&gt;"No DD")),""))</f>
        <v>1</v>
      </c>
      <c r="B4" s="5" t="s">
        <v>82</v>
      </c>
      <c r="C4" s="4" t="s">
        <v>6</v>
      </c>
      <c r="D4" s="4">
        <v>2003</v>
      </c>
      <c r="E4" s="9">
        <f>SUM(J4:P4)+SUM(J4:M4)*0.0000001+SUM(J4)*0.0000000000001</f>
        <v>174.00001145000573</v>
      </c>
      <c r="F4" s="3" t="str">
        <f>IF(OR(AND(AJ4&gt;=AN$34,AK4&gt;=AN$38,AJ4&lt;&gt;"",AI4=""),AND(AL4&gt;=AN$34,AM4&gt;=AN$38,AL4&lt;&gt;"",AI4=""),AND(BF4&gt;=BJ$34,BG4&gt;=BJ$38,BF4&lt;&gt;"",BE4=""),AND(BH4&gt;=BJ$34,BI4&gt;=BJ$38,BH4&lt;&gt;"",BE4=""),AND(CB4&gt;=CF$34,CC4&gt;=CF$38,CB4&lt;&gt;"",CA4=""),AND(CD4&gt;=CF$34,CE4&gt;=CF$38,CD4&lt;&gt;""),AND(DC4&gt;=DJ$34,DD4&gt;=DJ$38,DC4&lt;&gt;""),AND(DH4&gt;=DJ$34,DI4&gt;=DJ$38,DH4&lt;&gt;""),AND(EE4&gt;=EL$34,EF4&gt;=EL$38,EE4&lt;&gt;""),AND(EJ4&gt;=EL$34,EK4&gt;=EL$38,EJ4&lt;&gt;""),AND(FG4&gt;=FN$34,FH4&gt;=FN$38,FG4&lt;&gt;""),AND(FL4&gt;=FN$34,FM4&gt;=FN$38,FL4&lt;&gt;""),AND(GI4&gt;=GP$34,GJ4&gt;=GP$38,GI4&lt;&gt;""),AND(GN4&gt;=GP$34,GO4&gt;=GP$38,GN4&lt;&gt;""),AND(HK4&gt;=HR$34,HL4&gt;=HR$38,HK4&lt;&gt;""),AND(HP4&gt;=HR$34,HQ4&gt;=HR$38,HP4&lt;&gt;""),AND(IM4&gt;=IT$34,IN4&gt;=IT$38,IM4&lt;&gt;""),AND(IR4&gt;=IT$34,IS4&gt;=IT$38,IR4&lt;&gt;""),AND(JO4&gt;=JV$34,JP4&gt;=JV$38,JO4&lt;&gt;""),AND(JT4&gt;=JV$34,JU4&gt;=JV$38,JT4&lt;&gt;""),AND(KQ4&gt;=KX$34,KR4&gt;=KX$38,KQ4&lt;&gt;""),AND(KV4&gt;=KX$34,KW4&gt;=KX$38,KV4&lt;&gt;""),AND(LS4&gt;=LZ$34,LT4&gt;=LZ$38,LS4&lt;&gt;""),AND(LX4&gt;=LZ$34,LY4&gt;=LZ$38,LX4&lt;&gt;""),AND(MU4&gt;=NB$34,MV4&gt;=NB$38,MU4&lt;&gt;""),AND(MZ4&gt;=NB$34,NA4&gt;=NB$38,MZ4&lt;&gt;""),AND(NW4&gt;=OD$34,NX4&gt;=OD$38,NW4&lt;&gt;""),AND(OB4&gt;=OD$34,OC4&gt;=OD$38,OB4&lt;&gt;""),AND(OY4&gt;=PF$34,OZ4&gt;=PF$38,OY4&lt;&gt;""),AND(PD4&gt;=PF$34,PE4&gt;=PF$38,PD4&lt;&gt;""),AND(QA4&gt;=QH$34,QB4&gt;=QH$38,QA4&lt;&gt;""),AND(QF4&gt;=QH$34,QG4&gt;=QH$38,QF4&lt;&gt;""),AND(RC4&gt;=RJ$34,RD4&gt;=RJ$38,RC4&lt;&gt;""),AND(RH4&gt;=RJ$34,RI4&gt;=RJ$38,RH4&lt;&gt;""),AND(SE4&gt;=SL$34,SF4&gt;=SL$38,SE4&lt;&gt;""),AND(SJ4&gt;=SL$34,SK4&gt;=SL$38,SJ4&lt;&gt;"")),"P","")</f>
        <v>P</v>
      </c>
      <c r="G4" s="3" t="str">
        <f>IF(OR(AND(AK4&gt;=AN$38,AK4&lt;&gt;"",AI4=""),AND(AM4&gt;=AN$38,AM4&lt;&gt;"",AI4=""),AND(BG4&gt;=BJ$38,BG4&lt;&gt;"",BE4=""),AND(BI4&gt;=BJ$38,BI4&lt;&gt;"",BE4=""),AND(CC4&gt;=CF$38,CC4&lt;&gt;"",CA4=""),AND(CE4&gt;=CF$38,CE4&lt;&gt;"",CA4=""),AND(DD4&gt;=DJ$38,DD4&lt;&gt;""),AND(DI4&gt;=DJ$38,DI4&lt;&gt;""),AND(EF4&gt;=EL$38,EF4&lt;&gt;""),AND(EK4&gt;=EL$38,EK4&lt;&gt;""),AND(FH4&gt;=FN$38,FH4&lt;&gt;""),AND(FM4&gt;=FN$38,FM4&lt;&gt;""),AND(GJ4&gt;=GP$38,GJ4&lt;&gt;""),AND(GO4&gt;=GP$38,GO4&lt;&gt;""),AND(HL4&gt;=HR$38,HL4&lt;&gt;""),AND(HQ4&gt;=HR$38,HQ4&lt;&gt;""),AND(IN4&gt;=IT$38,IN4&lt;&gt;""),AND(IS4&gt;=IT$38,IS4&lt;&gt;""),AND(JP4&gt;=JV$38,JP4&lt;&gt;""),AND(JU4&gt;=JV$38,JU4&lt;&gt;""),AND(KR4&gt;=KX$38,KR4&lt;&gt;""),AND(KW4&gt;=KX$38,KW4&lt;&gt;""),AND(LT4&gt;=LZ$38,LT4&lt;&gt;""),AND(LY4&gt;=LZ$38,LY4&lt;&gt;""),AND(MV4&gt;=NB$38,MV4&lt;&gt;""),AND(NA4&gt;=NB$38,NA4&lt;&gt;""),AND(NX4&gt;=OD$38,NX4&lt;&gt;""),AND(OC4&gt;=OD$38,OC4&lt;&gt;""),AND(OZ4&gt;=PF$38,OZ4&lt;&gt;""),AND(PE4&gt;=PF$38,PE4&lt;&gt;""),AND(QB4&gt;=QH$38,QB4&lt;&gt;""),AND(QG4&gt;=QH$38,QG4&lt;&gt;""),AND(RD4&gt;=RJ$38,RD4&lt;&gt;""),AND(RI4&gt;=RJ$38,RI4&lt;&gt;""),AND(SF4&gt;=SL$38,SF4&lt;&gt;""),AND(SK4&gt;=SL$38,SK4&lt;&gt;"")),"P","")</f>
        <v>P</v>
      </c>
      <c r="H4" s="36" t="str">
        <f>IF(AND(G4="P",F4=""),"No DD",IF(OR(AND(AJ4&gt;=AN$37,AK4&gt;=AN$41,AJ4&lt;&gt;"",AI4=""),AND(AL4&gt;=AN$37,AM4&gt;=AN$41,AL4&lt;&gt;"",AI4=""),AND(BF4&gt;=BJ$37,BG4&gt;=BJ$41,BF4&lt;&gt;"",BE4=""),AND(BH4&gt;=BJ$37,BI4&gt;=BJ$41,BH4&lt;&gt;"",BE4=""),AND(CB4&gt;=CF$37,CC4&gt;=CF$41,CB4&lt;&gt;"",CA4=""),AND(CD4&gt;=CF$37,CE4&gt;=CF$41,CD4&lt;&gt;""),AND(DC4&gt;=DJ$37,DD4&gt;=DJ$41,DC4&lt;&gt;""),AND(DH4&gt;=DJ$37,DI4&gt;=DJ$41,DH4&lt;&gt;""),AND(EE4&gt;=EL$37,EF4&gt;=EL$41,EE4&lt;&gt;""),AND(EJ4&gt;=EL$37,EK4&gt;=EL$41,EJ4&lt;&gt;""),AND(FG4&gt;=FN$37,FH4&gt;=FN$41,FG4&lt;&gt;""),AND(FL4&gt;=FN$37,FM4&gt;=FN$41,FL4&lt;&gt;""),AND(GI4&gt;=GP$37,GJ4&gt;=GP$41,GI4&lt;&gt;""),AND(GN4&gt;=GP$37,GO4&gt;=GP$41,GN4&lt;&gt;""),AND(HK4&gt;=HR$37,HL4&gt;=HR$41,HK4&lt;&gt;""),AND(HP4&gt;=HR$37,HQ4&gt;=HR$41,HP4&lt;&gt;""),AND(IM4&gt;=IT$37,IN4&gt;=IT$41,IM4&lt;&gt;""),AND(IR4&gt;=IT$37,IS4&gt;=IT$41,IR4&lt;&gt;""),AND(JO4&gt;=JV$37,JP4&gt;=JV$41,JO4&lt;&gt;""),AND(JT4&gt;=JV$37,JU4&gt;=JV$41,JT4&lt;&gt;""),AND(KQ4&gt;=KX$37,KR4&gt;=KX$41,KQ4&lt;&gt;""),AND(KV4&gt;=KX$37,KW4&gt;=KX$41,KV4&lt;&gt;""),AND(LS4&gt;=LZ$37,LT4&gt;=LZ$41,LS4&lt;&gt;""),AND(LX4&gt;=LZ$37,LY4&gt;=LZ$41,LX4&lt;&gt;""),AND(MU4&gt;=NB$37,MV4&gt;=NB$41,MU4&lt;&gt;""),AND(MZ4&gt;=NB$37,NA4&gt;=NB$41,MZ4&lt;&gt;""),AND(NW4&gt;=OD$37,NX4&gt;=OD$41,NW4&lt;&gt;""),AND(OB4&gt;=OD$37,OC4&gt;=OD$41,OB4&lt;&gt;""),AND(OY4&gt;=PF$37,OZ4&gt;=PF$41,OY4&lt;&gt;""),AND(PD4&gt;=PF$37,PE4&gt;=PF$41,PD4&lt;&gt;""),AND(QA4&gt;=QH$37,QB4&gt;=QH$41,QA4&lt;&gt;""),AND(QF4&gt;=QH$37,QG4&gt;=QH$41,QF4&lt;&gt;""),AND(RC4&gt;=RJ$37,RD4&gt;=RJ$41,RC4&lt;&gt;""),AND(RH4&gt;=RJ$37,RI4&gt;=RJ$41,RH4&lt;&gt;""),AND(SE4&gt;=SL$37,SF4&gt;=SL$41,SE4&lt;&gt;""),AND(SJ4&gt;=SL$37,SK4&gt;=SL$41,SJ4&lt;&gt;"")),"Merit",IF(OR(AND(AJ4&gt;=AN$36,AK4&gt;=AN$40,AJ4&lt;&gt;"",AI4=""),AND(AL4&gt;=AN$36,AM4&gt;=AN$40,AL4&lt;&gt;"",AI4=""),AND(BF4&gt;=BJ$36,BG4&gt;=BJ$40,BF4&lt;&gt;"",BE4=""),AND(BH4&gt;=BJ$36,BI4&gt;=BJ$40,BH4&lt;&gt;"",BE4=""),AND(CB4&gt;=CF$36,CC4&gt;=CF$40,CB4&lt;&gt;"",CA4=""),AND(CD4&gt;=CF$36,CE4&gt;=CF$40,CD4&lt;&gt;""),AND(DC4&gt;=DJ$36,DD4&gt;=DJ$40,DC4&lt;&gt;""),AND(DH4&gt;=DJ$36,DI4&gt;=DJ$40,DH4&lt;&gt;""),AND(EE4&gt;=EL$36,EF4&gt;=EL$40,EE4&lt;&gt;""),AND(EJ4&gt;=EL$36,EK4&gt;=EL$40,EJ4&lt;&gt;""),AND(FG4&gt;=FN$36,FH4&gt;=FN$40,FG4&lt;&gt;""),AND(FL4&gt;=FN$36,FM4&gt;=FN$40,FL4&lt;&gt;""),AND(GI4&gt;=GP$36,GJ4&gt;=GP$40,GI4&lt;&gt;""),AND(GN4&gt;=GP$36,GO4&gt;=GP$40,GN4&lt;&gt;""),AND(HK4&gt;=HR$36,HL4&gt;=HR$40,HK4&lt;&gt;""),AND(HP4&gt;=HR$36,HQ4&gt;=HR$40,HP4&lt;&gt;""),AND(IM4&gt;=IT$36,IN4&gt;=IT$40,IM4&lt;&gt;""),AND(IR4&gt;=IT$36,IS4&gt;=IT$40,IR4&lt;&gt;""),AND(JO4&gt;=JV$36,JP4&gt;=JV$40,JO4&lt;&gt;""),AND(JT4&gt;=JV$36,JU4&gt;=JV$40,JT4&lt;&gt;""),AND(KQ4&gt;=KX$36,KR4&gt;=KX$40,KQ4&lt;&gt;""),AND(KV4&gt;=KX$36,KW4&gt;=KX$40,KV4&lt;&gt;""),AND(LS4&gt;=LZ$36,LT4&gt;=LZ$40,LS4&lt;&gt;""),AND(LX4&gt;=LZ$36,LY4&gt;=LZ$40,LX4&lt;&gt;""),AND(MU4&gt;=NB$36,MV4&gt;=NB$40,MU4&lt;&gt;""),AND(MZ4&gt;=NB$36,NA4&gt;=NB$40,MZ4&lt;&gt;""),AND(NW4&gt;=OD$36,NX4&gt;=OD$40,NW4&lt;&gt;""),AND(OB4&gt;=OD$36,OC4&gt;=OD$40,OB4&lt;&gt;""),AND(OY4&gt;=PF$36,OZ4&gt;=PF$40,OY4&lt;&gt;""),AND(PD4&gt;=PF$36,PE4&gt;=PF$40,PD4&lt;&gt;""),AND(QA4&gt;=QH$36,QB4&gt;=QH$40,QA4&lt;&gt;""),AND(QF4&gt;=QH$36,QG4&gt;=QH$40,QF4&lt;&gt;""),AND(RC4&gt;=RJ$36,RD4&gt;=RJ$40,RC4&lt;&gt;""),AND(RH4&gt;=RJ$36,RI4&gt;=RJ$40,RH4&lt;&gt;""),AND(SE4&gt;=SL$36,SF4&gt;=SL$40,SE4&lt;&gt;""),AND(SJ4&gt;=SL$36,SK4&gt;=SL$40,SJ4&lt;&gt;"")),"Excellence",IF(I4="P","Worlds Team",IF(F4="P","National Team","")))))</f>
        <v>Merit</v>
      </c>
      <c r="I4" s="3" t="str">
        <f>IF(OR(AND(AJ4&gt;=AN$35,AK4&gt;=AN$39,AJ4&lt;&gt;"",AI4=""),AND(AL4&gt;=AN$35,AM4&gt;=AN$39,AL4&lt;&gt;"",AI4=""),AND(BF4&gt;=BJ$35,BG4&gt;=BJ$39,BF4&lt;&gt;"",BE4=""),AND(BH4&gt;=BJ$35,BI4&gt;=BJ$39,BH4&lt;&gt;"",BE4=""),AND(CB4&gt;=CF$35,CC4&gt;=CF$39,CB4&lt;&gt;"",CA4=""),AND(CD4&gt;=CF$35,CE4&gt;=CF$39,CD4&lt;&gt;""),AND(DC4&gt;=DJ$35,DD4&gt;=DJ$39,DC4&lt;&gt;""),AND(DH4&gt;=DJ$35,DI4&gt;=DJ$39,DH4&lt;&gt;""),AND(EE4&gt;=EL$35,EF4&gt;=EL$39,EE4&lt;&gt;""),AND(EJ4&gt;=EL$35,EK4&gt;=EL$39,EJ4&lt;&gt;""),AND(FG4&gt;=FN$35,FH4&gt;=FN$39,FG4&lt;&gt;""),AND(FL4&gt;=FN$35,FM4&gt;=FN$39,FL4&lt;&gt;""),AND(GI4&gt;=GP$35,GJ4&gt;=GP$39,GI4&lt;&gt;""),AND(GN4&gt;=GP$35,GO4&gt;=GP$39,GN4&lt;&gt;""),AND(HK4&gt;=HR$35,HL4&gt;=HR$39,HK4&lt;&gt;""),AND(HP4&gt;=HR$35,HQ4&gt;=HR$39,HP4&lt;&gt;""),AND(IM4&gt;=IT$35,IN4&gt;=IT$39,IM4&lt;&gt;""),AND(IR4&gt;=IT$35,IS4&gt;=IT$39,IR4&lt;&gt;""),AND(JO4&gt;=JV$35,JP4&gt;=JV$39,JO4&lt;&gt;""),AND(JT4&gt;=JV$35,JU4&gt;=JV$39,JT4&lt;&gt;""),AND(KQ4&gt;=KX$35,KR4&gt;=KX$39,KQ4&lt;&gt;""),AND(KV4&gt;=KX$35,KW4&gt;=KX$39,KV4&lt;&gt;""),AND(LS4&gt;=LZ$35,LT4&gt;=LZ$39,LS4&lt;&gt;""),AND(LX4&gt;=LZ$35,LY4&gt;=LZ$39,LX4&lt;&gt;""),AND(MU4&gt;=NB$35,MV4&gt;=NB$39,MU4&lt;&gt;""),AND(MZ4&gt;=NB$35,NA4&gt;=NB$39,MZ4&lt;&gt;""),AND(NW4&gt;=OD$35,NX4&gt;=OD$39,NW4&lt;&gt;""),AND(OB4&gt;=OD$35,OC4&gt;=OD$39,OB4&lt;&gt;""),AND(OY4&gt;=PF$35,OZ4&gt;=PF$39,OY4&lt;&gt;""),AND(PD4&gt;=PF$35,PE4&gt;=PF$39,PD4&lt;&gt;""),AND(QA4&gt;=QH$35,QB4&gt;=QH$39,QA4&lt;&gt;""),AND(QF4&gt;=QH$35,QG4&gt;=QH$39,QF4&lt;&gt;""),AND(RC4&gt;=RJ$35,RD4&gt;=RJ$39,RC4&lt;&gt;""),AND(RH4&gt;=RJ$35,RI4&gt;=RJ$39,RH4&lt;&gt;""),AND(SE4&gt;=SL$35,SF4&gt;=SL$39,SE4&lt;&gt;""),AND(SJ4&gt;=SL$35,SK4&gt;=SL$39,SJ4&lt;&gt;"")),"P","")</f>
        <v>P</v>
      </c>
      <c r="J4" s="8">
        <f>IF(COUNT(AK4,BG4,CC4)&gt;0,LARGE((AK4,BG4,CC4),1),0)</f>
        <v>57.400000000000006</v>
      </c>
      <c r="K4" s="8" t="str">
        <f>IF(J4=0,"",IF(J4=CC4,$BK$1,IF(J4=BG4,$AO$1,IF(J4=AK4,$S$1,""))))</f>
        <v>2025 Nationals</v>
      </c>
      <c r="L4" s="8">
        <f>IF(COUNT(AK4,BG4,CC4)&gt;1,LARGE((AK4,BG4,CC4),2),0)</f>
        <v>57.099999999999994</v>
      </c>
      <c r="M4" s="8" t="str">
        <f>IF(K4=0,"",IF(AND(L4=J4,L4=AK4,K4=BG4),$S$1,IF(AND(L4=J4,L4=AK4,L4=CC4),$S$1,IF(AND(L4=J4,L4=CC4,L4=BG4),$AO$1,IF(L4=CC4,$BK$1,IF(L4=BG4,$AO$1,IF(L4=AK4,$S$1,"")))))))</f>
        <v>2025 3rd Domestic Trial</v>
      </c>
      <c r="N4" s="8">
        <f>IF(MAX(AM4,BI4,CE4)&gt;0,MAX(AM4,BI4,CE4),0)</f>
        <v>58.6</v>
      </c>
      <c r="O4" s="8" t="str">
        <f>IF(N4=0,"",IF(N4=CE4,$BK$1,IF(N4=BI4,$AO$1,IF(N4=AM4,$S$1,""))))</f>
        <v>2025 3rd Domestic Trial</v>
      </c>
      <c r="P4" s="8">
        <f>IF(MAX(CG4:CH4)&gt;0,MAX(CG4:CH4),"")</f>
        <v>0.89999999999999858</v>
      </c>
      <c r="Q4" s="11" t="str">
        <f>IF(P4="","",IF(P4=CG4,"("&amp;CG$2&amp;")",IF(P4=CH4,"("&amp;CH$2&amp;")")))</f>
        <v>(Q1)</v>
      </c>
      <c r="R4" s="8" t="str">
        <f>IF(P4="","",IF(P4=CG4,IF(P4+IF(L4="",0,L4)=SF4,$RK$1,IF(P4+IF(L4="",0,L4)=RD4,$QI$1,IF(P4+IF(L4="",0,L4)=QB4,$PG$1,IF(P4+IF(L4="",0,L4)=OZ4,$OE$1,IF(P4+IF(L4="",0,L4)=NX4,$NC$1,IF(P4+IF(L4="",0,L4)=MV4,$MA$1,IF(P4+IF(L4="",0,L4)=LT4,$KY$1,IF(P4+IF(L4="",0,L4)=KR4,$JW$1,IF(P4+IF(L4="",0,L4)=JP4,$IU$1,IF(P4+IF(L4="",0,L4)=IN4,$HS$1,IF(P4+IF(L4="",0,L4)=HL4,$GQ$1,IF(P4+IF(L4="",0,L4)=GJ4,$FO$1,IF(P4+IF(L4="",0,L4)=FH4,$EM$1,IF(P4+IF(L4="",0,L4)=EF4,$DK$1,IF(P4+IF(L4="",0,L4)=DD4,$CI$1))))))))))))))),IF(P4=CH4,IF(P4+IF(N4="",0,N4)=SK4,$RK$1,IF(P4+IF(N4="",0,N4)=RI4,$QI$1,IF(P4+IF(N4="",0,N4)=QG4,$PG$1,IF(P4+IF(N4="",0,N4)=PE4,$OE$1,IF(P4+IF(N4="",0,N4)=OC4,$NC$1,IF(P4+IF(N4="",0,N4)=NA4,$MA$1,IF(P4+IF(N4="",0,N4)=LY4,$KY$1,IF(P4+IF(N4="",0,N4)=KW4,$JW$1,IF(P4+IF(N4="",0,N4)=JU4,$IU$1,IF(P4+IF(N4="",0,N4)=IS4,$HS$1,IF(P4+IF(N4="",0,N4)=HQ4,$GQ$1,IF(P4+IF(N4="",0,N4)=GO4,$FO$1,IF(P4+IF(N4="",0,N4)=FM4,$EM$1,IF(P4+IF(N4="",0,N4)=EK4,$DK$1,IF(P4+IF(N4="",0,N4)=DI4,$CI$1))))))))))))))))))</f>
        <v>2025 World Games (Aug 9)</v>
      </c>
      <c r="S4" s="19">
        <v>18.899999999999999</v>
      </c>
      <c r="T4" s="19">
        <v>10.1</v>
      </c>
      <c r="U4" s="19">
        <v>0</v>
      </c>
      <c r="V4" s="19">
        <v>0.6</v>
      </c>
      <c r="W4" s="19">
        <v>0</v>
      </c>
      <c r="X4" s="19">
        <v>0</v>
      </c>
      <c r="Y4" s="19">
        <v>0</v>
      </c>
      <c r="Z4" s="19">
        <v>0</v>
      </c>
      <c r="AA4" s="19"/>
      <c r="AB4" s="19"/>
      <c r="AC4" s="19"/>
      <c r="AD4" s="19"/>
      <c r="AE4" s="19"/>
      <c r="AF4" s="19"/>
      <c r="AG4" s="19"/>
      <c r="AH4" s="19"/>
      <c r="AI4" s="27"/>
      <c r="AJ4" s="40">
        <f>IF(SUM(T4,X4)&gt;0,SUM(T4,X4),"")</f>
        <v>10.1</v>
      </c>
      <c r="AK4" s="40">
        <f>IF(SUM(S4:T4,V4:X4,Z4)-U4-Y4&gt;0,SUM(S4:T4,V4:X4,Z4)-U4-Y4,"")</f>
        <v>29.6</v>
      </c>
      <c r="AL4" s="40" t="str">
        <f>IF(SUM(AB4,AF4)&gt;0,SUM(AB4,AF4),"")</f>
        <v/>
      </c>
      <c r="AM4" s="40" t="str">
        <f>IF(SUM(AA4:AB4,AD4:AF4,AH4)-SUM(AC4,AG4)&gt;0,SUM(AA4:AB4,AD4:AF4,AH4)-SUM(AC4,AG4),"")</f>
        <v/>
      </c>
      <c r="AN4" s="40">
        <f>IF(SUM(AK4,AM4)&gt;0,SUM(AK4,AM4),"")</f>
        <v>29.6</v>
      </c>
      <c r="AO4" s="18">
        <v>19.100000000000001</v>
      </c>
      <c r="AP4" s="18">
        <v>8.8000000000000007</v>
      </c>
      <c r="AQ4" s="18">
        <v>0</v>
      </c>
      <c r="AR4" s="18">
        <v>0.3</v>
      </c>
      <c r="AS4" s="18">
        <v>18.399999999999999</v>
      </c>
      <c r="AT4" s="18">
        <v>10.8</v>
      </c>
      <c r="AU4" s="18">
        <v>0.6</v>
      </c>
      <c r="AV4" s="18">
        <v>0.6</v>
      </c>
      <c r="AW4" s="18">
        <v>19</v>
      </c>
      <c r="AX4" s="18">
        <v>8.8000000000000007</v>
      </c>
      <c r="AY4" s="18">
        <v>0.2</v>
      </c>
      <c r="AZ4" s="18">
        <v>0.3</v>
      </c>
      <c r="BA4" s="18">
        <v>18.7</v>
      </c>
      <c r="BB4" s="18">
        <v>10.8</v>
      </c>
      <c r="BC4" s="18">
        <v>0.6</v>
      </c>
      <c r="BD4" s="18">
        <v>0.6</v>
      </c>
      <c r="BE4" s="28"/>
      <c r="BF4" s="11">
        <f>IF(SUM(AP4,AT4)&gt;0,SUM(AP4,AT4),"")</f>
        <v>19.600000000000001</v>
      </c>
      <c r="BG4" s="11">
        <f>IF(SUM(AO4:AP4,AR4:AT4,AV4)-AQ4-AU4&gt;0,SUM(AO4:AP4,AR4:AT4,AV4)-AQ4-AU4,"")</f>
        <v>57.400000000000006</v>
      </c>
      <c r="BH4" s="11">
        <f>IF(SUM(AX4,BB4)&gt;0,SUM(AX4,BB4),"")</f>
        <v>19.600000000000001</v>
      </c>
      <c r="BI4" s="11">
        <f>IF(SUM(AW4:AX4,AZ4:BB4,BD4)-SUM(AY4,BC4)&gt;0,SUM(AW4:AX4,AZ4:BB4,BD4)-SUM(AY4,BC4),"")</f>
        <v>57.4</v>
      </c>
      <c r="BJ4" s="11">
        <f>IF(SUM(BG4,BI4)&gt;0,SUM(BG4,BI4),"")</f>
        <v>114.80000000000001</v>
      </c>
      <c r="BK4" s="19">
        <v>18.8</v>
      </c>
      <c r="BL4" s="19">
        <v>9.1999999999999993</v>
      </c>
      <c r="BM4" s="19">
        <v>1</v>
      </c>
      <c r="BN4" s="19">
        <v>0.3</v>
      </c>
      <c r="BO4" s="19">
        <v>19</v>
      </c>
      <c r="BP4" s="19">
        <v>10.8</v>
      </c>
      <c r="BQ4" s="19">
        <v>0.6</v>
      </c>
      <c r="BR4" s="19">
        <v>0.6</v>
      </c>
      <c r="BS4" s="19">
        <v>19.3</v>
      </c>
      <c r="BT4" s="19">
        <v>10</v>
      </c>
      <c r="BU4" s="19">
        <v>0.2</v>
      </c>
      <c r="BV4" s="19">
        <v>0.6</v>
      </c>
      <c r="BW4" s="19">
        <v>19</v>
      </c>
      <c r="BX4" s="19">
        <v>9.6</v>
      </c>
      <c r="BY4" s="19">
        <v>0</v>
      </c>
      <c r="BZ4" s="19">
        <v>0.3</v>
      </c>
      <c r="CA4" s="27"/>
      <c r="CB4" s="40">
        <f>IF(SUM(BL4,BP4)&gt;0,SUM(BL4,BP4),"")</f>
        <v>20</v>
      </c>
      <c r="CC4" s="40">
        <f>IF(SUM(BK4:BL4,BN4:BP4,BR4)-BM4-BQ4&gt;0,SUM(BK4:BL4,BN4:BP4,BR4)-BM4-BQ4,"")</f>
        <v>57.099999999999994</v>
      </c>
      <c r="CD4" s="40">
        <f>IF(SUM(BT4,BX4)&gt;0,SUM(BT4,BX4),"")</f>
        <v>19.600000000000001</v>
      </c>
      <c r="CE4" s="40">
        <f>IF(SUM(BS4:BT4,BV4:BX4,BZ4)-SUM(BU4,BY4)&gt;0,SUM(BS4:BT4,BV4:BX4,BZ4)-SUM(BU4,BY4),"")</f>
        <v>58.6</v>
      </c>
      <c r="CF4" s="40">
        <f>IF(SUM(CC4,CE4)&gt;0,SUM(CC4,CE4),"")</f>
        <v>115.69999999999999</v>
      </c>
      <c r="CG4" s="51">
        <f>IF(MAX(DD4,EF4,FH4,GJ4,HL4,IN4,JP4,KR4,LT4,MV4,NX4,OZ4,QB4,RD4,SF4)-IF(L4="",0,L4)&gt;0.001,MAX(DD4,EF4,FH4,GJ4,HL4,IN4,JP4,KR4,LT4,MV4,NX4,OZ4,QB4,RD4,SF4)-IF(L4="",0,L4),"")</f>
        <v>0.89999999999999858</v>
      </c>
      <c r="CH4" s="51" t="str">
        <f>IF(MAX(DI4,EK4,FM4,GO4,HQ4,IS4,JU4,KW4,LY4,NA4,OC4,PE4,QG4,RI4,SK4)-IF(N4="",0,N4)&gt;0.001,MAX(DI4,EK4,FM4,GO4,HQ4,IS4,JU4,KW4,LY4,NA4,OC4,PE4,QG4,RI4,SK4)-IF(N4="",0,N4),"")</f>
        <v/>
      </c>
      <c r="CI4" s="17">
        <v>18.600000000000001</v>
      </c>
      <c r="CJ4" s="17">
        <v>9.1999999999999993</v>
      </c>
      <c r="CK4" s="17">
        <v>0</v>
      </c>
      <c r="CL4" s="17">
        <v>0</v>
      </c>
      <c r="CM4" s="17">
        <v>18.5</v>
      </c>
      <c r="CN4" s="17">
        <v>10.8</v>
      </c>
      <c r="CO4" s="17">
        <v>0.6</v>
      </c>
      <c r="CP4" s="17">
        <v>0</v>
      </c>
      <c r="CQ4" s="17">
        <v>18.600000000000001</v>
      </c>
      <c r="CR4" s="17">
        <v>10.8</v>
      </c>
      <c r="CS4" s="17">
        <v>0.6</v>
      </c>
      <c r="CT4" s="17">
        <v>0</v>
      </c>
      <c r="CU4" s="17">
        <v>18.399999999999999</v>
      </c>
      <c r="CV4" s="17">
        <v>11.6</v>
      </c>
      <c r="CW4" s="17">
        <v>1</v>
      </c>
      <c r="CX4" s="17">
        <v>0</v>
      </c>
      <c r="CY4" s="17">
        <v>18.2</v>
      </c>
      <c r="CZ4" s="17">
        <v>10.4</v>
      </c>
      <c r="DA4" s="17">
        <v>0.6</v>
      </c>
      <c r="DB4" s="17">
        <v>0</v>
      </c>
      <c r="DC4" s="40">
        <f>IF(SUM(CJ4,CN4)&gt;0,SUM(CJ4,CN4),"")</f>
        <v>20</v>
      </c>
      <c r="DD4" s="40">
        <f>IF(SUM(CI4:CJ4,CL4:CN4,CP4)-CK4-CO4&gt;0,SUM(CI4:CJ4,CL4:CN4,CP4)-CK4-CO4,"")</f>
        <v>56.499999999999993</v>
      </c>
      <c r="DE4" s="40">
        <f>IF(SUM(CQ4:CR4,CT4)-CS4&gt;0,SUM(CQ4:CR4,CT4)-CS4,"")</f>
        <v>28.8</v>
      </c>
      <c r="DF4" s="40">
        <f>IF(SUM(CJ4,CN4,CR4)&gt;0,SUM(CJ4,CN4,CR4),"")</f>
        <v>30.8</v>
      </c>
      <c r="DG4" s="40">
        <f>IF(SUM(DD4,DE4)&gt;0,SUM(DD4,DE4),"")</f>
        <v>85.3</v>
      </c>
      <c r="DH4" s="40">
        <f>IF(SUM(CV4,CZ4)&gt;0,SUM(CV4,CZ4),"")</f>
        <v>22</v>
      </c>
      <c r="DI4" s="40">
        <f>IF(SUM(CU4:CV4,CX4:CZ4,DB4)-SUM(CW4,DA4)&gt;0,SUM(CU4:CV4,CX4:CZ4,DB4)-SUM(CW4,DA4),"")</f>
        <v>57</v>
      </c>
      <c r="DJ4" s="40">
        <f>IF(SUM(DD4,DE4,DI4)&gt;0,SUM(DD4,DE4,DI4),"")</f>
        <v>142.30000000000001</v>
      </c>
      <c r="DK4" s="18">
        <v>19.2</v>
      </c>
      <c r="DL4" s="18">
        <v>9.3000000000000007</v>
      </c>
      <c r="DM4" s="18">
        <v>0.6</v>
      </c>
      <c r="DN4" s="18">
        <v>0</v>
      </c>
      <c r="DO4" s="18">
        <v>18.8</v>
      </c>
      <c r="DP4" s="18">
        <v>10.8</v>
      </c>
      <c r="DQ4" s="18">
        <v>0.8</v>
      </c>
      <c r="DR4" s="18">
        <v>0</v>
      </c>
      <c r="DS4" s="18"/>
      <c r="DT4" s="18"/>
      <c r="DU4" s="18"/>
      <c r="DV4" s="18"/>
      <c r="DW4" s="18">
        <v>0</v>
      </c>
      <c r="DX4" s="18">
        <v>0</v>
      </c>
      <c r="DY4" s="18">
        <v>0</v>
      </c>
      <c r="DZ4" s="18">
        <v>0</v>
      </c>
      <c r="EA4" s="18"/>
      <c r="EB4" s="18"/>
      <c r="EC4" s="18"/>
      <c r="ED4" s="18"/>
      <c r="EE4" s="11">
        <f>IF(SUM(DL4,DP4)&gt;0,SUM(DL4,DP4),"")</f>
        <v>20.100000000000001</v>
      </c>
      <c r="EF4" s="11">
        <f>IF(SUM(DK4:DL4,DN4:DP4,DR4)-DM4-DQ4&gt;0,SUM(DK4:DL4,DN4:DP4,DR4)-DM4-DQ4,"")</f>
        <v>56.699999999999996</v>
      </c>
      <c r="EG4" s="11" t="str">
        <f>IF(SUM(DS4:DT4,DV4)-DU4&gt;0,SUM(DS4:DT4,DV4)-DU4,"")</f>
        <v/>
      </c>
      <c r="EH4" s="11">
        <f>IF(SUM(DL4,DP4,DT4)&gt;0,SUM(DL4,DP4,DT4),"")</f>
        <v>20.100000000000001</v>
      </c>
      <c r="EI4" s="11">
        <f>IF(SUM(EF4,EG4)&gt;0,SUM(EF4,EG4),"")</f>
        <v>56.699999999999996</v>
      </c>
      <c r="EJ4" s="11" t="str">
        <f>IF(SUM(DX4,EB4)&gt;0,SUM(DX4,EB4),"")</f>
        <v/>
      </c>
      <c r="EK4" s="11" t="str">
        <f>IF(SUM(DW4:DX4,DZ4:EB4,ED4)-SUM(DY4,EC4)&gt;0,SUM(DW4:DX4,DZ4:EB4,ED4)-SUM(DY4,EC4),"")</f>
        <v/>
      </c>
      <c r="EL4" s="11">
        <f>IF(SUM(EF4,EG4,EK4)&gt;0,SUM(EF4,EG4,EK4),"")</f>
        <v>56.699999999999996</v>
      </c>
      <c r="EM4" s="17">
        <v>19.2</v>
      </c>
      <c r="EN4" s="17">
        <v>10</v>
      </c>
      <c r="EO4" s="17">
        <v>0</v>
      </c>
      <c r="EP4" s="17">
        <v>0</v>
      </c>
      <c r="EQ4" s="17">
        <v>18.600000000000001</v>
      </c>
      <c r="ER4" s="17">
        <v>10.8</v>
      </c>
      <c r="ES4" s="17">
        <v>0.6</v>
      </c>
      <c r="ET4" s="17">
        <v>0</v>
      </c>
      <c r="EU4" s="17"/>
      <c r="EV4" s="17"/>
      <c r="EW4" s="17"/>
      <c r="EX4" s="17"/>
      <c r="EY4" s="17">
        <v>19.2</v>
      </c>
      <c r="EZ4" s="17">
        <v>10</v>
      </c>
      <c r="FA4" s="17">
        <v>0.6</v>
      </c>
      <c r="FB4" s="17">
        <v>0</v>
      </c>
      <c r="FC4" s="17">
        <v>18.8</v>
      </c>
      <c r="FD4" s="17">
        <v>10.8</v>
      </c>
      <c r="FE4" s="17">
        <v>0.6</v>
      </c>
      <c r="FF4" s="17">
        <v>0</v>
      </c>
      <c r="FG4" s="40">
        <f>IF(SUM(EN4,ER4)&gt;0,SUM(EN4,ER4),"")</f>
        <v>20.8</v>
      </c>
      <c r="FH4" s="40">
        <f>IF(SUM(EM4:EN4,EP4:ER4,ET4)-EO4-ES4&gt;0,SUM(EM4:EN4,EP4:ER4,ET4)-EO4-ES4,"")</f>
        <v>57.999999999999993</v>
      </c>
      <c r="FI4" s="40" t="str">
        <f>IF(SUM(EU4:EV4,EX4)-EW4&gt;0,SUM(EU4:EV4,EX4)-EW4,"")</f>
        <v/>
      </c>
      <c r="FJ4" s="40">
        <f>IF(SUM(EN4,ER4,EV4)&gt;0,SUM(EN4,ER4,EV4),"")</f>
        <v>20.8</v>
      </c>
      <c r="FK4" s="40">
        <f>IF(SUM(FH4,FI4)&gt;0,SUM(FH4,FI4),"")</f>
        <v>57.999999999999993</v>
      </c>
      <c r="FL4" s="40">
        <f>IF(SUM(EZ4,FD4)&gt;0,SUM(EZ4,FD4),"")</f>
        <v>20.8</v>
      </c>
      <c r="FM4" s="40">
        <f>IF(SUM(EY4:EZ4,FB4:FD4,FF4)-SUM(FA4,FE4)&gt;0,SUM(EY4:EZ4,FB4:FD4,FF4)-SUM(FA4,FE4),"")</f>
        <v>57.599999999999994</v>
      </c>
      <c r="FN4" s="40">
        <f>IF(SUM(FH4,FI4,FM4)&gt;0,SUM(FH4,FI4,FM4),"")</f>
        <v>115.6</v>
      </c>
      <c r="FO4" s="18"/>
      <c r="FP4" s="18"/>
      <c r="FQ4" s="18"/>
      <c r="FR4" s="18"/>
      <c r="FS4" s="18"/>
      <c r="FT4" s="18"/>
      <c r="FU4" s="18"/>
      <c r="FV4" s="18"/>
      <c r="FW4" s="18"/>
      <c r="FX4" s="18"/>
      <c r="FY4" s="18"/>
      <c r="FZ4" s="18"/>
      <c r="GA4" s="18"/>
      <c r="GB4" s="18"/>
      <c r="GC4" s="18"/>
      <c r="GD4" s="18"/>
      <c r="GE4" s="18"/>
      <c r="GF4" s="18"/>
      <c r="GG4" s="18"/>
      <c r="GH4" s="18"/>
      <c r="GI4" s="11" t="str">
        <f>IF(SUM(FP4,FT4)&gt;0,SUM(FP4,FT4),"")</f>
        <v/>
      </c>
      <c r="GJ4" s="11" t="str">
        <f>IF(SUM(FO4:FP4,FR4:FT4,FV4)-FQ4-FU4&gt;0,SUM(FO4:FP4,FR4:FT4,FV4)-FQ4-FU4,"")</f>
        <v/>
      </c>
      <c r="GK4" s="11" t="str">
        <f>IF(SUM(FW4:FX4,FZ4)-FY4&gt;0,SUM(FW4:FX4,FZ4)-FY4,"")</f>
        <v/>
      </c>
      <c r="GL4" s="11" t="str">
        <f>IF(SUM(FP4,FT4,FX4)&gt;0,SUM(FP4,FT4,FX4),"")</f>
        <v/>
      </c>
      <c r="GM4" s="11" t="str">
        <f>IF(SUM(GJ4,GK4)&gt;0,SUM(GJ4,GK4),"")</f>
        <v/>
      </c>
      <c r="GN4" s="11" t="str">
        <f>IF(SUM(GB4,GF4)&gt;0,SUM(GB4,GF4),"")</f>
        <v/>
      </c>
      <c r="GO4" s="11" t="str">
        <f>IF(SUM(GA4:GB4,GD4:GF4,GH4)-SUM(GC4,GG4)&gt;0,SUM(GA4:GB4,GD4:GF4,GH4)-SUM(GC4,GG4),"")</f>
        <v/>
      </c>
      <c r="GP4" s="11" t="str">
        <f>IF(SUM(GJ4,GK4,GO4)&gt;0,SUM(GJ4,GK4,GO4),"")</f>
        <v/>
      </c>
      <c r="GQ4" s="17"/>
      <c r="GR4" s="17"/>
      <c r="GS4" s="17"/>
      <c r="GT4" s="17"/>
      <c r="GU4" s="17"/>
      <c r="GV4" s="17"/>
      <c r="GW4" s="17"/>
      <c r="GX4" s="17"/>
      <c r="GY4" s="17"/>
      <c r="GZ4" s="17"/>
      <c r="HA4" s="17"/>
      <c r="HB4" s="17"/>
      <c r="HC4" s="17"/>
      <c r="HD4" s="17"/>
      <c r="HE4" s="17"/>
      <c r="HF4" s="17"/>
      <c r="HG4" s="17"/>
      <c r="HH4" s="17"/>
      <c r="HI4" s="17"/>
      <c r="HJ4" s="17"/>
      <c r="HK4" s="40" t="str">
        <f>IF(SUM(GR4,GV4)&gt;0,SUM(GR4,GV4),"")</f>
        <v/>
      </c>
      <c r="HL4" s="40" t="str">
        <f>IF(SUM(GQ4:GR4,GT4:GV4,GX4)-GS4-GW4&gt;0,SUM(GQ4:GR4,GT4:GV4,GX4)-GS4-GW4,"")</f>
        <v/>
      </c>
      <c r="HM4" s="40" t="str">
        <f>IF(SUM(GY4:GZ4,HB4)-HA4&gt;0,SUM(GY4:GZ4,HB4)-HA4,"")</f>
        <v/>
      </c>
      <c r="HN4" s="40" t="str">
        <f>IF(SUM(GR4,GV4,GZ4)&gt;0,SUM(GR4,GV4,GZ4),"")</f>
        <v/>
      </c>
      <c r="HO4" s="40" t="str">
        <f>IF(SUM(HL4,HM4)&gt;0,SUM(HL4,HM4),"")</f>
        <v/>
      </c>
      <c r="HP4" s="40" t="str">
        <f>IF(SUM(HD4,HH4)&gt;0,SUM(HD4,HH4),"")</f>
        <v/>
      </c>
      <c r="HQ4" s="40" t="str">
        <f>IF(SUM(HC4:HD4,HF4:HH4,HJ4)-SUM(HE4,HI4)&gt;0,SUM(HC4:HD4,HF4:HH4,HJ4)-SUM(HE4,HI4),"")</f>
        <v/>
      </c>
      <c r="HR4" s="40" t="str">
        <f>IF(SUM(HL4,HM4,HQ4)&gt;0,SUM(HL4,HM4,HQ4),"")</f>
        <v/>
      </c>
      <c r="HS4" s="18"/>
      <c r="HT4" s="18"/>
      <c r="HU4" s="18"/>
      <c r="HV4" s="18"/>
      <c r="HW4" s="18"/>
      <c r="HX4" s="18"/>
      <c r="HY4" s="18"/>
      <c r="HZ4" s="18"/>
      <c r="IA4" s="18"/>
      <c r="IB4" s="18"/>
      <c r="IC4" s="18"/>
      <c r="ID4" s="18"/>
      <c r="IE4" s="18"/>
      <c r="IF4" s="18"/>
      <c r="IG4" s="18"/>
      <c r="IH4" s="18"/>
      <c r="II4" s="18"/>
      <c r="IJ4" s="18"/>
      <c r="IK4" s="18"/>
      <c r="IL4" s="18"/>
      <c r="IM4" s="11" t="str">
        <f>IF(SUM(HT4,HX4)&gt;0,SUM(HT4,HX4),"")</f>
        <v/>
      </c>
      <c r="IN4" s="11" t="str">
        <f>IF(SUM(HS4:HT4,HV4:HX4,HZ4)-HU4-HY4&gt;0,SUM(HS4:HT4,HV4:HX4,HZ4)-HU4-HY4,"")</f>
        <v/>
      </c>
      <c r="IO4" s="11" t="str">
        <f>IF(SUM(IA4:IB4,ID4)-IC4&gt;0,SUM(IA4:IB4,ID4)-IC4,"")</f>
        <v/>
      </c>
      <c r="IP4" s="11" t="str">
        <f>IF(SUM(HT4,HX4,IB4)&gt;0,SUM(HT4,HX4,IB4),"")</f>
        <v/>
      </c>
      <c r="IQ4" s="11" t="str">
        <f>IF(SUM(IN4,IO4)&gt;0,SUM(IN4,IO4),"")</f>
        <v/>
      </c>
      <c r="IR4" s="11" t="str">
        <f>IF(SUM(IF4,IJ4)&gt;0,SUM(IF4,IJ4),"")</f>
        <v/>
      </c>
      <c r="IS4" s="11" t="str">
        <f>IF(SUM(IE4:IF4,IH4:IJ4,IL4)-SUM(IG4,IK4)&gt;0,SUM(IE4:IF4,IH4:IJ4,IL4)-SUM(IG4,IK4),"")</f>
        <v/>
      </c>
      <c r="IT4" s="11" t="str">
        <f>IF(SUM(IN4,IO4,IS4)&gt;0,SUM(IN4,IO4,IS4),"")</f>
        <v/>
      </c>
      <c r="IU4" s="17"/>
      <c r="IV4" s="17"/>
      <c r="IW4" s="17"/>
      <c r="IX4" s="17"/>
      <c r="IY4" s="17"/>
      <c r="IZ4" s="17"/>
      <c r="JA4" s="17"/>
      <c r="JB4" s="17"/>
      <c r="JC4" s="17"/>
      <c r="JD4" s="17"/>
      <c r="JE4" s="17"/>
      <c r="JF4" s="17"/>
      <c r="JG4" s="17"/>
      <c r="JH4" s="17"/>
      <c r="JI4" s="17"/>
      <c r="JJ4" s="17"/>
      <c r="JK4" s="17"/>
      <c r="JL4" s="17"/>
      <c r="JM4" s="17"/>
      <c r="JN4" s="17"/>
      <c r="JO4" s="40" t="str">
        <f>IF(SUM(IV4,IZ4)&gt;0,SUM(IV4,IZ4),"")</f>
        <v/>
      </c>
      <c r="JP4" s="40" t="str">
        <f>IF(SUM(IU4:IV4,IX4:IZ4,JB4)-IW4-JA4&gt;0,SUM(IU4:IV4,IX4:IZ4,JB4)-IW4-JA4,"")</f>
        <v/>
      </c>
      <c r="JQ4" s="40" t="str">
        <f>IF(SUM(JC4:JD4,JF4)-JE4&gt;0,SUM(JC4:JD4,JF4)-JE4,"")</f>
        <v/>
      </c>
      <c r="JR4" s="40" t="str">
        <f>IF(SUM(IV4,IZ4,JD4)&gt;0,SUM(IV4,IZ4,JD4),"")</f>
        <v/>
      </c>
      <c r="JS4" s="40" t="str">
        <f>IF(SUM(JP4,JQ4)&gt;0,SUM(JP4,JQ4),"")</f>
        <v/>
      </c>
      <c r="JT4" s="40" t="str">
        <f>IF(SUM(JH4,JL4)&gt;0,SUM(JH4,JL4),"")</f>
        <v/>
      </c>
      <c r="JU4" s="40" t="str">
        <f>IF(SUM(JG4:JH4,JJ4:JL4,JN4)-SUM(JI4,JM4)&gt;0,SUM(JG4:JH4,JJ4:JL4,JN4)-SUM(JI4,JM4),"")</f>
        <v/>
      </c>
      <c r="JV4" s="40" t="str">
        <f>IF(SUM(JP4,JQ4,JU4)&gt;0,SUM(JP4,JQ4,JU4),"")</f>
        <v/>
      </c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8"/>
      <c r="KM4" s="18"/>
      <c r="KN4" s="18"/>
      <c r="KO4" s="18"/>
      <c r="KP4" s="18"/>
      <c r="KQ4" s="11" t="str">
        <f>IF(SUM(JX4,KB4)&gt;0,SUM(JX4,KB4),"")</f>
        <v/>
      </c>
      <c r="KR4" s="11" t="str">
        <f>IF(SUM(JW4:JX4,JZ4:KB4,KD4)-JY4-KC4&gt;0,SUM(JW4:JX4,JZ4:KB4,KD4)-JY4-KC4,"")</f>
        <v/>
      </c>
      <c r="KS4" s="11" t="str">
        <f>IF(SUM(KE4:KF4,KH4)-KG4&gt;0,SUM(KE4:KF4,KH4)-KG4,"")</f>
        <v/>
      </c>
      <c r="KT4" s="11" t="str">
        <f>IF(SUM(JX4,KB4,KF4)&gt;0,SUM(JX4,KB4,KF4),"")</f>
        <v/>
      </c>
      <c r="KU4" s="11" t="str">
        <f>IF(SUM(KR4,KS4)&gt;0,SUM(KR4,KS4),"")</f>
        <v/>
      </c>
      <c r="KV4" s="11" t="str">
        <f>IF(SUM(KJ4,KN4)&gt;0,SUM(KJ4,KN4),"")</f>
        <v/>
      </c>
      <c r="KW4" s="11" t="str">
        <f>IF(SUM(KI4:KJ4,KL4:KN4,KP4)-SUM(KK4,KO4)&gt;0,SUM(KI4:KJ4,KL4:KN4,KP4)-SUM(KK4,KO4),"")</f>
        <v/>
      </c>
      <c r="KX4" s="11" t="str">
        <f>IF(SUM(KR4,KS4,KW4)&gt;0,SUM(KR4,KS4,KW4),"")</f>
        <v/>
      </c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40" t="str">
        <f>IF(SUM(KZ4,LD4)&gt;0,SUM(KZ4,LD4),"")</f>
        <v/>
      </c>
      <c r="LT4" s="40" t="str">
        <f>IF(SUM(KY4:KZ4,LB4:LD4,LF4)-LA4-LE4&gt;0,SUM(KY4:KZ4,LB4:LD4,LF4)-LA4-LE4,"")</f>
        <v/>
      </c>
      <c r="LU4" s="40" t="str">
        <f>IF(SUM(LG4:LH4,LJ4)-LI4&gt;0,SUM(LG4:LH4,LJ4)-LI4,"")</f>
        <v/>
      </c>
      <c r="LV4" s="40" t="str">
        <f>IF(SUM(KZ4,LD4,LH4)&gt;0,SUM(KZ4,LD4,LH4),"")</f>
        <v/>
      </c>
      <c r="LW4" s="40" t="str">
        <f>IF(SUM(LT4,LU4)&gt;0,SUM(LT4,LU4),"")</f>
        <v/>
      </c>
      <c r="LX4" s="40" t="str">
        <f>IF(SUM(LL4,LP4)&gt;0,SUM(LL4,LP4),"")</f>
        <v/>
      </c>
      <c r="LY4" s="40" t="str">
        <f>IF(SUM(LK4:LL4,LN4:LP4,LR4)-SUM(LM4,LQ4)&gt;0,SUM(LK4:LL4,LN4:LP4,LR4)-SUM(LM4,LQ4),"")</f>
        <v/>
      </c>
      <c r="LZ4" s="40" t="str">
        <f>IF(SUM(LT4,LU4,LY4)&gt;0,SUM(LT4,LU4,LY4),"")</f>
        <v/>
      </c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1" t="str">
        <f>IF(SUM(MB4,MF4)&gt;0,SUM(MB4,MF4),"")</f>
        <v/>
      </c>
      <c r="MV4" s="11" t="str">
        <f>IF(SUM(MA4:MB4,MD4:MF4,MH4)-MC4-MG4&gt;0,SUM(MA4:MB4,MD4:MF4,MH4)-MC4-MG4,"")</f>
        <v/>
      </c>
      <c r="MW4" s="11" t="str">
        <f>IF(SUM(MI4:MJ4,ML4)-MK4&gt;0,SUM(MI4:MJ4,ML4)-MK4,"")</f>
        <v/>
      </c>
      <c r="MX4" s="11" t="str">
        <f>IF(SUM(MB4,MF4,MJ4)&gt;0,SUM(MB4,MF4,MJ4),"")</f>
        <v/>
      </c>
      <c r="MY4" s="11" t="str">
        <f>IF(SUM(MV4,MW4)&gt;0,SUM(MV4,MW4),"")</f>
        <v/>
      </c>
      <c r="MZ4" s="11" t="str">
        <f>IF(SUM(MN4,MR4)&gt;0,SUM(MN4,MR4),"")</f>
        <v/>
      </c>
      <c r="NA4" s="11" t="str">
        <f>IF(SUM(MM4:MN4,MP4:MR4,MT4)-SUM(MO4,MS4)&gt;0,SUM(MM4:MN4,MP4:MR4,MT4)-SUM(MO4,MS4),"")</f>
        <v/>
      </c>
      <c r="NB4" s="11" t="str">
        <f>IF(SUM(MV4,MW4,NA4)&gt;0,SUM(MV4,MW4,NA4),"")</f>
        <v/>
      </c>
      <c r="NC4" s="17"/>
      <c r="ND4" s="17"/>
      <c r="NE4" s="17"/>
      <c r="NF4" s="17"/>
      <c r="NG4" s="17"/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40" t="str">
        <f>IF(SUM(ND4,NH4)&gt;0,SUM(ND4,NH4),"")</f>
        <v/>
      </c>
      <c r="NX4" s="40" t="str">
        <f>IF(SUM(NC4:ND4,NF4:NH4,NJ4)-NE4-NI4&gt;0,SUM(NC4:ND4,NF4:NH4,NJ4)-NE4-NI4,"")</f>
        <v/>
      </c>
      <c r="NY4" s="40" t="str">
        <f>IF(SUM(NK4:NL4,NN4)-NM4&gt;0,SUM(NK4:NL4,NN4)-NM4,"")</f>
        <v/>
      </c>
      <c r="NZ4" s="40" t="str">
        <f>IF(SUM(ND4,NH4,NL4)&gt;0,SUM(ND4,NH4,NL4),"")</f>
        <v/>
      </c>
      <c r="OA4" s="40" t="str">
        <f>IF(SUM(NX4,NY4)&gt;0,SUM(NX4,NY4),"")</f>
        <v/>
      </c>
      <c r="OB4" s="40" t="str">
        <f>IF(SUM(NP4,NT4)&gt;0,SUM(NP4,NT4),"")</f>
        <v/>
      </c>
      <c r="OC4" s="40" t="str">
        <f>IF(SUM(NO4:NP4,NR4:NT4,NV4)-SUM(NQ4,NU4)&gt;0,SUM(NO4:NP4,NR4:NT4,NV4)-SUM(NQ4,NU4),"")</f>
        <v/>
      </c>
      <c r="OD4" s="40" t="str">
        <f>IF(SUM(NX4,NY4,OC4)&gt;0,SUM(NX4,NY4,OC4),"")</f>
        <v/>
      </c>
      <c r="OE4" s="18"/>
      <c r="OF4" s="18"/>
      <c r="OG4" s="18"/>
      <c r="OH4" s="18"/>
      <c r="OI4" s="18"/>
      <c r="OJ4" s="18"/>
      <c r="OK4" s="18"/>
      <c r="OL4" s="18"/>
      <c r="OM4" s="18"/>
      <c r="ON4" s="18"/>
      <c r="OO4" s="18"/>
      <c r="OP4" s="18"/>
      <c r="OQ4" s="18"/>
      <c r="OR4" s="18"/>
      <c r="OS4" s="18"/>
      <c r="OT4" s="18"/>
      <c r="OU4" s="18"/>
      <c r="OV4" s="18"/>
      <c r="OW4" s="18"/>
      <c r="OX4" s="18"/>
      <c r="OY4" s="11" t="str">
        <f>IF(SUM(OF4,OJ4)&gt;0,SUM(OF4,OJ4),"")</f>
        <v/>
      </c>
      <c r="OZ4" s="11" t="str">
        <f>IF(SUM(OE4:OF4,OH4:OJ4,OL4)-OG4-OK4&gt;0,SUM(OE4:OF4,OH4:OJ4,OL4)-OG4-OK4,"")</f>
        <v/>
      </c>
      <c r="PA4" s="11" t="str">
        <f>IF(SUM(OM4:ON4,OP4)-OO4&gt;0,SUM(OM4:ON4,OP4)-OO4,"")</f>
        <v/>
      </c>
      <c r="PB4" s="11" t="str">
        <f>IF(SUM(OF4,OJ4,ON4)&gt;0,SUM(OF4,OJ4,ON4),"")</f>
        <v/>
      </c>
      <c r="PC4" s="11" t="str">
        <f>IF(SUM(OZ4,PA4)&gt;0,SUM(OZ4,PA4),"")</f>
        <v/>
      </c>
      <c r="PD4" s="11" t="str">
        <f>IF(SUM(OR4,OV4)&gt;0,SUM(OR4,OV4),"")</f>
        <v/>
      </c>
      <c r="PE4" s="11" t="str">
        <f>IF(SUM(OQ4:OR4,OT4:OV4,OX4)-SUM(OS4,OW4)&gt;0,SUM(OQ4:OR4,OT4:OV4,OX4)-SUM(OS4,OW4),"")</f>
        <v/>
      </c>
      <c r="PF4" s="11" t="str">
        <f>IF(SUM(OZ4,PA4,PE4)&gt;0,SUM(OZ4,PA4,PE4),"")</f>
        <v/>
      </c>
      <c r="PG4" s="17"/>
      <c r="PH4" s="17"/>
      <c r="PI4" s="17"/>
      <c r="PJ4" s="17"/>
      <c r="PK4" s="17"/>
      <c r="PL4" s="17"/>
      <c r="PM4" s="17"/>
      <c r="PN4" s="17"/>
      <c r="PO4" s="17"/>
      <c r="PP4" s="17"/>
      <c r="PQ4" s="17"/>
      <c r="PR4" s="17"/>
      <c r="PS4" s="17"/>
      <c r="PT4" s="17"/>
      <c r="PU4" s="17"/>
      <c r="PV4" s="17"/>
      <c r="PW4" s="17"/>
      <c r="PX4" s="17"/>
      <c r="PY4" s="17"/>
      <c r="PZ4" s="17"/>
      <c r="QA4" s="40" t="str">
        <f>IF(SUM(PH4,PL4)&gt;0,SUM(PH4,PL4),"")</f>
        <v/>
      </c>
      <c r="QB4" s="40" t="str">
        <f>IF(SUM(PG4:PH4,PJ4:PL4,PN4)-PI4-PM4&gt;0,SUM(PG4:PH4,PJ4:PL4,PN4)-PI4-PM4,"")</f>
        <v/>
      </c>
      <c r="QC4" s="40" t="str">
        <f>IF(SUM(PO4:PP4,PR4)-PQ4&gt;0,SUM(PO4:PP4,PR4)-PQ4,"")</f>
        <v/>
      </c>
      <c r="QD4" s="40" t="str">
        <f>IF(SUM(PH4,PL4,PP4)&gt;0,SUM(PH4,PL4,PP4),"")</f>
        <v/>
      </c>
      <c r="QE4" s="40" t="str">
        <f>IF(SUM(QB4,QC4)&gt;0,SUM(QB4,QC4),"")</f>
        <v/>
      </c>
      <c r="QF4" s="40" t="str">
        <f>IF(SUM(PT4,PX4)&gt;0,SUM(PT4,PX4),"")</f>
        <v/>
      </c>
      <c r="QG4" s="40" t="str">
        <f>IF(SUM(PS4:PT4,PV4:PX4,PZ4)-SUM(PU4,PY4)&gt;0,SUM(PS4:PT4,PV4:PX4,PZ4)-SUM(PU4,PY4),"")</f>
        <v/>
      </c>
      <c r="QH4" s="40" t="str">
        <f>IF(SUM(QB4,QC4,QG4)&gt;0,SUM(QB4,QC4,QG4),"")</f>
        <v/>
      </c>
      <c r="QI4" s="18"/>
      <c r="QJ4" s="18"/>
      <c r="QK4" s="18"/>
      <c r="QL4" s="18"/>
      <c r="QM4" s="18"/>
      <c r="QN4" s="18"/>
      <c r="QO4" s="18"/>
      <c r="QP4" s="18"/>
      <c r="QQ4" s="18"/>
      <c r="QR4" s="18"/>
      <c r="QS4" s="18"/>
      <c r="QT4" s="18"/>
      <c r="QU4" s="18"/>
      <c r="QV4" s="18"/>
      <c r="QW4" s="18"/>
      <c r="QX4" s="18"/>
      <c r="QY4" s="18"/>
      <c r="QZ4" s="18"/>
      <c r="RA4" s="18"/>
      <c r="RB4" s="18"/>
      <c r="RC4" s="11" t="str">
        <f>IF(SUM(QJ4,QN4)&gt;0,SUM(QJ4,QN4),"")</f>
        <v/>
      </c>
      <c r="RD4" s="11" t="str">
        <f>IF(SUM(QI4:QJ4,QL4:QN4,QP4)-QK4-QO4&gt;0,SUM(QI4:QJ4,QL4:QN4,QP4)-QK4-QO4,"")</f>
        <v/>
      </c>
      <c r="RE4" s="11" t="str">
        <f>IF(SUM(QQ4:QR4,QT4)-QS4&gt;0,SUM(QQ4:QR4,QT4)-QS4,"")</f>
        <v/>
      </c>
      <c r="RF4" s="11" t="str">
        <f>IF(SUM(QJ4,QN4,QR4)&gt;0,SUM(QJ4,QN4,QR4),"")</f>
        <v/>
      </c>
      <c r="RG4" s="11" t="str">
        <f>IF(SUM(RD4,RE4)&gt;0,SUM(RD4,RE4),"")</f>
        <v/>
      </c>
      <c r="RH4" s="11" t="str">
        <f>IF(SUM(QV4,QZ4)&gt;0,SUM(QV4,QZ4),"")</f>
        <v/>
      </c>
      <c r="RI4" s="11" t="str">
        <f>IF(SUM(QU4:QV4,QX4:QZ4,RB4)-SUM(QW4,RA4)&gt;0,SUM(QU4:QV4,QX4:QZ4,RB4)-SUM(QW4,RA4),"")</f>
        <v/>
      </c>
      <c r="RJ4" s="11" t="str">
        <f>IF(SUM(RD4,RE4,RI4)&gt;0,SUM(RD4,RE4,RI4),"")</f>
        <v/>
      </c>
      <c r="RK4" s="17"/>
      <c r="RL4" s="17"/>
      <c r="RM4" s="17"/>
      <c r="RN4" s="17"/>
      <c r="RO4" s="17"/>
      <c r="RP4" s="17"/>
      <c r="RQ4" s="17"/>
      <c r="RR4" s="17"/>
      <c r="RS4" s="17"/>
      <c r="RT4" s="17"/>
      <c r="RU4" s="17"/>
      <c r="RV4" s="17"/>
      <c r="RW4" s="17"/>
      <c r="RX4" s="17"/>
      <c r="RY4" s="17"/>
      <c r="RZ4" s="17"/>
      <c r="SA4" s="17"/>
      <c r="SB4" s="17"/>
      <c r="SC4" s="17"/>
      <c r="SD4" s="17"/>
      <c r="SE4" s="40" t="str">
        <f>IF(SUM(RL4,RP4)&gt;0,SUM(RL4,RP4),"")</f>
        <v/>
      </c>
      <c r="SF4" s="40" t="str">
        <f>IF(SUM(RK4:RL4,RN4:RP4,RR4)-RM4-RQ4&gt;0,SUM(RK4:RL4,RN4:RP4,RR4)-RM4-RQ4,"")</f>
        <v/>
      </c>
      <c r="SG4" s="40" t="str">
        <f>IF(SUM(RS4:RT4,RV4)-RU4&gt;0,SUM(RS4:RT4,RV4)-RU4,"")</f>
        <v/>
      </c>
      <c r="SH4" s="40" t="str">
        <f>IF(SUM(RL4,RP4,RT4)&gt;0,SUM(RL4,RP4,RT4),"")</f>
        <v/>
      </c>
      <c r="SI4" s="40" t="str">
        <f>IF(SUM(SF4,SG4)&gt;0,SUM(SF4,SG4),"")</f>
        <v/>
      </c>
      <c r="SJ4" s="40" t="str">
        <f>IF(SUM(RX4,SB4)&gt;0,SUM(RX4,SB4),"")</f>
        <v/>
      </c>
      <c r="SK4" s="40" t="str">
        <f>IF(SUM(RW4:RX4,RZ4:SB4,SD4)-SUM(RY4,SC4)&gt;0,SUM(RW4:RX4,RZ4:SB4,SD4)-SUM(RY4,SC4),"")</f>
        <v/>
      </c>
      <c r="SL4" s="40" t="str">
        <f>IF(SUM(SF4,SG4,SK4)&gt;0,SUM(SF4,SG4,SK4),"")</f>
        <v/>
      </c>
      <c r="SM4" s="26">
        <f>IF($CA4="P",BK4,(BK4+AO4)/2)</f>
        <v>18.950000000000003</v>
      </c>
      <c r="SN4" s="26">
        <f>IF($CA4="P",BL4,(BL4+AP4)/2)</f>
        <v>9</v>
      </c>
      <c r="SO4" s="26">
        <f>IF($CA4="P",BM4,(BM4+AQ4)/2)</f>
        <v>0.5</v>
      </c>
      <c r="SP4" s="26">
        <f>IF($CA4="P",BN4,(BN4+AR4)/2)</f>
        <v>0.3</v>
      </c>
      <c r="SQ4" s="26">
        <f>IF($CA4="P",BO4,(BO4+AS4)/2)</f>
        <v>18.7</v>
      </c>
      <c r="SR4" s="26">
        <f>IF($CA4="P",BP4,(BP4+AT4)/2)</f>
        <v>10.8</v>
      </c>
      <c r="SS4" s="26">
        <f>IF($CA4="P",BQ4,(BQ4+AU4)/2)</f>
        <v>0.6</v>
      </c>
      <c r="ST4" s="26">
        <f>IF($CA4="P",BR4,(BR4+AV4)/2)</f>
        <v>0.6</v>
      </c>
      <c r="SU4" s="26">
        <f>IF($CA4="P",BS4,(BS4+AW4)/2)</f>
        <v>19.149999999999999</v>
      </c>
      <c r="SV4" s="26">
        <f>IF($CA4="P",BT4,(BT4+AX4)/2)</f>
        <v>9.4</v>
      </c>
      <c r="SW4" s="26">
        <f>IF($CA4="P",BU4,(BU4+AY4)/2)</f>
        <v>0.2</v>
      </c>
      <c r="SX4" s="26">
        <f>IF($CA4="P",BV4,(BV4+AZ4)/2)</f>
        <v>0.44999999999999996</v>
      </c>
      <c r="SY4" s="26">
        <f>IF($CA4="P",BW4,(BW4+BA4)/2)</f>
        <v>18.850000000000001</v>
      </c>
      <c r="SZ4" s="26">
        <f>IF($CA4="P",BX4,(BX4+BB4)/2)</f>
        <v>10.199999999999999</v>
      </c>
      <c r="TA4" s="26">
        <f>IF($CA4="P",BY4,(BY4+BC4)/2)</f>
        <v>0.3</v>
      </c>
      <c r="TB4" s="26">
        <f>IF($CA4="P",BZ4,(BZ4+BD4)/2)</f>
        <v>0.44999999999999996</v>
      </c>
      <c r="TC4" s="28" t="s">
        <v>53</v>
      </c>
      <c r="TD4" s="11">
        <f>IF(SUM(SN4,SR4)&gt;0,SUM(SN4,SR4),"")</f>
        <v>19.8</v>
      </c>
      <c r="TE4" s="11">
        <f>IF(SUM(SM4:SN4,SP4:SR4,ST4)-SO4-SS4&gt;0,SUM(SM4:SN4,SP4:SR4,ST4)-SO4-SS4,"")</f>
        <v>57.25</v>
      </c>
      <c r="TF4" s="11">
        <f>IF(SUM(SV4,SZ4)&gt;0,SUM(SV4,SZ4),"")</f>
        <v>19.600000000000001</v>
      </c>
      <c r="TG4" s="11">
        <f>IF(SUM(SU4:SV4,SX4:SZ4,TB4)-SUM(SW4,TA4)&gt;0,SUM(SU4:SV4,SX4:SZ4,TB4)-SUM(SW4,TA4),"")</f>
        <v>58</v>
      </c>
      <c r="TH4" s="11">
        <f>IF(SUM(TE4,TG4)&gt;0,SUM(TE4,TG4),"")</f>
        <v>115.25</v>
      </c>
    </row>
    <row r="5" spans="1:528" x14ac:dyDescent="0.2">
      <c r="A5" s="4" cm="1">
        <f t="array" ref="A5">IF(AND(H5&lt;&gt;"",H5&lt;&gt;"No DD"),SUMPRODUCT((H$4:H$32&lt;&gt;"")*(H$4:H$32&lt;&gt;"No DD")*(E$4:E$32&gt;E5))+1,IF(H5="No DD",SUMPRODUCT((H$4:H$32="No DD")*(E$4:E$32&gt;E5))+1+SUMPRODUCT((H$4:H$32&lt;&gt;"")*(H$4:H$32&lt;&gt;"No DD")),""))</f>
        <v>2</v>
      </c>
      <c r="B5" s="5" t="s">
        <v>74</v>
      </c>
      <c r="C5" s="4" t="s">
        <v>3</v>
      </c>
      <c r="D5" s="4">
        <v>2003</v>
      </c>
      <c r="E5" s="9">
        <f>SUM(J5:P5)+SUM(J5:M5)*0.0000001+SUM(J5)*0.0000000000001</f>
        <v>164.20001073000537</v>
      </c>
      <c r="F5" s="3" t="str">
        <f>IF(OR(AND(AJ5&gt;=AN$34,AK5&gt;=AN$38,AJ5&lt;&gt;"",AI5=""),AND(AL5&gt;=AN$34,AM5&gt;=AN$38,AL5&lt;&gt;"",AI5=""),AND(BF5&gt;=BJ$34,BG5&gt;=BJ$38,BF5&lt;&gt;"",BE5=""),AND(BH5&gt;=BJ$34,BI5&gt;=BJ$38,BH5&lt;&gt;"",BE5=""),AND(CB5&gt;=CF$34,CC5&gt;=CF$38,CB5&lt;&gt;"",CA5=""),AND(CD5&gt;=CF$34,CE5&gt;=CF$38,CD5&lt;&gt;""),AND(DC5&gt;=DJ$34,DD5&gt;=DJ$38,DC5&lt;&gt;""),AND(DH5&gt;=DJ$34,DI5&gt;=DJ$38,DH5&lt;&gt;""),AND(EE5&gt;=EL$34,EF5&gt;=EL$38,EE5&lt;&gt;""),AND(EJ5&gt;=EL$34,EK5&gt;=EL$38,EJ5&lt;&gt;""),AND(FG5&gt;=FN$34,FH5&gt;=FN$38,FG5&lt;&gt;""),AND(FL5&gt;=FN$34,FM5&gt;=FN$38,FL5&lt;&gt;""),AND(GI5&gt;=GP$34,GJ5&gt;=GP$38,GI5&lt;&gt;""),AND(GN5&gt;=GP$34,GO5&gt;=GP$38,GN5&lt;&gt;""),AND(HK5&gt;=HR$34,HL5&gt;=HR$38,HK5&lt;&gt;""),AND(HP5&gt;=HR$34,HQ5&gt;=HR$38,HP5&lt;&gt;""),AND(IM5&gt;=IT$34,IN5&gt;=IT$38,IM5&lt;&gt;""),AND(IR5&gt;=IT$34,IS5&gt;=IT$38,IR5&lt;&gt;""),AND(JO5&gt;=JV$34,JP5&gt;=JV$38,JO5&lt;&gt;""),AND(JT5&gt;=JV$34,JU5&gt;=JV$38,JT5&lt;&gt;""),AND(KQ5&gt;=KX$34,KR5&gt;=KX$38,KQ5&lt;&gt;""),AND(KV5&gt;=KX$34,KW5&gt;=KX$38,KV5&lt;&gt;""),AND(LS5&gt;=LZ$34,LT5&gt;=LZ$38,LS5&lt;&gt;""),AND(LX5&gt;=LZ$34,LY5&gt;=LZ$38,LX5&lt;&gt;""),AND(MU5&gt;=NB$34,MV5&gt;=NB$38,MU5&lt;&gt;""),AND(MZ5&gt;=NB$34,NA5&gt;=NB$38,MZ5&lt;&gt;""),AND(NW5&gt;=OD$34,NX5&gt;=OD$38,NW5&lt;&gt;""),AND(OB5&gt;=OD$34,OC5&gt;=OD$38,OB5&lt;&gt;""),AND(OY5&gt;=PF$34,OZ5&gt;=PF$38,OY5&lt;&gt;""),AND(PD5&gt;=PF$34,PE5&gt;=PF$38,PD5&lt;&gt;""),AND(QA5&gt;=QH$34,QB5&gt;=QH$38,QA5&lt;&gt;""),AND(QF5&gt;=QH$34,QG5&gt;=QH$38,QF5&lt;&gt;""),AND(RC5&gt;=RJ$34,RD5&gt;=RJ$38,RC5&lt;&gt;""),AND(RH5&gt;=RJ$34,RI5&gt;=RJ$38,RH5&lt;&gt;""),AND(SE5&gt;=SL$34,SF5&gt;=SL$38,SE5&lt;&gt;""),AND(SJ5&gt;=SL$34,SK5&gt;=SL$38,SJ5&lt;&gt;"")),"P","")</f>
        <v>P</v>
      </c>
      <c r="G5" s="3" t="str">
        <f>IF(OR(AND(AK5&gt;=AN$38,AK5&lt;&gt;"",AI5=""),AND(AM5&gt;=AN$38,AM5&lt;&gt;"",AI5=""),AND(BG5&gt;=BJ$38,BG5&lt;&gt;"",BE5=""),AND(BI5&gt;=BJ$38,BI5&lt;&gt;"",BE5=""),AND(CC5&gt;=CF$38,CC5&lt;&gt;"",CA5=""),AND(CE5&gt;=CF$38,CE5&lt;&gt;"",CA5=""),AND(DD5&gt;=DJ$38,DD5&lt;&gt;""),AND(DI5&gt;=DJ$38,DI5&lt;&gt;""),AND(EF5&gt;=EL$38,EF5&lt;&gt;""),AND(EK5&gt;=EL$38,EK5&lt;&gt;""),AND(FH5&gt;=FN$38,FH5&lt;&gt;""),AND(FM5&gt;=FN$38,FM5&lt;&gt;""),AND(GJ5&gt;=GP$38,GJ5&lt;&gt;""),AND(GO5&gt;=GP$38,GO5&lt;&gt;""),AND(HL5&gt;=HR$38,HL5&lt;&gt;""),AND(HQ5&gt;=HR$38,HQ5&lt;&gt;""),AND(IN5&gt;=IT$38,IN5&lt;&gt;""),AND(IS5&gt;=IT$38,IS5&lt;&gt;""),AND(JP5&gt;=JV$38,JP5&lt;&gt;""),AND(JU5&gt;=JV$38,JU5&lt;&gt;""),AND(KR5&gt;=KX$38,KR5&lt;&gt;""),AND(KW5&gt;=KX$38,KW5&lt;&gt;""),AND(LT5&gt;=LZ$38,LT5&lt;&gt;""),AND(LY5&gt;=LZ$38,LY5&lt;&gt;""),AND(MV5&gt;=NB$38,MV5&lt;&gt;""),AND(NA5&gt;=NB$38,NA5&lt;&gt;""),AND(NX5&gt;=OD$38,NX5&lt;&gt;""),AND(OC5&gt;=OD$38,OC5&lt;&gt;""),AND(OZ5&gt;=PF$38,OZ5&lt;&gt;""),AND(PE5&gt;=PF$38,PE5&lt;&gt;""),AND(QB5&gt;=QH$38,QB5&lt;&gt;""),AND(QG5&gt;=QH$38,QG5&lt;&gt;""),AND(RD5&gt;=RJ$38,RD5&lt;&gt;""),AND(RI5&gt;=RJ$38,RI5&lt;&gt;""),AND(SF5&gt;=SL$38,SF5&lt;&gt;""),AND(SK5&gt;=SL$38,SK5&lt;&gt;"")),"P","")</f>
        <v>P</v>
      </c>
      <c r="H5" s="36" t="str">
        <f>IF(AND(G5="P",F5=""),"No DD",IF(OR(AND(AJ5&gt;=AN$37,AK5&gt;=AN$41,AJ5&lt;&gt;"",AI5=""),AND(AL5&gt;=AN$37,AM5&gt;=AN$41,AL5&lt;&gt;"",AI5=""),AND(BF5&gt;=BJ$37,BG5&gt;=BJ$41,BF5&lt;&gt;"",BE5=""),AND(BH5&gt;=BJ$37,BI5&gt;=BJ$41,BH5&lt;&gt;"",BE5=""),AND(CB5&gt;=CF$37,CC5&gt;=CF$41,CB5&lt;&gt;"",CA5=""),AND(CD5&gt;=CF$37,CE5&gt;=CF$41,CD5&lt;&gt;""),AND(DC5&gt;=DJ$37,DD5&gt;=DJ$41,DC5&lt;&gt;""),AND(DH5&gt;=DJ$37,DI5&gt;=DJ$41,DH5&lt;&gt;""),AND(EE5&gt;=EL$37,EF5&gt;=EL$41,EE5&lt;&gt;""),AND(EJ5&gt;=EL$37,EK5&gt;=EL$41,EJ5&lt;&gt;""),AND(FG5&gt;=FN$37,FH5&gt;=FN$41,FG5&lt;&gt;""),AND(FL5&gt;=FN$37,FM5&gt;=FN$41,FL5&lt;&gt;""),AND(GI5&gt;=GP$37,GJ5&gt;=GP$41,GI5&lt;&gt;""),AND(GN5&gt;=GP$37,GO5&gt;=GP$41,GN5&lt;&gt;""),AND(HK5&gt;=HR$37,HL5&gt;=HR$41,HK5&lt;&gt;""),AND(HP5&gt;=HR$37,HQ5&gt;=HR$41,HP5&lt;&gt;""),AND(IM5&gt;=IT$37,IN5&gt;=IT$41,IM5&lt;&gt;""),AND(IR5&gt;=IT$37,IS5&gt;=IT$41,IR5&lt;&gt;""),AND(JO5&gt;=JV$37,JP5&gt;=JV$41,JO5&lt;&gt;""),AND(JT5&gt;=JV$37,JU5&gt;=JV$41,JT5&lt;&gt;""),AND(KQ5&gt;=KX$37,KR5&gt;=KX$41,KQ5&lt;&gt;""),AND(KV5&gt;=KX$37,KW5&gt;=KX$41,KV5&lt;&gt;""),AND(LS5&gt;=LZ$37,LT5&gt;=LZ$41,LS5&lt;&gt;""),AND(LX5&gt;=LZ$37,LY5&gt;=LZ$41,LX5&lt;&gt;""),AND(MU5&gt;=NB$37,MV5&gt;=NB$41,MU5&lt;&gt;""),AND(MZ5&gt;=NB$37,NA5&gt;=NB$41,MZ5&lt;&gt;""),AND(NW5&gt;=OD$37,NX5&gt;=OD$41,NW5&lt;&gt;""),AND(OB5&gt;=OD$37,OC5&gt;=OD$41,OB5&lt;&gt;""),AND(OY5&gt;=PF$37,OZ5&gt;=PF$41,OY5&lt;&gt;""),AND(PD5&gt;=PF$37,PE5&gt;=PF$41,PD5&lt;&gt;""),AND(QA5&gt;=QH$37,QB5&gt;=QH$41,QA5&lt;&gt;""),AND(QF5&gt;=QH$37,QG5&gt;=QH$41,QF5&lt;&gt;""),AND(RC5&gt;=RJ$37,RD5&gt;=RJ$41,RC5&lt;&gt;""),AND(RH5&gt;=RJ$37,RI5&gt;=RJ$41,RH5&lt;&gt;""),AND(SE5&gt;=SL$37,SF5&gt;=SL$41,SE5&lt;&gt;""),AND(SJ5&gt;=SL$37,SK5&gt;=SL$41,SJ5&lt;&gt;"")),"Merit",IF(OR(AND(AJ5&gt;=AN$36,AK5&gt;=AN$40,AJ5&lt;&gt;"",AI5=""),AND(AL5&gt;=AN$36,AM5&gt;=AN$40,AL5&lt;&gt;"",AI5=""),AND(BF5&gt;=BJ$36,BG5&gt;=BJ$40,BF5&lt;&gt;"",BE5=""),AND(BH5&gt;=BJ$36,BI5&gt;=BJ$40,BH5&lt;&gt;"",BE5=""),AND(CB5&gt;=CF$36,CC5&gt;=CF$40,CB5&lt;&gt;"",CA5=""),AND(CD5&gt;=CF$36,CE5&gt;=CF$40,CD5&lt;&gt;""),AND(DC5&gt;=DJ$36,DD5&gt;=DJ$40,DC5&lt;&gt;""),AND(DH5&gt;=DJ$36,DI5&gt;=DJ$40,DH5&lt;&gt;""),AND(EE5&gt;=EL$36,EF5&gt;=EL$40,EE5&lt;&gt;""),AND(EJ5&gt;=EL$36,EK5&gt;=EL$40,EJ5&lt;&gt;""),AND(FG5&gt;=FN$36,FH5&gt;=FN$40,FG5&lt;&gt;""),AND(FL5&gt;=FN$36,FM5&gt;=FN$40,FL5&lt;&gt;""),AND(GI5&gt;=GP$36,GJ5&gt;=GP$40,GI5&lt;&gt;""),AND(GN5&gt;=GP$36,GO5&gt;=GP$40,GN5&lt;&gt;""),AND(HK5&gt;=HR$36,HL5&gt;=HR$40,HK5&lt;&gt;""),AND(HP5&gt;=HR$36,HQ5&gt;=HR$40,HP5&lt;&gt;""),AND(IM5&gt;=IT$36,IN5&gt;=IT$40,IM5&lt;&gt;""),AND(IR5&gt;=IT$36,IS5&gt;=IT$40,IR5&lt;&gt;""),AND(JO5&gt;=JV$36,JP5&gt;=JV$40,JO5&lt;&gt;""),AND(JT5&gt;=JV$36,JU5&gt;=JV$40,JT5&lt;&gt;""),AND(KQ5&gt;=KX$36,KR5&gt;=KX$40,KQ5&lt;&gt;""),AND(KV5&gt;=KX$36,KW5&gt;=KX$40,KV5&lt;&gt;""),AND(LS5&gt;=LZ$36,LT5&gt;=LZ$40,LS5&lt;&gt;""),AND(LX5&gt;=LZ$36,LY5&gt;=LZ$40,LX5&lt;&gt;""),AND(MU5&gt;=NB$36,MV5&gt;=NB$40,MU5&lt;&gt;""),AND(MZ5&gt;=NB$36,NA5&gt;=NB$40,MZ5&lt;&gt;""),AND(NW5&gt;=OD$36,NX5&gt;=OD$40,NW5&lt;&gt;""),AND(OB5&gt;=OD$36,OC5&gt;=OD$40,OB5&lt;&gt;""),AND(OY5&gt;=PF$36,OZ5&gt;=PF$40,OY5&lt;&gt;""),AND(PD5&gt;=PF$36,PE5&gt;=PF$40,PD5&lt;&gt;""),AND(QA5&gt;=QH$36,QB5&gt;=QH$40,QA5&lt;&gt;""),AND(QF5&gt;=QH$36,QG5&gt;=QH$40,QF5&lt;&gt;""),AND(RC5&gt;=RJ$36,RD5&gt;=RJ$40,RC5&lt;&gt;""),AND(RH5&gt;=RJ$36,RI5&gt;=RJ$40,RH5&lt;&gt;""),AND(SE5&gt;=SL$36,SF5&gt;=SL$40,SE5&lt;&gt;""),AND(SJ5&gt;=SL$36,SK5&gt;=SL$40,SJ5&lt;&gt;"")),"Excellence",IF(I5="P","Worlds Team",IF(F5="P","National Team","")))))</f>
        <v>Merit</v>
      </c>
      <c r="I5" s="3" t="str">
        <f>IF(OR(AND(AJ5&gt;=AN$35,AK5&gt;=AN$39,AJ5&lt;&gt;"",AI5=""),AND(AL5&gt;=AN$35,AM5&gt;=AN$39,AL5&lt;&gt;"",AI5=""),AND(BF5&gt;=BJ$35,BG5&gt;=BJ$39,BF5&lt;&gt;"",BE5=""),AND(BH5&gt;=BJ$35,BI5&gt;=BJ$39,BH5&lt;&gt;"",BE5=""),AND(CB5&gt;=CF$35,CC5&gt;=CF$39,CB5&lt;&gt;"",CA5=""),AND(CD5&gt;=CF$35,CE5&gt;=CF$39,CD5&lt;&gt;""),AND(DC5&gt;=DJ$35,DD5&gt;=DJ$39,DC5&lt;&gt;""),AND(DH5&gt;=DJ$35,DI5&gt;=DJ$39,DH5&lt;&gt;""),AND(EE5&gt;=EL$35,EF5&gt;=EL$39,EE5&lt;&gt;""),AND(EJ5&gt;=EL$35,EK5&gt;=EL$39,EJ5&lt;&gt;""),AND(FG5&gt;=FN$35,FH5&gt;=FN$39,FG5&lt;&gt;""),AND(FL5&gt;=FN$35,FM5&gt;=FN$39,FL5&lt;&gt;""),AND(GI5&gt;=GP$35,GJ5&gt;=GP$39,GI5&lt;&gt;""),AND(GN5&gt;=GP$35,GO5&gt;=GP$39,GN5&lt;&gt;""),AND(HK5&gt;=HR$35,HL5&gt;=HR$39,HK5&lt;&gt;""),AND(HP5&gt;=HR$35,HQ5&gt;=HR$39,HP5&lt;&gt;""),AND(IM5&gt;=IT$35,IN5&gt;=IT$39,IM5&lt;&gt;""),AND(IR5&gt;=IT$35,IS5&gt;=IT$39,IR5&lt;&gt;""),AND(JO5&gt;=JV$35,JP5&gt;=JV$39,JO5&lt;&gt;""),AND(JT5&gt;=JV$35,JU5&gt;=JV$39,JT5&lt;&gt;""),AND(KQ5&gt;=KX$35,KR5&gt;=KX$39,KQ5&lt;&gt;""),AND(KV5&gt;=KX$35,KW5&gt;=KX$39,KV5&lt;&gt;""),AND(LS5&gt;=LZ$35,LT5&gt;=LZ$39,LS5&lt;&gt;""),AND(LX5&gt;=LZ$35,LY5&gt;=LZ$39,LX5&lt;&gt;""),AND(MU5&gt;=NB$35,MV5&gt;=NB$39,MU5&lt;&gt;""),AND(MZ5&gt;=NB$35,NA5&gt;=NB$39,MZ5&lt;&gt;""),AND(NW5&gt;=OD$35,NX5&gt;=OD$39,NW5&lt;&gt;""),AND(OB5&gt;=OD$35,OC5&gt;=OD$39,OB5&lt;&gt;""),AND(OY5&gt;=PF$35,OZ5&gt;=PF$39,OY5&lt;&gt;""),AND(PD5&gt;=PF$35,PE5&gt;=PF$39,PD5&lt;&gt;""),AND(QA5&gt;=QH$35,QB5&gt;=QH$39,QA5&lt;&gt;""),AND(QF5&gt;=QH$35,QG5&gt;=QH$39,QF5&lt;&gt;""),AND(RC5&gt;=RJ$35,RD5&gt;=RJ$39,RC5&lt;&gt;""),AND(RH5&gt;=RJ$35,RI5&gt;=RJ$39,RH5&lt;&gt;""),AND(SE5&gt;=SL$35,SF5&gt;=SL$39,SE5&lt;&gt;""),AND(SJ5&gt;=SL$35,SK5&gt;=SL$39,SJ5&lt;&gt;"")),"P","")</f>
        <v>P</v>
      </c>
      <c r="J5" s="8">
        <f>IF(COUNT(AK5,BG5,CC5)&gt;0,LARGE((AK5,BG5,CC5),1),0)</f>
        <v>53.699999999999996</v>
      </c>
      <c r="K5" s="8" t="str">
        <f>IF(J5=0,"",IF(J5=CC5,$BK$1,IF(J5=BG5,$AO$1,IF(J5=AK5,$S$1,""))))</f>
        <v>2025 3rd Domestic Trial</v>
      </c>
      <c r="L5" s="8">
        <f>IF(COUNT(AK5,BG5,CC5)&gt;1,LARGE((AK5,BG5,CC5),2),0)</f>
        <v>53.6</v>
      </c>
      <c r="M5" s="8" t="str">
        <f>IF(K5=0,"",IF(AND(L5=J5,L5=AK5,K5=BG5),$S$1,IF(AND(L5=J5,L5=AK5,L5=CC5),$S$1,IF(AND(L5=J5,L5=CC5,L5=BG5),$AO$1,IF(L5=CC5,$BK$1,IF(L5=BG5,$AO$1,IF(L5=AK5,$S$1,"")))))))</f>
        <v>2025 Elite Canada</v>
      </c>
      <c r="N5" s="8">
        <f>IF(MAX(AM5,BI5,CE5)&gt;0,MAX(AM5,BI5,CE5),0)</f>
        <v>56.300000000000004</v>
      </c>
      <c r="O5" s="8" t="str">
        <f>IF(N5=0,"",IF(N5=CE5,$BK$1,IF(N5=BI5,$AO$1,IF(N5=AM5,$S$1,""))))</f>
        <v>2025 3rd Domestic Trial</v>
      </c>
      <c r="P5" s="8">
        <f>IF(MAX(CG5:CH5)&gt;0,MAX(CG5:CH5),"")</f>
        <v>0.59999999999999432</v>
      </c>
      <c r="Q5" s="11" t="str">
        <f>IF(P5="","",IF(P5=CG5,"("&amp;CG$2&amp;")",IF(P5=CH5,"("&amp;CH$2&amp;")")))</f>
        <v>(Q1)</v>
      </c>
      <c r="R5" s="8" t="str">
        <f>IF(P5="","",IF(P5=CG5,IF(P5+IF(L5="",0,L5)=SF5,$RK$1,IF(P5+IF(L5="",0,L5)=RD5,$QI$1,IF(P5+IF(L5="",0,L5)=QB5,$PG$1,IF(P5+IF(L5="",0,L5)=OZ5,$OE$1,IF(P5+IF(L5="",0,L5)=NX5,$NC$1,IF(P5+IF(L5="",0,L5)=MV5,$MA$1,IF(P5+IF(L5="",0,L5)=LT5,$KY$1,IF(P5+IF(L5="",0,L5)=KR5,$JW$1,IF(P5+IF(L5="",0,L5)=JP5,$IU$1,IF(P5+IF(L5="",0,L5)=IN5,$HS$1,IF(P5+IF(L5="",0,L5)=HL5,$GQ$1,IF(P5+IF(L5="",0,L5)=GJ5,$FO$1,IF(P5+IF(L5="",0,L5)=FH5,$EM$1,IF(P5+IF(L5="",0,L5)=EF5,$DK$1,IF(P5+IF(L5="",0,L5)=DD5,$CI$1))))))))))))))),IF(P5=CH5,IF(P5+IF(N5="",0,N5)=SK5,$RK$1,IF(P5+IF(N5="",0,N5)=RI5,$QI$1,IF(P5+IF(N5="",0,N5)=QG5,$PG$1,IF(P5+IF(N5="",0,N5)=PE5,$OE$1,IF(P5+IF(N5="",0,N5)=OC5,$NC$1,IF(P5+IF(N5="",0,N5)=NA5,$MA$1,IF(P5+IF(N5="",0,N5)=LY5,$KY$1,IF(P5+IF(N5="",0,N5)=KW5,$JW$1,IF(P5+IF(N5="",0,N5)=JU5,$IU$1,IF(P5+IF(N5="",0,N5)=IS5,$HS$1,IF(P5+IF(N5="",0,N5)=HQ5,$GQ$1,IF(P5+IF(N5="",0,N5)=GO5,$FO$1,IF(P5+IF(N5="",0,N5)=FM5,$EM$1,IF(P5+IF(N5="",0,N5)=EK5,$DK$1,IF(P5+IF(N5="",0,N5)=DI5,$CI$1))))))))))))))))))</f>
        <v>2025 World Cup ITA (April 6)</v>
      </c>
      <c r="S5" s="19">
        <v>19</v>
      </c>
      <c r="T5" s="19">
        <v>8</v>
      </c>
      <c r="U5" s="19">
        <v>0</v>
      </c>
      <c r="V5" s="19">
        <v>0.3</v>
      </c>
      <c r="W5" s="19">
        <v>18.899999999999999</v>
      </c>
      <c r="X5" s="19">
        <v>7.6</v>
      </c>
      <c r="Y5" s="19">
        <v>0.2</v>
      </c>
      <c r="Z5" s="19">
        <v>0</v>
      </c>
      <c r="AA5" s="19">
        <v>19.2</v>
      </c>
      <c r="AB5" s="19">
        <v>8.4</v>
      </c>
      <c r="AC5" s="19">
        <v>0</v>
      </c>
      <c r="AD5" s="19">
        <v>0</v>
      </c>
      <c r="AE5" s="19">
        <v>19.2</v>
      </c>
      <c r="AF5" s="19">
        <v>8.4</v>
      </c>
      <c r="AG5" s="19">
        <v>0.6</v>
      </c>
      <c r="AH5" s="19">
        <v>0.3</v>
      </c>
      <c r="AI5" s="27"/>
      <c r="AJ5" s="40">
        <f>IF(SUM(T5,X5)&gt;0,SUM(T5,X5),"")</f>
        <v>15.6</v>
      </c>
      <c r="AK5" s="40">
        <f>IF(SUM(S5:T5,V5:X5,Z5)-U5-Y5&gt;0,SUM(S5:T5,V5:X5,Z5)-U5-Y5,"")</f>
        <v>53.6</v>
      </c>
      <c r="AL5" s="40">
        <f>IF(SUM(AB5,AF5)&gt;0,SUM(AB5,AF5),"")</f>
        <v>16.8</v>
      </c>
      <c r="AM5" s="40">
        <f>IF(SUM(AA5:AB5,AD5:AF5,AH5)-SUM(AC5,AG5)&gt;0,SUM(AA5:AB5,AD5:AF5,AH5)-SUM(AC5,AG5),"")</f>
        <v>54.899999999999991</v>
      </c>
      <c r="AN5" s="40">
        <f>IF(SUM(AK5,AM5)&gt;0,SUM(AK5,AM5),"")</f>
        <v>108.5</v>
      </c>
      <c r="AO5" s="18">
        <v>17</v>
      </c>
      <c r="AP5" s="18">
        <v>4.5</v>
      </c>
      <c r="AQ5" s="18">
        <v>1.8</v>
      </c>
      <c r="AR5" s="18">
        <v>0</v>
      </c>
      <c r="AS5" s="18">
        <v>18.100000000000001</v>
      </c>
      <c r="AT5" s="18">
        <v>8.4</v>
      </c>
      <c r="AU5" s="18">
        <v>1</v>
      </c>
      <c r="AV5" s="18">
        <v>0.3</v>
      </c>
      <c r="AW5" s="18"/>
      <c r="AX5" s="18"/>
      <c r="AY5" s="18"/>
      <c r="AZ5" s="18"/>
      <c r="BA5" s="18"/>
      <c r="BB5" s="18"/>
      <c r="BC5" s="18"/>
      <c r="BD5" s="18"/>
      <c r="BE5" s="28"/>
      <c r="BF5" s="11">
        <f>IF(SUM(AP5,AT5)&gt;0,SUM(AP5,AT5),"")</f>
        <v>12.9</v>
      </c>
      <c r="BG5" s="11">
        <f>IF(SUM(AO5:AP5,AR5:AT5,AV5)-AQ5-AU5&gt;0,SUM(AO5:AP5,AR5:AT5,AV5)-AQ5-AU5,"")</f>
        <v>45.5</v>
      </c>
      <c r="BH5" s="11" t="str">
        <f>IF(SUM(AX5,BB5)&gt;0,SUM(AX5,BB5),"")</f>
        <v/>
      </c>
      <c r="BI5" s="11" t="str">
        <f>IF(SUM(AW5:AX5,AZ5:BB5,BD5)-SUM(AY5,BC5)&gt;0,SUM(AW5:AX5,AZ5:BB5,BD5)-SUM(AY5,BC5),"")</f>
        <v/>
      </c>
      <c r="BJ5" s="11">
        <f>IF(SUM(BG5,BI5)&gt;0,SUM(BG5,BI5),"")</f>
        <v>45.5</v>
      </c>
      <c r="BK5" s="19">
        <v>17.2</v>
      </c>
      <c r="BL5" s="19">
        <v>9.1999999999999993</v>
      </c>
      <c r="BM5" s="19">
        <v>0.8</v>
      </c>
      <c r="BN5" s="19">
        <v>0.3</v>
      </c>
      <c r="BO5" s="19">
        <v>18.899999999999999</v>
      </c>
      <c r="BP5" s="19">
        <v>9.1999999999999993</v>
      </c>
      <c r="BQ5" s="19">
        <v>0.6</v>
      </c>
      <c r="BR5" s="19">
        <v>0.3</v>
      </c>
      <c r="BS5" s="19">
        <v>19.2</v>
      </c>
      <c r="BT5" s="19">
        <v>8.4</v>
      </c>
      <c r="BU5" s="19">
        <v>0</v>
      </c>
      <c r="BV5" s="19">
        <v>0</v>
      </c>
      <c r="BW5" s="19">
        <v>18.899999999999999</v>
      </c>
      <c r="BX5" s="19">
        <v>10</v>
      </c>
      <c r="BY5" s="19">
        <v>0.8</v>
      </c>
      <c r="BZ5" s="19">
        <v>0.6</v>
      </c>
      <c r="CA5" s="27"/>
      <c r="CB5" s="40">
        <f>IF(SUM(BL5,BP5)&gt;0,SUM(BL5,BP5),"")</f>
        <v>18.399999999999999</v>
      </c>
      <c r="CC5" s="40">
        <f>IF(SUM(BK5:BL5,BN5:BP5,BR5)-BM5-BQ5&gt;0,SUM(BK5:BL5,BN5:BP5,BR5)-BM5-BQ5,"")</f>
        <v>53.699999999999996</v>
      </c>
      <c r="CD5" s="40">
        <f>IF(SUM(BT5,BX5)&gt;0,SUM(BT5,BX5),"")</f>
        <v>18.399999999999999</v>
      </c>
      <c r="CE5" s="40">
        <f>IF(SUM(BS5:BT5,BV5:BX5,BZ5)-SUM(BU5,BY5)&gt;0,SUM(BS5:BT5,BV5:BX5,BZ5)-SUM(BU5,BY5),"")</f>
        <v>56.300000000000004</v>
      </c>
      <c r="CF5" s="40">
        <f>IF(SUM(CC5,CE5)&gt;0,SUM(CC5,CE5),"")</f>
        <v>110</v>
      </c>
      <c r="CG5" s="51">
        <f>IF(MAX(DD5,EF5,FH5,GJ5,HL5,IN5,JP5,KR5,LT5,MV5,NX5,OZ5,QB5,RD5,SF5)-IF(L5="",0,L5)&gt;0.001,MAX(DD5,EF5,FH5,GJ5,HL5,IN5,JP5,KR5,LT5,MV5,NX5,OZ5,QB5,RD5,SF5)-IF(L5="",0,L5),"")</f>
        <v>0.59999999999999432</v>
      </c>
      <c r="CH5" s="51" t="str">
        <f>IF(MAX(DI5,EK5,FM5,GO5,HQ5,IS5,JU5,KW5,LY5,NA5,OC5,PE5,QG5,RI5,SK5)-IF(N5="",0,N5)&gt;0.001,MAX(DI5,EK5,FM5,GO5,HQ5,IS5,JU5,KW5,LY5,NA5,OC5,PE5,QG5,RI5,SK5)-IF(N5="",0,N5),"")</f>
        <v/>
      </c>
      <c r="CI5" s="17">
        <v>18.8</v>
      </c>
      <c r="CJ5" s="17">
        <v>9.1999999999999993</v>
      </c>
      <c r="CK5" s="17">
        <v>0</v>
      </c>
      <c r="CL5" s="17">
        <v>0</v>
      </c>
      <c r="CM5" s="17">
        <v>18.399999999999999</v>
      </c>
      <c r="CN5" s="17">
        <v>8.4</v>
      </c>
      <c r="CO5" s="17">
        <v>0.6</v>
      </c>
      <c r="CP5" s="17">
        <v>0</v>
      </c>
      <c r="CQ5" s="17">
        <v>18</v>
      </c>
      <c r="CR5" s="17">
        <v>9.1999999999999993</v>
      </c>
      <c r="CS5" s="17">
        <v>0.2</v>
      </c>
      <c r="CT5" s="17">
        <v>0</v>
      </c>
      <c r="CU5" s="17"/>
      <c r="CV5" s="17"/>
      <c r="CW5" s="17"/>
      <c r="CX5" s="17"/>
      <c r="CY5" s="17"/>
      <c r="CZ5" s="17"/>
      <c r="DA5" s="17"/>
      <c r="DB5" s="17"/>
      <c r="DC5" s="40">
        <f>IF(SUM(CJ5,CN5)&gt;0,SUM(CJ5,CN5),"")</f>
        <v>17.600000000000001</v>
      </c>
      <c r="DD5" s="40">
        <f>IF(SUM(CI5:CJ5,CL5:CN5,CP5)-CK5-CO5&gt;0,SUM(CI5:CJ5,CL5:CN5,CP5)-CK5-CO5,"")</f>
        <v>54.199999999999996</v>
      </c>
      <c r="DE5" s="40">
        <f>IF(SUM(CQ5:CR5,CT5)-CS5&gt;0,SUM(CQ5:CR5,CT5)-CS5,"")</f>
        <v>27</v>
      </c>
      <c r="DF5" s="40">
        <f>IF(SUM(CJ5,CN5,CR5)&gt;0,SUM(CJ5,CN5,CR5),"")</f>
        <v>26.8</v>
      </c>
      <c r="DG5" s="40">
        <f>IF(SUM(DD5,DE5)&gt;0,SUM(DD5,DE5),"")</f>
        <v>81.199999999999989</v>
      </c>
      <c r="DH5" s="40" t="str">
        <f>IF(SUM(CV5,CZ5)&gt;0,SUM(CV5,CZ5),"")</f>
        <v/>
      </c>
      <c r="DI5" s="40" t="str">
        <f>IF(SUM(CU5:CV5,CX5:CZ5,DB5)-SUM(CW5,DA5)&gt;0,SUM(CU5:CV5,CX5:CZ5,DB5)-SUM(CW5,DA5),"")</f>
        <v/>
      </c>
      <c r="DJ5" s="40">
        <f>IF(SUM(DD5,DE5,DI5)&gt;0,SUM(DD5,DE5,DI5),"")</f>
        <v>81.199999999999989</v>
      </c>
      <c r="DK5" s="18"/>
      <c r="DL5" s="18"/>
      <c r="DM5" s="18"/>
      <c r="DN5" s="18"/>
      <c r="DO5" s="18"/>
      <c r="DP5" s="18"/>
      <c r="DQ5" s="18"/>
      <c r="DR5" s="18"/>
      <c r="DS5" s="18"/>
      <c r="DT5" s="18"/>
      <c r="DU5" s="18"/>
      <c r="DV5" s="18"/>
      <c r="DW5" s="18"/>
      <c r="DX5" s="18"/>
      <c r="DY5" s="18"/>
      <c r="DZ5" s="18"/>
      <c r="EA5" s="18"/>
      <c r="EB5" s="18"/>
      <c r="EC5" s="18"/>
      <c r="ED5" s="18"/>
      <c r="EE5" s="11" t="str">
        <f>IF(SUM(DL5,DP5)&gt;0,SUM(DL5,DP5),"")</f>
        <v/>
      </c>
      <c r="EF5" s="11" t="str">
        <f>IF(SUM(DK5:DL5,DN5:DP5,DR5)-DM5-DQ5&gt;0,SUM(DK5:DL5,DN5:DP5,DR5)-DM5-DQ5,"")</f>
        <v/>
      </c>
      <c r="EG5" s="11" t="str">
        <f>IF(SUM(DS5:DT5,DV5)-DU5&gt;0,SUM(DS5:DT5,DV5)-DU5,"")</f>
        <v/>
      </c>
      <c r="EH5" s="11" t="str">
        <f>IF(SUM(DL5,DP5,DT5)&gt;0,SUM(DL5,DP5,DT5),"")</f>
        <v/>
      </c>
      <c r="EI5" s="11" t="str">
        <f>IF(SUM(EF5,EG5)&gt;0,SUM(EF5,EG5),"")</f>
        <v/>
      </c>
      <c r="EJ5" s="11" t="str">
        <f>IF(SUM(DX5,EB5)&gt;0,SUM(DX5,EB5),"")</f>
        <v/>
      </c>
      <c r="EK5" s="11" t="str">
        <f>IF(SUM(DW5:DX5,DZ5:EB5,ED5)-SUM(DY5,EC5)&gt;0,SUM(DW5:DX5,DZ5:EB5,ED5)-SUM(DY5,EC5),"")</f>
        <v/>
      </c>
      <c r="EL5" s="11" t="str">
        <f>IF(SUM(EF5,EG5,EK5)&gt;0,SUM(EF5,EG5,EK5),"")</f>
        <v/>
      </c>
      <c r="EM5" s="17"/>
      <c r="EN5" s="17"/>
      <c r="EO5" s="17"/>
      <c r="EP5" s="17"/>
      <c r="EQ5" s="17"/>
      <c r="ER5" s="17"/>
      <c r="ES5" s="17"/>
      <c r="ET5" s="17"/>
      <c r="EU5" s="17"/>
      <c r="EV5" s="17"/>
      <c r="EW5" s="17"/>
      <c r="EX5" s="17"/>
      <c r="EY5" s="17"/>
      <c r="EZ5" s="17"/>
      <c r="FA5" s="17"/>
      <c r="FB5" s="17"/>
      <c r="FC5" s="17"/>
      <c r="FD5" s="17"/>
      <c r="FE5" s="17"/>
      <c r="FF5" s="17"/>
      <c r="FG5" s="40" t="str">
        <f>IF(SUM(EN5,ER5)&gt;0,SUM(EN5,ER5),"")</f>
        <v/>
      </c>
      <c r="FH5" s="40" t="str">
        <f>IF(SUM(EM5:EN5,EP5:ER5,ET5)-EO5-ES5&gt;0,SUM(EM5:EN5,EP5:ER5,ET5)-EO5-ES5,"")</f>
        <v/>
      </c>
      <c r="FI5" s="40" t="str">
        <f>IF(SUM(EU5:EV5,EX5)-EW5&gt;0,SUM(EU5:EV5,EX5)-EW5,"")</f>
        <v/>
      </c>
      <c r="FJ5" s="40" t="str">
        <f>IF(SUM(EN5,ER5,EV5)&gt;0,SUM(EN5,ER5,EV5),"")</f>
        <v/>
      </c>
      <c r="FK5" s="40" t="str">
        <f>IF(SUM(FH5,FI5)&gt;0,SUM(FH5,FI5),"")</f>
        <v/>
      </c>
      <c r="FL5" s="40" t="str">
        <f>IF(SUM(EZ5,FD5)&gt;0,SUM(EZ5,FD5),"")</f>
        <v/>
      </c>
      <c r="FM5" s="40" t="str">
        <f>IF(SUM(EY5:EZ5,FB5:FD5,FF5)-SUM(FA5,FE5)&gt;0,SUM(EY5:EZ5,FB5:FD5,FF5)-SUM(FA5,FE5),"")</f>
        <v/>
      </c>
      <c r="FN5" s="40" t="str">
        <f>IF(SUM(FH5,FI5,FM5)&gt;0,SUM(FH5,FI5,FM5),"")</f>
        <v/>
      </c>
      <c r="FO5" s="18"/>
      <c r="FP5" s="18"/>
      <c r="FQ5" s="18"/>
      <c r="FR5" s="18"/>
      <c r="FS5" s="18"/>
      <c r="FT5" s="18"/>
      <c r="FU5" s="18"/>
      <c r="FV5" s="18"/>
      <c r="FW5" s="18"/>
      <c r="FX5" s="18"/>
      <c r="FY5" s="18"/>
      <c r="FZ5" s="18"/>
      <c r="GA5" s="18"/>
      <c r="GB5" s="18"/>
      <c r="GC5" s="18"/>
      <c r="GD5" s="18"/>
      <c r="GE5" s="18"/>
      <c r="GF5" s="18"/>
      <c r="GG5" s="18"/>
      <c r="GH5" s="18"/>
      <c r="GI5" s="11" t="str">
        <f>IF(SUM(FP5,FT5)&gt;0,SUM(FP5,FT5),"")</f>
        <v/>
      </c>
      <c r="GJ5" s="11" t="str">
        <f>IF(SUM(FO5:FP5,FR5:FT5,FV5)-FQ5-FU5&gt;0,SUM(FO5:FP5,FR5:FT5,FV5)-FQ5-FU5,"")</f>
        <v/>
      </c>
      <c r="GK5" s="11" t="str">
        <f>IF(SUM(FW5:FX5,FZ5)-FY5&gt;0,SUM(FW5:FX5,FZ5)-FY5,"")</f>
        <v/>
      </c>
      <c r="GL5" s="11" t="str">
        <f>IF(SUM(FP5,FT5,FX5)&gt;0,SUM(FP5,FT5,FX5),"")</f>
        <v/>
      </c>
      <c r="GM5" s="11" t="str">
        <f>IF(SUM(GJ5,GK5)&gt;0,SUM(GJ5,GK5),"")</f>
        <v/>
      </c>
      <c r="GN5" s="11" t="str">
        <f>IF(SUM(GB5,GF5)&gt;0,SUM(GB5,GF5),"")</f>
        <v/>
      </c>
      <c r="GO5" s="11" t="str">
        <f>IF(SUM(GA5:GB5,GD5:GF5,GH5)-SUM(GC5,GG5)&gt;0,SUM(GA5:GB5,GD5:GF5,GH5)-SUM(GC5,GG5),"")</f>
        <v/>
      </c>
      <c r="GP5" s="11" t="str">
        <f>IF(SUM(GJ5,GK5,GO5)&gt;0,SUM(GJ5,GK5,GO5),"")</f>
        <v/>
      </c>
      <c r="GQ5" s="17"/>
      <c r="GR5" s="17"/>
      <c r="GS5" s="17"/>
      <c r="GT5" s="17"/>
      <c r="GU5" s="17"/>
      <c r="GV5" s="17"/>
      <c r="GW5" s="17"/>
      <c r="GX5" s="17"/>
      <c r="GY5" s="17"/>
      <c r="GZ5" s="17"/>
      <c r="HA5" s="17"/>
      <c r="HB5" s="17"/>
      <c r="HC5" s="17"/>
      <c r="HD5" s="17"/>
      <c r="HE5" s="17"/>
      <c r="HF5" s="17"/>
      <c r="HG5" s="17"/>
      <c r="HH5" s="17"/>
      <c r="HI5" s="17"/>
      <c r="HJ5" s="17"/>
      <c r="HK5" s="40" t="str">
        <f>IF(SUM(GR5,GV5)&gt;0,SUM(GR5,GV5),"")</f>
        <v/>
      </c>
      <c r="HL5" s="40" t="str">
        <f>IF(SUM(GQ5:GR5,GT5:GV5,GX5)-GS5-GW5&gt;0,SUM(GQ5:GR5,GT5:GV5,GX5)-GS5-GW5,"")</f>
        <v/>
      </c>
      <c r="HM5" s="40" t="str">
        <f>IF(SUM(GY5:GZ5,HB5)-HA5&gt;0,SUM(GY5:GZ5,HB5)-HA5,"")</f>
        <v/>
      </c>
      <c r="HN5" s="40" t="str">
        <f>IF(SUM(GR5,GV5,GZ5)&gt;0,SUM(GR5,GV5,GZ5),"")</f>
        <v/>
      </c>
      <c r="HO5" s="40" t="str">
        <f>IF(SUM(HL5,HM5)&gt;0,SUM(HL5,HM5),"")</f>
        <v/>
      </c>
      <c r="HP5" s="40" t="str">
        <f>IF(SUM(HD5,HH5)&gt;0,SUM(HD5,HH5),"")</f>
        <v/>
      </c>
      <c r="HQ5" s="40" t="str">
        <f>IF(SUM(HC5:HD5,HF5:HH5,HJ5)-SUM(HE5,HI5)&gt;0,SUM(HC5:HD5,HF5:HH5,HJ5)-SUM(HE5,HI5),"")</f>
        <v/>
      </c>
      <c r="HR5" s="40" t="str">
        <f>IF(SUM(HL5,HM5,HQ5)&gt;0,SUM(HL5,HM5,HQ5),"")</f>
        <v/>
      </c>
      <c r="HS5" s="18"/>
      <c r="HT5" s="18"/>
      <c r="HU5" s="18"/>
      <c r="HV5" s="18"/>
      <c r="HW5" s="18"/>
      <c r="HX5" s="18"/>
      <c r="HY5" s="18"/>
      <c r="HZ5" s="18"/>
      <c r="IA5" s="18"/>
      <c r="IB5" s="18"/>
      <c r="IC5" s="18"/>
      <c r="ID5" s="18"/>
      <c r="IE5" s="18"/>
      <c r="IF5" s="18"/>
      <c r="IG5" s="18"/>
      <c r="IH5" s="18"/>
      <c r="II5" s="18"/>
      <c r="IJ5" s="18"/>
      <c r="IK5" s="18"/>
      <c r="IL5" s="18"/>
      <c r="IM5" s="11" t="str">
        <f>IF(SUM(HT5,HX5)&gt;0,SUM(HT5,HX5),"")</f>
        <v/>
      </c>
      <c r="IN5" s="11" t="str">
        <f>IF(SUM(HS5:HT5,HV5:HX5,HZ5)-HU5-HY5&gt;0,SUM(HS5:HT5,HV5:HX5,HZ5)-HU5-HY5,"")</f>
        <v/>
      </c>
      <c r="IO5" s="11" t="str">
        <f>IF(SUM(IA5:IB5,ID5)-IC5&gt;0,SUM(IA5:IB5,ID5)-IC5,"")</f>
        <v/>
      </c>
      <c r="IP5" s="11" t="str">
        <f>IF(SUM(HT5,HX5,IB5)&gt;0,SUM(HT5,HX5,IB5),"")</f>
        <v/>
      </c>
      <c r="IQ5" s="11" t="str">
        <f>IF(SUM(IN5,IO5)&gt;0,SUM(IN5,IO5),"")</f>
        <v/>
      </c>
      <c r="IR5" s="11" t="str">
        <f>IF(SUM(IF5,IJ5)&gt;0,SUM(IF5,IJ5),"")</f>
        <v/>
      </c>
      <c r="IS5" s="11" t="str">
        <f>IF(SUM(IE5:IF5,IH5:IJ5,IL5)-SUM(IG5,IK5)&gt;0,SUM(IE5:IF5,IH5:IJ5,IL5)-SUM(IG5,IK5),"")</f>
        <v/>
      </c>
      <c r="IT5" s="11" t="str">
        <f>IF(SUM(IN5,IO5,IS5)&gt;0,SUM(IN5,IO5,IS5),"")</f>
        <v/>
      </c>
      <c r="IU5" s="17"/>
      <c r="IV5" s="17"/>
      <c r="IW5" s="17"/>
      <c r="IX5" s="17"/>
      <c r="IY5" s="17"/>
      <c r="IZ5" s="17"/>
      <c r="JA5" s="17"/>
      <c r="JB5" s="17"/>
      <c r="JC5" s="17"/>
      <c r="JD5" s="17"/>
      <c r="JE5" s="17"/>
      <c r="JF5" s="17"/>
      <c r="JG5" s="17"/>
      <c r="JH5" s="17"/>
      <c r="JI5" s="17"/>
      <c r="JJ5" s="17"/>
      <c r="JK5" s="17"/>
      <c r="JL5" s="17"/>
      <c r="JM5" s="17"/>
      <c r="JN5" s="17"/>
      <c r="JO5" s="40" t="str">
        <f>IF(SUM(IV5,IZ5)&gt;0,SUM(IV5,IZ5),"")</f>
        <v/>
      </c>
      <c r="JP5" s="40" t="str">
        <f>IF(SUM(IU5:IV5,IX5:IZ5,JB5)-IW5-JA5&gt;0,SUM(IU5:IV5,IX5:IZ5,JB5)-IW5-JA5,"")</f>
        <v/>
      </c>
      <c r="JQ5" s="40" t="str">
        <f>IF(SUM(JC5:JD5,JF5)-JE5&gt;0,SUM(JC5:JD5,JF5)-JE5,"")</f>
        <v/>
      </c>
      <c r="JR5" s="40" t="str">
        <f>IF(SUM(IV5,IZ5,JD5)&gt;0,SUM(IV5,IZ5,JD5),"")</f>
        <v/>
      </c>
      <c r="JS5" s="40" t="str">
        <f>IF(SUM(JP5,JQ5)&gt;0,SUM(JP5,JQ5),"")</f>
        <v/>
      </c>
      <c r="JT5" s="40" t="str">
        <f>IF(SUM(JH5,JL5)&gt;0,SUM(JH5,JL5),"")</f>
        <v/>
      </c>
      <c r="JU5" s="40" t="str">
        <f>IF(SUM(JG5:JH5,JJ5:JL5,JN5)-SUM(JI5,JM5)&gt;0,SUM(JG5:JH5,JJ5:JL5,JN5)-SUM(JI5,JM5),"")</f>
        <v/>
      </c>
      <c r="JV5" s="40" t="str">
        <f>IF(SUM(JP5,JQ5,JU5)&gt;0,SUM(JP5,JQ5,JU5),"")</f>
        <v/>
      </c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8"/>
      <c r="KM5" s="18"/>
      <c r="KN5" s="18"/>
      <c r="KO5" s="18"/>
      <c r="KP5" s="18"/>
      <c r="KQ5" s="11" t="str">
        <f>IF(SUM(JX5,KB5)&gt;0,SUM(JX5,KB5),"")</f>
        <v/>
      </c>
      <c r="KR5" s="11" t="str">
        <f>IF(SUM(JW5:JX5,JZ5:KB5,KD5)-JY5-KC5&gt;0,SUM(JW5:JX5,JZ5:KB5,KD5)-JY5-KC5,"")</f>
        <v/>
      </c>
      <c r="KS5" s="11" t="str">
        <f>IF(SUM(KE5:KF5,KH5)-KG5&gt;0,SUM(KE5:KF5,KH5)-KG5,"")</f>
        <v/>
      </c>
      <c r="KT5" s="11" t="str">
        <f>IF(SUM(JX5,KB5,KF5)&gt;0,SUM(JX5,KB5,KF5),"")</f>
        <v/>
      </c>
      <c r="KU5" s="11" t="str">
        <f>IF(SUM(KR5,KS5)&gt;0,SUM(KR5,KS5),"")</f>
        <v/>
      </c>
      <c r="KV5" s="11" t="str">
        <f>IF(SUM(KJ5,KN5)&gt;0,SUM(KJ5,KN5),"")</f>
        <v/>
      </c>
      <c r="KW5" s="11" t="str">
        <f>IF(SUM(KI5:KJ5,KL5:KN5,KP5)-SUM(KK5,KO5)&gt;0,SUM(KI5:KJ5,KL5:KN5,KP5)-SUM(KK5,KO5),"")</f>
        <v/>
      </c>
      <c r="KX5" s="11" t="str">
        <f>IF(SUM(KR5,KS5,KW5)&gt;0,SUM(KR5,KS5,KW5),"")</f>
        <v/>
      </c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40" t="str">
        <f>IF(SUM(KZ5,LD5)&gt;0,SUM(KZ5,LD5),"")</f>
        <v/>
      </c>
      <c r="LT5" s="40" t="str">
        <f>IF(SUM(KY5:KZ5,LB5:LD5,LF5)-LA5-LE5&gt;0,SUM(KY5:KZ5,LB5:LD5,LF5)-LA5-LE5,"")</f>
        <v/>
      </c>
      <c r="LU5" s="40" t="str">
        <f>IF(SUM(LG5:LH5,LJ5)-LI5&gt;0,SUM(LG5:LH5,LJ5)-LI5,"")</f>
        <v/>
      </c>
      <c r="LV5" s="40" t="str">
        <f>IF(SUM(KZ5,LD5,LH5)&gt;0,SUM(KZ5,LD5,LH5),"")</f>
        <v/>
      </c>
      <c r="LW5" s="40" t="str">
        <f>IF(SUM(LT5,LU5)&gt;0,SUM(LT5,LU5),"")</f>
        <v/>
      </c>
      <c r="LX5" s="40" t="str">
        <f>IF(SUM(LL5,LP5)&gt;0,SUM(LL5,LP5),"")</f>
        <v/>
      </c>
      <c r="LY5" s="40" t="str">
        <f>IF(SUM(LK5:LL5,LN5:LP5,LR5)-SUM(LM5,LQ5)&gt;0,SUM(LK5:LL5,LN5:LP5,LR5)-SUM(LM5,LQ5),"")</f>
        <v/>
      </c>
      <c r="LZ5" s="40" t="str">
        <f>IF(SUM(LT5,LU5,LY5)&gt;0,SUM(LT5,LU5,LY5),"")</f>
        <v/>
      </c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1" t="str">
        <f>IF(SUM(MB5,MF5)&gt;0,SUM(MB5,MF5),"")</f>
        <v/>
      </c>
      <c r="MV5" s="11" t="str">
        <f>IF(SUM(MA5:MB5,MD5:MF5,MH5)-MC5-MG5&gt;0,SUM(MA5:MB5,MD5:MF5,MH5)-MC5-MG5,"")</f>
        <v/>
      </c>
      <c r="MW5" s="11" t="str">
        <f>IF(SUM(MI5:MJ5,ML5)-MK5&gt;0,SUM(MI5:MJ5,ML5)-MK5,"")</f>
        <v/>
      </c>
      <c r="MX5" s="11" t="str">
        <f>IF(SUM(MB5,MF5,MJ5)&gt;0,SUM(MB5,MF5,MJ5),"")</f>
        <v/>
      </c>
      <c r="MY5" s="11" t="str">
        <f>IF(SUM(MV5,MW5)&gt;0,SUM(MV5,MW5),"")</f>
        <v/>
      </c>
      <c r="MZ5" s="11" t="str">
        <f>IF(SUM(MN5,MR5)&gt;0,SUM(MN5,MR5),"")</f>
        <v/>
      </c>
      <c r="NA5" s="11" t="str">
        <f>IF(SUM(MM5:MN5,MP5:MR5,MT5)-SUM(MO5,MS5)&gt;0,SUM(MM5:MN5,MP5:MR5,MT5)-SUM(MO5,MS5),"")</f>
        <v/>
      </c>
      <c r="NB5" s="11" t="str">
        <f>IF(SUM(MV5,MW5,NA5)&gt;0,SUM(MV5,MW5,NA5),"")</f>
        <v/>
      </c>
      <c r="NC5" s="17"/>
      <c r="ND5" s="17"/>
      <c r="NE5" s="17"/>
      <c r="NF5" s="17"/>
      <c r="NG5" s="17"/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40" t="str">
        <f>IF(SUM(ND5,NH5)&gt;0,SUM(ND5,NH5),"")</f>
        <v/>
      </c>
      <c r="NX5" s="40" t="str">
        <f>IF(SUM(NC5:ND5,NF5:NH5,NJ5)-NE5-NI5&gt;0,SUM(NC5:ND5,NF5:NH5,NJ5)-NE5-NI5,"")</f>
        <v/>
      </c>
      <c r="NY5" s="40" t="str">
        <f>IF(SUM(NK5:NL5,NN5)-NM5&gt;0,SUM(NK5:NL5,NN5)-NM5,"")</f>
        <v/>
      </c>
      <c r="NZ5" s="40" t="str">
        <f>IF(SUM(ND5,NH5,NL5)&gt;0,SUM(ND5,NH5,NL5),"")</f>
        <v/>
      </c>
      <c r="OA5" s="40" t="str">
        <f>IF(SUM(NX5,NY5)&gt;0,SUM(NX5,NY5),"")</f>
        <v/>
      </c>
      <c r="OB5" s="40" t="str">
        <f>IF(SUM(NP5,NT5)&gt;0,SUM(NP5,NT5),"")</f>
        <v/>
      </c>
      <c r="OC5" s="40" t="str">
        <f>IF(SUM(NO5:NP5,NR5:NT5,NV5)-SUM(NQ5,NU5)&gt;0,SUM(NO5:NP5,NR5:NT5,NV5)-SUM(NQ5,NU5),"")</f>
        <v/>
      </c>
      <c r="OD5" s="40" t="str">
        <f>IF(SUM(NX5,NY5,OC5)&gt;0,SUM(NX5,NY5,OC5),"")</f>
        <v/>
      </c>
      <c r="OE5" s="18"/>
      <c r="OF5" s="18"/>
      <c r="OG5" s="18"/>
      <c r="OH5" s="18"/>
      <c r="OI5" s="18"/>
      <c r="OJ5" s="18"/>
      <c r="OK5" s="18"/>
      <c r="OL5" s="18"/>
      <c r="OM5" s="18"/>
      <c r="ON5" s="18"/>
      <c r="OO5" s="18"/>
      <c r="OP5" s="18"/>
      <c r="OQ5" s="18"/>
      <c r="OR5" s="18"/>
      <c r="OS5" s="18"/>
      <c r="OT5" s="18"/>
      <c r="OU5" s="18"/>
      <c r="OV5" s="18"/>
      <c r="OW5" s="18"/>
      <c r="OX5" s="18"/>
      <c r="OY5" s="11" t="str">
        <f>IF(SUM(OF5,OJ5)&gt;0,SUM(OF5,OJ5),"")</f>
        <v/>
      </c>
      <c r="OZ5" s="11" t="str">
        <f>IF(SUM(OE5:OF5,OH5:OJ5,OL5)-OG5-OK5&gt;0,SUM(OE5:OF5,OH5:OJ5,OL5)-OG5-OK5,"")</f>
        <v/>
      </c>
      <c r="PA5" s="11" t="str">
        <f>IF(SUM(OM5:ON5,OP5)-OO5&gt;0,SUM(OM5:ON5,OP5)-OO5,"")</f>
        <v/>
      </c>
      <c r="PB5" s="11" t="str">
        <f>IF(SUM(OF5,OJ5,ON5)&gt;0,SUM(OF5,OJ5,ON5),"")</f>
        <v/>
      </c>
      <c r="PC5" s="11" t="str">
        <f>IF(SUM(OZ5,PA5)&gt;0,SUM(OZ5,PA5),"")</f>
        <v/>
      </c>
      <c r="PD5" s="11" t="str">
        <f>IF(SUM(OR5,OV5)&gt;0,SUM(OR5,OV5),"")</f>
        <v/>
      </c>
      <c r="PE5" s="11" t="str">
        <f>IF(SUM(OQ5:OR5,OT5:OV5,OX5)-SUM(OS5,OW5)&gt;0,SUM(OQ5:OR5,OT5:OV5,OX5)-SUM(OS5,OW5),"")</f>
        <v/>
      </c>
      <c r="PF5" s="11" t="str">
        <f>IF(SUM(OZ5,PA5,PE5)&gt;0,SUM(OZ5,PA5,PE5),"")</f>
        <v/>
      </c>
      <c r="PG5" s="17"/>
      <c r="PH5" s="17"/>
      <c r="PI5" s="17"/>
      <c r="PJ5" s="17"/>
      <c r="PK5" s="17"/>
      <c r="PL5" s="17"/>
      <c r="PM5" s="17"/>
      <c r="PN5" s="17"/>
      <c r="PO5" s="17"/>
      <c r="PP5" s="17"/>
      <c r="PQ5" s="17"/>
      <c r="PR5" s="17"/>
      <c r="PS5" s="17"/>
      <c r="PT5" s="17"/>
      <c r="PU5" s="17"/>
      <c r="PV5" s="17"/>
      <c r="PW5" s="17"/>
      <c r="PX5" s="17"/>
      <c r="PY5" s="17"/>
      <c r="PZ5" s="17"/>
      <c r="QA5" s="40" t="str">
        <f>IF(SUM(PH5,PL5)&gt;0,SUM(PH5,PL5),"")</f>
        <v/>
      </c>
      <c r="QB5" s="40" t="str">
        <f>IF(SUM(PG5:PH5,PJ5:PL5,PN5)-PI5-PM5&gt;0,SUM(PG5:PH5,PJ5:PL5,PN5)-PI5-PM5,"")</f>
        <v/>
      </c>
      <c r="QC5" s="40" t="str">
        <f>IF(SUM(PO5:PP5,PR5)-PQ5&gt;0,SUM(PO5:PP5,PR5)-PQ5,"")</f>
        <v/>
      </c>
      <c r="QD5" s="40" t="str">
        <f>IF(SUM(PH5,PL5,PP5)&gt;0,SUM(PH5,PL5,PP5),"")</f>
        <v/>
      </c>
      <c r="QE5" s="40" t="str">
        <f>IF(SUM(QB5,QC5)&gt;0,SUM(QB5,QC5),"")</f>
        <v/>
      </c>
      <c r="QF5" s="40" t="str">
        <f>IF(SUM(PT5,PX5)&gt;0,SUM(PT5,PX5),"")</f>
        <v/>
      </c>
      <c r="QG5" s="40" t="str">
        <f>IF(SUM(PS5:PT5,PV5:PX5,PZ5)-SUM(PU5,PY5)&gt;0,SUM(PS5:PT5,PV5:PX5,PZ5)-SUM(PU5,PY5),"")</f>
        <v/>
      </c>
      <c r="QH5" s="40" t="str">
        <f>IF(SUM(QB5,QC5,QG5)&gt;0,SUM(QB5,QC5,QG5),"")</f>
        <v/>
      </c>
      <c r="QI5" s="18"/>
      <c r="QJ5" s="18"/>
      <c r="QK5" s="18"/>
      <c r="QL5" s="18"/>
      <c r="QM5" s="18"/>
      <c r="QN5" s="18"/>
      <c r="QO5" s="18"/>
      <c r="QP5" s="18"/>
      <c r="QQ5" s="18"/>
      <c r="QR5" s="18"/>
      <c r="QS5" s="18"/>
      <c r="QT5" s="18"/>
      <c r="QU5" s="18"/>
      <c r="QV5" s="18"/>
      <c r="QW5" s="18"/>
      <c r="QX5" s="18"/>
      <c r="QY5" s="18"/>
      <c r="QZ5" s="18"/>
      <c r="RA5" s="18"/>
      <c r="RB5" s="18"/>
      <c r="RC5" s="11" t="str">
        <f>IF(SUM(QJ5,QN5)&gt;0,SUM(QJ5,QN5),"")</f>
        <v/>
      </c>
      <c r="RD5" s="11" t="str">
        <f>IF(SUM(QI5:QJ5,QL5:QN5,QP5)-QK5-QO5&gt;0,SUM(QI5:QJ5,QL5:QN5,QP5)-QK5-QO5,"")</f>
        <v/>
      </c>
      <c r="RE5" s="11" t="str">
        <f>IF(SUM(QQ5:QR5,QT5)-QS5&gt;0,SUM(QQ5:QR5,QT5)-QS5,"")</f>
        <v/>
      </c>
      <c r="RF5" s="11" t="str">
        <f>IF(SUM(QJ5,QN5,QR5)&gt;0,SUM(QJ5,QN5,QR5),"")</f>
        <v/>
      </c>
      <c r="RG5" s="11" t="str">
        <f>IF(SUM(RD5,RE5)&gt;0,SUM(RD5,RE5),"")</f>
        <v/>
      </c>
      <c r="RH5" s="11" t="str">
        <f>IF(SUM(QV5,QZ5)&gt;0,SUM(QV5,QZ5),"")</f>
        <v/>
      </c>
      <c r="RI5" s="11" t="str">
        <f>IF(SUM(QU5:QV5,QX5:QZ5,RB5)-SUM(QW5,RA5)&gt;0,SUM(QU5:QV5,QX5:QZ5,RB5)-SUM(QW5,RA5),"")</f>
        <v/>
      </c>
      <c r="RJ5" s="11" t="str">
        <f>IF(SUM(RD5,RE5,RI5)&gt;0,SUM(RD5,RE5,RI5),"")</f>
        <v/>
      </c>
      <c r="RK5" s="17"/>
      <c r="RL5" s="17"/>
      <c r="RM5" s="17"/>
      <c r="RN5" s="17"/>
      <c r="RO5" s="17"/>
      <c r="RP5" s="17"/>
      <c r="RQ5" s="17"/>
      <c r="RR5" s="17"/>
      <c r="RS5" s="17"/>
      <c r="RT5" s="17"/>
      <c r="RU5" s="17"/>
      <c r="RV5" s="17"/>
      <c r="RW5" s="17"/>
      <c r="RX5" s="17"/>
      <c r="RY5" s="17"/>
      <c r="RZ5" s="17"/>
      <c r="SA5" s="17"/>
      <c r="SB5" s="17"/>
      <c r="SC5" s="17"/>
      <c r="SD5" s="17"/>
      <c r="SE5" s="40" t="str">
        <f>IF(SUM(RL5,RP5)&gt;0,SUM(RL5,RP5),"")</f>
        <v/>
      </c>
      <c r="SF5" s="40" t="str">
        <f>IF(SUM(RK5:RL5,RN5:RP5,RR5)-RM5-RQ5&gt;0,SUM(RK5:RL5,RN5:RP5,RR5)-RM5-RQ5,"")</f>
        <v/>
      </c>
      <c r="SG5" s="40" t="str">
        <f>IF(SUM(RS5:RT5,RV5)-RU5&gt;0,SUM(RS5:RT5,RV5)-RU5,"")</f>
        <v/>
      </c>
      <c r="SH5" s="40" t="str">
        <f>IF(SUM(RL5,RP5,RT5)&gt;0,SUM(RL5,RP5,RT5),"")</f>
        <v/>
      </c>
      <c r="SI5" s="40" t="str">
        <f>IF(SUM(SF5,SG5)&gt;0,SUM(SF5,SG5),"")</f>
        <v/>
      </c>
      <c r="SJ5" s="40" t="str">
        <f>IF(SUM(RX5,SB5)&gt;0,SUM(RX5,SB5),"")</f>
        <v/>
      </c>
      <c r="SK5" s="40" t="str">
        <f>IF(SUM(RW5:RX5,RZ5:SB5,SD5)-SUM(RY5,SC5)&gt;0,SUM(RW5:RX5,RZ5:SB5,SD5)-SUM(RY5,SC5),"")</f>
        <v/>
      </c>
      <c r="SL5" s="40" t="str">
        <f>IF(SUM(SF5,SG5,SK5)&gt;0,SUM(SF5,SG5,SK5),"")</f>
        <v/>
      </c>
      <c r="SM5" s="26">
        <f>IF($CA5="P",BK5,(BK5+AO5)/2)</f>
        <v>17.100000000000001</v>
      </c>
      <c r="SN5" s="26">
        <f>IF($CA5="P",BL5,(BL5+AP5)/2)</f>
        <v>6.85</v>
      </c>
      <c r="SO5" s="26">
        <f>IF($CA5="P",BM5,(BM5+AQ5)/2)</f>
        <v>1.3</v>
      </c>
      <c r="SP5" s="26">
        <f>IF($CA5="P",BN5,(BN5+AR5)/2)</f>
        <v>0.15</v>
      </c>
      <c r="SQ5" s="26">
        <f>IF($CA5="P",BO5,(BO5+AS5)/2)</f>
        <v>18.5</v>
      </c>
      <c r="SR5" s="26">
        <f>IF($CA5="P",BP5,(BP5+AT5)/2)</f>
        <v>8.8000000000000007</v>
      </c>
      <c r="SS5" s="26">
        <f>IF($CA5="P",BQ5,(BQ5+AU5)/2)</f>
        <v>0.8</v>
      </c>
      <c r="ST5" s="26">
        <f>IF($CA5="P",BR5,(BR5+AV5)/2)</f>
        <v>0.3</v>
      </c>
      <c r="SU5" s="26">
        <f>IF($CA5="P",BS5,(BS5+AW5)/2)</f>
        <v>9.6</v>
      </c>
      <c r="SV5" s="26">
        <f>IF($CA5="P",BT5,(BT5+AX5)/2)</f>
        <v>4.2</v>
      </c>
      <c r="SW5" s="26">
        <f>IF($CA5="P",BU5,(BU5+AY5)/2)</f>
        <v>0</v>
      </c>
      <c r="SX5" s="26">
        <f>IF($CA5="P",BV5,(BV5+AZ5)/2)</f>
        <v>0</v>
      </c>
      <c r="SY5" s="26">
        <f>IF($CA5="P",BW5,(BW5+BA5)/2)</f>
        <v>9.4499999999999993</v>
      </c>
      <c r="SZ5" s="26">
        <f>IF($CA5="P",BX5,(BX5+BB5)/2)</f>
        <v>5</v>
      </c>
      <c r="TA5" s="26">
        <f>IF($CA5="P",BY5,(BY5+BC5)/2)</f>
        <v>0.4</v>
      </c>
      <c r="TB5" s="26">
        <f>IF($CA5="P",BZ5,(BZ5+BD5)/2)</f>
        <v>0.3</v>
      </c>
      <c r="TC5" s="28" t="s">
        <v>53</v>
      </c>
      <c r="TD5" s="11">
        <f>IF(SUM(SN5,SR5)&gt;0,SUM(SN5,SR5),"")</f>
        <v>15.65</v>
      </c>
      <c r="TE5" s="11">
        <f>IF(SUM(SM5:SN5,SP5:SR5,ST5)-SO5-SS5&gt;0,SUM(SM5:SN5,SP5:SR5,ST5)-SO5-SS5,"")</f>
        <v>49.600000000000009</v>
      </c>
      <c r="TF5" s="11">
        <f>IF(SUM(SV5,SZ5)&gt;0,SUM(SV5,SZ5),"")</f>
        <v>9.1999999999999993</v>
      </c>
      <c r="TG5" s="11">
        <f>IF(SUM(SU5:SV5,SX5:SZ5,TB5)-SUM(SW5,TA5)&gt;0,SUM(SU5:SV5,SX5:SZ5,TB5)-SUM(SW5,TA5),"")</f>
        <v>28.150000000000002</v>
      </c>
      <c r="TH5" s="11">
        <f>IF(SUM(TE5,TG5)&gt;0,SUM(TE5,TG5),"")</f>
        <v>77.750000000000014</v>
      </c>
    </row>
    <row r="6" spans="1:528" x14ac:dyDescent="0.2">
      <c r="A6" s="4" cm="1">
        <f t="array" ref="A6">IF(AND(H6&lt;&gt;"",H6&lt;&gt;"No DD"),SUMPRODUCT((H$4:H$32&lt;&gt;"")*(H$4:H$32&lt;&gt;"No DD")*(E$4:E$32&gt;E6))+1,IF(H6="No DD",SUMPRODUCT((H$4:H$32="No DD")*(E$4:E$32&gt;E6))+1+SUMPRODUCT((H$4:H$32&lt;&gt;"")*(H$4:H$32&lt;&gt;"No DD")),""))</f>
        <v>3</v>
      </c>
      <c r="B6" s="5" t="s">
        <v>192</v>
      </c>
      <c r="C6" s="4" t="s">
        <v>5</v>
      </c>
      <c r="D6" s="4">
        <v>2008</v>
      </c>
      <c r="E6" s="9">
        <f>SUM(J6:P6)+SUM(J6:M6)*0.0000001+SUM(J6)*0.0000000000001</f>
        <v>163.10001078000539</v>
      </c>
      <c r="F6" s="3" t="str">
        <f>IF(OR(AND(AJ6&gt;=AN$34,AK6&gt;=AN$38,AJ6&lt;&gt;"",AI6=""),AND(AL6&gt;=AN$34,AM6&gt;=AN$38,AL6&lt;&gt;"",AI6=""),AND(BF6&gt;=BJ$34,BG6&gt;=BJ$38,BF6&lt;&gt;"",BE6=""),AND(BH6&gt;=BJ$34,BI6&gt;=BJ$38,BH6&lt;&gt;"",BE6=""),AND(CB6&gt;=CF$34,CC6&gt;=CF$38,CB6&lt;&gt;"",CA6=""),AND(CD6&gt;=CF$34,CE6&gt;=CF$38,CD6&lt;&gt;""),AND(DC6&gt;=DJ$34,DD6&gt;=DJ$38,DC6&lt;&gt;""),AND(DH6&gt;=DJ$34,DI6&gt;=DJ$38,DH6&lt;&gt;""),AND(EE6&gt;=EL$34,EF6&gt;=EL$38,EE6&lt;&gt;""),AND(EJ6&gt;=EL$34,EK6&gt;=EL$38,EJ6&lt;&gt;""),AND(FG6&gt;=FN$34,FH6&gt;=FN$38,FG6&lt;&gt;""),AND(FL6&gt;=FN$34,FM6&gt;=FN$38,FL6&lt;&gt;""),AND(GI6&gt;=GP$34,GJ6&gt;=GP$38,GI6&lt;&gt;""),AND(GN6&gt;=GP$34,GO6&gt;=GP$38,GN6&lt;&gt;""),AND(HK6&gt;=HR$34,HL6&gt;=HR$38,HK6&lt;&gt;""),AND(HP6&gt;=HR$34,HQ6&gt;=HR$38,HP6&lt;&gt;""),AND(IM6&gt;=IT$34,IN6&gt;=IT$38,IM6&lt;&gt;""),AND(IR6&gt;=IT$34,IS6&gt;=IT$38,IR6&lt;&gt;""),AND(JO6&gt;=JV$34,JP6&gt;=JV$38,JO6&lt;&gt;""),AND(JT6&gt;=JV$34,JU6&gt;=JV$38,JT6&lt;&gt;""),AND(KQ6&gt;=KX$34,KR6&gt;=KX$38,KQ6&lt;&gt;""),AND(KV6&gt;=KX$34,KW6&gt;=KX$38,KV6&lt;&gt;""),AND(LS6&gt;=LZ$34,LT6&gt;=LZ$38,LS6&lt;&gt;""),AND(LX6&gt;=LZ$34,LY6&gt;=LZ$38,LX6&lt;&gt;""),AND(MU6&gt;=NB$34,MV6&gt;=NB$38,MU6&lt;&gt;""),AND(MZ6&gt;=NB$34,NA6&gt;=NB$38,MZ6&lt;&gt;""),AND(NW6&gt;=OD$34,NX6&gt;=OD$38,NW6&lt;&gt;""),AND(OB6&gt;=OD$34,OC6&gt;=OD$38,OB6&lt;&gt;""),AND(OY6&gt;=PF$34,OZ6&gt;=PF$38,OY6&lt;&gt;""),AND(PD6&gt;=PF$34,PE6&gt;=PF$38,PD6&lt;&gt;""),AND(QA6&gt;=QH$34,QB6&gt;=QH$38,QA6&lt;&gt;""),AND(QF6&gt;=QH$34,QG6&gt;=QH$38,QF6&lt;&gt;""),AND(RC6&gt;=RJ$34,RD6&gt;=RJ$38,RC6&lt;&gt;""),AND(RH6&gt;=RJ$34,RI6&gt;=RJ$38,RH6&lt;&gt;""),AND(SE6&gt;=SL$34,SF6&gt;=SL$38,SE6&lt;&gt;""),AND(SJ6&gt;=SL$34,SK6&gt;=SL$38,SJ6&lt;&gt;"")),"P","")</f>
        <v>P</v>
      </c>
      <c r="G6" s="3" t="str">
        <f>IF(OR(AND(AK6&gt;=AN$38,AK6&lt;&gt;"",AI6=""),AND(AM6&gt;=AN$38,AM6&lt;&gt;"",AI6=""),AND(BG6&gt;=BJ$38,BG6&lt;&gt;"",BE6=""),AND(BI6&gt;=BJ$38,BI6&lt;&gt;"",BE6=""),AND(CC6&gt;=CF$38,CC6&lt;&gt;"",CA6=""),AND(CE6&gt;=CF$38,CE6&lt;&gt;"",CA6=""),AND(DD6&gt;=DJ$38,DD6&lt;&gt;""),AND(DI6&gt;=DJ$38,DI6&lt;&gt;""),AND(EF6&gt;=EL$38,EF6&lt;&gt;""),AND(EK6&gt;=EL$38,EK6&lt;&gt;""),AND(FH6&gt;=FN$38,FH6&lt;&gt;""),AND(FM6&gt;=FN$38,FM6&lt;&gt;""),AND(GJ6&gt;=GP$38,GJ6&lt;&gt;""),AND(GO6&gt;=GP$38,GO6&lt;&gt;""),AND(HL6&gt;=HR$38,HL6&lt;&gt;""),AND(HQ6&gt;=HR$38,HQ6&lt;&gt;""),AND(IN6&gt;=IT$38,IN6&lt;&gt;""),AND(IS6&gt;=IT$38,IS6&lt;&gt;""),AND(JP6&gt;=JV$38,JP6&lt;&gt;""),AND(JU6&gt;=JV$38,JU6&lt;&gt;""),AND(KR6&gt;=KX$38,KR6&lt;&gt;""),AND(KW6&gt;=KX$38,KW6&lt;&gt;""),AND(LT6&gt;=LZ$38,LT6&lt;&gt;""),AND(LY6&gt;=LZ$38,LY6&lt;&gt;""),AND(MV6&gt;=NB$38,MV6&lt;&gt;""),AND(NA6&gt;=NB$38,NA6&lt;&gt;""),AND(NX6&gt;=OD$38,NX6&lt;&gt;""),AND(OC6&gt;=OD$38,OC6&lt;&gt;""),AND(OZ6&gt;=PF$38,OZ6&lt;&gt;""),AND(PE6&gt;=PF$38,PE6&lt;&gt;""),AND(QB6&gt;=QH$38,QB6&lt;&gt;""),AND(QG6&gt;=QH$38,QG6&lt;&gt;""),AND(RD6&gt;=RJ$38,RD6&lt;&gt;""),AND(RI6&gt;=RJ$38,RI6&lt;&gt;""),AND(SF6&gt;=SL$38,SF6&lt;&gt;""),AND(SK6&gt;=SL$38,SK6&lt;&gt;"")),"P","")</f>
        <v>P</v>
      </c>
      <c r="H6" s="36" t="str">
        <f>IF(AND(G6="P",F6=""),"No DD",IF(OR(AND(AJ6&gt;=AN$37,AK6&gt;=AN$41,AJ6&lt;&gt;"",AI6=""),AND(AL6&gt;=AN$37,AM6&gt;=AN$41,AL6&lt;&gt;"",AI6=""),AND(BF6&gt;=BJ$37,BG6&gt;=BJ$41,BF6&lt;&gt;"",BE6=""),AND(BH6&gt;=BJ$37,BI6&gt;=BJ$41,BH6&lt;&gt;"",BE6=""),AND(CB6&gt;=CF$37,CC6&gt;=CF$41,CB6&lt;&gt;"",CA6=""),AND(CD6&gt;=CF$37,CE6&gt;=CF$41,CD6&lt;&gt;""),AND(DC6&gt;=DJ$37,DD6&gt;=DJ$41,DC6&lt;&gt;""),AND(DH6&gt;=DJ$37,DI6&gt;=DJ$41,DH6&lt;&gt;""),AND(EE6&gt;=EL$37,EF6&gt;=EL$41,EE6&lt;&gt;""),AND(EJ6&gt;=EL$37,EK6&gt;=EL$41,EJ6&lt;&gt;""),AND(FG6&gt;=FN$37,FH6&gt;=FN$41,FG6&lt;&gt;""),AND(FL6&gt;=FN$37,FM6&gt;=FN$41,FL6&lt;&gt;""),AND(GI6&gt;=GP$37,GJ6&gt;=GP$41,GI6&lt;&gt;""),AND(GN6&gt;=GP$37,GO6&gt;=GP$41,GN6&lt;&gt;""),AND(HK6&gt;=HR$37,HL6&gt;=HR$41,HK6&lt;&gt;""),AND(HP6&gt;=HR$37,HQ6&gt;=HR$41,HP6&lt;&gt;""),AND(IM6&gt;=IT$37,IN6&gt;=IT$41,IM6&lt;&gt;""),AND(IR6&gt;=IT$37,IS6&gt;=IT$41,IR6&lt;&gt;""),AND(JO6&gt;=JV$37,JP6&gt;=JV$41,JO6&lt;&gt;""),AND(JT6&gt;=JV$37,JU6&gt;=JV$41,JT6&lt;&gt;""),AND(KQ6&gt;=KX$37,KR6&gt;=KX$41,KQ6&lt;&gt;""),AND(KV6&gt;=KX$37,KW6&gt;=KX$41,KV6&lt;&gt;""),AND(LS6&gt;=LZ$37,LT6&gt;=LZ$41,LS6&lt;&gt;""),AND(LX6&gt;=LZ$37,LY6&gt;=LZ$41,LX6&lt;&gt;""),AND(MU6&gt;=NB$37,MV6&gt;=NB$41,MU6&lt;&gt;""),AND(MZ6&gt;=NB$37,NA6&gt;=NB$41,MZ6&lt;&gt;""),AND(NW6&gt;=OD$37,NX6&gt;=OD$41,NW6&lt;&gt;""),AND(OB6&gt;=OD$37,OC6&gt;=OD$41,OB6&lt;&gt;""),AND(OY6&gt;=PF$37,OZ6&gt;=PF$41,OY6&lt;&gt;""),AND(PD6&gt;=PF$37,PE6&gt;=PF$41,PD6&lt;&gt;""),AND(QA6&gt;=QH$37,QB6&gt;=QH$41,QA6&lt;&gt;""),AND(QF6&gt;=QH$37,QG6&gt;=QH$41,QF6&lt;&gt;""),AND(RC6&gt;=RJ$37,RD6&gt;=RJ$41,RC6&lt;&gt;""),AND(RH6&gt;=RJ$37,RI6&gt;=RJ$41,RH6&lt;&gt;""),AND(SE6&gt;=SL$37,SF6&gt;=SL$41,SE6&lt;&gt;""),AND(SJ6&gt;=SL$37,SK6&gt;=SL$41,SJ6&lt;&gt;"")),"Merit",IF(OR(AND(AJ6&gt;=AN$36,AK6&gt;=AN$40,AJ6&lt;&gt;"",AI6=""),AND(AL6&gt;=AN$36,AM6&gt;=AN$40,AL6&lt;&gt;"",AI6=""),AND(BF6&gt;=BJ$36,BG6&gt;=BJ$40,BF6&lt;&gt;"",BE6=""),AND(BH6&gt;=BJ$36,BI6&gt;=BJ$40,BH6&lt;&gt;"",BE6=""),AND(CB6&gt;=CF$36,CC6&gt;=CF$40,CB6&lt;&gt;"",CA6=""),AND(CD6&gt;=CF$36,CE6&gt;=CF$40,CD6&lt;&gt;""),AND(DC6&gt;=DJ$36,DD6&gt;=DJ$40,DC6&lt;&gt;""),AND(DH6&gt;=DJ$36,DI6&gt;=DJ$40,DH6&lt;&gt;""),AND(EE6&gt;=EL$36,EF6&gt;=EL$40,EE6&lt;&gt;""),AND(EJ6&gt;=EL$36,EK6&gt;=EL$40,EJ6&lt;&gt;""),AND(FG6&gt;=FN$36,FH6&gt;=FN$40,FG6&lt;&gt;""),AND(FL6&gt;=FN$36,FM6&gt;=FN$40,FL6&lt;&gt;""),AND(GI6&gt;=GP$36,GJ6&gt;=GP$40,GI6&lt;&gt;""),AND(GN6&gt;=GP$36,GO6&gt;=GP$40,GN6&lt;&gt;""),AND(HK6&gt;=HR$36,HL6&gt;=HR$40,HK6&lt;&gt;""),AND(HP6&gt;=HR$36,HQ6&gt;=HR$40,HP6&lt;&gt;""),AND(IM6&gt;=IT$36,IN6&gt;=IT$40,IM6&lt;&gt;""),AND(IR6&gt;=IT$36,IS6&gt;=IT$40,IR6&lt;&gt;""),AND(JO6&gt;=JV$36,JP6&gt;=JV$40,JO6&lt;&gt;""),AND(JT6&gt;=JV$36,JU6&gt;=JV$40,JT6&lt;&gt;""),AND(KQ6&gt;=KX$36,KR6&gt;=KX$40,KQ6&lt;&gt;""),AND(KV6&gt;=KX$36,KW6&gt;=KX$40,KV6&lt;&gt;""),AND(LS6&gt;=LZ$36,LT6&gt;=LZ$40,LS6&lt;&gt;""),AND(LX6&gt;=LZ$36,LY6&gt;=LZ$40,LX6&lt;&gt;""),AND(MU6&gt;=NB$36,MV6&gt;=NB$40,MU6&lt;&gt;""),AND(MZ6&gt;=NB$36,NA6&gt;=NB$40,MZ6&lt;&gt;""),AND(NW6&gt;=OD$36,NX6&gt;=OD$40,NW6&lt;&gt;""),AND(OB6&gt;=OD$36,OC6&gt;=OD$40,OB6&lt;&gt;""),AND(OY6&gt;=PF$36,OZ6&gt;=PF$40,OY6&lt;&gt;""),AND(PD6&gt;=PF$36,PE6&gt;=PF$40,PD6&lt;&gt;""),AND(QA6&gt;=QH$36,QB6&gt;=QH$40,QA6&lt;&gt;""),AND(QF6&gt;=QH$36,QG6&gt;=QH$40,QF6&lt;&gt;""),AND(RC6&gt;=RJ$36,RD6&gt;=RJ$40,RC6&lt;&gt;""),AND(RH6&gt;=RJ$36,RI6&gt;=RJ$40,RH6&lt;&gt;""),AND(SE6&gt;=SL$36,SF6&gt;=SL$40,SE6&lt;&gt;""),AND(SJ6&gt;=SL$36,SK6&gt;=SL$40,SJ6&lt;&gt;"")),"Excellence",IF(I6="P","Worlds Team",IF(F6="P","National Team","")))))</f>
        <v>Excellence</v>
      </c>
      <c r="I6" s="3" t="str">
        <f>IF(OR(AND(AJ6&gt;=AN$35,AK6&gt;=AN$39,AJ6&lt;&gt;"",AI6=""),AND(AL6&gt;=AN$35,AM6&gt;=AN$39,AL6&lt;&gt;"",AI6=""),AND(BF6&gt;=BJ$35,BG6&gt;=BJ$39,BF6&lt;&gt;"",BE6=""),AND(BH6&gt;=BJ$35,BI6&gt;=BJ$39,BH6&lt;&gt;"",BE6=""),AND(CB6&gt;=CF$35,CC6&gt;=CF$39,CB6&lt;&gt;"",CA6=""),AND(CD6&gt;=CF$35,CE6&gt;=CF$39,CD6&lt;&gt;""),AND(DC6&gt;=DJ$35,DD6&gt;=DJ$39,DC6&lt;&gt;""),AND(DH6&gt;=DJ$35,DI6&gt;=DJ$39,DH6&lt;&gt;""),AND(EE6&gt;=EL$35,EF6&gt;=EL$39,EE6&lt;&gt;""),AND(EJ6&gt;=EL$35,EK6&gt;=EL$39,EJ6&lt;&gt;""),AND(FG6&gt;=FN$35,FH6&gt;=FN$39,FG6&lt;&gt;""),AND(FL6&gt;=FN$35,FM6&gt;=FN$39,FL6&lt;&gt;""),AND(GI6&gt;=GP$35,GJ6&gt;=GP$39,GI6&lt;&gt;""),AND(GN6&gt;=GP$35,GO6&gt;=GP$39,GN6&lt;&gt;""),AND(HK6&gt;=HR$35,HL6&gt;=HR$39,HK6&lt;&gt;""),AND(HP6&gt;=HR$35,HQ6&gt;=HR$39,HP6&lt;&gt;""),AND(IM6&gt;=IT$35,IN6&gt;=IT$39,IM6&lt;&gt;""),AND(IR6&gt;=IT$35,IS6&gt;=IT$39,IR6&lt;&gt;""),AND(JO6&gt;=JV$35,JP6&gt;=JV$39,JO6&lt;&gt;""),AND(JT6&gt;=JV$35,JU6&gt;=JV$39,JT6&lt;&gt;""),AND(KQ6&gt;=KX$35,KR6&gt;=KX$39,KQ6&lt;&gt;""),AND(KV6&gt;=KX$35,KW6&gt;=KX$39,KV6&lt;&gt;""),AND(LS6&gt;=LZ$35,LT6&gt;=LZ$39,LS6&lt;&gt;""),AND(LX6&gt;=LZ$35,LY6&gt;=LZ$39,LX6&lt;&gt;""),AND(MU6&gt;=NB$35,MV6&gt;=NB$39,MU6&lt;&gt;""),AND(MZ6&gt;=NB$35,NA6&gt;=NB$39,MZ6&lt;&gt;""),AND(NW6&gt;=OD$35,NX6&gt;=OD$39,NW6&lt;&gt;""),AND(OB6&gt;=OD$35,OC6&gt;=OD$39,OB6&lt;&gt;""),AND(OY6&gt;=PF$35,OZ6&gt;=PF$39,OY6&lt;&gt;""),AND(PD6&gt;=PF$35,PE6&gt;=PF$39,PD6&lt;&gt;""),AND(QA6&gt;=QH$35,QB6&gt;=QH$39,QA6&lt;&gt;""),AND(QF6&gt;=QH$35,QG6&gt;=QH$39,QF6&lt;&gt;""),AND(RC6&gt;=RJ$35,RD6&gt;=RJ$39,RC6&lt;&gt;""),AND(RH6&gt;=RJ$35,RI6&gt;=RJ$39,RH6&lt;&gt;""),AND(SE6&gt;=SL$35,SF6&gt;=SL$39,SE6&lt;&gt;""),AND(SJ6&gt;=SL$35,SK6&gt;=SL$39,SJ6&lt;&gt;"")),"P","")</f>
        <v>P</v>
      </c>
      <c r="J6" s="8">
        <f>IF(COUNT(AK6,BG6,CC6)&gt;0,LARGE((AK6,BG6,CC6),1),0)</f>
        <v>54.199999999999996</v>
      </c>
      <c r="K6" s="8" t="str">
        <f>IF(J6=0,"",IF(J6=CC6,$BK$1,IF(J6=BG6,$AO$1,IF(J6=AK6,$S$1,""))))</f>
        <v>2025 Elite Canada</v>
      </c>
      <c r="L6" s="8">
        <f>IF(COUNT(AK6,BG6,CC6)&gt;1,LARGE((AK6,BG6,CC6),2),0)</f>
        <v>53.599999999999994</v>
      </c>
      <c r="M6" s="8" t="str">
        <f>IF(K6=0,"",IF(AND(L6=J6,L6=AK6,K6=BG6),$S$1,IF(AND(L6=J6,L6=AK6,L6=CC6),$S$1,IF(AND(L6=J6,L6=CC6,L6=BG6),$AO$1,IF(L6=CC6,$BK$1,IF(L6=BG6,$AO$1,IF(L6=AK6,$S$1,"")))))))</f>
        <v>2025 3rd Domestic Trial</v>
      </c>
      <c r="N6" s="8">
        <f>IF(MAX(AM6,BI6,CE6)&gt;0,MAX(AM6,BI6,CE6),0)</f>
        <v>55.099999999999994</v>
      </c>
      <c r="O6" s="8" t="str">
        <f>IF(N6=0,"",IF(N6=CE6,$BK$1,IF(N6=BI6,$AO$1,IF(N6=AM6,$S$1,""))))</f>
        <v>2025 3rd Domestic Trial</v>
      </c>
      <c r="P6" s="8">
        <f>IF(MAX(CG6:CH6)&gt;0,MAX(CG6:CH6),"")</f>
        <v>0.20000000000000284</v>
      </c>
      <c r="Q6" s="11" t="str">
        <f>IF(P6="","",IF(P6=CG6,"("&amp;CG$2&amp;")",IF(P6=CH6,"("&amp;CH$2&amp;")")))</f>
        <v>(Q1)</v>
      </c>
      <c r="R6" s="8" t="str">
        <f>IF(P6="","",IF(P6=CG6,IF(P6+IF(L6="",0,L6)=SF6,$RK$1,IF(P6+IF(L6="",0,L6)=RD6,$QI$1,IF(P6+IF(L6="",0,L6)=QB6,$PG$1,IF(P6+IF(L6="",0,L6)=OZ6,$OE$1,IF(P6+IF(L6="",0,L6)=NX6,$NC$1,IF(P6+IF(L6="",0,L6)=MV6,$MA$1,IF(P6+IF(L6="",0,L6)=LT6,$KY$1,IF(P6+IF(L6="",0,L6)=KR6,$JW$1,IF(P6+IF(L6="",0,L6)=JP6,$IU$1,IF(P6+IF(L6="",0,L6)=IN6,$HS$1,IF(P6+IF(L6="",0,L6)=HL6,$GQ$1,IF(P6+IF(L6="",0,L6)=GJ6,$FO$1,IF(P6+IF(L6="",0,L6)=FH6,$EM$1,IF(P6+IF(L6="",0,L6)=EF6,$DK$1,IF(P6+IF(L6="",0,L6)=DD6,$CI$1))))))))))))))),IF(P6=CH6,IF(P6+IF(N6="",0,N6)=SK6,$RK$1,IF(P6+IF(N6="",0,N6)=RI6,$QI$1,IF(P6+IF(N6="",0,N6)=QG6,$PG$1,IF(P6+IF(N6="",0,N6)=PE6,$OE$1,IF(P6+IF(N6="",0,N6)=OC6,$NC$1,IF(P6+IF(N6="",0,N6)=NA6,$MA$1,IF(P6+IF(N6="",0,N6)=LY6,$KY$1,IF(P6+IF(N6="",0,N6)=KW6,$JW$1,IF(P6+IF(N6="",0,N6)=JU6,$IU$1,IF(P6+IF(N6="",0,N6)=IS6,$HS$1,IF(P6+IF(N6="",0,N6)=HQ6,$GQ$1,IF(P6+IF(N6="",0,N6)=GO6,$FO$1,IF(P6+IF(N6="",0,N6)=FM6,$EM$1,IF(P6+IF(N6="",0,N6)=EK6,$DK$1,IF(P6+IF(N6="",0,N6)=DI6,$CI$1))))))))))))))))))</f>
        <v>2025 Worlds (Nov 9)</v>
      </c>
      <c r="S6" s="19">
        <v>19</v>
      </c>
      <c r="T6" s="19">
        <v>8.4</v>
      </c>
      <c r="U6" s="19">
        <v>0</v>
      </c>
      <c r="V6" s="19">
        <v>0</v>
      </c>
      <c r="W6" s="19">
        <v>18.600000000000001</v>
      </c>
      <c r="X6" s="19">
        <v>8.1</v>
      </c>
      <c r="Y6" s="19">
        <v>0.2</v>
      </c>
      <c r="Z6" s="19">
        <v>0.3</v>
      </c>
      <c r="AA6" s="19">
        <v>19</v>
      </c>
      <c r="AB6" s="19">
        <v>8.4</v>
      </c>
      <c r="AC6" s="19">
        <v>0.6</v>
      </c>
      <c r="AD6" s="19">
        <v>0</v>
      </c>
      <c r="AE6" s="19">
        <v>18.399999999999999</v>
      </c>
      <c r="AF6" s="19">
        <v>7.3</v>
      </c>
      <c r="AG6" s="19">
        <v>0</v>
      </c>
      <c r="AH6" s="19">
        <v>0</v>
      </c>
      <c r="AI6" s="27"/>
      <c r="AJ6" s="40">
        <f>IF(SUM(T6,X6)&gt;0,SUM(T6,X6),"")</f>
        <v>16.5</v>
      </c>
      <c r="AK6" s="40">
        <f>IF(SUM(S6:T6,V6:X6,Z6)-U6-Y6&gt;0,SUM(S6:T6,V6:X6,Z6)-U6-Y6,"")</f>
        <v>54.199999999999996</v>
      </c>
      <c r="AL6" s="40">
        <f>IF(SUM(AB6,AF6)&gt;0,SUM(AB6,AF6),"")</f>
        <v>15.7</v>
      </c>
      <c r="AM6" s="40">
        <f>IF(SUM(AA6:AB6,AD6:AF6,AH6)-SUM(AC6,AG6)&gt;0,SUM(AA6:AB6,AD6:AF6,AH6)-SUM(AC6,AG6),"")</f>
        <v>52.499999999999993</v>
      </c>
      <c r="AN6" s="40">
        <f>IF(SUM(AK6,AM6)&gt;0,SUM(AK6,AM6),"")</f>
        <v>106.69999999999999</v>
      </c>
      <c r="AO6" s="18">
        <v>19.100000000000001</v>
      </c>
      <c r="AP6" s="18">
        <v>8.4</v>
      </c>
      <c r="AQ6" s="18">
        <v>0</v>
      </c>
      <c r="AR6" s="18">
        <v>0</v>
      </c>
      <c r="AS6" s="18">
        <v>18.600000000000001</v>
      </c>
      <c r="AT6" s="18">
        <v>7.3</v>
      </c>
      <c r="AU6" s="18">
        <v>0</v>
      </c>
      <c r="AV6" s="18">
        <v>0</v>
      </c>
      <c r="AW6" s="18">
        <v>18.7</v>
      </c>
      <c r="AX6" s="18">
        <v>7.6</v>
      </c>
      <c r="AY6" s="18">
        <v>0</v>
      </c>
      <c r="AZ6" s="18">
        <v>0</v>
      </c>
      <c r="BA6" s="18">
        <v>15.1</v>
      </c>
      <c r="BB6" s="18">
        <v>5.0999999999999996</v>
      </c>
      <c r="BC6" s="18">
        <v>0</v>
      </c>
      <c r="BD6" s="18">
        <v>0.3</v>
      </c>
      <c r="BE6" s="28"/>
      <c r="BF6" s="11">
        <f>IF(SUM(AP6,AT6)&gt;0,SUM(AP6,AT6),"")</f>
        <v>15.7</v>
      </c>
      <c r="BG6" s="11">
        <f>IF(SUM(AO6:AP6,AR6:AT6,AV6)-AQ6-AU6&gt;0,SUM(AO6:AP6,AR6:AT6,AV6)-AQ6-AU6,"")</f>
        <v>53.4</v>
      </c>
      <c r="BH6" s="11">
        <f>IF(SUM(AX6,BB6)&gt;0,SUM(AX6,BB6),"")</f>
        <v>12.7</v>
      </c>
      <c r="BI6" s="11">
        <f>IF(SUM(AW6:AX6,AZ6:BB6,BD6)-SUM(AY6,BC6)&gt;0,SUM(AW6:AX6,AZ6:BB6,BD6)-SUM(AY6,BC6),"")</f>
        <v>46.8</v>
      </c>
      <c r="BJ6" s="11">
        <f>IF(SUM(BG6,BI6)&gt;0,SUM(BG6,BI6),"")</f>
        <v>100.19999999999999</v>
      </c>
      <c r="BK6" s="19">
        <v>19</v>
      </c>
      <c r="BL6" s="19">
        <v>8.4</v>
      </c>
      <c r="BM6" s="19">
        <v>0.6</v>
      </c>
      <c r="BN6" s="19">
        <v>0</v>
      </c>
      <c r="BO6" s="19">
        <v>18.7</v>
      </c>
      <c r="BP6" s="19">
        <v>8.1</v>
      </c>
      <c r="BQ6" s="19">
        <v>0</v>
      </c>
      <c r="BR6" s="19">
        <v>0</v>
      </c>
      <c r="BS6" s="19">
        <v>19.100000000000001</v>
      </c>
      <c r="BT6" s="19">
        <v>8.4</v>
      </c>
      <c r="BU6" s="19">
        <v>0</v>
      </c>
      <c r="BV6" s="19">
        <v>0</v>
      </c>
      <c r="BW6" s="19">
        <v>18.600000000000001</v>
      </c>
      <c r="BX6" s="19">
        <v>8.9</v>
      </c>
      <c r="BY6" s="19">
        <v>0.2</v>
      </c>
      <c r="BZ6" s="19">
        <v>0.3</v>
      </c>
      <c r="CA6" s="27"/>
      <c r="CB6" s="40">
        <f>IF(SUM(BL6,BP6)&gt;0,SUM(BL6,BP6),"")</f>
        <v>16.5</v>
      </c>
      <c r="CC6" s="40">
        <f>IF(SUM(BK6:BL6,BN6:BP6,BR6)-BM6-BQ6&gt;0,SUM(BK6:BL6,BN6:BP6,BR6)-BM6-BQ6,"")</f>
        <v>53.599999999999994</v>
      </c>
      <c r="CD6" s="40">
        <f>IF(SUM(BT6,BX6)&gt;0,SUM(BT6,BX6),"")</f>
        <v>17.3</v>
      </c>
      <c r="CE6" s="40">
        <f>IF(SUM(BS6:BT6,BV6:BX6,BZ6)-SUM(BU6,BY6)&gt;0,SUM(BS6:BT6,BV6:BX6,BZ6)-SUM(BU6,BY6),"")</f>
        <v>55.099999999999994</v>
      </c>
      <c r="CF6" s="40">
        <f>IF(SUM(CC6,CE6)&gt;0,SUM(CC6,CE6),"")</f>
        <v>108.69999999999999</v>
      </c>
      <c r="CG6" s="51">
        <f>IF(MAX(DD6,EF6,FH6,GJ6,HL6,IN6,JP6,KR6,LT6,MV6,NX6,OZ6,QB6,RD6,SF6)-IF(L6="",0,L6)&gt;0.001,MAX(DD6,EF6,FH6,GJ6,HL6,IN6,JP6,KR6,LT6,MV6,NX6,OZ6,QB6,RD6,SF6)-IF(L6="",0,L6),"")</f>
        <v>0.20000000000000284</v>
      </c>
      <c r="CH6" s="51" t="str">
        <f>IF(MAX(DI6,EK6,FM6,GO6,HQ6,IS6,JU6,KW6,LY6,NA6,OC6,PE6,QG6,RI6,SK6)-IF(N6="",0,N6)&gt;0.001,MAX(DI6,EK6,FM6,GO6,HQ6,IS6,JU6,KW6,LY6,NA6,OC6,PE6,QG6,RI6,SK6)-IF(N6="",0,N6),"")</f>
        <v/>
      </c>
      <c r="CI6" s="17">
        <v>18.8</v>
      </c>
      <c r="CJ6" s="17">
        <v>8.4</v>
      </c>
      <c r="CK6" s="17">
        <v>0</v>
      </c>
      <c r="CL6" s="17">
        <v>0</v>
      </c>
      <c r="CM6" s="17">
        <v>18.399999999999999</v>
      </c>
      <c r="CN6" s="17">
        <v>8.1</v>
      </c>
      <c r="CO6" s="17">
        <v>0</v>
      </c>
      <c r="CP6" s="17">
        <v>0</v>
      </c>
      <c r="CQ6" s="17">
        <v>17.8</v>
      </c>
      <c r="CR6" s="17">
        <v>9.3000000000000007</v>
      </c>
      <c r="CS6" s="17">
        <v>0.8</v>
      </c>
      <c r="CT6" s="17">
        <v>0</v>
      </c>
      <c r="CU6" s="17"/>
      <c r="CV6" s="17"/>
      <c r="CW6" s="17"/>
      <c r="CX6" s="17"/>
      <c r="CY6" s="17"/>
      <c r="CZ6" s="17"/>
      <c r="DA6" s="17"/>
      <c r="DB6" s="17"/>
      <c r="DC6" s="40">
        <f>IF(SUM(CJ6,CN6)&gt;0,SUM(CJ6,CN6),"")</f>
        <v>16.5</v>
      </c>
      <c r="DD6" s="40">
        <f>IF(SUM(CI6:CJ6,CL6:CN6,CP6)-CK6-CO6&gt;0,SUM(CI6:CJ6,CL6:CN6,CP6)-CK6-CO6,"")</f>
        <v>53.7</v>
      </c>
      <c r="DE6" s="40">
        <f>IF(SUM(CQ6:CR6,CT6)-CS6&gt;0,SUM(CQ6:CR6,CT6)-CS6,"")</f>
        <v>26.3</v>
      </c>
      <c r="DF6" s="40">
        <f>IF(SUM(CJ6,CN6,CR6)&gt;0,SUM(CJ6,CN6,CR6),"")</f>
        <v>25.8</v>
      </c>
      <c r="DG6" s="40">
        <f>IF(SUM(DD6,DE6)&gt;0,SUM(DD6,DE6),"")</f>
        <v>80</v>
      </c>
      <c r="DH6" s="40" t="str">
        <f>IF(SUM(CV6,CZ6)&gt;0,SUM(CV6,CZ6),"")</f>
        <v/>
      </c>
      <c r="DI6" s="40" t="str">
        <f>IF(SUM(CU6:CV6,CX6:CZ6,DB6)-SUM(CW6,DA6)&gt;0,SUM(CU6:CV6,CX6:CZ6,DB6)-SUM(CW6,DA6),"")</f>
        <v/>
      </c>
      <c r="DJ6" s="40">
        <f>IF(SUM(DD6,DE6,DI6)&gt;0,SUM(DD6,DE6,DI6),"")</f>
        <v>80</v>
      </c>
      <c r="DK6" s="18">
        <v>16.600000000000001</v>
      </c>
      <c r="DL6" s="18">
        <v>9.1999999999999993</v>
      </c>
      <c r="DM6" s="18">
        <v>0.8</v>
      </c>
      <c r="DN6" s="18">
        <v>0</v>
      </c>
      <c r="DO6" s="18">
        <v>18</v>
      </c>
      <c r="DP6" s="18">
        <v>8.9</v>
      </c>
      <c r="DQ6" s="18">
        <v>0.8</v>
      </c>
      <c r="DR6" s="18">
        <v>0</v>
      </c>
      <c r="DS6" s="18"/>
      <c r="DT6" s="18"/>
      <c r="DU6" s="18"/>
      <c r="DV6" s="18"/>
      <c r="DW6" s="18"/>
      <c r="DX6" s="18"/>
      <c r="DY6" s="18"/>
      <c r="DZ6" s="18"/>
      <c r="EA6" s="18"/>
      <c r="EB6" s="18"/>
      <c r="EC6" s="18"/>
      <c r="ED6" s="18"/>
      <c r="EE6" s="11">
        <f>IF(SUM(DL6,DP6)&gt;0,SUM(DL6,DP6),"")</f>
        <v>18.100000000000001</v>
      </c>
      <c r="EF6" s="11">
        <f>IF(SUM(DK6:DL6,DN6:DP6,DR6)-DM6-DQ6&gt;0,SUM(DK6:DL6,DN6:DP6,DR6)-DM6-DQ6,"")</f>
        <v>51.1</v>
      </c>
      <c r="EG6" s="11" t="str">
        <f>IF(SUM(DS6:DT6,DV6)-DU6&gt;0,SUM(DS6:DT6,DV6)-DU6,"")</f>
        <v/>
      </c>
      <c r="EH6" s="11">
        <f>IF(SUM(DL6,DP6,DT6)&gt;0,SUM(DL6,DP6,DT6),"")</f>
        <v>18.100000000000001</v>
      </c>
      <c r="EI6" s="11">
        <f>IF(SUM(EF6,EG6)&gt;0,SUM(EF6,EG6),"")</f>
        <v>51.1</v>
      </c>
      <c r="EJ6" s="11" t="str">
        <f>IF(SUM(DX6,EB6)&gt;0,SUM(DX6,EB6),"")</f>
        <v/>
      </c>
      <c r="EK6" s="11" t="str">
        <f>IF(SUM(DW6:DX6,DZ6:EB6,ED6)-SUM(DY6,EC6)&gt;0,SUM(DW6:DX6,DZ6:EB6,ED6)-SUM(DY6,EC6),"")</f>
        <v/>
      </c>
      <c r="EL6" s="11">
        <f>IF(SUM(EF6,EG6,EK6)&gt;0,SUM(EF6,EG6,EK6),"")</f>
        <v>51.1</v>
      </c>
      <c r="EM6" s="17"/>
      <c r="EN6" s="17"/>
      <c r="EO6" s="17"/>
      <c r="EP6" s="17"/>
      <c r="EQ6" s="17"/>
      <c r="ER6" s="17"/>
      <c r="ES6" s="17"/>
      <c r="ET6" s="17"/>
      <c r="EU6" s="17"/>
      <c r="EV6" s="17"/>
      <c r="EW6" s="17"/>
      <c r="EX6" s="17"/>
      <c r="EY6" s="17"/>
      <c r="EZ6" s="17"/>
      <c r="FA6" s="17"/>
      <c r="FB6" s="17"/>
      <c r="FC6" s="17"/>
      <c r="FD6" s="17"/>
      <c r="FE6" s="17"/>
      <c r="FF6" s="17"/>
      <c r="FG6" s="40" t="str">
        <f>IF(SUM(EN6,ER6)&gt;0,SUM(EN6,ER6),"")</f>
        <v/>
      </c>
      <c r="FH6" s="40" t="str">
        <f>IF(SUM(EM6:EN6,EP6:ER6,ET6)-EO6-ES6&gt;0,SUM(EM6:EN6,EP6:ER6,ET6)-EO6-ES6,"")</f>
        <v/>
      </c>
      <c r="FI6" s="40" t="str">
        <f>IF(SUM(EU6:EV6,EX6)-EW6&gt;0,SUM(EU6:EV6,EX6)-EW6,"")</f>
        <v/>
      </c>
      <c r="FJ6" s="40" t="str">
        <f>IF(SUM(EN6,ER6,EV6)&gt;0,SUM(EN6,ER6,EV6),"")</f>
        <v/>
      </c>
      <c r="FK6" s="40" t="str">
        <f>IF(SUM(FH6,FI6)&gt;0,SUM(FH6,FI6),"")</f>
        <v/>
      </c>
      <c r="FL6" s="40" t="str">
        <f>IF(SUM(EZ6,FD6)&gt;0,SUM(EZ6,FD6),"")</f>
        <v/>
      </c>
      <c r="FM6" s="40" t="str">
        <f>IF(SUM(EY6:EZ6,FB6:FD6,FF6)-SUM(FA6,FE6)&gt;0,SUM(EY6:EZ6,FB6:FD6,FF6)-SUM(FA6,FE6),"")</f>
        <v/>
      </c>
      <c r="FN6" s="40" t="str">
        <f>IF(SUM(FH6,FI6,FM6)&gt;0,SUM(FH6,FI6,FM6),"")</f>
        <v/>
      </c>
      <c r="FO6" s="18">
        <v>18.399999999999999</v>
      </c>
      <c r="FP6" s="18">
        <v>9.5</v>
      </c>
      <c r="FQ6" s="18">
        <v>0</v>
      </c>
      <c r="FR6" s="18">
        <v>0</v>
      </c>
      <c r="FS6" s="18">
        <v>18.2</v>
      </c>
      <c r="FT6" s="18">
        <v>8.5</v>
      </c>
      <c r="FU6" s="18">
        <v>0.8</v>
      </c>
      <c r="FV6" s="18">
        <v>0</v>
      </c>
      <c r="FW6" s="18">
        <v>18.2</v>
      </c>
      <c r="FX6" s="18">
        <v>10.4</v>
      </c>
      <c r="FY6" s="18">
        <v>0.6</v>
      </c>
      <c r="FZ6" s="18">
        <v>0</v>
      </c>
      <c r="GA6" s="18"/>
      <c r="GB6" s="18"/>
      <c r="GC6" s="18"/>
      <c r="GD6" s="18"/>
      <c r="GE6" s="18"/>
      <c r="GF6" s="18"/>
      <c r="GG6" s="18"/>
      <c r="GH6" s="18"/>
      <c r="GI6" s="11">
        <f>IF(SUM(FP6,FT6)&gt;0,SUM(FP6,FT6),"")</f>
        <v>18</v>
      </c>
      <c r="GJ6" s="11">
        <f>IF(SUM(FO6:FP6,FR6:FT6,FV6)-FQ6-FU6&gt;0,SUM(FO6:FP6,FR6:FT6,FV6)-FQ6-FU6,"")</f>
        <v>53.8</v>
      </c>
      <c r="GK6" s="11">
        <f>IF(SUM(FW6:FX6,FZ6)-FY6&gt;0,SUM(FW6:FX6,FZ6)-FY6,"")</f>
        <v>28</v>
      </c>
      <c r="GL6" s="11">
        <f>IF(SUM(FP6,FT6,FX6)&gt;0,SUM(FP6,FT6,FX6),"")</f>
        <v>28.4</v>
      </c>
      <c r="GM6" s="11">
        <f>IF(SUM(GJ6,GK6)&gt;0,SUM(GJ6,GK6),"")</f>
        <v>81.8</v>
      </c>
      <c r="GN6" s="11" t="str">
        <f>IF(SUM(GB6,GF6)&gt;0,SUM(GB6,GF6),"")</f>
        <v/>
      </c>
      <c r="GO6" s="11" t="str">
        <f>IF(SUM(GA6:GB6,GD6:GF6,GH6)-SUM(GC6,GG6)&gt;0,SUM(GA6:GB6,GD6:GF6,GH6)-SUM(GC6,GG6),"")</f>
        <v/>
      </c>
      <c r="GP6" s="11">
        <f>IF(SUM(GJ6,GK6,GO6)&gt;0,SUM(GJ6,GK6,GO6),"")</f>
        <v>81.8</v>
      </c>
      <c r="GQ6" s="17"/>
      <c r="GR6" s="17"/>
      <c r="GS6" s="17"/>
      <c r="GT6" s="17"/>
      <c r="GU6" s="17"/>
      <c r="GV6" s="17"/>
      <c r="GW6" s="17"/>
      <c r="GX6" s="17"/>
      <c r="GY6" s="17"/>
      <c r="GZ6" s="17"/>
      <c r="HA6" s="17"/>
      <c r="HB6" s="17"/>
      <c r="HC6" s="17"/>
      <c r="HD6" s="17"/>
      <c r="HE6" s="17"/>
      <c r="HF6" s="17"/>
      <c r="HG6" s="17"/>
      <c r="HH6" s="17"/>
      <c r="HI6" s="17"/>
      <c r="HJ6" s="17"/>
      <c r="HK6" s="40" t="str">
        <f>IF(SUM(GR6,GV6)&gt;0,SUM(GR6,GV6),"")</f>
        <v/>
      </c>
      <c r="HL6" s="40" t="str">
        <f>IF(SUM(GQ6:GR6,GT6:GV6,GX6)-GS6-GW6&gt;0,SUM(GQ6:GR6,GT6:GV6,GX6)-GS6-GW6,"")</f>
        <v/>
      </c>
      <c r="HM6" s="40" t="str">
        <f>IF(SUM(GY6:GZ6,HB6)-HA6&gt;0,SUM(GY6:GZ6,HB6)-HA6,"")</f>
        <v/>
      </c>
      <c r="HN6" s="40" t="str">
        <f>IF(SUM(GR6,GV6,GZ6)&gt;0,SUM(GR6,GV6,GZ6),"")</f>
        <v/>
      </c>
      <c r="HO6" s="40" t="str">
        <f>IF(SUM(HL6,HM6)&gt;0,SUM(HL6,HM6),"")</f>
        <v/>
      </c>
      <c r="HP6" s="40" t="str">
        <f>IF(SUM(HD6,HH6)&gt;0,SUM(HD6,HH6),"")</f>
        <v/>
      </c>
      <c r="HQ6" s="40" t="str">
        <f>IF(SUM(HC6:HD6,HF6:HH6,HJ6)-SUM(HE6,HI6)&gt;0,SUM(HC6:HD6,HF6:HH6,HJ6)-SUM(HE6,HI6),"")</f>
        <v/>
      </c>
      <c r="HR6" s="40" t="str">
        <f>IF(SUM(HL6,HM6,HQ6)&gt;0,SUM(HL6,HM6,HQ6),"")</f>
        <v/>
      </c>
      <c r="HS6" s="18"/>
      <c r="HT6" s="18"/>
      <c r="HU6" s="18"/>
      <c r="HV6" s="18"/>
      <c r="HW6" s="18"/>
      <c r="HX6" s="18"/>
      <c r="HY6" s="18"/>
      <c r="HZ6" s="18"/>
      <c r="IA6" s="18"/>
      <c r="IB6" s="18"/>
      <c r="IC6" s="18"/>
      <c r="ID6" s="18"/>
      <c r="IE6" s="18"/>
      <c r="IF6" s="18"/>
      <c r="IG6" s="18"/>
      <c r="IH6" s="18"/>
      <c r="II6" s="18"/>
      <c r="IJ6" s="18"/>
      <c r="IK6" s="18"/>
      <c r="IL6" s="18"/>
      <c r="IM6" s="11" t="str">
        <f>IF(SUM(HT6,HX6)&gt;0,SUM(HT6,HX6),"")</f>
        <v/>
      </c>
      <c r="IN6" s="11" t="str">
        <f>IF(SUM(HS6:HT6,HV6:HX6,HZ6)-HU6-HY6&gt;0,SUM(HS6:HT6,HV6:HX6,HZ6)-HU6-HY6,"")</f>
        <v/>
      </c>
      <c r="IO6" s="11" t="str">
        <f>IF(SUM(IA6:IB6,ID6)-IC6&gt;0,SUM(IA6:IB6,ID6)-IC6,"")</f>
        <v/>
      </c>
      <c r="IP6" s="11" t="str">
        <f>IF(SUM(HT6,HX6,IB6)&gt;0,SUM(HT6,HX6,IB6),"")</f>
        <v/>
      </c>
      <c r="IQ6" s="11" t="str">
        <f>IF(SUM(IN6,IO6)&gt;0,SUM(IN6,IO6),"")</f>
        <v/>
      </c>
      <c r="IR6" s="11" t="str">
        <f>IF(SUM(IF6,IJ6)&gt;0,SUM(IF6,IJ6),"")</f>
        <v/>
      </c>
      <c r="IS6" s="11" t="str">
        <f>IF(SUM(IE6:IF6,IH6:IJ6,IL6)-SUM(IG6,IK6)&gt;0,SUM(IE6:IF6,IH6:IJ6,IL6)-SUM(IG6,IK6),"")</f>
        <v/>
      </c>
      <c r="IT6" s="11" t="str">
        <f>IF(SUM(IN6,IO6,IS6)&gt;0,SUM(IN6,IO6,IS6),"")</f>
        <v/>
      </c>
      <c r="IU6" s="17"/>
      <c r="IV6" s="17"/>
      <c r="IW6" s="17"/>
      <c r="IX6" s="17"/>
      <c r="IY6" s="17"/>
      <c r="IZ6" s="17"/>
      <c r="JA6" s="17"/>
      <c r="JB6" s="17"/>
      <c r="JC6" s="17"/>
      <c r="JD6" s="17"/>
      <c r="JE6" s="17"/>
      <c r="JF6" s="17"/>
      <c r="JG6" s="17"/>
      <c r="JH6" s="17"/>
      <c r="JI6" s="17"/>
      <c r="JJ6" s="17"/>
      <c r="JK6" s="17"/>
      <c r="JL6" s="17"/>
      <c r="JM6" s="17"/>
      <c r="JN6" s="17"/>
      <c r="JO6" s="40" t="str">
        <f>IF(SUM(IV6,IZ6)&gt;0,SUM(IV6,IZ6),"")</f>
        <v/>
      </c>
      <c r="JP6" s="40" t="str">
        <f>IF(SUM(IU6:IV6,IX6:IZ6,JB6)-IW6-JA6&gt;0,SUM(IU6:IV6,IX6:IZ6,JB6)-IW6-JA6,"")</f>
        <v/>
      </c>
      <c r="JQ6" s="40" t="str">
        <f>IF(SUM(JC6:JD6,JF6)-JE6&gt;0,SUM(JC6:JD6,JF6)-JE6,"")</f>
        <v/>
      </c>
      <c r="JR6" s="40" t="str">
        <f>IF(SUM(IV6,IZ6,JD6)&gt;0,SUM(IV6,IZ6,JD6),"")</f>
        <v/>
      </c>
      <c r="JS6" s="40" t="str">
        <f>IF(SUM(JP6,JQ6)&gt;0,SUM(JP6,JQ6),"")</f>
        <v/>
      </c>
      <c r="JT6" s="40" t="str">
        <f>IF(SUM(JH6,JL6)&gt;0,SUM(JH6,JL6),"")</f>
        <v/>
      </c>
      <c r="JU6" s="40" t="str">
        <f>IF(SUM(JG6:JH6,JJ6:JL6,JN6)-SUM(JI6,JM6)&gt;0,SUM(JG6:JH6,JJ6:JL6,JN6)-SUM(JI6,JM6),"")</f>
        <v/>
      </c>
      <c r="JV6" s="40" t="str">
        <f>IF(SUM(JP6,JQ6,JU6)&gt;0,SUM(JP6,JQ6,JU6),"")</f>
        <v/>
      </c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8"/>
      <c r="KM6" s="18"/>
      <c r="KN6" s="18"/>
      <c r="KO6" s="18"/>
      <c r="KP6" s="18"/>
      <c r="KQ6" s="11" t="str">
        <f>IF(SUM(JX6,KB6)&gt;0,SUM(JX6,KB6),"")</f>
        <v/>
      </c>
      <c r="KR6" s="11" t="str">
        <f>IF(SUM(JW6:JX6,JZ6:KB6,KD6)-JY6-KC6&gt;0,SUM(JW6:JX6,JZ6:KB6,KD6)-JY6-KC6,"")</f>
        <v/>
      </c>
      <c r="KS6" s="11" t="str">
        <f>IF(SUM(KE6:KF6,KH6)-KG6&gt;0,SUM(KE6:KF6,KH6)-KG6,"")</f>
        <v/>
      </c>
      <c r="KT6" s="11" t="str">
        <f>IF(SUM(JX6,KB6,KF6)&gt;0,SUM(JX6,KB6,KF6),"")</f>
        <v/>
      </c>
      <c r="KU6" s="11" t="str">
        <f>IF(SUM(KR6,KS6)&gt;0,SUM(KR6,KS6),"")</f>
        <v/>
      </c>
      <c r="KV6" s="11" t="str">
        <f>IF(SUM(KJ6,KN6)&gt;0,SUM(KJ6,KN6),"")</f>
        <v/>
      </c>
      <c r="KW6" s="11" t="str">
        <f>IF(SUM(KI6:KJ6,KL6:KN6,KP6)-SUM(KK6,KO6)&gt;0,SUM(KI6:KJ6,KL6:KN6,KP6)-SUM(KK6,KO6),"")</f>
        <v/>
      </c>
      <c r="KX6" s="11" t="str">
        <f>IF(SUM(KR6,KS6,KW6)&gt;0,SUM(KR6,KS6,KW6),"")</f>
        <v/>
      </c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40" t="str">
        <f>IF(SUM(KZ6,LD6)&gt;0,SUM(KZ6,LD6),"")</f>
        <v/>
      </c>
      <c r="LT6" s="40" t="str">
        <f>IF(SUM(KY6:KZ6,LB6:LD6,LF6)-LA6-LE6&gt;0,SUM(KY6:KZ6,LB6:LD6,LF6)-LA6-LE6,"")</f>
        <v/>
      </c>
      <c r="LU6" s="40" t="str">
        <f>IF(SUM(LG6:LH6,LJ6)-LI6&gt;0,SUM(LG6:LH6,LJ6)-LI6,"")</f>
        <v/>
      </c>
      <c r="LV6" s="40" t="str">
        <f>IF(SUM(KZ6,LD6,LH6)&gt;0,SUM(KZ6,LD6,LH6),"")</f>
        <v/>
      </c>
      <c r="LW6" s="40" t="str">
        <f>IF(SUM(LT6,LU6)&gt;0,SUM(LT6,LU6),"")</f>
        <v/>
      </c>
      <c r="LX6" s="40" t="str">
        <f>IF(SUM(LL6,LP6)&gt;0,SUM(LL6,LP6),"")</f>
        <v/>
      </c>
      <c r="LY6" s="40" t="str">
        <f>IF(SUM(LK6:LL6,LN6:LP6,LR6)-SUM(LM6,LQ6)&gt;0,SUM(LK6:LL6,LN6:LP6,LR6)-SUM(LM6,LQ6),"")</f>
        <v/>
      </c>
      <c r="LZ6" s="40" t="str">
        <f>IF(SUM(LT6,LU6,LY6)&gt;0,SUM(LT6,LU6,LY6),"")</f>
        <v/>
      </c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1" t="str">
        <f>IF(SUM(MB6,MF6)&gt;0,SUM(MB6,MF6),"")</f>
        <v/>
      </c>
      <c r="MV6" s="11" t="str">
        <f>IF(SUM(MA6:MB6,MD6:MF6,MH6)-MC6-MG6&gt;0,SUM(MA6:MB6,MD6:MF6,MH6)-MC6-MG6,"")</f>
        <v/>
      </c>
      <c r="MW6" s="11" t="str">
        <f>IF(SUM(MI6:MJ6,ML6)-MK6&gt;0,SUM(MI6:MJ6,ML6)-MK6,"")</f>
        <v/>
      </c>
      <c r="MX6" s="11" t="str">
        <f>IF(SUM(MB6,MF6,MJ6)&gt;0,SUM(MB6,MF6,MJ6),"")</f>
        <v/>
      </c>
      <c r="MY6" s="11" t="str">
        <f>IF(SUM(MV6,MW6)&gt;0,SUM(MV6,MW6),"")</f>
        <v/>
      </c>
      <c r="MZ6" s="11" t="str">
        <f>IF(SUM(MN6,MR6)&gt;0,SUM(MN6,MR6),"")</f>
        <v/>
      </c>
      <c r="NA6" s="11" t="str">
        <f>IF(SUM(MM6:MN6,MP6:MR6,MT6)-SUM(MO6,MS6)&gt;0,SUM(MM6:MN6,MP6:MR6,MT6)-SUM(MO6,MS6),"")</f>
        <v/>
      </c>
      <c r="NB6" s="11" t="str">
        <f>IF(SUM(MV6,MW6,NA6)&gt;0,SUM(MV6,MW6,NA6),"")</f>
        <v/>
      </c>
      <c r="NC6" s="17"/>
      <c r="ND6" s="17"/>
      <c r="NE6" s="17"/>
      <c r="NF6" s="17"/>
      <c r="NG6" s="17"/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40" t="str">
        <f>IF(SUM(ND6,NH6)&gt;0,SUM(ND6,NH6),"")</f>
        <v/>
      </c>
      <c r="NX6" s="40" t="str">
        <f>IF(SUM(NC6:ND6,NF6:NH6,NJ6)-NE6-NI6&gt;0,SUM(NC6:ND6,NF6:NH6,NJ6)-NE6-NI6,"")</f>
        <v/>
      </c>
      <c r="NY6" s="40" t="str">
        <f>IF(SUM(NK6:NL6,NN6)-NM6&gt;0,SUM(NK6:NL6,NN6)-NM6,"")</f>
        <v/>
      </c>
      <c r="NZ6" s="40" t="str">
        <f>IF(SUM(ND6,NH6,NL6)&gt;0,SUM(ND6,NH6,NL6),"")</f>
        <v/>
      </c>
      <c r="OA6" s="40" t="str">
        <f>IF(SUM(NX6,NY6)&gt;0,SUM(NX6,NY6),"")</f>
        <v/>
      </c>
      <c r="OB6" s="40" t="str">
        <f>IF(SUM(NP6,NT6)&gt;0,SUM(NP6,NT6),"")</f>
        <v/>
      </c>
      <c r="OC6" s="40" t="str">
        <f>IF(SUM(NO6:NP6,NR6:NT6,NV6)-SUM(NQ6,NU6)&gt;0,SUM(NO6:NP6,NR6:NT6,NV6)-SUM(NQ6,NU6),"")</f>
        <v/>
      </c>
      <c r="OD6" s="40" t="str">
        <f>IF(SUM(NX6,NY6,OC6)&gt;0,SUM(NX6,NY6,OC6),"")</f>
        <v/>
      </c>
      <c r="OE6" s="18"/>
      <c r="OF6" s="18"/>
      <c r="OG6" s="18"/>
      <c r="OH6" s="18"/>
      <c r="OI6" s="18"/>
      <c r="OJ6" s="18"/>
      <c r="OK6" s="18"/>
      <c r="OL6" s="18"/>
      <c r="OM6" s="18"/>
      <c r="ON6" s="18"/>
      <c r="OO6" s="18"/>
      <c r="OP6" s="18"/>
      <c r="OQ6" s="18"/>
      <c r="OR6" s="18"/>
      <c r="OS6" s="18"/>
      <c r="OT6" s="18"/>
      <c r="OU6" s="18"/>
      <c r="OV6" s="18"/>
      <c r="OW6" s="18"/>
      <c r="OX6" s="18"/>
      <c r="OY6" s="11" t="str">
        <f>IF(SUM(OF6,OJ6)&gt;0,SUM(OF6,OJ6),"")</f>
        <v/>
      </c>
      <c r="OZ6" s="11" t="str">
        <f>IF(SUM(OE6:OF6,OH6:OJ6,OL6)-OG6-OK6&gt;0,SUM(OE6:OF6,OH6:OJ6,OL6)-OG6-OK6,"")</f>
        <v/>
      </c>
      <c r="PA6" s="11" t="str">
        <f>IF(SUM(OM6:ON6,OP6)-OO6&gt;0,SUM(OM6:ON6,OP6)-OO6,"")</f>
        <v/>
      </c>
      <c r="PB6" s="11" t="str">
        <f>IF(SUM(OF6,OJ6,ON6)&gt;0,SUM(OF6,OJ6,ON6),"")</f>
        <v/>
      </c>
      <c r="PC6" s="11" t="str">
        <f>IF(SUM(OZ6,PA6)&gt;0,SUM(OZ6,PA6),"")</f>
        <v/>
      </c>
      <c r="PD6" s="11" t="str">
        <f>IF(SUM(OR6,OV6)&gt;0,SUM(OR6,OV6),"")</f>
        <v/>
      </c>
      <c r="PE6" s="11" t="str">
        <f>IF(SUM(OQ6:OR6,OT6:OV6,OX6)-SUM(OS6,OW6)&gt;0,SUM(OQ6:OR6,OT6:OV6,OX6)-SUM(OS6,OW6),"")</f>
        <v/>
      </c>
      <c r="PF6" s="11" t="str">
        <f>IF(SUM(OZ6,PA6,PE6)&gt;0,SUM(OZ6,PA6,PE6),"")</f>
        <v/>
      </c>
      <c r="PG6" s="17"/>
      <c r="PH6" s="17"/>
      <c r="PI6" s="17"/>
      <c r="PJ6" s="17"/>
      <c r="PK6" s="17"/>
      <c r="PL6" s="17"/>
      <c r="PM6" s="17"/>
      <c r="PN6" s="17"/>
      <c r="PO6" s="17"/>
      <c r="PP6" s="17"/>
      <c r="PQ6" s="17"/>
      <c r="PR6" s="17"/>
      <c r="PS6" s="17"/>
      <c r="PT6" s="17"/>
      <c r="PU6" s="17"/>
      <c r="PV6" s="17"/>
      <c r="PW6" s="17"/>
      <c r="PX6" s="17"/>
      <c r="PY6" s="17"/>
      <c r="PZ6" s="17"/>
      <c r="QA6" s="40" t="str">
        <f>IF(SUM(PH6,PL6)&gt;0,SUM(PH6,PL6),"")</f>
        <v/>
      </c>
      <c r="QB6" s="40" t="str">
        <f>IF(SUM(PG6:PH6,PJ6:PL6,PN6)-PI6-PM6&gt;0,SUM(PG6:PH6,PJ6:PL6,PN6)-PI6-PM6,"")</f>
        <v/>
      </c>
      <c r="QC6" s="40" t="str">
        <f>IF(SUM(PO6:PP6,PR6)-PQ6&gt;0,SUM(PO6:PP6,PR6)-PQ6,"")</f>
        <v/>
      </c>
      <c r="QD6" s="40" t="str">
        <f>IF(SUM(PH6,PL6,PP6)&gt;0,SUM(PH6,PL6,PP6),"")</f>
        <v/>
      </c>
      <c r="QE6" s="40" t="str">
        <f>IF(SUM(QB6,QC6)&gt;0,SUM(QB6,QC6),"")</f>
        <v/>
      </c>
      <c r="QF6" s="40" t="str">
        <f>IF(SUM(PT6,PX6)&gt;0,SUM(PT6,PX6),"")</f>
        <v/>
      </c>
      <c r="QG6" s="40" t="str">
        <f>IF(SUM(PS6:PT6,PV6:PX6,PZ6)-SUM(PU6,PY6)&gt;0,SUM(PS6:PT6,PV6:PX6,PZ6)-SUM(PU6,PY6),"")</f>
        <v/>
      </c>
      <c r="QH6" s="40" t="str">
        <f>IF(SUM(QB6,QC6,QG6)&gt;0,SUM(QB6,QC6,QG6),"")</f>
        <v/>
      </c>
      <c r="QI6" s="18"/>
      <c r="QJ6" s="18"/>
      <c r="QK6" s="18"/>
      <c r="QL6" s="18"/>
      <c r="QM6" s="18"/>
      <c r="QN6" s="18"/>
      <c r="QO6" s="18"/>
      <c r="QP6" s="18"/>
      <c r="QQ6" s="18"/>
      <c r="QR6" s="18"/>
      <c r="QS6" s="18"/>
      <c r="QT6" s="18"/>
      <c r="QU6" s="18"/>
      <c r="QV6" s="18"/>
      <c r="QW6" s="18"/>
      <c r="QX6" s="18"/>
      <c r="QY6" s="18"/>
      <c r="QZ6" s="18"/>
      <c r="RA6" s="18"/>
      <c r="RB6" s="18"/>
      <c r="RC6" s="11" t="str">
        <f>IF(SUM(QJ6,QN6)&gt;0,SUM(QJ6,QN6),"")</f>
        <v/>
      </c>
      <c r="RD6" s="11" t="str">
        <f>IF(SUM(QI6:QJ6,QL6:QN6,QP6)-QK6-QO6&gt;0,SUM(QI6:QJ6,QL6:QN6,QP6)-QK6-QO6,"")</f>
        <v/>
      </c>
      <c r="RE6" s="11" t="str">
        <f>IF(SUM(QQ6:QR6,QT6)-QS6&gt;0,SUM(QQ6:QR6,QT6)-QS6,"")</f>
        <v/>
      </c>
      <c r="RF6" s="11" t="str">
        <f>IF(SUM(QJ6,QN6,QR6)&gt;0,SUM(QJ6,QN6,QR6),"")</f>
        <v/>
      </c>
      <c r="RG6" s="11" t="str">
        <f>IF(SUM(RD6,RE6)&gt;0,SUM(RD6,RE6),"")</f>
        <v/>
      </c>
      <c r="RH6" s="11" t="str">
        <f>IF(SUM(QV6,QZ6)&gt;0,SUM(QV6,QZ6),"")</f>
        <v/>
      </c>
      <c r="RI6" s="11" t="str">
        <f>IF(SUM(QU6:QV6,QX6:QZ6,RB6)-SUM(QW6,RA6)&gt;0,SUM(QU6:QV6,QX6:QZ6,RB6)-SUM(QW6,RA6),"")</f>
        <v/>
      </c>
      <c r="RJ6" s="11" t="str">
        <f>IF(SUM(RD6,RE6,RI6)&gt;0,SUM(RD6,RE6,RI6),"")</f>
        <v/>
      </c>
      <c r="RK6" s="17"/>
      <c r="RL6" s="17"/>
      <c r="RM6" s="17"/>
      <c r="RN6" s="17"/>
      <c r="RO6" s="17"/>
      <c r="RP6" s="17"/>
      <c r="RQ6" s="17"/>
      <c r="RR6" s="17"/>
      <c r="RS6" s="17"/>
      <c r="RT6" s="17"/>
      <c r="RU6" s="17"/>
      <c r="RV6" s="17"/>
      <c r="RW6" s="17"/>
      <c r="RX6" s="17"/>
      <c r="RY6" s="17"/>
      <c r="RZ6" s="17"/>
      <c r="SA6" s="17"/>
      <c r="SB6" s="17"/>
      <c r="SC6" s="17"/>
      <c r="SD6" s="17"/>
      <c r="SE6" s="40" t="str">
        <f>IF(SUM(RL6,RP6)&gt;0,SUM(RL6,RP6),"")</f>
        <v/>
      </c>
      <c r="SF6" s="40" t="str">
        <f>IF(SUM(RK6:RL6,RN6:RP6,RR6)-RM6-RQ6&gt;0,SUM(RK6:RL6,RN6:RP6,RR6)-RM6-RQ6,"")</f>
        <v/>
      </c>
      <c r="SG6" s="40" t="str">
        <f>IF(SUM(RS6:RT6,RV6)-RU6&gt;0,SUM(RS6:RT6,RV6)-RU6,"")</f>
        <v/>
      </c>
      <c r="SH6" s="40" t="str">
        <f>IF(SUM(RL6,RP6,RT6)&gt;0,SUM(RL6,RP6,RT6),"")</f>
        <v/>
      </c>
      <c r="SI6" s="40" t="str">
        <f>IF(SUM(SF6,SG6)&gt;0,SUM(SF6,SG6),"")</f>
        <v/>
      </c>
      <c r="SJ6" s="40" t="str">
        <f>IF(SUM(RX6,SB6)&gt;0,SUM(RX6,SB6),"")</f>
        <v/>
      </c>
      <c r="SK6" s="40" t="str">
        <f>IF(SUM(RW6:RX6,RZ6:SB6,SD6)-SUM(RY6,SC6)&gt;0,SUM(RW6:RX6,RZ6:SB6,SD6)-SUM(RY6,SC6),"")</f>
        <v/>
      </c>
      <c r="SL6" s="40" t="str">
        <f>IF(SUM(SF6,SG6,SK6)&gt;0,SUM(SF6,SG6,SK6),"")</f>
        <v/>
      </c>
      <c r="SM6" s="26">
        <f>IF($CA6="P",BK6,(BK6+AO6)/2)</f>
        <v>19.05</v>
      </c>
      <c r="SN6" s="26">
        <f>IF($CA6="P",BL6,(BL6+AP6)/2)</f>
        <v>8.4</v>
      </c>
      <c r="SO6" s="26">
        <f>IF($CA6="P",BM6,(BM6+AQ6)/2)</f>
        <v>0.3</v>
      </c>
      <c r="SP6" s="26">
        <f>IF($CA6="P",BN6,(BN6+AR6)/2)</f>
        <v>0</v>
      </c>
      <c r="SQ6" s="26">
        <f>IF($CA6="P",BO6,(BO6+AS6)/2)</f>
        <v>18.649999999999999</v>
      </c>
      <c r="SR6" s="26">
        <f>IF($CA6="P",BP6,(BP6+AT6)/2)</f>
        <v>7.6999999999999993</v>
      </c>
      <c r="SS6" s="26">
        <f>IF($CA6="P",BQ6,(BQ6+AU6)/2)</f>
        <v>0</v>
      </c>
      <c r="ST6" s="26">
        <f>IF($CA6="P",BR6,(BR6+AV6)/2)</f>
        <v>0</v>
      </c>
      <c r="SU6" s="26">
        <f>IF($CA6="P",BS6,(BS6+AW6)/2)</f>
        <v>18.899999999999999</v>
      </c>
      <c r="SV6" s="26">
        <f>IF($CA6="P",BT6,(BT6+AX6)/2)</f>
        <v>8</v>
      </c>
      <c r="SW6" s="26">
        <f>IF($CA6="P",BU6,(BU6+AY6)/2)</f>
        <v>0</v>
      </c>
      <c r="SX6" s="26">
        <f>IF($CA6="P",BV6,(BV6+AZ6)/2)</f>
        <v>0</v>
      </c>
      <c r="SY6" s="26">
        <f>IF($CA6="P",BW6,(BW6+BA6)/2)</f>
        <v>16.850000000000001</v>
      </c>
      <c r="SZ6" s="26">
        <f>IF($CA6="P",BX6,(BX6+BB6)/2)</f>
        <v>7</v>
      </c>
      <c r="TA6" s="26">
        <f>IF($CA6="P",BY6,(BY6+BC6)/2)</f>
        <v>0.1</v>
      </c>
      <c r="TB6" s="26">
        <f>IF($CA6="P",BZ6,(BZ6+BD6)/2)</f>
        <v>0.3</v>
      </c>
      <c r="TC6" s="28" t="s">
        <v>53</v>
      </c>
      <c r="TD6" s="11">
        <f>IF(SUM(SN6,SR6)&gt;0,SUM(SN6,SR6),"")</f>
        <v>16.100000000000001</v>
      </c>
      <c r="TE6" s="11">
        <f>IF(SUM(SM6:SN6,SP6:SR6,ST6)-SO6-SS6&gt;0,SUM(SM6:SN6,SP6:SR6,ST6)-SO6-SS6,"")</f>
        <v>53.5</v>
      </c>
      <c r="TF6" s="11">
        <f>IF(SUM(SV6,SZ6)&gt;0,SUM(SV6,SZ6),"")</f>
        <v>15</v>
      </c>
      <c r="TG6" s="11">
        <f>IF(SUM(SU6:SV6,SX6:SZ6,TB6)-SUM(SW6,TA6)&gt;0,SUM(SU6:SV6,SX6:SZ6,TB6)-SUM(SW6,TA6),"")</f>
        <v>50.949999999999996</v>
      </c>
      <c r="TH6" s="11">
        <f>IF(SUM(TE6,TG6)&gt;0,SUM(TE6,TG6),"")</f>
        <v>104.44999999999999</v>
      </c>
    </row>
    <row r="7" spans="1:528" x14ac:dyDescent="0.2">
      <c r="A7" s="4" cm="1">
        <f t="array" ref="A7">IF(AND(H7&lt;&gt;"",H7&lt;&gt;"No DD"),SUMPRODUCT((H$4:H$32&lt;&gt;"")*(H$4:H$32&lt;&gt;"No DD")*(E$4:E$32&gt;E7))+1,IF(H7="No DD",SUMPRODUCT((H$4:H$32="No DD")*(E$4:E$32&gt;E7))+1+SUMPRODUCT((H$4:H$32&lt;&gt;"")*(H$4:H$32&lt;&gt;"No DD")),""))</f>
        <v>4</v>
      </c>
      <c r="B7" s="5" t="s">
        <v>201</v>
      </c>
      <c r="C7" s="4" t="s">
        <v>5</v>
      </c>
      <c r="D7" s="4">
        <v>2007</v>
      </c>
      <c r="E7" s="9">
        <f>SUM(J7:P7)+SUM(J7:M7)*0.0000001+SUM(J7)*0.0000000000001</f>
        <v>160.90001063000528</v>
      </c>
      <c r="F7" s="3" t="str">
        <f>IF(OR(AND(AJ7&gt;=AN$34,AK7&gt;=AN$38,AJ7&lt;&gt;"",AI7=""),AND(AL7&gt;=AN$34,AM7&gt;=AN$38,AL7&lt;&gt;"",AI7=""),AND(BF7&gt;=BJ$34,BG7&gt;=BJ$38,BF7&lt;&gt;"",BE7=""),AND(BH7&gt;=BJ$34,BI7&gt;=BJ$38,BH7&lt;&gt;"",BE7=""),AND(CB7&gt;=CF$34,CC7&gt;=CF$38,CB7&lt;&gt;"",CA7=""),AND(CD7&gt;=CF$34,CE7&gt;=CF$38,CD7&lt;&gt;""),AND(DC7&gt;=DJ$34,DD7&gt;=DJ$38,DC7&lt;&gt;""),AND(DH7&gt;=DJ$34,DI7&gt;=DJ$38,DH7&lt;&gt;""),AND(EE7&gt;=EL$34,EF7&gt;=EL$38,EE7&lt;&gt;""),AND(EJ7&gt;=EL$34,EK7&gt;=EL$38,EJ7&lt;&gt;""),AND(FG7&gt;=FN$34,FH7&gt;=FN$38,FG7&lt;&gt;""),AND(FL7&gt;=FN$34,FM7&gt;=FN$38,FL7&lt;&gt;""),AND(GI7&gt;=GP$34,GJ7&gt;=GP$38,GI7&lt;&gt;""),AND(GN7&gt;=GP$34,GO7&gt;=GP$38,GN7&lt;&gt;""),AND(HK7&gt;=HR$34,HL7&gt;=HR$38,HK7&lt;&gt;""),AND(HP7&gt;=HR$34,HQ7&gt;=HR$38,HP7&lt;&gt;""),AND(IM7&gt;=IT$34,IN7&gt;=IT$38,IM7&lt;&gt;""),AND(IR7&gt;=IT$34,IS7&gt;=IT$38,IR7&lt;&gt;""),AND(JO7&gt;=JV$34,JP7&gt;=JV$38,JO7&lt;&gt;""),AND(JT7&gt;=JV$34,JU7&gt;=JV$38,JT7&lt;&gt;""),AND(KQ7&gt;=KX$34,KR7&gt;=KX$38,KQ7&lt;&gt;""),AND(KV7&gt;=KX$34,KW7&gt;=KX$38,KV7&lt;&gt;""),AND(LS7&gt;=LZ$34,LT7&gt;=LZ$38,LS7&lt;&gt;""),AND(LX7&gt;=LZ$34,LY7&gt;=LZ$38,LX7&lt;&gt;""),AND(MU7&gt;=NB$34,MV7&gt;=NB$38,MU7&lt;&gt;""),AND(MZ7&gt;=NB$34,NA7&gt;=NB$38,MZ7&lt;&gt;""),AND(NW7&gt;=OD$34,NX7&gt;=OD$38,NW7&lt;&gt;""),AND(OB7&gt;=OD$34,OC7&gt;=OD$38,OB7&lt;&gt;""),AND(OY7&gt;=PF$34,OZ7&gt;=PF$38,OY7&lt;&gt;""),AND(PD7&gt;=PF$34,PE7&gt;=PF$38,PD7&lt;&gt;""),AND(QA7&gt;=QH$34,QB7&gt;=QH$38,QA7&lt;&gt;""),AND(QF7&gt;=QH$34,QG7&gt;=QH$38,QF7&lt;&gt;""),AND(RC7&gt;=RJ$34,RD7&gt;=RJ$38,RC7&lt;&gt;""),AND(RH7&gt;=RJ$34,RI7&gt;=RJ$38,RH7&lt;&gt;""),AND(SE7&gt;=SL$34,SF7&gt;=SL$38,SE7&lt;&gt;""),AND(SJ7&gt;=SL$34,SK7&gt;=SL$38,SJ7&lt;&gt;"")),"P","")</f>
        <v>P</v>
      </c>
      <c r="G7" s="3" t="str">
        <f>IF(OR(AND(AK7&gt;=AN$38,AK7&lt;&gt;"",AI7=""),AND(AM7&gt;=AN$38,AM7&lt;&gt;"",AI7=""),AND(BG7&gt;=BJ$38,BG7&lt;&gt;"",BE7=""),AND(BI7&gt;=BJ$38,BI7&lt;&gt;"",BE7=""),AND(CC7&gt;=CF$38,CC7&lt;&gt;"",CA7=""),AND(CE7&gt;=CF$38,CE7&lt;&gt;"",CA7=""),AND(DD7&gt;=DJ$38,DD7&lt;&gt;""),AND(DI7&gt;=DJ$38,DI7&lt;&gt;""),AND(EF7&gt;=EL$38,EF7&lt;&gt;""),AND(EK7&gt;=EL$38,EK7&lt;&gt;""),AND(FH7&gt;=FN$38,FH7&lt;&gt;""),AND(FM7&gt;=FN$38,FM7&lt;&gt;""),AND(GJ7&gt;=GP$38,GJ7&lt;&gt;""),AND(GO7&gt;=GP$38,GO7&lt;&gt;""),AND(HL7&gt;=HR$38,HL7&lt;&gt;""),AND(HQ7&gt;=HR$38,HQ7&lt;&gt;""),AND(IN7&gt;=IT$38,IN7&lt;&gt;""),AND(IS7&gt;=IT$38,IS7&lt;&gt;""),AND(JP7&gt;=JV$38,JP7&lt;&gt;""),AND(JU7&gt;=JV$38,JU7&lt;&gt;""),AND(KR7&gt;=KX$38,KR7&lt;&gt;""),AND(KW7&gt;=KX$38,KW7&lt;&gt;""),AND(LT7&gt;=LZ$38,LT7&lt;&gt;""),AND(LY7&gt;=LZ$38,LY7&lt;&gt;""),AND(MV7&gt;=NB$38,MV7&lt;&gt;""),AND(NA7&gt;=NB$38,NA7&lt;&gt;""),AND(NX7&gt;=OD$38,NX7&lt;&gt;""),AND(OC7&gt;=OD$38,OC7&lt;&gt;""),AND(OZ7&gt;=PF$38,OZ7&lt;&gt;""),AND(PE7&gt;=PF$38,PE7&lt;&gt;""),AND(QB7&gt;=QH$38,QB7&lt;&gt;""),AND(QG7&gt;=QH$38,QG7&lt;&gt;""),AND(RD7&gt;=RJ$38,RD7&lt;&gt;""),AND(RI7&gt;=RJ$38,RI7&lt;&gt;""),AND(SF7&gt;=SL$38,SF7&lt;&gt;""),AND(SK7&gt;=SL$38,SK7&lt;&gt;"")),"P","")</f>
        <v>P</v>
      </c>
      <c r="H7" s="36" t="str">
        <f>IF(AND(G7="P",F7=""),"No DD",IF(OR(AND(AJ7&gt;=AN$37,AK7&gt;=AN$41,AJ7&lt;&gt;"",AI7=""),AND(AL7&gt;=AN$37,AM7&gt;=AN$41,AL7&lt;&gt;"",AI7=""),AND(BF7&gt;=BJ$37,BG7&gt;=BJ$41,BF7&lt;&gt;"",BE7=""),AND(BH7&gt;=BJ$37,BI7&gt;=BJ$41,BH7&lt;&gt;"",BE7=""),AND(CB7&gt;=CF$37,CC7&gt;=CF$41,CB7&lt;&gt;"",CA7=""),AND(CD7&gt;=CF$37,CE7&gt;=CF$41,CD7&lt;&gt;""),AND(DC7&gt;=DJ$37,DD7&gt;=DJ$41,DC7&lt;&gt;""),AND(DH7&gt;=DJ$37,DI7&gt;=DJ$41,DH7&lt;&gt;""),AND(EE7&gt;=EL$37,EF7&gt;=EL$41,EE7&lt;&gt;""),AND(EJ7&gt;=EL$37,EK7&gt;=EL$41,EJ7&lt;&gt;""),AND(FG7&gt;=FN$37,FH7&gt;=FN$41,FG7&lt;&gt;""),AND(FL7&gt;=FN$37,FM7&gt;=FN$41,FL7&lt;&gt;""),AND(GI7&gt;=GP$37,GJ7&gt;=GP$41,GI7&lt;&gt;""),AND(GN7&gt;=GP$37,GO7&gt;=GP$41,GN7&lt;&gt;""),AND(HK7&gt;=HR$37,HL7&gt;=HR$41,HK7&lt;&gt;""),AND(HP7&gt;=HR$37,HQ7&gt;=HR$41,HP7&lt;&gt;""),AND(IM7&gt;=IT$37,IN7&gt;=IT$41,IM7&lt;&gt;""),AND(IR7&gt;=IT$37,IS7&gt;=IT$41,IR7&lt;&gt;""),AND(JO7&gt;=JV$37,JP7&gt;=JV$41,JO7&lt;&gt;""),AND(JT7&gt;=JV$37,JU7&gt;=JV$41,JT7&lt;&gt;""),AND(KQ7&gt;=KX$37,KR7&gt;=KX$41,KQ7&lt;&gt;""),AND(KV7&gt;=KX$37,KW7&gt;=KX$41,KV7&lt;&gt;""),AND(LS7&gt;=LZ$37,LT7&gt;=LZ$41,LS7&lt;&gt;""),AND(LX7&gt;=LZ$37,LY7&gt;=LZ$41,LX7&lt;&gt;""),AND(MU7&gt;=NB$37,MV7&gt;=NB$41,MU7&lt;&gt;""),AND(MZ7&gt;=NB$37,NA7&gt;=NB$41,MZ7&lt;&gt;""),AND(NW7&gt;=OD$37,NX7&gt;=OD$41,NW7&lt;&gt;""),AND(OB7&gt;=OD$37,OC7&gt;=OD$41,OB7&lt;&gt;""),AND(OY7&gt;=PF$37,OZ7&gt;=PF$41,OY7&lt;&gt;""),AND(PD7&gt;=PF$37,PE7&gt;=PF$41,PD7&lt;&gt;""),AND(QA7&gt;=QH$37,QB7&gt;=QH$41,QA7&lt;&gt;""),AND(QF7&gt;=QH$37,QG7&gt;=QH$41,QF7&lt;&gt;""),AND(RC7&gt;=RJ$37,RD7&gt;=RJ$41,RC7&lt;&gt;""),AND(RH7&gt;=RJ$37,RI7&gt;=RJ$41,RH7&lt;&gt;""),AND(SE7&gt;=SL$37,SF7&gt;=SL$41,SE7&lt;&gt;""),AND(SJ7&gt;=SL$37,SK7&gt;=SL$41,SJ7&lt;&gt;"")),"Merit",IF(OR(AND(AJ7&gt;=AN$36,AK7&gt;=AN$40,AJ7&lt;&gt;"",AI7=""),AND(AL7&gt;=AN$36,AM7&gt;=AN$40,AL7&lt;&gt;"",AI7=""),AND(BF7&gt;=BJ$36,BG7&gt;=BJ$40,BF7&lt;&gt;"",BE7=""),AND(BH7&gt;=BJ$36,BI7&gt;=BJ$40,BH7&lt;&gt;"",BE7=""),AND(CB7&gt;=CF$36,CC7&gt;=CF$40,CB7&lt;&gt;"",CA7=""),AND(CD7&gt;=CF$36,CE7&gt;=CF$40,CD7&lt;&gt;""),AND(DC7&gt;=DJ$36,DD7&gt;=DJ$40,DC7&lt;&gt;""),AND(DH7&gt;=DJ$36,DI7&gt;=DJ$40,DH7&lt;&gt;""),AND(EE7&gt;=EL$36,EF7&gt;=EL$40,EE7&lt;&gt;""),AND(EJ7&gt;=EL$36,EK7&gt;=EL$40,EJ7&lt;&gt;""),AND(FG7&gt;=FN$36,FH7&gt;=FN$40,FG7&lt;&gt;""),AND(FL7&gt;=FN$36,FM7&gt;=FN$40,FL7&lt;&gt;""),AND(GI7&gt;=GP$36,GJ7&gt;=GP$40,GI7&lt;&gt;""),AND(GN7&gt;=GP$36,GO7&gt;=GP$40,GN7&lt;&gt;""),AND(HK7&gt;=HR$36,HL7&gt;=HR$40,HK7&lt;&gt;""),AND(HP7&gt;=HR$36,HQ7&gt;=HR$40,HP7&lt;&gt;""),AND(IM7&gt;=IT$36,IN7&gt;=IT$40,IM7&lt;&gt;""),AND(IR7&gt;=IT$36,IS7&gt;=IT$40,IR7&lt;&gt;""),AND(JO7&gt;=JV$36,JP7&gt;=JV$40,JO7&lt;&gt;""),AND(JT7&gt;=JV$36,JU7&gt;=JV$40,JT7&lt;&gt;""),AND(KQ7&gt;=KX$36,KR7&gt;=KX$40,KQ7&lt;&gt;""),AND(KV7&gt;=KX$36,KW7&gt;=KX$40,KV7&lt;&gt;""),AND(LS7&gt;=LZ$36,LT7&gt;=LZ$40,LS7&lt;&gt;""),AND(LX7&gt;=LZ$36,LY7&gt;=LZ$40,LX7&lt;&gt;""),AND(MU7&gt;=NB$36,MV7&gt;=NB$40,MU7&lt;&gt;""),AND(MZ7&gt;=NB$36,NA7&gt;=NB$40,MZ7&lt;&gt;""),AND(NW7&gt;=OD$36,NX7&gt;=OD$40,NW7&lt;&gt;""),AND(OB7&gt;=OD$36,OC7&gt;=OD$40,OB7&lt;&gt;""),AND(OY7&gt;=PF$36,OZ7&gt;=PF$40,OY7&lt;&gt;""),AND(PD7&gt;=PF$36,PE7&gt;=PF$40,PD7&lt;&gt;""),AND(QA7&gt;=QH$36,QB7&gt;=QH$40,QA7&lt;&gt;""),AND(QF7&gt;=QH$36,QG7&gt;=QH$40,QF7&lt;&gt;""),AND(RC7&gt;=RJ$36,RD7&gt;=RJ$40,RC7&lt;&gt;""),AND(RH7&gt;=RJ$36,RI7&gt;=RJ$40,RH7&lt;&gt;""),AND(SE7&gt;=SL$36,SF7&gt;=SL$40,SE7&lt;&gt;""),AND(SJ7&gt;=SL$36,SK7&gt;=SL$40,SJ7&lt;&gt;"")),"Excellence",IF(I7="P","Worlds Team",IF(F7="P","National Team","")))))</f>
        <v>Worlds Team</v>
      </c>
      <c r="I7" s="3" t="str">
        <f>IF(OR(AND(AJ7&gt;=AN$35,AK7&gt;=AN$39,AJ7&lt;&gt;"",AI7=""),AND(AL7&gt;=AN$35,AM7&gt;=AN$39,AL7&lt;&gt;"",AI7=""),AND(BF7&gt;=BJ$35,BG7&gt;=BJ$39,BF7&lt;&gt;"",BE7=""),AND(BH7&gt;=BJ$35,BI7&gt;=BJ$39,BH7&lt;&gt;"",BE7=""),AND(CB7&gt;=CF$35,CC7&gt;=CF$39,CB7&lt;&gt;"",CA7=""),AND(CD7&gt;=CF$35,CE7&gt;=CF$39,CD7&lt;&gt;""),AND(DC7&gt;=DJ$35,DD7&gt;=DJ$39,DC7&lt;&gt;""),AND(DH7&gt;=DJ$35,DI7&gt;=DJ$39,DH7&lt;&gt;""),AND(EE7&gt;=EL$35,EF7&gt;=EL$39,EE7&lt;&gt;""),AND(EJ7&gt;=EL$35,EK7&gt;=EL$39,EJ7&lt;&gt;""),AND(FG7&gt;=FN$35,FH7&gt;=FN$39,FG7&lt;&gt;""),AND(FL7&gt;=FN$35,FM7&gt;=FN$39,FL7&lt;&gt;""),AND(GI7&gt;=GP$35,GJ7&gt;=GP$39,GI7&lt;&gt;""),AND(GN7&gt;=GP$35,GO7&gt;=GP$39,GN7&lt;&gt;""),AND(HK7&gt;=HR$35,HL7&gt;=HR$39,HK7&lt;&gt;""),AND(HP7&gt;=HR$35,HQ7&gt;=HR$39,HP7&lt;&gt;""),AND(IM7&gt;=IT$35,IN7&gt;=IT$39,IM7&lt;&gt;""),AND(IR7&gt;=IT$35,IS7&gt;=IT$39,IR7&lt;&gt;""),AND(JO7&gt;=JV$35,JP7&gt;=JV$39,JO7&lt;&gt;""),AND(JT7&gt;=JV$35,JU7&gt;=JV$39,JT7&lt;&gt;""),AND(KQ7&gt;=KX$35,KR7&gt;=KX$39,KQ7&lt;&gt;""),AND(KV7&gt;=KX$35,KW7&gt;=KX$39,KV7&lt;&gt;""),AND(LS7&gt;=LZ$35,LT7&gt;=LZ$39,LS7&lt;&gt;""),AND(LX7&gt;=LZ$35,LY7&gt;=LZ$39,LX7&lt;&gt;""),AND(MU7&gt;=NB$35,MV7&gt;=NB$39,MU7&lt;&gt;""),AND(MZ7&gt;=NB$35,NA7&gt;=NB$39,MZ7&lt;&gt;""),AND(NW7&gt;=OD$35,NX7&gt;=OD$39,NW7&lt;&gt;""),AND(OB7&gt;=OD$35,OC7&gt;=OD$39,OB7&lt;&gt;""),AND(OY7&gt;=PF$35,OZ7&gt;=PF$39,OY7&lt;&gt;""),AND(PD7&gt;=PF$35,PE7&gt;=PF$39,PD7&lt;&gt;""),AND(QA7&gt;=QH$35,QB7&gt;=QH$39,QA7&lt;&gt;""),AND(QF7&gt;=QH$35,QG7&gt;=QH$39,QF7&lt;&gt;""),AND(RC7&gt;=RJ$35,RD7&gt;=RJ$39,RC7&lt;&gt;""),AND(RH7&gt;=RJ$35,RI7&gt;=RJ$39,RH7&lt;&gt;""),AND(SE7&gt;=SL$35,SF7&gt;=SL$39,SE7&lt;&gt;""),AND(SJ7&gt;=SL$35,SK7&gt;=SL$39,SJ7&lt;&gt;"")),"P","")</f>
        <v>P</v>
      </c>
      <c r="J7" s="8">
        <f>IF(COUNT(AK7,BG7,CC7)&gt;0,LARGE((AK7,BG7,CC7),1),0)</f>
        <v>53.2</v>
      </c>
      <c r="K7" s="8" t="str">
        <f>IF(J7=0,"",IF(J7=CC7,$BK$1,IF(J7=BG7,$AO$1,IF(J7=AK7,$S$1,""))))</f>
        <v>2025 3rd Domestic Trial</v>
      </c>
      <c r="L7" s="8">
        <f>IF(COUNT(AK7,BG7,CC7)&gt;1,LARGE((AK7,BG7,CC7),2),0)</f>
        <v>53.099999999999994</v>
      </c>
      <c r="M7" s="8" t="str">
        <f>IF(K7=0,"",IF(AND(L7=J7,L7=AK7,K7=BG7),$S$1,IF(AND(L7=J7,L7=AK7,L7=CC7),$S$1,IF(AND(L7=J7,L7=CC7,L7=BG7),$AO$1,IF(L7=CC7,$BK$1,IF(L7=BG7,$AO$1,IF(L7=AK7,$S$1,"")))))))</f>
        <v>2025 Nationals</v>
      </c>
      <c r="N7" s="8">
        <f>IF(MAX(AM7,BI7,CE7)&gt;0,MAX(AM7,BI7,CE7),0)</f>
        <v>54.599999999999994</v>
      </c>
      <c r="O7" s="8" t="str">
        <f>IF(N7=0,"",IF(N7=CE7,$BK$1,IF(N7=BI7,$AO$1,IF(N7=AM7,$S$1,""))))</f>
        <v>2025 3rd Domestic Trial</v>
      </c>
      <c r="P7" s="8" t="str">
        <f>IF(MAX(CG7:CH7)&gt;0,MAX(CG7:CH7),"")</f>
        <v/>
      </c>
      <c r="Q7" s="11" t="str">
        <f>IF(P7="","",IF(P7=CG7,"("&amp;CG$2&amp;")",IF(P7=CH7,"("&amp;CH$2&amp;")")))</f>
        <v/>
      </c>
      <c r="R7" s="8" t="str">
        <f>IF(P7="","",IF(P7=CG7,IF(P7+IF(L7="",0,L7)=SF7,$RK$1,IF(P7+IF(L7="",0,L7)=RD7,$QI$1,IF(P7+IF(L7="",0,L7)=QB7,$PG$1,IF(P7+IF(L7="",0,L7)=OZ7,$OE$1,IF(P7+IF(L7="",0,L7)=NX7,$NC$1,IF(P7+IF(L7="",0,L7)=MV7,$MA$1,IF(P7+IF(L7="",0,L7)=LT7,$KY$1,IF(P7+IF(L7="",0,L7)=KR7,$JW$1,IF(P7+IF(L7="",0,L7)=JP7,$IU$1,IF(P7+IF(L7="",0,L7)=IN7,$HS$1,IF(P7+IF(L7="",0,L7)=HL7,$GQ$1,IF(P7+IF(L7="",0,L7)=GJ7,$FO$1,IF(P7+IF(L7="",0,L7)=FH7,$EM$1,IF(P7+IF(L7="",0,L7)=EF7,$DK$1,IF(P7+IF(L7="",0,L7)=DD7,$CI$1))))))))))))))),IF(P7=CH7,IF(P7+IF(N7="",0,N7)=SK7,$RK$1,IF(P7+IF(N7="",0,N7)=RI7,$QI$1,IF(P7+IF(N7="",0,N7)=QG7,$PG$1,IF(P7+IF(N7="",0,N7)=PE7,$OE$1,IF(P7+IF(N7="",0,N7)=OC7,$NC$1,IF(P7+IF(N7="",0,N7)=NA7,$MA$1,IF(P7+IF(N7="",0,N7)=LY7,$KY$1,IF(P7+IF(N7="",0,N7)=KW7,$JW$1,IF(P7+IF(N7="",0,N7)=JU7,$IU$1,IF(P7+IF(N7="",0,N7)=IS7,$HS$1,IF(P7+IF(N7="",0,N7)=HQ7,$GQ$1,IF(P7+IF(N7="",0,N7)=GO7,$FO$1,IF(P7+IF(N7="",0,N7)=FM7,$EM$1,IF(P7+IF(N7="",0,N7)=EK7,$DK$1,IF(P7+IF(N7="",0,N7)=DI7,$CI$1))))))))))))))))))</f>
        <v/>
      </c>
      <c r="S7" s="19">
        <v>18.600000000000001</v>
      </c>
      <c r="T7" s="19">
        <v>8.4</v>
      </c>
      <c r="U7" s="19">
        <v>0</v>
      </c>
      <c r="V7" s="19">
        <v>0</v>
      </c>
      <c r="W7" s="19">
        <v>18.2</v>
      </c>
      <c r="X7" s="19">
        <v>7.7</v>
      </c>
      <c r="Y7" s="19">
        <v>0.2</v>
      </c>
      <c r="Z7" s="19">
        <v>0</v>
      </c>
      <c r="AA7" s="19">
        <v>18.600000000000001</v>
      </c>
      <c r="AB7" s="19">
        <v>8.4</v>
      </c>
      <c r="AC7" s="19">
        <v>0.6</v>
      </c>
      <c r="AD7" s="19">
        <v>0</v>
      </c>
      <c r="AE7" s="19">
        <v>18.2</v>
      </c>
      <c r="AF7" s="19">
        <v>7.7</v>
      </c>
      <c r="AG7" s="19">
        <v>0.2</v>
      </c>
      <c r="AH7" s="19">
        <v>0</v>
      </c>
      <c r="AI7" s="27"/>
      <c r="AJ7" s="40">
        <f>IF(SUM(T7,X7)&gt;0,SUM(T7,X7),"")</f>
        <v>16.100000000000001</v>
      </c>
      <c r="AK7" s="40">
        <f>IF(SUM(S7:T7,V7:X7,Z7)-U7-Y7&gt;0,SUM(S7:T7,V7:X7,Z7)-U7-Y7,"")</f>
        <v>52.7</v>
      </c>
      <c r="AL7" s="40">
        <f>IF(SUM(AB7,AF7)&gt;0,SUM(AB7,AF7),"")</f>
        <v>16.100000000000001</v>
      </c>
      <c r="AM7" s="40">
        <f>IF(SUM(AA7:AB7,AD7:AF7,AH7)-SUM(AC7,AG7)&gt;0,SUM(AA7:AB7,AD7:AF7,AH7)-SUM(AC7,AG7),"")</f>
        <v>52.100000000000009</v>
      </c>
      <c r="AN7" s="40">
        <f>IF(SUM(AK7,AM7)&gt;0,SUM(AK7,AM7),"")</f>
        <v>104.80000000000001</v>
      </c>
      <c r="AO7" s="18">
        <v>19</v>
      </c>
      <c r="AP7" s="18">
        <v>8.4</v>
      </c>
      <c r="AQ7" s="18">
        <v>0.2</v>
      </c>
      <c r="AR7" s="18">
        <v>0</v>
      </c>
      <c r="AS7" s="18">
        <v>18.2</v>
      </c>
      <c r="AT7" s="18">
        <v>7.7</v>
      </c>
      <c r="AU7" s="18">
        <v>0</v>
      </c>
      <c r="AV7" s="18">
        <v>0</v>
      </c>
      <c r="AW7" s="18">
        <v>18.7</v>
      </c>
      <c r="AX7" s="18">
        <v>8.4</v>
      </c>
      <c r="AY7" s="18">
        <v>0.8</v>
      </c>
      <c r="AZ7" s="18">
        <v>0</v>
      </c>
      <c r="BA7" s="18">
        <v>18.5</v>
      </c>
      <c r="BB7" s="18">
        <v>7.7</v>
      </c>
      <c r="BC7" s="18">
        <v>0.2</v>
      </c>
      <c r="BD7" s="18">
        <v>0</v>
      </c>
      <c r="BE7" s="28"/>
      <c r="BF7" s="11">
        <f>IF(SUM(AP7,AT7)&gt;0,SUM(AP7,AT7),"")</f>
        <v>16.100000000000001</v>
      </c>
      <c r="BG7" s="11">
        <f>IF(SUM(AO7:AP7,AR7:AT7,AV7)-AQ7-AU7&gt;0,SUM(AO7:AP7,AR7:AT7,AV7)-AQ7-AU7,"")</f>
        <v>53.099999999999994</v>
      </c>
      <c r="BH7" s="11">
        <f>IF(SUM(AX7,BB7)&gt;0,SUM(AX7,BB7),"")</f>
        <v>16.100000000000001</v>
      </c>
      <c r="BI7" s="11">
        <f>IF(SUM(AW7:AX7,AZ7:BB7,BD7)-SUM(AY7,BC7)&gt;0,SUM(AW7:AX7,AZ7:BB7,BD7)-SUM(AY7,BC7),"")</f>
        <v>52.300000000000004</v>
      </c>
      <c r="BJ7" s="11">
        <f>IF(SUM(BG7,BI7)&gt;0,SUM(BG7,BI7),"")</f>
        <v>105.4</v>
      </c>
      <c r="BK7" s="19">
        <v>19.100000000000001</v>
      </c>
      <c r="BL7" s="19">
        <v>8</v>
      </c>
      <c r="BM7" s="19">
        <v>0</v>
      </c>
      <c r="BN7" s="19">
        <v>0.3</v>
      </c>
      <c r="BO7" s="19">
        <v>18.8</v>
      </c>
      <c r="BP7" s="19">
        <v>7.6</v>
      </c>
      <c r="BQ7" s="19">
        <v>0.6</v>
      </c>
      <c r="BR7" s="19">
        <v>0</v>
      </c>
      <c r="BS7" s="19">
        <v>18.899999999999999</v>
      </c>
      <c r="BT7" s="19">
        <v>8</v>
      </c>
      <c r="BU7" s="19">
        <v>0.2</v>
      </c>
      <c r="BV7" s="19">
        <v>0.3</v>
      </c>
      <c r="BW7" s="19">
        <v>19.2</v>
      </c>
      <c r="BX7" s="19">
        <v>8.4</v>
      </c>
      <c r="BY7" s="19">
        <v>0</v>
      </c>
      <c r="BZ7" s="19">
        <v>0</v>
      </c>
      <c r="CA7" s="27"/>
      <c r="CB7" s="40">
        <f>IF(SUM(BL7,BP7)&gt;0,SUM(BL7,BP7),"")</f>
        <v>15.6</v>
      </c>
      <c r="CC7" s="40">
        <f>IF(SUM(BK7:BL7,BN7:BP7,BR7)-BM7-BQ7&gt;0,SUM(BK7:BL7,BN7:BP7,BR7)-BM7-BQ7,"")</f>
        <v>53.2</v>
      </c>
      <c r="CD7" s="40">
        <f>IF(SUM(BT7,BX7)&gt;0,SUM(BT7,BX7),"")</f>
        <v>16.399999999999999</v>
      </c>
      <c r="CE7" s="40">
        <f>IF(SUM(BS7:BT7,BV7:BX7,BZ7)-SUM(BU7,BY7)&gt;0,SUM(BS7:BT7,BV7:BX7,BZ7)-SUM(BU7,BY7),"")</f>
        <v>54.599999999999994</v>
      </c>
      <c r="CF7" s="40">
        <f>IF(SUM(CC7,CE7)&gt;0,SUM(CC7,CE7),"")</f>
        <v>107.8</v>
      </c>
      <c r="CG7" s="51" t="str">
        <f>IF(MAX(DD7,EF7,FH7,GJ7,HL7,IN7,JP7,KR7,LT7,MV7,NX7,OZ7,QB7,RD7,SF7)-IF(L7="",0,L7)&gt;0.001,MAX(DD7,EF7,FH7,GJ7,HL7,IN7,JP7,KR7,LT7,MV7,NX7,OZ7,QB7,RD7,SF7)-IF(L7="",0,L7),"")</f>
        <v/>
      </c>
      <c r="CH7" s="51" t="str">
        <f>IF(MAX(DI7,EK7,FM7,GO7,HQ7,IS7,JU7,KW7,LY7,NA7,OC7,PE7,QG7,RI7,SK7)-IF(N7="",0,N7)&gt;0.001,MAX(DI7,EK7,FM7,GO7,HQ7,IS7,JU7,KW7,LY7,NA7,OC7,PE7,QG7,RI7,SK7)-IF(N7="",0,N7),"")</f>
        <v/>
      </c>
      <c r="CI7" s="17"/>
      <c r="CJ7" s="17"/>
      <c r="CK7" s="17"/>
      <c r="CL7" s="17"/>
      <c r="CM7" s="17"/>
      <c r="CN7" s="17"/>
      <c r="CO7" s="17"/>
      <c r="CP7" s="17"/>
      <c r="CQ7" s="17"/>
      <c r="CR7" s="17"/>
      <c r="CS7" s="17"/>
      <c r="CT7" s="17"/>
      <c r="CU7" s="17"/>
      <c r="CV7" s="17"/>
      <c r="CW7" s="17"/>
      <c r="CX7" s="17"/>
      <c r="CY7" s="17"/>
      <c r="CZ7" s="17"/>
      <c r="DA7" s="17"/>
      <c r="DB7" s="17"/>
      <c r="DC7" s="40" t="str">
        <f>IF(SUM(CJ7,CN7)&gt;0,SUM(CJ7,CN7),"")</f>
        <v/>
      </c>
      <c r="DD7" s="40" t="str">
        <f>IF(SUM(CI7:CJ7,CL7:CN7,CP7)-CK7-CO7&gt;0,SUM(CI7:CJ7,CL7:CN7,CP7)-CK7-CO7,"")</f>
        <v/>
      </c>
      <c r="DE7" s="40" t="str">
        <f>IF(SUM(CQ7:CR7,CT7)-CS7&gt;0,SUM(CQ7:CR7,CT7)-CS7,"")</f>
        <v/>
      </c>
      <c r="DF7" s="40" t="str">
        <f>IF(SUM(CJ7,CN7,CR7)&gt;0,SUM(CJ7,CN7,CR7),"")</f>
        <v/>
      </c>
      <c r="DG7" s="40" t="str">
        <f>IF(SUM(DD7,DE7)&gt;0,SUM(DD7,DE7),"")</f>
        <v/>
      </c>
      <c r="DH7" s="40" t="str">
        <f>IF(SUM(CV7,CZ7)&gt;0,SUM(CV7,CZ7),"")</f>
        <v/>
      </c>
      <c r="DI7" s="40" t="str">
        <f>IF(SUM(CU7:CV7,CX7:CZ7,DB7)-SUM(CW7,DA7)&gt;0,SUM(CU7:CV7,CX7:CZ7,DB7)-SUM(CW7,DA7),"")</f>
        <v/>
      </c>
      <c r="DJ7" s="40" t="str">
        <f>IF(SUM(DD7,DE7,DI7)&gt;0,SUM(DD7,DE7,DI7),"")</f>
        <v/>
      </c>
      <c r="DK7" s="18">
        <v>18.399999999999999</v>
      </c>
      <c r="DL7" s="18">
        <v>5.2</v>
      </c>
      <c r="DM7" s="18">
        <v>0.6</v>
      </c>
      <c r="DN7" s="18">
        <v>0</v>
      </c>
      <c r="DO7" s="18">
        <v>19</v>
      </c>
      <c r="DP7" s="18">
        <v>8.4</v>
      </c>
      <c r="DQ7" s="18">
        <v>0</v>
      </c>
      <c r="DR7" s="18">
        <v>0</v>
      </c>
      <c r="DS7" s="18"/>
      <c r="DT7" s="18"/>
      <c r="DU7" s="18"/>
      <c r="DV7" s="18"/>
      <c r="DW7" s="18"/>
      <c r="DX7" s="18"/>
      <c r="DY7" s="18"/>
      <c r="DZ7" s="18"/>
      <c r="EA7" s="18"/>
      <c r="EB7" s="18"/>
      <c r="EC7" s="18"/>
      <c r="ED7" s="18"/>
      <c r="EE7" s="11">
        <f>IF(SUM(DL7,DP7)&gt;0,SUM(DL7,DP7),"")</f>
        <v>13.600000000000001</v>
      </c>
      <c r="EF7" s="11">
        <f>IF(SUM(DK7:DL7,DN7:DP7,DR7)-DM7-DQ7&gt;0,SUM(DK7:DL7,DN7:DP7,DR7)-DM7-DQ7,"")</f>
        <v>50.399999999999991</v>
      </c>
      <c r="EG7" s="11" t="str">
        <f>IF(SUM(DS7:DT7,DV7)-DU7&gt;0,SUM(DS7:DT7,DV7)-DU7,"")</f>
        <v/>
      </c>
      <c r="EH7" s="11">
        <f>IF(SUM(DL7,DP7,DT7)&gt;0,SUM(DL7,DP7,DT7),"")</f>
        <v>13.600000000000001</v>
      </c>
      <c r="EI7" s="11">
        <f>IF(SUM(EF7,EG7)&gt;0,SUM(EF7,EG7),"")</f>
        <v>50.399999999999991</v>
      </c>
      <c r="EJ7" s="11" t="str">
        <f>IF(SUM(DX7,EB7)&gt;0,SUM(DX7,EB7),"")</f>
        <v/>
      </c>
      <c r="EK7" s="11" t="str">
        <f>IF(SUM(DW7:DX7,DZ7:EB7,ED7)-SUM(DY7,EC7)&gt;0,SUM(DW7:DX7,DZ7:EB7,ED7)-SUM(DY7,EC7),"")</f>
        <v/>
      </c>
      <c r="EL7" s="11">
        <f>IF(SUM(EF7,EG7,EK7)&gt;0,SUM(EF7,EG7,EK7),"")</f>
        <v>50.399999999999991</v>
      </c>
      <c r="EM7" s="17"/>
      <c r="EN7" s="17"/>
      <c r="EO7" s="17"/>
      <c r="EP7" s="17"/>
      <c r="EQ7" s="17"/>
      <c r="ER7" s="17"/>
      <c r="ES7" s="17"/>
      <c r="ET7" s="17"/>
      <c r="EU7" s="17"/>
      <c r="EV7" s="17"/>
      <c r="EW7" s="17"/>
      <c r="EX7" s="17"/>
      <c r="EY7" s="17"/>
      <c r="EZ7" s="17"/>
      <c r="FA7" s="17"/>
      <c r="FB7" s="17"/>
      <c r="FC7" s="17"/>
      <c r="FD7" s="17"/>
      <c r="FE7" s="17"/>
      <c r="FF7" s="17"/>
      <c r="FG7" s="40" t="str">
        <f>IF(SUM(EN7,ER7)&gt;0,SUM(EN7,ER7),"")</f>
        <v/>
      </c>
      <c r="FH7" s="40" t="str">
        <f>IF(SUM(EM7:EN7,EP7:ER7,ET7)-EO7-ES7&gt;0,SUM(EM7:EN7,EP7:ER7,ET7)-EO7-ES7,"")</f>
        <v/>
      </c>
      <c r="FI7" s="40" t="str">
        <f>IF(SUM(EU7:EV7,EX7)-EW7&gt;0,SUM(EU7:EV7,EX7)-EW7,"")</f>
        <v/>
      </c>
      <c r="FJ7" s="40" t="str">
        <f>IF(SUM(EN7,ER7,EV7)&gt;0,SUM(EN7,ER7,EV7),"")</f>
        <v/>
      </c>
      <c r="FK7" s="40" t="str">
        <f>IF(SUM(FH7,FI7)&gt;0,SUM(FH7,FI7),"")</f>
        <v/>
      </c>
      <c r="FL7" s="40" t="str">
        <f>IF(SUM(EZ7,FD7)&gt;0,SUM(EZ7,FD7),"")</f>
        <v/>
      </c>
      <c r="FM7" s="40" t="str">
        <f>IF(SUM(EY7:EZ7,FB7:FD7,FF7)-SUM(FA7,FE7)&gt;0,SUM(EY7:EZ7,FB7:FD7,FF7)-SUM(FA7,FE7),"")</f>
        <v/>
      </c>
      <c r="FN7" s="40" t="str">
        <f>IF(SUM(FH7,FI7,FM7)&gt;0,SUM(FH7,FI7,FM7),"")</f>
        <v/>
      </c>
      <c r="FO7" s="18">
        <v>15.5</v>
      </c>
      <c r="FP7" s="18">
        <v>4</v>
      </c>
      <c r="FQ7" s="18">
        <v>0</v>
      </c>
      <c r="FR7" s="18">
        <v>0</v>
      </c>
      <c r="FS7" s="18">
        <v>18</v>
      </c>
      <c r="FT7" s="18">
        <v>9.5</v>
      </c>
      <c r="FU7" s="18">
        <v>0.8</v>
      </c>
      <c r="FV7" s="18">
        <v>0</v>
      </c>
      <c r="FW7" s="18"/>
      <c r="FX7" s="18"/>
      <c r="FY7" s="18"/>
      <c r="FZ7" s="18"/>
      <c r="GA7" s="18"/>
      <c r="GB7" s="18"/>
      <c r="GC7" s="18"/>
      <c r="GD7" s="18"/>
      <c r="GE7" s="18"/>
      <c r="GF7" s="18"/>
      <c r="GG7" s="18"/>
      <c r="GH7" s="18"/>
      <c r="GI7" s="11">
        <f>IF(SUM(FP7,FT7)&gt;0,SUM(FP7,FT7),"")</f>
        <v>13.5</v>
      </c>
      <c r="GJ7" s="11">
        <f>IF(SUM(FO7:FP7,FR7:FT7,FV7)-FQ7-FU7&gt;0,SUM(FO7:FP7,FR7:FT7,FV7)-FQ7-FU7,"")</f>
        <v>46.2</v>
      </c>
      <c r="GK7" s="11" t="str">
        <f>IF(SUM(FW7:FX7,FZ7)-FY7&gt;0,SUM(FW7:FX7,FZ7)-FY7,"")</f>
        <v/>
      </c>
      <c r="GL7" s="11">
        <f>IF(SUM(FP7,FT7,FX7)&gt;0,SUM(FP7,FT7,FX7),"")</f>
        <v>13.5</v>
      </c>
      <c r="GM7" s="11">
        <f>IF(SUM(GJ7,GK7)&gt;0,SUM(GJ7,GK7),"")</f>
        <v>46.2</v>
      </c>
      <c r="GN7" s="11" t="str">
        <f>IF(SUM(GB7,GF7)&gt;0,SUM(GB7,GF7),"")</f>
        <v/>
      </c>
      <c r="GO7" s="11" t="str">
        <f>IF(SUM(GA7:GB7,GD7:GF7,GH7)-SUM(GC7,GG7)&gt;0,SUM(GA7:GB7,GD7:GF7,GH7)-SUM(GC7,GG7),"")</f>
        <v/>
      </c>
      <c r="GP7" s="11">
        <f>IF(SUM(GJ7,GK7,GO7)&gt;0,SUM(GJ7,GK7,GO7),"")</f>
        <v>46.2</v>
      </c>
      <c r="GQ7" s="17"/>
      <c r="GR7" s="17"/>
      <c r="GS7" s="17"/>
      <c r="GT7" s="17"/>
      <c r="GU7" s="17"/>
      <c r="GV7" s="17"/>
      <c r="GW7" s="17"/>
      <c r="GX7" s="17"/>
      <c r="GY7" s="17"/>
      <c r="GZ7" s="17"/>
      <c r="HA7" s="17"/>
      <c r="HB7" s="17"/>
      <c r="HC7" s="17"/>
      <c r="HD7" s="17"/>
      <c r="HE7" s="17"/>
      <c r="HF7" s="17"/>
      <c r="HG7" s="17"/>
      <c r="HH7" s="17"/>
      <c r="HI7" s="17"/>
      <c r="HJ7" s="17"/>
      <c r="HK7" s="40" t="str">
        <f>IF(SUM(GR7,GV7)&gt;0,SUM(GR7,GV7),"")</f>
        <v/>
      </c>
      <c r="HL7" s="40" t="str">
        <f>IF(SUM(GQ7:GR7,GT7:GV7,GX7)-GS7-GW7&gt;0,SUM(GQ7:GR7,GT7:GV7,GX7)-GS7-GW7,"")</f>
        <v/>
      </c>
      <c r="HM7" s="40" t="str">
        <f>IF(SUM(GY7:GZ7,HB7)-HA7&gt;0,SUM(GY7:GZ7,HB7)-HA7,"")</f>
        <v/>
      </c>
      <c r="HN7" s="40" t="str">
        <f>IF(SUM(GR7,GV7,GZ7)&gt;0,SUM(GR7,GV7,GZ7),"")</f>
        <v/>
      </c>
      <c r="HO7" s="40" t="str">
        <f>IF(SUM(HL7,HM7)&gt;0,SUM(HL7,HM7),"")</f>
        <v/>
      </c>
      <c r="HP7" s="40" t="str">
        <f>IF(SUM(HD7,HH7)&gt;0,SUM(HD7,HH7),"")</f>
        <v/>
      </c>
      <c r="HQ7" s="40" t="str">
        <f>IF(SUM(HC7:HD7,HF7:HH7,HJ7)-SUM(HE7,HI7)&gt;0,SUM(HC7:HD7,HF7:HH7,HJ7)-SUM(HE7,HI7),"")</f>
        <v/>
      </c>
      <c r="HR7" s="40" t="str">
        <f>IF(SUM(HL7,HM7,HQ7)&gt;0,SUM(HL7,HM7,HQ7),"")</f>
        <v/>
      </c>
      <c r="HS7" s="18"/>
      <c r="HT7" s="18"/>
      <c r="HU7" s="18"/>
      <c r="HV7" s="18"/>
      <c r="HW7" s="18"/>
      <c r="HX7" s="18"/>
      <c r="HY7" s="18"/>
      <c r="HZ7" s="18"/>
      <c r="IA7" s="18"/>
      <c r="IB7" s="18"/>
      <c r="IC7" s="18"/>
      <c r="ID7" s="18"/>
      <c r="IE7" s="18"/>
      <c r="IF7" s="18"/>
      <c r="IG7" s="18"/>
      <c r="IH7" s="18"/>
      <c r="II7" s="18"/>
      <c r="IJ7" s="18"/>
      <c r="IK7" s="18"/>
      <c r="IL7" s="18"/>
      <c r="IM7" s="11" t="str">
        <f>IF(SUM(HT7,HX7)&gt;0,SUM(HT7,HX7),"")</f>
        <v/>
      </c>
      <c r="IN7" s="11" t="str">
        <f>IF(SUM(HS7:HT7,HV7:HX7,HZ7)-HU7-HY7&gt;0,SUM(HS7:HT7,HV7:HX7,HZ7)-HU7-HY7,"")</f>
        <v/>
      </c>
      <c r="IO7" s="11" t="str">
        <f>IF(SUM(IA7:IB7,ID7)-IC7&gt;0,SUM(IA7:IB7,ID7)-IC7,"")</f>
        <v/>
      </c>
      <c r="IP7" s="11" t="str">
        <f>IF(SUM(HT7,HX7,IB7)&gt;0,SUM(HT7,HX7,IB7),"")</f>
        <v/>
      </c>
      <c r="IQ7" s="11" t="str">
        <f>IF(SUM(IN7,IO7)&gt;0,SUM(IN7,IO7),"")</f>
        <v/>
      </c>
      <c r="IR7" s="11" t="str">
        <f>IF(SUM(IF7,IJ7)&gt;0,SUM(IF7,IJ7),"")</f>
        <v/>
      </c>
      <c r="IS7" s="11" t="str">
        <f>IF(SUM(IE7:IF7,IH7:IJ7,IL7)-SUM(IG7,IK7)&gt;0,SUM(IE7:IF7,IH7:IJ7,IL7)-SUM(IG7,IK7),"")</f>
        <v/>
      </c>
      <c r="IT7" s="11" t="str">
        <f>IF(SUM(IN7,IO7,IS7)&gt;0,SUM(IN7,IO7,IS7),"")</f>
        <v/>
      </c>
      <c r="IU7" s="17"/>
      <c r="IV7" s="17"/>
      <c r="IW7" s="17"/>
      <c r="IX7" s="17"/>
      <c r="IY7" s="17"/>
      <c r="IZ7" s="17"/>
      <c r="JA7" s="17"/>
      <c r="JB7" s="17"/>
      <c r="JC7" s="17"/>
      <c r="JD7" s="17"/>
      <c r="JE7" s="17"/>
      <c r="JF7" s="17"/>
      <c r="JG7" s="17"/>
      <c r="JH7" s="17"/>
      <c r="JI7" s="17"/>
      <c r="JJ7" s="17"/>
      <c r="JK7" s="17"/>
      <c r="JL7" s="17"/>
      <c r="JM7" s="17"/>
      <c r="JN7" s="17"/>
      <c r="JO7" s="40" t="str">
        <f>IF(SUM(IV7,IZ7)&gt;0,SUM(IV7,IZ7),"")</f>
        <v/>
      </c>
      <c r="JP7" s="40" t="str">
        <f>IF(SUM(IU7:IV7,IX7:IZ7,JB7)-IW7-JA7&gt;0,SUM(IU7:IV7,IX7:IZ7,JB7)-IW7-JA7,"")</f>
        <v/>
      </c>
      <c r="JQ7" s="40" t="str">
        <f>IF(SUM(JC7:JD7,JF7)-JE7&gt;0,SUM(JC7:JD7,JF7)-JE7,"")</f>
        <v/>
      </c>
      <c r="JR7" s="40" t="str">
        <f>IF(SUM(IV7,IZ7,JD7)&gt;0,SUM(IV7,IZ7,JD7),"")</f>
        <v/>
      </c>
      <c r="JS7" s="40" t="str">
        <f>IF(SUM(JP7,JQ7)&gt;0,SUM(JP7,JQ7),"")</f>
        <v/>
      </c>
      <c r="JT7" s="40" t="str">
        <f>IF(SUM(JH7,JL7)&gt;0,SUM(JH7,JL7),"")</f>
        <v/>
      </c>
      <c r="JU7" s="40" t="str">
        <f>IF(SUM(JG7:JH7,JJ7:JL7,JN7)-SUM(JI7,JM7)&gt;0,SUM(JG7:JH7,JJ7:JL7,JN7)-SUM(JI7,JM7),"")</f>
        <v/>
      </c>
      <c r="JV7" s="40" t="str">
        <f>IF(SUM(JP7,JQ7,JU7)&gt;0,SUM(JP7,JQ7,JU7),"")</f>
        <v/>
      </c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8"/>
      <c r="KM7" s="18"/>
      <c r="KN7" s="18"/>
      <c r="KO7" s="18"/>
      <c r="KP7" s="18"/>
      <c r="KQ7" s="11" t="str">
        <f>IF(SUM(JX7,KB7)&gt;0,SUM(JX7,KB7),"")</f>
        <v/>
      </c>
      <c r="KR7" s="11" t="str">
        <f>IF(SUM(JW7:JX7,JZ7:KB7,KD7)-JY7-KC7&gt;0,SUM(JW7:JX7,JZ7:KB7,KD7)-JY7-KC7,"")</f>
        <v/>
      </c>
      <c r="KS7" s="11" t="str">
        <f>IF(SUM(KE7:KF7,KH7)-KG7&gt;0,SUM(KE7:KF7,KH7)-KG7,"")</f>
        <v/>
      </c>
      <c r="KT7" s="11" t="str">
        <f>IF(SUM(JX7,KB7,KF7)&gt;0,SUM(JX7,KB7,KF7),"")</f>
        <v/>
      </c>
      <c r="KU7" s="11" t="str">
        <f>IF(SUM(KR7,KS7)&gt;0,SUM(KR7,KS7),"")</f>
        <v/>
      </c>
      <c r="KV7" s="11" t="str">
        <f>IF(SUM(KJ7,KN7)&gt;0,SUM(KJ7,KN7),"")</f>
        <v/>
      </c>
      <c r="KW7" s="11" t="str">
        <f>IF(SUM(KI7:KJ7,KL7:KN7,KP7)-SUM(KK7,KO7)&gt;0,SUM(KI7:KJ7,KL7:KN7,KP7)-SUM(KK7,KO7),"")</f>
        <v/>
      </c>
      <c r="KX7" s="11" t="str">
        <f>IF(SUM(KR7,KS7,KW7)&gt;0,SUM(KR7,KS7,KW7),"")</f>
        <v/>
      </c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40" t="str">
        <f>IF(SUM(KZ7,LD7)&gt;0,SUM(KZ7,LD7),"")</f>
        <v/>
      </c>
      <c r="LT7" s="40" t="str">
        <f>IF(SUM(KY7:KZ7,LB7:LD7,LF7)-LA7-LE7&gt;0,SUM(KY7:KZ7,LB7:LD7,LF7)-LA7-LE7,"")</f>
        <v/>
      </c>
      <c r="LU7" s="40" t="str">
        <f>IF(SUM(LG7:LH7,LJ7)-LI7&gt;0,SUM(LG7:LH7,LJ7)-LI7,"")</f>
        <v/>
      </c>
      <c r="LV7" s="40" t="str">
        <f>IF(SUM(KZ7,LD7,LH7)&gt;0,SUM(KZ7,LD7,LH7),"")</f>
        <v/>
      </c>
      <c r="LW7" s="40" t="str">
        <f>IF(SUM(LT7,LU7)&gt;0,SUM(LT7,LU7),"")</f>
        <v/>
      </c>
      <c r="LX7" s="40" t="str">
        <f>IF(SUM(LL7,LP7)&gt;0,SUM(LL7,LP7),"")</f>
        <v/>
      </c>
      <c r="LY7" s="40" t="str">
        <f>IF(SUM(LK7:LL7,LN7:LP7,LR7)-SUM(LM7,LQ7)&gt;0,SUM(LK7:LL7,LN7:LP7,LR7)-SUM(LM7,LQ7),"")</f>
        <v/>
      </c>
      <c r="LZ7" s="40" t="str">
        <f>IF(SUM(LT7,LU7,LY7)&gt;0,SUM(LT7,LU7,LY7),"")</f>
        <v/>
      </c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1" t="str">
        <f>IF(SUM(MB7,MF7)&gt;0,SUM(MB7,MF7),"")</f>
        <v/>
      </c>
      <c r="MV7" s="11" t="str">
        <f>IF(SUM(MA7:MB7,MD7:MF7,MH7)-MC7-MG7&gt;0,SUM(MA7:MB7,MD7:MF7,MH7)-MC7-MG7,"")</f>
        <v/>
      </c>
      <c r="MW7" s="11" t="str">
        <f>IF(SUM(MI7:MJ7,ML7)-MK7&gt;0,SUM(MI7:MJ7,ML7)-MK7,"")</f>
        <v/>
      </c>
      <c r="MX7" s="11" t="str">
        <f>IF(SUM(MB7,MF7,MJ7)&gt;0,SUM(MB7,MF7,MJ7),"")</f>
        <v/>
      </c>
      <c r="MY7" s="11" t="str">
        <f>IF(SUM(MV7,MW7)&gt;0,SUM(MV7,MW7),"")</f>
        <v/>
      </c>
      <c r="MZ7" s="11" t="str">
        <f>IF(SUM(MN7,MR7)&gt;0,SUM(MN7,MR7),"")</f>
        <v/>
      </c>
      <c r="NA7" s="11" t="str">
        <f>IF(SUM(MM7:MN7,MP7:MR7,MT7)-SUM(MO7,MS7)&gt;0,SUM(MM7:MN7,MP7:MR7,MT7)-SUM(MO7,MS7),"")</f>
        <v/>
      </c>
      <c r="NB7" s="11" t="str">
        <f>IF(SUM(MV7,MW7,NA7)&gt;0,SUM(MV7,MW7,NA7),"")</f>
        <v/>
      </c>
      <c r="NC7" s="17"/>
      <c r="ND7" s="17"/>
      <c r="NE7" s="17"/>
      <c r="NF7" s="17"/>
      <c r="NG7" s="17"/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40" t="str">
        <f>IF(SUM(ND7,NH7)&gt;0,SUM(ND7,NH7),"")</f>
        <v/>
      </c>
      <c r="NX7" s="40" t="str">
        <f>IF(SUM(NC7:ND7,NF7:NH7,NJ7)-NE7-NI7&gt;0,SUM(NC7:ND7,NF7:NH7,NJ7)-NE7-NI7,"")</f>
        <v/>
      </c>
      <c r="NY7" s="40" t="str">
        <f>IF(SUM(NK7:NL7,NN7)-NM7&gt;0,SUM(NK7:NL7,NN7)-NM7,"")</f>
        <v/>
      </c>
      <c r="NZ7" s="40" t="str">
        <f>IF(SUM(ND7,NH7,NL7)&gt;0,SUM(ND7,NH7,NL7),"")</f>
        <v/>
      </c>
      <c r="OA7" s="40" t="str">
        <f>IF(SUM(NX7,NY7)&gt;0,SUM(NX7,NY7),"")</f>
        <v/>
      </c>
      <c r="OB7" s="40" t="str">
        <f>IF(SUM(NP7,NT7)&gt;0,SUM(NP7,NT7),"")</f>
        <v/>
      </c>
      <c r="OC7" s="40" t="str">
        <f>IF(SUM(NO7:NP7,NR7:NT7,NV7)-SUM(NQ7,NU7)&gt;0,SUM(NO7:NP7,NR7:NT7,NV7)-SUM(NQ7,NU7),"")</f>
        <v/>
      </c>
      <c r="OD7" s="40" t="str">
        <f>IF(SUM(NX7,NY7,OC7)&gt;0,SUM(NX7,NY7,OC7),"")</f>
        <v/>
      </c>
      <c r="OE7" s="18"/>
      <c r="OF7" s="18"/>
      <c r="OG7" s="18"/>
      <c r="OH7" s="18"/>
      <c r="OI7" s="18"/>
      <c r="OJ7" s="18"/>
      <c r="OK7" s="18"/>
      <c r="OL7" s="18"/>
      <c r="OM7" s="18"/>
      <c r="ON7" s="18"/>
      <c r="OO7" s="18"/>
      <c r="OP7" s="18"/>
      <c r="OQ7" s="18"/>
      <c r="OR7" s="18"/>
      <c r="OS7" s="18"/>
      <c r="OT7" s="18"/>
      <c r="OU7" s="18"/>
      <c r="OV7" s="18"/>
      <c r="OW7" s="18"/>
      <c r="OX7" s="18"/>
      <c r="OY7" s="11" t="str">
        <f>IF(SUM(OF7,OJ7)&gt;0,SUM(OF7,OJ7),"")</f>
        <v/>
      </c>
      <c r="OZ7" s="11" t="str">
        <f>IF(SUM(OE7:OF7,OH7:OJ7,OL7)-OG7-OK7&gt;0,SUM(OE7:OF7,OH7:OJ7,OL7)-OG7-OK7,"")</f>
        <v/>
      </c>
      <c r="PA7" s="11" t="str">
        <f>IF(SUM(OM7:ON7,OP7)-OO7&gt;0,SUM(OM7:ON7,OP7)-OO7,"")</f>
        <v/>
      </c>
      <c r="PB7" s="11" t="str">
        <f>IF(SUM(OF7,OJ7,ON7)&gt;0,SUM(OF7,OJ7,ON7),"")</f>
        <v/>
      </c>
      <c r="PC7" s="11" t="str">
        <f>IF(SUM(OZ7,PA7)&gt;0,SUM(OZ7,PA7),"")</f>
        <v/>
      </c>
      <c r="PD7" s="11" t="str">
        <f>IF(SUM(OR7,OV7)&gt;0,SUM(OR7,OV7),"")</f>
        <v/>
      </c>
      <c r="PE7" s="11" t="str">
        <f>IF(SUM(OQ7:OR7,OT7:OV7,OX7)-SUM(OS7,OW7)&gt;0,SUM(OQ7:OR7,OT7:OV7,OX7)-SUM(OS7,OW7),"")</f>
        <v/>
      </c>
      <c r="PF7" s="11" t="str">
        <f>IF(SUM(OZ7,PA7,PE7)&gt;0,SUM(OZ7,PA7,PE7),"")</f>
        <v/>
      </c>
      <c r="PG7" s="17"/>
      <c r="PH7" s="17"/>
      <c r="PI7" s="17"/>
      <c r="PJ7" s="17"/>
      <c r="PK7" s="17"/>
      <c r="PL7" s="17"/>
      <c r="PM7" s="17"/>
      <c r="PN7" s="17"/>
      <c r="PO7" s="17"/>
      <c r="PP7" s="17"/>
      <c r="PQ7" s="17"/>
      <c r="PR7" s="17"/>
      <c r="PS7" s="17"/>
      <c r="PT7" s="17"/>
      <c r="PU7" s="17"/>
      <c r="PV7" s="17"/>
      <c r="PW7" s="17"/>
      <c r="PX7" s="17"/>
      <c r="PY7" s="17"/>
      <c r="PZ7" s="17"/>
      <c r="QA7" s="40" t="str">
        <f>IF(SUM(PH7,PL7)&gt;0,SUM(PH7,PL7),"")</f>
        <v/>
      </c>
      <c r="QB7" s="40" t="str">
        <f>IF(SUM(PG7:PH7,PJ7:PL7,PN7)-PI7-PM7&gt;0,SUM(PG7:PH7,PJ7:PL7,PN7)-PI7-PM7,"")</f>
        <v/>
      </c>
      <c r="QC7" s="40" t="str">
        <f>IF(SUM(PO7:PP7,PR7)-PQ7&gt;0,SUM(PO7:PP7,PR7)-PQ7,"")</f>
        <v/>
      </c>
      <c r="QD7" s="40" t="str">
        <f>IF(SUM(PH7,PL7,PP7)&gt;0,SUM(PH7,PL7,PP7),"")</f>
        <v/>
      </c>
      <c r="QE7" s="40" t="str">
        <f>IF(SUM(QB7,QC7)&gt;0,SUM(QB7,QC7),"")</f>
        <v/>
      </c>
      <c r="QF7" s="40" t="str">
        <f>IF(SUM(PT7,PX7)&gt;0,SUM(PT7,PX7),"")</f>
        <v/>
      </c>
      <c r="QG7" s="40" t="str">
        <f>IF(SUM(PS7:PT7,PV7:PX7,PZ7)-SUM(PU7,PY7)&gt;0,SUM(PS7:PT7,PV7:PX7,PZ7)-SUM(PU7,PY7),"")</f>
        <v/>
      </c>
      <c r="QH7" s="40" t="str">
        <f>IF(SUM(QB7,QC7,QG7)&gt;0,SUM(QB7,QC7,QG7),"")</f>
        <v/>
      </c>
      <c r="QI7" s="18"/>
      <c r="QJ7" s="18"/>
      <c r="QK7" s="18"/>
      <c r="QL7" s="18"/>
      <c r="QM7" s="18"/>
      <c r="QN7" s="18"/>
      <c r="QO7" s="18"/>
      <c r="QP7" s="18"/>
      <c r="QQ7" s="18"/>
      <c r="QR7" s="18"/>
      <c r="QS7" s="18"/>
      <c r="QT7" s="18"/>
      <c r="QU7" s="18"/>
      <c r="QV7" s="18"/>
      <c r="QW7" s="18"/>
      <c r="QX7" s="18"/>
      <c r="QY7" s="18"/>
      <c r="QZ7" s="18"/>
      <c r="RA7" s="18"/>
      <c r="RB7" s="18"/>
      <c r="RC7" s="11" t="str">
        <f>IF(SUM(QJ7,QN7)&gt;0,SUM(QJ7,QN7),"")</f>
        <v/>
      </c>
      <c r="RD7" s="11" t="str">
        <f>IF(SUM(QI7:QJ7,QL7:QN7,QP7)-QK7-QO7&gt;0,SUM(QI7:QJ7,QL7:QN7,QP7)-QK7-QO7,"")</f>
        <v/>
      </c>
      <c r="RE7" s="11" t="str">
        <f>IF(SUM(QQ7:QR7,QT7)-QS7&gt;0,SUM(QQ7:QR7,QT7)-QS7,"")</f>
        <v/>
      </c>
      <c r="RF7" s="11" t="str">
        <f>IF(SUM(QJ7,QN7,QR7)&gt;0,SUM(QJ7,QN7,QR7),"")</f>
        <v/>
      </c>
      <c r="RG7" s="11" t="str">
        <f>IF(SUM(RD7,RE7)&gt;0,SUM(RD7,RE7),"")</f>
        <v/>
      </c>
      <c r="RH7" s="11" t="str">
        <f>IF(SUM(QV7,QZ7)&gt;0,SUM(QV7,QZ7),"")</f>
        <v/>
      </c>
      <c r="RI7" s="11" t="str">
        <f>IF(SUM(QU7:QV7,QX7:QZ7,RB7)-SUM(QW7,RA7)&gt;0,SUM(QU7:QV7,QX7:QZ7,RB7)-SUM(QW7,RA7),"")</f>
        <v/>
      </c>
      <c r="RJ7" s="11" t="str">
        <f>IF(SUM(RD7,RE7,RI7)&gt;0,SUM(RD7,RE7,RI7),"")</f>
        <v/>
      </c>
      <c r="RK7" s="17"/>
      <c r="RL7" s="17"/>
      <c r="RM7" s="17"/>
      <c r="RN7" s="17"/>
      <c r="RO7" s="17"/>
      <c r="RP7" s="17"/>
      <c r="RQ7" s="17"/>
      <c r="RR7" s="17"/>
      <c r="RS7" s="17"/>
      <c r="RT7" s="17"/>
      <c r="RU7" s="17"/>
      <c r="RV7" s="17"/>
      <c r="RW7" s="17"/>
      <c r="RX7" s="17"/>
      <c r="RY7" s="17"/>
      <c r="RZ7" s="17"/>
      <c r="SA7" s="17"/>
      <c r="SB7" s="17"/>
      <c r="SC7" s="17"/>
      <c r="SD7" s="17"/>
      <c r="SE7" s="40" t="str">
        <f>IF(SUM(RL7,RP7)&gt;0,SUM(RL7,RP7),"")</f>
        <v/>
      </c>
      <c r="SF7" s="40" t="str">
        <f>IF(SUM(RK7:RL7,RN7:RP7,RR7)-RM7-RQ7&gt;0,SUM(RK7:RL7,RN7:RP7,RR7)-RM7-RQ7,"")</f>
        <v/>
      </c>
      <c r="SG7" s="40" t="str">
        <f>IF(SUM(RS7:RT7,RV7)-RU7&gt;0,SUM(RS7:RT7,RV7)-RU7,"")</f>
        <v/>
      </c>
      <c r="SH7" s="40" t="str">
        <f>IF(SUM(RL7,RP7,RT7)&gt;0,SUM(RL7,RP7,RT7),"")</f>
        <v/>
      </c>
      <c r="SI7" s="40" t="str">
        <f>IF(SUM(SF7,SG7)&gt;0,SUM(SF7,SG7),"")</f>
        <v/>
      </c>
      <c r="SJ7" s="40" t="str">
        <f>IF(SUM(RX7,SB7)&gt;0,SUM(RX7,SB7),"")</f>
        <v/>
      </c>
      <c r="SK7" s="40" t="str">
        <f>IF(SUM(RW7:RX7,RZ7:SB7,SD7)-SUM(RY7,SC7)&gt;0,SUM(RW7:RX7,RZ7:SB7,SD7)-SUM(RY7,SC7),"")</f>
        <v/>
      </c>
      <c r="SL7" s="40" t="str">
        <f>IF(SUM(SF7,SG7,SK7)&gt;0,SUM(SF7,SG7,SK7),"")</f>
        <v/>
      </c>
      <c r="SM7" s="26">
        <f>IF($CA7="P",BK7,(BK7+AO7)/2)</f>
        <v>19.05</v>
      </c>
      <c r="SN7" s="26">
        <f>IF($CA7="P",BL7,(BL7+AP7)/2)</f>
        <v>8.1999999999999993</v>
      </c>
      <c r="SO7" s="26">
        <f>IF($CA7="P",BM7,(BM7+AQ7)/2)</f>
        <v>0.1</v>
      </c>
      <c r="SP7" s="26">
        <f>IF($CA7="P",BN7,(BN7+AR7)/2)</f>
        <v>0.15</v>
      </c>
      <c r="SQ7" s="26">
        <f>IF($CA7="P",BO7,(BO7+AS7)/2)</f>
        <v>18.5</v>
      </c>
      <c r="SR7" s="26">
        <f>IF($CA7="P",BP7,(BP7+AT7)/2)</f>
        <v>7.65</v>
      </c>
      <c r="SS7" s="26">
        <f>IF($CA7="P",BQ7,(BQ7+AU7)/2)</f>
        <v>0.3</v>
      </c>
      <c r="ST7" s="26">
        <f>IF($CA7="P",BR7,(BR7+AV7)/2)</f>
        <v>0</v>
      </c>
      <c r="SU7" s="26">
        <f>IF($CA7="P",BS7,(BS7+AW7)/2)</f>
        <v>18.799999999999997</v>
      </c>
      <c r="SV7" s="26">
        <f>IF($CA7="P",BT7,(BT7+AX7)/2)</f>
        <v>8.1999999999999993</v>
      </c>
      <c r="SW7" s="26">
        <f>IF($CA7="P",BU7,(BU7+AY7)/2)</f>
        <v>0.5</v>
      </c>
      <c r="SX7" s="26">
        <f>IF($CA7="P",BV7,(BV7+AZ7)/2)</f>
        <v>0.15</v>
      </c>
      <c r="SY7" s="26">
        <f>IF($CA7="P",BW7,(BW7+BA7)/2)</f>
        <v>18.850000000000001</v>
      </c>
      <c r="SZ7" s="26">
        <f>IF($CA7="P",BX7,(BX7+BB7)/2)</f>
        <v>8.0500000000000007</v>
      </c>
      <c r="TA7" s="26">
        <f>IF($CA7="P",BY7,(BY7+BC7)/2)</f>
        <v>0.1</v>
      </c>
      <c r="TB7" s="26">
        <f>IF($CA7="P",BZ7,(BZ7+BD7)/2)</f>
        <v>0</v>
      </c>
      <c r="TC7" s="28" t="s">
        <v>53</v>
      </c>
      <c r="TD7" s="11">
        <f>IF(SUM(SN7,SR7)&gt;0,SUM(SN7,SR7),"")</f>
        <v>15.85</v>
      </c>
      <c r="TE7" s="11">
        <f>IF(SUM(SM7:SN7,SP7:SR7,ST7)-SO7-SS7&gt;0,SUM(SM7:SN7,SP7:SR7,ST7)-SO7-SS7,"")</f>
        <v>53.15</v>
      </c>
      <c r="TF7" s="11">
        <f>IF(SUM(SV7,SZ7)&gt;0,SUM(SV7,SZ7),"")</f>
        <v>16.25</v>
      </c>
      <c r="TG7" s="11">
        <f>IF(SUM(SU7:SV7,SX7:SZ7,TB7)-SUM(SW7,TA7)&gt;0,SUM(SU7:SV7,SX7:SZ7,TB7)-SUM(SW7,TA7),"")</f>
        <v>53.449999999999996</v>
      </c>
      <c r="TH7" s="11">
        <f>IF(SUM(TE7,TG7)&gt;0,SUM(TE7,TG7),"")</f>
        <v>106.6</v>
      </c>
    </row>
    <row r="8" spans="1:528" x14ac:dyDescent="0.2">
      <c r="A8" s="4" cm="1">
        <f t="array" ref="A8">IF(AND(H8&lt;&gt;"",H8&lt;&gt;"No DD"),SUMPRODUCT((H$4:H$32&lt;&gt;"")*(H$4:H$32&lt;&gt;"No DD")*(E$4:E$32&gt;E8))+1,IF(H8="No DD",SUMPRODUCT((H$4:H$32="No DD")*(E$4:E$32&gt;E8))+1+SUMPRODUCT((H$4:H$32&lt;&gt;"")*(H$4:H$32&lt;&gt;"No DD")),""))</f>
        <v>5</v>
      </c>
      <c r="B8" s="5" t="s">
        <v>122</v>
      </c>
      <c r="C8" s="4" t="s">
        <v>5</v>
      </c>
      <c r="D8" s="4">
        <v>2004</v>
      </c>
      <c r="E8" s="9">
        <f>SUM(J8:P8)+SUM(J8:M8)*0.0000001+SUM(J8)*0.0000000000001</f>
        <v>160.60001053000539</v>
      </c>
      <c r="F8" s="3" t="str">
        <f>IF(OR(AND(AJ8&gt;=AN$34,AK8&gt;=AN$38,AJ8&lt;&gt;"",AI8=""),AND(AL8&gt;=AN$34,AM8&gt;=AN$38,AL8&lt;&gt;"",AI8=""),AND(BF8&gt;=BJ$34,BG8&gt;=BJ$38,BF8&lt;&gt;"",BE8=""),AND(BH8&gt;=BJ$34,BI8&gt;=BJ$38,BH8&lt;&gt;"",BE8=""),AND(CB8&gt;=CF$34,CC8&gt;=CF$38,CB8&lt;&gt;"",CA8=""),AND(CD8&gt;=CF$34,CE8&gt;=CF$38,CD8&lt;&gt;""),AND(DC8&gt;=DJ$34,DD8&gt;=DJ$38,DC8&lt;&gt;""),AND(DH8&gt;=DJ$34,DI8&gt;=DJ$38,DH8&lt;&gt;""),AND(EE8&gt;=EL$34,EF8&gt;=EL$38,EE8&lt;&gt;""),AND(EJ8&gt;=EL$34,EK8&gt;=EL$38,EJ8&lt;&gt;""),AND(FG8&gt;=FN$34,FH8&gt;=FN$38,FG8&lt;&gt;""),AND(FL8&gt;=FN$34,FM8&gt;=FN$38,FL8&lt;&gt;""),AND(GI8&gt;=GP$34,GJ8&gt;=GP$38,GI8&lt;&gt;""),AND(GN8&gt;=GP$34,GO8&gt;=GP$38,GN8&lt;&gt;""),AND(HK8&gt;=HR$34,HL8&gt;=HR$38,HK8&lt;&gt;""),AND(HP8&gt;=HR$34,HQ8&gt;=HR$38,HP8&lt;&gt;""),AND(IM8&gt;=IT$34,IN8&gt;=IT$38,IM8&lt;&gt;""),AND(IR8&gt;=IT$34,IS8&gt;=IT$38,IR8&lt;&gt;""),AND(JO8&gt;=JV$34,JP8&gt;=JV$38,JO8&lt;&gt;""),AND(JT8&gt;=JV$34,JU8&gt;=JV$38,JT8&lt;&gt;""),AND(KQ8&gt;=KX$34,KR8&gt;=KX$38,KQ8&lt;&gt;""),AND(KV8&gt;=KX$34,KW8&gt;=KX$38,KV8&lt;&gt;""),AND(LS8&gt;=LZ$34,LT8&gt;=LZ$38,LS8&lt;&gt;""),AND(LX8&gt;=LZ$34,LY8&gt;=LZ$38,LX8&lt;&gt;""),AND(MU8&gt;=NB$34,MV8&gt;=NB$38,MU8&lt;&gt;""),AND(MZ8&gt;=NB$34,NA8&gt;=NB$38,MZ8&lt;&gt;""),AND(NW8&gt;=OD$34,NX8&gt;=OD$38,NW8&lt;&gt;""),AND(OB8&gt;=OD$34,OC8&gt;=OD$38,OB8&lt;&gt;""),AND(OY8&gt;=PF$34,OZ8&gt;=PF$38,OY8&lt;&gt;""),AND(PD8&gt;=PF$34,PE8&gt;=PF$38,PD8&lt;&gt;""),AND(QA8&gt;=QH$34,QB8&gt;=QH$38,QA8&lt;&gt;""),AND(QF8&gt;=QH$34,QG8&gt;=QH$38,QF8&lt;&gt;""),AND(RC8&gt;=RJ$34,RD8&gt;=RJ$38,RC8&lt;&gt;""),AND(RH8&gt;=RJ$34,RI8&gt;=RJ$38,RH8&lt;&gt;""),AND(SE8&gt;=SL$34,SF8&gt;=SL$38,SE8&lt;&gt;""),AND(SJ8&gt;=SL$34,SK8&gt;=SL$38,SJ8&lt;&gt;"")),"P","")</f>
        <v>P</v>
      </c>
      <c r="G8" s="3" t="str">
        <f>IF(OR(AND(AK8&gt;=AN$38,AK8&lt;&gt;"",AI8=""),AND(AM8&gt;=AN$38,AM8&lt;&gt;"",AI8=""),AND(BG8&gt;=BJ$38,BG8&lt;&gt;"",BE8=""),AND(BI8&gt;=BJ$38,BI8&lt;&gt;"",BE8=""),AND(CC8&gt;=CF$38,CC8&lt;&gt;"",CA8=""),AND(CE8&gt;=CF$38,CE8&lt;&gt;"",CA8=""),AND(DD8&gt;=DJ$38,DD8&lt;&gt;""),AND(DI8&gt;=DJ$38,DI8&lt;&gt;""),AND(EF8&gt;=EL$38,EF8&lt;&gt;""),AND(EK8&gt;=EL$38,EK8&lt;&gt;""),AND(FH8&gt;=FN$38,FH8&lt;&gt;""),AND(FM8&gt;=FN$38,FM8&lt;&gt;""),AND(GJ8&gt;=GP$38,GJ8&lt;&gt;""),AND(GO8&gt;=GP$38,GO8&lt;&gt;""),AND(HL8&gt;=HR$38,HL8&lt;&gt;""),AND(HQ8&gt;=HR$38,HQ8&lt;&gt;""),AND(IN8&gt;=IT$38,IN8&lt;&gt;""),AND(IS8&gt;=IT$38,IS8&lt;&gt;""),AND(JP8&gt;=JV$38,JP8&lt;&gt;""),AND(JU8&gt;=JV$38,JU8&lt;&gt;""),AND(KR8&gt;=KX$38,KR8&lt;&gt;""),AND(KW8&gt;=KX$38,KW8&lt;&gt;""),AND(LT8&gt;=LZ$38,LT8&lt;&gt;""),AND(LY8&gt;=LZ$38,LY8&lt;&gt;""),AND(MV8&gt;=NB$38,MV8&lt;&gt;""),AND(NA8&gt;=NB$38,NA8&lt;&gt;""),AND(NX8&gt;=OD$38,NX8&lt;&gt;""),AND(OC8&gt;=OD$38,OC8&lt;&gt;""),AND(OZ8&gt;=PF$38,OZ8&lt;&gt;""),AND(PE8&gt;=PF$38,PE8&lt;&gt;""),AND(QB8&gt;=QH$38,QB8&lt;&gt;""),AND(QG8&gt;=QH$38,QG8&lt;&gt;""),AND(RD8&gt;=RJ$38,RD8&lt;&gt;""),AND(RI8&gt;=RJ$38,RI8&lt;&gt;""),AND(SF8&gt;=SL$38,SF8&lt;&gt;""),AND(SK8&gt;=SL$38,SK8&lt;&gt;"")),"P","")</f>
        <v>P</v>
      </c>
      <c r="H8" s="36" t="str">
        <f>IF(AND(G8="P",F8=""),"No DD",IF(OR(AND(AJ8&gt;=AN$37,AK8&gt;=AN$41,AJ8&lt;&gt;"",AI8=""),AND(AL8&gt;=AN$37,AM8&gt;=AN$41,AL8&lt;&gt;"",AI8=""),AND(BF8&gt;=BJ$37,BG8&gt;=BJ$41,BF8&lt;&gt;"",BE8=""),AND(BH8&gt;=BJ$37,BI8&gt;=BJ$41,BH8&lt;&gt;"",BE8=""),AND(CB8&gt;=CF$37,CC8&gt;=CF$41,CB8&lt;&gt;"",CA8=""),AND(CD8&gt;=CF$37,CE8&gt;=CF$41,CD8&lt;&gt;""),AND(DC8&gt;=DJ$37,DD8&gt;=DJ$41,DC8&lt;&gt;""),AND(DH8&gt;=DJ$37,DI8&gt;=DJ$41,DH8&lt;&gt;""),AND(EE8&gt;=EL$37,EF8&gt;=EL$41,EE8&lt;&gt;""),AND(EJ8&gt;=EL$37,EK8&gt;=EL$41,EJ8&lt;&gt;""),AND(FG8&gt;=FN$37,FH8&gt;=FN$41,FG8&lt;&gt;""),AND(FL8&gt;=FN$37,FM8&gt;=FN$41,FL8&lt;&gt;""),AND(GI8&gt;=GP$37,GJ8&gt;=GP$41,GI8&lt;&gt;""),AND(GN8&gt;=GP$37,GO8&gt;=GP$41,GN8&lt;&gt;""),AND(HK8&gt;=HR$37,HL8&gt;=HR$41,HK8&lt;&gt;""),AND(HP8&gt;=HR$37,HQ8&gt;=HR$41,HP8&lt;&gt;""),AND(IM8&gt;=IT$37,IN8&gt;=IT$41,IM8&lt;&gt;""),AND(IR8&gt;=IT$37,IS8&gt;=IT$41,IR8&lt;&gt;""),AND(JO8&gt;=JV$37,JP8&gt;=JV$41,JO8&lt;&gt;""),AND(JT8&gt;=JV$37,JU8&gt;=JV$41,JT8&lt;&gt;""),AND(KQ8&gt;=KX$37,KR8&gt;=KX$41,KQ8&lt;&gt;""),AND(KV8&gt;=KX$37,KW8&gt;=KX$41,KV8&lt;&gt;""),AND(LS8&gt;=LZ$37,LT8&gt;=LZ$41,LS8&lt;&gt;""),AND(LX8&gt;=LZ$37,LY8&gt;=LZ$41,LX8&lt;&gt;""),AND(MU8&gt;=NB$37,MV8&gt;=NB$41,MU8&lt;&gt;""),AND(MZ8&gt;=NB$37,NA8&gt;=NB$41,MZ8&lt;&gt;""),AND(NW8&gt;=OD$37,NX8&gt;=OD$41,NW8&lt;&gt;""),AND(OB8&gt;=OD$37,OC8&gt;=OD$41,OB8&lt;&gt;""),AND(OY8&gt;=PF$37,OZ8&gt;=PF$41,OY8&lt;&gt;""),AND(PD8&gt;=PF$37,PE8&gt;=PF$41,PD8&lt;&gt;""),AND(QA8&gt;=QH$37,QB8&gt;=QH$41,QA8&lt;&gt;""),AND(QF8&gt;=QH$37,QG8&gt;=QH$41,QF8&lt;&gt;""),AND(RC8&gt;=RJ$37,RD8&gt;=RJ$41,RC8&lt;&gt;""),AND(RH8&gt;=RJ$37,RI8&gt;=RJ$41,RH8&lt;&gt;""),AND(SE8&gt;=SL$37,SF8&gt;=SL$41,SE8&lt;&gt;""),AND(SJ8&gt;=SL$37,SK8&gt;=SL$41,SJ8&lt;&gt;"")),"Merit",IF(OR(AND(AJ8&gt;=AN$36,AK8&gt;=AN$40,AJ8&lt;&gt;"",AI8=""),AND(AL8&gt;=AN$36,AM8&gt;=AN$40,AL8&lt;&gt;"",AI8=""),AND(BF8&gt;=BJ$36,BG8&gt;=BJ$40,BF8&lt;&gt;"",BE8=""),AND(BH8&gt;=BJ$36,BI8&gt;=BJ$40,BH8&lt;&gt;"",BE8=""),AND(CB8&gt;=CF$36,CC8&gt;=CF$40,CB8&lt;&gt;"",CA8=""),AND(CD8&gt;=CF$36,CE8&gt;=CF$40,CD8&lt;&gt;""),AND(DC8&gt;=DJ$36,DD8&gt;=DJ$40,DC8&lt;&gt;""),AND(DH8&gt;=DJ$36,DI8&gt;=DJ$40,DH8&lt;&gt;""),AND(EE8&gt;=EL$36,EF8&gt;=EL$40,EE8&lt;&gt;""),AND(EJ8&gt;=EL$36,EK8&gt;=EL$40,EJ8&lt;&gt;""),AND(FG8&gt;=FN$36,FH8&gt;=FN$40,FG8&lt;&gt;""),AND(FL8&gt;=FN$36,FM8&gt;=FN$40,FL8&lt;&gt;""),AND(GI8&gt;=GP$36,GJ8&gt;=GP$40,GI8&lt;&gt;""),AND(GN8&gt;=GP$36,GO8&gt;=GP$40,GN8&lt;&gt;""),AND(HK8&gt;=HR$36,HL8&gt;=HR$40,HK8&lt;&gt;""),AND(HP8&gt;=HR$36,HQ8&gt;=HR$40,HP8&lt;&gt;""),AND(IM8&gt;=IT$36,IN8&gt;=IT$40,IM8&lt;&gt;""),AND(IR8&gt;=IT$36,IS8&gt;=IT$40,IR8&lt;&gt;""),AND(JO8&gt;=JV$36,JP8&gt;=JV$40,JO8&lt;&gt;""),AND(JT8&gt;=JV$36,JU8&gt;=JV$40,JT8&lt;&gt;""),AND(KQ8&gt;=KX$36,KR8&gt;=KX$40,KQ8&lt;&gt;""),AND(KV8&gt;=KX$36,KW8&gt;=KX$40,KV8&lt;&gt;""),AND(LS8&gt;=LZ$36,LT8&gt;=LZ$40,LS8&lt;&gt;""),AND(LX8&gt;=LZ$36,LY8&gt;=LZ$40,LX8&lt;&gt;""),AND(MU8&gt;=NB$36,MV8&gt;=NB$40,MU8&lt;&gt;""),AND(MZ8&gt;=NB$36,NA8&gt;=NB$40,MZ8&lt;&gt;""),AND(NW8&gt;=OD$36,NX8&gt;=OD$40,NW8&lt;&gt;""),AND(OB8&gt;=OD$36,OC8&gt;=OD$40,OB8&lt;&gt;""),AND(OY8&gt;=PF$36,OZ8&gt;=PF$40,OY8&lt;&gt;""),AND(PD8&gt;=PF$36,PE8&gt;=PF$40,PD8&lt;&gt;""),AND(QA8&gt;=QH$36,QB8&gt;=QH$40,QA8&lt;&gt;""),AND(QF8&gt;=QH$36,QG8&gt;=QH$40,QF8&lt;&gt;""),AND(RC8&gt;=RJ$36,RD8&gt;=RJ$40,RC8&lt;&gt;""),AND(RH8&gt;=RJ$36,RI8&gt;=RJ$40,RH8&lt;&gt;""),AND(SE8&gt;=SL$36,SF8&gt;=SL$40,SE8&lt;&gt;""),AND(SJ8&gt;=SL$36,SK8&gt;=SL$40,SJ8&lt;&gt;"")),"Excellence",IF(I8="P","Worlds Team",IF(F8="P","National Team","")))))</f>
        <v>Worlds Team</v>
      </c>
      <c r="I8" s="3" t="str">
        <f>IF(OR(AND(AJ8&gt;=AN$35,AK8&gt;=AN$39,AJ8&lt;&gt;"",AI8=""),AND(AL8&gt;=AN$35,AM8&gt;=AN$39,AL8&lt;&gt;"",AI8=""),AND(BF8&gt;=BJ$35,BG8&gt;=BJ$39,BF8&lt;&gt;"",BE8=""),AND(BH8&gt;=BJ$35,BI8&gt;=BJ$39,BH8&lt;&gt;"",BE8=""),AND(CB8&gt;=CF$35,CC8&gt;=CF$39,CB8&lt;&gt;"",CA8=""),AND(CD8&gt;=CF$35,CE8&gt;=CF$39,CD8&lt;&gt;""),AND(DC8&gt;=DJ$35,DD8&gt;=DJ$39,DC8&lt;&gt;""),AND(DH8&gt;=DJ$35,DI8&gt;=DJ$39,DH8&lt;&gt;""),AND(EE8&gt;=EL$35,EF8&gt;=EL$39,EE8&lt;&gt;""),AND(EJ8&gt;=EL$35,EK8&gt;=EL$39,EJ8&lt;&gt;""),AND(FG8&gt;=FN$35,FH8&gt;=FN$39,FG8&lt;&gt;""),AND(FL8&gt;=FN$35,FM8&gt;=FN$39,FL8&lt;&gt;""),AND(GI8&gt;=GP$35,GJ8&gt;=GP$39,GI8&lt;&gt;""),AND(GN8&gt;=GP$35,GO8&gt;=GP$39,GN8&lt;&gt;""),AND(HK8&gt;=HR$35,HL8&gt;=HR$39,HK8&lt;&gt;""),AND(HP8&gt;=HR$35,HQ8&gt;=HR$39,HP8&lt;&gt;""),AND(IM8&gt;=IT$35,IN8&gt;=IT$39,IM8&lt;&gt;""),AND(IR8&gt;=IT$35,IS8&gt;=IT$39,IR8&lt;&gt;""),AND(JO8&gt;=JV$35,JP8&gt;=JV$39,JO8&lt;&gt;""),AND(JT8&gt;=JV$35,JU8&gt;=JV$39,JT8&lt;&gt;""),AND(KQ8&gt;=KX$35,KR8&gt;=KX$39,KQ8&lt;&gt;""),AND(KV8&gt;=KX$35,KW8&gt;=KX$39,KV8&lt;&gt;""),AND(LS8&gt;=LZ$35,LT8&gt;=LZ$39,LS8&lt;&gt;""),AND(LX8&gt;=LZ$35,LY8&gt;=LZ$39,LX8&lt;&gt;""),AND(MU8&gt;=NB$35,MV8&gt;=NB$39,MU8&lt;&gt;""),AND(MZ8&gt;=NB$35,NA8&gt;=NB$39,MZ8&lt;&gt;""),AND(NW8&gt;=OD$35,NX8&gt;=OD$39,NW8&lt;&gt;""),AND(OB8&gt;=OD$35,OC8&gt;=OD$39,OB8&lt;&gt;""),AND(OY8&gt;=PF$35,OZ8&gt;=PF$39,OY8&lt;&gt;""),AND(PD8&gt;=PF$35,PE8&gt;=PF$39,PD8&lt;&gt;""),AND(QA8&gt;=QH$35,QB8&gt;=QH$39,QA8&lt;&gt;""),AND(QF8&gt;=QH$35,QG8&gt;=QH$39,QF8&lt;&gt;""),AND(RC8&gt;=RJ$35,RD8&gt;=RJ$39,RC8&lt;&gt;""),AND(RH8&gt;=RJ$35,RI8&gt;=RJ$39,RH8&lt;&gt;""),AND(SE8&gt;=SL$35,SF8&gt;=SL$39,SE8&lt;&gt;""),AND(SJ8&gt;=SL$35,SK8&gt;=SL$39,SJ8&lt;&gt;"")),"P","")</f>
        <v>P</v>
      </c>
      <c r="J8" s="8">
        <f>IF(COUNT(AK8,BG8,CC8)&gt;0,LARGE((AK8,BG8,CC8),1),0)</f>
        <v>54.399999999999991</v>
      </c>
      <c r="K8" s="8" t="str">
        <f>IF(J8=0,"",IF(J8=CC8,$BK$1,IF(J8=BG8,$AO$1,IF(J8=AK8,$S$1,""))))</f>
        <v>2025 Nationals</v>
      </c>
      <c r="L8" s="8">
        <f>IF(COUNT(AK8,BG8,CC8)&gt;1,LARGE((AK8,BG8,CC8),2),0)</f>
        <v>50.900000000000006</v>
      </c>
      <c r="M8" s="8" t="str">
        <f>IF(K8=0,"",IF(AND(L8=J8,L8=AK8,K8=BG8),$S$1,IF(AND(L8=J8,L8=AK8,L8=CC8),$S$1,IF(AND(L8=J8,L8=CC8,L8=BG8),$AO$1,IF(L8=CC8,$BK$1,IF(L8=BG8,$AO$1,IF(L8=AK8,$S$1,"")))))))</f>
        <v>2025 Elite Canada</v>
      </c>
      <c r="N8" s="8">
        <f>IF(MAX(AM8,BI8,CE8)&gt;0,MAX(AM8,BI8,CE8),0)</f>
        <v>53.099999999999994</v>
      </c>
      <c r="O8" s="8" t="str">
        <f>IF(N8=0,"",IF(N8=CE8,$BK$1,IF(N8=BI8,$AO$1,IF(N8=AM8,$S$1,""))))</f>
        <v>2025 Nationals</v>
      </c>
      <c r="P8" s="8">
        <f>IF(MAX(CG8:CH8)&gt;0,MAX(CG8:CH8),"")</f>
        <v>2.2000000000000028</v>
      </c>
      <c r="Q8" s="11" t="str">
        <f>IF(P8="","",IF(P8=CG8,"("&amp;CG$2&amp;")",IF(P8=CH8,"("&amp;CH$2&amp;")")))</f>
        <v>(Q1)</v>
      </c>
      <c r="R8" s="8" t="str">
        <f>IF(P8="","",IF(P8=CG8,IF(P8+IF(L8="",0,L8)=SF8,$RK$1,IF(P8+IF(L8="",0,L8)=RD8,$QI$1,IF(P8+IF(L8="",0,L8)=QB8,$PG$1,IF(P8+IF(L8="",0,L8)=OZ8,$OE$1,IF(P8+IF(L8="",0,L8)=NX8,$NC$1,IF(P8+IF(L8="",0,L8)=MV8,$MA$1,IF(P8+IF(L8="",0,L8)=LT8,$KY$1,IF(P8+IF(L8="",0,L8)=KR8,$JW$1,IF(P8+IF(L8="",0,L8)=JP8,$IU$1,IF(P8+IF(L8="",0,L8)=IN8,$HS$1,IF(P8+IF(L8="",0,L8)=HL8,$GQ$1,IF(P8+IF(L8="",0,L8)=GJ8,$FO$1,IF(P8+IF(L8="",0,L8)=FH8,$EM$1,IF(P8+IF(L8="",0,L8)=EF8,$DK$1,IF(P8+IF(L8="",0,L8)=DD8,$CI$1))))))))))))))),IF(P8=CH8,IF(P8+IF(N8="",0,N8)=SK8,$RK$1,IF(P8+IF(N8="",0,N8)=RI8,$QI$1,IF(P8+IF(N8="",0,N8)=QG8,$PG$1,IF(P8+IF(N8="",0,N8)=PE8,$OE$1,IF(P8+IF(N8="",0,N8)=OC8,$NC$1,IF(P8+IF(N8="",0,N8)=NA8,$MA$1,IF(P8+IF(N8="",0,N8)=LY8,$KY$1,IF(P8+IF(N8="",0,N8)=KW8,$JW$1,IF(P8+IF(N8="",0,N8)=JU8,$IU$1,IF(P8+IF(N8="",0,N8)=IS8,$HS$1,IF(P8+IF(N8="",0,N8)=HQ8,$GQ$1,IF(P8+IF(N8="",0,N8)=GO8,$FO$1,IF(P8+IF(N8="",0,N8)=FM8,$EM$1,IF(P8+IF(N8="",0,N8)=EK8,$DK$1,IF(P8+IF(N8="",0,N8)=DI8,$CI$1))))))))))))))))))</f>
        <v>2025 WAGC (Nov 16)</v>
      </c>
      <c r="S8" s="19">
        <v>18.399999999999999</v>
      </c>
      <c r="T8" s="19">
        <v>8</v>
      </c>
      <c r="U8" s="19">
        <v>0.2</v>
      </c>
      <c r="V8" s="19">
        <v>0</v>
      </c>
      <c r="W8" s="19">
        <v>17.8</v>
      </c>
      <c r="X8" s="19">
        <v>7.7</v>
      </c>
      <c r="Y8" s="19">
        <v>0.8</v>
      </c>
      <c r="Z8" s="19">
        <v>0</v>
      </c>
      <c r="AA8" s="19">
        <v>18.100000000000001</v>
      </c>
      <c r="AB8" s="19">
        <v>7.2</v>
      </c>
      <c r="AC8" s="19">
        <v>0.6</v>
      </c>
      <c r="AD8" s="19">
        <v>0</v>
      </c>
      <c r="AE8" s="19">
        <v>17.899999999999999</v>
      </c>
      <c r="AF8" s="19">
        <v>7.7</v>
      </c>
      <c r="AG8" s="19">
        <v>0.8</v>
      </c>
      <c r="AH8" s="19">
        <v>0</v>
      </c>
      <c r="AI8" s="27"/>
      <c r="AJ8" s="40">
        <f>IF(SUM(T8,X8)&gt;0,SUM(T8,X8),"")</f>
        <v>15.7</v>
      </c>
      <c r="AK8" s="40">
        <f>IF(SUM(S8:T8,V8:X8,Z8)-U8-Y8&gt;0,SUM(S8:T8,V8:X8,Z8)-U8-Y8,"")</f>
        <v>50.900000000000006</v>
      </c>
      <c r="AL8" s="40">
        <f>IF(SUM(AB8,AF8)&gt;0,SUM(AB8,AF8),"")</f>
        <v>14.9</v>
      </c>
      <c r="AM8" s="40">
        <f>IF(SUM(AA8:AB8,AD8:AF8,AH8)-SUM(AC8,AG8)&gt;0,SUM(AA8:AB8,AD8:AF8,AH8)-SUM(AC8,AG8),"")</f>
        <v>49.500000000000007</v>
      </c>
      <c r="AN8" s="40">
        <f>IF(SUM(AK8,AM8)&gt;0,SUM(AK8,AM8),"")</f>
        <v>100.4</v>
      </c>
      <c r="AO8" s="18">
        <v>19</v>
      </c>
      <c r="AP8" s="18">
        <v>8.4</v>
      </c>
      <c r="AQ8" s="18">
        <v>0</v>
      </c>
      <c r="AR8" s="18">
        <v>0</v>
      </c>
      <c r="AS8" s="18">
        <v>18</v>
      </c>
      <c r="AT8" s="18">
        <v>8.6999999999999993</v>
      </c>
      <c r="AU8" s="18">
        <v>0</v>
      </c>
      <c r="AV8" s="18">
        <v>0.3</v>
      </c>
      <c r="AW8" s="18">
        <v>18.7</v>
      </c>
      <c r="AX8" s="18">
        <v>8.4</v>
      </c>
      <c r="AY8" s="18">
        <v>1</v>
      </c>
      <c r="AZ8" s="18">
        <v>0</v>
      </c>
      <c r="BA8" s="18">
        <v>18.2</v>
      </c>
      <c r="BB8" s="18">
        <v>8.6999999999999993</v>
      </c>
      <c r="BC8" s="18">
        <v>0.2</v>
      </c>
      <c r="BD8" s="18">
        <v>0.3</v>
      </c>
      <c r="BE8" s="28"/>
      <c r="BF8" s="11">
        <f>IF(SUM(AP8,AT8)&gt;0,SUM(AP8,AT8),"")</f>
        <v>17.100000000000001</v>
      </c>
      <c r="BG8" s="11">
        <f>IF(SUM(AO8:AP8,AR8:AT8,AV8)-AQ8-AU8&gt;0,SUM(AO8:AP8,AR8:AT8,AV8)-AQ8-AU8,"")</f>
        <v>54.399999999999991</v>
      </c>
      <c r="BH8" s="11">
        <f>IF(SUM(AX8,BB8)&gt;0,SUM(AX8,BB8),"")</f>
        <v>17.100000000000001</v>
      </c>
      <c r="BI8" s="11">
        <f>IF(SUM(AW8:AX8,AZ8:BB8,BD8)-SUM(AY8,BC8)&gt;0,SUM(AW8:AX8,AZ8:BB8,BD8)-SUM(AY8,BC8),"")</f>
        <v>53.099999999999994</v>
      </c>
      <c r="BJ8" s="11">
        <f>IF(SUM(BG8,BI8)&gt;0,SUM(BG8,BI8),"")</f>
        <v>107.49999999999999</v>
      </c>
      <c r="BK8" s="19">
        <v>15.7</v>
      </c>
      <c r="BL8" s="19">
        <v>4</v>
      </c>
      <c r="BM8" s="19">
        <v>0</v>
      </c>
      <c r="BN8" s="19">
        <v>0</v>
      </c>
      <c r="BO8" s="19">
        <v>18.600000000000001</v>
      </c>
      <c r="BP8" s="19">
        <v>9.5</v>
      </c>
      <c r="BQ8" s="19">
        <v>0</v>
      </c>
      <c r="BR8" s="19">
        <v>0.3</v>
      </c>
      <c r="BS8" s="19">
        <v>15.3</v>
      </c>
      <c r="BT8" s="19">
        <v>3.2</v>
      </c>
      <c r="BU8" s="19">
        <v>0</v>
      </c>
      <c r="BV8" s="19">
        <v>0</v>
      </c>
      <c r="BW8" s="19">
        <v>15.1</v>
      </c>
      <c r="BX8" s="19">
        <v>5.0999999999999996</v>
      </c>
      <c r="BY8" s="19">
        <v>0</v>
      </c>
      <c r="BZ8" s="19">
        <v>0.3</v>
      </c>
      <c r="CA8" s="27"/>
      <c r="CB8" s="40">
        <f>IF(SUM(BL8,BP8)&gt;0,SUM(BL8,BP8),"")</f>
        <v>13.5</v>
      </c>
      <c r="CC8" s="40">
        <f>IF(SUM(BK8:BL8,BN8:BP8,BR8)-BM8-BQ8&gt;0,SUM(BK8:BL8,BN8:BP8,BR8)-BM8-BQ8,"")</f>
        <v>48.099999999999994</v>
      </c>
      <c r="CD8" s="40">
        <f>IF(SUM(BT8,BX8)&gt;0,SUM(BT8,BX8),"")</f>
        <v>8.3000000000000007</v>
      </c>
      <c r="CE8" s="40">
        <f>IF(SUM(BS8:BT8,BV8:BX8,BZ8)-SUM(BU8,BY8)&gt;0,SUM(BS8:BT8,BV8:BX8,BZ8)-SUM(BU8,BY8),"")</f>
        <v>39</v>
      </c>
      <c r="CF8" s="40">
        <f>IF(SUM(CC8,CE8)&gt;0,SUM(CC8,CE8),"")</f>
        <v>87.1</v>
      </c>
      <c r="CG8" s="51">
        <f>IF(MAX(DD8,EF8,FH8,GJ8,HL8,IN8,JP8,KR8,LT8,MV8,NX8,OZ8,QB8,RD8,SF8)-IF(L8="",0,L8)&gt;0.001,MAX(DD8,EF8,FH8,GJ8,HL8,IN8,JP8,KR8,LT8,MV8,NX8,OZ8,QB8,RD8,SF8)-IF(L8="",0,L8),"")</f>
        <v>2.2000000000000028</v>
      </c>
      <c r="CH8" s="51" t="str">
        <f>IF(MAX(DI8,EK8,FM8,GO8,HQ8,IS8,JU8,KW8,LY8,NA8,OC8,PE8,QG8,RI8,SK8)-IF(N8="",0,N8)&gt;0.001,MAX(DI8,EK8,FM8,GO8,HQ8,IS8,JU8,KW8,LY8,NA8,OC8,PE8,QG8,RI8,SK8)-IF(N8="",0,N8),"")</f>
        <v/>
      </c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  <c r="CU8" s="17"/>
      <c r="CV8" s="17"/>
      <c r="CW8" s="17"/>
      <c r="CX8" s="17"/>
      <c r="CY8" s="17"/>
      <c r="CZ8" s="17"/>
      <c r="DA8" s="17"/>
      <c r="DB8" s="17"/>
      <c r="DC8" s="40" t="str">
        <f>IF(SUM(CJ8,CN8)&gt;0,SUM(CJ8,CN8),"")</f>
        <v/>
      </c>
      <c r="DD8" s="40" t="str">
        <f>IF(SUM(CI8:CJ8,CL8:CN8,CP8)-CK8-CO8&gt;0,SUM(CI8:CJ8,CL8:CN8,CP8)-CK8-CO8,"")</f>
        <v/>
      </c>
      <c r="DE8" s="40" t="str">
        <f>IF(SUM(CQ8:CR8,CT8)-CS8&gt;0,SUM(CQ8:CR8,CT8)-CS8,"")</f>
        <v/>
      </c>
      <c r="DF8" s="40" t="str">
        <f>IF(SUM(CJ8,CN8,CR8)&gt;0,SUM(CJ8,CN8,CR8),"")</f>
        <v/>
      </c>
      <c r="DG8" s="40" t="str">
        <f>IF(SUM(DD8,DE8)&gt;0,SUM(DD8,DE8),"")</f>
        <v/>
      </c>
      <c r="DH8" s="40" t="str">
        <f>IF(SUM(CV8,CZ8)&gt;0,SUM(CV8,CZ8),"")</f>
        <v/>
      </c>
      <c r="DI8" s="40" t="str">
        <f>IF(SUM(CU8:CV8,CX8:CZ8,DB8)-SUM(CW8,DA8)&gt;0,SUM(CU8:CV8,CX8:CZ8,DB8)-SUM(CW8,DA8),"")</f>
        <v/>
      </c>
      <c r="DJ8" s="40" t="str">
        <f>IF(SUM(DD8,DE8,DI8)&gt;0,SUM(DD8,DE8,DI8),"")</f>
        <v/>
      </c>
      <c r="DK8" s="18"/>
      <c r="DL8" s="18"/>
      <c r="DM8" s="18"/>
      <c r="DN8" s="18"/>
      <c r="DO8" s="18"/>
      <c r="DP8" s="18"/>
      <c r="DQ8" s="18"/>
      <c r="DR8" s="18"/>
      <c r="DS8" s="18"/>
      <c r="DT8" s="18"/>
      <c r="DU8" s="18"/>
      <c r="DV8" s="18"/>
      <c r="DW8" s="18"/>
      <c r="DX8" s="18"/>
      <c r="DY8" s="18"/>
      <c r="DZ8" s="18"/>
      <c r="EA8" s="18"/>
      <c r="EB8" s="18"/>
      <c r="EC8" s="18"/>
      <c r="ED8" s="18"/>
      <c r="EE8" s="11" t="str">
        <f>IF(SUM(DL8,DP8)&gt;0,SUM(DL8,DP8),"")</f>
        <v/>
      </c>
      <c r="EF8" s="11" t="str">
        <f>IF(SUM(DK8:DL8,DN8:DP8,DR8)-DM8-DQ8&gt;0,SUM(DK8:DL8,DN8:DP8,DR8)-DM8-DQ8,"")</f>
        <v/>
      </c>
      <c r="EG8" s="11" t="str">
        <f>IF(SUM(DS8:DT8,DV8)-DU8&gt;0,SUM(DS8:DT8,DV8)-DU8,"")</f>
        <v/>
      </c>
      <c r="EH8" s="11" t="str">
        <f>IF(SUM(DL8,DP8,DT8)&gt;0,SUM(DL8,DP8,DT8),"")</f>
        <v/>
      </c>
      <c r="EI8" s="11" t="str">
        <f>IF(SUM(EF8,EG8)&gt;0,SUM(EF8,EG8),"")</f>
        <v/>
      </c>
      <c r="EJ8" s="11" t="str">
        <f>IF(SUM(DX8,EB8)&gt;0,SUM(DX8,EB8),"")</f>
        <v/>
      </c>
      <c r="EK8" s="11" t="str">
        <f>IF(SUM(DW8:DX8,DZ8:EB8,ED8)-SUM(DY8,EC8)&gt;0,SUM(DW8:DX8,DZ8:EB8,ED8)-SUM(DY8,EC8),"")</f>
        <v/>
      </c>
      <c r="EL8" s="11" t="str">
        <f>IF(SUM(EF8,EG8,EK8)&gt;0,SUM(EF8,EG8,EK8),"")</f>
        <v/>
      </c>
      <c r="EM8" s="17"/>
      <c r="EN8" s="17"/>
      <c r="EO8" s="17"/>
      <c r="EP8" s="17"/>
      <c r="EQ8" s="17"/>
      <c r="ER8" s="17"/>
      <c r="ES8" s="17"/>
      <c r="ET8" s="17"/>
      <c r="EU8" s="17"/>
      <c r="EV8" s="17"/>
      <c r="EW8" s="17"/>
      <c r="EX8" s="17"/>
      <c r="EY8" s="17"/>
      <c r="EZ8" s="17"/>
      <c r="FA8" s="17"/>
      <c r="FB8" s="17"/>
      <c r="FC8" s="17"/>
      <c r="FD8" s="17"/>
      <c r="FE8" s="17"/>
      <c r="FF8" s="17"/>
      <c r="FG8" s="40" t="str">
        <f>IF(SUM(EN8,ER8)&gt;0,SUM(EN8,ER8),"")</f>
        <v/>
      </c>
      <c r="FH8" s="40" t="str">
        <f>IF(SUM(EM8:EN8,EP8:ER8,ET8)-EO8-ES8&gt;0,SUM(EM8:EN8,EP8:ER8,ET8)-EO8-ES8,"")</f>
        <v/>
      </c>
      <c r="FI8" s="40" t="str">
        <f>IF(SUM(EU8:EV8,EX8)-EW8&gt;0,SUM(EU8:EV8,EX8)-EW8,"")</f>
        <v/>
      </c>
      <c r="FJ8" s="40" t="str">
        <f>IF(SUM(EN8,ER8,EV8)&gt;0,SUM(EN8,ER8,EV8),"")</f>
        <v/>
      </c>
      <c r="FK8" s="40" t="str">
        <f>IF(SUM(FH8,FI8)&gt;0,SUM(FH8,FI8),"")</f>
        <v/>
      </c>
      <c r="FL8" s="40" t="str">
        <f>IF(SUM(EZ8,FD8)&gt;0,SUM(EZ8,FD8),"")</f>
        <v/>
      </c>
      <c r="FM8" s="40" t="str">
        <f>IF(SUM(EY8:EZ8,FB8:FD8,FF8)-SUM(FA8,FE8)&gt;0,SUM(EY8:EZ8,FB8:FD8,FF8)-SUM(FA8,FE8),"")</f>
        <v/>
      </c>
      <c r="FN8" s="40" t="str">
        <f>IF(SUM(FH8,FI8,FM8)&gt;0,SUM(FH8,FI8,FM8),"")</f>
        <v/>
      </c>
      <c r="FO8" s="18"/>
      <c r="FP8" s="18"/>
      <c r="FQ8" s="18"/>
      <c r="FR8" s="18"/>
      <c r="FS8" s="18"/>
      <c r="FT8" s="18"/>
      <c r="FU8" s="18"/>
      <c r="FV8" s="18"/>
      <c r="FW8" s="18"/>
      <c r="FX8" s="18"/>
      <c r="FY8" s="18"/>
      <c r="FZ8" s="18"/>
      <c r="GA8" s="18"/>
      <c r="GB8" s="18"/>
      <c r="GC8" s="18"/>
      <c r="GD8" s="18"/>
      <c r="GE8" s="18"/>
      <c r="GF8" s="18"/>
      <c r="GG8" s="18"/>
      <c r="GH8" s="18"/>
      <c r="GI8" s="11" t="str">
        <f>IF(SUM(FP8,FT8)&gt;0,SUM(FP8,FT8),"")</f>
        <v/>
      </c>
      <c r="GJ8" s="11" t="str">
        <f>IF(SUM(FO8:FP8,FR8:FT8,FV8)-FQ8-FU8&gt;0,SUM(FO8:FP8,FR8:FT8,FV8)-FQ8-FU8,"")</f>
        <v/>
      </c>
      <c r="GK8" s="11" t="str">
        <f>IF(SUM(FW8:FX8,FZ8)-FY8&gt;0,SUM(FW8:FX8,FZ8)-FY8,"")</f>
        <v/>
      </c>
      <c r="GL8" s="11" t="str">
        <f>IF(SUM(FP8,FT8,FX8)&gt;0,SUM(FP8,FT8,FX8),"")</f>
        <v/>
      </c>
      <c r="GM8" s="11" t="str">
        <f>IF(SUM(GJ8,GK8)&gt;0,SUM(GJ8,GK8),"")</f>
        <v/>
      </c>
      <c r="GN8" s="11" t="str">
        <f>IF(SUM(GB8,GF8)&gt;0,SUM(GB8,GF8),"")</f>
        <v/>
      </c>
      <c r="GO8" s="11" t="str">
        <f>IF(SUM(GA8:GB8,GD8:GF8,GH8)-SUM(GC8,GG8)&gt;0,SUM(GA8:GB8,GD8:GF8,GH8)-SUM(GC8,GG8),"")</f>
        <v/>
      </c>
      <c r="GP8" s="11" t="str">
        <f>IF(SUM(GJ8,GK8,GO8)&gt;0,SUM(GJ8,GK8,GO8),"")</f>
        <v/>
      </c>
      <c r="GQ8" s="17">
        <v>18.600000000000001</v>
      </c>
      <c r="GR8" s="17">
        <v>8.4</v>
      </c>
      <c r="GS8" s="17">
        <v>0</v>
      </c>
      <c r="GT8" s="17">
        <v>0</v>
      </c>
      <c r="GU8" s="17">
        <v>18.2</v>
      </c>
      <c r="GV8" s="17">
        <v>8.6999999999999993</v>
      </c>
      <c r="GW8" s="17">
        <v>0.8</v>
      </c>
      <c r="GX8" s="17">
        <v>0</v>
      </c>
      <c r="GY8" s="17"/>
      <c r="GZ8" s="17"/>
      <c r="HA8" s="17"/>
      <c r="HB8" s="17"/>
      <c r="HC8" s="17">
        <v>18.399999999999999</v>
      </c>
      <c r="HD8" s="17">
        <v>9.5</v>
      </c>
      <c r="HE8" s="17">
        <v>0</v>
      </c>
      <c r="HF8" s="17">
        <v>0</v>
      </c>
      <c r="HG8" s="17">
        <v>18.399999999999999</v>
      </c>
      <c r="HH8" s="17">
        <v>7.6</v>
      </c>
      <c r="HI8" s="17">
        <v>0.8</v>
      </c>
      <c r="HJ8" s="17">
        <v>0</v>
      </c>
      <c r="HK8" s="40">
        <f>IF(SUM(GR8,GV8)&gt;0,SUM(GR8,GV8),"")</f>
        <v>17.100000000000001</v>
      </c>
      <c r="HL8" s="40">
        <f>IF(SUM(GQ8:GR8,GT8:GV8,GX8)-GS8-GW8&gt;0,SUM(GQ8:GR8,GT8:GV8,GX8)-GS8-GW8,"")</f>
        <v>53.100000000000009</v>
      </c>
      <c r="HM8" s="40" t="str">
        <f>IF(SUM(GY8:GZ8,HB8)-HA8&gt;0,SUM(GY8:GZ8,HB8)-HA8,"")</f>
        <v/>
      </c>
      <c r="HN8" s="40">
        <f>IF(SUM(GR8,GV8,GZ8)&gt;0,SUM(GR8,GV8,GZ8),"")</f>
        <v>17.100000000000001</v>
      </c>
      <c r="HO8" s="40">
        <f>IF(SUM(HL8,HM8)&gt;0,SUM(HL8,HM8),"")</f>
        <v>53.100000000000009</v>
      </c>
      <c r="HP8" s="40">
        <f>IF(SUM(HD8,HH8)&gt;0,SUM(HD8,HH8),"")</f>
        <v>17.100000000000001</v>
      </c>
      <c r="HQ8" s="40">
        <f>IF(SUM(HC8:HD8,HF8:HH8,HJ8)-SUM(HE8,HI8)&gt;0,SUM(HC8:HD8,HF8:HH8,HJ8)-SUM(HE8,HI8),"")</f>
        <v>53.1</v>
      </c>
      <c r="HR8" s="40">
        <f>IF(SUM(HL8,HM8,HQ8)&gt;0,SUM(HL8,HM8,HQ8),"")</f>
        <v>106.20000000000002</v>
      </c>
      <c r="HS8" s="18"/>
      <c r="HT8" s="18"/>
      <c r="HU8" s="18"/>
      <c r="HV8" s="18"/>
      <c r="HW8" s="18"/>
      <c r="HX8" s="18"/>
      <c r="HY8" s="18"/>
      <c r="HZ8" s="18"/>
      <c r="IA8" s="18"/>
      <c r="IB8" s="18"/>
      <c r="IC8" s="18"/>
      <c r="ID8" s="18"/>
      <c r="IE8" s="18"/>
      <c r="IF8" s="18"/>
      <c r="IG8" s="18"/>
      <c r="IH8" s="18"/>
      <c r="II8" s="18"/>
      <c r="IJ8" s="18"/>
      <c r="IK8" s="18"/>
      <c r="IL8" s="18"/>
      <c r="IM8" s="11" t="str">
        <f>IF(SUM(HT8,HX8)&gt;0,SUM(HT8,HX8),"")</f>
        <v/>
      </c>
      <c r="IN8" s="11" t="str">
        <f>IF(SUM(HS8:HT8,HV8:HX8,HZ8)-HU8-HY8&gt;0,SUM(HS8:HT8,HV8:HX8,HZ8)-HU8-HY8,"")</f>
        <v/>
      </c>
      <c r="IO8" s="11" t="str">
        <f>IF(SUM(IA8:IB8,ID8)-IC8&gt;0,SUM(IA8:IB8,ID8)-IC8,"")</f>
        <v/>
      </c>
      <c r="IP8" s="11" t="str">
        <f>IF(SUM(HT8,HX8,IB8)&gt;0,SUM(HT8,HX8,IB8),"")</f>
        <v/>
      </c>
      <c r="IQ8" s="11" t="str">
        <f>IF(SUM(IN8,IO8)&gt;0,SUM(IN8,IO8),"")</f>
        <v/>
      </c>
      <c r="IR8" s="11" t="str">
        <f>IF(SUM(IF8,IJ8)&gt;0,SUM(IF8,IJ8),"")</f>
        <v/>
      </c>
      <c r="IS8" s="11" t="str">
        <f>IF(SUM(IE8:IF8,IH8:IJ8,IL8)-SUM(IG8,IK8)&gt;0,SUM(IE8:IF8,IH8:IJ8,IL8)-SUM(IG8,IK8),"")</f>
        <v/>
      </c>
      <c r="IT8" s="11" t="str">
        <f>IF(SUM(IN8,IO8,IS8)&gt;0,SUM(IN8,IO8,IS8),"")</f>
        <v/>
      </c>
      <c r="IU8" s="17"/>
      <c r="IV8" s="17"/>
      <c r="IW8" s="17"/>
      <c r="IX8" s="17"/>
      <c r="IY8" s="17"/>
      <c r="IZ8" s="17"/>
      <c r="JA8" s="17"/>
      <c r="JB8" s="17"/>
      <c r="JC8" s="17"/>
      <c r="JD8" s="17"/>
      <c r="JE8" s="17"/>
      <c r="JF8" s="17"/>
      <c r="JG8" s="17"/>
      <c r="JH8" s="17"/>
      <c r="JI8" s="17"/>
      <c r="JJ8" s="17"/>
      <c r="JK8" s="17"/>
      <c r="JL8" s="17"/>
      <c r="JM8" s="17"/>
      <c r="JN8" s="17"/>
      <c r="JO8" s="40" t="str">
        <f>IF(SUM(IV8,IZ8)&gt;0,SUM(IV8,IZ8),"")</f>
        <v/>
      </c>
      <c r="JP8" s="40" t="str">
        <f>IF(SUM(IU8:IV8,IX8:IZ8,JB8)-IW8-JA8&gt;0,SUM(IU8:IV8,IX8:IZ8,JB8)-IW8-JA8,"")</f>
        <v/>
      </c>
      <c r="JQ8" s="40" t="str">
        <f>IF(SUM(JC8:JD8,JF8)-JE8&gt;0,SUM(JC8:JD8,JF8)-JE8,"")</f>
        <v/>
      </c>
      <c r="JR8" s="40" t="str">
        <f>IF(SUM(IV8,IZ8,JD8)&gt;0,SUM(IV8,IZ8,JD8),"")</f>
        <v/>
      </c>
      <c r="JS8" s="40" t="str">
        <f>IF(SUM(JP8,JQ8)&gt;0,SUM(JP8,JQ8),"")</f>
        <v/>
      </c>
      <c r="JT8" s="40" t="str">
        <f>IF(SUM(JH8,JL8)&gt;0,SUM(JH8,JL8),"")</f>
        <v/>
      </c>
      <c r="JU8" s="40" t="str">
        <f>IF(SUM(JG8:JH8,JJ8:JL8,JN8)-SUM(JI8,JM8)&gt;0,SUM(JG8:JH8,JJ8:JL8,JN8)-SUM(JI8,JM8),"")</f>
        <v/>
      </c>
      <c r="JV8" s="40" t="str">
        <f>IF(SUM(JP8,JQ8,JU8)&gt;0,SUM(JP8,JQ8,JU8),"")</f>
        <v/>
      </c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8"/>
      <c r="KM8" s="18"/>
      <c r="KN8" s="18"/>
      <c r="KO8" s="18"/>
      <c r="KP8" s="18"/>
      <c r="KQ8" s="11" t="str">
        <f>IF(SUM(JX8,KB8)&gt;0,SUM(JX8,KB8),"")</f>
        <v/>
      </c>
      <c r="KR8" s="11" t="str">
        <f>IF(SUM(JW8:JX8,JZ8:KB8,KD8)-JY8-KC8&gt;0,SUM(JW8:JX8,JZ8:KB8,KD8)-JY8-KC8,"")</f>
        <v/>
      </c>
      <c r="KS8" s="11" t="str">
        <f>IF(SUM(KE8:KF8,KH8)-KG8&gt;0,SUM(KE8:KF8,KH8)-KG8,"")</f>
        <v/>
      </c>
      <c r="KT8" s="11" t="str">
        <f>IF(SUM(JX8,KB8,KF8)&gt;0,SUM(JX8,KB8,KF8),"")</f>
        <v/>
      </c>
      <c r="KU8" s="11" t="str">
        <f>IF(SUM(KR8,KS8)&gt;0,SUM(KR8,KS8),"")</f>
        <v/>
      </c>
      <c r="KV8" s="11" t="str">
        <f>IF(SUM(KJ8,KN8)&gt;0,SUM(KJ8,KN8),"")</f>
        <v/>
      </c>
      <c r="KW8" s="11" t="str">
        <f>IF(SUM(KI8:KJ8,KL8:KN8,KP8)-SUM(KK8,KO8)&gt;0,SUM(KI8:KJ8,KL8:KN8,KP8)-SUM(KK8,KO8),"")</f>
        <v/>
      </c>
      <c r="KX8" s="11" t="str">
        <f>IF(SUM(KR8,KS8,KW8)&gt;0,SUM(KR8,KS8,KW8),"")</f>
        <v/>
      </c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40" t="str">
        <f>IF(SUM(KZ8,LD8)&gt;0,SUM(KZ8,LD8),"")</f>
        <v/>
      </c>
      <c r="LT8" s="40" t="str">
        <f>IF(SUM(KY8:KZ8,LB8:LD8,LF8)-LA8-LE8&gt;0,SUM(KY8:KZ8,LB8:LD8,LF8)-LA8-LE8,"")</f>
        <v/>
      </c>
      <c r="LU8" s="40" t="str">
        <f>IF(SUM(LG8:LH8,LJ8)-LI8&gt;0,SUM(LG8:LH8,LJ8)-LI8,"")</f>
        <v/>
      </c>
      <c r="LV8" s="40" t="str">
        <f>IF(SUM(KZ8,LD8,LH8)&gt;0,SUM(KZ8,LD8,LH8),"")</f>
        <v/>
      </c>
      <c r="LW8" s="40" t="str">
        <f>IF(SUM(LT8,LU8)&gt;0,SUM(LT8,LU8),"")</f>
        <v/>
      </c>
      <c r="LX8" s="40" t="str">
        <f>IF(SUM(LL8,LP8)&gt;0,SUM(LL8,LP8),"")</f>
        <v/>
      </c>
      <c r="LY8" s="40" t="str">
        <f>IF(SUM(LK8:LL8,LN8:LP8,LR8)-SUM(LM8,LQ8)&gt;0,SUM(LK8:LL8,LN8:LP8,LR8)-SUM(LM8,LQ8),"")</f>
        <v/>
      </c>
      <c r="LZ8" s="40" t="str">
        <f>IF(SUM(LT8,LU8,LY8)&gt;0,SUM(LT8,LU8,LY8),"")</f>
        <v/>
      </c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1" t="str">
        <f>IF(SUM(MB8,MF8)&gt;0,SUM(MB8,MF8),"")</f>
        <v/>
      </c>
      <c r="MV8" s="11" t="str">
        <f>IF(SUM(MA8:MB8,MD8:MF8,MH8)-MC8-MG8&gt;0,SUM(MA8:MB8,MD8:MF8,MH8)-MC8-MG8,"")</f>
        <v/>
      </c>
      <c r="MW8" s="11" t="str">
        <f>IF(SUM(MI8:MJ8,ML8)-MK8&gt;0,SUM(MI8:MJ8,ML8)-MK8,"")</f>
        <v/>
      </c>
      <c r="MX8" s="11" t="str">
        <f>IF(SUM(MB8,MF8,MJ8)&gt;0,SUM(MB8,MF8,MJ8),"")</f>
        <v/>
      </c>
      <c r="MY8" s="11" t="str">
        <f>IF(SUM(MV8,MW8)&gt;0,SUM(MV8,MW8),"")</f>
        <v/>
      </c>
      <c r="MZ8" s="11" t="str">
        <f>IF(SUM(MN8,MR8)&gt;0,SUM(MN8,MR8),"")</f>
        <v/>
      </c>
      <c r="NA8" s="11" t="str">
        <f>IF(SUM(MM8:MN8,MP8:MR8,MT8)-SUM(MO8,MS8)&gt;0,SUM(MM8:MN8,MP8:MR8,MT8)-SUM(MO8,MS8),"")</f>
        <v/>
      </c>
      <c r="NB8" s="11" t="str">
        <f>IF(SUM(MV8,MW8,NA8)&gt;0,SUM(MV8,MW8,NA8),"")</f>
        <v/>
      </c>
      <c r="NC8" s="17"/>
      <c r="ND8" s="17"/>
      <c r="NE8" s="17"/>
      <c r="NF8" s="17"/>
      <c r="NG8" s="17"/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40" t="str">
        <f>IF(SUM(ND8,NH8)&gt;0,SUM(ND8,NH8),"")</f>
        <v/>
      </c>
      <c r="NX8" s="40" t="str">
        <f>IF(SUM(NC8:ND8,NF8:NH8,NJ8)-NE8-NI8&gt;0,SUM(NC8:ND8,NF8:NH8,NJ8)-NE8-NI8,"")</f>
        <v/>
      </c>
      <c r="NY8" s="40" t="str">
        <f>IF(SUM(NK8:NL8,NN8)-NM8&gt;0,SUM(NK8:NL8,NN8)-NM8,"")</f>
        <v/>
      </c>
      <c r="NZ8" s="40" t="str">
        <f>IF(SUM(ND8,NH8,NL8)&gt;0,SUM(ND8,NH8,NL8),"")</f>
        <v/>
      </c>
      <c r="OA8" s="40" t="str">
        <f>IF(SUM(NX8,NY8)&gt;0,SUM(NX8,NY8),"")</f>
        <v/>
      </c>
      <c r="OB8" s="40" t="str">
        <f>IF(SUM(NP8,NT8)&gt;0,SUM(NP8,NT8),"")</f>
        <v/>
      </c>
      <c r="OC8" s="40" t="str">
        <f>IF(SUM(NO8:NP8,NR8:NT8,NV8)-SUM(NQ8,NU8)&gt;0,SUM(NO8:NP8,NR8:NT8,NV8)-SUM(NQ8,NU8),"")</f>
        <v/>
      </c>
      <c r="OD8" s="40" t="str">
        <f>IF(SUM(NX8,NY8,OC8)&gt;0,SUM(NX8,NY8,OC8),"")</f>
        <v/>
      </c>
      <c r="OE8" s="18"/>
      <c r="OF8" s="18"/>
      <c r="OG8" s="18"/>
      <c r="OH8" s="18"/>
      <c r="OI8" s="18"/>
      <c r="OJ8" s="18"/>
      <c r="OK8" s="18"/>
      <c r="OL8" s="18"/>
      <c r="OM8" s="18"/>
      <c r="ON8" s="18"/>
      <c r="OO8" s="18"/>
      <c r="OP8" s="18"/>
      <c r="OQ8" s="18"/>
      <c r="OR8" s="18"/>
      <c r="OS8" s="18"/>
      <c r="OT8" s="18"/>
      <c r="OU8" s="18"/>
      <c r="OV8" s="18"/>
      <c r="OW8" s="18"/>
      <c r="OX8" s="18"/>
      <c r="OY8" s="11" t="str">
        <f>IF(SUM(OF8,OJ8)&gt;0,SUM(OF8,OJ8),"")</f>
        <v/>
      </c>
      <c r="OZ8" s="11" t="str">
        <f>IF(SUM(OE8:OF8,OH8:OJ8,OL8)-OG8-OK8&gt;0,SUM(OE8:OF8,OH8:OJ8,OL8)-OG8-OK8,"")</f>
        <v/>
      </c>
      <c r="PA8" s="11" t="str">
        <f>IF(SUM(OM8:ON8,OP8)-OO8&gt;0,SUM(OM8:ON8,OP8)-OO8,"")</f>
        <v/>
      </c>
      <c r="PB8" s="11" t="str">
        <f>IF(SUM(OF8,OJ8,ON8)&gt;0,SUM(OF8,OJ8,ON8),"")</f>
        <v/>
      </c>
      <c r="PC8" s="11" t="str">
        <f>IF(SUM(OZ8,PA8)&gt;0,SUM(OZ8,PA8),"")</f>
        <v/>
      </c>
      <c r="PD8" s="11" t="str">
        <f>IF(SUM(OR8,OV8)&gt;0,SUM(OR8,OV8),"")</f>
        <v/>
      </c>
      <c r="PE8" s="11" t="str">
        <f>IF(SUM(OQ8:OR8,OT8:OV8,OX8)-SUM(OS8,OW8)&gt;0,SUM(OQ8:OR8,OT8:OV8,OX8)-SUM(OS8,OW8),"")</f>
        <v/>
      </c>
      <c r="PF8" s="11" t="str">
        <f>IF(SUM(OZ8,PA8,PE8)&gt;0,SUM(OZ8,PA8,PE8),"")</f>
        <v/>
      </c>
      <c r="PG8" s="17"/>
      <c r="PH8" s="17"/>
      <c r="PI8" s="17"/>
      <c r="PJ8" s="17"/>
      <c r="PK8" s="17"/>
      <c r="PL8" s="17"/>
      <c r="PM8" s="17"/>
      <c r="PN8" s="17"/>
      <c r="PO8" s="17"/>
      <c r="PP8" s="17"/>
      <c r="PQ8" s="17"/>
      <c r="PR8" s="17"/>
      <c r="PS8" s="17"/>
      <c r="PT8" s="17"/>
      <c r="PU8" s="17"/>
      <c r="PV8" s="17"/>
      <c r="PW8" s="17"/>
      <c r="PX8" s="17"/>
      <c r="PY8" s="17"/>
      <c r="PZ8" s="17"/>
      <c r="QA8" s="40" t="str">
        <f>IF(SUM(PH8,PL8)&gt;0,SUM(PH8,PL8),"")</f>
        <v/>
      </c>
      <c r="QB8" s="40" t="str">
        <f>IF(SUM(PG8:PH8,PJ8:PL8,PN8)-PI8-PM8&gt;0,SUM(PG8:PH8,PJ8:PL8,PN8)-PI8-PM8,"")</f>
        <v/>
      </c>
      <c r="QC8" s="40" t="str">
        <f>IF(SUM(PO8:PP8,PR8)-PQ8&gt;0,SUM(PO8:PP8,PR8)-PQ8,"")</f>
        <v/>
      </c>
      <c r="QD8" s="40" t="str">
        <f>IF(SUM(PH8,PL8,PP8)&gt;0,SUM(PH8,PL8,PP8),"")</f>
        <v/>
      </c>
      <c r="QE8" s="40" t="str">
        <f>IF(SUM(QB8,QC8)&gt;0,SUM(QB8,QC8),"")</f>
        <v/>
      </c>
      <c r="QF8" s="40" t="str">
        <f>IF(SUM(PT8,PX8)&gt;0,SUM(PT8,PX8),"")</f>
        <v/>
      </c>
      <c r="QG8" s="40" t="str">
        <f>IF(SUM(PS8:PT8,PV8:PX8,PZ8)-SUM(PU8,PY8)&gt;0,SUM(PS8:PT8,PV8:PX8,PZ8)-SUM(PU8,PY8),"")</f>
        <v/>
      </c>
      <c r="QH8" s="40" t="str">
        <f>IF(SUM(QB8,QC8,QG8)&gt;0,SUM(QB8,QC8,QG8),"")</f>
        <v/>
      </c>
      <c r="QI8" s="18"/>
      <c r="QJ8" s="18"/>
      <c r="QK8" s="18"/>
      <c r="QL8" s="18"/>
      <c r="QM8" s="18"/>
      <c r="QN8" s="18"/>
      <c r="QO8" s="18"/>
      <c r="QP8" s="18"/>
      <c r="QQ8" s="18"/>
      <c r="QR8" s="18"/>
      <c r="QS8" s="18"/>
      <c r="QT8" s="18"/>
      <c r="QU8" s="18"/>
      <c r="QV8" s="18"/>
      <c r="QW8" s="18"/>
      <c r="QX8" s="18"/>
      <c r="QY8" s="18"/>
      <c r="QZ8" s="18"/>
      <c r="RA8" s="18"/>
      <c r="RB8" s="18"/>
      <c r="RC8" s="11" t="str">
        <f>IF(SUM(QJ8,QN8)&gt;0,SUM(QJ8,QN8),"")</f>
        <v/>
      </c>
      <c r="RD8" s="11" t="str">
        <f>IF(SUM(QI8:QJ8,QL8:QN8,QP8)-QK8-QO8&gt;0,SUM(QI8:QJ8,QL8:QN8,QP8)-QK8-QO8,"")</f>
        <v/>
      </c>
      <c r="RE8" s="11" t="str">
        <f>IF(SUM(QQ8:QR8,QT8)-QS8&gt;0,SUM(QQ8:QR8,QT8)-QS8,"")</f>
        <v/>
      </c>
      <c r="RF8" s="11" t="str">
        <f>IF(SUM(QJ8,QN8,QR8)&gt;0,SUM(QJ8,QN8,QR8),"")</f>
        <v/>
      </c>
      <c r="RG8" s="11" t="str">
        <f>IF(SUM(RD8,RE8)&gt;0,SUM(RD8,RE8),"")</f>
        <v/>
      </c>
      <c r="RH8" s="11" t="str">
        <f>IF(SUM(QV8,QZ8)&gt;0,SUM(QV8,QZ8),"")</f>
        <v/>
      </c>
      <c r="RI8" s="11" t="str">
        <f>IF(SUM(QU8:QV8,QX8:QZ8,RB8)-SUM(QW8,RA8)&gt;0,SUM(QU8:QV8,QX8:QZ8,RB8)-SUM(QW8,RA8),"")</f>
        <v/>
      </c>
      <c r="RJ8" s="11" t="str">
        <f>IF(SUM(RD8,RE8,RI8)&gt;0,SUM(RD8,RE8,RI8),"")</f>
        <v/>
      </c>
      <c r="RK8" s="17"/>
      <c r="RL8" s="17"/>
      <c r="RM8" s="17"/>
      <c r="RN8" s="17"/>
      <c r="RO8" s="17"/>
      <c r="RP8" s="17"/>
      <c r="RQ8" s="17"/>
      <c r="RR8" s="17"/>
      <c r="RS8" s="17"/>
      <c r="RT8" s="17"/>
      <c r="RU8" s="17"/>
      <c r="RV8" s="17"/>
      <c r="RW8" s="17"/>
      <c r="RX8" s="17"/>
      <c r="RY8" s="17"/>
      <c r="RZ8" s="17"/>
      <c r="SA8" s="17"/>
      <c r="SB8" s="17"/>
      <c r="SC8" s="17"/>
      <c r="SD8" s="17"/>
      <c r="SE8" s="40" t="str">
        <f>IF(SUM(RL8,RP8)&gt;0,SUM(RL8,RP8),"")</f>
        <v/>
      </c>
      <c r="SF8" s="40" t="str">
        <f>IF(SUM(RK8:RL8,RN8:RP8,RR8)-RM8-RQ8&gt;0,SUM(RK8:RL8,RN8:RP8,RR8)-RM8-RQ8,"")</f>
        <v/>
      </c>
      <c r="SG8" s="40" t="str">
        <f>IF(SUM(RS8:RT8,RV8)-RU8&gt;0,SUM(RS8:RT8,RV8)-RU8,"")</f>
        <v/>
      </c>
      <c r="SH8" s="40" t="str">
        <f>IF(SUM(RL8,RP8,RT8)&gt;0,SUM(RL8,RP8,RT8),"")</f>
        <v/>
      </c>
      <c r="SI8" s="40" t="str">
        <f>IF(SUM(SF8,SG8)&gt;0,SUM(SF8,SG8),"")</f>
        <v/>
      </c>
      <c r="SJ8" s="40" t="str">
        <f>IF(SUM(RX8,SB8)&gt;0,SUM(RX8,SB8),"")</f>
        <v/>
      </c>
      <c r="SK8" s="40" t="str">
        <f>IF(SUM(RW8:RX8,RZ8:SB8,SD8)-SUM(RY8,SC8)&gt;0,SUM(RW8:RX8,RZ8:SB8,SD8)-SUM(RY8,SC8),"")</f>
        <v/>
      </c>
      <c r="SL8" s="40" t="str">
        <f>IF(SUM(SF8,SG8,SK8)&gt;0,SUM(SF8,SG8,SK8),"")</f>
        <v/>
      </c>
      <c r="SM8" s="26">
        <f>IF($CA8="P",BK8,(BK8+AO8)/2)</f>
        <v>17.350000000000001</v>
      </c>
      <c r="SN8" s="26">
        <f>IF($CA8="P",BL8,(BL8+AP8)/2)</f>
        <v>6.2</v>
      </c>
      <c r="SO8" s="26">
        <f>IF($CA8="P",BM8,(BM8+AQ8)/2)</f>
        <v>0</v>
      </c>
      <c r="SP8" s="26">
        <f>IF($CA8="P",BN8,(BN8+AR8)/2)</f>
        <v>0</v>
      </c>
      <c r="SQ8" s="26">
        <f>IF($CA8="P",BO8,(BO8+AS8)/2)</f>
        <v>18.3</v>
      </c>
      <c r="SR8" s="26">
        <f>IF($CA8="P",BP8,(BP8+AT8)/2)</f>
        <v>9.1</v>
      </c>
      <c r="SS8" s="26">
        <f>IF($CA8="P",BQ8,(BQ8+AU8)/2)</f>
        <v>0</v>
      </c>
      <c r="ST8" s="26">
        <f>IF($CA8="P",BR8,(BR8+AV8)/2)</f>
        <v>0.3</v>
      </c>
      <c r="SU8" s="26">
        <f>IF($CA8="P",BS8,(BS8+AW8)/2)</f>
        <v>17</v>
      </c>
      <c r="SV8" s="26">
        <f>IF($CA8="P",BT8,(BT8+AX8)/2)</f>
        <v>5.8000000000000007</v>
      </c>
      <c r="SW8" s="26">
        <f>IF($CA8="P",BU8,(BU8+AY8)/2)</f>
        <v>0.5</v>
      </c>
      <c r="SX8" s="26">
        <f>IF($CA8="P",BV8,(BV8+AZ8)/2)</f>
        <v>0</v>
      </c>
      <c r="SY8" s="26">
        <f>IF($CA8="P",BW8,(BW8+BA8)/2)</f>
        <v>16.649999999999999</v>
      </c>
      <c r="SZ8" s="26">
        <f>IF($CA8="P",BX8,(BX8+BB8)/2)</f>
        <v>6.8999999999999995</v>
      </c>
      <c r="TA8" s="26">
        <f>IF($CA8="P",BY8,(BY8+BC8)/2)</f>
        <v>0.1</v>
      </c>
      <c r="TB8" s="26">
        <f>IF($CA8="P",BZ8,(BZ8+BD8)/2)</f>
        <v>0.3</v>
      </c>
      <c r="TC8" s="28" t="s">
        <v>53</v>
      </c>
      <c r="TD8" s="11">
        <f>IF(SUM(SN8,SR8)&gt;0,SUM(SN8,SR8),"")</f>
        <v>15.3</v>
      </c>
      <c r="TE8" s="11">
        <f>IF(SUM(SM8:SN8,SP8:SR8,ST8)-SO8-SS8&gt;0,SUM(SM8:SN8,SP8:SR8,ST8)-SO8-SS8,"")</f>
        <v>51.25</v>
      </c>
      <c r="TF8" s="11">
        <f>IF(SUM(SV8,SZ8)&gt;0,SUM(SV8,SZ8),"")</f>
        <v>12.7</v>
      </c>
      <c r="TG8" s="11">
        <f>IF(SUM(SU8:SV8,SX8:SZ8,TB8)-SUM(SW8,TA8)&gt;0,SUM(SU8:SV8,SX8:SZ8,TB8)-SUM(SW8,TA8),"")</f>
        <v>46.05</v>
      </c>
      <c r="TH8" s="11">
        <f>IF(SUM(TE8,TG8)&gt;0,SUM(TE8,TG8),"")</f>
        <v>97.3</v>
      </c>
    </row>
    <row r="9" spans="1:528" x14ac:dyDescent="0.2">
      <c r="A9" s="4" cm="1">
        <f t="array" ref="A9">IF(AND(H9&lt;&gt;"",H9&lt;&gt;"No DD"),SUMPRODUCT((H$4:H$32&lt;&gt;"")*(H$4:H$32&lt;&gt;"No DD")*(E$4:E$32&gt;E9))+1,IF(H9="No DD",SUMPRODUCT((H$4:H$32="No DD")*(E$4:E$32&gt;E9))+1+SUMPRODUCT((H$4:H$32&lt;&gt;"")*(H$4:H$32&lt;&gt;"No DD")),""))</f>
        <v>6</v>
      </c>
      <c r="B9" s="5" t="s">
        <v>141</v>
      </c>
      <c r="C9" s="4" t="s">
        <v>6</v>
      </c>
      <c r="D9" s="4">
        <v>2005</v>
      </c>
      <c r="E9" s="9">
        <f>SUM(J9:P9)+SUM(J9:M9)*0.0000001+SUM(J9)*0.0000000000001</f>
        <v>160.50001030000527</v>
      </c>
      <c r="F9" s="3" t="str">
        <f>IF(OR(AND(AJ9&gt;=AN$34,AK9&gt;=AN$38,AJ9&lt;&gt;"",AI9=""),AND(AL9&gt;=AN$34,AM9&gt;=AN$38,AL9&lt;&gt;"",AI9=""),AND(BF9&gt;=BJ$34,BG9&gt;=BJ$38,BF9&lt;&gt;"",BE9=""),AND(BH9&gt;=BJ$34,BI9&gt;=BJ$38,BH9&lt;&gt;"",BE9=""),AND(CB9&gt;=CF$34,CC9&gt;=CF$38,CB9&lt;&gt;"",CA9=""),AND(CD9&gt;=CF$34,CE9&gt;=CF$38,CD9&lt;&gt;""),AND(DC9&gt;=DJ$34,DD9&gt;=DJ$38,DC9&lt;&gt;""),AND(DH9&gt;=DJ$34,DI9&gt;=DJ$38,DH9&lt;&gt;""),AND(EE9&gt;=EL$34,EF9&gt;=EL$38,EE9&lt;&gt;""),AND(EJ9&gt;=EL$34,EK9&gt;=EL$38,EJ9&lt;&gt;""),AND(FG9&gt;=FN$34,FH9&gt;=FN$38,FG9&lt;&gt;""),AND(FL9&gt;=FN$34,FM9&gt;=FN$38,FL9&lt;&gt;""),AND(GI9&gt;=GP$34,GJ9&gt;=GP$38,GI9&lt;&gt;""),AND(GN9&gt;=GP$34,GO9&gt;=GP$38,GN9&lt;&gt;""),AND(HK9&gt;=HR$34,HL9&gt;=HR$38,HK9&lt;&gt;""),AND(HP9&gt;=HR$34,HQ9&gt;=HR$38,HP9&lt;&gt;""),AND(IM9&gt;=IT$34,IN9&gt;=IT$38,IM9&lt;&gt;""),AND(IR9&gt;=IT$34,IS9&gt;=IT$38,IR9&lt;&gt;""),AND(JO9&gt;=JV$34,JP9&gt;=JV$38,JO9&lt;&gt;""),AND(JT9&gt;=JV$34,JU9&gt;=JV$38,JT9&lt;&gt;""),AND(KQ9&gt;=KX$34,KR9&gt;=KX$38,KQ9&lt;&gt;""),AND(KV9&gt;=KX$34,KW9&gt;=KX$38,KV9&lt;&gt;""),AND(LS9&gt;=LZ$34,LT9&gt;=LZ$38,LS9&lt;&gt;""),AND(LX9&gt;=LZ$34,LY9&gt;=LZ$38,LX9&lt;&gt;""),AND(MU9&gt;=NB$34,MV9&gt;=NB$38,MU9&lt;&gt;""),AND(MZ9&gt;=NB$34,NA9&gt;=NB$38,MZ9&lt;&gt;""),AND(NW9&gt;=OD$34,NX9&gt;=OD$38,NW9&lt;&gt;""),AND(OB9&gt;=OD$34,OC9&gt;=OD$38,OB9&lt;&gt;""),AND(OY9&gt;=PF$34,OZ9&gt;=PF$38,OY9&lt;&gt;""),AND(PD9&gt;=PF$34,PE9&gt;=PF$38,PD9&lt;&gt;""),AND(QA9&gt;=QH$34,QB9&gt;=QH$38,QA9&lt;&gt;""),AND(QF9&gt;=QH$34,QG9&gt;=QH$38,QF9&lt;&gt;""),AND(RC9&gt;=RJ$34,RD9&gt;=RJ$38,RC9&lt;&gt;""),AND(RH9&gt;=RJ$34,RI9&gt;=RJ$38,RH9&lt;&gt;""),AND(SE9&gt;=SL$34,SF9&gt;=SL$38,SE9&lt;&gt;""),AND(SJ9&gt;=SL$34,SK9&gt;=SL$38,SJ9&lt;&gt;"")),"P","")</f>
        <v>P</v>
      </c>
      <c r="G9" s="3" t="str">
        <f>IF(OR(AND(AK9&gt;=AN$38,AK9&lt;&gt;"",AI9=""),AND(AM9&gt;=AN$38,AM9&lt;&gt;"",AI9=""),AND(BG9&gt;=BJ$38,BG9&lt;&gt;"",BE9=""),AND(BI9&gt;=BJ$38,BI9&lt;&gt;"",BE9=""),AND(CC9&gt;=CF$38,CC9&lt;&gt;"",CA9=""),AND(CE9&gt;=CF$38,CE9&lt;&gt;"",CA9=""),AND(DD9&gt;=DJ$38,DD9&lt;&gt;""),AND(DI9&gt;=DJ$38,DI9&lt;&gt;""),AND(EF9&gt;=EL$38,EF9&lt;&gt;""),AND(EK9&gt;=EL$38,EK9&lt;&gt;""),AND(FH9&gt;=FN$38,FH9&lt;&gt;""),AND(FM9&gt;=FN$38,FM9&lt;&gt;""),AND(GJ9&gt;=GP$38,GJ9&lt;&gt;""),AND(GO9&gt;=GP$38,GO9&lt;&gt;""),AND(HL9&gt;=HR$38,HL9&lt;&gt;""),AND(HQ9&gt;=HR$38,HQ9&lt;&gt;""),AND(IN9&gt;=IT$38,IN9&lt;&gt;""),AND(IS9&gt;=IT$38,IS9&lt;&gt;""),AND(JP9&gt;=JV$38,JP9&lt;&gt;""),AND(JU9&gt;=JV$38,JU9&lt;&gt;""),AND(KR9&gt;=KX$38,KR9&lt;&gt;""),AND(KW9&gt;=KX$38,KW9&lt;&gt;""),AND(LT9&gt;=LZ$38,LT9&lt;&gt;""),AND(LY9&gt;=LZ$38,LY9&lt;&gt;""),AND(MV9&gt;=NB$38,MV9&lt;&gt;""),AND(NA9&gt;=NB$38,NA9&lt;&gt;""),AND(NX9&gt;=OD$38,NX9&lt;&gt;""),AND(OC9&gt;=OD$38,OC9&lt;&gt;""),AND(OZ9&gt;=PF$38,OZ9&lt;&gt;""),AND(PE9&gt;=PF$38,PE9&lt;&gt;""),AND(QB9&gt;=QH$38,QB9&lt;&gt;""),AND(QG9&gt;=QH$38,QG9&lt;&gt;""),AND(RD9&gt;=RJ$38,RD9&lt;&gt;""),AND(RI9&gt;=RJ$38,RI9&lt;&gt;""),AND(SF9&gt;=SL$38,SF9&lt;&gt;""),AND(SK9&gt;=SL$38,SK9&lt;&gt;"")),"P","")</f>
        <v>P</v>
      </c>
      <c r="H9" s="36" t="str">
        <f>IF(AND(G9="P",F9=""),"No DD",IF(OR(AND(AJ9&gt;=AN$37,AK9&gt;=AN$41,AJ9&lt;&gt;"",AI9=""),AND(AL9&gt;=AN$37,AM9&gt;=AN$41,AL9&lt;&gt;"",AI9=""),AND(BF9&gt;=BJ$37,BG9&gt;=BJ$41,BF9&lt;&gt;"",BE9=""),AND(BH9&gt;=BJ$37,BI9&gt;=BJ$41,BH9&lt;&gt;"",BE9=""),AND(CB9&gt;=CF$37,CC9&gt;=CF$41,CB9&lt;&gt;"",CA9=""),AND(CD9&gt;=CF$37,CE9&gt;=CF$41,CD9&lt;&gt;""),AND(DC9&gt;=DJ$37,DD9&gt;=DJ$41,DC9&lt;&gt;""),AND(DH9&gt;=DJ$37,DI9&gt;=DJ$41,DH9&lt;&gt;""),AND(EE9&gt;=EL$37,EF9&gt;=EL$41,EE9&lt;&gt;""),AND(EJ9&gt;=EL$37,EK9&gt;=EL$41,EJ9&lt;&gt;""),AND(FG9&gt;=FN$37,FH9&gt;=FN$41,FG9&lt;&gt;""),AND(FL9&gt;=FN$37,FM9&gt;=FN$41,FL9&lt;&gt;""),AND(GI9&gt;=GP$37,GJ9&gt;=GP$41,GI9&lt;&gt;""),AND(GN9&gt;=GP$37,GO9&gt;=GP$41,GN9&lt;&gt;""),AND(HK9&gt;=HR$37,HL9&gt;=HR$41,HK9&lt;&gt;""),AND(HP9&gt;=HR$37,HQ9&gt;=HR$41,HP9&lt;&gt;""),AND(IM9&gt;=IT$37,IN9&gt;=IT$41,IM9&lt;&gt;""),AND(IR9&gt;=IT$37,IS9&gt;=IT$41,IR9&lt;&gt;""),AND(JO9&gt;=JV$37,JP9&gt;=JV$41,JO9&lt;&gt;""),AND(JT9&gt;=JV$37,JU9&gt;=JV$41,JT9&lt;&gt;""),AND(KQ9&gt;=KX$37,KR9&gt;=KX$41,KQ9&lt;&gt;""),AND(KV9&gt;=KX$37,KW9&gt;=KX$41,KV9&lt;&gt;""),AND(LS9&gt;=LZ$37,LT9&gt;=LZ$41,LS9&lt;&gt;""),AND(LX9&gt;=LZ$37,LY9&gt;=LZ$41,LX9&lt;&gt;""),AND(MU9&gt;=NB$37,MV9&gt;=NB$41,MU9&lt;&gt;""),AND(MZ9&gt;=NB$37,NA9&gt;=NB$41,MZ9&lt;&gt;""),AND(NW9&gt;=OD$37,NX9&gt;=OD$41,NW9&lt;&gt;""),AND(OB9&gt;=OD$37,OC9&gt;=OD$41,OB9&lt;&gt;""),AND(OY9&gt;=PF$37,OZ9&gt;=PF$41,OY9&lt;&gt;""),AND(PD9&gt;=PF$37,PE9&gt;=PF$41,PD9&lt;&gt;""),AND(QA9&gt;=QH$37,QB9&gt;=QH$41,QA9&lt;&gt;""),AND(QF9&gt;=QH$37,QG9&gt;=QH$41,QF9&lt;&gt;""),AND(RC9&gt;=RJ$37,RD9&gt;=RJ$41,RC9&lt;&gt;""),AND(RH9&gt;=RJ$37,RI9&gt;=RJ$41,RH9&lt;&gt;""),AND(SE9&gt;=SL$37,SF9&gt;=SL$41,SE9&lt;&gt;""),AND(SJ9&gt;=SL$37,SK9&gt;=SL$41,SJ9&lt;&gt;"")),"Merit",IF(OR(AND(AJ9&gt;=AN$36,AK9&gt;=AN$40,AJ9&lt;&gt;"",AI9=""),AND(AL9&gt;=AN$36,AM9&gt;=AN$40,AL9&lt;&gt;"",AI9=""),AND(BF9&gt;=BJ$36,BG9&gt;=BJ$40,BF9&lt;&gt;"",BE9=""),AND(BH9&gt;=BJ$36,BI9&gt;=BJ$40,BH9&lt;&gt;"",BE9=""),AND(CB9&gt;=CF$36,CC9&gt;=CF$40,CB9&lt;&gt;"",CA9=""),AND(CD9&gt;=CF$36,CE9&gt;=CF$40,CD9&lt;&gt;""),AND(DC9&gt;=DJ$36,DD9&gt;=DJ$40,DC9&lt;&gt;""),AND(DH9&gt;=DJ$36,DI9&gt;=DJ$40,DH9&lt;&gt;""),AND(EE9&gt;=EL$36,EF9&gt;=EL$40,EE9&lt;&gt;""),AND(EJ9&gt;=EL$36,EK9&gt;=EL$40,EJ9&lt;&gt;""),AND(FG9&gt;=FN$36,FH9&gt;=FN$40,FG9&lt;&gt;""),AND(FL9&gt;=FN$36,FM9&gt;=FN$40,FL9&lt;&gt;""),AND(GI9&gt;=GP$36,GJ9&gt;=GP$40,GI9&lt;&gt;""),AND(GN9&gt;=GP$36,GO9&gt;=GP$40,GN9&lt;&gt;""),AND(HK9&gt;=HR$36,HL9&gt;=HR$40,HK9&lt;&gt;""),AND(HP9&gt;=HR$36,HQ9&gt;=HR$40,HP9&lt;&gt;""),AND(IM9&gt;=IT$36,IN9&gt;=IT$40,IM9&lt;&gt;""),AND(IR9&gt;=IT$36,IS9&gt;=IT$40,IR9&lt;&gt;""),AND(JO9&gt;=JV$36,JP9&gt;=JV$40,JO9&lt;&gt;""),AND(JT9&gt;=JV$36,JU9&gt;=JV$40,JT9&lt;&gt;""),AND(KQ9&gt;=KX$36,KR9&gt;=KX$40,KQ9&lt;&gt;""),AND(KV9&gt;=KX$36,KW9&gt;=KX$40,KV9&lt;&gt;""),AND(LS9&gt;=LZ$36,LT9&gt;=LZ$40,LS9&lt;&gt;""),AND(LX9&gt;=LZ$36,LY9&gt;=LZ$40,LX9&lt;&gt;""),AND(MU9&gt;=NB$36,MV9&gt;=NB$40,MU9&lt;&gt;""),AND(MZ9&gt;=NB$36,NA9&gt;=NB$40,MZ9&lt;&gt;""),AND(NW9&gt;=OD$36,NX9&gt;=OD$40,NW9&lt;&gt;""),AND(OB9&gt;=OD$36,OC9&gt;=OD$40,OB9&lt;&gt;""),AND(OY9&gt;=PF$36,OZ9&gt;=PF$40,OY9&lt;&gt;""),AND(PD9&gt;=PF$36,PE9&gt;=PF$40,PD9&lt;&gt;""),AND(QA9&gt;=QH$36,QB9&gt;=QH$40,QA9&lt;&gt;""),AND(QF9&gt;=QH$36,QG9&gt;=QH$40,QF9&lt;&gt;""),AND(RC9&gt;=RJ$36,RD9&gt;=RJ$40,RC9&lt;&gt;""),AND(RH9&gt;=RJ$36,RI9&gt;=RJ$40,RH9&lt;&gt;""),AND(SE9&gt;=SL$36,SF9&gt;=SL$40,SE9&lt;&gt;""),AND(SJ9&gt;=SL$36,SK9&gt;=SL$40,SJ9&lt;&gt;"")),"Excellence",IF(I9="P","Worlds Team",IF(F9="P","National Team","")))))</f>
        <v>Worlds Team</v>
      </c>
      <c r="I9" s="3" t="str">
        <f>IF(OR(AND(AJ9&gt;=AN$35,AK9&gt;=AN$39,AJ9&lt;&gt;"",AI9=""),AND(AL9&gt;=AN$35,AM9&gt;=AN$39,AL9&lt;&gt;"",AI9=""),AND(BF9&gt;=BJ$35,BG9&gt;=BJ$39,BF9&lt;&gt;"",BE9=""),AND(BH9&gt;=BJ$35,BI9&gt;=BJ$39,BH9&lt;&gt;"",BE9=""),AND(CB9&gt;=CF$35,CC9&gt;=CF$39,CB9&lt;&gt;"",CA9=""),AND(CD9&gt;=CF$35,CE9&gt;=CF$39,CD9&lt;&gt;""),AND(DC9&gt;=DJ$35,DD9&gt;=DJ$39,DC9&lt;&gt;""),AND(DH9&gt;=DJ$35,DI9&gt;=DJ$39,DH9&lt;&gt;""),AND(EE9&gt;=EL$35,EF9&gt;=EL$39,EE9&lt;&gt;""),AND(EJ9&gt;=EL$35,EK9&gt;=EL$39,EJ9&lt;&gt;""),AND(FG9&gt;=FN$35,FH9&gt;=FN$39,FG9&lt;&gt;""),AND(FL9&gt;=FN$35,FM9&gt;=FN$39,FL9&lt;&gt;""),AND(GI9&gt;=GP$35,GJ9&gt;=GP$39,GI9&lt;&gt;""),AND(GN9&gt;=GP$35,GO9&gt;=GP$39,GN9&lt;&gt;""),AND(HK9&gt;=HR$35,HL9&gt;=HR$39,HK9&lt;&gt;""),AND(HP9&gt;=HR$35,HQ9&gt;=HR$39,HP9&lt;&gt;""),AND(IM9&gt;=IT$35,IN9&gt;=IT$39,IM9&lt;&gt;""),AND(IR9&gt;=IT$35,IS9&gt;=IT$39,IR9&lt;&gt;""),AND(JO9&gt;=JV$35,JP9&gt;=JV$39,JO9&lt;&gt;""),AND(JT9&gt;=JV$35,JU9&gt;=JV$39,JT9&lt;&gt;""),AND(KQ9&gt;=KX$35,KR9&gt;=KX$39,KQ9&lt;&gt;""),AND(KV9&gt;=KX$35,KW9&gt;=KX$39,KV9&lt;&gt;""),AND(LS9&gt;=LZ$35,LT9&gt;=LZ$39,LS9&lt;&gt;""),AND(LX9&gt;=LZ$35,LY9&gt;=LZ$39,LX9&lt;&gt;""),AND(MU9&gt;=NB$35,MV9&gt;=NB$39,MU9&lt;&gt;""),AND(MZ9&gt;=NB$35,NA9&gt;=NB$39,MZ9&lt;&gt;""),AND(NW9&gt;=OD$35,NX9&gt;=OD$39,NW9&lt;&gt;""),AND(OB9&gt;=OD$35,OC9&gt;=OD$39,OB9&lt;&gt;""),AND(OY9&gt;=PF$35,OZ9&gt;=PF$39,OY9&lt;&gt;""),AND(PD9&gt;=PF$35,PE9&gt;=PF$39,PD9&lt;&gt;""),AND(QA9&gt;=QH$35,QB9&gt;=QH$39,QA9&lt;&gt;""),AND(QF9&gt;=QH$35,QG9&gt;=QH$39,QF9&lt;&gt;""),AND(RC9&gt;=RJ$35,RD9&gt;=RJ$39,RC9&lt;&gt;""),AND(RH9&gt;=RJ$35,RI9&gt;=RJ$39,RH9&lt;&gt;""),AND(SE9&gt;=SL$35,SF9&gt;=SL$39,SE9&lt;&gt;""),AND(SJ9&gt;=SL$35,SK9&gt;=SL$39,SJ9&lt;&gt;"")),"P","")</f>
        <v>P</v>
      </c>
      <c r="J9" s="8">
        <f>IF(COUNT(AK9,BG9,CC9)&gt;0,LARGE((AK9,BG9,CC9),1),0)</f>
        <v>52.600000000000009</v>
      </c>
      <c r="K9" s="8" t="str">
        <f>IF(J9=0,"",IF(J9=CC9,$BK$1,IF(J9=BG9,$AO$1,IF(J9=AK9,$S$1,""))))</f>
        <v>2025 Elite Canada</v>
      </c>
      <c r="L9" s="8">
        <f>IF(COUNT(AK9,BG9,CC9)&gt;1,LARGE((AK9,BG9,CC9),2),0)</f>
        <v>50.400000000000006</v>
      </c>
      <c r="M9" s="8" t="str">
        <f>IF(K9=0,"",IF(AND(L9=J9,L9=AK9,K9=BG9),$S$1,IF(AND(L9=J9,L9=AK9,L9=CC9),$S$1,IF(AND(L9=J9,L9=CC9,L9=BG9),$AO$1,IF(L9=CC9,$BK$1,IF(L9=BG9,$AO$1,IF(L9=AK9,$S$1,"")))))))</f>
        <v>2025 Nationals</v>
      </c>
      <c r="N9" s="8">
        <f>IF(MAX(AM9,BI9,CE9)&gt;0,MAX(AM9,BI9,CE9),0)</f>
        <v>54</v>
      </c>
      <c r="O9" s="8" t="str">
        <f>IF(N9=0,"",IF(N9=CE9,$BK$1,IF(N9=BI9,$AO$1,IF(N9=AM9,$S$1,""))))</f>
        <v>2025 Elite Canada</v>
      </c>
      <c r="P9" s="8">
        <f>IF(MAX(CG9:CH9)&gt;0,MAX(CG9:CH9),"")</f>
        <v>3.4999999999999858</v>
      </c>
      <c r="Q9" s="11" t="str">
        <f>IF(P9="","",IF(P9=CG9,"("&amp;CG$2&amp;")",IF(P9=CH9,"("&amp;CH$2&amp;")")))</f>
        <v>(Q1)</v>
      </c>
      <c r="R9" s="8" t="str">
        <f>IF(P9="","",IF(P9=CG9,IF(P9+IF(L9="",0,L9)=SF9,$RK$1,IF(P9+IF(L9="",0,L9)=RD9,$QI$1,IF(P9+IF(L9="",0,L9)=QB9,$PG$1,IF(P9+IF(L9="",0,L9)=OZ9,$OE$1,IF(P9+IF(L9="",0,L9)=NX9,$NC$1,IF(P9+IF(L9="",0,L9)=MV9,$MA$1,IF(P9+IF(L9="",0,L9)=LT9,$KY$1,IF(P9+IF(L9="",0,L9)=KR9,$JW$1,IF(P9+IF(L9="",0,L9)=JP9,$IU$1,IF(P9+IF(L9="",0,L9)=IN9,$HS$1,IF(P9+IF(L9="",0,L9)=HL9,$GQ$1,IF(P9+IF(L9="",0,L9)=GJ9,$FO$1,IF(P9+IF(L9="",0,L9)=FH9,$EM$1,IF(P9+IF(L9="",0,L9)=EF9,$DK$1,IF(P9+IF(L9="",0,L9)=DD9,$CI$1))))))))))))))),IF(P9=CH9,IF(P9+IF(N9="",0,N9)=SK9,$RK$1,IF(P9+IF(N9="",0,N9)=RI9,$QI$1,IF(P9+IF(N9="",0,N9)=QG9,$PG$1,IF(P9+IF(N9="",0,N9)=PE9,$OE$1,IF(P9+IF(N9="",0,N9)=OC9,$NC$1,IF(P9+IF(N9="",0,N9)=NA9,$MA$1,IF(P9+IF(N9="",0,N9)=LY9,$KY$1,IF(P9+IF(N9="",0,N9)=KW9,$JW$1,IF(P9+IF(N9="",0,N9)=JU9,$IU$1,IF(P9+IF(N9="",0,N9)=IS9,$HS$1,IF(P9+IF(N9="",0,N9)=HQ9,$GQ$1,IF(P9+IF(N9="",0,N9)=GO9,$FO$1,IF(P9+IF(N9="",0,N9)=FM9,$EM$1,IF(P9+IF(N9="",0,N9)=EK9,$DK$1,IF(P9+IF(N9="",0,N9)=DI9,$CI$1))))))))))))))))))</f>
        <v>2025 World Cup POR (July 6)</v>
      </c>
      <c r="S9" s="19">
        <v>18.2</v>
      </c>
      <c r="T9" s="19">
        <v>8.4</v>
      </c>
      <c r="U9" s="19">
        <v>0.8</v>
      </c>
      <c r="V9" s="19">
        <v>0.3</v>
      </c>
      <c r="W9" s="19">
        <v>18.5</v>
      </c>
      <c r="X9" s="19">
        <v>8</v>
      </c>
      <c r="Y9" s="19">
        <v>0</v>
      </c>
      <c r="Z9" s="19">
        <v>0</v>
      </c>
      <c r="AA9" s="19">
        <v>18.100000000000001</v>
      </c>
      <c r="AB9" s="19">
        <v>8.5</v>
      </c>
      <c r="AC9" s="19">
        <v>0.2</v>
      </c>
      <c r="AD9" s="19">
        <v>0.3</v>
      </c>
      <c r="AE9" s="19">
        <v>18.8</v>
      </c>
      <c r="AF9" s="19">
        <v>8.8000000000000007</v>
      </c>
      <c r="AG9" s="19">
        <v>0.6</v>
      </c>
      <c r="AH9" s="19">
        <v>0.3</v>
      </c>
      <c r="AI9" s="27"/>
      <c r="AJ9" s="40">
        <f>IF(SUM(T9,X9)&gt;0,SUM(T9,X9),"")</f>
        <v>16.399999999999999</v>
      </c>
      <c r="AK9" s="40">
        <f>IF(SUM(S9:T9,V9:X9,Z9)-U9-Y9&gt;0,SUM(S9:T9,V9:X9,Z9)-U9-Y9,"")</f>
        <v>52.600000000000009</v>
      </c>
      <c r="AL9" s="40">
        <f>IF(SUM(AB9,AF9)&gt;0,SUM(AB9,AF9),"")</f>
        <v>17.3</v>
      </c>
      <c r="AM9" s="40">
        <f>IF(SUM(AA9:AB9,AD9:AF9,AH9)-SUM(AC9,AG9)&gt;0,SUM(AA9:AB9,AD9:AF9,AH9)-SUM(AC9,AG9),"")</f>
        <v>54</v>
      </c>
      <c r="AN9" s="40">
        <f>IF(SUM(AK9,AM9)&gt;0,SUM(AK9,AM9),"")</f>
        <v>106.60000000000001</v>
      </c>
      <c r="AO9" s="18">
        <v>18.2</v>
      </c>
      <c r="AP9" s="18">
        <v>8.5</v>
      </c>
      <c r="AQ9" s="18">
        <v>0.8</v>
      </c>
      <c r="AR9" s="18">
        <v>0.3</v>
      </c>
      <c r="AS9" s="18">
        <v>18.2</v>
      </c>
      <c r="AT9" s="18">
        <v>6.4</v>
      </c>
      <c r="AU9" s="18">
        <v>0.4</v>
      </c>
      <c r="AV9" s="18">
        <v>0</v>
      </c>
      <c r="AW9" s="18">
        <v>0</v>
      </c>
      <c r="AX9" s="18">
        <v>0</v>
      </c>
      <c r="AY9" s="18">
        <v>0</v>
      </c>
      <c r="AZ9" s="18">
        <v>0</v>
      </c>
      <c r="BA9" s="18">
        <v>18.100000000000001</v>
      </c>
      <c r="BB9" s="18">
        <v>7.6</v>
      </c>
      <c r="BC9" s="18">
        <v>0</v>
      </c>
      <c r="BD9" s="18">
        <v>0</v>
      </c>
      <c r="BE9" s="28"/>
      <c r="BF9" s="11">
        <f>IF(SUM(AP9,AT9)&gt;0,SUM(AP9,AT9),"")</f>
        <v>14.9</v>
      </c>
      <c r="BG9" s="11">
        <f>IF(SUM(AO9:AP9,AR9:AT9,AV9)-AQ9-AU9&gt;0,SUM(AO9:AP9,AR9:AT9,AV9)-AQ9-AU9,"")</f>
        <v>50.400000000000006</v>
      </c>
      <c r="BH9" s="11">
        <f>IF(SUM(AX9,BB9)&gt;0,SUM(AX9,BB9),"")</f>
        <v>7.6</v>
      </c>
      <c r="BI9" s="11">
        <f>IF(SUM(AW9:AX9,AZ9:BB9,BD9)-SUM(AY9,BC9)&gt;0,SUM(AW9:AX9,AZ9:BB9,BD9)-SUM(AY9,BC9),"")</f>
        <v>25.700000000000003</v>
      </c>
      <c r="BJ9" s="11">
        <f>IF(SUM(BG9,BI9)&gt;0,SUM(BG9,BI9),"")</f>
        <v>76.100000000000009</v>
      </c>
      <c r="BK9" s="19">
        <v>18.5</v>
      </c>
      <c r="BL9" s="19">
        <v>6.4</v>
      </c>
      <c r="BM9" s="19">
        <v>1.4</v>
      </c>
      <c r="BN9" s="19">
        <v>0</v>
      </c>
      <c r="BO9" s="19">
        <v>15.4</v>
      </c>
      <c r="BP9" s="19">
        <v>3.2</v>
      </c>
      <c r="BQ9" s="19">
        <v>0</v>
      </c>
      <c r="BR9" s="19">
        <v>0</v>
      </c>
      <c r="BS9" s="19"/>
      <c r="BT9" s="19"/>
      <c r="BU9" s="19"/>
      <c r="BV9" s="19"/>
      <c r="BW9" s="19"/>
      <c r="BX9" s="19"/>
      <c r="BY9" s="19"/>
      <c r="BZ9" s="19"/>
      <c r="CA9" s="27"/>
      <c r="CB9" s="40">
        <f>IF(SUM(BL9,BP9)&gt;0,SUM(BL9,BP9),"")</f>
        <v>9.6000000000000014</v>
      </c>
      <c r="CC9" s="40">
        <f>IF(SUM(BK9:BL9,BN9:BP9,BR9)-BM9-BQ9&gt;0,SUM(BK9:BL9,BN9:BP9,BR9)-BM9-BQ9,"")</f>
        <v>42.1</v>
      </c>
      <c r="CD9" s="40" t="str">
        <f>IF(SUM(BT9,BX9)&gt;0,SUM(BT9,BX9),"")</f>
        <v/>
      </c>
      <c r="CE9" s="40" t="str">
        <f>IF(SUM(BS9:BT9,BV9:BX9,BZ9)-SUM(BU9,BY9)&gt;0,SUM(BS9:BT9,BV9:BX9,BZ9)-SUM(BU9,BY9),"")</f>
        <v/>
      </c>
      <c r="CF9" s="40">
        <f>IF(SUM(CC9,CE9)&gt;0,SUM(CC9,CE9),"")</f>
        <v>42.1</v>
      </c>
      <c r="CG9" s="51">
        <f>IF(MAX(DD9,EF9,FH9,GJ9,HL9,IN9,JP9,KR9,LT9,MV9,NX9,OZ9,QB9,RD9,SF9)-IF(L9="",0,L9)&gt;0.001,MAX(DD9,EF9,FH9,GJ9,HL9,IN9,JP9,KR9,LT9,MV9,NX9,OZ9,QB9,RD9,SF9)-IF(L9="",0,L9),"")</f>
        <v>3.4999999999999858</v>
      </c>
      <c r="CH9" s="51" t="str">
        <f>IF(MAX(DI9,EK9,FM9,GO9,HQ9,IS9,JU9,KW9,LY9,NA9,OC9,PE9,QG9,RI9,SK9)-IF(N9="",0,N9)&gt;0.001,MAX(DI9,EK9,FM9,GO9,HQ9,IS9,JU9,KW9,LY9,NA9,OC9,PE9,QG9,RI9,SK9)-IF(N9="",0,N9),"")</f>
        <v/>
      </c>
      <c r="CI9" s="17"/>
      <c r="CJ9" s="17"/>
      <c r="CK9" s="17"/>
      <c r="CL9" s="17"/>
      <c r="CM9" s="17"/>
      <c r="CN9" s="17"/>
      <c r="CO9" s="17"/>
      <c r="CP9" s="17"/>
      <c r="CQ9" s="17"/>
      <c r="CR9" s="17"/>
      <c r="CS9" s="17"/>
      <c r="CT9" s="17"/>
      <c r="CU9" s="17"/>
      <c r="CV9" s="17"/>
      <c r="CW9" s="17"/>
      <c r="CX9" s="17"/>
      <c r="CY9" s="17"/>
      <c r="CZ9" s="17"/>
      <c r="DA9" s="17"/>
      <c r="DB9" s="17"/>
      <c r="DC9" s="40" t="str">
        <f>IF(SUM(CJ9,CN9)&gt;0,SUM(CJ9,CN9),"")</f>
        <v/>
      </c>
      <c r="DD9" s="40" t="str">
        <f>IF(SUM(CI9:CJ9,CL9:CN9,CP9)-CK9-CO9&gt;0,SUM(CI9:CJ9,CL9:CN9,CP9)-CK9-CO9,"")</f>
        <v/>
      </c>
      <c r="DE9" s="40" t="str">
        <f>IF(SUM(CQ9:CR9,CT9)-CS9&gt;0,SUM(CQ9:CR9,CT9)-CS9,"")</f>
        <v/>
      </c>
      <c r="DF9" s="40" t="str">
        <f>IF(SUM(CJ9,CN9,CR9)&gt;0,SUM(CJ9,CN9,CR9),"")</f>
        <v/>
      </c>
      <c r="DG9" s="40" t="str">
        <f>IF(SUM(DD9,DE9)&gt;0,SUM(DD9,DE9),"")</f>
        <v/>
      </c>
      <c r="DH9" s="40" t="str">
        <f>IF(SUM(CV9,CZ9)&gt;0,SUM(CV9,CZ9),"")</f>
        <v/>
      </c>
      <c r="DI9" s="40" t="str">
        <f>IF(SUM(CU9:CV9,CX9:CZ9,DB9)-SUM(CW9,DA9)&gt;0,SUM(CU9:CV9,CX9:CZ9,DB9)-SUM(CW9,DA9),"")</f>
        <v/>
      </c>
      <c r="DJ9" s="40" t="str">
        <f>IF(SUM(DD9,DE9,DI9)&gt;0,SUM(DD9,DE9,DI9),"")</f>
        <v/>
      </c>
      <c r="DK9" s="18">
        <v>18.399999999999999</v>
      </c>
      <c r="DL9" s="18">
        <v>8.8000000000000007</v>
      </c>
      <c r="DM9" s="18">
        <v>0.6</v>
      </c>
      <c r="DN9" s="18">
        <v>0</v>
      </c>
      <c r="DO9" s="18">
        <v>18.899999999999999</v>
      </c>
      <c r="DP9" s="18">
        <v>8.4</v>
      </c>
      <c r="DQ9" s="18">
        <v>0</v>
      </c>
      <c r="DR9" s="18">
        <v>0</v>
      </c>
      <c r="DS9" s="18"/>
      <c r="DT9" s="18"/>
      <c r="DU9" s="18"/>
      <c r="DV9" s="18"/>
      <c r="DW9" s="18"/>
      <c r="DX9" s="18"/>
      <c r="DY9" s="18"/>
      <c r="DZ9" s="18"/>
      <c r="EA9" s="18"/>
      <c r="EB9" s="18"/>
      <c r="EC9" s="18"/>
      <c r="ED9" s="18"/>
      <c r="EE9" s="11">
        <f>IF(SUM(DL9,DP9)&gt;0,SUM(DL9,DP9),"")</f>
        <v>17.200000000000003</v>
      </c>
      <c r="EF9" s="11">
        <f>IF(SUM(DK9:DL9,DN9:DP9,DR9)-DM9-DQ9&gt;0,SUM(DK9:DL9,DN9:DP9,DR9)-DM9-DQ9,"")</f>
        <v>53.899999999999991</v>
      </c>
      <c r="EG9" s="11" t="str">
        <f>IF(SUM(DS9:DT9,DV9)-DU9&gt;0,SUM(DS9:DT9,DV9)-DU9,"")</f>
        <v/>
      </c>
      <c r="EH9" s="11">
        <f>IF(SUM(DL9,DP9,DT9)&gt;0,SUM(DL9,DP9,DT9),"")</f>
        <v>17.200000000000003</v>
      </c>
      <c r="EI9" s="11">
        <f>IF(SUM(EF9,EG9)&gt;0,SUM(EF9,EG9),"")</f>
        <v>53.899999999999991</v>
      </c>
      <c r="EJ9" s="11" t="str">
        <f>IF(SUM(DX9,EB9)&gt;0,SUM(DX9,EB9),"")</f>
        <v/>
      </c>
      <c r="EK9" s="11" t="str">
        <f>IF(SUM(DW9:DX9,DZ9:EB9,ED9)-SUM(DY9,EC9)&gt;0,SUM(DW9:DX9,DZ9:EB9,ED9)-SUM(DY9,EC9),"")</f>
        <v/>
      </c>
      <c r="EL9" s="11">
        <f>IF(SUM(EF9,EG9,EK9)&gt;0,SUM(EF9,EG9,EK9),"")</f>
        <v>53.899999999999991</v>
      </c>
      <c r="EM9" s="17"/>
      <c r="EN9" s="17"/>
      <c r="EO9" s="17"/>
      <c r="EP9" s="17"/>
      <c r="EQ9" s="17"/>
      <c r="ER9" s="17"/>
      <c r="ES9" s="17"/>
      <c r="ET9" s="17"/>
      <c r="EU9" s="17"/>
      <c r="EV9" s="17"/>
      <c r="EW9" s="17"/>
      <c r="EX9" s="17"/>
      <c r="EY9" s="17"/>
      <c r="EZ9" s="17"/>
      <c r="FA9" s="17"/>
      <c r="FB9" s="17"/>
      <c r="FC9" s="17"/>
      <c r="FD9" s="17"/>
      <c r="FE9" s="17"/>
      <c r="FF9" s="17"/>
      <c r="FG9" s="40" t="str">
        <f>IF(SUM(EN9,ER9)&gt;0,SUM(EN9,ER9),"")</f>
        <v/>
      </c>
      <c r="FH9" s="40" t="str">
        <f>IF(SUM(EM9:EN9,EP9:ER9,ET9)-EO9-ES9&gt;0,SUM(EM9:EN9,EP9:ER9,ET9)-EO9-ES9,"")</f>
        <v/>
      </c>
      <c r="FI9" s="40" t="str">
        <f>IF(SUM(EU9:EV9,EX9)-EW9&gt;0,SUM(EU9:EV9,EX9)-EW9,"")</f>
        <v/>
      </c>
      <c r="FJ9" s="40" t="str">
        <f>IF(SUM(EN9,ER9,EV9)&gt;0,SUM(EN9,ER9,EV9),"")</f>
        <v/>
      </c>
      <c r="FK9" s="40" t="str">
        <f>IF(SUM(FH9,FI9)&gt;0,SUM(FH9,FI9),"")</f>
        <v/>
      </c>
      <c r="FL9" s="40" t="str">
        <f>IF(SUM(EZ9,FD9)&gt;0,SUM(EZ9,FD9),"")</f>
        <v/>
      </c>
      <c r="FM9" s="40" t="str">
        <f>IF(SUM(EY9:EZ9,FB9:FD9,FF9)-SUM(FA9,FE9)&gt;0,SUM(EY9:EZ9,FB9:FD9,FF9)-SUM(FA9,FE9),"")</f>
        <v/>
      </c>
      <c r="FN9" s="40" t="str">
        <f>IF(SUM(FH9,FI9,FM9)&gt;0,SUM(FH9,FI9,FM9),"")</f>
        <v/>
      </c>
      <c r="FO9" s="18"/>
      <c r="FP9" s="18"/>
      <c r="FQ9" s="18"/>
      <c r="FR9" s="18"/>
      <c r="FS9" s="18"/>
      <c r="FT9" s="18"/>
      <c r="FU9" s="18"/>
      <c r="FV9" s="18"/>
      <c r="FW9" s="18"/>
      <c r="FX9" s="18"/>
      <c r="FY9" s="18"/>
      <c r="FZ9" s="18"/>
      <c r="GA9" s="18"/>
      <c r="GB9" s="18"/>
      <c r="GC9" s="18"/>
      <c r="GD9" s="18"/>
      <c r="GE9" s="18"/>
      <c r="GF9" s="18"/>
      <c r="GG9" s="18"/>
      <c r="GH9" s="18"/>
      <c r="GI9" s="11" t="str">
        <f>IF(SUM(FP9,FT9)&gt;0,SUM(FP9,FT9),"")</f>
        <v/>
      </c>
      <c r="GJ9" s="11" t="str">
        <f>IF(SUM(FO9:FP9,FR9:FT9,FV9)-FQ9-FU9&gt;0,SUM(FO9:FP9,FR9:FT9,FV9)-FQ9-FU9,"")</f>
        <v/>
      </c>
      <c r="GK9" s="11" t="str">
        <f>IF(SUM(FW9:FX9,FZ9)-FY9&gt;0,SUM(FW9:FX9,FZ9)-FY9,"")</f>
        <v/>
      </c>
      <c r="GL9" s="11" t="str">
        <f>IF(SUM(FP9,FT9,FX9)&gt;0,SUM(FP9,FT9,FX9),"")</f>
        <v/>
      </c>
      <c r="GM9" s="11" t="str">
        <f>IF(SUM(GJ9,GK9)&gt;0,SUM(GJ9,GK9),"")</f>
        <v/>
      </c>
      <c r="GN9" s="11" t="str">
        <f>IF(SUM(GB9,GF9)&gt;0,SUM(GB9,GF9),"")</f>
        <v/>
      </c>
      <c r="GO9" s="11" t="str">
        <f>IF(SUM(GA9:GB9,GD9:GF9,GH9)-SUM(GC9,GG9)&gt;0,SUM(GA9:GB9,GD9:GF9,GH9)-SUM(GC9,GG9),"")</f>
        <v/>
      </c>
      <c r="GP9" s="11" t="str">
        <f>IF(SUM(GJ9,GK9,GO9)&gt;0,SUM(GJ9,GK9,GO9),"")</f>
        <v/>
      </c>
      <c r="GQ9" s="17">
        <v>18.600000000000001</v>
      </c>
      <c r="GR9" s="17">
        <v>8</v>
      </c>
      <c r="GS9" s="17">
        <v>0.6</v>
      </c>
      <c r="GT9" s="17">
        <v>0</v>
      </c>
      <c r="GU9" s="17">
        <v>17.7</v>
      </c>
      <c r="GV9" s="17">
        <v>8</v>
      </c>
      <c r="GW9" s="17">
        <v>0.2</v>
      </c>
      <c r="GX9" s="17">
        <v>0</v>
      </c>
      <c r="GY9" s="17"/>
      <c r="GZ9" s="17"/>
      <c r="HA9" s="17"/>
      <c r="HB9" s="17"/>
      <c r="HC9" s="17"/>
      <c r="HD9" s="17"/>
      <c r="HE9" s="17"/>
      <c r="HF9" s="17"/>
      <c r="HG9" s="17"/>
      <c r="HH9" s="17"/>
      <c r="HI9" s="17"/>
      <c r="HJ9" s="17"/>
      <c r="HK9" s="40">
        <f>IF(SUM(GR9,GV9)&gt;0,SUM(GR9,GV9),"")</f>
        <v>16</v>
      </c>
      <c r="HL9" s="40">
        <f>IF(SUM(GQ9:GR9,GT9:GV9,GX9)-GS9-GW9&gt;0,SUM(GQ9:GR9,GT9:GV9,GX9)-GS9-GW9,"")</f>
        <v>51.499999999999993</v>
      </c>
      <c r="HM9" s="40" t="str">
        <f>IF(SUM(GY9:GZ9,HB9)-HA9&gt;0,SUM(GY9:GZ9,HB9)-HA9,"")</f>
        <v/>
      </c>
      <c r="HN9" s="40">
        <f>IF(SUM(GR9,GV9,GZ9)&gt;0,SUM(GR9,GV9,GZ9),"")</f>
        <v>16</v>
      </c>
      <c r="HO9" s="40">
        <f>IF(SUM(HL9,HM9)&gt;0,SUM(HL9,HM9),"")</f>
        <v>51.499999999999993</v>
      </c>
      <c r="HP9" s="40" t="str">
        <f>IF(SUM(HD9,HH9)&gt;0,SUM(HD9,HH9),"")</f>
        <v/>
      </c>
      <c r="HQ9" s="40" t="str">
        <f>IF(SUM(HC9:HD9,HF9:HH9,HJ9)-SUM(HE9,HI9)&gt;0,SUM(HC9:HD9,HF9:HH9,HJ9)-SUM(HE9,HI9),"")</f>
        <v/>
      </c>
      <c r="HR9" s="40">
        <f>IF(SUM(HL9,HM9,HQ9)&gt;0,SUM(HL9,HM9,HQ9),"")</f>
        <v>51.499999999999993</v>
      </c>
      <c r="HS9" s="18"/>
      <c r="HT9" s="18"/>
      <c r="HU9" s="18"/>
      <c r="HV9" s="18"/>
      <c r="HW9" s="18"/>
      <c r="HX9" s="18"/>
      <c r="HY9" s="18"/>
      <c r="HZ9" s="18"/>
      <c r="IA9" s="18"/>
      <c r="IB9" s="18"/>
      <c r="IC9" s="18"/>
      <c r="ID9" s="18"/>
      <c r="IE9" s="18"/>
      <c r="IF9" s="18"/>
      <c r="IG9" s="18"/>
      <c r="IH9" s="18"/>
      <c r="II9" s="18"/>
      <c r="IJ9" s="18"/>
      <c r="IK9" s="18"/>
      <c r="IL9" s="18"/>
      <c r="IM9" s="11" t="str">
        <f>IF(SUM(HT9,HX9)&gt;0,SUM(HT9,HX9),"")</f>
        <v/>
      </c>
      <c r="IN9" s="11" t="str">
        <f>IF(SUM(HS9:HT9,HV9:HX9,HZ9)-HU9-HY9&gt;0,SUM(HS9:HT9,HV9:HX9,HZ9)-HU9-HY9,"")</f>
        <v/>
      </c>
      <c r="IO9" s="11" t="str">
        <f>IF(SUM(IA9:IB9,ID9)-IC9&gt;0,SUM(IA9:IB9,ID9)-IC9,"")</f>
        <v/>
      </c>
      <c r="IP9" s="11" t="str">
        <f>IF(SUM(HT9,HX9,IB9)&gt;0,SUM(HT9,HX9,IB9),"")</f>
        <v/>
      </c>
      <c r="IQ9" s="11" t="str">
        <f>IF(SUM(IN9,IO9)&gt;0,SUM(IN9,IO9),"")</f>
        <v/>
      </c>
      <c r="IR9" s="11" t="str">
        <f>IF(SUM(IF9,IJ9)&gt;0,SUM(IF9,IJ9),"")</f>
        <v/>
      </c>
      <c r="IS9" s="11" t="str">
        <f>IF(SUM(IE9:IF9,IH9:IJ9,IL9)-SUM(IG9,IK9)&gt;0,SUM(IE9:IF9,IH9:IJ9,IL9)-SUM(IG9,IK9),"")</f>
        <v/>
      </c>
      <c r="IT9" s="11" t="str">
        <f>IF(SUM(IN9,IO9,IS9)&gt;0,SUM(IN9,IO9,IS9),"")</f>
        <v/>
      </c>
      <c r="IU9" s="17"/>
      <c r="IV9" s="17"/>
      <c r="IW9" s="17"/>
      <c r="IX9" s="17"/>
      <c r="IY9" s="17"/>
      <c r="IZ9" s="17"/>
      <c r="JA9" s="17"/>
      <c r="JB9" s="17"/>
      <c r="JC9" s="17"/>
      <c r="JD9" s="17"/>
      <c r="JE9" s="17"/>
      <c r="JF9" s="17"/>
      <c r="JG9" s="17"/>
      <c r="JH9" s="17"/>
      <c r="JI9" s="17"/>
      <c r="JJ9" s="17"/>
      <c r="JK9" s="17"/>
      <c r="JL9" s="17"/>
      <c r="JM9" s="17"/>
      <c r="JN9" s="17"/>
      <c r="JO9" s="40" t="str">
        <f>IF(SUM(IV9,IZ9)&gt;0,SUM(IV9,IZ9),"")</f>
        <v/>
      </c>
      <c r="JP9" s="40" t="str">
        <f>IF(SUM(IU9:IV9,IX9:IZ9,JB9)-IW9-JA9&gt;0,SUM(IU9:IV9,IX9:IZ9,JB9)-IW9-JA9,"")</f>
        <v/>
      </c>
      <c r="JQ9" s="40" t="str">
        <f>IF(SUM(JC9:JD9,JF9)-JE9&gt;0,SUM(JC9:JD9,JF9)-JE9,"")</f>
        <v/>
      </c>
      <c r="JR9" s="40" t="str">
        <f>IF(SUM(IV9,IZ9,JD9)&gt;0,SUM(IV9,IZ9,JD9),"")</f>
        <v/>
      </c>
      <c r="JS9" s="40" t="str">
        <f>IF(SUM(JP9,JQ9)&gt;0,SUM(JP9,JQ9),"")</f>
        <v/>
      </c>
      <c r="JT9" s="40" t="str">
        <f>IF(SUM(JH9,JL9)&gt;0,SUM(JH9,JL9),"")</f>
        <v/>
      </c>
      <c r="JU9" s="40" t="str">
        <f>IF(SUM(JG9:JH9,JJ9:JL9,JN9)-SUM(JI9,JM9)&gt;0,SUM(JG9:JH9,JJ9:JL9,JN9)-SUM(JI9,JM9),"")</f>
        <v/>
      </c>
      <c r="JV9" s="40" t="str">
        <f>IF(SUM(JP9,JQ9,JU9)&gt;0,SUM(JP9,JQ9,JU9),"")</f>
        <v/>
      </c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8"/>
      <c r="KM9" s="18"/>
      <c r="KN9" s="18"/>
      <c r="KO9" s="18"/>
      <c r="KP9" s="18"/>
      <c r="KQ9" s="11" t="str">
        <f>IF(SUM(JX9,KB9)&gt;0,SUM(JX9,KB9),"")</f>
        <v/>
      </c>
      <c r="KR9" s="11" t="str">
        <f>IF(SUM(JW9:JX9,JZ9:KB9,KD9)-JY9-KC9&gt;0,SUM(JW9:JX9,JZ9:KB9,KD9)-JY9-KC9,"")</f>
        <v/>
      </c>
      <c r="KS9" s="11" t="str">
        <f>IF(SUM(KE9:KF9,KH9)-KG9&gt;0,SUM(KE9:KF9,KH9)-KG9,"")</f>
        <v/>
      </c>
      <c r="KT9" s="11" t="str">
        <f>IF(SUM(JX9,KB9,KF9)&gt;0,SUM(JX9,KB9,KF9),"")</f>
        <v/>
      </c>
      <c r="KU9" s="11" t="str">
        <f>IF(SUM(KR9,KS9)&gt;0,SUM(KR9,KS9),"")</f>
        <v/>
      </c>
      <c r="KV9" s="11" t="str">
        <f>IF(SUM(KJ9,KN9)&gt;0,SUM(KJ9,KN9),"")</f>
        <v/>
      </c>
      <c r="KW9" s="11" t="str">
        <f>IF(SUM(KI9:KJ9,KL9:KN9,KP9)-SUM(KK9,KO9)&gt;0,SUM(KI9:KJ9,KL9:KN9,KP9)-SUM(KK9,KO9),"")</f>
        <v/>
      </c>
      <c r="KX9" s="11" t="str">
        <f>IF(SUM(KR9,KS9,KW9)&gt;0,SUM(KR9,KS9,KW9),"")</f>
        <v/>
      </c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40" t="str">
        <f>IF(SUM(KZ9,LD9)&gt;0,SUM(KZ9,LD9),"")</f>
        <v/>
      </c>
      <c r="LT9" s="40" t="str">
        <f>IF(SUM(KY9:KZ9,LB9:LD9,LF9)-LA9-LE9&gt;0,SUM(KY9:KZ9,LB9:LD9,LF9)-LA9-LE9,"")</f>
        <v/>
      </c>
      <c r="LU9" s="40" t="str">
        <f>IF(SUM(LG9:LH9,LJ9)-LI9&gt;0,SUM(LG9:LH9,LJ9)-LI9,"")</f>
        <v/>
      </c>
      <c r="LV9" s="40" t="str">
        <f>IF(SUM(KZ9,LD9,LH9)&gt;0,SUM(KZ9,LD9,LH9),"")</f>
        <v/>
      </c>
      <c r="LW9" s="40" t="str">
        <f>IF(SUM(LT9,LU9)&gt;0,SUM(LT9,LU9),"")</f>
        <v/>
      </c>
      <c r="LX9" s="40" t="str">
        <f>IF(SUM(LL9,LP9)&gt;0,SUM(LL9,LP9),"")</f>
        <v/>
      </c>
      <c r="LY9" s="40" t="str">
        <f>IF(SUM(LK9:LL9,LN9:LP9,LR9)-SUM(LM9,LQ9)&gt;0,SUM(LK9:LL9,LN9:LP9,LR9)-SUM(LM9,LQ9),"")</f>
        <v/>
      </c>
      <c r="LZ9" s="40" t="str">
        <f>IF(SUM(LT9,LU9,LY9)&gt;0,SUM(LT9,LU9,LY9),"")</f>
        <v/>
      </c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1" t="str">
        <f>IF(SUM(MB9,MF9)&gt;0,SUM(MB9,MF9),"")</f>
        <v/>
      </c>
      <c r="MV9" s="11" t="str">
        <f>IF(SUM(MA9:MB9,MD9:MF9,MH9)-MC9-MG9&gt;0,SUM(MA9:MB9,MD9:MF9,MH9)-MC9-MG9,"")</f>
        <v/>
      </c>
      <c r="MW9" s="11" t="str">
        <f>IF(SUM(MI9:MJ9,ML9)-MK9&gt;0,SUM(MI9:MJ9,ML9)-MK9,"")</f>
        <v/>
      </c>
      <c r="MX9" s="11" t="str">
        <f>IF(SUM(MB9,MF9,MJ9)&gt;0,SUM(MB9,MF9,MJ9),"")</f>
        <v/>
      </c>
      <c r="MY9" s="11" t="str">
        <f>IF(SUM(MV9,MW9)&gt;0,SUM(MV9,MW9),"")</f>
        <v/>
      </c>
      <c r="MZ9" s="11" t="str">
        <f>IF(SUM(MN9,MR9)&gt;0,SUM(MN9,MR9),"")</f>
        <v/>
      </c>
      <c r="NA9" s="11" t="str">
        <f>IF(SUM(MM9:MN9,MP9:MR9,MT9)-SUM(MO9,MS9)&gt;0,SUM(MM9:MN9,MP9:MR9,MT9)-SUM(MO9,MS9),"")</f>
        <v/>
      </c>
      <c r="NB9" s="11" t="str">
        <f>IF(SUM(MV9,MW9,NA9)&gt;0,SUM(MV9,MW9,NA9),"")</f>
        <v/>
      </c>
      <c r="NC9" s="17"/>
      <c r="ND9" s="17"/>
      <c r="NE9" s="17"/>
      <c r="NF9" s="17"/>
      <c r="NG9" s="17"/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40" t="str">
        <f>IF(SUM(ND9,NH9)&gt;0,SUM(ND9,NH9),"")</f>
        <v/>
      </c>
      <c r="NX9" s="40" t="str">
        <f>IF(SUM(NC9:ND9,NF9:NH9,NJ9)-NE9-NI9&gt;0,SUM(NC9:ND9,NF9:NH9,NJ9)-NE9-NI9,"")</f>
        <v/>
      </c>
      <c r="NY9" s="40" t="str">
        <f>IF(SUM(NK9:NL9,NN9)-NM9&gt;0,SUM(NK9:NL9,NN9)-NM9,"")</f>
        <v/>
      </c>
      <c r="NZ9" s="40" t="str">
        <f>IF(SUM(ND9,NH9,NL9)&gt;0,SUM(ND9,NH9,NL9),"")</f>
        <v/>
      </c>
      <c r="OA9" s="40" t="str">
        <f>IF(SUM(NX9,NY9)&gt;0,SUM(NX9,NY9),"")</f>
        <v/>
      </c>
      <c r="OB9" s="40" t="str">
        <f>IF(SUM(NP9,NT9)&gt;0,SUM(NP9,NT9),"")</f>
        <v/>
      </c>
      <c r="OC9" s="40" t="str">
        <f>IF(SUM(NO9:NP9,NR9:NT9,NV9)-SUM(NQ9,NU9)&gt;0,SUM(NO9:NP9,NR9:NT9,NV9)-SUM(NQ9,NU9),"")</f>
        <v/>
      </c>
      <c r="OD9" s="40" t="str">
        <f>IF(SUM(NX9,NY9,OC9)&gt;0,SUM(NX9,NY9,OC9),"")</f>
        <v/>
      </c>
      <c r="OE9" s="18"/>
      <c r="OF9" s="18"/>
      <c r="OG9" s="18"/>
      <c r="OH9" s="18"/>
      <c r="OI9" s="18"/>
      <c r="OJ9" s="18"/>
      <c r="OK9" s="18"/>
      <c r="OL9" s="18"/>
      <c r="OM9" s="18"/>
      <c r="ON9" s="18"/>
      <c r="OO9" s="18"/>
      <c r="OP9" s="18"/>
      <c r="OQ9" s="18"/>
      <c r="OR9" s="18"/>
      <c r="OS9" s="18"/>
      <c r="OT9" s="18"/>
      <c r="OU9" s="18"/>
      <c r="OV9" s="18"/>
      <c r="OW9" s="18"/>
      <c r="OX9" s="18"/>
      <c r="OY9" s="11" t="str">
        <f>IF(SUM(OF9,OJ9)&gt;0,SUM(OF9,OJ9),"")</f>
        <v/>
      </c>
      <c r="OZ9" s="11" t="str">
        <f>IF(SUM(OE9:OF9,OH9:OJ9,OL9)-OG9-OK9&gt;0,SUM(OE9:OF9,OH9:OJ9,OL9)-OG9-OK9,"")</f>
        <v/>
      </c>
      <c r="PA9" s="11" t="str">
        <f>IF(SUM(OM9:ON9,OP9)-OO9&gt;0,SUM(OM9:ON9,OP9)-OO9,"")</f>
        <v/>
      </c>
      <c r="PB9" s="11" t="str">
        <f>IF(SUM(OF9,OJ9,ON9)&gt;0,SUM(OF9,OJ9,ON9),"")</f>
        <v/>
      </c>
      <c r="PC9" s="11" t="str">
        <f>IF(SUM(OZ9,PA9)&gt;0,SUM(OZ9,PA9),"")</f>
        <v/>
      </c>
      <c r="PD9" s="11" t="str">
        <f>IF(SUM(OR9,OV9)&gt;0,SUM(OR9,OV9),"")</f>
        <v/>
      </c>
      <c r="PE9" s="11" t="str">
        <f>IF(SUM(OQ9:OR9,OT9:OV9,OX9)-SUM(OS9,OW9)&gt;0,SUM(OQ9:OR9,OT9:OV9,OX9)-SUM(OS9,OW9),"")</f>
        <v/>
      </c>
      <c r="PF9" s="11" t="str">
        <f>IF(SUM(OZ9,PA9,PE9)&gt;0,SUM(OZ9,PA9,PE9),"")</f>
        <v/>
      </c>
      <c r="PG9" s="17"/>
      <c r="PH9" s="17"/>
      <c r="PI9" s="17"/>
      <c r="PJ9" s="17"/>
      <c r="PK9" s="17"/>
      <c r="PL9" s="17"/>
      <c r="PM9" s="17"/>
      <c r="PN9" s="17"/>
      <c r="PO9" s="17"/>
      <c r="PP9" s="17"/>
      <c r="PQ9" s="17"/>
      <c r="PR9" s="17"/>
      <c r="PS9" s="17"/>
      <c r="PT9" s="17"/>
      <c r="PU9" s="17"/>
      <c r="PV9" s="17"/>
      <c r="PW9" s="17"/>
      <c r="PX9" s="17"/>
      <c r="PY9" s="17"/>
      <c r="PZ9" s="17"/>
      <c r="QA9" s="40" t="str">
        <f>IF(SUM(PH9,PL9)&gt;0,SUM(PH9,PL9),"")</f>
        <v/>
      </c>
      <c r="QB9" s="40" t="str">
        <f>IF(SUM(PG9:PH9,PJ9:PL9,PN9)-PI9-PM9&gt;0,SUM(PG9:PH9,PJ9:PL9,PN9)-PI9-PM9,"")</f>
        <v/>
      </c>
      <c r="QC9" s="40" t="str">
        <f>IF(SUM(PO9:PP9,PR9)-PQ9&gt;0,SUM(PO9:PP9,PR9)-PQ9,"")</f>
        <v/>
      </c>
      <c r="QD9" s="40" t="str">
        <f>IF(SUM(PH9,PL9,PP9)&gt;0,SUM(PH9,PL9,PP9),"")</f>
        <v/>
      </c>
      <c r="QE9" s="40" t="str">
        <f>IF(SUM(QB9,QC9)&gt;0,SUM(QB9,QC9),"")</f>
        <v/>
      </c>
      <c r="QF9" s="40" t="str">
        <f>IF(SUM(PT9,PX9)&gt;0,SUM(PT9,PX9),"")</f>
        <v/>
      </c>
      <c r="QG9" s="40" t="str">
        <f>IF(SUM(PS9:PT9,PV9:PX9,PZ9)-SUM(PU9,PY9)&gt;0,SUM(PS9:PT9,PV9:PX9,PZ9)-SUM(PU9,PY9),"")</f>
        <v/>
      </c>
      <c r="QH9" s="40" t="str">
        <f>IF(SUM(QB9,QC9,QG9)&gt;0,SUM(QB9,QC9,QG9),"")</f>
        <v/>
      </c>
      <c r="QI9" s="18"/>
      <c r="QJ9" s="18"/>
      <c r="QK9" s="18"/>
      <c r="QL9" s="18"/>
      <c r="QM9" s="18"/>
      <c r="QN9" s="18"/>
      <c r="QO9" s="18"/>
      <c r="QP9" s="18"/>
      <c r="QQ9" s="18"/>
      <c r="QR9" s="18"/>
      <c r="QS9" s="18"/>
      <c r="QT9" s="18"/>
      <c r="QU9" s="18"/>
      <c r="QV9" s="18"/>
      <c r="QW9" s="18"/>
      <c r="QX9" s="18"/>
      <c r="QY9" s="18"/>
      <c r="QZ9" s="18"/>
      <c r="RA9" s="18"/>
      <c r="RB9" s="18"/>
      <c r="RC9" s="11" t="str">
        <f>IF(SUM(QJ9,QN9)&gt;0,SUM(QJ9,QN9),"")</f>
        <v/>
      </c>
      <c r="RD9" s="11" t="str">
        <f>IF(SUM(QI9:QJ9,QL9:QN9,QP9)-QK9-QO9&gt;0,SUM(QI9:QJ9,QL9:QN9,QP9)-QK9-QO9,"")</f>
        <v/>
      </c>
      <c r="RE9" s="11" t="str">
        <f>IF(SUM(QQ9:QR9,QT9)-QS9&gt;0,SUM(QQ9:QR9,QT9)-QS9,"")</f>
        <v/>
      </c>
      <c r="RF9" s="11" t="str">
        <f>IF(SUM(QJ9,QN9,QR9)&gt;0,SUM(QJ9,QN9,QR9),"")</f>
        <v/>
      </c>
      <c r="RG9" s="11" t="str">
        <f>IF(SUM(RD9,RE9)&gt;0,SUM(RD9,RE9),"")</f>
        <v/>
      </c>
      <c r="RH9" s="11" t="str">
        <f>IF(SUM(QV9,QZ9)&gt;0,SUM(QV9,QZ9),"")</f>
        <v/>
      </c>
      <c r="RI9" s="11" t="str">
        <f>IF(SUM(QU9:QV9,QX9:QZ9,RB9)-SUM(QW9,RA9)&gt;0,SUM(QU9:QV9,QX9:QZ9,RB9)-SUM(QW9,RA9),"")</f>
        <v/>
      </c>
      <c r="RJ9" s="11" t="str">
        <f>IF(SUM(RD9,RE9,RI9)&gt;0,SUM(RD9,RE9,RI9),"")</f>
        <v/>
      </c>
      <c r="RK9" s="17"/>
      <c r="RL9" s="17"/>
      <c r="RM9" s="17"/>
      <c r="RN9" s="17"/>
      <c r="RO9" s="17"/>
      <c r="RP9" s="17"/>
      <c r="RQ9" s="17"/>
      <c r="RR9" s="17"/>
      <c r="RS9" s="17"/>
      <c r="RT9" s="17"/>
      <c r="RU9" s="17"/>
      <c r="RV9" s="17"/>
      <c r="RW9" s="17"/>
      <c r="RX9" s="17"/>
      <c r="RY9" s="17"/>
      <c r="RZ9" s="17"/>
      <c r="SA9" s="17"/>
      <c r="SB9" s="17"/>
      <c r="SC9" s="17"/>
      <c r="SD9" s="17"/>
      <c r="SE9" s="40" t="str">
        <f>IF(SUM(RL9,RP9)&gt;0,SUM(RL9,RP9),"")</f>
        <v/>
      </c>
      <c r="SF9" s="40" t="str">
        <f>IF(SUM(RK9:RL9,RN9:RP9,RR9)-RM9-RQ9&gt;0,SUM(RK9:RL9,RN9:RP9,RR9)-RM9-RQ9,"")</f>
        <v/>
      </c>
      <c r="SG9" s="40" t="str">
        <f>IF(SUM(RS9:RT9,RV9)-RU9&gt;0,SUM(RS9:RT9,RV9)-RU9,"")</f>
        <v/>
      </c>
      <c r="SH9" s="40" t="str">
        <f>IF(SUM(RL9,RP9,RT9)&gt;0,SUM(RL9,RP9,RT9),"")</f>
        <v/>
      </c>
      <c r="SI9" s="40" t="str">
        <f>IF(SUM(SF9,SG9)&gt;0,SUM(SF9,SG9),"")</f>
        <v/>
      </c>
      <c r="SJ9" s="40" t="str">
        <f>IF(SUM(RX9,SB9)&gt;0,SUM(RX9,SB9),"")</f>
        <v/>
      </c>
      <c r="SK9" s="40" t="str">
        <f>IF(SUM(RW9:RX9,RZ9:SB9,SD9)-SUM(RY9,SC9)&gt;0,SUM(RW9:RX9,RZ9:SB9,SD9)-SUM(RY9,SC9),"")</f>
        <v/>
      </c>
      <c r="SL9" s="40" t="str">
        <f>IF(SUM(SF9,SG9,SK9)&gt;0,SUM(SF9,SG9,SK9),"")</f>
        <v/>
      </c>
      <c r="SM9" s="26">
        <f>IF($CA9="P",BK9,(BK9+AO9)/2)</f>
        <v>18.350000000000001</v>
      </c>
      <c r="SN9" s="26">
        <f>IF($CA9="P",BL9,(BL9+AP9)/2)</f>
        <v>7.45</v>
      </c>
      <c r="SO9" s="26">
        <f>IF($CA9="P",BM9,(BM9+AQ9)/2)</f>
        <v>1.1000000000000001</v>
      </c>
      <c r="SP9" s="26">
        <f>IF($CA9="P",BN9,(BN9+AR9)/2)</f>
        <v>0.15</v>
      </c>
      <c r="SQ9" s="26">
        <f>IF($CA9="P",BO9,(BO9+AS9)/2)</f>
        <v>16.8</v>
      </c>
      <c r="SR9" s="26">
        <f>IF($CA9="P",BP9,(BP9+AT9)/2)</f>
        <v>4.8000000000000007</v>
      </c>
      <c r="SS9" s="26">
        <f>IF($CA9="P",BQ9,(BQ9+AU9)/2)</f>
        <v>0.2</v>
      </c>
      <c r="ST9" s="26">
        <f>IF($CA9="P",BR9,(BR9+AV9)/2)</f>
        <v>0</v>
      </c>
      <c r="SU9" s="26">
        <f>IF($CA9="P",BS9,(BS9+AW9)/2)</f>
        <v>0</v>
      </c>
      <c r="SV9" s="26">
        <f>IF($CA9="P",BT9,(BT9+AX9)/2)</f>
        <v>0</v>
      </c>
      <c r="SW9" s="26">
        <f>IF($CA9="P",BU9,(BU9+AY9)/2)</f>
        <v>0</v>
      </c>
      <c r="SX9" s="26">
        <f>IF($CA9="P",BV9,(BV9+AZ9)/2)</f>
        <v>0</v>
      </c>
      <c r="SY9" s="26">
        <f>IF($CA9="P",BW9,(BW9+BA9)/2)</f>
        <v>9.0500000000000007</v>
      </c>
      <c r="SZ9" s="26">
        <f>IF($CA9="P",BX9,(BX9+BB9)/2)</f>
        <v>3.8</v>
      </c>
      <c r="TA9" s="26">
        <f>IF($CA9="P",BY9,(BY9+BC9)/2)</f>
        <v>0</v>
      </c>
      <c r="TB9" s="26">
        <f>IF($CA9="P",BZ9,(BZ9+BD9)/2)</f>
        <v>0</v>
      </c>
      <c r="TC9" s="28" t="s">
        <v>53</v>
      </c>
      <c r="TD9" s="11">
        <f>IF(SUM(SN9,SR9)&gt;0,SUM(SN9,SR9),"")</f>
        <v>12.25</v>
      </c>
      <c r="TE9" s="11">
        <f>IF(SUM(SM9:SN9,SP9:SR9,ST9)-SO9-SS9&gt;0,SUM(SM9:SN9,SP9:SR9,ST9)-SO9-SS9,"")</f>
        <v>46.249999999999993</v>
      </c>
      <c r="TF9" s="11">
        <f>IF(SUM(SV9,SZ9)&gt;0,SUM(SV9,SZ9),"")</f>
        <v>3.8</v>
      </c>
      <c r="TG9" s="11">
        <f>IF(SUM(SU9:SV9,SX9:SZ9,TB9)-SUM(SW9,TA9)&gt;0,SUM(SU9:SV9,SX9:SZ9,TB9)-SUM(SW9,TA9),"")</f>
        <v>12.850000000000001</v>
      </c>
      <c r="TH9" s="11">
        <f>IF(SUM(TE9,TG9)&gt;0,SUM(TE9,TG9),"")</f>
        <v>59.099999999999994</v>
      </c>
    </row>
    <row r="10" spans="1:528" x14ac:dyDescent="0.2">
      <c r="A10" s="4" cm="1">
        <f t="array" ref="A10">IF(AND(H10&lt;&gt;"",H10&lt;&gt;"No DD"),SUMPRODUCT((H$4:H$32&lt;&gt;"")*(H$4:H$32&lt;&gt;"No DD")*(E$4:E$32&gt;E10))+1,IF(H10="No DD",SUMPRODUCT((H$4:H$32="No DD")*(E$4:E$32&gt;E10))+1+SUMPRODUCT((H$4:H$32&lt;&gt;"")*(H$4:H$32&lt;&gt;"No DD")),""))</f>
        <v>7</v>
      </c>
      <c r="B10" s="5" t="s">
        <v>80</v>
      </c>
      <c r="C10" s="4" t="s">
        <v>5</v>
      </c>
      <c r="D10" s="4">
        <v>2003</v>
      </c>
      <c r="E10" s="9">
        <f>SUM(J10:P10)+SUM(J10:M10)*0.0000001+SUM(J10)*0.0000000000001</f>
        <v>158.10001042000533</v>
      </c>
      <c r="F10" s="3" t="str">
        <f>IF(OR(AND(AJ10&gt;=AN$34,AK10&gt;=AN$38,AJ10&lt;&gt;"",AI10=""),AND(AL10&gt;=AN$34,AM10&gt;=AN$38,AL10&lt;&gt;"",AI10=""),AND(BF10&gt;=BJ$34,BG10&gt;=BJ$38,BF10&lt;&gt;"",BE10=""),AND(BH10&gt;=BJ$34,BI10&gt;=BJ$38,BH10&lt;&gt;"",BE10=""),AND(CB10&gt;=CF$34,CC10&gt;=CF$38,CB10&lt;&gt;"",CA10=""),AND(CD10&gt;=CF$34,CE10&gt;=CF$38,CD10&lt;&gt;""),AND(DC10&gt;=DJ$34,DD10&gt;=DJ$38,DC10&lt;&gt;""),AND(DH10&gt;=DJ$34,DI10&gt;=DJ$38,DH10&lt;&gt;""),AND(EE10&gt;=EL$34,EF10&gt;=EL$38,EE10&lt;&gt;""),AND(EJ10&gt;=EL$34,EK10&gt;=EL$38,EJ10&lt;&gt;""),AND(FG10&gt;=FN$34,FH10&gt;=FN$38,FG10&lt;&gt;""),AND(FL10&gt;=FN$34,FM10&gt;=FN$38,FL10&lt;&gt;""),AND(GI10&gt;=GP$34,GJ10&gt;=GP$38,GI10&lt;&gt;""),AND(GN10&gt;=GP$34,GO10&gt;=GP$38,GN10&lt;&gt;""),AND(HK10&gt;=HR$34,HL10&gt;=HR$38,HK10&lt;&gt;""),AND(HP10&gt;=HR$34,HQ10&gt;=HR$38,HP10&lt;&gt;""),AND(IM10&gt;=IT$34,IN10&gt;=IT$38,IM10&lt;&gt;""),AND(IR10&gt;=IT$34,IS10&gt;=IT$38,IR10&lt;&gt;""),AND(JO10&gt;=JV$34,JP10&gt;=JV$38,JO10&lt;&gt;""),AND(JT10&gt;=JV$34,JU10&gt;=JV$38,JT10&lt;&gt;""),AND(KQ10&gt;=KX$34,KR10&gt;=KX$38,KQ10&lt;&gt;""),AND(KV10&gt;=KX$34,KW10&gt;=KX$38,KV10&lt;&gt;""),AND(LS10&gt;=LZ$34,LT10&gt;=LZ$38,LS10&lt;&gt;""),AND(LX10&gt;=LZ$34,LY10&gt;=LZ$38,LX10&lt;&gt;""),AND(MU10&gt;=NB$34,MV10&gt;=NB$38,MU10&lt;&gt;""),AND(MZ10&gt;=NB$34,NA10&gt;=NB$38,MZ10&lt;&gt;""),AND(NW10&gt;=OD$34,NX10&gt;=OD$38,NW10&lt;&gt;""),AND(OB10&gt;=OD$34,OC10&gt;=OD$38,OB10&lt;&gt;""),AND(OY10&gt;=PF$34,OZ10&gt;=PF$38,OY10&lt;&gt;""),AND(PD10&gt;=PF$34,PE10&gt;=PF$38,PD10&lt;&gt;""),AND(QA10&gt;=QH$34,QB10&gt;=QH$38,QA10&lt;&gt;""),AND(QF10&gt;=QH$34,QG10&gt;=QH$38,QF10&lt;&gt;""),AND(RC10&gt;=RJ$34,RD10&gt;=RJ$38,RC10&lt;&gt;""),AND(RH10&gt;=RJ$34,RI10&gt;=RJ$38,RH10&lt;&gt;""),AND(SE10&gt;=SL$34,SF10&gt;=SL$38,SE10&lt;&gt;""),AND(SJ10&gt;=SL$34,SK10&gt;=SL$38,SJ10&lt;&gt;"")),"P","")</f>
        <v>P</v>
      </c>
      <c r="G10" s="3" t="str">
        <f>IF(OR(AND(AK10&gt;=AN$38,AK10&lt;&gt;"",AI10=""),AND(AM10&gt;=AN$38,AM10&lt;&gt;"",AI10=""),AND(BG10&gt;=BJ$38,BG10&lt;&gt;"",BE10=""),AND(BI10&gt;=BJ$38,BI10&lt;&gt;"",BE10=""),AND(CC10&gt;=CF$38,CC10&lt;&gt;"",CA10=""),AND(CE10&gt;=CF$38,CE10&lt;&gt;"",CA10=""),AND(DD10&gt;=DJ$38,DD10&lt;&gt;""),AND(DI10&gt;=DJ$38,DI10&lt;&gt;""),AND(EF10&gt;=EL$38,EF10&lt;&gt;""),AND(EK10&gt;=EL$38,EK10&lt;&gt;""),AND(FH10&gt;=FN$38,FH10&lt;&gt;""),AND(FM10&gt;=FN$38,FM10&lt;&gt;""),AND(GJ10&gt;=GP$38,GJ10&lt;&gt;""),AND(GO10&gt;=GP$38,GO10&lt;&gt;""),AND(HL10&gt;=HR$38,HL10&lt;&gt;""),AND(HQ10&gt;=HR$38,HQ10&lt;&gt;""),AND(IN10&gt;=IT$38,IN10&lt;&gt;""),AND(IS10&gt;=IT$38,IS10&lt;&gt;""),AND(JP10&gt;=JV$38,JP10&lt;&gt;""),AND(JU10&gt;=JV$38,JU10&lt;&gt;""),AND(KR10&gt;=KX$38,KR10&lt;&gt;""),AND(KW10&gt;=KX$38,KW10&lt;&gt;""),AND(LT10&gt;=LZ$38,LT10&lt;&gt;""),AND(LY10&gt;=LZ$38,LY10&lt;&gt;""),AND(MV10&gt;=NB$38,MV10&lt;&gt;""),AND(NA10&gt;=NB$38,NA10&lt;&gt;""),AND(NX10&gt;=OD$38,NX10&lt;&gt;""),AND(OC10&gt;=OD$38,OC10&lt;&gt;""),AND(OZ10&gt;=PF$38,OZ10&lt;&gt;""),AND(PE10&gt;=PF$38,PE10&lt;&gt;""),AND(QB10&gt;=QH$38,QB10&lt;&gt;""),AND(QG10&gt;=QH$38,QG10&lt;&gt;""),AND(RD10&gt;=RJ$38,RD10&lt;&gt;""),AND(RI10&gt;=RJ$38,RI10&lt;&gt;""),AND(SF10&gt;=SL$38,SF10&lt;&gt;""),AND(SK10&gt;=SL$38,SK10&lt;&gt;"")),"P","")</f>
        <v>P</v>
      </c>
      <c r="H10" s="36" t="str">
        <f>IF(AND(G10="P",F10=""),"No DD",IF(OR(AND(AJ10&gt;=AN$37,AK10&gt;=AN$41,AJ10&lt;&gt;"",AI10=""),AND(AL10&gt;=AN$37,AM10&gt;=AN$41,AL10&lt;&gt;"",AI10=""),AND(BF10&gt;=BJ$37,BG10&gt;=BJ$41,BF10&lt;&gt;"",BE10=""),AND(BH10&gt;=BJ$37,BI10&gt;=BJ$41,BH10&lt;&gt;"",BE10=""),AND(CB10&gt;=CF$37,CC10&gt;=CF$41,CB10&lt;&gt;"",CA10=""),AND(CD10&gt;=CF$37,CE10&gt;=CF$41,CD10&lt;&gt;""),AND(DC10&gt;=DJ$37,DD10&gt;=DJ$41,DC10&lt;&gt;""),AND(DH10&gt;=DJ$37,DI10&gt;=DJ$41,DH10&lt;&gt;""),AND(EE10&gt;=EL$37,EF10&gt;=EL$41,EE10&lt;&gt;""),AND(EJ10&gt;=EL$37,EK10&gt;=EL$41,EJ10&lt;&gt;""),AND(FG10&gt;=FN$37,FH10&gt;=FN$41,FG10&lt;&gt;""),AND(FL10&gt;=FN$37,FM10&gt;=FN$41,FL10&lt;&gt;""),AND(GI10&gt;=GP$37,GJ10&gt;=GP$41,GI10&lt;&gt;""),AND(GN10&gt;=GP$37,GO10&gt;=GP$41,GN10&lt;&gt;""),AND(HK10&gt;=HR$37,HL10&gt;=HR$41,HK10&lt;&gt;""),AND(HP10&gt;=HR$37,HQ10&gt;=HR$41,HP10&lt;&gt;""),AND(IM10&gt;=IT$37,IN10&gt;=IT$41,IM10&lt;&gt;""),AND(IR10&gt;=IT$37,IS10&gt;=IT$41,IR10&lt;&gt;""),AND(JO10&gt;=JV$37,JP10&gt;=JV$41,JO10&lt;&gt;""),AND(JT10&gt;=JV$37,JU10&gt;=JV$41,JT10&lt;&gt;""),AND(KQ10&gt;=KX$37,KR10&gt;=KX$41,KQ10&lt;&gt;""),AND(KV10&gt;=KX$37,KW10&gt;=KX$41,KV10&lt;&gt;""),AND(LS10&gt;=LZ$37,LT10&gt;=LZ$41,LS10&lt;&gt;""),AND(LX10&gt;=LZ$37,LY10&gt;=LZ$41,LX10&lt;&gt;""),AND(MU10&gt;=NB$37,MV10&gt;=NB$41,MU10&lt;&gt;""),AND(MZ10&gt;=NB$37,NA10&gt;=NB$41,MZ10&lt;&gt;""),AND(NW10&gt;=OD$37,NX10&gt;=OD$41,NW10&lt;&gt;""),AND(OB10&gt;=OD$37,OC10&gt;=OD$41,OB10&lt;&gt;""),AND(OY10&gt;=PF$37,OZ10&gt;=PF$41,OY10&lt;&gt;""),AND(PD10&gt;=PF$37,PE10&gt;=PF$41,PD10&lt;&gt;""),AND(QA10&gt;=QH$37,QB10&gt;=QH$41,QA10&lt;&gt;""),AND(QF10&gt;=QH$37,QG10&gt;=QH$41,QF10&lt;&gt;""),AND(RC10&gt;=RJ$37,RD10&gt;=RJ$41,RC10&lt;&gt;""),AND(RH10&gt;=RJ$37,RI10&gt;=RJ$41,RH10&lt;&gt;""),AND(SE10&gt;=SL$37,SF10&gt;=SL$41,SE10&lt;&gt;""),AND(SJ10&gt;=SL$37,SK10&gt;=SL$41,SJ10&lt;&gt;"")),"Merit",IF(OR(AND(AJ10&gt;=AN$36,AK10&gt;=AN$40,AJ10&lt;&gt;"",AI10=""),AND(AL10&gt;=AN$36,AM10&gt;=AN$40,AL10&lt;&gt;"",AI10=""),AND(BF10&gt;=BJ$36,BG10&gt;=BJ$40,BF10&lt;&gt;"",BE10=""),AND(BH10&gt;=BJ$36,BI10&gt;=BJ$40,BH10&lt;&gt;"",BE10=""),AND(CB10&gt;=CF$36,CC10&gt;=CF$40,CB10&lt;&gt;"",CA10=""),AND(CD10&gt;=CF$36,CE10&gt;=CF$40,CD10&lt;&gt;""),AND(DC10&gt;=DJ$36,DD10&gt;=DJ$40,DC10&lt;&gt;""),AND(DH10&gt;=DJ$36,DI10&gt;=DJ$40,DH10&lt;&gt;""),AND(EE10&gt;=EL$36,EF10&gt;=EL$40,EE10&lt;&gt;""),AND(EJ10&gt;=EL$36,EK10&gt;=EL$40,EJ10&lt;&gt;""),AND(FG10&gt;=FN$36,FH10&gt;=FN$40,FG10&lt;&gt;""),AND(FL10&gt;=FN$36,FM10&gt;=FN$40,FL10&lt;&gt;""),AND(GI10&gt;=GP$36,GJ10&gt;=GP$40,GI10&lt;&gt;""),AND(GN10&gt;=GP$36,GO10&gt;=GP$40,GN10&lt;&gt;""),AND(HK10&gt;=HR$36,HL10&gt;=HR$40,HK10&lt;&gt;""),AND(HP10&gt;=HR$36,HQ10&gt;=HR$40,HP10&lt;&gt;""),AND(IM10&gt;=IT$36,IN10&gt;=IT$40,IM10&lt;&gt;""),AND(IR10&gt;=IT$36,IS10&gt;=IT$40,IR10&lt;&gt;""),AND(JO10&gt;=JV$36,JP10&gt;=JV$40,JO10&lt;&gt;""),AND(JT10&gt;=JV$36,JU10&gt;=JV$40,JT10&lt;&gt;""),AND(KQ10&gt;=KX$36,KR10&gt;=KX$40,KQ10&lt;&gt;""),AND(KV10&gt;=KX$36,KW10&gt;=KX$40,KV10&lt;&gt;""),AND(LS10&gt;=LZ$36,LT10&gt;=LZ$40,LS10&lt;&gt;""),AND(LX10&gt;=LZ$36,LY10&gt;=LZ$40,LX10&lt;&gt;""),AND(MU10&gt;=NB$36,MV10&gt;=NB$40,MU10&lt;&gt;""),AND(MZ10&gt;=NB$36,NA10&gt;=NB$40,MZ10&lt;&gt;""),AND(NW10&gt;=OD$36,NX10&gt;=OD$40,NW10&lt;&gt;""),AND(OB10&gt;=OD$36,OC10&gt;=OD$40,OB10&lt;&gt;""),AND(OY10&gt;=PF$36,OZ10&gt;=PF$40,OY10&lt;&gt;""),AND(PD10&gt;=PF$36,PE10&gt;=PF$40,PD10&lt;&gt;""),AND(QA10&gt;=QH$36,QB10&gt;=QH$40,QA10&lt;&gt;""),AND(QF10&gt;=QH$36,QG10&gt;=QH$40,QF10&lt;&gt;""),AND(RC10&gt;=RJ$36,RD10&gt;=RJ$40,RC10&lt;&gt;""),AND(RH10&gt;=RJ$36,RI10&gt;=RJ$40,RH10&lt;&gt;""),AND(SE10&gt;=SL$36,SF10&gt;=SL$40,SE10&lt;&gt;""),AND(SJ10&gt;=SL$36,SK10&gt;=SL$40,SJ10&lt;&gt;"")),"Excellence",IF(I10="P","Worlds Team",IF(F10="P","National Team","")))))</f>
        <v>Worlds Team</v>
      </c>
      <c r="I10" s="3" t="str">
        <f>IF(OR(AND(AJ10&gt;=AN$35,AK10&gt;=AN$39,AJ10&lt;&gt;"",AI10=""),AND(AL10&gt;=AN$35,AM10&gt;=AN$39,AL10&lt;&gt;"",AI10=""),AND(BF10&gt;=BJ$35,BG10&gt;=BJ$39,BF10&lt;&gt;"",BE10=""),AND(BH10&gt;=BJ$35,BI10&gt;=BJ$39,BH10&lt;&gt;"",BE10=""),AND(CB10&gt;=CF$35,CC10&gt;=CF$39,CB10&lt;&gt;"",CA10=""),AND(CD10&gt;=CF$35,CE10&gt;=CF$39,CD10&lt;&gt;""),AND(DC10&gt;=DJ$35,DD10&gt;=DJ$39,DC10&lt;&gt;""),AND(DH10&gt;=DJ$35,DI10&gt;=DJ$39,DH10&lt;&gt;""),AND(EE10&gt;=EL$35,EF10&gt;=EL$39,EE10&lt;&gt;""),AND(EJ10&gt;=EL$35,EK10&gt;=EL$39,EJ10&lt;&gt;""),AND(FG10&gt;=FN$35,FH10&gt;=FN$39,FG10&lt;&gt;""),AND(FL10&gt;=FN$35,FM10&gt;=FN$39,FL10&lt;&gt;""),AND(GI10&gt;=GP$35,GJ10&gt;=GP$39,GI10&lt;&gt;""),AND(GN10&gt;=GP$35,GO10&gt;=GP$39,GN10&lt;&gt;""),AND(HK10&gt;=HR$35,HL10&gt;=HR$39,HK10&lt;&gt;""),AND(HP10&gt;=HR$35,HQ10&gt;=HR$39,HP10&lt;&gt;""),AND(IM10&gt;=IT$35,IN10&gt;=IT$39,IM10&lt;&gt;""),AND(IR10&gt;=IT$35,IS10&gt;=IT$39,IR10&lt;&gt;""),AND(JO10&gt;=JV$35,JP10&gt;=JV$39,JO10&lt;&gt;""),AND(JT10&gt;=JV$35,JU10&gt;=JV$39,JT10&lt;&gt;""),AND(KQ10&gt;=KX$35,KR10&gt;=KX$39,KQ10&lt;&gt;""),AND(KV10&gt;=KX$35,KW10&gt;=KX$39,KV10&lt;&gt;""),AND(LS10&gt;=LZ$35,LT10&gt;=LZ$39,LS10&lt;&gt;""),AND(LX10&gt;=LZ$35,LY10&gt;=LZ$39,LX10&lt;&gt;""),AND(MU10&gt;=NB$35,MV10&gt;=NB$39,MU10&lt;&gt;""),AND(MZ10&gt;=NB$35,NA10&gt;=NB$39,MZ10&lt;&gt;""),AND(NW10&gt;=OD$35,NX10&gt;=OD$39,NW10&lt;&gt;""),AND(OB10&gt;=OD$35,OC10&gt;=OD$39,OB10&lt;&gt;""),AND(OY10&gt;=PF$35,OZ10&gt;=PF$39,OY10&lt;&gt;""),AND(PD10&gt;=PF$35,PE10&gt;=PF$39,PD10&lt;&gt;""),AND(QA10&gt;=QH$35,QB10&gt;=QH$39,QA10&lt;&gt;""),AND(QF10&gt;=QH$35,QG10&gt;=QH$39,QF10&lt;&gt;""),AND(RC10&gt;=RJ$35,RD10&gt;=RJ$39,RC10&lt;&gt;""),AND(RH10&gt;=RJ$35,RI10&gt;=RJ$39,RH10&lt;&gt;""),AND(SE10&gt;=SL$35,SF10&gt;=SL$39,SE10&lt;&gt;""),AND(SJ10&gt;=SL$35,SK10&gt;=SL$39,SJ10&lt;&gt;"")),"P","")</f>
        <v>P</v>
      </c>
      <c r="J10" s="8">
        <f>IF(COUNT(AK10,BG10,CC10)&gt;0,LARGE((AK10,BG10,CC10),1),0)</f>
        <v>53.300000000000004</v>
      </c>
      <c r="K10" s="8" t="str">
        <f>IF(J10=0,"",IF(J10=CC10,$BK$1,IF(J10=BG10,$AO$1,IF(J10=AK10,$S$1,""))))</f>
        <v>2025 Nationals</v>
      </c>
      <c r="L10" s="8">
        <f>IF(COUNT(AK10,BG10,CC10)&gt;1,LARGE((AK10,BG10,CC10),2),0)</f>
        <v>50.9</v>
      </c>
      <c r="M10" s="8" t="str">
        <f>IF(K10=0,"",IF(AND(L10=J10,L10=AK10,K10=BG10),$S$1,IF(AND(L10=J10,L10=AK10,L10=CC10),$S$1,IF(AND(L10=J10,L10=CC10,L10=BG10),$AO$1,IF(L10=CC10,$BK$1,IF(L10=BG10,$AO$1,IF(L10=AK10,$S$1,"")))))))</f>
        <v>2025 3rd Domestic Trial</v>
      </c>
      <c r="N10" s="8">
        <f>IF(MAX(AM10,BI10,CE10)&gt;0,MAX(AM10,BI10,CE10),0)</f>
        <v>53.9</v>
      </c>
      <c r="O10" s="8" t="str">
        <f>IF(N10=0,"",IF(N10=CE10,$BK$1,IF(N10=BI10,$AO$1,IF(N10=AM10,$S$1,""))))</f>
        <v>2025 Nationals</v>
      </c>
      <c r="P10" s="8" t="str">
        <f>IF(MAX(CG10:CH10)&gt;0,MAX(CG10:CH10),"")</f>
        <v/>
      </c>
      <c r="Q10" s="11" t="str">
        <f>IF(P10="","",IF(P10=CG10,"("&amp;CG$2&amp;")",IF(P10=CH10,"("&amp;CH$2&amp;")")))</f>
        <v/>
      </c>
      <c r="R10" s="8" t="str">
        <f>IF(P10="","",IF(P10=CG10,IF(P10+IF(L10="",0,L10)=SF10,$RK$1,IF(P10+IF(L10="",0,L10)=RD10,$QI$1,IF(P10+IF(L10="",0,L10)=QB10,$PG$1,IF(P10+IF(L10="",0,L10)=OZ10,$OE$1,IF(P10+IF(L10="",0,L10)=NX10,$NC$1,IF(P10+IF(L10="",0,L10)=MV10,$MA$1,IF(P10+IF(L10="",0,L10)=LT10,$KY$1,IF(P10+IF(L10="",0,L10)=KR10,$JW$1,IF(P10+IF(L10="",0,L10)=JP10,$IU$1,IF(P10+IF(L10="",0,L10)=IN10,$HS$1,IF(P10+IF(L10="",0,L10)=HL10,$GQ$1,IF(P10+IF(L10="",0,L10)=GJ10,$FO$1,IF(P10+IF(L10="",0,L10)=FH10,$EM$1,IF(P10+IF(L10="",0,L10)=EF10,$DK$1,IF(P10+IF(L10="",0,L10)=DD10,$CI$1))))))))))))))),IF(P10=CH10,IF(P10+IF(N10="",0,N10)=SK10,$RK$1,IF(P10+IF(N10="",0,N10)=RI10,$QI$1,IF(P10+IF(N10="",0,N10)=QG10,$PG$1,IF(P10+IF(N10="",0,N10)=PE10,$OE$1,IF(P10+IF(N10="",0,N10)=OC10,$NC$1,IF(P10+IF(N10="",0,N10)=NA10,$MA$1,IF(P10+IF(N10="",0,N10)=LY10,$KY$1,IF(P10+IF(N10="",0,N10)=KW10,$JW$1,IF(P10+IF(N10="",0,N10)=JU10,$IU$1,IF(P10+IF(N10="",0,N10)=IS10,$HS$1,IF(P10+IF(N10="",0,N10)=HQ10,$GQ$1,IF(P10+IF(N10="",0,N10)=GO10,$FO$1,IF(P10+IF(N10="",0,N10)=FM10,$EM$1,IF(P10+IF(N10="",0,N10)=EK10,$DK$1,IF(P10+IF(N10="",0,N10)=DI10,$CI$1))))))))))))))))))</f>
        <v/>
      </c>
      <c r="S10" s="19">
        <v>17.899999999999999</v>
      </c>
      <c r="T10" s="19">
        <v>6.8</v>
      </c>
      <c r="U10" s="19">
        <v>0.6</v>
      </c>
      <c r="V10" s="19">
        <v>0</v>
      </c>
      <c r="W10" s="19">
        <v>0</v>
      </c>
      <c r="X10" s="19">
        <v>0</v>
      </c>
      <c r="Y10" s="19">
        <v>0</v>
      </c>
      <c r="Z10" s="19">
        <v>0</v>
      </c>
      <c r="AA10" s="19"/>
      <c r="AB10" s="19"/>
      <c r="AC10" s="19"/>
      <c r="AD10" s="19"/>
      <c r="AE10" s="19"/>
      <c r="AF10" s="19"/>
      <c r="AG10" s="19"/>
      <c r="AH10" s="19"/>
      <c r="AI10" s="27"/>
      <c r="AJ10" s="40">
        <f>IF(SUM(T10,X10)&gt;0,SUM(T10,X10),"")</f>
        <v>6.8</v>
      </c>
      <c r="AK10" s="40">
        <f>IF(SUM(S10:T10,V10:X10,Z10)-U10-Y10&gt;0,SUM(S10:T10,V10:X10,Z10)-U10-Y10,"")</f>
        <v>24.099999999999998</v>
      </c>
      <c r="AL10" s="40" t="str">
        <f>IF(SUM(AB10,AF10)&gt;0,SUM(AB10,AF10),"")</f>
        <v/>
      </c>
      <c r="AM10" s="40" t="str">
        <f>IF(SUM(AA10:AB10,AD10:AF10,AH10)-SUM(AC10,AG10)&gt;0,SUM(AA10:AB10,AD10:AF10,AH10)-SUM(AC10,AG10),"")</f>
        <v/>
      </c>
      <c r="AN10" s="40">
        <f>IF(SUM(AK10,AM10)&gt;0,SUM(AK10,AM10),"")</f>
        <v>24.099999999999998</v>
      </c>
      <c r="AO10" s="18">
        <v>18.2</v>
      </c>
      <c r="AP10" s="18">
        <v>8.4</v>
      </c>
      <c r="AQ10" s="18">
        <v>0</v>
      </c>
      <c r="AR10" s="18">
        <v>0.3</v>
      </c>
      <c r="AS10" s="18">
        <v>18.5</v>
      </c>
      <c r="AT10" s="18">
        <v>7.6</v>
      </c>
      <c r="AU10" s="18">
        <v>0</v>
      </c>
      <c r="AV10" s="18">
        <v>0.3</v>
      </c>
      <c r="AW10" s="18">
        <v>18.600000000000001</v>
      </c>
      <c r="AX10" s="18">
        <v>8.4</v>
      </c>
      <c r="AY10" s="18">
        <v>0</v>
      </c>
      <c r="AZ10" s="18">
        <v>0.3</v>
      </c>
      <c r="BA10" s="18">
        <v>18.7</v>
      </c>
      <c r="BB10" s="18">
        <v>7.6</v>
      </c>
      <c r="BC10" s="18">
        <v>0</v>
      </c>
      <c r="BD10" s="18">
        <v>0.3</v>
      </c>
      <c r="BE10" s="28"/>
      <c r="BF10" s="11">
        <f>IF(SUM(AP10,AT10)&gt;0,SUM(AP10,AT10),"")</f>
        <v>16</v>
      </c>
      <c r="BG10" s="11">
        <f>IF(SUM(AO10:AP10,AR10:AT10,AV10)-AQ10-AU10&gt;0,SUM(AO10:AP10,AR10:AT10,AV10)-AQ10-AU10,"")</f>
        <v>53.300000000000004</v>
      </c>
      <c r="BH10" s="11">
        <f>IF(SUM(AX10,BB10)&gt;0,SUM(AX10,BB10),"")</f>
        <v>16</v>
      </c>
      <c r="BI10" s="11">
        <f>IF(SUM(AW10:AX10,AZ10:BB10,BD10)-SUM(AY10,BC10)&gt;0,SUM(AW10:AX10,AZ10:BB10,BD10)-SUM(AY10,BC10),"")</f>
        <v>53.9</v>
      </c>
      <c r="BJ10" s="11">
        <f>IF(SUM(BG10,BI10)&gt;0,SUM(BG10,BI10),"")</f>
        <v>107.2</v>
      </c>
      <c r="BK10" s="19">
        <v>18.600000000000001</v>
      </c>
      <c r="BL10" s="19">
        <v>7.2</v>
      </c>
      <c r="BM10" s="19">
        <v>0.6</v>
      </c>
      <c r="BN10" s="19">
        <v>0</v>
      </c>
      <c r="BO10" s="19">
        <v>18.7</v>
      </c>
      <c r="BP10" s="19">
        <v>7.2</v>
      </c>
      <c r="BQ10" s="19">
        <v>0.2</v>
      </c>
      <c r="BR10" s="19">
        <v>0</v>
      </c>
      <c r="BS10" s="19">
        <v>18.600000000000001</v>
      </c>
      <c r="BT10" s="19">
        <v>6.8</v>
      </c>
      <c r="BU10" s="19">
        <v>0</v>
      </c>
      <c r="BV10" s="19">
        <v>0</v>
      </c>
      <c r="BW10" s="19">
        <v>18.7</v>
      </c>
      <c r="BX10" s="19">
        <v>7.6</v>
      </c>
      <c r="BY10" s="19">
        <v>0.2</v>
      </c>
      <c r="BZ10" s="19">
        <v>0</v>
      </c>
      <c r="CA10" s="27"/>
      <c r="CB10" s="40">
        <f>IF(SUM(BL10,BP10)&gt;0,SUM(BL10,BP10),"")</f>
        <v>14.4</v>
      </c>
      <c r="CC10" s="40">
        <f>IF(SUM(BK10:BL10,BN10:BP10,BR10)-BM10-BQ10&gt;0,SUM(BK10:BL10,BN10:BP10,BR10)-BM10-BQ10,"")</f>
        <v>50.9</v>
      </c>
      <c r="CD10" s="40">
        <f>IF(SUM(BT10,BX10)&gt;0,SUM(BT10,BX10),"")</f>
        <v>14.399999999999999</v>
      </c>
      <c r="CE10" s="40">
        <f>IF(SUM(BS10:BT10,BV10:BX10,BZ10)-SUM(BU10,BY10)&gt;0,SUM(BS10:BT10,BV10:BX10,BZ10)-SUM(BU10,BY10),"")</f>
        <v>51.5</v>
      </c>
      <c r="CF10" s="40">
        <f>IF(SUM(CC10,CE10)&gt;0,SUM(CC10,CE10),"")</f>
        <v>102.4</v>
      </c>
      <c r="CG10" s="51" t="str">
        <f>IF(MAX(DD10,EF10,FH10,GJ10,HL10,IN10,JP10,KR10,LT10,MV10,NX10,OZ10,QB10,RD10,SF10)-IF(L10="",0,L10)&gt;0.001,MAX(DD10,EF10,FH10,GJ10,HL10,IN10,JP10,KR10,LT10,MV10,NX10,OZ10,QB10,RD10,SF10)-IF(L10="",0,L10),"")</f>
        <v/>
      </c>
      <c r="CH10" s="51" t="str">
        <f>IF(MAX(DI10,EK10,FM10,GO10,HQ10,IS10,JU10,KW10,LY10,NA10,OC10,PE10,QG10,RI10,SK10)-IF(N10="",0,N10)&gt;0.001,MAX(DI10,EK10,FM10,GO10,HQ10,IS10,JU10,KW10,LY10,NA10,OC10,PE10,QG10,RI10,SK10)-IF(N10="",0,N10),"")</f>
        <v/>
      </c>
      <c r="CI10" s="17"/>
      <c r="CJ10" s="17"/>
      <c r="CK10" s="17"/>
      <c r="CL10" s="17"/>
      <c r="CM10" s="17"/>
      <c r="CN10" s="17"/>
      <c r="CO10" s="17"/>
      <c r="CP10" s="17"/>
      <c r="CQ10" s="17"/>
      <c r="CR10" s="17"/>
      <c r="CS10" s="17"/>
      <c r="CT10" s="17"/>
      <c r="CU10" s="17"/>
      <c r="CV10" s="17"/>
      <c r="CW10" s="17"/>
      <c r="CX10" s="17"/>
      <c r="CY10" s="17"/>
      <c r="CZ10" s="17"/>
      <c r="DA10" s="17"/>
      <c r="DB10" s="17"/>
      <c r="DC10" s="40" t="str">
        <f>IF(SUM(CJ10,CN10)&gt;0,SUM(CJ10,CN10),"")</f>
        <v/>
      </c>
      <c r="DD10" s="40" t="str">
        <f>IF(SUM(CI10:CJ10,CL10:CN10,CP10)-CK10-CO10&gt;0,SUM(CI10:CJ10,CL10:CN10,CP10)-CK10-CO10,"")</f>
        <v/>
      </c>
      <c r="DE10" s="40" t="str">
        <f>IF(SUM(CQ10:CR10,CT10)-CS10&gt;0,SUM(CQ10:CR10,CT10)-CS10,"")</f>
        <v/>
      </c>
      <c r="DF10" s="40" t="str">
        <f>IF(SUM(CJ10,CN10,CR10)&gt;0,SUM(CJ10,CN10,CR10),"")</f>
        <v/>
      </c>
      <c r="DG10" s="40" t="str">
        <f>IF(SUM(DD10,DE10)&gt;0,SUM(DD10,DE10),"")</f>
        <v/>
      </c>
      <c r="DH10" s="40" t="str">
        <f>IF(SUM(CV10,CZ10)&gt;0,SUM(CV10,CZ10),"")</f>
        <v/>
      </c>
      <c r="DI10" s="40" t="str">
        <f>IF(SUM(CU10:CV10,CX10:CZ10,DB10)-SUM(CW10,DA10)&gt;0,SUM(CU10:CV10,CX10:CZ10,DB10)-SUM(CW10,DA10),"")</f>
        <v/>
      </c>
      <c r="DJ10" s="40" t="str">
        <f>IF(SUM(DD10,DE10,DI10)&gt;0,SUM(DD10,DE10,DI10),"")</f>
        <v/>
      </c>
      <c r="DK10" s="18"/>
      <c r="DL10" s="18"/>
      <c r="DM10" s="18"/>
      <c r="DN10" s="18"/>
      <c r="DO10" s="18"/>
      <c r="DP10" s="18"/>
      <c r="DQ10" s="18"/>
      <c r="DR10" s="18"/>
      <c r="DS10" s="18"/>
      <c r="DT10" s="18"/>
      <c r="DU10" s="18"/>
      <c r="DV10" s="18"/>
      <c r="DW10" s="18"/>
      <c r="DX10" s="18"/>
      <c r="DY10" s="18"/>
      <c r="DZ10" s="18"/>
      <c r="EA10" s="18"/>
      <c r="EB10" s="18"/>
      <c r="EC10" s="18"/>
      <c r="ED10" s="18"/>
      <c r="EE10" s="11" t="str">
        <f>IF(SUM(DL10,DP10)&gt;0,SUM(DL10,DP10),"")</f>
        <v/>
      </c>
      <c r="EF10" s="11" t="str">
        <f>IF(SUM(DK10:DL10,DN10:DP10,DR10)-DM10-DQ10&gt;0,SUM(DK10:DL10,DN10:DP10,DR10)-DM10-DQ10,"")</f>
        <v/>
      </c>
      <c r="EG10" s="11" t="str">
        <f>IF(SUM(DS10:DT10,DV10)-DU10&gt;0,SUM(DS10:DT10,DV10)-DU10,"")</f>
        <v/>
      </c>
      <c r="EH10" s="11" t="str">
        <f>IF(SUM(DL10,DP10,DT10)&gt;0,SUM(DL10,DP10,DT10),"")</f>
        <v/>
      </c>
      <c r="EI10" s="11" t="str">
        <f>IF(SUM(EF10,EG10)&gt;0,SUM(EF10,EG10),"")</f>
        <v/>
      </c>
      <c r="EJ10" s="11" t="str">
        <f>IF(SUM(DX10,EB10)&gt;0,SUM(DX10,EB10),"")</f>
        <v/>
      </c>
      <c r="EK10" s="11" t="str">
        <f>IF(SUM(DW10:DX10,DZ10:EB10,ED10)-SUM(DY10,EC10)&gt;0,SUM(DW10:DX10,DZ10:EB10,ED10)-SUM(DY10,EC10),"")</f>
        <v/>
      </c>
      <c r="EL10" s="11" t="str">
        <f>IF(SUM(EF10,EG10,EK10)&gt;0,SUM(EF10,EG10,EK10),"")</f>
        <v/>
      </c>
      <c r="EM10" s="17"/>
      <c r="EN10" s="17"/>
      <c r="EO10" s="17"/>
      <c r="EP10" s="17"/>
      <c r="EQ10" s="17"/>
      <c r="ER10" s="17"/>
      <c r="ES10" s="17"/>
      <c r="ET10" s="17"/>
      <c r="EU10" s="17"/>
      <c r="EV10" s="17"/>
      <c r="EW10" s="17"/>
      <c r="EX10" s="17"/>
      <c r="EY10" s="17"/>
      <c r="EZ10" s="17"/>
      <c r="FA10" s="17"/>
      <c r="FB10" s="17"/>
      <c r="FC10" s="17"/>
      <c r="FD10" s="17"/>
      <c r="FE10" s="17"/>
      <c r="FF10" s="17"/>
      <c r="FG10" s="40" t="str">
        <f>IF(SUM(EN10,ER10)&gt;0,SUM(EN10,ER10),"")</f>
        <v/>
      </c>
      <c r="FH10" s="40" t="str">
        <f>IF(SUM(EM10:EN10,EP10:ER10,ET10)-EO10-ES10&gt;0,SUM(EM10:EN10,EP10:ER10,ET10)-EO10-ES10,"")</f>
        <v/>
      </c>
      <c r="FI10" s="40" t="str">
        <f>IF(SUM(EU10:EV10,EX10)-EW10&gt;0,SUM(EU10:EV10,EX10)-EW10,"")</f>
        <v/>
      </c>
      <c r="FJ10" s="40" t="str">
        <f>IF(SUM(EN10,ER10,EV10)&gt;0,SUM(EN10,ER10,EV10),"")</f>
        <v/>
      </c>
      <c r="FK10" s="40" t="str">
        <f>IF(SUM(FH10,FI10)&gt;0,SUM(FH10,FI10),"")</f>
        <v/>
      </c>
      <c r="FL10" s="40" t="str">
        <f>IF(SUM(EZ10,FD10)&gt;0,SUM(EZ10,FD10),"")</f>
        <v/>
      </c>
      <c r="FM10" s="40" t="str">
        <f>IF(SUM(EY10:EZ10,FB10:FD10,FF10)-SUM(FA10,FE10)&gt;0,SUM(EY10:EZ10,FB10:FD10,FF10)-SUM(FA10,FE10),"")</f>
        <v/>
      </c>
      <c r="FN10" s="40" t="str">
        <f>IF(SUM(FH10,FI10,FM10)&gt;0,SUM(FH10,FI10,FM10),"")</f>
        <v/>
      </c>
      <c r="FO10" s="18"/>
      <c r="FP10" s="18"/>
      <c r="FQ10" s="18"/>
      <c r="FR10" s="18"/>
      <c r="FS10" s="18"/>
      <c r="FT10" s="18"/>
      <c r="FU10" s="18"/>
      <c r="FV10" s="18"/>
      <c r="FW10" s="18"/>
      <c r="FX10" s="18"/>
      <c r="FY10" s="18"/>
      <c r="FZ10" s="18"/>
      <c r="GA10" s="18"/>
      <c r="GB10" s="18"/>
      <c r="GC10" s="18"/>
      <c r="GD10" s="18"/>
      <c r="GE10" s="18"/>
      <c r="GF10" s="18"/>
      <c r="GG10" s="18"/>
      <c r="GH10" s="18"/>
      <c r="GI10" s="11" t="str">
        <f>IF(SUM(FP10,FT10)&gt;0,SUM(FP10,FT10),"")</f>
        <v/>
      </c>
      <c r="GJ10" s="11" t="str">
        <f>IF(SUM(FO10:FP10,FR10:FT10,FV10)-FQ10-FU10&gt;0,SUM(FO10:FP10,FR10:FT10,FV10)-FQ10-FU10,"")</f>
        <v/>
      </c>
      <c r="GK10" s="11" t="str">
        <f>IF(SUM(FW10:FX10,FZ10)-FY10&gt;0,SUM(FW10:FX10,FZ10)-FY10,"")</f>
        <v/>
      </c>
      <c r="GL10" s="11" t="str">
        <f>IF(SUM(FP10,FT10,FX10)&gt;0,SUM(FP10,FT10,FX10),"")</f>
        <v/>
      </c>
      <c r="GM10" s="11" t="str">
        <f>IF(SUM(GJ10,GK10)&gt;0,SUM(GJ10,GK10),"")</f>
        <v/>
      </c>
      <c r="GN10" s="11" t="str">
        <f>IF(SUM(GB10,GF10)&gt;0,SUM(GB10,GF10),"")</f>
        <v/>
      </c>
      <c r="GO10" s="11" t="str">
        <f>IF(SUM(GA10:GB10,GD10:GF10,GH10)-SUM(GC10,GG10)&gt;0,SUM(GA10:GB10,GD10:GF10,GH10)-SUM(GC10,GG10),"")</f>
        <v/>
      </c>
      <c r="GP10" s="11" t="str">
        <f>IF(SUM(GJ10,GK10,GO10)&gt;0,SUM(GJ10,GK10,GO10),"")</f>
        <v/>
      </c>
      <c r="GQ10" s="17"/>
      <c r="GR10" s="17"/>
      <c r="GS10" s="17"/>
      <c r="GT10" s="17"/>
      <c r="GU10" s="17"/>
      <c r="GV10" s="17"/>
      <c r="GW10" s="17"/>
      <c r="GX10" s="17"/>
      <c r="GY10" s="17"/>
      <c r="GZ10" s="17"/>
      <c r="HA10" s="17"/>
      <c r="HB10" s="17"/>
      <c r="HC10" s="17"/>
      <c r="HD10" s="17"/>
      <c r="HE10" s="17"/>
      <c r="HF10" s="17"/>
      <c r="HG10" s="17"/>
      <c r="HH10" s="17"/>
      <c r="HI10" s="17"/>
      <c r="HJ10" s="17"/>
      <c r="HK10" s="40" t="str">
        <f>IF(SUM(GR10,GV10)&gt;0,SUM(GR10,GV10),"")</f>
        <v/>
      </c>
      <c r="HL10" s="40" t="str">
        <f>IF(SUM(GQ10:GR10,GT10:GV10,GX10)-GS10-GW10&gt;0,SUM(GQ10:GR10,GT10:GV10,GX10)-GS10-GW10,"")</f>
        <v/>
      </c>
      <c r="HM10" s="40" t="str">
        <f>IF(SUM(GY10:GZ10,HB10)-HA10&gt;0,SUM(GY10:GZ10,HB10)-HA10,"")</f>
        <v/>
      </c>
      <c r="HN10" s="40" t="str">
        <f>IF(SUM(GR10,GV10,GZ10)&gt;0,SUM(GR10,GV10,GZ10),"")</f>
        <v/>
      </c>
      <c r="HO10" s="40" t="str">
        <f>IF(SUM(HL10,HM10)&gt;0,SUM(HL10,HM10),"")</f>
        <v/>
      </c>
      <c r="HP10" s="40" t="str">
        <f>IF(SUM(HD10,HH10)&gt;0,SUM(HD10,HH10),"")</f>
        <v/>
      </c>
      <c r="HQ10" s="40" t="str">
        <f>IF(SUM(HC10:HD10,HF10:HH10,HJ10)-SUM(HE10,HI10)&gt;0,SUM(HC10:HD10,HF10:HH10,HJ10)-SUM(HE10,HI10),"")</f>
        <v/>
      </c>
      <c r="HR10" s="40" t="str">
        <f>IF(SUM(HL10,HM10,HQ10)&gt;0,SUM(HL10,HM10,HQ10),"")</f>
        <v/>
      </c>
      <c r="HS10" s="18"/>
      <c r="HT10" s="18"/>
      <c r="HU10" s="18"/>
      <c r="HV10" s="18"/>
      <c r="HW10" s="18"/>
      <c r="HX10" s="18"/>
      <c r="HY10" s="18"/>
      <c r="HZ10" s="18"/>
      <c r="IA10" s="18"/>
      <c r="IB10" s="18"/>
      <c r="IC10" s="18"/>
      <c r="ID10" s="18"/>
      <c r="IE10" s="18"/>
      <c r="IF10" s="18"/>
      <c r="IG10" s="18"/>
      <c r="IH10" s="18"/>
      <c r="II10" s="18"/>
      <c r="IJ10" s="18"/>
      <c r="IK10" s="18"/>
      <c r="IL10" s="18"/>
      <c r="IM10" s="11" t="str">
        <f>IF(SUM(HT10,HX10)&gt;0,SUM(HT10,HX10),"")</f>
        <v/>
      </c>
      <c r="IN10" s="11" t="str">
        <f>IF(SUM(HS10:HT10,HV10:HX10,HZ10)-HU10-HY10&gt;0,SUM(HS10:HT10,HV10:HX10,HZ10)-HU10-HY10,"")</f>
        <v/>
      </c>
      <c r="IO10" s="11" t="str">
        <f>IF(SUM(IA10:IB10,ID10)-IC10&gt;0,SUM(IA10:IB10,ID10)-IC10,"")</f>
        <v/>
      </c>
      <c r="IP10" s="11" t="str">
        <f>IF(SUM(HT10,HX10,IB10)&gt;0,SUM(HT10,HX10,IB10),"")</f>
        <v/>
      </c>
      <c r="IQ10" s="11" t="str">
        <f>IF(SUM(IN10,IO10)&gt;0,SUM(IN10,IO10),"")</f>
        <v/>
      </c>
      <c r="IR10" s="11" t="str">
        <f>IF(SUM(IF10,IJ10)&gt;0,SUM(IF10,IJ10),"")</f>
        <v/>
      </c>
      <c r="IS10" s="11" t="str">
        <f>IF(SUM(IE10:IF10,IH10:IJ10,IL10)-SUM(IG10,IK10)&gt;0,SUM(IE10:IF10,IH10:IJ10,IL10)-SUM(IG10,IK10),"")</f>
        <v/>
      </c>
      <c r="IT10" s="11" t="str">
        <f>IF(SUM(IN10,IO10,IS10)&gt;0,SUM(IN10,IO10,IS10),"")</f>
        <v/>
      </c>
      <c r="IU10" s="17"/>
      <c r="IV10" s="17"/>
      <c r="IW10" s="17"/>
      <c r="IX10" s="17"/>
      <c r="IY10" s="17"/>
      <c r="IZ10" s="17"/>
      <c r="JA10" s="17"/>
      <c r="JB10" s="17"/>
      <c r="JC10" s="17"/>
      <c r="JD10" s="17"/>
      <c r="JE10" s="17"/>
      <c r="JF10" s="17"/>
      <c r="JG10" s="17"/>
      <c r="JH10" s="17"/>
      <c r="JI10" s="17"/>
      <c r="JJ10" s="17"/>
      <c r="JK10" s="17"/>
      <c r="JL10" s="17"/>
      <c r="JM10" s="17"/>
      <c r="JN10" s="17"/>
      <c r="JO10" s="40" t="str">
        <f>IF(SUM(IV10,IZ10)&gt;0,SUM(IV10,IZ10),"")</f>
        <v/>
      </c>
      <c r="JP10" s="40" t="str">
        <f>IF(SUM(IU10:IV10,IX10:IZ10,JB10)-IW10-JA10&gt;0,SUM(IU10:IV10,IX10:IZ10,JB10)-IW10-JA10,"")</f>
        <v/>
      </c>
      <c r="JQ10" s="40" t="str">
        <f>IF(SUM(JC10:JD10,JF10)-JE10&gt;0,SUM(JC10:JD10,JF10)-JE10,"")</f>
        <v/>
      </c>
      <c r="JR10" s="40" t="str">
        <f>IF(SUM(IV10,IZ10,JD10)&gt;0,SUM(IV10,IZ10,JD10),"")</f>
        <v/>
      </c>
      <c r="JS10" s="40" t="str">
        <f>IF(SUM(JP10,JQ10)&gt;0,SUM(JP10,JQ10),"")</f>
        <v/>
      </c>
      <c r="JT10" s="40" t="str">
        <f>IF(SUM(JH10,JL10)&gt;0,SUM(JH10,JL10),"")</f>
        <v/>
      </c>
      <c r="JU10" s="40" t="str">
        <f>IF(SUM(JG10:JH10,JJ10:JL10,JN10)-SUM(JI10,JM10)&gt;0,SUM(JG10:JH10,JJ10:JL10,JN10)-SUM(JI10,JM10),"")</f>
        <v/>
      </c>
      <c r="JV10" s="40" t="str">
        <f>IF(SUM(JP10,JQ10,JU10)&gt;0,SUM(JP10,JQ10,JU10),"")</f>
        <v/>
      </c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8"/>
      <c r="KM10" s="18"/>
      <c r="KN10" s="18"/>
      <c r="KO10" s="18"/>
      <c r="KP10" s="18"/>
      <c r="KQ10" s="11" t="str">
        <f>IF(SUM(JX10,KB10)&gt;0,SUM(JX10,KB10),"")</f>
        <v/>
      </c>
      <c r="KR10" s="11" t="str">
        <f>IF(SUM(JW10:JX10,JZ10:KB10,KD10)-JY10-KC10&gt;0,SUM(JW10:JX10,JZ10:KB10,KD10)-JY10-KC10,"")</f>
        <v/>
      </c>
      <c r="KS10" s="11" t="str">
        <f>IF(SUM(KE10:KF10,KH10)-KG10&gt;0,SUM(KE10:KF10,KH10)-KG10,"")</f>
        <v/>
      </c>
      <c r="KT10" s="11" t="str">
        <f>IF(SUM(JX10,KB10,KF10)&gt;0,SUM(JX10,KB10,KF10),"")</f>
        <v/>
      </c>
      <c r="KU10" s="11" t="str">
        <f>IF(SUM(KR10,KS10)&gt;0,SUM(KR10,KS10),"")</f>
        <v/>
      </c>
      <c r="KV10" s="11" t="str">
        <f>IF(SUM(KJ10,KN10)&gt;0,SUM(KJ10,KN10),"")</f>
        <v/>
      </c>
      <c r="KW10" s="11" t="str">
        <f>IF(SUM(KI10:KJ10,KL10:KN10,KP10)-SUM(KK10,KO10)&gt;0,SUM(KI10:KJ10,KL10:KN10,KP10)-SUM(KK10,KO10),"")</f>
        <v/>
      </c>
      <c r="KX10" s="11" t="str">
        <f>IF(SUM(KR10,KS10,KW10)&gt;0,SUM(KR10,KS10,KW10),"")</f>
        <v/>
      </c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40" t="str">
        <f>IF(SUM(KZ10,LD10)&gt;0,SUM(KZ10,LD10),"")</f>
        <v/>
      </c>
      <c r="LT10" s="40" t="str">
        <f>IF(SUM(KY10:KZ10,LB10:LD10,LF10)-LA10-LE10&gt;0,SUM(KY10:KZ10,LB10:LD10,LF10)-LA10-LE10,"")</f>
        <v/>
      </c>
      <c r="LU10" s="40" t="str">
        <f>IF(SUM(LG10:LH10,LJ10)-LI10&gt;0,SUM(LG10:LH10,LJ10)-LI10,"")</f>
        <v/>
      </c>
      <c r="LV10" s="40" t="str">
        <f>IF(SUM(KZ10,LD10,LH10)&gt;0,SUM(KZ10,LD10,LH10),"")</f>
        <v/>
      </c>
      <c r="LW10" s="40" t="str">
        <f>IF(SUM(LT10,LU10)&gt;0,SUM(LT10,LU10),"")</f>
        <v/>
      </c>
      <c r="LX10" s="40" t="str">
        <f>IF(SUM(LL10,LP10)&gt;0,SUM(LL10,LP10),"")</f>
        <v/>
      </c>
      <c r="LY10" s="40" t="str">
        <f>IF(SUM(LK10:LL10,LN10:LP10,LR10)-SUM(LM10,LQ10)&gt;0,SUM(LK10:LL10,LN10:LP10,LR10)-SUM(LM10,LQ10),"")</f>
        <v/>
      </c>
      <c r="LZ10" s="40" t="str">
        <f>IF(SUM(LT10,LU10,LY10)&gt;0,SUM(LT10,LU10,LY10),"")</f>
        <v/>
      </c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1" t="str">
        <f>IF(SUM(MB10,MF10)&gt;0,SUM(MB10,MF10),"")</f>
        <v/>
      </c>
      <c r="MV10" s="11" t="str">
        <f>IF(SUM(MA10:MB10,MD10:MF10,MH10)-MC10-MG10&gt;0,SUM(MA10:MB10,MD10:MF10,MH10)-MC10-MG10,"")</f>
        <v/>
      </c>
      <c r="MW10" s="11" t="str">
        <f>IF(SUM(MI10:MJ10,ML10)-MK10&gt;0,SUM(MI10:MJ10,ML10)-MK10,"")</f>
        <v/>
      </c>
      <c r="MX10" s="11" t="str">
        <f>IF(SUM(MB10,MF10,MJ10)&gt;0,SUM(MB10,MF10,MJ10),"")</f>
        <v/>
      </c>
      <c r="MY10" s="11" t="str">
        <f>IF(SUM(MV10,MW10)&gt;0,SUM(MV10,MW10),"")</f>
        <v/>
      </c>
      <c r="MZ10" s="11" t="str">
        <f>IF(SUM(MN10,MR10)&gt;0,SUM(MN10,MR10),"")</f>
        <v/>
      </c>
      <c r="NA10" s="11" t="str">
        <f>IF(SUM(MM10:MN10,MP10:MR10,MT10)-SUM(MO10,MS10)&gt;0,SUM(MM10:MN10,MP10:MR10,MT10)-SUM(MO10,MS10),"")</f>
        <v/>
      </c>
      <c r="NB10" s="11" t="str">
        <f>IF(SUM(MV10,MW10,NA10)&gt;0,SUM(MV10,MW10,NA10),"")</f>
        <v/>
      </c>
      <c r="NC10" s="17"/>
      <c r="ND10" s="17"/>
      <c r="NE10" s="17"/>
      <c r="NF10" s="17"/>
      <c r="NG10" s="17"/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40" t="str">
        <f>IF(SUM(ND10,NH10)&gt;0,SUM(ND10,NH10),"")</f>
        <v/>
      </c>
      <c r="NX10" s="40" t="str">
        <f>IF(SUM(NC10:ND10,NF10:NH10,NJ10)-NE10-NI10&gt;0,SUM(NC10:ND10,NF10:NH10,NJ10)-NE10-NI10,"")</f>
        <v/>
      </c>
      <c r="NY10" s="40" t="str">
        <f>IF(SUM(NK10:NL10,NN10)-NM10&gt;0,SUM(NK10:NL10,NN10)-NM10,"")</f>
        <v/>
      </c>
      <c r="NZ10" s="40" t="str">
        <f>IF(SUM(ND10,NH10,NL10)&gt;0,SUM(ND10,NH10,NL10),"")</f>
        <v/>
      </c>
      <c r="OA10" s="40" t="str">
        <f>IF(SUM(NX10,NY10)&gt;0,SUM(NX10,NY10),"")</f>
        <v/>
      </c>
      <c r="OB10" s="40" t="str">
        <f>IF(SUM(NP10,NT10)&gt;0,SUM(NP10,NT10),"")</f>
        <v/>
      </c>
      <c r="OC10" s="40" t="str">
        <f>IF(SUM(NO10:NP10,NR10:NT10,NV10)-SUM(NQ10,NU10)&gt;0,SUM(NO10:NP10,NR10:NT10,NV10)-SUM(NQ10,NU10),"")</f>
        <v/>
      </c>
      <c r="OD10" s="40" t="str">
        <f>IF(SUM(NX10,NY10,OC10)&gt;0,SUM(NX10,NY10,OC10),"")</f>
        <v/>
      </c>
      <c r="OE10" s="18"/>
      <c r="OF10" s="18"/>
      <c r="OG10" s="18"/>
      <c r="OH10" s="18"/>
      <c r="OI10" s="18"/>
      <c r="OJ10" s="18"/>
      <c r="OK10" s="18"/>
      <c r="OL10" s="18"/>
      <c r="OM10" s="18"/>
      <c r="ON10" s="18"/>
      <c r="OO10" s="18"/>
      <c r="OP10" s="18"/>
      <c r="OQ10" s="18"/>
      <c r="OR10" s="18"/>
      <c r="OS10" s="18"/>
      <c r="OT10" s="18"/>
      <c r="OU10" s="18"/>
      <c r="OV10" s="18"/>
      <c r="OW10" s="18"/>
      <c r="OX10" s="18"/>
      <c r="OY10" s="11" t="str">
        <f>IF(SUM(OF10,OJ10)&gt;0,SUM(OF10,OJ10),"")</f>
        <v/>
      </c>
      <c r="OZ10" s="11" t="str">
        <f>IF(SUM(OE10:OF10,OH10:OJ10,OL10)-OG10-OK10&gt;0,SUM(OE10:OF10,OH10:OJ10,OL10)-OG10-OK10,"")</f>
        <v/>
      </c>
      <c r="PA10" s="11" t="str">
        <f>IF(SUM(OM10:ON10,OP10)-OO10&gt;0,SUM(OM10:ON10,OP10)-OO10,"")</f>
        <v/>
      </c>
      <c r="PB10" s="11" t="str">
        <f>IF(SUM(OF10,OJ10,ON10)&gt;0,SUM(OF10,OJ10,ON10),"")</f>
        <v/>
      </c>
      <c r="PC10" s="11" t="str">
        <f>IF(SUM(OZ10,PA10)&gt;0,SUM(OZ10,PA10),"")</f>
        <v/>
      </c>
      <c r="PD10" s="11" t="str">
        <f>IF(SUM(OR10,OV10)&gt;0,SUM(OR10,OV10),"")</f>
        <v/>
      </c>
      <c r="PE10" s="11" t="str">
        <f>IF(SUM(OQ10:OR10,OT10:OV10,OX10)-SUM(OS10,OW10)&gt;0,SUM(OQ10:OR10,OT10:OV10,OX10)-SUM(OS10,OW10),"")</f>
        <v/>
      </c>
      <c r="PF10" s="11" t="str">
        <f>IF(SUM(OZ10,PA10,PE10)&gt;0,SUM(OZ10,PA10,PE10),"")</f>
        <v/>
      </c>
      <c r="PG10" s="17"/>
      <c r="PH10" s="17"/>
      <c r="PI10" s="17"/>
      <c r="PJ10" s="17"/>
      <c r="PK10" s="17"/>
      <c r="PL10" s="17"/>
      <c r="PM10" s="17"/>
      <c r="PN10" s="17"/>
      <c r="PO10" s="17"/>
      <c r="PP10" s="17"/>
      <c r="PQ10" s="17"/>
      <c r="PR10" s="17"/>
      <c r="PS10" s="17"/>
      <c r="PT10" s="17"/>
      <c r="PU10" s="17"/>
      <c r="PV10" s="17"/>
      <c r="PW10" s="17"/>
      <c r="PX10" s="17"/>
      <c r="PY10" s="17"/>
      <c r="PZ10" s="17"/>
      <c r="QA10" s="40" t="str">
        <f>IF(SUM(PH10,PL10)&gt;0,SUM(PH10,PL10),"")</f>
        <v/>
      </c>
      <c r="QB10" s="40" t="str">
        <f>IF(SUM(PG10:PH10,PJ10:PL10,PN10)-PI10-PM10&gt;0,SUM(PG10:PH10,PJ10:PL10,PN10)-PI10-PM10,"")</f>
        <v/>
      </c>
      <c r="QC10" s="40" t="str">
        <f>IF(SUM(PO10:PP10,PR10)-PQ10&gt;0,SUM(PO10:PP10,PR10)-PQ10,"")</f>
        <v/>
      </c>
      <c r="QD10" s="40" t="str">
        <f>IF(SUM(PH10,PL10,PP10)&gt;0,SUM(PH10,PL10,PP10),"")</f>
        <v/>
      </c>
      <c r="QE10" s="40" t="str">
        <f>IF(SUM(QB10,QC10)&gt;0,SUM(QB10,QC10),"")</f>
        <v/>
      </c>
      <c r="QF10" s="40" t="str">
        <f>IF(SUM(PT10,PX10)&gt;0,SUM(PT10,PX10),"")</f>
        <v/>
      </c>
      <c r="QG10" s="40" t="str">
        <f>IF(SUM(PS10:PT10,PV10:PX10,PZ10)-SUM(PU10,PY10)&gt;0,SUM(PS10:PT10,PV10:PX10,PZ10)-SUM(PU10,PY10),"")</f>
        <v/>
      </c>
      <c r="QH10" s="40" t="str">
        <f>IF(SUM(QB10,QC10,QG10)&gt;0,SUM(QB10,QC10,QG10),"")</f>
        <v/>
      </c>
      <c r="QI10" s="18"/>
      <c r="QJ10" s="18"/>
      <c r="QK10" s="18"/>
      <c r="QL10" s="18"/>
      <c r="QM10" s="18"/>
      <c r="QN10" s="18"/>
      <c r="QO10" s="18"/>
      <c r="QP10" s="18"/>
      <c r="QQ10" s="18"/>
      <c r="QR10" s="18"/>
      <c r="QS10" s="18"/>
      <c r="QT10" s="18"/>
      <c r="QU10" s="18"/>
      <c r="QV10" s="18"/>
      <c r="QW10" s="18"/>
      <c r="QX10" s="18"/>
      <c r="QY10" s="18"/>
      <c r="QZ10" s="18"/>
      <c r="RA10" s="18"/>
      <c r="RB10" s="18"/>
      <c r="RC10" s="11" t="str">
        <f>IF(SUM(QJ10,QN10)&gt;0,SUM(QJ10,QN10),"")</f>
        <v/>
      </c>
      <c r="RD10" s="11" t="str">
        <f>IF(SUM(QI10:QJ10,QL10:QN10,QP10)-QK10-QO10&gt;0,SUM(QI10:QJ10,QL10:QN10,QP10)-QK10-QO10,"")</f>
        <v/>
      </c>
      <c r="RE10" s="11" t="str">
        <f>IF(SUM(QQ10:QR10,QT10)-QS10&gt;0,SUM(QQ10:QR10,QT10)-QS10,"")</f>
        <v/>
      </c>
      <c r="RF10" s="11" t="str">
        <f>IF(SUM(QJ10,QN10,QR10)&gt;0,SUM(QJ10,QN10,QR10),"")</f>
        <v/>
      </c>
      <c r="RG10" s="11" t="str">
        <f>IF(SUM(RD10,RE10)&gt;0,SUM(RD10,RE10),"")</f>
        <v/>
      </c>
      <c r="RH10" s="11" t="str">
        <f>IF(SUM(QV10,QZ10)&gt;0,SUM(QV10,QZ10),"")</f>
        <v/>
      </c>
      <c r="RI10" s="11" t="str">
        <f>IF(SUM(QU10:QV10,QX10:QZ10,RB10)-SUM(QW10,RA10)&gt;0,SUM(QU10:QV10,QX10:QZ10,RB10)-SUM(QW10,RA10),"")</f>
        <v/>
      </c>
      <c r="RJ10" s="11" t="str">
        <f>IF(SUM(RD10,RE10,RI10)&gt;0,SUM(RD10,RE10,RI10),"")</f>
        <v/>
      </c>
      <c r="RK10" s="17"/>
      <c r="RL10" s="17"/>
      <c r="RM10" s="17"/>
      <c r="RN10" s="17"/>
      <c r="RO10" s="17"/>
      <c r="RP10" s="17"/>
      <c r="RQ10" s="17"/>
      <c r="RR10" s="17"/>
      <c r="RS10" s="17"/>
      <c r="RT10" s="17"/>
      <c r="RU10" s="17"/>
      <c r="RV10" s="17"/>
      <c r="RW10" s="17"/>
      <c r="RX10" s="17"/>
      <c r="RY10" s="17"/>
      <c r="RZ10" s="17"/>
      <c r="SA10" s="17"/>
      <c r="SB10" s="17"/>
      <c r="SC10" s="17"/>
      <c r="SD10" s="17"/>
      <c r="SE10" s="40" t="str">
        <f>IF(SUM(RL10,RP10)&gt;0,SUM(RL10,RP10),"")</f>
        <v/>
      </c>
      <c r="SF10" s="40" t="str">
        <f>IF(SUM(RK10:RL10,RN10:RP10,RR10)-RM10-RQ10&gt;0,SUM(RK10:RL10,RN10:RP10,RR10)-RM10-RQ10,"")</f>
        <v/>
      </c>
      <c r="SG10" s="40" t="str">
        <f>IF(SUM(RS10:RT10,RV10)-RU10&gt;0,SUM(RS10:RT10,RV10)-RU10,"")</f>
        <v/>
      </c>
      <c r="SH10" s="40" t="str">
        <f>IF(SUM(RL10,RP10,RT10)&gt;0,SUM(RL10,RP10,RT10),"")</f>
        <v/>
      </c>
      <c r="SI10" s="40" t="str">
        <f>IF(SUM(SF10,SG10)&gt;0,SUM(SF10,SG10),"")</f>
        <v/>
      </c>
      <c r="SJ10" s="40" t="str">
        <f>IF(SUM(RX10,SB10)&gt;0,SUM(RX10,SB10),"")</f>
        <v/>
      </c>
      <c r="SK10" s="40" t="str">
        <f>IF(SUM(RW10:RX10,RZ10:SB10,SD10)-SUM(RY10,SC10)&gt;0,SUM(RW10:RX10,RZ10:SB10,SD10)-SUM(RY10,SC10),"")</f>
        <v/>
      </c>
      <c r="SL10" s="40" t="str">
        <f>IF(SUM(SF10,SG10,SK10)&gt;0,SUM(SF10,SG10,SK10),"")</f>
        <v/>
      </c>
      <c r="SM10" s="26">
        <f>IF($CA10="P",BK10,(BK10+AO10)/2)</f>
        <v>18.399999999999999</v>
      </c>
      <c r="SN10" s="26">
        <f>IF($CA10="P",BL10,(BL10+AP10)/2)</f>
        <v>7.8000000000000007</v>
      </c>
      <c r="SO10" s="26">
        <f>IF($CA10="P",BM10,(BM10+AQ10)/2)</f>
        <v>0.3</v>
      </c>
      <c r="SP10" s="26">
        <f>IF($CA10="P",BN10,(BN10+AR10)/2)</f>
        <v>0.15</v>
      </c>
      <c r="SQ10" s="26">
        <f>IF($CA10="P",BO10,(BO10+AS10)/2)</f>
        <v>18.600000000000001</v>
      </c>
      <c r="SR10" s="26">
        <f>IF($CA10="P",BP10,(BP10+AT10)/2)</f>
        <v>7.4</v>
      </c>
      <c r="SS10" s="26">
        <f>IF($CA10="P",BQ10,(BQ10+AU10)/2)</f>
        <v>0.1</v>
      </c>
      <c r="ST10" s="26">
        <f>IF($CA10="P",BR10,(BR10+AV10)/2)</f>
        <v>0.15</v>
      </c>
      <c r="SU10" s="26">
        <f>IF($CA10="P",BS10,(BS10+AW10)/2)</f>
        <v>18.600000000000001</v>
      </c>
      <c r="SV10" s="26">
        <f>IF($CA10="P",BT10,(BT10+AX10)/2)</f>
        <v>7.6</v>
      </c>
      <c r="SW10" s="26">
        <f>IF($CA10="P",BU10,(BU10+AY10)/2)</f>
        <v>0</v>
      </c>
      <c r="SX10" s="26">
        <f>IF($CA10="P",BV10,(BV10+AZ10)/2)</f>
        <v>0.15</v>
      </c>
      <c r="SY10" s="26">
        <f>IF($CA10="P",BW10,(BW10+BA10)/2)</f>
        <v>18.7</v>
      </c>
      <c r="SZ10" s="26">
        <f>IF($CA10="P",BX10,(BX10+BB10)/2)</f>
        <v>7.6</v>
      </c>
      <c r="TA10" s="26">
        <f>IF($CA10="P",BY10,(BY10+BC10)/2)</f>
        <v>0.1</v>
      </c>
      <c r="TB10" s="26">
        <f>IF($CA10="P",BZ10,(BZ10+BD10)/2)</f>
        <v>0.15</v>
      </c>
      <c r="TC10" s="28" t="s">
        <v>53</v>
      </c>
      <c r="TD10" s="11">
        <f>IF(SUM(SN10,SR10)&gt;0,SUM(SN10,SR10),"")</f>
        <v>15.200000000000001</v>
      </c>
      <c r="TE10" s="11">
        <f>IF(SUM(SM10:SN10,SP10:SR10,ST10)-SO10-SS10&gt;0,SUM(SM10:SN10,SP10:SR10,ST10)-SO10-SS10,"")</f>
        <v>52.1</v>
      </c>
      <c r="TF10" s="11">
        <f>IF(SUM(SV10,SZ10)&gt;0,SUM(SV10,SZ10),"")</f>
        <v>15.2</v>
      </c>
      <c r="TG10" s="11">
        <f>IF(SUM(SU10:SV10,SX10:SZ10,TB10)-SUM(SW10,TA10)&gt;0,SUM(SU10:SV10,SX10:SZ10,TB10)-SUM(SW10,TA10),"")</f>
        <v>52.699999999999996</v>
      </c>
      <c r="TH10" s="11">
        <f>IF(SUM(TE10,TG10)&gt;0,SUM(TE10,TG10),"")</f>
        <v>104.8</v>
      </c>
    </row>
    <row r="11" spans="1:528" x14ac:dyDescent="0.2">
      <c r="A11" s="4" cm="1">
        <f t="array" ref="A11">IF(AND(H11&lt;&gt;"",H11&lt;&gt;"No DD"),SUMPRODUCT((H$4:H$32&lt;&gt;"")*(H$4:H$32&lt;&gt;"No DD")*(E$4:E$32&gt;E11))+1,IF(H11="No DD",SUMPRODUCT((H$4:H$32="No DD")*(E$4:E$32&gt;E11))+1+SUMPRODUCT((H$4:H$32&lt;&gt;"")*(H$4:H$32&lt;&gt;"No DD")),""))</f>
        <v>8</v>
      </c>
      <c r="B11" s="5" t="s">
        <v>152</v>
      </c>
      <c r="C11" s="4" t="s">
        <v>5</v>
      </c>
      <c r="D11" s="4">
        <v>2005</v>
      </c>
      <c r="E11" s="9">
        <f>SUM(J11:P11)+SUM(J11:M11)*0.0000001+SUM(J11)*0.0000000000001</f>
        <v>155.20001027000521</v>
      </c>
      <c r="F11" s="3" t="str">
        <f>IF(OR(AND(AJ11&gt;=AN$34,AK11&gt;=AN$38,AJ11&lt;&gt;"",AI11=""),AND(AL11&gt;=AN$34,AM11&gt;=AN$38,AL11&lt;&gt;"",AI11=""),AND(BF11&gt;=BJ$34,BG11&gt;=BJ$38,BF11&lt;&gt;"",BE11=""),AND(BH11&gt;=BJ$34,BI11&gt;=BJ$38,BH11&lt;&gt;"",BE11=""),AND(CB11&gt;=CF$34,CC11&gt;=CF$38,CB11&lt;&gt;"",CA11=""),AND(CD11&gt;=CF$34,CE11&gt;=CF$38,CD11&lt;&gt;""),AND(DC11&gt;=DJ$34,DD11&gt;=DJ$38,DC11&lt;&gt;""),AND(DH11&gt;=DJ$34,DI11&gt;=DJ$38,DH11&lt;&gt;""),AND(EE11&gt;=EL$34,EF11&gt;=EL$38,EE11&lt;&gt;""),AND(EJ11&gt;=EL$34,EK11&gt;=EL$38,EJ11&lt;&gt;""),AND(FG11&gt;=FN$34,FH11&gt;=FN$38,FG11&lt;&gt;""),AND(FL11&gt;=FN$34,FM11&gt;=FN$38,FL11&lt;&gt;""),AND(GI11&gt;=GP$34,GJ11&gt;=GP$38,GI11&lt;&gt;""),AND(GN11&gt;=GP$34,GO11&gt;=GP$38,GN11&lt;&gt;""),AND(HK11&gt;=HR$34,HL11&gt;=HR$38,HK11&lt;&gt;""),AND(HP11&gt;=HR$34,HQ11&gt;=HR$38,HP11&lt;&gt;""),AND(IM11&gt;=IT$34,IN11&gt;=IT$38,IM11&lt;&gt;""),AND(IR11&gt;=IT$34,IS11&gt;=IT$38,IR11&lt;&gt;""),AND(JO11&gt;=JV$34,JP11&gt;=JV$38,JO11&lt;&gt;""),AND(JT11&gt;=JV$34,JU11&gt;=JV$38,JT11&lt;&gt;""),AND(KQ11&gt;=KX$34,KR11&gt;=KX$38,KQ11&lt;&gt;""),AND(KV11&gt;=KX$34,KW11&gt;=KX$38,KV11&lt;&gt;""),AND(LS11&gt;=LZ$34,LT11&gt;=LZ$38,LS11&lt;&gt;""),AND(LX11&gt;=LZ$34,LY11&gt;=LZ$38,LX11&lt;&gt;""),AND(MU11&gt;=NB$34,MV11&gt;=NB$38,MU11&lt;&gt;""),AND(MZ11&gt;=NB$34,NA11&gt;=NB$38,MZ11&lt;&gt;""),AND(NW11&gt;=OD$34,NX11&gt;=OD$38,NW11&lt;&gt;""),AND(OB11&gt;=OD$34,OC11&gt;=OD$38,OB11&lt;&gt;""),AND(OY11&gt;=PF$34,OZ11&gt;=PF$38,OY11&lt;&gt;""),AND(PD11&gt;=PF$34,PE11&gt;=PF$38,PD11&lt;&gt;""),AND(QA11&gt;=QH$34,QB11&gt;=QH$38,QA11&lt;&gt;""),AND(QF11&gt;=QH$34,QG11&gt;=QH$38,QF11&lt;&gt;""),AND(RC11&gt;=RJ$34,RD11&gt;=RJ$38,RC11&lt;&gt;""),AND(RH11&gt;=RJ$34,RI11&gt;=RJ$38,RH11&lt;&gt;""),AND(SE11&gt;=SL$34,SF11&gt;=SL$38,SE11&lt;&gt;""),AND(SJ11&gt;=SL$34,SK11&gt;=SL$38,SJ11&lt;&gt;"")),"P","")</f>
        <v>P</v>
      </c>
      <c r="G11" s="3" t="str">
        <f>IF(OR(AND(AK11&gt;=AN$38,AK11&lt;&gt;"",AI11=""),AND(AM11&gt;=AN$38,AM11&lt;&gt;"",AI11=""),AND(BG11&gt;=BJ$38,BG11&lt;&gt;"",BE11=""),AND(BI11&gt;=BJ$38,BI11&lt;&gt;"",BE11=""),AND(CC11&gt;=CF$38,CC11&lt;&gt;"",CA11=""),AND(CE11&gt;=CF$38,CE11&lt;&gt;"",CA11=""),AND(DD11&gt;=DJ$38,DD11&lt;&gt;""),AND(DI11&gt;=DJ$38,DI11&lt;&gt;""),AND(EF11&gt;=EL$38,EF11&lt;&gt;""),AND(EK11&gt;=EL$38,EK11&lt;&gt;""),AND(FH11&gt;=FN$38,FH11&lt;&gt;""),AND(FM11&gt;=FN$38,FM11&lt;&gt;""),AND(GJ11&gt;=GP$38,GJ11&lt;&gt;""),AND(GO11&gt;=GP$38,GO11&lt;&gt;""),AND(HL11&gt;=HR$38,HL11&lt;&gt;""),AND(HQ11&gt;=HR$38,HQ11&lt;&gt;""),AND(IN11&gt;=IT$38,IN11&lt;&gt;""),AND(IS11&gt;=IT$38,IS11&lt;&gt;""),AND(JP11&gt;=JV$38,JP11&lt;&gt;""),AND(JU11&gt;=JV$38,JU11&lt;&gt;""),AND(KR11&gt;=KX$38,KR11&lt;&gt;""),AND(KW11&gt;=KX$38,KW11&lt;&gt;""),AND(LT11&gt;=LZ$38,LT11&lt;&gt;""),AND(LY11&gt;=LZ$38,LY11&lt;&gt;""),AND(MV11&gt;=NB$38,MV11&lt;&gt;""),AND(NA11&gt;=NB$38,NA11&lt;&gt;""),AND(NX11&gt;=OD$38,NX11&lt;&gt;""),AND(OC11&gt;=OD$38,OC11&lt;&gt;""),AND(OZ11&gt;=PF$38,OZ11&lt;&gt;""),AND(PE11&gt;=PF$38,PE11&lt;&gt;""),AND(QB11&gt;=QH$38,QB11&lt;&gt;""),AND(QG11&gt;=QH$38,QG11&lt;&gt;""),AND(RD11&gt;=RJ$38,RD11&lt;&gt;""),AND(RI11&gt;=RJ$38,RI11&lt;&gt;""),AND(SF11&gt;=SL$38,SF11&lt;&gt;""),AND(SK11&gt;=SL$38,SK11&lt;&gt;"")),"P","")</f>
        <v>P</v>
      </c>
      <c r="H11" s="36" t="str">
        <f>IF(AND(G11="P",F11=""),"No DD",IF(OR(AND(AJ11&gt;=AN$37,AK11&gt;=AN$41,AJ11&lt;&gt;"",AI11=""),AND(AL11&gt;=AN$37,AM11&gt;=AN$41,AL11&lt;&gt;"",AI11=""),AND(BF11&gt;=BJ$37,BG11&gt;=BJ$41,BF11&lt;&gt;"",BE11=""),AND(BH11&gt;=BJ$37,BI11&gt;=BJ$41,BH11&lt;&gt;"",BE11=""),AND(CB11&gt;=CF$37,CC11&gt;=CF$41,CB11&lt;&gt;"",CA11=""),AND(CD11&gt;=CF$37,CE11&gt;=CF$41,CD11&lt;&gt;""),AND(DC11&gt;=DJ$37,DD11&gt;=DJ$41,DC11&lt;&gt;""),AND(DH11&gt;=DJ$37,DI11&gt;=DJ$41,DH11&lt;&gt;""),AND(EE11&gt;=EL$37,EF11&gt;=EL$41,EE11&lt;&gt;""),AND(EJ11&gt;=EL$37,EK11&gt;=EL$41,EJ11&lt;&gt;""),AND(FG11&gt;=FN$37,FH11&gt;=FN$41,FG11&lt;&gt;""),AND(FL11&gt;=FN$37,FM11&gt;=FN$41,FL11&lt;&gt;""),AND(GI11&gt;=GP$37,GJ11&gt;=GP$41,GI11&lt;&gt;""),AND(GN11&gt;=GP$37,GO11&gt;=GP$41,GN11&lt;&gt;""),AND(HK11&gt;=HR$37,HL11&gt;=HR$41,HK11&lt;&gt;""),AND(HP11&gt;=HR$37,HQ11&gt;=HR$41,HP11&lt;&gt;""),AND(IM11&gt;=IT$37,IN11&gt;=IT$41,IM11&lt;&gt;""),AND(IR11&gt;=IT$37,IS11&gt;=IT$41,IR11&lt;&gt;""),AND(JO11&gt;=JV$37,JP11&gt;=JV$41,JO11&lt;&gt;""),AND(JT11&gt;=JV$37,JU11&gt;=JV$41,JT11&lt;&gt;""),AND(KQ11&gt;=KX$37,KR11&gt;=KX$41,KQ11&lt;&gt;""),AND(KV11&gt;=KX$37,KW11&gt;=KX$41,KV11&lt;&gt;""),AND(LS11&gt;=LZ$37,LT11&gt;=LZ$41,LS11&lt;&gt;""),AND(LX11&gt;=LZ$37,LY11&gt;=LZ$41,LX11&lt;&gt;""),AND(MU11&gt;=NB$37,MV11&gt;=NB$41,MU11&lt;&gt;""),AND(MZ11&gt;=NB$37,NA11&gt;=NB$41,MZ11&lt;&gt;""),AND(NW11&gt;=OD$37,NX11&gt;=OD$41,NW11&lt;&gt;""),AND(OB11&gt;=OD$37,OC11&gt;=OD$41,OB11&lt;&gt;""),AND(OY11&gt;=PF$37,OZ11&gt;=PF$41,OY11&lt;&gt;""),AND(PD11&gt;=PF$37,PE11&gt;=PF$41,PD11&lt;&gt;""),AND(QA11&gt;=QH$37,QB11&gt;=QH$41,QA11&lt;&gt;""),AND(QF11&gt;=QH$37,QG11&gt;=QH$41,QF11&lt;&gt;""),AND(RC11&gt;=RJ$37,RD11&gt;=RJ$41,RC11&lt;&gt;""),AND(RH11&gt;=RJ$37,RI11&gt;=RJ$41,RH11&lt;&gt;""),AND(SE11&gt;=SL$37,SF11&gt;=SL$41,SE11&lt;&gt;""),AND(SJ11&gt;=SL$37,SK11&gt;=SL$41,SJ11&lt;&gt;"")),"Merit",IF(OR(AND(AJ11&gt;=AN$36,AK11&gt;=AN$40,AJ11&lt;&gt;"",AI11=""),AND(AL11&gt;=AN$36,AM11&gt;=AN$40,AL11&lt;&gt;"",AI11=""),AND(BF11&gt;=BJ$36,BG11&gt;=BJ$40,BF11&lt;&gt;"",BE11=""),AND(BH11&gt;=BJ$36,BI11&gt;=BJ$40,BH11&lt;&gt;"",BE11=""),AND(CB11&gt;=CF$36,CC11&gt;=CF$40,CB11&lt;&gt;"",CA11=""),AND(CD11&gt;=CF$36,CE11&gt;=CF$40,CD11&lt;&gt;""),AND(DC11&gt;=DJ$36,DD11&gt;=DJ$40,DC11&lt;&gt;""),AND(DH11&gt;=DJ$36,DI11&gt;=DJ$40,DH11&lt;&gt;""),AND(EE11&gt;=EL$36,EF11&gt;=EL$40,EE11&lt;&gt;""),AND(EJ11&gt;=EL$36,EK11&gt;=EL$40,EJ11&lt;&gt;""),AND(FG11&gt;=FN$36,FH11&gt;=FN$40,FG11&lt;&gt;""),AND(FL11&gt;=FN$36,FM11&gt;=FN$40,FL11&lt;&gt;""),AND(GI11&gt;=GP$36,GJ11&gt;=GP$40,GI11&lt;&gt;""),AND(GN11&gt;=GP$36,GO11&gt;=GP$40,GN11&lt;&gt;""),AND(HK11&gt;=HR$36,HL11&gt;=HR$40,HK11&lt;&gt;""),AND(HP11&gt;=HR$36,HQ11&gt;=HR$40,HP11&lt;&gt;""),AND(IM11&gt;=IT$36,IN11&gt;=IT$40,IM11&lt;&gt;""),AND(IR11&gt;=IT$36,IS11&gt;=IT$40,IR11&lt;&gt;""),AND(JO11&gt;=JV$36,JP11&gt;=JV$40,JO11&lt;&gt;""),AND(JT11&gt;=JV$36,JU11&gt;=JV$40,JT11&lt;&gt;""),AND(KQ11&gt;=KX$36,KR11&gt;=KX$40,KQ11&lt;&gt;""),AND(KV11&gt;=KX$36,KW11&gt;=KX$40,KV11&lt;&gt;""),AND(LS11&gt;=LZ$36,LT11&gt;=LZ$40,LS11&lt;&gt;""),AND(LX11&gt;=LZ$36,LY11&gt;=LZ$40,LX11&lt;&gt;""),AND(MU11&gt;=NB$36,MV11&gt;=NB$40,MU11&lt;&gt;""),AND(MZ11&gt;=NB$36,NA11&gt;=NB$40,MZ11&lt;&gt;""),AND(NW11&gt;=OD$36,NX11&gt;=OD$40,NW11&lt;&gt;""),AND(OB11&gt;=OD$36,OC11&gt;=OD$40,OB11&lt;&gt;""),AND(OY11&gt;=PF$36,OZ11&gt;=PF$40,OY11&lt;&gt;""),AND(PD11&gt;=PF$36,PE11&gt;=PF$40,PD11&lt;&gt;""),AND(QA11&gt;=QH$36,QB11&gt;=QH$40,QA11&lt;&gt;""),AND(QF11&gt;=QH$36,QG11&gt;=QH$40,QF11&lt;&gt;""),AND(RC11&gt;=RJ$36,RD11&gt;=RJ$40,RC11&lt;&gt;""),AND(RH11&gt;=RJ$36,RI11&gt;=RJ$40,RH11&lt;&gt;""),AND(SE11&gt;=SL$36,SF11&gt;=SL$40,SE11&lt;&gt;""),AND(SJ11&gt;=SL$36,SK11&gt;=SL$40,SJ11&lt;&gt;"")),"Excellence",IF(I11="P","Worlds Team",IF(F11="P","National Team","")))))</f>
        <v>National Team</v>
      </c>
      <c r="I11" s="3" t="str">
        <f>IF(OR(AND(AJ11&gt;=AN$35,AK11&gt;=AN$39,AJ11&lt;&gt;"",AI11=""),AND(AL11&gt;=AN$35,AM11&gt;=AN$39,AL11&lt;&gt;"",AI11=""),AND(BF11&gt;=BJ$35,BG11&gt;=BJ$39,BF11&lt;&gt;"",BE11=""),AND(BH11&gt;=BJ$35,BI11&gt;=BJ$39,BH11&lt;&gt;"",BE11=""),AND(CB11&gt;=CF$35,CC11&gt;=CF$39,CB11&lt;&gt;"",CA11=""),AND(CD11&gt;=CF$35,CE11&gt;=CF$39,CD11&lt;&gt;""),AND(DC11&gt;=DJ$35,DD11&gt;=DJ$39,DC11&lt;&gt;""),AND(DH11&gt;=DJ$35,DI11&gt;=DJ$39,DH11&lt;&gt;""),AND(EE11&gt;=EL$35,EF11&gt;=EL$39,EE11&lt;&gt;""),AND(EJ11&gt;=EL$35,EK11&gt;=EL$39,EJ11&lt;&gt;""),AND(FG11&gt;=FN$35,FH11&gt;=FN$39,FG11&lt;&gt;""),AND(FL11&gt;=FN$35,FM11&gt;=FN$39,FL11&lt;&gt;""),AND(GI11&gt;=GP$35,GJ11&gt;=GP$39,GI11&lt;&gt;""),AND(GN11&gt;=GP$35,GO11&gt;=GP$39,GN11&lt;&gt;""),AND(HK11&gt;=HR$35,HL11&gt;=HR$39,HK11&lt;&gt;""),AND(HP11&gt;=HR$35,HQ11&gt;=HR$39,HP11&lt;&gt;""),AND(IM11&gt;=IT$35,IN11&gt;=IT$39,IM11&lt;&gt;""),AND(IR11&gt;=IT$35,IS11&gt;=IT$39,IR11&lt;&gt;""),AND(JO11&gt;=JV$35,JP11&gt;=JV$39,JO11&lt;&gt;""),AND(JT11&gt;=JV$35,JU11&gt;=JV$39,JT11&lt;&gt;""),AND(KQ11&gt;=KX$35,KR11&gt;=KX$39,KQ11&lt;&gt;""),AND(KV11&gt;=KX$35,KW11&gt;=KX$39,KV11&lt;&gt;""),AND(LS11&gt;=LZ$35,LT11&gt;=LZ$39,LS11&lt;&gt;""),AND(LX11&gt;=LZ$35,LY11&gt;=LZ$39,LX11&lt;&gt;""),AND(MU11&gt;=NB$35,MV11&gt;=NB$39,MU11&lt;&gt;""),AND(MZ11&gt;=NB$35,NA11&gt;=NB$39,MZ11&lt;&gt;""),AND(NW11&gt;=OD$35,NX11&gt;=OD$39,NW11&lt;&gt;""),AND(OB11&gt;=OD$35,OC11&gt;=OD$39,OB11&lt;&gt;""),AND(OY11&gt;=PF$35,OZ11&gt;=PF$39,OY11&lt;&gt;""),AND(PD11&gt;=PF$35,PE11&gt;=PF$39,PD11&lt;&gt;""),AND(QA11&gt;=QH$35,QB11&gt;=QH$39,QA11&lt;&gt;""),AND(QF11&gt;=QH$35,QG11&gt;=QH$39,QF11&lt;&gt;""),AND(RC11&gt;=RJ$35,RD11&gt;=RJ$39,RC11&lt;&gt;""),AND(RH11&gt;=RJ$35,RI11&gt;=RJ$39,RH11&lt;&gt;""),AND(SE11&gt;=SL$35,SF11&gt;=SL$39,SE11&lt;&gt;""),AND(SJ11&gt;=SL$35,SK11&gt;=SL$39,SJ11&lt;&gt;"")),"P","")</f>
        <v/>
      </c>
      <c r="J11" s="8">
        <f>IF(COUNT(AK11,BG11,CC11)&gt;0,LARGE((AK11,BG11,CC11),1),0)</f>
        <v>52.199999999999996</v>
      </c>
      <c r="K11" s="8" t="str">
        <f>IF(J11=0,"",IF(J11=CC11,$BK$1,IF(J11=BG11,$AO$1,IF(J11=AK11,$S$1,""))))</f>
        <v>2025 Nationals</v>
      </c>
      <c r="L11" s="8">
        <f>IF(COUNT(AK11,BG11,CC11)&gt;1,LARGE((AK11,BG11,CC11),2),0)</f>
        <v>50.500000000000007</v>
      </c>
      <c r="M11" s="8" t="str">
        <f>IF(K11=0,"",IF(AND(L11=J11,L11=AK11,K11=BG11),$S$1,IF(AND(L11=J11,L11=AK11,L11=CC11),$S$1,IF(AND(L11=J11,L11=CC11,L11=BG11),$AO$1,IF(L11=CC11,$BK$1,IF(L11=BG11,$AO$1,IF(L11=AK11,$S$1,"")))))))</f>
        <v>2025 3rd Domestic Trial</v>
      </c>
      <c r="N11" s="8">
        <f>IF(MAX(AM11,BI11,CE11)&gt;0,MAX(AM11,BI11,CE11),0)</f>
        <v>52.5</v>
      </c>
      <c r="O11" s="8" t="str">
        <f>IF(N11=0,"",IF(N11=CE11,$BK$1,IF(N11=BI11,$AO$1,IF(N11=AM11,$S$1,""))))</f>
        <v>2025 3rd Domestic Trial</v>
      </c>
      <c r="P11" s="8" t="str">
        <f>IF(MAX(CG11:CH11)&gt;0,MAX(CG11:CH11),"")</f>
        <v/>
      </c>
      <c r="Q11" s="11" t="str">
        <f>IF(P11="","",IF(P11=CG11,"("&amp;CG$2&amp;")",IF(P11=CH11,"("&amp;CH$2&amp;")")))</f>
        <v/>
      </c>
      <c r="R11" s="8" t="str">
        <f>IF(P11="","",IF(P11=CG11,IF(P11+IF(L11="",0,L11)=SF11,$RK$1,IF(P11+IF(L11="",0,L11)=RD11,$QI$1,IF(P11+IF(L11="",0,L11)=QB11,$PG$1,IF(P11+IF(L11="",0,L11)=OZ11,$OE$1,IF(P11+IF(L11="",0,L11)=NX11,$NC$1,IF(P11+IF(L11="",0,L11)=MV11,$MA$1,IF(P11+IF(L11="",0,L11)=LT11,$KY$1,IF(P11+IF(L11="",0,L11)=KR11,$JW$1,IF(P11+IF(L11="",0,L11)=JP11,$IU$1,IF(P11+IF(L11="",0,L11)=IN11,$HS$1,IF(P11+IF(L11="",0,L11)=HL11,$GQ$1,IF(P11+IF(L11="",0,L11)=GJ11,$FO$1,IF(P11+IF(L11="",0,L11)=FH11,$EM$1,IF(P11+IF(L11="",0,L11)=EF11,$DK$1,IF(P11+IF(L11="",0,L11)=DD11,$CI$1))))))))))))))),IF(P11=CH11,IF(P11+IF(N11="",0,N11)=SK11,$RK$1,IF(P11+IF(N11="",0,N11)=RI11,$QI$1,IF(P11+IF(N11="",0,N11)=QG11,$PG$1,IF(P11+IF(N11="",0,N11)=PE11,$OE$1,IF(P11+IF(N11="",0,N11)=OC11,$NC$1,IF(P11+IF(N11="",0,N11)=NA11,$MA$1,IF(P11+IF(N11="",0,N11)=LY11,$KY$1,IF(P11+IF(N11="",0,N11)=KW11,$JW$1,IF(P11+IF(N11="",0,N11)=JU11,$IU$1,IF(P11+IF(N11="",0,N11)=IS11,$HS$1,IF(P11+IF(N11="",0,N11)=HQ11,$GQ$1,IF(P11+IF(N11="",0,N11)=GO11,$FO$1,IF(P11+IF(N11="",0,N11)=FM11,$EM$1,IF(P11+IF(N11="",0,N11)=EK11,$DK$1,IF(P11+IF(N11="",0,N11)=DI11,$CI$1))))))))))))))))))</f>
        <v/>
      </c>
      <c r="S11" s="19">
        <v>17.600000000000001</v>
      </c>
      <c r="T11" s="19">
        <v>5.3</v>
      </c>
      <c r="U11" s="19">
        <v>1</v>
      </c>
      <c r="V11" s="19">
        <v>0.15</v>
      </c>
      <c r="W11" s="19">
        <v>18.7</v>
      </c>
      <c r="X11" s="19">
        <v>7.65</v>
      </c>
      <c r="Y11" s="19">
        <v>0</v>
      </c>
      <c r="Z11" s="19">
        <v>0.15</v>
      </c>
      <c r="AA11" s="19">
        <v>9.25</v>
      </c>
      <c r="AB11" s="19">
        <v>3.45</v>
      </c>
      <c r="AC11" s="19">
        <v>0.1</v>
      </c>
      <c r="AD11" s="19">
        <v>0</v>
      </c>
      <c r="AE11" s="19">
        <v>9.1999999999999993</v>
      </c>
      <c r="AF11" s="19">
        <v>3.6</v>
      </c>
      <c r="AG11" s="19">
        <v>0.1</v>
      </c>
      <c r="AH11" s="19">
        <v>0</v>
      </c>
      <c r="AI11" s="27" t="s">
        <v>53</v>
      </c>
      <c r="AJ11" s="40">
        <f>IF(SUM(T11,X11)&gt;0,SUM(T11,X11),"")</f>
        <v>12.95</v>
      </c>
      <c r="AK11" s="40">
        <f>IF(SUM(S11:T11,V11:X11,Z11)-U11-Y11&gt;0,SUM(S11:T11,V11:X11,Z11)-U11-Y11,"")</f>
        <v>48.55</v>
      </c>
      <c r="AL11" s="40">
        <f>IF(SUM(AB11,AF11)&gt;0,SUM(AB11,AF11),"")</f>
        <v>7.0500000000000007</v>
      </c>
      <c r="AM11" s="40">
        <f>IF(SUM(AA11:AB11,AD11:AF11,AH11)-SUM(AC11,AG11)&gt;0,SUM(AA11:AB11,AD11:AF11,AH11)-SUM(AC11,AG11),"")</f>
        <v>25.3</v>
      </c>
      <c r="AN11" s="40">
        <f>IF(SUM(AK11,AM11)&gt;0,SUM(AK11,AM11),"")</f>
        <v>73.849999999999994</v>
      </c>
      <c r="AO11" s="18">
        <v>18.8</v>
      </c>
      <c r="AP11" s="18">
        <v>8.4</v>
      </c>
      <c r="AQ11" s="18">
        <v>0</v>
      </c>
      <c r="AR11" s="18">
        <v>0</v>
      </c>
      <c r="AS11" s="18">
        <v>16.8</v>
      </c>
      <c r="AT11" s="18">
        <v>8.1</v>
      </c>
      <c r="AU11" s="18">
        <v>0.2</v>
      </c>
      <c r="AV11" s="18">
        <v>0.3</v>
      </c>
      <c r="AW11" s="18">
        <v>16.3</v>
      </c>
      <c r="AX11" s="18">
        <v>7.6</v>
      </c>
      <c r="AY11" s="18">
        <v>1</v>
      </c>
      <c r="AZ11" s="18">
        <v>0</v>
      </c>
      <c r="BA11" s="18">
        <v>18.399999999999999</v>
      </c>
      <c r="BB11" s="18">
        <v>8.1</v>
      </c>
      <c r="BC11" s="18">
        <v>0.2</v>
      </c>
      <c r="BD11" s="18">
        <v>0.3</v>
      </c>
      <c r="BE11" s="28"/>
      <c r="BF11" s="11">
        <f>IF(SUM(AP11,AT11)&gt;0,SUM(AP11,AT11),"")</f>
        <v>16.5</v>
      </c>
      <c r="BG11" s="11">
        <f>IF(SUM(AO11:AP11,AR11:AT11,AV11)-AQ11-AU11&gt;0,SUM(AO11:AP11,AR11:AT11,AV11)-AQ11-AU11,"")</f>
        <v>52.199999999999996</v>
      </c>
      <c r="BH11" s="11">
        <f>IF(SUM(AX11,BB11)&gt;0,SUM(AX11,BB11),"")</f>
        <v>15.7</v>
      </c>
      <c r="BI11" s="11">
        <f>IF(SUM(AW11:AX11,AZ11:BB11,BD11)-SUM(AY11,BC11)&gt;0,SUM(AW11:AX11,AZ11:BB11,BD11)-SUM(AY11,BC11),"")</f>
        <v>49.499999999999993</v>
      </c>
      <c r="BJ11" s="11">
        <f>IF(SUM(BG11,BI11)&gt;0,SUM(BG11,BI11),"")</f>
        <v>101.69999999999999</v>
      </c>
      <c r="BK11" s="19">
        <v>18.7</v>
      </c>
      <c r="BL11" s="19">
        <v>8.4</v>
      </c>
      <c r="BM11" s="19">
        <v>0.8</v>
      </c>
      <c r="BN11" s="19">
        <v>0</v>
      </c>
      <c r="BO11" s="19">
        <v>16.899999999999999</v>
      </c>
      <c r="BP11" s="19">
        <v>8.1</v>
      </c>
      <c r="BQ11" s="19">
        <v>0.8</v>
      </c>
      <c r="BR11" s="19">
        <v>0</v>
      </c>
      <c r="BS11" s="19">
        <v>18.8</v>
      </c>
      <c r="BT11" s="19">
        <v>8.4</v>
      </c>
      <c r="BU11" s="19">
        <v>0.8</v>
      </c>
      <c r="BV11" s="19">
        <v>0</v>
      </c>
      <c r="BW11" s="19">
        <v>18.8</v>
      </c>
      <c r="BX11" s="19">
        <v>8.1</v>
      </c>
      <c r="BY11" s="19">
        <v>0.8</v>
      </c>
      <c r="BZ11" s="19">
        <v>0</v>
      </c>
      <c r="CA11" s="27"/>
      <c r="CB11" s="40">
        <f>IF(SUM(BL11,BP11)&gt;0,SUM(BL11,BP11),"")</f>
        <v>16.5</v>
      </c>
      <c r="CC11" s="40">
        <f>IF(SUM(BK11:BL11,BN11:BP11,BR11)-BM11-BQ11&gt;0,SUM(BK11:BL11,BN11:BP11,BR11)-BM11-BQ11,"")</f>
        <v>50.500000000000007</v>
      </c>
      <c r="CD11" s="40">
        <f>IF(SUM(BT11,BX11)&gt;0,SUM(BT11,BX11),"")</f>
        <v>16.5</v>
      </c>
      <c r="CE11" s="40">
        <f>IF(SUM(BS11:BT11,BV11:BX11,BZ11)-SUM(BU11,BY11)&gt;0,SUM(BS11:BT11,BV11:BX11,BZ11)-SUM(BU11,BY11),"")</f>
        <v>52.5</v>
      </c>
      <c r="CF11" s="40">
        <f>IF(SUM(CC11,CE11)&gt;0,SUM(CC11,CE11),"")</f>
        <v>103</v>
      </c>
      <c r="CG11" s="51" t="str">
        <f>IF(MAX(DD11,EF11,FH11,GJ11,HL11,IN11,JP11,KR11,LT11,MV11,NX11,OZ11,QB11,RD11,SF11)-IF(L11="",0,L11)&gt;0.001,MAX(DD11,EF11,FH11,GJ11,HL11,IN11,JP11,KR11,LT11,MV11,NX11,OZ11,QB11,RD11,SF11)-IF(L11="",0,L11),"")</f>
        <v/>
      </c>
      <c r="CH11" s="51" t="str">
        <f>IF(MAX(DI11,EK11,FM11,GO11,HQ11,IS11,JU11,KW11,LY11,NA11,OC11,PE11,QG11,RI11,SK11)-IF(N11="",0,N11)&gt;0.001,MAX(DI11,EK11,FM11,GO11,HQ11,IS11,JU11,KW11,LY11,NA11,OC11,PE11,QG11,RI11,SK11)-IF(N11="",0,N11),"")</f>
        <v/>
      </c>
      <c r="CI11" s="17"/>
      <c r="CJ11" s="17"/>
      <c r="CK11" s="17"/>
      <c r="CL11" s="17"/>
      <c r="CM11" s="17"/>
      <c r="CN11" s="17"/>
      <c r="CO11" s="17"/>
      <c r="CP11" s="17"/>
      <c r="CQ11" s="17"/>
      <c r="CR11" s="17"/>
      <c r="CS11" s="17"/>
      <c r="CT11" s="17"/>
      <c r="CU11" s="17"/>
      <c r="CV11" s="17"/>
      <c r="CW11" s="17"/>
      <c r="CX11" s="17"/>
      <c r="CY11" s="17"/>
      <c r="CZ11" s="17"/>
      <c r="DA11" s="17"/>
      <c r="DB11" s="17"/>
      <c r="DC11" s="40" t="str">
        <f>IF(SUM(CJ11,CN11)&gt;0,SUM(CJ11,CN11),"")</f>
        <v/>
      </c>
      <c r="DD11" s="40" t="str">
        <f>IF(SUM(CI11:CJ11,CL11:CN11,CP11)-CK11-CO11&gt;0,SUM(CI11:CJ11,CL11:CN11,CP11)-CK11-CO11,"")</f>
        <v/>
      </c>
      <c r="DE11" s="40" t="str">
        <f>IF(SUM(CQ11:CR11,CT11)-CS11&gt;0,SUM(CQ11:CR11,CT11)-CS11,"")</f>
        <v/>
      </c>
      <c r="DF11" s="40" t="str">
        <f>IF(SUM(CJ11,CN11,CR11)&gt;0,SUM(CJ11,CN11,CR11),"")</f>
        <v/>
      </c>
      <c r="DG11" s="40" t="str">
        <f>IF(SUM(DD11,DE11)&gt;0,SUM(DD11,DE11),"")</f>
        <v/>
      </c>
      <c r="DH11" s="40" t="str">
        <f>IF(SUM(CV11,CZ11)&gt;0,SUM(CV11,CZ11),"")</f>
        <v/>
      </c>
      <c r="DI11" s="40" t="str">
        <f>IF(SUM(CU11:CV11,CX11:CZ11,DB11)-SUM(CW11,DA11)&gt;0,SUM(CU11:CV11,CX11:CZ11,DB11)-SUM(CW11,DA11),"")</f>
        <v/>
      </c>
      <c r="DJ11" s="40" t="str">
        <f>IF(SUM(DD11,DE11,DI11)&gt;0,SUM(DD11,DE11,DI11),"")</f>
        <v/>
      </c>
      <c r="DK11" s="18"/>
      <c r="DL11" s="18"/>
      <c r="DM11" s="18"/>
      <c r="DN11" s="18"/>
      <c r="DO11" s="18"/>
      <c r="DP11" s="18"/>
      <c r="DQ11" s="18"/>
      <c r="DR11" s="18"/>
      <c r="DS11" s="18"/>
      <c r="DT11" s="18"/>
      <c r="DU11" s="18"/>
      <c r="DV11" s="18"/>
      <c r="DW11" s="18"/>
      <c r="DX11" s="18"/>
      <c r="DY11" s="18"/>
      <c r="DZ11" s="18"/>
      <c r="EA11" s="18"/>
      <c r="EB11" s="18"/>
      <c r="EC11" s="18"/>
      <c r="ED11" s="18"/>
      <c r="EE11" s="11" t="str">
        <f>IF(SUM(DL11,DP11)&gt;0,SUM(DL11,DP11),"")</f>
        <v/>
      </c>
      <c r="EF11" s="11" t="str">
        <f>IF(SUM(DK11:DL11,DN11:DP11,DR11)-DM11-DQ11&gt;0,SUM(DK11:DL11,DN11:DP11,DR11)-DM11-DQ11,"")</f>
        <v/>
      </c>
      <c r="EG11" s="11" t="str">
        <f>IF(SUM(DS11:DT11,DV11)-DU11&gt;0,SUM(DS11:DT11,DV11)-DU11,"")</f>
        <v/>
      </c>
      <c r="EH11" s="11" t="str">
        <f>IF(SUM(DL11,DP11,DT11)&gt;0,SUM(DL11,DP11,DT11),"")</f>
        <v/>
      </c>
      <c r="EI11" s="11" t="str">
        <f>IF(SUM(EF11,EG11)&gt;0,SUM(EF11,EG11),"")</f>
        <v/>
      </c>
      <c r="EJ11" s="11" t="str">
        <f>IF(SUM(DX11,EB11)&gt;0,SUM(DX11,EB11),"")</f>
        <v/>
      </c>
      <c r="EK11" s="11" t="str">
        <f>IF(SUM(DW11:DX11,DZ11:EB11,ED11)-SUM(DY11,EC11)&gt;0,SUM(DW11:DX11,DZ11:EB11,ED11)-SUM(DY11,EC11),"")</f>
        <v/>
      </c>
      <c r="EL11" s="11" t="str">
        <f>IF(SUM(EF11,EG11,EK11)&gt;0,SUM(EF11,EG11,EK11),"")</f>
        <v/>
      </c>
      <c r="EM11" s="17"/>
      <c r="EN11" s="17"/>
      <c r="EO11" s="17"/>
      <c r="EP11" s="17"/>
      <c r="EQ11" s="17"/>
      <c r="ER11" s="17"/>
      <c r="ES11" s="17"/>
      <c r="ET11" s="17"/>
      <c r="EU11" s="17"/>
      <c r="EV11" s="17"/>
      <c r="EW11" s="17"/>
      <c r="EX11" s="17"/>
      <c r="EY11" s="17"/>
      <c r="EZ11" s="17"/>
      <c r="FA11" s="17"/>
      <c r="FB11" s="17"/>
      <c r="FC11" s="17"/>
      <c r="FD11" s="17"/>
      <c r="FE11" s="17"/>
      <c r="FF11" s="17"/>
      <c r="FG11" s="40" t="str">
        <f>IF(SUM(EN11,ER11)&gt;0,SUM(EN11,ER11),"")</f>
        <v/>
      </c>
      <c r="FH11" s="40" t="str">
        <f>IF(SUM(EM11:EN11,EP11:ER11,ET11)-EO11-ES11&gt;0,SUM(EM11:EN11,EP11:ER11,ET11)-EO11-ES11,"")</f>
        <v/>
      </c>
      <c r="FI11" s="40" t="str">
        <f>IF(SUM(EU11:EV11,EX11)-EW11&gt;0,SUM(EU11:EV11,EX11)-EW11,"")</f>
        <v/>
      </c>
      <c r="FJ11" s="40" t="str">
        <f>IF(SUM(EN11,ER11,EV11)&gt;0,SUM(EN11,ER11,EV11),"")</f>
        <v/>
      </c>
      <c r="FK11" s="40" t="str">
        <f>IF(SUM(FH11,FI11)&gt;0,SUM(FH11,FI11),"")</f>
        <v/>
      </c>
      <c r="FL11" s="40" t="str">
        <f>IF(SUM(EZ11,FD11)&gt;0,SUM(EZ11,FD11),"")</f>
        <v/>
      </c>
      <c r="FM11" s="40" t="str">
        <f>IF(SUM(EY11:EZ11,FB11:FD11,FF11)-SUM(FA11,FE11)&gt;0,SUM(EY11:EZ11,FB11:FD11,FF11)-SUM(FA11,FE11),"")</f>
        <v/>
      </c>
      <c r="FN11" s="40" t="str">
        <f>IF(SUM(FH11,FI11,FM11)&gt;0,SUM(FH11,FI11,FM11),"")</f>
        <v/>
      </c>
      <c r="FO11" s="18"/>
      <c r="FP11" s="18"/>
      <c r="FQ11" s="18"/>
      <c r="FR11" s="18"/>
      <c r="FS11" s="18"/>
      <c r="FT11" s="18"/>
      <c r="FU11" s="18"/>
      <c r="FV11" s="18"/>
      <c r="FW11" s="18"/>
      <c r="FX11" s="18"/>
      <c r="FY11" s="18"/>
      <c r="FZ11" s="18"/>
      <c r="GA11" s="18"/>
      <c r="GB11" s="18"/>
      <c r="GC11" s="18"/>
      <c r="GD11" s="18"/>
      <c r="GE11" s="18"/>
      <c r="GF11" s="18"/>
      <c r="GG11" s="18"/>
      <c r="GH11" s="18"/>
      <c r="GI11" s="11" t="str">
        <f>IF(SUM(FP11,FT11)&gt;0,SUM(FP11,FT11),"")</f>
        <v/>
      </c>
      <c r="GJ11" s="11" t="str">
        <f>IF(SUM(FO11:FP11,FR11:FT11,FV11)-FQ11-FU11&gt;0,SUM(FO11:FP11,FR11:FT11,FV11)-FQ11-FU11,"")</f>
        <v/>
      </c>
      <c r="GK11" s="11" t="str">
        <f>IF(SUM(FW11:FX11,FZ11)-FY11&gt;0,SUM(FW11:FX11,FZ11)-FY11,"")</f>
        <v/>
      </c>
      <c r="GL11" s="11" t="str">
        <f>IF(SUM(FP11,FT11,FX11)&gt;0,SUM(FP11,FT11,FX11),"")</f>
        <v/>
      </c>
      <c r="GM11" s="11" t="str">
        <f>IF(SUM(GJ11,GK11)&gt;0,SUM(GJ11,GK11),"")</f>
        <v/>
      </c>
      <c r="GN11" s="11" t="str">
        <f>IF(SUM(GB11,GF11)&gt;0,SUM(GB11,GF11),"")</f>
        <v/>
      </c>
      <c r="GO11" s="11" t="str">
        <f>IF(SUM(GA11:GB11,GD11:GF11,GH11)-SUM(GC11,GG11)&gt;0,SUM(GA11:GB11,GD11:GF11,GH11)-SUM(GC11,GG11),"")</f>
        <v/>
      </c>
      <c r="GP11" s="11" t="str">
        <f>IF(SUM(GJ11,GK11,GO11)&gt;0,SUM(GJ11,GK11,GO11),"")</f>
        <v/>
      </c>
      <c r="GQ11" s="17"/>
      <c r="GR11" s="17"/>
      <c r="GS11" s="17"/>
      <c r="GT11" s="17"/>
      <c r="GU11" s="17"/>
      <c r="GV11" s="17"/>
      <c r="GW11" s="17"/>
      <c r="GX11" s="17"/>
      <c r="GY11" s="17"/>
      <c r="GZ11" s="17"/>
      <c r="HA11" s="17"/>
      <c r="HB11" s="17"/>
      <c r="HC11" s="17"/>
      <c r="HD11" s="17"/>
      <c r="HE11" s="17"/>
      <c r="HF11" s="17"/>
      <c r="HG11" s="17"/>
      <c r="HH11" s="17"/>
      <c r="HI11" s="17"/>
      <c r="HJ11" s="17"/>
      <c r="HK11" s="40" t="str">
        <f>IF(SUM(GR11,GV11)&gt;0,SUM(GR11,GV11),"")</f>
        <v/>
      </c>
      <c r="HL11" s="40" t="str">
        <f>IF(SUM(GQ11:GR11,GT11:GV11,GX11)-GS11-GW11&gt;0,SUM(GQ11:GR11,GT11:GV11,GX11)-GS11-GW11,"")</f>
        <v/>
      </c>
      <c r="HM11" s="40" t="str">
        <f>IF(SUM(GY11:GZ11,HB11)-HA11&gt;0,SUM(GY11:GZ11,HB11)-HA11,"")</f>
        <v/>
      </c>
      <c r="HN11" s="40" t="str">
        <f>IF(SUM(GR11,GV11,GZ11)&gt;0,SUM(GR11,GV11,GZ11),"")</f>
        <v/>
      </c>
      <c r="HO11" s="40" t="str">
        <f>IF(SUM(HL11,HM11)&gt;0,SUM(HL11,HM11),"")</f>
        <v/>
      </c>
      <c r="HP11" s="40" t="str">
        <f>IF(SUM(HD11,HH11)&gt;0,SUM(HD11,HH11),"")</f>
        <v/>
      </c>
      <c r="HQ11" s="40" t="str">
        <f>IF(SUM(HC11:HD11,HF11:HH11,HJ11)-SUM(HE11,HI11)&gt;0,SUM(HC11:HD11,HF11:HH11,HJ11)-SUM(HE11,HI11),"")</f>
        <v/>
      </c>
      <c r="HR11" s="40" t="str">
        <f>IF(SUM(HL11,HM11,HQ11)&gt;0,SUM(HL11,HM11,HQ11),"")</f>
        <v/>
      </c>
      <c r="HS11" s="18"/>
      <c r="HT11" s="18"/>
      <c r="HU11" s="18"/>
      <c r="HV11" s="18"/>
      <c r="HW11" s="18"/>
      <c r="HX11" s="18"/>
      <c r="HY11" s="18"/>
      <c r="HZ11" s="18"/>
      <c r="IA11" s="18"/>
      <c r="IB11" s="18"/>
      <c r="IC11" s="18"/>
      <c r="ID11" s="18"/>
      <c r="IE11" s="18"/>
      <c r="IF11" s="18"/>
      <c r="IG11" s="18"/>
      <c r="IH11" s="18"/>
      <c r="II11" s="18"/>
      <c r="IJ11" s="18"/>
      <c r="IK11" s="18"/>
      <c r="IL11" s="18"/>
      <c r="IM11" s="11" t="str">
        <f>IF(SUM(HT11,HX11)&gt;0,SUM(HT11,HX11),"")</f>
        <v/>
      </c>
      <c r="IN11" s="11" t="str">
        <f>IF(SUM(HS11:HT11,HV11:HX11,HZ11)-HU11-HY11&gt;0,SUM(HS11:HT11,HV11:HX11,HZ11)-HU11-HY11,"")</f>
        <v/>
      </c>
      <c r="IO11" s="11" t="str">
        <f>IF(SUM(IA11:IB11,ID11)-IC11&gt;0,SUM(IA11:IB11,ID11)-IC11,"")</f>
        <v/>
      </c>
      <c r="IP11" s="11" t="str">
        <f>IF(SUM(HT11,HX11,IB11)&gt;0,SUM(HT11,HX11,IB11),"")</f>
        <v/>
      </c>
      <c r="IQ11" s="11" t="str">
        <f>IF(SUM(IN11,IO11)&gt;0,SUM(IN11,IO11),"")</f>
        <v/>
      </c>
      <c r="IR11" s="11" t="str">
        <f>IF(SUM(IF11,IJ11)&gt;0,SUM(IF11,IJ11),"")</f>
        <v/>
      </c>
      <c r="IS11" s="11" t="str">
        <f>IF(SUM(IE11:IF11,IH11:IJ11,IL11)-SUM(IG11,IK11)&gt;0,SUM(IE11:IF11,IH11:IJ11,IL11)-SUM(IG11,IK11),"")</f>
        <v/>
      </c>
      <c r="IT11" s="11" t="str">
        <f>IF(SUM(IN11,IO11,IS11)&gt;0,SUM(IN11,IO11,IS11),"")</f>
        <v/>
      </c>
      <c r="IU11" s="17"/>
      <c r="IV11" s="17"/>
      <c r="IW11" s="17"/>
      <c r="IX11" s="17"/>
      <c r="IY11" s="17"/>
      <c r="IZ11" s="17"/>
      <c r="JA11" s="17"/>
      <c r="JB11" s="17"/>
      <c r="JC11" s="17"/>
      <c r="JD11" s="17"/>
      <c r="JE11" s="17"/>
      <c r="JF11" s="17"/>
      <c r="JG11" s="17"/>
      <c r="JH11" s="17"/>
      <c r="JI11" s="17"/>
      <c r="JJ11" s="17"/>
      <c r="JK11" s="17"/>
      <c r="JL11" s="17"/>
      <c r="JM11" s="17"/>
      <c r="JN11" s="17"/>
      <c r="JO11" s="40" t="str">
        <f>IF(SUM(IV11,IZ11)&gt;0,SUM(IV11,IZ11),"")</f>
        <v/>
      </c>
      <c r="JP11" s="40" t="str">
        <f>IF(SUM(IU11:IV11,IX11:IZ11,JB11)-IW11-JA11&gt;0,SUM(IU11:IV11,IX11:IZ11,JB11)-IW11-JA11,"")</f>
        <v/>
      </c>
      <c r="JQ11" s="40" t="str">
        <f>IF(SUM(JC11:JD11,JF11)-JE11&gt;0,SUM(JC11:JD11,JF11)-JE11,"")</f>
        <v/>
      </c>
      <c r="JR11" s="40" t="str">
        <f>IF(SUM(IV11,IZ11,JD11)&gt;0,SUM(IV11,IZ11,JD11),"")</f>
        <v/>
      </c>
      <c r="JS11" s="40" t="str">
        <f>IF(SUM(JP11,JQ11)&gt;0,SUM(JP11,JQ11),"")</f>
        <v/>
      </c>
      <c r="JT11" s="40" t="str">
        <f>IF(SUM(JH11,JL11)&gt;0,SUM(JH11,JL11),"")</f>
        <v/>
      </c>
      <c r="JU11" s="40" t="str">
        <f>IF(SUM(JG11:JH11,JJ11:JL11,JN11)-SUM(JI11,JM11)&gt;0,SUM(JG11:JH11,JJ11:JL11,JN11)-SUM(JI11,JM11),"")</f>
        <v/>
      </c>
      <c r="JV11" s="40" t="str">
        <f>IF(SUM(JP11,JQ11,JU11)&gt;0,SUM(JP11,JQ11,JU11),"")</f>
        <v/>
      </c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8"/>
      <c r="KM11" s="18"/>
      <c r="KN11" s="18"/>
      <c r="KO11" s="18"/>
      <c r="KP11" s="18"/>
      <c r="KQ11" s="11" t="str">
        <f>IF(SUM(JX11,KB11)&gt;0,SUM(JX11,KB11),"")</f>
        <v/>
      </c>
      <c r="KR11" s="11" t="str">
        <f>IF(SUM(JW11:JX11,JZ11:KB11,KD11)-JY11-KC11&gt;0,SUM(JW11:JX11,JZ11:KB11,KD11)-JY11-KC11,"")</f>
        <v/>
      </c>
      <c r="KS11" s="11" t="str">
        <f>IF(SUM(KE11:KF11,KH11)-KG11&gt;0,SUM(KE11:KF11,KH11)-KG11,"")</f>
        <v/>
      </c>
      <c r="KT11" s="11" t="str">
        <f>IF(SUM(JX11,KB11,KF11)&gt;0,SUM(JX11,KB11,KF11),"")</f>
        <v/>
      </c>
      <c r="KU11" s="11" t="str">
        <f>IF(SUM(KR11,KS11)&gt;0,SUM(KR11,KS11),"")</f>
        <v/>
      </c>
      <c r="KV11" s="11" t="str">
        <f>IF(SUM(KJ11,KN11)&gt;0,SUM(KJ11,KN11),"")</f>
        <v/>
      </c>
      <c r="KW11" s="11" t="str">
        <f>IF(SUM(KI11:KJ11,KL11:KN11,KP11)-SUM(KK11,KO11)&gt;0,SUM(KI11:KJ11,KL11:KN11,KP11)-SUM(KK11,KO11),"")</f>
        <v/>
      </c>
      <c r="KX11" s="11" t="str">
        <f>IF(SUM(KR11,KS11,KW11)&gt;0,SUM(KR11,KS11,KW11),"")</f>
        <v/>
      </c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40" t="str">
        <f>IF(SUM(KZ11,LD11)&gt;0,SUM(KZ11,LD11),"")</f>
        <v/>
      </c>
      <c r="LT11" s="40" t="str">
        <f>IF(SUM(KY11:KZ11,LB11:LD11,LF11)-LA11-LE11&gt;0,SUM(KY11:KZ11,LB11:LD11,LF11)-LA11-LE11,"")</f>
        <v/>
      </c>
      <c r="LU11" s="40" t="str">
        <f>IF(SUM(LG11:LH11,LJ11)-LI11&gt;0,SUM(LG11:LH11,LJ11)-LI11,"")</f>
        <v/>
      </c>
      <c r="LV11" s="40" t="str">
        <f>IF(SUM(KZ11,LD11,LH11)&gt;0,SUM(KZ11,LD11,LH11),"")</f>
        <v/>
      </c>
      <c r="LW11" s="40" t="str">
        <f>IF(SUM(LT11,LU11)&gt;0,SUM(LT11,LU11),"")</f>
        <v/>
      </c>
      <c r="LX11" s="40" t="str">
        <f>IF(SUM(LL11,LP11)&gt;0,SUM(LL11,LP11),"")</f>
        <v/>
      </c>
      <c r="LY11" s="40" t="str">
        <f>IF(SUM(LK11:LL11,LN11:LP11,LR11)-SUM(LM11,LQ11)&gt;0,SUM(LK11:LL11,LN11:LP11,LR11)-SUM(LM11,LQ11),"")</f>
        <v/>
      </c>
      <c r="LZ11" s="40" t="str">
        <f>IF(SUM(LT11,LU11,LY11)&gt;0,SUM(LT11,LU11,LY11),"")</f>
        <v/>
      </c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1" t="str">
        <f>IF(SUM(MB11,MF11)&gt;0,SUM(MB11,MF11),"")</f>
        <v/>
      </c>
      <c r="MV11" s="11" t="str">
        <f>IF(SUM(MA11:MB11,MD11:MF11,MH11)-MC11-MG11&gt;0,SUM(MA11:MB11,MD11:MF11,MH11)-MC11-MG11,"")</f>
        <v/>
      </c>
      <c r="MW11" s="11" t="str">
        <f>IF(SUM(MI11:MJ11,ML11)-MK11&gt;0,SUM(MI11:MJ11,ML11)-MK11,"")</f>
        <v/>
      </c>
      <c r="MX11" s="11" t="str">
        <f>IF(SUM(MB11,MF11,MJ11)&gt;0,SUM(MB11,MF11,MJ11),"")</f>
        <v/>
      </c>
      <c r="MY11" s="11" t="str">
        <f>IF(SUM(MV11,MW11)&gt;0,SUM(MV11,MW11),"")</f>
        <v/>
      </c>
      <c r="MZ11" s="11" t="str">
        <f>IF(SUM(MN11,MR11)&gt;0,SUM(MN11,MR11),"")</f>
        <v/>
      </c>
      <c r="NA11" s="11" t="str">
        <f>IF(SUM(MM11:MN11,MP11:MR11,MT11)-SUM(MO11,MS11)&gt;0,SUM(MM11:MN11,MP11:MR11,MT11)-SUM(MO11,MS11),"")</f>
        <v/>
      </c>
      <c r="NB11" s="11" t="str">
        <f>IF(SUM(MV11,MW11,NA11)&gt;0,SUM(MV11,MW11,NA11),"")</f>
        <v/>
      </c>
      <c r="NC11" s="17"/>
      <c r="ND11" s="17"/>
      <c r="NE11" s="17"/>
      <c r="NF11" s="17"/>
      <c r="NG11" s="17"/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40" t="str">
        <f>IF(SUM(ND11,NH11)&gt;0,SUM(ND11,NH11),"")</f>
        <v/>
      </c>
      <c r="NX11" s="40" t="str">
        <f>IF(SUM(NC11:ND11,NF11:NH11,NJ11)-NE11-NI11&gt;0,SUM(NC11:ND11,NF11:NH11,NJ11)-NE11-NI11,"")</f>
        <v/>
      </c>
      <c r="NY11" s="40" t="str">
        <f>IF(SUM(NK11:NL11,NN11)-NM11&gt;0,SUM(NK11:NL11,NN11)-NM11,"")</f>
        <v/>
      </c>
      <c r="NZ11" s="40" t="str">
        <f>IF(SUM(ND11,NH11,NL11)&gt;0,SUM(ND11,NH11,NL11),"")</f>
        <v/>
      </c>
      <c r="OA11" s="40" t="str">
        <f>IF(SUM(NX11,NY11)&gt;0,SUM(NX11,NY11),"")</f>
        <v/>
      </c>
      <c r="OB11" s="40" t="str">
        <f>IF(SUM(NP11,NT11)&gt;0,SUM(NP11,NT11),"")</f>
        <v/>
      </c>
      <c r="OC11" s="40" t="str">
        <f>IF(SUM(NO11:NP11,NR11:NT11,NV11)-SUM(NQ11,NU11)&gt;0,SUM(NO11:NP11,NR11:NT11,NV11)-SUM(NQ11,NU11),"")</f>
        <v/>
      </c>
      <c r="OD11" s="40" t="str">
        <f>IF(SUM(NX11,NY11,OC11)&gt;0,SUM(NX11,NY11,OC11),"")</f>
        <v/>
      </c>
      <c r="OE11" s="18"/>
      <c r="OF11" s="18"/>
      <c r="OG11" s="18"/>
      <c r="OH11" s="18"/>
      <c r="OI11" s="18"/>
      <c r="OJ11" s="18"/>
      <c r="OK11" s="18"/>
      <c r="OL11" s="18"/>
      <c r="OM11" s="18"/>
      <c r="ON11" s="18"/>
      <c r="OO11" s="18"/>
      <c r="OP11" s="18"/>
      <c r="OQ11" s="18"/>
      <c r="OR11" s="18"/>
      <c r="OS11" s="18"/>
      <c r="OT11" s="18"/>
      <c r="OU11" s="18"/>
      <c r="OV11" s="18"/>
      <c r="OW11" s="18"/>
      <c r="OX11" s="18"/>
      <c r="OY11" s="11" t="str">
        <f>IF(SUM(OF11,OJ11)&gt;0,SUM(OF11,OJ11),"")</f>
        <v/>
      </c>
      <c r="OZ11" s="11" t="str">
        <f>IF(SUM(OE11:OF11,OH11:OJ11,OL11)-OG11-OK11&gt;0,SUM(OE11:OF11,OH11:OJ11,OL11)-OG11-OK11,"")</f>
        <v/>
      </c>
      <c r="PA11" s="11" t="str">
        <f>IF(SUM(OM11:ON11,OP11)-OO11&gt;0,SUM(OM11:ON11,OP11)-OO11,"")</f>
        <v/>
      </c>
      <c r="PB11" s="11" t="str">
        <f>IF(SUM(OF11,OJ11,ON11)&gt;0,SUM(OF11,OJ11,ON11),"")</f>
        <v/>
      </c>
      <c r="PC11" s="11" t="str">
        <f>IF(SUM(OZ11,PA11)&gt;0,SUM(OZ11,PA11),"")</f>
        <v/>
      </c>
      <c r="PD11" s="11" t="str">
        <f>IF(SUM(OR11,OV11)&gt;0,SUM(OR11,OV11),"")</f>
        <v/>
      </c>
      <c r="PE11" s="11" t="str">
        <f>IF(SUM(OQ11:OR11,OT11:OV11,OX11)-SUM(OS11,OW11)&gt;0,SUM(OQ11:OR11,OT11:OV11,OX11)-SUM(OS11,OW11),"")</f>
        <v/>
      </c>
      <c r="PF11" s="11" t="str">
        <f>IF(SUM(OZ11,PA11,PE11)&gt;0,SUM(OZ11,PA11,PE11),"")</f>
        <v/>
      </c>
      <c r="PG11" s="17"/>
      <c r="PH11" s="17"/>
      <c r="PI11" s="17"/>
      <c r="PJ11" s="17"/>
      <c r="PK11" s="17"/>
      <c r="PL11" s="17"/>
      <c r="PM11" s="17"/>
      <c r="PN11" s="17"/>
      <c r="PO11" s="17"/>
      <c r="PP11" s="17"/>
      <c r="PQ11" s="17"/>
      <c r="PR11" s="17"/>
      <c r="PS11" s="17"/>
      <c r="PT11" s="17"/>
      <c r="PU11" s="17"/>
      <c r="PV11" s="17"/>
      <c r="PW11" s="17"/>
      <c r="PX11" s="17"/>
      <c r="PY11" s="17"/>
      <c r="PZ11" s="17"/>
      <c r="QA11" s="40" t="str">
        <f>IF(SUM(PH11,PL11)&gt;0,SUM(PH11,PL11),"")</f>
        <v/>
      </c>
      <c r="QB11" s="40" t="str">
        <f>IF(SUM(PG11:PH11,PJ11:PL11,PN11)-PI11-PM11&gt;0,SUM(PG11:PH11,PJ11:PL11,PN11)-PI11-PM11,"")</f>
        <v/>
      </c>
      <c r="QC11" s="40" t="str">
        <f>IF(SUM(PO11:PP11,PR11)-PQ11&gt;0,SUM(PO11:PP11,PR11)-PQ11,"")</f>
        <v/>
      </c>
      <c r="QD11" s="40" t="str">
        <f>IF(SUM(PH11,PL11,PP11)&gt;0,SUM(PH11,PL11,PP11),"")</f>
        <v/>
      </c>
      <c r="QE11" s="40" t="str">
        <f>IF(SUM(QB11,QC11)&gt;0,SUM(QB11,QC11),"")</f>
        <v/>
      </c>
      <c r="QF11" s="40" t="str">
        <f>IF(SUM(PT11,PX11)&gt;0,SUM(PT11,PX11),"")</f>
        <v/>
      </c>
      <c r="QG11" s="40" t="str">
        <f>IF(SUM(PS11:PT11,PV11:PX11,PZ11)-SUM(PU11,PY11)&gt;0,SUM(PS11:PT11,PV11:PX11,PZ11)-SUM(PU11,PY11),"")</f>
        <v/>
      </c>
      <c r="QH11" s="40" t="str">
        <f>IF(SUM(QB11,QC11,QG11)&gt;0,SUM(QB11,QC11,QG11),"")</f>
        <v/>
      </c>
      <c r="QI11" s="18"/>
      <c r="QJ11" s="18"/>
      <c r="QK11" s="18"/>
      <c r="QL11" s="18"/>
      <c r="QM11" s="18"/>
      <c r="QN11" s="18"/>
      <c r="QO11" s="18"/>
      <c r="QP11" s="18"/>
      <c r="QQ11" s="18"/>
      <c r="QR11" s="18"/>
      <c r="QS11" s="18"/>
      <c r="QT11" s="18"/>
      <c r="QU11" s="18"/>
      <c r="QV11" s="18"/>
      <c r="QW11" s="18"/>
      <c r="QX11" s="18"/>
      <c r="QY11" s="18"/>
      <c r="QZ11" s="18"/>
      <c r="RA11" s="18"/>
      <c r="RB11" s="18"/>
      <c r="RC11" s="11" t="str">
        <f>IF(SUM(QJ11,QN11)&gt;0,SUM(QJ11,QN11),"")</f>
        <v/>
      </c>
      <c r="RD11" s="11" t="str">
        <f>IF(SUM(QI11:QJ11,QL11:QN11,QP11)-QK11-QO11&gt;0,SUM(QI11:QJ11,QL11:QN11,QP11)-QK11-QO11,"")</f>
        <v/>
      </c>
      <c r="RE11" s="11" t="str">
        <f>IF(SUM(QQ11:QR11,QT11)-QS11&gt;0,SUM(QQ11:QR11,QT11)-QS11,"")</f>
        <v/>
      </c>
      <c r="RF11" s="11" t="str">
        <f>IF(SUM(QJ11,QN11,QR11)&gt;0,SUM(QJ11,QN11,QR11),"")</f>
        <v/>
      </c>
      <c r="RG11" s="11" t="str">
        <f>IF(SUM(RD11,RE11)&gt;0,SUM(RD11,RE11),"")</f>
        <v/>
      </c>
      <c r="RH11" s="11" t="str">
        <f>IF(SUM(QV11,QZ11)&gt;0,SUM(QV11,QZ11),"")</f>
        <v/>
      </c>
      <c r="RI11" s="11" t="str">
        <f>IF(SUM(QU11:QV11,QX11:QZ11,RB11)-SUM(QW11,RA11)&gt;0,SUM(QU11:QV11,QX11:QZ11,RB11)-SUM(QW11,RA11),"")</f>
        <v/>
      </c>
      <c r="RJ11" s="11" t="str">
        <f>IF(SUM(RD11,RE11,RI11)&gt;0,SUM(RD11,RE11,RI11),"")</f>
        <v/>
      </c>
      <c r="RK11" s="17"/>
      <c r="RL11" s="17"/>
      <c r="RM11" s="17"/>
      <c r="RN11" s="17"/>
      <c r="RO11" s="17"/>
      <c r="RP11" s="17"/>
      <c r="RQ11" s="17"/>
      <c r="RR11" s="17"/>
      <c r="RS11" s="17"/>
      <c r="RT11" s="17"/>
      <c r="RU11" s="17"/>
      <c r="RV11" s="17"/>
      <c r="RW11" s="17"/>
      <c r="RX11" s="17"/>
      <c r="RY11" s="17"/>
      <c r="RZ11" s="17"/>
      <c r="SA11" s="17"/>
      <c r="SB11" s="17"/>
      <c r="SC11" s="17"/>
      <c r="SD11" s="17"/>
      <c r="SE11" s="40" t="str">
        <f>IF(SUM(RL11,RP11)&gt;0,SUM(RL11,RP11),"")</f>
        <v/>
      </c>
      <c r="SF11" s="40" t="str">
        <f>IF(SUM(RK11:RL11,RN11:RP11,RR11)-RM11-RQ11&gt;0,SUM(RK11:RL11,RN11:RP11,RR11)-RM11-RQ11,"")</f>
        <v/>
      </c>
      <c r="SG11" s="40" t="str">
        <f>IF(SUM(RS11:RT11,RV11)-RU11&gt;0,SUM(RS11:RT11,RV11)-RU11,"")</f>
        <v/>
      </c>
      <c r="SH11" s="40" t="str">
        <f>IF(SUM(RL11,RP11,RT11)&gt;0,SUM(RL11,RP11,RT11),"")</f>
        <v/>
      </c>
      <c r="SI11" s="40" t="str">
        <f>IF(SUM(SF11,SG11)&gt;0,SUM(SF11,SG11),"")</f>
        <v/>
      </c>
      <c r="SJ11" s="40" t="str">
        <f>IF(SUM(RX11,SB11)&gt;0,SUM(RX11,SB11),"")</f>
        <v/>
      </c>
      <c r="SK11" s="40" t="str">
        <f>IF(SUM(RW11:RX11,RZ11:SB11,SD11)-SUM(RY11,SC11)&gt;0,SUM(RW11:RX11,RZ11:SB11,SD11)-SUM(RY11,SC11),"")</f>
        <v/>
      </c>
      <c r="SL11" s="40" t="str">
        <f>IF(SUM(SF11,SG11,SK11)&gt;0,SUM(SF11,SG11,SK11),"")</f>
        <v/>
      </c>
      <c r="SM11" s="26">
        <f>IF($CA11="P",BK11,(BK11+AO11)/2)</f>
        <v>18.75</v>
      </c>
      <c r="SN11" s="26">
        <f>IF($CA11="P",BL11,(BL11+AP11)/2)</f>
        <v>8.4</v>
      </c>
      <c r="SO11" s="26">
        <f>IF($CA11="P",BM11,(BM11+AQ11)/2)</f>
        <v>0.4</v>
      </c>
      <c r="SP11" s="26">
        <f>IF($CA11="P",BN11,(BN11+AR11)/2)</f>
        <v>0</v>
      </c>
      <c r="SQ11" s="26">
        <f>IF($CA11="P",BO11,(BO11+AS11)/2)</f>
        <v>16.850000000000001</v>
      </c>
      <c r="SR11" s="26">
        <f>IF($CA11="P",BP11,(BP11+AT11)/2)</f>
        <v>8.1</v>
      </c>
      <c r="SS11" s="26">
        <f>IF($CA11="P",BQ11,(BQ11+AU11)/2)</f>
        <v>0.5</v>
      </c>
      <c r="ST11" s="26">
        <f>IF($CA11="P",BR11,(BR11+AV11)/2)</f>
        <v>0.15</v>
      </c>
      <c r="SU11" s="26">
        <f>IF($CA11="P",BS11,(BS11+AW11)/2)</f>
        <v>17.55</v>
      </c>
      <c r="SV11" s="26">
        <f>IF($CA11="P",BT11,(BT11+AX11)/2)</f>
        <v>8</v>
      </c>
      <c r="SW11" s="26">
        <f>IF($CA11="P",BU11,(BU11+AY11)/2)</f>
        <v>0.9</v>
      </c>
      <c r="SX11" s="26">
        <f>IF($CA11="P",BV11,(BV11+AZ11)/2)</f>
        <v>0</v>
      </c>
      <c r="SY11" s="26">
        <f>IF($CA11="P",BW11,(BW11+BA11)/2)</f>
        <v>18.600000000000001</v>
      </c>
      <c r="SZ11" s="26">
        <f>IF($CA11="P",BX11,(BX11+BB11)/2)</f>
        <v>8.1</v>
      </c>
      <c r="TA11" s="26">
        <f>IF($CA11="P",BY11,(BY11+BC11)/2)</f>
        <v>0.5</v>
      </c>
      <c r="TB11" s="26">
        <f>IF($CA11="P",BZ11,(BZ11+BD11)/2)</f>
        <v>0.15</v>
      </c>
      <c r="TC11" s="28" t="s">
        <v>53</v>
      </c>
      <c r="TD11" s="11">
        <f>IF(SUM(SN11,SR11)&gt;0,SUM(SN11,SR11),"")</f>
        <v>16.5</v>
      </c>
      <c r="TE11" s="11">
        <f>IF(SUM(SM11:SN11,SP11:SR11,ST11)-SO11-SS11&gt;0,SUM(SM11:SN11,SP11:SR11,ST11)-SO11-SS11,"")</f>
        <v>51.35</v>
      </c>
      <c r="TF11" s="11">
        <f>IF(SUM(SV11,SZ11)&gt;0,SUM(SV11,SZ11),"")</f>
        <v>16.100000000000001</v>
      </c>
      <c r="TG11" s="11">
        <f>IF(SUM(SU11:SV11,SX11:SZ11,TB11)-SUM(SW11,TA11)&gt;0,SUM(SU11:SV11,SX11:SZ11,TB11)-SUM(SW11,TA11),"")</f>
        <v>51.000000000000007</v>
      </c>
      <c r="TH11" s="11">
        <f>IF(SUM(TE11,TG11)&gt;0,SUM(TE11,TG11),"")</f>
        <v>102.35000000000001</v>
      </c>
    </row>
    <row r="12" spans="1:528" x14ac:dyDescent="0.2">
      <c r="A12" s="4" cm="1">
        <f t="array" ref="A12">IF(AND(H12&lt;&gt;"",H12&lt;&gt;"No DD"),SUMPRODUCT((H$4:H$32&lt;&gt;"")*(H$4:H$32&lt;&gt;"No DD")*(E$4:E$32&gt;E12))+1,IF(H12="No DD",SUMPRODUCT((H$4:H$32="No DD")*(E$4:E$32&gt;E12))+1+SUMPRODUCT((H$4:H$32&lt;&gt;"")*(H$4:H$32&lt;&gt;"No DD")),""))</f>
        <v>9</v>
      </c>
      <c r="B12" s="5" t="s">
        <v>8</v>
      </c>
      <c r="C12" s="4" t="s">
        <v>5</v>
      </c>
      <c r="D12" s="4">
        <v>1994</v>
      </c>
      <c r="E12" s="9">
        <f>SUM(J12:P12)+SUM(J12:M12)*0.0000001+SUM(J12)*0.0000000000001</f>
        <v>154.6000102000051</v>
      </c>
      <c r="F12" s="3" t="str">
        <f>IF(OR(AND(AJ12&gt;=AN$34,AK12&gt;=AN$38,AJ12&lt;&gt;"",AI12=""),AND(AL12&gt;=AN$34,AM12&gt;=AN$38,AL12&lt;&gt;"",AI12=""),AND(BF12&gt;=BJ$34,BG12&gt;=BJ$38,BF12&lt;&gt;"",BE12=""),AND(BH12&gt;=BJ$34,BI12&gt;=BJ$38,BH12&lt;&gt;"",BE12=""),AND(CB12&gt;=CF$34,CC12&gt;=CF$38,CB12&lt;&gt;"",CA12=""),AND(CD12&gt;=CF$34,CE12&gt;=CF$38,CD12&lt;&gt;""),AND(DC12&gt;=DJ$34,DD12&gt;=DJ$38,DC12&lt;&gt;""),AND(DH12&gt;=DJ$34,DI12&gt;=DJ$38,DH12&lt;&gt;""),AND(EE12&gt;=EL$34,EF12&gt;=EL$38,EE12&lt;&gt;""),AND(EJ12&gt;=EL$34,EK12&gt;=EL$38,EJ12&lt;&gt;""),AND(FG12&gt;=FN$34,FH12&gt;=FN$38,FG12&lt;&gt;""),AND(FL12&gt;=FN$34,FM12&gt;=FN$38,FL12&lt;&gt;""),AND(GI12&gt;=GP$34,GJ12&gt;=GP$38,GI12&lt;&gt;""),AND(GN12&gt;=GP$34,GO12&gt;=GP$38,GN12&lt;&gt;""),AND(HK12&gt;=HR$34,HL12&gt;=HR$38,HK12&lt;&gt;""),AND(HP12&gt;=HR$34,HQ12&gt;=HR$38,HP12&lt;&gt;""),AND(IM12&gt;=IT$34,IN12&gt;=IT$38,IM12&lt;&gt;""),AND(IR12&gt;=IT$34,IS12&gt;=IT$38,IR12&lt;&gt;""),AND(JO12&gt;=JV$34,JP12&gt;=JV$38,JO12&lt;&gt;""),AND(JT12&gt;=JV$34,JU12&gt;=JV$38,JT12&lt;&gt;""),AND(KQ12&gt;=KX$34,KR12&gt;=KX$38,KQ12&lt;&gt;""),AND(KV12&gt;=KX$34,KW12&gt;=KX$38,KV12&lt;&gt;""),AND(LS12&gt;=LZ$34,LT12&gt;=LZ$38,LS12&lt;&gt;""),AND(LX12&gt;=LZ$34,LY12&gt;=LZ$38,LX12&lt;&gt;""),AND(MU12&gt;=NB$34,MV12&gt;=NB$38,MU12&lt;&gt;""),AND(MZ12&gt;=NB$34,NA12&gt;=NB$38,MZ12&lt;&gt;""),AND(NW12&gt;=OD$34,NX12&gt;=OD$38,NW12&lt;&gt;""),AND(OB12&gt;=OD$34,OC12&gt;=OD$38,OB12&lt;&gt;""),AND(OY12&gt;=PF$34,OZ12&gt;=PF$38,OY12&lt;&gt;""),AND(PD12&gt;=PF$34,PE12&gt;=PF$38,PD12&lt;&gt;""),AND(QA12&gt;=QH$34,QB12&gt;=QH$38,QA12&lt;&gt;""),AND(QF12&gt;=QH$34,QG12&gt;=QH$38,QF12&lt;&gt;""),AND(RC12&gt;=RJ$34,RD12&gt;=RJ$38,RC12&lt;&gt;""),AND(RH12&gt;=RJ$34,RI12&gt;=RJ$38,RH12&lt;&gt;""),AND(SE12&gt;=SL$34,SF12&gt;=SL$38,SE12&lt;&gt;""),AND(SJ12&gt;=SL$34,SK12&gt;=SL$38,SJ12&lt;&gt;"")),"P","")</f>
        <v>P</v>
      </c>
      <c r="G12" s="3" t="str">
        <f>IF(OR(AND(AK12&gt;=AN$38,AK12&lt;&gt;"",AI12=""),AND(AM12&gt;=AN$38,AM12&lt;&gt;"",AI12=""),AND(BG12&gt;=BJ$38,BG12&lt;&gt;"",BE12=""),AND(BI12&gt;=BJ$38,BI12&lt;&gt;"",BE12=""),AND(CC12&gt;=CF$38,CC12&lt;&gt;"",CA12=""),AND(CE12&gt;=CF$38,CE12&lt;&gt;"",CA12=""),AND(DD12&gt;=DJ$38,DD12&lt;&gt;""),AND(DI12&gt;=DJ$38,DI12&lt;&gt;""),AND(EF12&gt;=EL$38,EF12&lt;&gt;""),AND(EK12&gt;=EL$38,EK12&lt;&gt;""),AND(FH12&gt;=FN$38,FH12&lt;&gt;""),AND(FM12&gt;=FN$38,FM12&lt;&gt;""),AND(GJ12&gt;=GP$38,GJ12&lt;&gt;""),AND(GO12&gt;=GP$38,GO12&lt;&gt;""),AND(HL12&gt;=HR$38,HL12&lt;&gt;""),AND(HQ12&gt;=HR$38,HQ12&lt;&gt;""),AND(IN12&gt;=IT$38,IN12&lt;&gt;""),AND(IS12&gt;=IT$38,IS12&lt;&gt;""),AND(JP12&gt;=JV$38,JP12&lt;&gt;""),AND(JU12&gt;=JV$38,JU12&lt;&gt;""),AND(KR12&gt;=KX$38,KR12&lt;&gt;""),AND(KW12&gt;=KX$38,KW12&lt;&gt;""),AND(LT12&gt;=LZ$38,LT12&lt;&gt;""),AND(LY12&gt;=LZ$38,LY12&lt;&gt;""),AND(MV12&gt;=NB$38,MV12&lt;&gt;""),AND(NA12&gt;=NB$38,NA12&lt;&gt;""),AND(NX12&gt;=OD$38,NX12&lt;&gt;""),AND(OC12&gt;=OD$38,OC12&lt;&gt;""),AND(OZ12&gt;=PF$38,OZ12&lt;&gt;""),AND(PE12&gt;=PF$38,PE12&lt;&gt;""),AND(QB12&gt;=QH$38,QB12&lt;&gt;""),AND(QG12&gt;=QH$38,QG12&lt;&gt;""),AND(RD12&gt;=RJ$38,RD12&lt;&gt;""),AND(RI12&gt;=RJ$38,RI12&lt;&gt;""),AND(SF12&gt;=SL$38,SF12&lt;&gt;""),AND(SK12&gt;=SL$38,SK12&lt;&gt;"")),"P","")</f>
        <v>P</v>
      </c>
      <c r="H12" s="36" t="str">
        <f>IF(AND(G12="P",F12=""),"No DD",IF(OR(AND(AJ12&gt;=AN$37,AK12&gt;=AN$41,AJ12&lt;&gt;"",AI12=""),AND(AL12&gt;=AN$37,AM12&gt;=AN$41,AL12&lt;&gt;"",AI12=""),AND(BF12&gt;=BJ$37,BG12&gt;=BJ$41,BF12&lt;&gt;"",BE12=""),AND(BH12&gt;=BJ$37,BI12&gt;=BJ$41,BH12&lt;&gt;"",BE12=""),AND(CB12&gt;=CF$37,CC12&gt;=CF$41,CB12&lt;&gt;"",CA12=""),AND(CD12&gt;=CF$37,CE12&gt;=CF$41,CD12&lt;&gt;""),AND(DC12&gt;=DJ$37,DD12&gt;=DJ$41,DC12&lt;&gt;""),AND(DH12&gt;=DJ$37,DI12&gt;=DJ$41,DH12&lt;&gt;""),AND(EE12&gt;=EL$37,EF12&gt;=EL$41,EE12&lt;&gt;""),AND(EJ12&gt;=EL$37,EK12&gt;=EL$41,EJ12&lt;&gt;""),AND(FG12&gt;=FN$37,FH12&gt;=FN$41,FG12&lt;&gt;""),AND(FL12&gt;=FN$37,FM12&gt;=FN$41,FL12&lt;&gt;""),AND(GI12&gt;=GP$37,GJ12&gt;=GP$41,GI12&lt;&gt;""),AND(GN12&gt;=GP$37,GO12&gt;=GP$41,GN12&lt;&gt;""),AND(HK12&gt;=HR$37,HL12&gt;=HR$41,HK12&lt;&gt;""),AND(HP12&gt;=HR$37,HQ12&gt;=HR$41,HP12&lt;&gt;""),AND(IM12&gt;=IT$37,IN12&gt;=IT$41,IM12&lt;&gt;""),AND(IR12&gt;=IT$37,IS12&gt;=IT$41,IR12&lt;&gt;""),AND(JO12&gt;=JV$37,JP12&gt;=JV$41,JO12&lt;&gt;""),AND(JT12&gt;=JV$37,JU12&gt;=JV$41,JT12&lt;&gt;""),AND(KQ12&gt;=KX$37,KR12&gt;=KX$41,KQ12&lt;&gt;""),AND(KV12&gt;=KX$37,KW12&gt;=KX$41,KV12&lt;&gt;""),AND(LS12&gt;=LZ$37,LT12&gt;=LZ$41,LS12&lt;&gt;""),AND(LX12&gt;=LZ$37,LY12&gt;=LZ$41,LX12&lt;&gt;""),AND(MU12&gt;=NB$37,MV12&gt;=NB$41,MU12&lt;&gt;""),AND(MZ12&gt;=NB$37,NA12&gt;=NB$41,MZ12&lt;&gt;""),AND(NW12&gt;=OD$37,NX12&gt;=OD$41,NW12&lt;&gt;""),AND(OB12&gt;=OD$37,OC12&gt;=OD$41,OB12&lt;&gt;""),AND(OY12&gt;=PF$37,OZ12&gt;=PF$41,OY12&lt;&gt;""),AND(PD12&gt;=PF$37,PE12&gt;=PF$41,PD12&lt;&gt;""),AND(QA12&gt;=QH$37,QB12&gt;=QH$41,QA12&lt;&gt;""),AND(QF12&gt;=QH$37,QG12&gt;=QH$41,QF12&lt;&gt;""),AND(RC12&gt;=RJ$37,RD12&gt;=RJ$41,RC12&lt;&gt;""),AND(RH12&gt;=RJ$37,RI12&gt;=RJ$41,RH12&lt;&gt;""),AND(SE12&gt;=SL$37,SF12&gt;=SL$41,SE12&lt;&gt;""),AND(SJ12&gt;=SL$37,SK12&gt;=SL$41,SJ12&lt;&gt;"")),"Merit",IF(OR(AND(AJ12&gt;=AN$36,AK12&gt;=AN$40,AJ12&lt;&gt;"",AI12=""),AND(AL12&gt;=AN$36,AM12&gt;=AN$40,AL12&lt;&gt;"",AI12=""),AND(BF12&gt;=BJ$36,BG12&gt;=BJ$40,BF12&lt;&gt;"",BE12=""),AND(BH12&gt;=BJ$36,BI12&gt;=BJ$40,BH12&lt;&gt;"",BE12=""),AND(CB12&gt;=CF$36,CC12&gt;=CF$40,CB12&lt;&gt;"",CA12=""),AND(CD12&gt;=CF$36,CE12&gt;=CF$40,CD12&lt;&gt;""),AND(DC12&gt;=DJ$36,DD12&gt;=DJ$40,DC12&lt;&gt;""),AND(DH12&gt;=DJ$36,DI12&gt;=DJ$40,DH12&lt;&gt;""),AND(EE12&gt;=EL$36,EF12&gt;=EL$40,EE12&lt;&gt;""),AND(EJ12&gt;=EL$36,EK12&gt;=EL$40,EJ12&lt;&gt;""),AND(FG12&gt;=FN$36,FH12&gt;=FN$40,FG12&lt;&gt;""),AND(FL12&gt;=FN$36,FM12&gt;=FN$40,FL12&lt;&gt;""),AND(GI12&gt;=GP$36,GJ12&gt;=GP$40,GI12&lt;&gt;""),AND(GN12&gt;=GP$36,GO12&gt;=GP$40,GN12&lt;&gt;""),AND(HK12&gt;=HR$36,HL12&gt;=HR$40,HK12&lt;&gt;""),AND(HP12&gt;=HR$36,HQ12&gt;=HR$40,HP12&lt;&gt;""),AND(IM12&gt;=IT$36,IN12&gt;=IT$40,IM12&lt;&gt;""),AND(IR12&gt;=IT$36,IS12&gt;=IT$40,IR12&lt;&gt;""),AND(JO12&gt;=JV$36,JP12&gt;=JV$40,JO12&lt;&gt;""),AND(JT12&gt;=JV$36,JU12&gt;=JV$40,JT12&lt;&gt;""),AND(KQ12&gt;=KX$36,KR12&gt;=KX$40,KQ12&lt;&gt;""),AND(KV12&gt;=KX$36,KW12&gt;=KX$40,KV12&lt;&gt;""),AND(LS12&gt;=LZ$36,LT12&gt;=LZ$40,LS12&lt;&gt;""),AND(LX12&gt;=LZ$36,LY12&gt;=LZ$40,LX12&lt;&gt;""),AND(MU12&gt;=NB$36,MV12&gt;=NB$40,MU12&lt;&gt;""),AND(MZ12&gt;=NB$36,NA12&gt;=NB$40,MZ12&lt;&gt;""),AND(NW12&gt;=OD$36,NX12&gt;=OD$40,NW12&lt;&gt;""),AND(OB12&gt;=OD$36,OC12&gt;=OD$40,OB12&lt;&gt;""),AND(OY12&gt;=PF$36,OZ12&gt;=PF$40,OY12&lt;&gt;""),AND(PD12&gt;=PF$36,PE12&gt;=PF$40,PD12&lt;&gt;""),AND(QA12&gt;=QH$36,QB12&gt;=QH$40,QA12&lt;&gt;""),AND(QF12&gt;=QH$36,QG12&gt;=QH$40,QF12&lt;&gt;""),AND(RC12&gt;=RJ$36,RD12&gt;=RJ$40,RC12&lt;&gt;""),AND(RH12&gt;=RJ$36,RI12&gt;=RJ$40,RH12&lt;&gt;""),AND(SE12&gt;=SL$36,SF12&gt;=SL$40,SE12&lt;&gt;""),AND(SJ12&gt;=SL$36,SK12&gt;=SL$40,SJ12&lt;&gt;"")),"Excellence",IF(I12="P","Worlds Team",IF(F12="P","National Team","")))))</f>
        <v>National Team</v>
      </c>
      <c r="I12" s="3" t="str">
        <f>IF(OR(AND(AJ12&gt;=AN$35,AK12&gt;=AN$39,AJ12&lt;&gt;"",AI12=""),AND(AL12&gt;=AN$35,AM12&gt;=AN$39,AL12&lt;&gt;"",AI12=""),AND(BF12&gt;=BJ$35,BG12&gt;=BJ$39,BF12&lt;&gt;"",BE12=""),AND(BH12&gt;=BJ$35,BI12&gt;=BJ$39,BH12&lt;&gt;"",BE12=""),AND(CB12&gt;=CF$35,CC12&gt;=CF$39,CB12&lt;&gt;"",CA12=""),AND(CD12&gt;=CF$35,CE12&gt;=CF$39,CD12&lt;&gt;""),AND(DC12&gt;=DJ$35,DD12&gt;=DJ$39,DC12&lt;&gt;""),AND(DH12&gt;=DJ$35,DI12&gt;=DJ$39,DH12&lt;&gt;""),AND(EE12&gt;=EL$35,EF12&gt;=EL$39,EE12&lt;&gt;""),AND(EJ12&gt;=EL$35,EK12&gt;=EL$39,EJ12&lt;&gt;""),AND(FG12&gt;=FN$35,FH12&gt;=FN$39,FG12&lt;&gt;""),AND(FL12&gt;=FN$35,FM12&gt;=FN$39,FL12&lt;&gt;""),AND(GI12&gt;=GP$35,GJ12&gt;=GP$39,GI12&lt;&gt;""),AND(GN12&gt;=GP$35,GO12&gt;=GP$39,GN12&lt;&gt;""),AND(HK12&gt;=HR$35,HL12&gt;=HR$39,HK12&lt;&gt;""),AND(HP12&gt;=HR$35,HQ12&gt;=HR$39,HP12&lt;&gt;""),AND(IM12&gt;=IT$35,IN12&gt;=IT$39,IM12&lt;&gt;""),AND(IR12&gt;=IT$35,IS12&gt;=IT$39,IR12&lt;&gt;""),AND(JO12&gt;=JV$35,JP12&gt;=JV$39,JO12&lt;&gt;""),AND(JT12&gt;=JV$35,JU12&gt;=JV$39,JT12&lt;&gt;""),AND(KQ12&gt;=KX$35,KR12&gt;=KX$39,KQ12&lt;&gt;""),AND(KV12&gt;=KX$35,KW12&gt;=KX$39,KV12&lt;&gt;""),AND(LS12&gt;=LZ$35,LT12&gt;=LZ$39,LS12&lt;&gt;""),AND(LX12&gt;=LZ$35,LY12&gt;=LZ$39,LX12&lt;&gt;""),AND(MU12&gt;=NB$35,MV12&gt;=NB$39,MU12&lt;&gt;""),AND(MZ12&gt;=NB$35,NA12&gt;=NB$39,MZ12&lt;&gt;""),AND(NW12&gt;=OD$35,NX12&gt;=OD$39,NW12&lt;&gt;""),AND(OB12&gt;=OD$35,OC12&gt;=OD$39,OB12&lt;&gt;""),AND(OY12&gt;=PF$35,OZ12&gt;=PF$39,OY12&lt;&gt;""),AND(PD12&gt;=PF$35,PE12&gt;=PF$39,PD12&lt;&gt;""),AND(QA12&gt;=QH$35,QB12&gt;=QH$39,QA12&lt;&gt;""),AND(QF12&gt;=QH$35,QG12&gt;=QH$39,QF12&lt;&gt;""),AND(RC12&gt;=RJ$35,RD12&gt;=RJ$39,RC12&lt;&gt;""),AND(RH12&gt;=RJ$35,RI12&gt;=RJ$39,RH12&lt;&gt;""),AND(SE12&gt;=SL$35,SF12&gt;=SL$39,SE12&lt;&gt;""),AND(SJ12&gt;=SL$35,SK12&gt;=SL$39,SJ12&lt;&gt;"")),"P","")</f>
        <v/>
      </c>
      <c r="J12" s="8">
        <f>IF(COUNT(AK12,BG12,CC12)&gt;0,LARGE((AK12,BG12,CC12),1),0)</f>
        <v>51.1</v>
      </c>
      <c r="K12" s="8" t="str">
        <f>IF(J12=0,"",IF(J12=CC12,$BK$1,IF(J12=BG12,$AO$1,IF(J12=AK12,$S$1,""))))</f>
        <v>2025 Elite Canada</v>
      </c>
      <c r="L12" s="8">
        <f>IF(COUNT(AK12,BG12,CC12)&gt;1,LARGE((AK12,BG12,CC12),2),0)</f>
        <v>50.899999999999991</v>
      </c>
      <c r="M12" s="8" t="str">
        <f>IF(K12=0,"",IF(AND(L12=J12,L12=AK12,K12=BG12),$S$1,IF(AND(L12=J12,L12=AK12,L12=CC12),$S$1,IF(AND(L12=J12,L12=CC12,L12=BG12),$AO$1,IF(L12=CC12,$BK$1,IF(L12=BG12,$AO$1,IF(L12=AK12,$S$1,"")))))))</f>
        <v>2025 3rd Domestic Trial</v>
      </c>
      <c r="N12" s="8">
        <f>IF(MAX(AM12,BI12,CE12)&gt;0,MAX(AM12,BI12,CE12),0)</f>
        <v>52.599999999999994</v>
      </c>
      <c r="O12" s="8" t="str">
        <f>IF(N12=0,"",IF(N12=CE12,$BK$1,IF(N12=BI12,$AO$1,IF(N12=AM12,$S$1,""))))</f>
        <v>2025 3rd Domestic Trial</v>
      </c>
      <c r="P12" s="8" t="str">
        <f>IF(MAX(CG12:CH12)&gt;0,MAX(CG12:CH12),"")</f>
        <v/>
      </c>
      <c r="Q12" s="11" t="str">
        <f>IF(P12="","",IF(P12=CG12,"("&amp;CG$2&amp;")",IF(P12=CH12,"("&amp;CH$2&amp;")")))</f>
        <v/>
      </c>
      <c r="R12" s="8" t="str">
        <f>IF(P12="","",IF(P12=CG12,IF(P12+IF(L12="",0,L12)=SF12,$RK$1,IF(P12+IF(L12="",0,L12)=RD12,$QI$1,IF(P12+IF(L12="",0,L12)=QB12,$PG$1,IF(P12+IF(L12="",0,L12)=OZ12,$OE$1,IF(P12+IF(L12="",0,L12)=NX12,$NC$1,IF(P12+IF(L12="",0,L12)=MV12,$MA$1,IF(P12+IF(L12="",0,L12)=LT12,$KY$1,IF(P12+IF(L12="",0,L12)=KR12,$JW$1,IF(P12+IF(L12="",0,L12)=JP12,$IU$1,IF(P12+IF(L12="",0,L12)=IN12,$HS$1,IF(P12+IF(L12="",0,L12)=HL12,$GQ$1,IF(P12+IF(L12="",0,L12)=GJ12,$FO$1,IF(P12+IF(L12="",0,L12)=FH12,$EM$1,IF(P12+IF(L12="",0,L12)=EF12,$DK$1,IF(P12+IF(L12="",0,L12)=DD12,$CI$1))))))))))))))),IF(P12=CH12,IF(P12+IF(N12="",0,N12)=SK12,$RK$1,IF(P12+IF(N12="",0,N12)=RI12,$QI$1,IF(P12+IF(N12="",0,N12)=QG12,$PG$1,IF(P12+IF(N12="",0,N12)=PE12,$OE$1,IF(P12+IF(N12="",0,N12)=OC12,$NC$1,IF(P12+IF(N12="",0,N12)=NA12,$MA$1,IF(P12+IF(N12="",0,N12)=LY12,$KY$1,IF(P12+IF(N12="",0,N12)=KW12,$JW$1,IF(P12+IF(N12="",0,N12)=JU12,$IU$1,IF(P12+IF(N12="",0,N12)=IS12,$HS$1,IF(P12+IF(N12="",0,N12)=HQ12,$GQ$1,IF(P12+IF(N12="",0,N12)=GO12,$FO$1,IF(P12+IF(N12="",0,N12)=FM12,$EM$1,IF(P12+IF(N12="",0,N12)=EK12,$DK$1,IF(P12+IF(N12="",0,N12)=DI12,$CI$1))))))))))))))))))</f>
        <v/>
      </c>
      <c r="S12" s="19">
        <v>18.5</v>
      </c>
      <c r="T12" s="19">
        <v>7.6</v>
      </c>
      <c r="U12" s="19">
        <v>0</v>
      </c>
      <c r="V12" s="19">
        <v>0</v>
      </c>
      <c r="W12" s="19">
        <v>18.2</v>
      </c>
      <c r="X12" s="19">
        <v>7.6</v>
      </c>
      <c r="Y12" s="19">
        <v>0.8</v>
      </c>
      <c r="Z12" s="19">
        <v>0</v>
      </c>
      <c r="AA12" s="19">
        <v>15.4</v>
      </c>
      <c r="AB12" s="19">
        <v>4.8</v>
      </c>
      <c r="AC12" s="19">
        <v>0</v>
      </c>
      <c r="AD12" s="19">
        <v>0.3</v>
      </c>
      <c r="AE12" s="19">
        <v>19</v>
      </c>
      <c r="AF12" s="19">
        <v>7.6</v>
      </c>
      <c r="AG12" s="19">
        <v>0</v>
      </c>
      <c r="AH12" s="19">
        <v>0</v>
      </c>
      <c r="AI12" s="27"/>
      <c r="AJ12" s="40">
        <f>IF(SUM(T12,X12)&gt;0,SUM(T12,X12),"")</f>
        <v>15.2</v>
      </c>
      <c r="AK12" s="40">
        <f>IF(SUM(S12:T12,V12:X12,Z12)-U12-Y12&gt;0,SUM(S12:T12,V12:X12,Z12)-U12-Y12,"")</f>
        <v>51.1</v>
      </c>
      <c r="AL12" s="40">
        <f>IF(SUM(AB12,AF12)&gt;0,SUM(AB12,AF12),"")</f>
        <v>12.399999999999999</v>
      </c>
      <c r="AM12" s="40">
        <f>IF(SUM(AA12:AB12,AD12:AF12,AH12)-SUM(AC12,AG12)&gt;0,SUM(AA12:AB12,AD12:AF12,AH12)-SUM(AC12,AG12),"")</f>
        <v>47.1</v>
      </c>
      <c r="AN12" s="40">
        <f>IF(SUM(AK12,AM12)&gt;0,SUM(AK12,AM12),"")</f>
        <v>98.2</v>
      </c>
      <c r="AO12" s="18">
        <v>18.5</v>
      </c>
      <c r="AP12" s="18">
        <v>7.6</v>
      </c>
      <c r="AQ12" s="18">
        <v>0.8</v>
      </c>
      <c r="AR12" s="18">
        <v>0</v>
      </c>
      <c r="AS12" s="18">
        <v>17.8</v>
      </c>
      <c r="AT12" s="18">
        <v>6.8</v>
      </c>
      <c r="AU12" s="18">
        <v>0</v>
      </c>
      <c r="AV12" s="18">
        <v>0</v>
      </c>
      <c r="AW12" s="18"/>
      <c r="AX12" s="18"/>
      <c r="AY12" s="18"/>
      <c r="AZ12" s="18"/>
      <c r="BA12" s="18"/>
      <c r="BB12" s="18"/>
      <c r="BC12" s="18"/>
      <c r="BD12" s="18"/>
      <c r="BE12" s="28"/>
      <c r="BF12" s="11">
        <f>IF(SUM(AP12,AT12)&gt;0,SUM(AP12,AT12),"")</f>
        <v>14.399999999999999</v>
      </c>
      <c r="BG12" s="11">
        <f>IF(SUM(AO12:AP12,AR12:AT12,AV12)-AQ12-AU12&gt;0,SUM(AO12:AP12,AR12:AT12,AV12)-AQ12-AU12,"")</f>
        <v>49.900000000000006</v>
      </c>
      <c r="BH12" s="11" t="str">
        <f>IF(SUM(AX12,BB12)&gt;0,SUM(AX12,BB12),"")</f>
        <v/>
      </c>
      <c r="BI12" s="11" t="str">
        <f>IF(SUM(AW12:AX12,AZ12:BB12,BD12)-SUM(AY12,BC12)&gt;0,SUM(AW12:AX12,AZ12:BB12,BD12)-SUM(AY12,BC12),"")</f>
        <v/>
      </c>
      <c r="BJ12" s="11">
        <f>IF(SUM(BG12,BI12)&gt;0,SUM(BG12,BI12),"")</f>
        <v>49.900000000000006</v>
      </c>
      <c r="BK12" s="19">
        <v>18.899999999999999</v>
      </c>
      <c r="BL12" s="19">
        <v>7.6</v>
      </c>
      <c r="BM12" s="19">
        <v>0.6</v>
      </c>
      <c r="BN12" s="19">
        <v>0</v>
      </c>
      <c r="BO12" s="19">
        <v>18.399999999999999</v>
      </c>
      <c r="BP12" s="19">
        <v>6.8</v>
      </c>
      <c r="BQ12" s="19">
        <v>0.2</v>
      </c>
      <c r="BR12" s="19">
        <v>0</v>
      </c>
      <c r="BS12" s="19">
        <v>18.7</v>
      </c>
      <c r="BT12" s="19">
        <v>7.6</v>
      </c>
      <c r="BU12" s="19">
        <v>0.6</v>
      </c>
      <c r="BV12" s="19">
        <v>0</v>
      </c>
      <c r="BW12" s="19">
        <v>18.2</v>
      </c>
      <c r="BX12" s="19">
        <v>8.4</v>
      </c>
      <c r="BY12" s="19">
        <v>0</v>
      </c>
      <c r="BZ12" s="19">
        <v>0.3</v>
      </c>
      <c r="CA12" s="27"/>
      <c r="CB12" s="40">
        <f>IF(SUM(BL12,BP12)&gt;0,SUM(BL12,BP12),"")</f>
        <v>14.399999999999999</v>
      </c>
      <c r="CC12" s="40">
        <f>IF(SUM(BK12:BL12,BN12:BP12,BR12)-BM12-BQ12&gt;0,SUM(BK12:BL12,BN12:BP12,BR12)-BM12-BQ12,"")</f>
        <v>50.899999999999991</v>
      </c>
      <c r="CD12" s="40">
        <f>IF(SUM(BT12,BX12)&gt;0,SUM(BT12,BX12),"")</f>
        <v>16</v>
      </c>
      <c r="CE12" s="40">
        <f>IF(SUM(BS12:BT12,BV12:BX12,BZ12)-SUM(BU12,BY12)&gt;0,SUM(BS12:BT12,BV12:BX12,BZ12)-SUM(BU12,BY12),"")</f>
        <v>52.599999999999994</v>
      </c>
      <c r="CF12" s="40">
        <f>IF(SUM(CC12,CE12)&gt;0,SUM(CC12,CE12),"")</f>
        <v>103.49999999999999</v>
      </c>
      <c r="CG12" s="51" t="str">
        <f>IF(MAX(DD12,EF12,FH12,GJ12,HL12,IN12,JP12,KR12,LT12,MV12,NX12,OZ12,QB12,RD12,SF12)-IF(L12="",0,L12)&gt;0.001,MAX(DD12,EF12,FH12,GJ12,HL12,IN12,JP12,KR12,LT12,MV12,NX12,OZ12,QB12,RD12,SF12)-IF(L12="",0,L12),"")</f>
        <v/>
      </c>
      <c r="CH12" s="51" t="str">
        <f>IF(MAX(DI12,EK12,FM12,GO12,HQ12,IS12,JU12,KW12,LY12,NA12,OC12,PE12,QG12,RI12,SK12)-IF(N12="",0,N12)&gt;0.001,MAX(DI12,EK12,FM12,GO12,HQ12,IS12,JU12,KW12,LY12,NA12,OC12,PE12,QG12,RI12,SK12)-IF(N12="",0,N12),"")</f>
        <v/>
      </c>
      <c r="CI12" s="17">
        <v>18.7</v>
      </c>
      <c r="CJ12" s="17">
        <v>7.6</v>
      </c>
      <c r="CK12" s="17">
        <v>0</v>
      </c>
      <c r="CL12" s="17">
        <v>0</v>
      </c>
      <c r="CM12" s="17">
        <v>0</v>
      </c>
      <c r="CN12" s="17">
        <v>0</v>
      </c>
      <c r="CO12" s="17">
        <v>0</v>
      </c>
      <c r="CP12" s="17">
        <v>0</v>
      </c>
      <c r="CQ12" s="17"/>
      <c r="CR12" s="17"/>
      <c r="CS12" s="17"/>
      <c r="CT12" s="17"/>
      <c r="CU12" s="17"/>
      <c r="CV12" s="17"/>
      <c r="CW12" s="17"/>
      <c r="CX12" s="17"/>
      <c r="CY12" s="17"/>
      <c r="CZ12" s="17"/>
      <c r="DA12" s="17"/>
      <c r="DB12" s="17"/>
      <c r="DC12" s="40">
        <f>IF(SUM(CJ12,CN12)&gt;0,SUM(CJ12,CN12),"")</f>
        <v>7.6</v>
      </c>
      <c r="DD12" s="40">
        <f>IF(SUM(CI12:CJ12,CL12:CN12,CP12)-CK12-CO12&gt;0,SUM(CI12:CJ12,CL12:CN12,CP12)-CK12-CO12,"")</f>
        <v>26.299999999999997</v>
      </c>
      <c r="DE12" s="40" t="str">
        <f>IF(SUM(CQ12:CR12,CT12)-CS12&gt;0,SUM(CQ12:CR12,CT12)-CS12,"")</f>
        <v/>
      </c>
      <c r="DF12" s="40">
        <f>IF(SUM(CJ12,CN12,CR12)&gt;0,SUM(CJ12,CN12,CR12),"")</f>
        <v>7.6</v>
      </c>
      <c r="DG12" s="40">
        <f>IF(SUM(DD12,DE12)&gt;0,SUM(DD12,DE12),"")</f>
        <v>26.299999999999997</v>
      </c>
      <c r="DH12" s="40" t="str">
        <f>IF(SUM(CV12,CZ12)&gt;0,SUM(CV12,CZ12),"")</f>
        <v/>
      </c>
      <c r="DI12" s="40" t="str">
        <f>IF(SUM(CU12:CV12,CX12:CZ12,DB12)-SUM(CW12,DA12)&gt;0,SUM(CU12:CV12,CX12:CZ12,DB12)-SUM(CW12,DA12),"")</f>
        <v/>
      </c>
      <c r="DJ12" s="40">
        <f>IF(SUM(DD12,DE12,DI12)&gt;0,SUM(DD12,DE12,DI12),"")</f>
        <v>26.299999999999997</v>
      </c>
      <c r="DK12" s="18"/>
      <c r="DL12" s="18"/>
      <c r="DM12" s="18"/>
      <c r="DN12" s="18"/>
      <c r="DO12" s="18"/>
      <c r="DP12" s="18"/>
      <c r="DQ12" s="18"/>
      <c r="DR12" s="18"/>
      <c r="DS12" s="18"/>
      <c r="DT12" s="18"/>
      <c r="DU12" s="18"/>
      <c r="DV12" s="18"/>
      <c r="DW12" s="18"/>
      <c r="DX12" s="18"/>
      <c r="DY12" s="18"/>
      <c r="DZ12" s="18"/>
      <c r="EA12" s="18"/>
      <c r="EB12" s="18"/>
      <c r="EC12" s="18"/>
      <c r="ED12" s="18"/>
      <c r="EE12" s="11" t="str">
        <f>IF(SUM(DL12,DP12)&gt;0,SUM(DL12,DP12),"")</f>
        <v/>
      </c>
      <c r="EF12" s="11" t="str">
        <f>IF(SUM(DK12:DL12,DN12:DP12,DR12)-DM12-DQ12&gt;0,SUM(DK12:DL12,DN12:DP12,DR12)-DM12-DQ12,"")</f>
        <v/>
      </c>
      <c r="EG12" s="11" t="str">
        <f>IF(SUM(DS12:DT12,DV12)-DU12&gt;0,SUM(DS12:DT12,DV12)-DU12,"")</f>
        <v/>
      </c>
      <c r="EH12" s="11" t="str">
        <f>IF(SUM(DL12,DP12,DT12)&gt;0,SUM(DL12,DP12,DT12),"")</f>
        <v/>
      </c>
      <c r="EI12" s="11" t="str">
        <f>IF(SUM(EF12,EG12)&gt;0,SUM(EF12,EG12),"")</f>
        <v/>
      </c>
      <c r="EJ12" s="11" t="str">
        <f>IF(SUM(DX12,EB12)&gt;0,SUM(DX12,EB12),"")</f>
        <v/>
      </c>
      <c r="EK12" s="11" t="str">
        <f>IF(SUM(DW12:DX12,DZ12:EB12,ED12)-SUM(DY12,EC12)&gt;0,SUM(DW12:DX12,DZ12:EB12,ED12)-SUM(DY12,EC12),"")</f>
        <v/>
      </c>
      <c r="EL12" s="11" t="str">
        <f>IF(SUM(EF12,EG12,EK12)&gt;0,SUM(EF12,EG12,EK12),"")</f>
        <v/>
      </c>
      <c r="EM12" s="17"/>
      <c r="EN12" s="17"/>
      <c r="EO12" s="17"/>
      <c r="EP12" s="17"/>
      <c r="EQ12" s="17"/>
      <c r="ER12" s="17"/>
      <c r="ES12" s="17"/>
      <c r="ET12" s="17"/>
      <c r="EU12" s="17"/>
      <c r="EV12" s="17"/>
      <c r="EW12" s="17"/>
      <c r="EX12" s="17"/>
      <c r="EY12" s="17"/>
      <c r="EZ12" s="17"/>
      <c r="FA12" s="17"/>
      <c r="FB12" s="17"/>
      <c r="FC12" s="17"/>
      <c r="FD12" s="17"/>
      <c r="FE12" s="17"/>
      <c r="FF12" s="17"/>
      <c r="FG12" s="40" t="str">
        <f>IF(SUM(EN12,ER12)&gt;0,SUM(EN12,ER12),"")</f>
        <v/>
      </c>
      <c r="FH12" s="40" t="str">
        <f>IF(SUM(EM12:EN12,EP12:ER12,ET12)-EO12-ES12&gt;0,SUM(EM12:EN12,EP12:ER12,ET12)-EO12-ES12,"")</f>
        <v/>
      </c>
      <c r="FI12" s="40" t="str">
        <f>IF(SUM(EU12:EV12,EX12)-EW12&gt;0,SUM(EU12:EV12,EX12)-EW12,"")</f>
        <v/>
      </c>
      <c r="FJ12" s="40" t="str">
        <f>IF(SUM(EN12,ER12,EV12)&gt;0,SUM(EN12,ER12,EV12),"")</f>
        <v/>
      </c>
      <c r="FK12" s="40" t="str">
        <f>IF(SUM(FH12,FI12)&gt;0,SUM(FH12,FI12),"")</f>
        <v/>
      </c>
      <c r="FL12" s="40" t="str">
        <f>IF(SUM(EZ12,FD12)&gt;0,SUM(EZ12,FD12),"")</f>
        <v/>
      </c>
      <c r="FM12" s="40" t="str">
        <f>IF(SUM(EY12:EZ12,FB12:FD12,FF12)-SUM(FA12,FE12)&gt;0,SUM(EY12:EZ12,FB12:FD12,FF12)-SUM(FA12,FE12),"")</f>
        <v/>
      </c>
      <c r="FN12" s="40" t="str">
        <f>IF(SUM(FH12,FI12,FM12)&gt;0,SUM(FH12,FI12,FM12),"")</f>
        <v/>
      </c>
      <c r="FO12" s="18"/>
      <c r="FP12" s="18"/>
      <c r="FQ12" s="18"/>
      <c r="FR12" s="18"/>
      <c r="FS12" s="18"/>
      <c r="FT12" s="18"/>
      <c r="FU12" s="18"/>
      <c r="FV12" s="18"/>
      <c r="FW12" s="18"/>
      <c r="FX12" s="18"/>
      <c r="FY12" s="18"/>
      <c r="FZ12" s="18"/>
      <c r="GA12" s="18"/>
      <c r="GB12" s="18"/>
      <c r="GC12" s="18"/>
      <c r="GD12" s="18"/>
      <c r="GE12" s="18"/>
      <c r="GF12" s="18"/>
      <c r="GG12" s="18"/>
      <c r="GH12" s="18"/>
      <c r="GI12" s="11" t="str">
        <f>IF(SUM(FP12,FT12)&gt;0,SUM(FP12,FT12),"")</f>
        <v/>
      </c>
      <c r="GJ12" s="11" t="str">
        <f>IF(SUM(FO12:FP12,FR12:FT12,FV12)-FQ12-FU12&gt;0,SUM(FO12:FP12,FR12:FT12,FV12)-FQ12-FU12,"")</f>
        <v/>
      </c>
      <c r="GK12" s="11" t="str">
        <f>IF(SUM(FW12:FX12,FZ12)-FY12&gt;0,SUM(FW12:FX12,FZ12)-FY12,"")</f>
        <v/>
      </c>
      <c r="GL12" s="11" t="str">
        <f>IF(SUM(FP12,FT12,FX12)&gt;0,SUM(FP12,FT12,FX12),"")</f>
        <v/>
      </c>
      <c r="GM12" s="11" t="str">
        <f>IF(SUM(GJ12,GK12)&gt;0,SUM(GJ12,GK12),"")</f>
        <v/>
      </c>
      <c r="GN12" s="11" t="str">
        <f>IF(SUM(GB12,GF12)&gt;0,SUM(GB12,GF12),"")</f>
        <v/>
      </c>
      <c r="GO12" s="11" t="str">
        <f>IF(SUM(GA12:GB12,GD12:GF12,GH12)-SUM(GC12,GG12)&gt;0,SUM(GA12:GB12,GD12:GF12,GH12)-SUM(GC12,GG12),"")</f>
        <v/>
      </c>
      <c r="GP12" s="11" t="str">
        <f>IF(SUM(GJ12,GK12,GO12)&gt;0,SUM(GJ12,GK12,GO12),"")</f>
        <v/>
      </c>
      <c r="GQ12" s="17"/>
      <c r="GR12" s="17"/>
      <c r="GS12" s="17"/>
      <c r="GT12" s="17"/>
      <c r="GU12" s="17"/>
      <c r="GV12" s="17"/>
      <c r="GW12" s="17"/>
      <c r="GX12" s="17"/>
      <c r="GY12" s="17"/>
      <c r="GZ12" s="17"/>
      <c r="HA12" s="17"/>
      <c r="HB12" s="17"/>
      <c r="HC12" s="17"/>
      <c r="HD12" s="17"/>
      <c r="HE12" s="17"/>
      <c r="HF12" s="17"/>
      <c r="HG12" s="17"/>
      <c r="HH12" s="17"/>
      <c r="HI12" s="17"/>
      <c r="HJ12" s="17"/>
      <c r="HK12" s="40" t="str">
        <f>IF(SUM(GR12,GV12)&gt;0,SUM(GR12,GV12),"")</f>
        <v/>
      </c>
      <c r="HL12" s="40" t="str">
        <f>IF(SUM(GQ12:GR12,GT12:GV12,GX12)-GS12-GW12&gt;0,SUM(GQ12:GR12,GT12:GV12,GX12)-GS12-GW12,"")</f>
        <v/>
      </c>
      <c r="HM12" s="40" t="str">
        <f>IF(SUM(GY12:GZ12,HB12)-HA12&gt;0,SUM(GY12:GZ12,HB12)-HA12,"")</f>
        <v/>
      </c>
      <c r="HN12" s="40" t="str">
        <f>IF(SUM(GR12,GV12,GZ12)&gt;0,SUM(GR12,GV12,GZ12),"")</f>
        <v/>
      </c>
      <c r="HO12" s="40" t="str">
        <f>IF(SUM(HL12,HM12)&gt;0,SUM(HL12,HM12),"")</f>
        <v/>
      </c>
      <c r="HP12" s="40" t="str">
        <f>IF(SUM(HD12,HH12)&gt;0,SUM(HD12,HH12),"")</f>
        <v/>
      </c>
      <c r="HQ12" s="40" t="str">
        <f>IF(SUM(HC12:HD12,HF12:HH12,HJ12)-SUM(HE12,HI12)&gt;0,SUM(HC12:HD12,HF12:HH12,HJ12)-SUM(HE12,HI12),"")</f>
        <v/>
      </c>
      <c r="HR12" s="40" t="str">
        <f>IF(SUM(HL12,HM12,HQ12)&gt;0,SUM(HL12,HM12,HQ12),"")</f>
        <v/>
      </c>
      <c r="HS12" s="18"/>
      <c r="HT12" s="18"/>
      <c r="HU12" s="18"/>
      <c r="HV12" s="18"/>
      <c r="HW12" s="18"/>
      <c r="HX12" s="18"/>
      <c r="HY12" s="18"/>
      <c r="HZ12" s="18"/>
      <c r="IA12" s="18"/>
      <c r="IB12" s="18"/>
      <c r="IC12" s="18"/>
      <c r="ID12" s="18"/>
      <c r="IE12" s="18"/>
      <c r="IF12" s="18"/>
      <c r="IG12" s="18"/>
      <c r="IH12" s="18"/>
      <c r="II12" s="18"/>
      <c r="IJ12" s="18"/>
      <c r="IK12" s="18"/>
      <c r="IL12" s="18"/>
      <c r="IM12" s="11" t="str">
        <f>IF(SUM(HT12,HX12)&gt;0,SUM(HT12,HX12),"")</f>
        <v/>
      </c>
      <c r="IN12" s="11" t="str">
        <f>IF(SUM(HS12:HT12,HV12:HX12,HZ12)-HU12-HY12&gt;0,SUM(HS12:HT12,HV12:HX12,HZ12)-HU12-HY12,"")</f>
        <v/>
      </c>
      <c r="IO12" s="11" t="str">
        <f>IF(SUM(IA12:IB12,ID12)-IC12&gt;0,SUM(IA12:IB12,ID12)-IC12,"")</f>
        <v/>
      </c>
      <c r="IP12" s="11" t="str">
        <f>IF(SUM(HT12,HX12,IB12)&gt;0,SUM(HT12,HX12,IB12),"")</f>
        <v/>
      </c>
      <c r="IQ12" s="11" t="str">
        <f>IF(SUM(IN12,IO12)&gt;0,SUM(IN12,IO12),"")</f>
        <v/>
      </c>
      <c r="IR12" s="11" t="str">
        <f>IF(SUM(IF12,IJ12)&gt;0,SUM(IF12,IJ12),"")</f>
        <v/>
      </c>
      <c r="IS12" s="11" t="str">
        <f>IF(SUM(IE12:IF12,IH12:IJ12,IL12)-SUM(IG12,IK12)&gt;0,SUM(IE12:IF12,IH12:IJ12,IL12)-SUM(IG12,IK12),"")</f>
        <v/>
      </c>
      <c r="IT12" s="11" t="str">
        <f>IF(SUM(IN12,IO12,IS12)&gt;0,SUM(IN12,IO12,IS12),"")</f>
        <v/>
      </c>
      <c r="IU12" s="17"/>
      <c r="IV12" s="17"/>
      <c r="IW12" s="17"/>
      <c r="IX12" s="17"/>
      <c r="IY12" s="17"/>
      <c r="IZ12" s="17"/>
      <c r="JA12" s="17"/>
      <c r="JB12" s="17"/>
      <c r="JC12" s="17"/>
      <c r="JD12" s="17"/>
      <c r="JE12" s="17"/>
      <c r="JF12" s="17"/>
      <c r="JG12" s="17"/>
      <c r="JH12" s="17"/>
      <c r="JI12" s="17"/>
      <c r="JJ12" s="17"/>
      <c r="JK12" s="17"/>
      <c r="JL12" s="17"/>
      <c r="JM12" s="17"/>
      <c r="JN12" s="17"/>
      <c r="JO12" s="40" t="str">
        <f>IF(SUM(IV12,IZ12)&gt;0,SUM(IV12,IZ12),"")</f>
        <v/>
      </c>
      <c r="JP12" s="40" t="str">
        <f>IF(SUM(IU12:IV12,IX12:IZ12,JB12)-IW12-JA12&gt;0,SUM(IU12:IV12,IX12:IZ12,JB12)-IW12-JA12,"")</f>
        <v/>
      </c>
      <c r="JQ12" s="40" t="str">
        <f>IF(SUM(JC12:JD12,JF12)-JE12&gt;0,SUM(JC12:JD12,JF12)-JE12,"")</f>
        <v/>
      </c>
      <c r="JR12" s="40" t="str">
        <f>IF(SUM(IV12,IZ12,JD12)&gt;0,SUM(IV12,IZ12,JD12),"")</f>
        <v/>
      </c>
      <c r="JS12" s="40" t="str">
        <f>IF(SUM(JP12,JQ12)&gt;0,SUM(JP12,JQ12),"")</f>
        <v/>
      </c>
      <c r="JT12" s="40" t="str">
        <f>IF(SUM(JH12,JL12)&gt;0,SUM(JH12,JL12),"")</f>
        <v/>
      </c>
      <c r="JU12" s="40" t="str">
        <f>IF(SUM(JG12:JH12,JJ12:JL12,JN12)-SUM(JI12,JM12)&gt;0,SUM(JG12:JH12,JJ12:JL12,JN12)-SUM(JI12,JM12),"")</f>
        <v/>
      </c>
      <c r="JV12" s="40" t="str">
        <f>IF(SUM(JP12,JQ12,JU12)&gt;0,SUM(JP12,JQ12,JU12),"")</f>
        <v/>
      </c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8"/>
      <c r="KM12" s="18"/>
      <c r="KN12" s="18"/>
      <c r="KO12" s="18"/>
      <c r="KP12" s="18"/>
      <c r="KQ12" s="11" t="str">
        <f>IF(SUM(JX12,KB12)&gt;0,SUM(JX12,KB12),"")</f>
        <v/>
      </c>
      <c r="KR12" s="11" t="str">
        <f>IF(SUM(JW12:JX12,JZ12:KB12,KD12)-JY12-KC12&gt;0,SUM(JW12:JX12,JZ12:KB12,KD12)-JY12-KC12,"")</f>
        <v/>
      </c>
      <c r="KS12" s="11" t="str">
        <f>IF(SUM(KE12:KF12,KH12)-KG12&gt;0,SUM(KE12:KF12,KH12)-KG12,"")</f>
        <v/>
      </c>
      <c r="KT12" s="11" t="str">
        <f>IF(SUM(JX12,KB12,KF12)&gt;0,SUM(JX12,KB12,KF12),"")</f>
        <v/>
      </c>
      <c r="KU12" s="11" t="str">
        <f>IF(SUM(KR12,KS12)&gt;0,SUM(KR12,KS12),"")</f>
        <v/>
      </c>
      <c r="KV12" s="11" t="str">
        <f>IF(SUM(KJ12,KN12)&gt;0,SUM(KJ12,KN12),"")</f>
        <v/>
      </c>
      <c r="KW12" s="11" t="str">
        <f>IF(SUM(KI12:KJ12,KL12:KN12,KP12)-SUM(KK12,KO12)&gt;0,SUM(KI12:KJ12,KL12:KN12,KP12)-SUM(KK12,KO12),"")</f>
        <v/>
      </c>
      <c r="KX12" s="11" t="str">
        <f>IF(SUM(KR12,KS12,KW12)&gt;0,SUM(KR12,KS12,KW12),"")</f>
        <v/>
      </c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40" t="str">
        <f>IF(SUM(KZ12,LD12)&gt;0,SUM(KZ12,LD12),"")</f>
        <v/>
      </c>
      <c r="LT12" s="40" t="str">
        <f>IF(SUM(KY12:KZ12,LB12:LD12,LF12)-LA12-LE12&gt;0,SUM(KY12:KZ12,LB12:LD12,LF12)-LA12-LE12,"")</f>
        <v/>
      </c>
      <c r="LU12" s="40" t="str">
        <f>IF(SUM(LG12:LH12,LJ12)-LI12&gt;0,SUM(LG12:LH12,LJ12)-LI12,"")</f>
        <v/>
      </c>
      <c r="LV12" s="40" t="str">
        <f>IF(SUM(KZ12,LD12,LH12)&gt;0,SUM(KZ12,LD12,LH12),"")</f>
        <v/>
      </c>
      <c r="LW12" s="40" t="str">
        <f>IF(SUM(LT12,LU12)&gt;0,SUM(LT12,LU12),"")</f>
        <v/>
      </c>
      <c r="LX12" s="40" t="str">
        <f>IF(SUM(LL12,LP12)&gt;0,SUM(LL12,LP12),"")</f>
        <v/>
      </c>
      <c r="LY12" s="40" t="str">
        <f>IF(SUM(LK12:LL12,LN12:LP12,LR12)-SUM(LM12,LQ12)&gt;0,SUM(LK12:LL12,LN12:LP12,LR12)-SUM(LM12,LQ12),"")</f>
        <v/>
      </c>
      <c r="LZ12" s="40" t="str">
        <f>IF(SUM(LT12,LU12,LY12)&gt;0,SUM(LT12,LU12,LY12),"")</f>
        <v/>
      </c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1" t="str">
        <f>IF(SUM(MB12,MF12)&gt;0,SUM(MB12,MF12),"")</f>
        <v/>
      </c>
      <c r="MV12" s="11" t="str">
        <f>IF(SUM(MA12:MB12,MD12:MF12,MH12)-MC12-MG12&gt;0,SUM(MA12:MB12,MD12:MF12,MH12)-MC12-MG12,"")</f>
        <v/>
      </c>
      <c r="MW12" s="11" t="str">
        <f>IF(SUM(MI12:MJ12,ML12)-MK12&gt;0,SUM(MI12:MJ12,ML12)-MK12,"")</f>
        <v/>
      </c>
      <c r="MX12" s="11" t="str">
        <f>IF(SUM(MB12,MF12,MJ12)&gt;0,SUM(MB12,MF12,MJ12),"")</f>
        <v/>
      </c>
      <c r="MY12" s="11" t="str">
        <f>IF(SUM(MV12,MW12)&gt;0,SUM(MV12,MW12),"")</f>
        <v/>
      </c>
      <c r="MZ12" s="11" t="str">
        <f>IF(SUM(MN12,MR12)&gt;0,SUM(MN12,MR12),"")</f>
        <v/>
      </c>
      <c r="NA12" s="11" t="str">
        <f>IF(SUM(MM12:MN12,MP12:MR12,MT12)-SUM(MO12,MS12)&gt;0,SUM(MM12:MN12,MP12:MR12,MT12)-SUM(MO12,MS12),"")</f>
        <v/>
      </c>
      <c r="NB12" s="11" t="str">
        <f>IF(SUM(MV12,MW12,NA12)&gt;0,SUM(MV12,MW12,NA12),"")</f>
        <v/>
      </c>
      <c r="NC12" s="17"/>
      <c r="ND12" s="17"/>
      <c r="NE12" s="17"/>
      <c r="NF12" s="17"/>
      <c r="NG12" s="17"/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40" t="str">
        <f>IF(SUM(ND12,NH12)&gt;0,SUM(ND12,NH12),"")</f>
        <v/>
      </c>
      <c r="NX12" s="40" t="str">
        <f>IF(SUM(NC12:ND12,NF12:NH12,NJ12)-NE12-NI12&gt;0,SUM(NC12:ND12,NF12:NH12,NJ12)-NE12-NI12,"")</f>
        <v/>
      </c>
      <c r="NY12" s="40" t="str">
        <f>IF(SUM(NK12:NL12,NN12)-NM12&gt;0,SUM(NK12:NL12,NN12)-NM12,"")</f>
        <v/>
      </c>
      <c r="NZ12" s="40" t="str">
        <f>IF(SUM(ND12,NH12,NL12)&gt;0,SUM(ND12,NH12,NL12),"")</f>
        <v/>
      </c>
      <c r="OA12" s="40" t="str">
        <f>IF(SUM(NX12,NY12)&gt;0,SUM(NX12,NY12),"")</f>
        <v/>
      </c>
      <c r="OB12" s="40" t="str">
        <f>IF(SUM(NP12,NT12)&gt;0,SUM(NP12,NT12),"")</f>
        <v/>
      </c>
      <c r="OC12" s="40" t="str">
        <f>IF(SUM(NO12:NP12,NR12:NT12,NV12)-SUM(NQ12,NU12)&gt;0,SUM(NO12:NP12,NR12:NT12,NV12)-SUM(NQ12,NU12),"")</f>
        <v/>
      </c>
      <c r="OD12" s="40" t="str">
        <f>IF(SUM(NX12,NY12,OC12)&gt;0,SUM(NX12,NY12,OC12),"")</f>
        <v/>
      </c>
      <c r="OE12" s="18"/>
      <c r="OF12" s="18"/>
      <c r="OG12" s="18"/>
      <c r="OH12" s="18"/>
      <c r="OI12" s="18"/>
      <c r="OJ12" s="18"/>
      <c r="OK12" s="18"/>
      <c r="OL12" s="18"/>
      <c r="OM12" s="18"/>
      <c r="ON12" s="18"/>
      <c r="OO12" s="18"/>
      <c r="OP12" s="18"/>
      <c r="OQ12" s="18"/>
      <c r="OR12" s="18"/>
      <c r="OS12" s="18"/>
      <c r="OT12" s="18"/>
      <c r="OU12" s="18"/>
      <c r="OV12" s="18"/>
      <c r="OW12" s="18"/>
      <c r="OX12" s="18"/>
      <c r="OY12" s="11" t="str">
        <f>IF(SUM(OF12,OJ12)&gt;0,SUM(OF12,OJ12),"")</f>
        <v/>
      </c>
      <c r="OZ12" s="11" t="str">
        <f>IF(SUM(OE12:OF12,OH12:OJ12,OL12)-OG12-OK12&gt;0,SUM(OE12:OF12,OH12:OJ12,OL12)-OG12-OK12,"")</f>
        <v/>
      </c>
      <c r="PA12" s="11" t="str">
        <f>IF(SUM(OM12:ON12,OP12)-OO12&gt;0,SUM(OM12:ON12,OP12)-OO12,"")</f>
        <v/>
      </c>
      <c r="PB12" s="11" t="str">
        <f>IF(SUM(OF12,OJ12,ON12)&gt;0,SUM(OF12,OJ12,ON12),"")</f>
        <v/>
      </c>
      <c r="PC12" s="11" t="str">
        <f>IF(SUM(OZ12,PA12)&gt;0,SUM(OZ12,PA12),"")</f>
        <v/>
      </c>
      <c r="PD12" s="11" t="str">
        <f>IF(SUM(OR12,OV12)&gt;0,SUM(OR12,OV12),"")</f>
        <v/>
      </c>
      <c r="PE12" s="11" t="str">
        <f>IF(SUM(OQ12:OR12,OT12:OV12,OX12)-SUM(OS12,OW12)&gt;0,SUM(OQ12:OR12,OT12:OV12,OX12)-SUM(OS12,OW12),"")</f>
        <v/>
      </c>
      <c r="PF12" s="11" t="str">
        <f>IF(SUM(OZ12,PA12,PE12)&gt;0,SUM(OZ12,PA12,PE12),"")</f>
        <v/>
      </c>
      <c r="PG12" s="17"/>
      <c r="PH12" s="17"/>
      <c r="PI12" s="17"/>
      <c r="PJ12" s="17"/>
      <c r="PK12" s="17"/>
      <c r="PL12" s="17"/>
      <c r="PM12" s="17"/>
      <c r="PN12" s="17"/>
      <c r="PO12" s="17"/>
      <c r="PP12" s="17"/>
      <c r="PQ12" s="17"/>
      <c r="PR12" s="17"/>
      <c r="PS12" s="17"/>
      <c r="PT12" s="17"/>
      <c r="PU12" s="17"/>
      <c r="PV12" s="17"/>
      <c r="PW12" s="17"/>
      <c r="PX12" s="17"/>
      <c r="PY12" s="17"/>
      <c r="PZ12" s="17"/>
      <c r="QA12" s="40" t="str">
        <f>IF(SUM(PH12,PL12)&gt;0,SUM(PH12,PL12),"")</f>
        <v/>
      </c>
      <c r="QB12" s="40" t="str">
        <f>IF(SUM(PG12:PH12,PJ12:PL12,PN12)-PI12-PM12&gt;0,SUM(PG12:PH12,PJ12:PL12,PN12)-PI12-PM12,"")</f>
        <v/>
      </c>
      <c r="QC12" s="40" t="str">
        <f>IF(SUM(PO12:PP12,PR12)-PQ12&gt;0,SUM(PO12:PP12,PR12)-PQ12,"")</f>
        <v/>
      </c>
      <c r="QD12" s="40" t="str">
        <f>IF(SUM(PH12,PL12,PP12)&gt;0,SUM(PH12,PL12,PP12),"")</f>
        <v/>
      </c>
      <c r="QE12" s="40" t="str">
        <f>IF(SUM(QB12,QC12)&gt;0,SUM(QB12,QC12),"")</f>
        <v/>
      </c>
      <c r="QF12" s="40" t="str">
        <f>IF(SUM(PT12,PX12)&gt;0,SUM(PT12,PX12),"")</f>
        <v/>
      </c>
      <c r="QG12" s="40" t="str">
        <f>IF(SUM(PS12:PT12,PV12:PX12,PZ12)-SUM(PU12,PY12)&gt;0,SUM(PS12:PT12,PV12:PX12,PZ12)-SUM(PU12,PY12),"")</f>
        <v/>
      </c>
      <c r="QH12" s="40" t="str">
        <f>IF(SUM(QB12,QC12,QG12)&gt;0,SUM(QB12,QC12,QG12),"")</f>
        <v/>
      </c>
      <c r="QI12" s="18"/>
      <c r="QJ12" s="18"/>
      <c r="QK12" s="18"/>
      <c r="QL12" s="18"/>
      <c r="QM12" s="18"/>
      <c r="QN12" s="18"/>
      <c r="QO12" s="18"/>
      <c r="QP12" s="18"/>
      <c r="QQ12" s="18"/>
      <c r="QR12" s="18"/>
      <c r="QS12" s="18"/>
      <c r="QT12" s="18"/>
      <c r="QU12" s="18"/>
      <c r="QV12" s="18"/>
      <c r="QW12" s="18"/>
      <c r="QX12" s="18"/>
      <c r="QY12" s="18"/>
      <c r="QZ12" s="18"/>
      <c r="RA12" s="18"/>
      <c r="RB12" s="18"/>
      <c r="RC12" s="11" t="str">
        <f>IF(SUM(QJ12,QN12)&gt;0,SUM(QJ12,QN12),"")</f>
        <v/>
      </c>
      <c r="RD12" s="11" t="str">
        <f>IF(SUM(QI12:QJ12,QL12:QN12,QP12)-QK12-QO12&gt;0,SUM(QI12:QJ12,QL12:QN12,QP12)-QK12-QO12,"")</f>
        <v/>
      </c>
      <c r="RE12" s="11" t="str">
        <f>IF(SUM(QQ12:QR12,QT12)-QS12&gt;0,SUM(QQ12:QR12,QT12)-QS12,"")</f>
        <v/>
      </c>
      <c r="RF12" s="11" t="str">
        <f>IF(SUM(QJ12,QN12,QR12)&gt;0,SUM(QJ12,QN12,QR12),"")</f>
        <v/>
      </c>
      <c r="RG12" s="11" t="str">
        <f>IF(SUM(RD12,RE12)&gt;0,SUM(RD12,RE12),"")</f>
        <v/>
      </c>
      <c r="RH12" s="11" t="str">
        <f>IF(SUM(QV12,QZ12)&gt;0,SUM(QV12,QZ12),"")</f>
        <v/>
      </c>
      <c r="RI12" s="11" t="str">
        <f>IF(SUM(QU12:QV12,QX12:QZ12,RB12)-SUM(QW12,RA12)&gt;0,SUM(QU12:QV12,QX12:QZ12,RB12)-SUM(QW12,RA12),"")</f>
        <v/>
      </c>
      <c r="RJ12" s="11" t="str">
        <f>IF(SUM(RD12,RE12,RI12)&gt;0,SUM(RD12,RE12,RI12),"")</f>
        <v/>
      </c>
      <c r="RK12" s="17"/>
      <c r="RL12" s="17"/>
      <c r="RM12" s="17"/>
      <c r="RN12" s="17"/>
      <c r="RO12" s="17"/>
      <c r="RP12" s="17"/>
      <c r="RQ12" s="17"/>
      <c r="RR12" s="17"/>
      <c r="RS12" s="17"/>
      <c r="RT12" s="17"/>
      <c r="RU12" s="17"/>
      <c r="RV12" s="17"/>
      <c r="RW12" s="17"/>
      <c r="RX12" s="17"/>
      <c r="RY12" s="17"/>
      <c r="RZ12" s="17"/>
      <c r="SA12" s="17"/>
      <c r="SB12" s="17"/>
      <c r="SC12" s="17"/>
      <c r="SD12" s="17"/>
      <c r="SE12" s="40" t="str">
        <f>IF(SUM(RL12,RP12)&gt;0,SUM(RL12,RP12),"")</f>
        <v/>
      </c>
      <c r="SF12" s="40" t="str">
        <f>IF(SUM(RK12:RL12,RN12:RP12,RR12)-RM12-RQ12&gt;0,SUM(RK12:RL12,RN12:RP12,RR12)-RM12-RQ12,"")</f>
        <v/>
      </c>
      <c r="SG12" s="40" t="str">
        <f>IF(SUM(RS12:RT12,RV12)-RU12&gt;0,SUM(RS12:RT12,RV12)-RU12,"")</f>
        <v/>
      </c>
      <c r="SH12" s="40" t="str">
        <f>IF(SUM(RL12,RP12,RT12)&gt;0,SUM(RL12,RP12,RT12),"")</f>
        <v/>
      </c>
      <c r="SI12" s="40" t="str">
        <f>IF(SUM(SF12,SG12)&gt;0,SUM(SF12,SG12),"")</f>
        <v/>
      </c>
      <c r="SJ12" s="40" t="str">
        <f>IF(SUM(RX12,SB12)&gt;0,SUM(RX12,SB12),"")</f>
        <v/>
      </c>
      <c r="SK12" s="40" t="str">
        <f>IF(SUM(RW12:RX12,RZ12:SB12,SD12)-SUM(RY12,SC12)&gt;0,SUM(RW12:RX12,RZ12:SB12,SD12)-SUM(RY12,SC12),"")</f>
        <v/>
      </c>
      <c r="SL12" s="40" t="str">
        <f>IF(SUM(SF12,SG12,SK12)&gt;0,SUM(SF12,SG12,SK12),"")</f>
        <v/>
      </c>
      <c r="SM12" s="26">
        <f>IF($CA12="P",BK12,(BK12+AO12)/2)</f>
        <v>18.7</v>
      </c>
      <c r="SN12" s="26">
        <f>IF($CA12="P",BL12,(BL12+AP12)/2)</f>
        <v>7.6</v>
      </c>
      <c r="SO12" s="26">
        <f>IF($CA12="P",BM12,(BM12+AQ12)/2)</f>
        <v>0.7</v>
      </c>
      <c r="SP12" s="26">
        <f>IF($CA12="P",BN12,(BN12+AR12)/2)</f>
        <v>0</v>
      </c>
      <c r="SQ12" s="26">
        <f>IF($CA12="P",BO12,(BO12+AS12)/2)</f>
        <v>18.100000000000001</v>
      </c>
      <c r="SR12" s="26">
        <f>IF($CA12="P",BP12,(BP12+AT12)/2)</f>
        <v>6.8</v>
      </c>
      <c r="SS12" s="26">
        <f>IF($CA12="P",BQ12,(BQ12+AU12)/2)</f>
        <v>0.1</v>
      </c>
      <c r="ST12" s="26">
        <f>IF($CA12="P",BR12,(BR12+AV12)/2)</f>
        <v>0</v>
      </c>
      <c r="SU12" s="26">
        <f>IF($CA12="P",BS12,(BS12+AW12)/2)</f>
        <v>9.35</v>
      </c>
      <c r="SV12" s="26">
        <f>IF($CA12="P",BT12,(BT12+AX12)/2)</f>
        <v>3.8</v>
      </c>
      <c r="SW12" s="26">
        <f>IF($CA12="P",BU12,(BU12+AY12)/2)</f>
        <v>0.3</v>
      </c>
      <c r="SX12" s="26">
        <f>IF($CA12="P",BV12,(BV12+AZ12)/2)</f>
        <v>0</v>
      </c>
      <c r="SY12" s="26">
        <f>IF($CA12="P",BW12,(BW12+BA12)/2)</f>
        <v>9.1</v>
      </c>
      <c r="SZ12" s="26">
        <f>IF($CA12="P",BX12,(BX12+BB12)/2)</f>
        <v>4.2</v>
      </c>
      <c r="TA12" s="26">
        <f>IF($CA12="P",BY12,(BY12+BC12)/2)</f>
        <v>0</v>
      </c>
      <c r="TB12" s="26">
        <f>IF($CA12="P",BZ12,(BZ12+BD12)/2)</f>
        <v>0.15</v>
      </c>
      <c r="TC12" s="28" t="s">
        <v>53</v>
      </c>
      <c r="TD12" s="11">
        <f>IF(SUM(SN12,SR12)&gt;0,SUM(SN12,SR12),"")</f>
        <v>14.399999999999999</v>
      </c>
      <c r="TE12" s="11">
        <f>IF(SUM(SM12:SN12,SP12:SR12,ST12)-SO12-SS12&gt;0,SUM(SM12:SN12,SP12:SR12,ST12)-SO12-SS12,"")</f>
        <v>50.399999999999991</v>
      </c>
      <c r="TF12" s="11">
        <f>IF(SUM(SV12,SZ12)&gt;0,SUM(SV12,SZ12),"")</f>
        <v>8</v>
      </c>
      <c r="TG12" s="11">
        <f>IF(SUM(SU12:SV12,SX12:SZ12,TB12)-SUM(SW12,TA12)&gt;0,SUM(SU12:SV12,SX12:SZ12,TB12)-SUM(SW12,TA12),"")</f>
        <v>26.299999999999997</v>
      </c>
      <c r="TH12" s="11">
        <f>IF(SUM(TE12,TG12)&gt;0,SUM(TE12,TG12),"")</f>
        <v>76.699999999999989</v>
      </c>
    </row>
    <row r="13" spans="1:528" x14ac:dyDescent="0.2">
      <c r="A13" s="4" cm="1">
        <f t="array" ref="A13">IF(AND(H13&lt;&gt;"",H13&lt;&gt;"No DD"),SUMPRODUCT((H$4:H$32&lt;&gt;"")*(H$4:H$32&lt;&gt;"No DD")*(E$4:E$32&gt;E13))+1,IF(H13="No DD",SUMPRODUCT((H$4:H$32="No DD")*(E$4:E$32&gt;E13))+1+SUMPRODUCT((H$4:H$32&lt;&gt;"")*(H$4:H$32&lt;&gt;"No DD")),""))</f>
        <v>10</v>
      </c>
      <c r="B13" s="5" t="s">
        <v>140</v>
      </c>
      <c r="C13" s="4" t="s">
        <v>7</v>
      </c>
      <c r="D13" s="4">
        <v>2006</v>
      </c>
      <c r="E13" s="9">
        <f>SUM(J13:P13)+SUM(J13:M13)*0.0000001+SUM(J13)*0.0000000000001</f>
        <v>150.00000995000528</v>
      </c>
      <c r="F13" s="3" t="str">
        <f>IF(OR(AND(AJ13&gt;=AN$34,AK13&gt;=AN$38,AJ13&lt;&gt;"",AI13=""),AND(AL13&gt;=AN$34,AM13&gt;=AN$38,AL13&lt;&gt;"",AI13=""),AND(BF13&gt;=BJ$34,BG13&gt;=BJ$38,BF13&lt;&gt;"",BE13=""),AND(BH13&gt;=BJ$34,BI13&gt;=BJ$38,BH13&lt;&gt;"",BE13=""),AND(CB13&gt;=CF$34,CC13&gt;=CF$38,CB13&lt;&gt;"",CA13=""),AND(CD13&gt;=CF$34,CE13&gt;=CF$38,CD13&lt;&gt;""),AND(DC13&gt;=DJ$34,DD13&gt;=DJ$38,DC13&lt;&gt;""),AND(DH13&gt;=DJ$34,DI13&gt;=DJ$38,DH13&lt;&gt;""),AND(EE13&gt;=EL$34,EF13&gt;=EL$38,EE13&lt;&gt;""),AND(EJ13&gt;=EL$34,EK13&gt;=EL$38,EJ13&lt;&gt;""),AND(FG13&gt;=FN$34,FH13&gt;=FN$38,FG13&lt;&gt;""),AND(FL13&gt;=FN$34,FM13&gt;=FN$38,FL13&lt;&gt;""),AND(GI13&gt;=GP$34,GJ13&gt;=GP$38,GI13&lt;&gt;""),AND(GN13&gt;=GP$34,GO13&gt;=GP$38,GN13&lt;&gt;""),AND(HK13&gt;=HR$34,HL13&gt;=HR$38,HK13&lt;&gt;""),AND(HP13&gt;=HR$34,HQ13&gt;=HR$38,HP13&lt;&gt;""),AND(IM13&gt;=IT$34,IN13&gt;=IT$38,IM13&lt;&gt;""),AND(IR13&gt;=IT$34,IS13&gt;=IT$38,IR13&lt;&gt;""),AND(JO13&gt;=JV$34,JP13&gt;=JV$38,JO13&lt;&gt;""),AND(JT13&gt;=JV$34,JU13&gt;=JV$38,JT13&lt;&gt;""),AND(KQ13&gt;=KX$34,KR13&gt;=KX$38,KQ13&lt;&gt;""),AND(KV13&gt;=KX$34,KW13&gt;=KX$38,KV13&lt;&gt;""),AND(LS13&gt;=LZ$34,LT13&gt;=LZ$38,LS13&lt;&gt;""),AND(LX13&gt;=LZ$34,LY13&gt;=LZ$38,LX13&lt;&gt;""),AND(MU13&gt;=NB$34,MV13&gt;=NB$38,MU13&lt;&gt;""),AND(MZ13&gt;=NB$34,NA13&gt;=NB$38,MZ13&lt;&gt;""),AND(NW13&gt;=OD$34,NX13&gt;=OD$38,NW13&lt;&gt;""),AND(OB13&gt;=OD$34,OC13&gt;=OD$38,OB13&lt;&gt;""),AND(OY13&gt;=PF$34,OZ13&gt;=PF$38,OY13&lt;&gt;""),AND(PD13&gt;=PF$34,PE13&gt;=PF$38,PD13&lt;&gt;""),AND(QA13&gt;=QH$34,QB13&gt;=QH$38,QA13&lt;&gt;""),AND(QF13&gt;=QH$34,QG13&gt;=QH$38,QF13&lt;&gt;""),AND(RC13&gt;=RJ$34,RD13&gt;=RJ$38,RC13&lt;&gt;""),AND(RH13&gt;=RJ$34,RI13&gt;=RJ$38,RH13&lt;&gt;""),AND(SE13&gt;=SL$34,SF13&gt;=SL$38,SE13&lt;&gt;""),AND(SJ13&gt;=SL$34,SK13&gt;=SL$38,SJ13&lt;&gt;"")),"P","")</f>
        <v>P</v>
      </c>
      <c r="G13" s="3" t="str">
        <f>IF(OR(AND(AK13&gt;=AN$38,AK13&lt;&gt;"",AI13=""),AND(AM13&gt;=AN$38,AM13&lt;&gt;"",AI13=""),AND(BG13&gt;=BJ$38,BG13&lt;&gt;"",BE13=""),AND(BI13&gt;=BJ$38,BI13&lt;&gt;"",BE13=""),AND(CC13&gt;=CF$38,CC13&lt;&gt;"",CA13=""),AND(CE13&gt;=CF$38,CE13&lt;&gt;"",CA13=""),AND(DD13&gt;=DJ$38,DD13&lt;&gt;""),AND(DI13&gt;=DJ$38,DI13&lt;&gt;""),AND(EF13&gt;=EL$38,EF13&lt;&gt;""),AND(EK13&gt;=EL$38,EK13&lt;&gt;""),AND(FH13&gt;=FN$38,FH13&lt;&gt;""),AND(FM13&gt;=FN$38,FM13&lt;&gt;""),AND(GJ13&gt;=GP$38,GJ13&lt;&gt;""),AND(GO13&gt;=GP$38,GO13&lt;&gt;""),AND(HL13&gt;=HR$38,HL13&lt;&gt;""),AND(HQ13&gt;=HR$38,HQ13&lt;&gt;""),AND(IN13&gt;=IT$38,IN13&lt;&gt;""),AND(IS13&gt;=IT$38,IS13&lt;&gt;""),AND(JP13&gt;=JV$38,JP13&lt;&gt;""),AND(JU13&gt;=JV$38,JU13&lt;&gt;""),AND(KR13&gt;=KX$38,KR13&lt;&gt;""),AND(KW13&gt;=KX$38,KW13&lt;&gt;""),AND(LT13&gt;=LZ$38,LT13&lt;&gt;""),AND(LY13&gt;=LZ$38,LY13&lt;&gt;""),AND(MV13&gt;=NB$38,MV13&lt;&gt;""),AND(NA13&gt;=NB$38,NA13&lt;&gt;""),AND(NX13&gt;=OD$38,NX13&lt;&gt;""),AND(OC13&gt;=OD$38,OC13&lt;&gt;""),AND(OZ13&gt;=PF$38,OZ13&lt;&gt;""),AND(PE13&gt;=PF$38,PE13&lt;&gt;""),AND(QB13&gt;=QH$38,QB13&lt;&gt;""),AND(QG13&gt;=QH$38,QG13&lt;&gt;""),AND(RD13&gt;=RJ$38,RD13&lt;&gt;""),AND(RI13&gt;=RJ$38,RI13&lt;&gt;""),AND(SF13&gt;=SL$38,SF13&lt;&gt;""),AND(SK13&gt;=SL$38,SK13&lt;&gt;"")),"P","")</f>
        <v>P</v>
      </c>
      <c r="H13" s="36" t="str">
        <f>IF(AND(G13="P",F13=""),"No DD",IF(OR(AND(AJ13&gt;=AN$37,AK13&gt;=AN$41,AJ13&lt;&gt;"",AI13=""),AND(AL13&gt;=AN$37,AM13&gt;=AN$41,AL13&lt;&gt;"",AI13=""),AND(BF13&gt;=BJ$37,BG13&gt;=BJ$41,BF13&lt;&gt;"",BE13=""),AND(BH13&gt;=BJ$37,BI13&gt;=BJ$41,BH13&lt;&gt;"",BE13=""),AND(CB13&gt;=CF$37,CC13&gt;=CF$41,CB13&lt;&gt;"",CA13=""),AND(CD13&gt;=CF$37,CE13&gt;=CF$41,CD13&lt;&gt;""),AND(DC13&gt;=DJ$37,DD13&gt;=DJ$41,DC13&lt;&gt;""),AND(DH13&gt;=DJ$37,DI13&gt;=DJ$41,DH13&lt;&gt;""),AND(EE13&gt;=EL$37,EF13&gt;=EL$41,EE13&lt;&gt;""),AND(EJ13&gt;=EL$37,EK13&gt;=EL$41,EJ13&lt;&gt;""),AND(FG13&gt;=FN$37,FH13&gt;=FN$41,FG13&lt;&gt;""),AND(FL13&gt;=FN$37,FM13&gt;=FN$41,FL13&lt;&gt;""),AND(GI13&gt;=GP$37,GJ13&gt;=GP$41,GI13&lt;&gt;""),AND(GN13&gt;=GP$37,GO13&gt;=GP$41,GN13&lt;&gt;""),AND(HK13&gt;=HR$37,HL13&gt;=HR$41,HK13&lt;&gt;""),AND(HP13&gt;=HR$37,HQ13&gt;=HR$41,HP13&lt;&gt;""),AND(IM13&gt;=IT$37,IN13&gt;=IT$41,IM13&lt;&gt;""),AND(IR13&gt;=IT$37,IS13&gt;=IT$41,IR13&lt;&gt;""),AND(JO13&gt;=JV$37,JP13&gt;=JV$41,JO13&lt;&gt;""),AND(JT13&gt;=JV$37,JU13&gt;=JV$41,JT13&lt;&gt;""),AND(KQ13&gt;=KX$37,KR13&gt;=KX$41,KQ13&lt;&gt;""),AND(KV13&gt;=KX$37,KW13&gt;=KX$41,KV13&lt;&gt;""),AND(LS13&gt;=LZ$37,LT13&gt;=LZ$41,LS13&lt;&gt;""),AND(LX13&gt;=LZ$37,LY13&gt;=LZ$41,LX13&lt;&gt;""),AND(MU13&gt;=NB$37,MV13&gt;=NB$41,MU13&lt;&gt;""),AND(MZ13&gt;=NB$37,NA13&gt;=NB$41,MZ13&lt;&gt;""),AND(NW13&gt;=OD$37,NX13&gt;=OD$41,NW13&lt;&gt;""),AND(OB13&gt;=OD$37,OC13&gt;=OD$41,OB13&lt;&gt;""),AND(OY13&gt;=PF$37,OZ13&gt;=PF$41,OY13&lt;&gt;""),AND(PD13&gt;=PF$37,PE13&gt;=PF$41,PD13&lt;&gt;""),AND(QA13&gt;=QH$37,QB13&gt;=QH$41,QA13&lt;&gt;""),AND(QF13&gt;=QH$37,QG13&gt;=QH$41,QF13&lt;&gt;""),AND(RC13&gt;=RJ$37,RD13&gt;=RJ$41,RC13&lt;&gt;""),AND(RH13&gt;=RJ$37,RI13&gt;=RJ$41,RH13&lt;&gt;""),AND(SE13&gt;=SL$37,SF13&gt;=SL$41,SE13&lt;&gt;""),AND(SJ13&gt;=SL$37,SK13&gt;=SL$41,SJ13&lt;&gt;"")),"Merit",IF(OR(AND(AJ13&gt;=AN$36,AK13&gt;=AN$40,AJ13&lt;&gt;"",AI13=""),AND(AL13&gt;=AN$36,AM13&gt;=AN$40,AL13&lt;&gt;"",AI13=""),AND(BF13&gt;=BJ$36,BG13&gt;=BJ$40,BF13&lt;&gt;"",BE13=""),AND(BH13&gt;=BJ$36,BI13&gt;=BJ$40,BH13&lt;&gt;"",BE13=""),AND(CB13&gt;=CF$36,CC13&gt;=CF$40,CB13&lt;&gt;"",CA13=""),AND(CD13&gt;=CF$36,CE13&gt;=CF$40,CD13&lt;&gt;""),AND(DC13&gt;=DJ$36,DD13&gt;=DJ$40,DC13&lt;&gt;""),AND(DH13&gt;=DJ$36,DI13&gt;=DJ$40,DH13&lt;&gt;""),AND(EE13&gt;=EL$36,EF13&gt;=EL$40,EE13&lt;&gt;""),AND(EJ13&gt;=EL$36,EK13&gt;=EL$40,EJ13&lt;&gt;""),AND(FG13&gt;=FN$36,FH13&gt;=FN$40,FG13&lt;&gt;""),AND(FL13&gt;=FN$36,FM13&gt;=FN$40,FL13&lt;&gt;""),AND(GI13&gt;=GP$36,GJ13&gt;=GP$40,GI13&lt;&gt;""),AND(GN13&gt;=GP$36,GO13&gt;=GP$40,GN13&lt;&gt;""),AND(HK13&gt;=HR$36,HL13&gt;=HR$40,HK13&lt;&gt;""),AND(HP13&gt;=HR$36,HQ13&gt;=HR$40,HP13&lt;&gt;""),AND(IM13&gt;=IT$36,IN13&gt;=IT$40,IM13&lt;&gt;""),AND(IR13&gt;=IT$36,IS13&gt;=IT$40,IR13&lt;&gt;""),AND(JO13&gt;=JV$36,JP13&gt;=JV$40,JO13&lt;&gt;""),AND(JT13&gt;=JV$36,JU13&gt;=JV$40,JT13&lt;&gt;""),AND(KQ13&gt;=KX$36,KR13&gt;=KX$40,KQ13&lt;&gt;""),AND(KV13&gt;=KX$36,KW13&gt;=KX$40,KV13&lt;&gt;""),AND(LS13&gt;=LZ$36,LT13&gt;=LZ$40,LS13&lt;&gt;""),AND(LX13&gt;=LZ$36,LY13&gt;=LZ$40,LX13&lt;&gt;""),AND(MU13&gt;=NB$36,MV13&gt;=NB$40,MU13&lt;&gt;""),AND(MZ13&gt;=NB$36,NA13&gt;=NB$40,MZ13&lt;&gt;""),AND(NW13&gt;=OD$36,NX13&gt;=OD$40,NW13&lt;&gt;""),AND(OB13&gt;=OD$36,OC13&gt;=OD$40,OB13&lt;&gt;""),AND(OY13&gt;=PF$36,OZ13&gt;=PF$40,OY13&lt;&gt;""),AND(PD13&gt;=PF$36,PE13&gt;=PF$40,PD13&lt;&gt;""),AND(QA13&gt;=QH$36,QB13&gt;=QH$40,QA13&lt;&gt;""),AND(QF13&gt;=QH$36,QG13&gt;=QH$40,QF13&lt;&gt;""),AND(RC13&gt;=RJ$36,RD13&gt;=RJ$40,RC13&lt;&gt;""),AND(RH13&gt;=RJ$36,RI13&gt;=RJ$40,RH13&lt;&gt;""),AND(SE13&gt;=SL$36,SF13&gt;=SL$40,SE13&lt;&gt;""),AND(SJ13&gt;=SL$36,SK13&gt;=SL$40,SJ13&lt;&gt;"")),"Excellence",IF(I13="P","Worlds Team",IF(F13="P","National Team","")))))</f>
        <v>National Team</v>
      </c>
      <c r="I13" s="3" t="str">
        <f>IF(OR(AND(AJ13&gt;=AN$35,AK13&gt;=AN$39,AJ13&lt;&gt;"",AI13=""),AND(AL13&gt;=AN$35,AM13&gt;=AN$39,AL13&lt;&gt;"",AI13=""),AND(BF13&gt;=BJ$35,BG13&gt;=BJ$39,BF13&lt;&gt;"",BE13=""),AND(BH13&gt;=BJ$35,BI13&gt;=BJ$39,BH13&lt;&gt;"",BE13=""),AND(CB13&gt;=CF$35,CC13&gt;=CF$39,CB13&lt;&gt;"",CA13=""),AND(CD13&gt;=CF$35,CE13&gt;=CF$39,CD13&lt;&gt;""),AND(DC13&gt;=DJ$35,DD13&gt;=DJ$39,DC13&lt;&gt;""),AND(DH13&gt;=DJ$35,DI13&gt;=DJ$39,DH13&lt;&gt;""),AND(EE13&gt;=EL$35,EF13&gt;=EL$39,EE13&lt;&gt;""),AND(EJ13&gt;=EL$35,EK13&gt;=EL$39,EJ13&lt;&gt;""),AND(FG13&gt;=FN$35,FH13&gt;=FN$39,FG13&lt;&gt;""),AND(FL13&gt;=FN$35,FM13&gt;=FN$39,FL13&lt;&gt;""),AND(GI13&gt;=GP$35,GJ13&gt;=GP$39,GI13&lt;&gt;""),AND(GN13&gt;=GP$35,GO13&gt;=GP$39,GN13&lt;&gt;""),AND(HK13&gt;=HR$35,HL13&gt;=HR$39,HK13&lt;&gt;""),AND(HP13&gt;=HR$35,HQ13&gt;=HR$39,HP13&lt;&gt;""),AND(IM13&gt;=IT$35,IN13&gt;=IT$39,IM13&lt;&gt;""),AND(IR13&gt;=IT$35,IS13&gt;=IT$39,IR13&lt;&gt;""),AND(JO13&gt;=JV$35,JP13&gt;=JV$39,JO13&lt;&gt;""),AND(JT13&gt;=JV$35,JU13&gt;=JV$39,JT13&lt;&gt;""),AND(KQ13&gt;=KX$35,KR13&gt;=KX$39,KQ13&lt;&gt;""),AND(KV13&gt;=KX$35,KW13&gt;=KX$39,KV13&lt;&gt;""),AND(LS13&gt;=LZ$35,LT13&gt;=LZ$39,LS13&lt;&gt;""),AND(LX13&gt;=LZ$35,LY13&gt;=LZ$39,LX13&lt;&gt;""),AND(MU13&gt;=NB$35,MV13&gt;=NB$39,MU13&lt;&gt;""),AND(MZ13&gt;=NB$35,NA13&gt;=NB$39,MZ13&lt;&gt;""),AND(NW13&gt;=OD$35,NX13&gt;=OD$39,NW13&lt;&gt;""),AND(OB13&gt;=OD$35,OC13&gt;=OD$39,OB13&lt;&gt;""),AND(OY13&gt;=PF$35,OZ13&gt;=PF$39,OY13&lt;&gt;""),AND(PD13&gt;=PF$35,PE13&gt;=PF$39,PD13&lt;&gt;""),AND(QA13&gt;=QH$35,QB13&gt;=QH$39,QA13&lt;&gt;""),AND(QF13&gt;=QH$35,QG13&gt;=QH$39,QF13&lt;&gt;""),AND(RC13&gt;=RJ$35,RD13&gt;=RJ$39,RC13&lt;&gt;""),AND(RH13&gt;=RJ$35,RI13&gt;=RJ$39,RH13&lt;&gt;""),AND(SE13&gt;=SL$35,SF13&gt;=SL$39,SE13&lt;&gt;""),AND(SJ13&gt;=SL$35,SK13&gt;=SL$39,SJ13&lt;&gt;"")),"P","")</f>
        <v/>
      </c>
      <c r="J13" s="8">
        <f>IF(COUNT(AK13,BG13,CC13)&gt;0,LARGE((AK13,BG13,CC13),1),0)</f>
        <v>52.999999999999993</v>
      </c>
      <c r="K13" s="8" t="str">
        <f>IF(J13=0,"",IF(J13=CC13,$BK$1,IF(J13=BG13,$AO$1,IF(J13=AK13,$S$1,""))))</f>
        <v>2025 Elite Canada</v>
      </c>
      <c r="L13" s="8">
        <f>IF(COUNT(AK13,BG13,CC13)&gt;1,LARGE((AK13,BG13,CC13),2),0)</f>
        <v>46.5</v>
      </c>
      <c r="M13" s="8" t="str">
        <f>IF(K13=0,"",IF(AND(L13=J13,L13=AK13,K13=BG13),$S$1,IF(AND(L13=J13,L13=AK13,L13=CC13),$S$1,IF(AND(L13=J13,L13=CC13,L13=BG13),$AO$1,IF(L13=CC13,$BK$1,IF(L13=BG13,$AO$1,IF(L13=AK13,$S$1,"")))))))</f>
        <v>2025 3rd Domestic Trial</v>
      </c>
      <c r="N13" s="8">
        <f>IF(MAX(AM13,BI13,CE13)&gt;0,MAX(AM13,BI13,CE13),0)</f>
        <v>50.499999999999993</v>
      </c>
      <c r="O13" s="8" t="str">
        <f>IF(N13=0,"",IF(N13=CE13,$BK$1,IF(N13=BI13,$AO$1,IF(N13=AM13,$S$1,""))))</f>
        <v>2025 Elite Canada</v>
      </c>
      <c r="P13" s="8" t="str">
        <f>IF(MAX(CG13:CH13)&gt;0,MAX(CG13:CH13),"")</f>
        <v/>
      </c>
      <c r="Q13" s="11" t="str">
        <f>IF(P13="","",IF(P13=CG13,"("&amp;CG$2&amp;")",IF(P13=CH13,"("&amp;CH$2&amp;")")))</f>
        <v/>
      </c>
      <c r="R13" s="8" t="str">
        <f>IF(P13="","",IF(P13=CG13,IF(P13+IF(L13="",0,L13)=SF13,$RK$1,IF(P13+IF(L13="",0,L13)=RD13,$QI$1,IF(P13+IF(L13="",0,L13)=QB13,$PG$1,IF(P13+IF(L13="",0,L13)=OZ13,$OE$1,IF(P13+IF(L13="",0,L13)=NX13,$NC$1,IF(P13+IF(L13="",0,L13)=MV13,$MA$1,IF(P13+IF(L13="",0,L13)=LT13,$KY$1,IF(P13+IF(L13="",0,L13)=KR13,$JW$1,IF(P13+IF(L13="",0,L13)=JP13,$IU$1,IF(P13+IF(L13="",0,L13)=IN13,$HS$1,IF(P13+IF(L13="",0,L13)=HL13,$GQ$1,IF(P13+IF(L13="",0,L13)=GJ13,$FO$1,IF(P13+IF(L13="",0,L13)=FH13,$EM$1,IF(P13+IF(L13="",0,L13)=EF13,$DK$1,IF(P13+IF(L13="",0,L13)=DD13,$CI$1))))))))))))))),IF(P13=CH13,IF(P13+IF(N13="",0,N13)=SK13,$RK$1,IF(P13+IF(N13="",0,N13)=RI13,$QI$1,IF(P13+IF(N13="",0,N13)=QG13,$PG$1,IF(P13+IF(N13="",0,N13)=PE13,$OE$1,IF(P13+IF(N13="",0,N13)=OC13,$NC$1,IF(P13+IF(N13="",0,N13)=NA13,$MA$1,IF(P13+IF(N13="",0,N13)=LY13,$KY$1,IF(P13+IF(N13="",0,N13)=KW13,$JW$1,IF(P13+IF(N13="",0,N13)=JU13,$IU$1,IF(P13+IF(N13="",0,N13)=IS13,$HS$1,IF(P13+IF(N13="",0,N13)=HQ13,$GQ$1,IF(P13+IF(N13="",0,N13)=GO13,$FO$1,IF(P13+IF(N13="",0,N13)=FM13,$EM$1,IF(P13+IF(N13="",0,N13)=EK13,$DK$1,IF(P13+IF(N13="",0,N13)=DI13,$CI$1))))))))))))))))))</f>
        <v/>
      </c>
      <c r="S13" s="19">
        <v>19.2</v>
      </c>
      <c r="T13" s="19">
        <v>8.4</v>
      </c>
      <c r="U13" s="19">
        <v>0.6</v>
      </c>
      <c r="V13" s="19">
        <v>0</v>
      </c>
      <c r="W13" s="19">
        <v>18.7</v>
      </c>
      <c r="X13" s="19">
        <v>7.3</v>
      </c>
      <c r="Y13" s="19">
        <v>0</v>
      </c>
      <c r="Z13" s="19">
        <v>0</v>
      </c>
      <c r="AA13" s="19">
        <v>18.7</v>
      </c>
      <c r="AB13" s="19">
        <v>6</v>
      </c>
      <c r="AC13" s="19">
        <v>1.4</v>
      </c>
      <c r="AD13" s="19">
        <v>0</v>
      </c>
      <c r="AE13" s="19">
        <v>17.899999999999999</v>
      </c>
      <c r="AF13" s="19">
        <v>9.6</v>
      </c>
      <c r="AG13" s="19">
        <v>0.6</v>
      </c>
      <c r="AH13" s="19">
        <v>0.3</v>
      </c>
      <c r="AI13" s="27"/>
      <c r="AJ13" s="40">
        <f>IF(SUM(T13,X13)&gt;0,SUM(T13,X13),"")</f>
        <v>15.7</v>
      </c>
      <c r="AK13" s="40">
        <f>IF(SUM(S13:T13,V13:X13,Z13)-U13-Y13&gt;0,SUM(S13:T13,V13:X13,Z13)-U13-Y13,"")</f>
        <v>52.999999999999993</v>
      </c>
      <c r="AL13" s="40">
        <f>IF(SUM(AB13,AF13)&gt;0,SUM(AB13,AF13),"")</f>
        <v>15.6</v>
      </c>
      <c r="AM13" s="40">
        <f>IF(SUM(AA13:AB13,AD13:AF13,AH13)-SUM(AC13,AG13)&gt;0,SUM(AA13:AB13,AD13:AF13,AH13)-SUM(AC13,AG13),"")</f>
        <v>50.499999999999993</v>
      </c>
      <c r="AN13" s="40">
        <f>IF(SUM(AK13,AM13)&gt;0,SUM(AK13,AM13),"")</f>
        <v>103.49999999999999</v>
      </c>
      <c r="AO13" s="18">
        <v>18.2</v>
      </c>
      <c r="AP13" s="18">
        <v>8.4</v>
      </c>
      <c r="AQ13" s="18">
        <v>0.8</v>
      </c>
      <c r="AR13" s="18">
        <v>0</v>
      </c>
      <c r="AS13" s="18">
        <v>15.4</v>
      </c>
      <c r="AT13" s="18">
        <v>3.6</v>
      </c>
      <c r="AU13" s="18">
        <v>0</v>
      </c>
      <c r="AV13" s="18">
        <v>0</v>
      </c>
      <c r="AW13" s="18"/>
      <c r="AX13" s="18"/>
      <c r="AY13" s="18"/>
      <c r="AZ13" s="18"/>
      <c r="BA13" s="18"/>
      <c r="BB13" s="18"/>
      <c r="BC13" s="18"/>
      <c r="BD13" s="18"/>
      <c r="BE13" s="28"/>
      <c r="BF13" s="11">
        <f>IF(SUM(AP13,AT13)&gt;0,SUM(AP13,AT13),"")</f>
        <v>12</v>
      </c>
      <c r="BG13" s="11">
        <f>IF(SUM(AO13:AP13,AR13:AT13,AV13)-AQ13-AU13&gt;0,SUM(AO13:AP13,AR13:AT13,AV13)-AQ13-AU13,"")</f>
        <v>44.800000000000004</v>
      </c>
      <c r="BH13" s="11" t="str">
        <f>IF(SUM(AX13,BB13)&gt;0,SUM(AX13,BB13),"")</f>
        <v/>
      </c>
      <c r="BI13" s="11" t="str">
        <f>IF(SUM(AW13:AX13,AZ13:BB13,BD13)-SUM(AY13,BC13)&gt;0,SUM(AW13:AX13,AZ13:BB13,BD13)-SUM(AY13,BC13),"")</f>
        <v/>
      </c>
      <c r="BJ13" s="11">
        <f>IF(SUM(BG13,BI13)&gt;0,SUM(BG13,BI13),"")</f>
        <v>44.800000000000004</v>
      </c>
      <c r="BK13" s="19">
        <v>19</v>
      </c>
      <c r="BL13" s="19">
        <v>8.4</v>
      </c>
      <c r="BM13" s="19">
        <v>0</v>
      </c>
      <c r="BN13" s="19">
        <v>0</v>
      </c>
      <c r="BO13" s="19">
        <v>15.5</v>
      </c>
      <c r="BP13" s="19">
        <v>3.6</v>
      </c>
      <c r="BQ13" s="19">
        <v>0</v>
      </c>
      <c r="BR13" s="19">
        <v>0</v>
      </c>
      <c r="BS13" s="19"/>
      <c r="BT13" s="19"/>
      <c r="BU13" s="19"/>
      <c r="BV13" s="19"/>
      <c r="BW13" s="19"/>
      <c r="BX13" s="19"/>
      <c r="BY13" s="19"/>
      <c r="BZ13" s="19"/>
      <c r="CA13" s="27"/>
      <c r="CB13" s="40">
        <f>IF(SUM(BL13,BP13)&gt;0,SUM(BL13,BP13),"")</f>
        <v>12</v>
      </c>
      <c r="CC13" s="40">
        <f>IF(SUM(BK13:BL13,BN13:BP13,BR13)-BM13-BQ13&gt;0,SUM(BK13:BL13,BN13:BP13,BR13)-BM13-BQ13,"")</f>
        <v>46.5</v>
      </c>
      <c r="CD13" s="40" t="str">
        <f>IF(SUM(BT13,BX13)&gt;0,SUM(BT13,BX13),"")</f>
        <v/>
      </c>
      <c r="CE13" s="40" t="str">
        <f>IF(SUM(BS13:BT13,BV13:BX13,BZ13)-SUM(BU13,BY13)&gt;0,SUM(BS13:BT13,BV13:BX13,BZ13)-SUM(BU13,BY13),"")</f>
        <v/>
      </c>
      <c r="CF13" s="40">
        <f>IF(SUM(CC13,CE13)&gt;0,SUM(CC13,CE13),"")</f>
        <v>46.5</v>
      </c>
      <c r="CG13" s="51" t="str">
        <f>IF(MAX(DD13,EF13,FH13,GJ13,HL13,IN13,JP13,KR13,LT13,MV13,NX13,OZ13,QB13,RD13,SF13)-IF(L13="",0,L13)&gt;0.001,MAX(DD13,EF13,FH13,GJ13,HL13,IN13,JP13,KR13,LT13,MV13,NX13,OZ13,QB13,RD13,SF13)-IF(L13="",0,L13),"")</f>
        <v/>
      </c>
      <c r="CH13" s="51" t="str">
        <f>IF(MAX(DI13,EK13,FM13,GO13,HQ13,IS13,JU13,KW13,LY13,NA13,OC13,PE13,QG13,RI13,SK13)-IF(N13="",0,N13)&gt;0.001,MAX(DI13,EK13,FM13,GO13,HQ13,IS13,JU13,KW13,LY13,NA13,OC13,PE13,QG13,RI13,SK13)-IF(N13="",0,N13),"")</f>
        <v/>
      </c>
      <c r="CI13" s="17"/>
      <c r="CJ13" s="17"/>
      <c r="CK13" s="17"/>
      <c r="CL13" s="17"/>
      <c r="CM13" s="17"/>
      <c r="CN13" s="17"/>
      <c r="CO13" s="17"/>
      <c r="CP13" s="17"/>
      <c r="CQ13" s="17"/>
      <c r="CR13" s="17"/>
      <c r="CS13" s="17"/>
      <c r="CT13" s="17"/>
      <c r="CU13" s="17"/>
      <c r="CV13" s="17"/>
      <c r="CW13" s="17"/>
      <c r="CX13" s="17"/>
      <c r="CY13" s="17"/>
      <c r="CZ13" s="17"/>
      <c r="DA13" s="17"/>
      <c r="DB13" s="17"/>
      <c r="DC13" s="40" t="str">
        <f>IF(SUM(CJ13,CN13)&gt;0,SUM(CJ13,CN13),"")</f>
        <v/>
      </c>
      <c r="DD13" s="40" t="str">
        <f>IF(SUM(CI13:CJ13,CL13:CN13,CP13)-CK13-CO13&gt;0,SUM(CI13:CJ13,CL13:CN13,CP13)-CK13-CO13,"")</f>
        <v/>
      </c>
      <c r="DE13" s="40" t="str">
        <f>IF(SUM(CQ13:CR13,CT13)-CS13&gt;0,SUM(CQ13:CR13,CT13)-CS13,"")</f>
        <v/>
      </c>
      <c r="DF13" s="40" t="str">
        <f>IF(SUM(CJ13,CN13,CR13)&gt;0,SUM(CJ13,CN13,CR13),"")</f>
        <v/>
      </c>
      <c r="DG13" s="40" t="str">
        <f>IF(SUM(DD13,DE13)&gt;0,SUM(DD13,DE13),"")</f>
        <v/>
      </c>
      <c r="DH13" s="40" t="str">
        <f>IF(SUM(CV13,CZ13)&gt;0,SUM(CV13,CZ13),"")</f>
        <v/>
      </c>
      <c r="DI13" s="40" t="str">
        <f>IF(SUM(CU13:CV13,CX13:CZ13,DB13)-SUM(CW13,DA13)&gt;0,SUM(CU13:CV13,CX13:CZ13,DB13)-SUM(CW13,DA13),"")</f>
        <v/>
      </c>
      <c r="DJ13" s="40" t="str">
        <f>IF(SUM(DD13,DE13,DI13)&gt;0,SUM(DD13,DE13,DI13),"")</f>
        <v/>
      </c>
      <c r="DK13" s="18"/>
      <c r="DL13" s="18"/>
      <c r="DM13" s="18"/>
      <c r="DN13" s="18"/>
      <c r="DO13" s="18"/>
      <c r="DP13" s="18"/>
      <c r="DQ13" s="18"/>
      <c r="DR13" s="18"/>
      <c r="DS13" s="18"/>
      <c r="DT13" s="18"/>
      <c r="DU13" s="18"/>
      <c r="DV13" s="18"/>
      <c r="DW13" s="18"/>
      <c r="DX13" s="18"/>
      <c r="DY13" s="18"/>
      <c r="DZ13" s="18"/>
      <c r="EA13" s="18"/>
      <c r="EB13" s="18"/>
      <c r="EC13" s="18"/>
      <c r="ED13" s="18"/>
      <c r="EE13" s="11" t="str">
        <f>IF(SUM(DL13,DP13)&gt;0,SUM(DL13,DP13),"")</f>
        <v/>
      </c>
      <c r="EF13" s="11" t="str">
        <f>IF(SUM(DK13:DL13,DN13:DP13,DR13)-DM13-DQ13&gt;0,SUM(DK13:DL13,DN13:DP13,DR13)-DM13-DQ13,"")</f>
        <v/>
      </c>
      <c r="EG13" s="11" t="str">
        <f>IF(SUM(DS13:DT13,DV13)-DU13&gt;0,SUM(DS13:DT13,DV13)-DU13,"")</f>
        <v/>
      </c>
      <c r="EH13" s="11" t="str">
        <f>IF(SUM(DL13,DP13,DT13)&gt;0,SUM(DL13,DP13,DT13),"")</f>
        <v/>
      </c>
      <c r="EI13" s="11" t="str">
        <f>IF(SUM(EF13,EG13)&gt;0,SUM(EF13,EG13),"")</f>
        <v/>
      </c>
      <c r="EJ13" s="11" t="str">
        <f>IF(SUM(DX13,EB13)&gt;0,SUM(DX13,EB13),"")</f>
        <v/>
      </c>
      <c r="EK13" s="11" t="str">
        <f>IF(SUM(DW13:DX13,DZ13:EB13,ED13)-SUM(DY13,EC13)&gt;0,SUM(DW13:DX13,DZ13:EB13,ED13)-SUM(DY13,EC13),"")</f>
        <v/>
      </c>
      <c r="EL13" s="11" t="str">
        <f>IF(SUM(EF13,EG13,EK13)&gt;0,SUM(EF13,EG13,EK13),"")</f>
        <v/>
      </c>
      <c r="EM13" s="17"/>
      <c r="EN13" s="17"/>
      <c r="EO13" s="17"/>
      <c r="EP13" s="17"/>
      <c r="EQ13" s="17"/>
      <c r="ER13" s="17"/>
      <c r="ES13" s="17"/>
      <c r="ET13" s="17"/>
      <c r="EU13" s="17"/>
      <c r="EV13" s="17"/>
      <c r="EW13" s="17"/>
      <c r="EX13" s="17"/>
      <c r="EY13" s="17"/>
      <c r="EZ13" s="17"/>
      <c r="FA13" s="17"/>
      <c r="FB13" s="17"/>
      <c r="FC13" s="17"/>
      <c r="FD13" s="17"/>
      <c r="FE13" s="17"/>
      <c r="FF13" s="17"/>
      <c r="FG13" s="40" t="str">
        <f>IF(SUM(EN13,ER13)&gt;0,SUM(EN13,ER13),"")</f>
        <v/>
      </c>
      <c r="FH13" s="40" t="str">
        <f>IF(SUM(EM13:EN13,EP13:ER13,ET13)-EO13-ES13&gt;0,SUM(EM13:EN13,EP13:ER13,ET13)-EO13-ES13,"")</f>
        <v/>
      </c>
      <c r="FI13" s="40" t="str">
        <f>IF(SUM(EU13:EV13,EX13)-EW13&gt;0,SUM(EU13:EV13,EX13)-EW13,"")</f>
        <v/>
      </c>
      <c r="FJ13" s="40" t="str">
        <f>IF(SUM(EN13,ER13,EV13)&gt;0,SUM(EN13,ER13,EV13),"")</f>
        <v/>
      </c>
      <c r="FK13" s="40" t="str">
        <f>IF(SUM(FH13,FI13)&gt;0,SUM(FH13,FI13),"")</f>
        <v/>
      </c>
      <c r="FL13" s="40" t="str">
        <f>IF(SUM(EZ13,FD13)&gt;0,SUM(EZ13,FD13),"")</f>
        <v/>
      </c>
      <c r="FM13" s="40" t="str">
        <f>IF(SUM(EY13:EZ13,FB13:FD13,FF13)-SUM(FA13,FE13)&gt;0,SUM(EY13:EZ13,FB13:FD13,FF13)-SUM(FA13,FE13),"")</f>
        <v/>
      </c>
      <c r="FN13" s="40" t="str">
        <f>IF(SUM(FH13,FI13,FM13)&gt;0,SUM(FH13,FI13,FM13),"")</f>
        <v/>
      </c>
      <c r="FO13" s="18"/>
      <c r="FP13" s="18"/>
      <c r="FQ13" s="18"/>
      <c r="FR13" s="18"/>
      <c r="FS13" s="18"/>
      <c r="FT13" s="18"/>
      <c r="FU13" s="18"/>
      <c r="FV13" s="18"/>
      <c r="FW13" s="18"/>
      <c r="FX13" s="18"/>
      <c r="FY13" s="18"/>
      <c r="FZ13" s="18"/>
      <c r="GA13" s="18"/>
      <c r="GB13" s="18"/>
      <c r="GC13" s="18"/>
      <c r="GD13" s="18"/>
      <c r="GE13" s="18"/>
      <c r="GF13" s="18"/>
      <c r="GG13" s="18"/>
      <c r="GH13" s="18"/>
      <c r="GI13" s="11" t="str">
        <f>IF(SUM(FP13,FT13)&gt;0,SUM(FP13,FT13),"")</f>
        <v/>
      </c>
      <c r="GJ13" s="11" t="str">
        <f>IF(SUM(FO13:FP13,FR13:FT13,FV13)-FQ13-FU13&gt;0,SUM(FO13:FP13,FR13:FT13,FV13)-FQ13-FU13,"")</f>
        <v/>
      </c>
      <c r="GK13" s="11" t="str">
        <f>IF(SUM(FW13:FX13,FZ13)-FY13&gt;0,SUM(FW13:FX13,FZ13)-FY13,"")</f>
        <v/>
      </c>
      <c r="GL13" s="11" t="str">
        <f>IF(SUM(FP13,FT13,FX13)&gt;0,SUM(FP13,FT13,FX13),"")</f>
        <v/>
      </c>
      <c r="GM13" s="11" t="str">
        <f>IF(SUM(GJ13,GK13)&gt;0,SUM(GJ13,GK13),"")</f>
        <v/>
      </c>
      <c r="GN13" s="11" t="str">
        <f>IF(SUM(GB13,GF13)&gt;0,SUM(GB13,GF13),"")</f>
        <v/>
      </c>
      <c r="GO13" s="11" t="str">
        <f>IF(SUM(GA13:GB13,GD13:GF13,GH13)-SUM(GC13,GG13)&gt;0,SUM(GA13:GB13,GD13:GF13,GH13)-SUM(GC13,GG13),"")</f>
        <v/>
      </c>
      <c r="GP13" s="11" t="str">
        <f>IF(SUM(GJ13,GK13,GO13)&gt;0,SUM(GJ13,GK13,GO13),"")</f>
        <v/>
      </c>
      <c r="GQ13" s="17">
        <v>19</v>
      </c>
      <c r="GR13" s="17">
        <v>8.4</v>
      </c>
      <c r="GS13" s="17">
        <v>0</v>
      </c>
      <c r="GT13" s="17">
        <v>0</v>
      </c>
      <c r="GU13" s="17">
        <v>15.2</v>
      </c>
      <c r="GV13" s="17">
        <v>3.6</v>
      </c>
      <c r="GW13" s="17">
        <v>0</v>
      </c>
      <c r="GX13" s="17">
        <v>0</v>
      </c>
      <c r="GY13" s="17"/>
      <c r="GZ13" s="17"/>
      <c r="HA13" s="17"/>
      <c r="HB13" s="17"/>
      <c r="HC13" s="17"/>
      <c r="HD13" s="17"/>
      <c r="HE13" s="17"/>
      <c r="HF13" s="17"/>
      <c r="HG13" s="17"/>
      <c r="HH13" s="17"/>
      <c r="HI13" s="17"/>
      <c r="HJ13" s="17"/>
      <c r="HK13" s="40">
        <f>IF(SUM(GR13,GV13)&gt;0,SUM(GR13,GV13),"")</f>
        <v>12</v>
      </c>
      <c r="HL13" s="40">
        <f>IF(SUM(GQ13:GR13,GT13:GV13,GX13)-GS13-GW13&gt;0,SUM(GQ13:GR13,GT13:GV13,GX13)-GS13-GW13,"")</f>
        <v>46.199999999999996</v>
      </c>
      <c r="HM13" s="40" t="str">
        <f>IF(SUM(GY13:GZ13,HB13)-HA13&gt;0,SUM(GY13:GZ13,HB13)-HA13,"")</f>
        <v/>
      </c>
      <c r="HN13" s="40">
        <f>IF(SUM(GR13,GV13,GZ13)&gt;0,SUM(GR13,GV13,GZ13),"")</f>
        <v>12</v>
      </c>
      <c r="HO13" s="40">
        <f>IF(SUM(HL13,HM13)&gt;0,SUM(HL13,HM13),"")</f>
        <v>46.199999999999996</v>
      </c>
      <c r="HP13" s="40" t="str">
        <f>IF(SUM(HD13,HH13)&gt;0,SUM(HD13,HH13),"")</f>
        <v/>
      </c>
      <c r="HQ13" s="40" t="str">
        <f>IF(SUM(HC13:HD13,HF13:HH13,HJ13)-SUM(HE13,HI13)&gt;0,SUM(HC13:HD13,HF13:HH13,HJ13)-SUM(HE13,HI13),"")</f>
        <v/>
      </c>
      <c r="HR13" s="40">
        <f>IF(SUM(HL13,HM13,HQ13)&gt;0,SUM(HL13,HM13,HQ13),"")</f>
        <v>46.199999999999996</v>
      </c>
      <c r="HS13" s="18"/>
      <c r="HT13" s="18"/>
      <c r="HU13" s="18"/>
      <c r="HV13" s="18"/>
      <c r="HW13" s="18"/>
      <c r="HX13" s="18"/>
      <c r="HY13" s="18"/>
      <c r="HZ13" s="18"/>
      <c r="IA13" s="18"/>
      <c r="IB13" s="18"/>
      <c r="IC13" s="18"/>
      <c r="ID13" s="18"/>
      <c r="IE13" s="18"/>
      <c r="IF13" s="18"/>
      <c r="IG13" s="18"/>
      <c r="IH13" s="18"/>
      <c r="II13" s="18"/>
      <c r="IJ13" s="18"/>
      <c r="IK13" s="18"/>
      <c r="IL13" s="18"/>
      <c r="IM13" s="11" t="str">
        <f>IF(SUM(HT13,HX13)&gt;0,SUM(HT13,HX13),"")</f>
        <v/>
      </c>
      <c r="IN13" s="11" t="str">
        <f>IF(SUM(HS13:HT13,HV13:HX13,HZ13)-HU13-HY13&gt;0,SUM(HS13:HT13,HV13:HX13,HZ13)-HU13-HY13,"")</f>
        <v/>
      </c>
      <c r="IO13" s="11" t="str">
        <f>IF(SUM(IA13:IB13,ID13)-IC13&gt;0,SUM(IA13:IB13,ID13)-IC13,"")</f>
        <v/>
      </c>
      <c r="IP13" s="11" t="str">
        <f>IF(SUM(HT13,HX13,IB13)&gt;0,SUM(HT13,HX13,IB13),"")</f>
        <v/>
      </c>
      <c r="IQ13" s="11" t="str">
        <f>IF(SUM(IN13,IO13)&gt;0,SUM(IN13,IO13),"")</f>
        <v/>
      </c>
      <c r="IR13" s="11" t="str">
        <f>IF(SUM(IF13,IJ13)&gt;0,SUM(IF13,IJ13),"")</f>
        <v/>
      </c>
      <c r="IS13" s="11" t="str">
        <f>IF(SUM(IE13:IF13,IH13:IJ13,IL13)-SUM(IG13,IK13)&gt;0,SUM(IE13:IF13,IH13:IJ13,IL13)-SUM(IG13,IK13),"")</f>
        <v/>
      </c>
      <c r="IT13" s="11" t="str">
        <f>IF(SUM(IN13,IO13,IS13)&gt;0,SUM(IN13,IO13,IS13),"")</f>
        <v/>
      </c>
      <c r="IU13" s="17"/>
      <c r="IV13" s="17"/>
      <c r="IW13" s="17"/>
      <c r="IX13" s="17"/>
      <c r="IY13" s="17"/>
      <c r="IZ13" s="17"/>
      <c r="JA13" s="17"/>
      <c r="JB13" s="17"/>
      <c r="JC13" s="17"/>
      <c r="JD13" s="17"/>
      <c r="JE13" s="17"/>
      <c r="JF13" s="17"/>
      <c r="JG13" s="17"/>
      <c r="JH13" s="17"/>
      <c r="JI13" s="17"/>
      <c r="JJ13" s="17"/>
      <c r="JK13" s="17"/>
      <c r="JL13" s="17"/>
      <c r="JM13" s="17"/>
      <c r="JN13" s="17"/>
      <c r="JO13" s="40" t="str">
        <f>IF(SUM(IV13,IZ13)&gt;0,SUM(IV13,IZ13),"")</f>
        <v/>
      </c>
      <c r="JP13" s="40" t="str">
        <f>IF(SUM(IU13:IV13,IX13:IZ13,JB13)-IW13-JA13&gt;0,SUM(IU13:IV13,IX13:IZ13,JB13)-IW13-JA13,"")</f>
        <v/>
      </c>
      <c r="JQ13" s="40" t="str">
        <f>IF(SUM(JC13:JD13,JF13)-JE13&gt;0,SUM(JC13:JD13,JF13)-JE13,"")</f>
        <v/>
      </c>
      <c r="JR13" s="40" t="str">
        <f>IF(SUM(IV13,IZ13,JD13)&gt;0,SUM(IV13,IZ13,JD13),"")</f>
        <v/>
      </c>
      <c r="JS13" s="40" t="str">
        <f>IF(SUM(JP13,JQ13)&gt;0,SUM(JP13,JQ13),"")</f>
        <v/>
      </c>
      <c r="JT13" s="40" t="str">
        <f>IF(SUM(JH13,JL13)&gt;0,SUM(JH13,JL13),"")</f>
        <v/>
      </c>
      <c r="JU13" s="40" t="str">
        <f>IF(SUM(JG13:JH13,JJ13:JL13,JN13)-SUM(JI13,JM13)&gt;0,SUM(JG13:JH13,JJ13:JL13,JN13)-SUM(JI13,JM13),"")</f>
        <v/>
      </c>
      <c r="JV13" s="40" t="str">
        <f>IF(SUM(JP13,JQ13,JU13)&gt;0,SUM(JP13,JQ13,JU13),"")</f>
        <v/>
      </c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8"/>
      <c r="KM13" s="18"/>
      <c r="KN13" s="18"/>
      <c r="KO13" s="18"/>
      <c r="KP13" s="18"/>
      <c r="KQ13" s="11" t="str">
        <f>IF(SUM(JX13,KB13)&gt;0,SUM(JX13,KB13),"")</f>
        <v/>
      </c>
      <c r="KR13" s="11" t="str">
        <f>IF(SUM(JW13:JX13,JZ13:KB13,KD13)-JY13-KC13&gt;0,SUM(JW13:JX13,JZ13:KB13,KD13)-JY13-KC13,"")</f>
        <v/>
      </c>
      <c r="KS13" s="11" t="str">
        <f>IF(SUM(KE13:KF13,KH13)-KG13&gt;0,SUM(KE13:KF13,KH13)-KG13,"")</f>
        <v/>
      </c>
      <c r="KT13" s="11" t="str">
        <f>IF(SUM(JX13,KB13,KF13)&gt;0,SUM(JX13,KB13,KF13),"")</f>
        <v/>
      </c>
      <c r="KU13" s="11" t="str">
        <f>IF(SUM(KR13,KS13)&gt;0,SUM(KR13,KS13),"")</f>
        <v/>
      </c>
      <c r="KV13" s="11" t="str">
        <f>IF(SUM(KJ13,KN13)&gt;0,SUM(KJ13,KN13),"")</f>
        <v/>
      </c>
      <c r="KW13" s="11" t="str">
        <f>IF(SUM(KI13:KJ13,KL13:KN13,KP13)-SUM(KK13,KO13)&gt;0,SUM(KI13:KJ13,KL13:KN13,KP13)-SUM(KK13,KO13),"")</f>
        <v/>
      </c>
      <c r="KX13" s="11" t="str">
        <f>IF(SUM(KR13,KS13,KW13)&gt;0,SUM(KR13,KS13,KW13),"")</f>
        <v/>
      </c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40" t="str">
        <f>IF(SUM(KZ13,LD13)&gt;0,SUM(KZ13,LD13),"")</f>
        <v/>
      </c>
      <c r="LT13" s="40" t="str">
        <f>IF(SUM(KY13:KZ13,LB13:LD13,LF13)-LA13-LE13&gt;0,SUM(KY13:KZ13,LB13:LD13,LF13)-LA13-LE13,"")</f>
        <v/>
      </c>
      <c r="LU13" s="40" t="str">
        <f>IF(SUM(LG13:LH13,LJ13)-LI13&gt;0,SUM(LG13:LH13,LJ13)-LI13,"")</f>
        <v/>
      </c>
      <c r="LV13" s="40" t="str">
        <f>IF(SUM(KZ13,LD13,LH13)&gt;0,SUM(KZ13,LD13,LH13),"")</f>
        <v/>
      </c>
      <c r="LW13" s="40" t="str">
        <f>IF(SUM(LT13,LU13)&gt;0,SUM(LT13,LU13),"")</f>
        <v/>
      </c>
      <c r="LX13" s="40" t="str">
        <f>IF(SUM(LL13,LP13)&gt;0,SUM(LL13,LP13),"")</f>
        <v/>
      </c>
      <c r="LY13" s="40" t="str">
        <f>IF(SUM(LK13:LL13,LN13:LP13,LR13)-SUM(LM13,LQ13)&gt;0,SUM(LK13:LL13,LN13:LP13,LR13)-SUM(LM13,LQ13),"")</f>
        <v/>
      </c>
      <c r="LZ13" s="40" t="str">
        <f>IF(SUM(LT13,LU13,LY13)&gt;0,SUM(LT13,LU13,LY13),"")</f>
        <v/>
      </c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1" t="str">
        <f>IF(SUM(MB13,MF13)&gt;0,SUM(MB13,MF13),"")</f>
        <v/>
      </c>
      <c r="MV13" s="11" t="str">
        <f>IF(SUM(MA13:MB13,MD13:MF13,MH13)-MC13-MG13&gt;0,SUM(MA13:MB13,MD13:MF13,MH13)-MC13-MG13,"")</f>
        <v/>
      </c>
      <c r="MW13" s="11" t="str">
        <f>IF(SUM(MI13:MJ13,ML13)-MK13&gt;0,SUM(MI13:MJ13,ML13)-MK13,"")</f>
        <v/>
      </c>
      <c r="MX13" s="11" t="str">
        <f>IF(SUM(MB13,MF13,MJ13)&gt;0,SUM(MB13,MF13,MJ13),"")</f>
        <v/>
      </c>
      <c r="MY13" s="11" t="str">
        <f>IF(SUM(MV13,MW13)&gt;0,SUM(MV13,MW13),"")</f>
        <v/>
      </c>
      <c r="MZ13" s="11" t="str">
        <f>IF(SUM(MN13,MR13)&gt;0,SUM(MN13,MR13),"")</f>
        <v/>
      </c>
      <c r="NA13" s="11" t="str">
        <f>IF(SUM(MM13:MN13,MP13:MR13,MT13)-SUM(MO13,MS13)&gt;0,SUM(MM13:MN13,MP13:MR13,MT13)-SUM(MO13,MS13),"")</f>
        <v/>
      </c>
      <c r="NB13" s="11" t="str">
        <f>IF(SUM(MV13,MW13,NA13)&gt;0,SUM(MV13,MW13,NA13),"")</f>
        <v/>
      </c>
      <c r="NC13" s="17"/>
      <c r="ND13" s="17"/>
      <c r="NE13" s="17"/>
      <c r="NF13" s="17"/>
      <c r="NG13" s="17"/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40" t="str">
        <f>IF(SUM(ND13,NH13)&gt;0,SUM(ND13,NH13),"")</f>
        <v/>
      </c>
      <c r="NX13" s="40" t="str">
        <f>IF(SUM(NC13:ND13,NF13:NH13,NJ13)-NE13-NI13&gt;0,SUM(NC13:ND13,NF13:NH13,NJ13)-NE13-NI13,"")</f>
        <v/>
      </c>
      <c r="NY13" s="40" t="str">
        <f>IF(SUM(NK13:NL13,NN13)-NM13&gt;0,SUM(NK13:NL13,NN13)-NM13,"")</f>
        <v/>
      </c>
      <c r="NZ13" s="40" t="str">
        <f>IF(SUM(ND13,NH13,NL13)&gt;0,SUM(ND13,NH13,NL13),"")</f>
        <v/>
      </c>
      <c r="OA13" s="40" t="str">
        <f>IF(SUM(NX13,NY13)&gt;0,SUM(NX13,NY13),"")</f>
        <v/>
      </c>
      <c r="OB13" s="40" t="str">
        <f>IF(SUM(NP13,NT13)&gt;0,SUM(NP13,NT13),"")</f>
        <v/>
      </c>
      <c r="OC13" s="40" t="str">
        <f>IF(SUM(NO13:NP13,NR13:NT13,NV13)-SUM(NQ13,NU13)&gt;0,SUM(NO13:NP13,NR13:NT13,NV13)-SUM(NQ13,NU13),"")</f>
        <v/>
      </c>
      <c r="OD13" s="40" t="str">
        <f>IF(SUM(NX13,NY13,OC13)&gt;0,SUM(NX13,NY13,OC13),"")</f>
        <v/>
      </c>
      <c r="OE13" s="18"/>
      <c r="OF13" s="18"/>
      <c r="OG13" s="18"/>
      <c r="OH13" s="18"/>
      <c r="OI13" s="18"/>
      <c r="OJ13" s="18"/>
      <c r="OK13" s="18"/>
      <c r="OL13" s="18"/>
      <c r="OM13" s="18"/>
      <c r="ON13" s="18"/>
      <c r="OO13" s="18"/>
      <c r="OP13" s="18"/>
      <c r="OQ13" s="18"/>
      <c r="OR13" s="18"/>
      <c r="OS13" s="18"/>
      <c r="OT13" s="18"/>
      <c r="OU13" s="18"/>
      <c r="OV13" s="18"/>
      <c r="OW13" s="18"/>
      <c r="OX13" s="18"/>
      <c r="OY13" s="11" t="str">
        <f>IF(SUM(OF13,OJ13)&gt;0,SUM(OF13,OJ13),"")</f>
        <v/>
      </c>
      <c r="OZ13" s="11" t="str">
        <f>IF(SUM(OE13:OF13,OH13:OJ13,OL13)-OG13-OK13&gt;0,SUM(OE13:OF13,OH13:OJ13,OL13)-OG13-OK13,"")</f>
        <v/>
      </c>
      <c r="PA13" s="11" t="str">
        <f>IF(SUM(OM13:ON13,OP13)-OO13&gt;0,SUM(OM13:ON13,OP13)-OO13,"")</f>
        <v/>
      </c>
      <c r="PB13" s="11" t="str">
        <f>IF(SUM(OF13,OJ13,ON13)&gt;0,SUM(OF13,OJ13,ON13),"")</f>
        <v/>
      </c>
      <c r="PC13" s="11" t="str">
        <f>IF(SUM(OZ13,PA13)&gt;0,SUM(OZ13,PA13),"")</f>
        <v/>
      </c>
      <c r="PD13" s="11" t="str">
        <f>IF(SUM(OR13,OV13)&gt;0,SUM(OR13,OV13),"")</f>
        <v/>
      </c>
      <c r="PE13" s="11" t="str">
        <f>IF(SUM(OQ13:OR13,OT13:OV13,OX13)-SUM(OS13,OW13)&gt;0,SUM(OQ13:OR13,OT13:OV13,OX13)-SUM(OS13,OW13),"")</f>
        <v/>
      </c>
      <c r="PF13" s="11" t="str">
        <f>IF(SUM(OZ13,PA13,PE13)&gt;0,SUM(OZ13,PA13,PE13),"")</f>
        <v/>
      </c>
      <c r="PG13" s="17"/>
      <c r="PH13" s="17"/>
      <c r="PI13" s="17"/>
      <c r="PJ13" s="17"/>
      <c r="PK13" s="17"/>
      <c r="PL13" s="17"/>
      <c r="PM13" s="17"/>
      <c r="PN13" s="17"/>
      <c r="PO13" s="17"/>
      <c r="PP13" s="17"/>
      <c r="PQ13" s="17"/>
      <c r="PR13" s="17"/>
      <c r="PS13" s="17"/>
      <c r="PT13" s="17"/>
      <c r="PU13" s="17"/>
      <c r="PV13" s="17"/>
      <c r="PW13" s="17"/>
      <c r="PX13" s="17"/>
      <c r="PY13" s="17"/>
      <c r="PZ13" s="17"/>
      <c r="QA13" s="40" t="str">
        <f>IF(SUM(PH13,PL13)&gt;0,SUM(PH13,PL13),"")</f>
        <v/>
      </c>
      <c r="QB13" s="40" t="str">
        <f>IF(SUM(PG13:PH13,PJ13:PL13,PN13)-PI13-PM13&gt;0,SUM(PG13:PH13,PJ13:PL13,PN13)-PI13-PM13,"")</f>
        <v/>
      </c>
      <c r="QC13" s="40" t="str">
        <f>IF(SUM(PO13:PP13,PR13)-PQ13&gt;0,SUM(PO13:PP13,PR13)-PQ13,"")</f>
        <v/>
      </c>
      <c r="QD13" s="40" t="str">
        <f>IF(SUM(PH13,PL13,PP13)&gt;0,SUM(PH13,PL13,PP13),"")</f>
        <v/>
      </c>
      <c r="QE13" s="40" t="str">
        <f>IF(SUM(QB13,QC13)&gt;0,SUM(QB13,QC13),"")</f>
        <v/>
      </c>
      <c r="QF13" s="40" t="str">
        <f>IF(SUM(PT13,PX13)&gt;0,SUM(PT13,PX13),"")</f>
        <v/>
      </c>
      <c r="QG13" s="40" t="str">
        <f>IF(SUM(PS13:PT13,PV13:PX13,PZ13)-SUM(PU13,PY13)&gt;0,SUM(PS13:PT13,PV13:PX13,PZ13)-SUM(PU13,PY13),"")</f>
        <v/>
      </c>
      <c r="QH13" s="40" t="str">
        <f>IF(SUM(QB13,QC13,QG13)&gt;0,SUM(QB13,QC13,QG13),"")</f>
        <v/>
      </c>
      <c r="QI13" s="18"/>
      <c r="QJ13" s="18"/>
      <c r="QK13" s="18"/>
      <c r="QL13" s="18"/>
      <c r="QM13" s="18"/>
      <c r="QN13" s="18"/>
      <c r="QO13" s="18"/>
      <c r="QP13" s="18"/>
      <c r="QQ13" s="18"/>
      <c r="QR13" s="18"/>
      <c r="QS13" s="18"/>
      <c r="QT13" s="18"/>
      <c r="QU13" s="18"/>
      <c r="QV13" s="18"/>
      <c r="QW13" s="18"/>
      <c r="QX13" s="18"/>
      <c r="QY13" s="18"/>
      <c r="QZ13" s="18"/>
      <c r="RA13" s="18"/>
      <c r="RB13" s="18"/>
      <c r="RC13" s="11" t="str">
        <f>IF(SUM(QJ13,QN13)&gt;0,SUM(QJ13,QN13),"")</f>
        <v/>
      </c>
      <c r="RD13" s="11" t="str">
        <f>IF(SUM(QI13:QJ13,QL13:QN13,QP13)-QK13-QO13&gt;0,SUM(QI13:QJ13,QL13:QN13,QP13)-QK13-QO13,"")</f>
        <v/>
      </c>
      <c r="RE13" s="11" t="str">
        <f>IF(SUM(QQ13:QR13,QT13)-QS13&gt;0,SUM(QQ13:QR13,QT13)-QS13,"")</f>
        <v/>
      </c>
      <c r="RF13" s="11" t="str">
        <f>IF(SUM(QJ13,QN13,QR13)&gt;0,SUM(QJ13,QN13,QR13),"")</f>
        <v/>
      </c>
      <c r="RG13" s="11" t="str">
        <f>IF(SUM(RD13,RE13)&gt;0,SUM(RD13,RE13),"")</f>
        <v/>
      </c>
      <c r="RH13" s="11" t="str">
        <f>IF(SUM(QV13,QZ13)&gt;0,SUM(QV13,QZ13),"")</f>
        <v/>
      </c>
      <c r="RI13" s="11" t="str">
        <f>IF(SUM(QU13:QV13,QX13:QZ13,RB13)-SUM(QW13,RA13)&gt;0,SUM(QU13:QV13,QX13:QZ13,RB13)-SUM(QW13,RA13),"")</f>
        <v/>
      </c>
      <c r="RJ13" s="11" t="str">
        <f>IF(SUM(RD13,RE13,RI13)&gt;0,SUM(RD13,RE13,RI13),"")</f>
        <v/>
      </c>
      <c r="RK13" s="17"/>
      <c r="RL13" s="17"/>
      <c r="RM13" s="17"/>
      <c r="RN13" s="17"/>
      <c r="RO13" s="17"/>
      <c r="RP13" s="17"/>
      <c r="RQ13" s="17"/>
      <c r="RR13" s="17"/>
      <c r="RS13" s="17"/>
      <c r="RT13" s="17"/>
      <c r="RU13" s="17"/>
      <c r="RV13" s="17"/>
      <c r="RW13" s="17"/>
      <c r="RX13" s="17"/>
      <c r="RY13" s="17"/>
      <c r="RZ13" s="17"/>
      <c r="SA13" s="17"/>
      <c r="SB13" s="17"/>
      <c r="SC13" s="17"/>
      <c r="SD13" s="17"/>
      <c r="SE13" s="40" t="str">
        <f>IF(SUM(RL13,RP13)&gt;0,SUM(RL13,RP13),"")</f>
        <v/>
      </c>
      <c r="SF13" s="40" t="str">
        <f>IF(SUM(RK13:RL13,RN13:RP13,RR13)-RM13-RQ13&gt;0,SUM(RK13:RL13,RN13:RP13,RR13)-RM13-RQ13,"")</f>
        <v/>
      </c>
      <c r="SG13" s="40" t="str">
        <f>IF(SUM(RS13:RT13,RV13)-RU13&gt;0,SUM(RS13:RT13,RV13)-RU13,"")</f>
        <v/>
      </c>
      <c r="SH13" s="40" t="str">
        <f>IF(SUM(RL13,RP13,RT13)&gt;0,SUM(RL13,RP13,RT13),"")</f>
        <v/>
      </c>
      <c r="SI13" s="40" t="str">
        <f>IF(SUM(SF13,SG13)&gt;0,SUM(SF13,SG13),"")</f>
        <v/>
      </c>
      <c r="SJ13" s="40" t="str">
        <f>IF(SUM(RX13,SB13)&gt;0,SUM(RX13,SB13),"")</f>
        <v/>
      </c>
      <c r="SK13" s="40" t="str">
        <f>IF(SUM(RW13:RX13,RZ13:SB13,SD13)-SUM(RY13,SC13)&gt;0,SUM(RW13:RX13,RZ13:SB13,SD13)-SUM(RY13,SC13),"")</f>
        <v/>
      </c>
      <c r="SL13" s="40" t="str">
        <f>IF(SUM(SF13,SG13,SK13)&gt;0,SUM(SF13,SG13,SK13),"")</f>
        <v/>
      </c>
      <c r="SM13" s="26">
        <f>IF($CA13="P",BK13,(BK13+AO13)/2)</f>
        <v>18.600000000000001</v>
      </c>
      <c r="SN13" s="26">
        <f>IF($CA13="P",BL13,(BL13+AP13)/2)</f>
        <v>8.4</v>
      </c>
      <c r="SO13" s="26">
        <f>IF($CA13="P",BM13,(BM13+AQ13)/2)</f>
        <v>0.4</v>
      </c>
      <c r="SP13" s="26">
        <f>IF($CA13="P",BN13,(BN13+AR13)/2)</f>
        <v>0</v>
      </c>
      <c r="SQ13" s="26">
        <f>IF($CA13="P",BO13,(BO13+AS13)/2)</f>
        <v>15.45</v>
      </c>
      <c r="SR13" s="26">
        <f>IF($CA13="P",BP13,(BP13+AT13)/2)</f>
        <v>3.6</v>
      </c>
      <c r="SS13" s="26">
        <f>IF($CA13="P",BQ13,(BQ13+AU13)/2)</f>
        <v>0</v>
      </c>
      <c r="ST13" s="26">
        <f>IF($CA13="P",BR13,(BR13+AV13)/2)</f>
        <v>0</v>
      </c>
      <c r="SU13" s="26">
        <f>IF($CA13="P",BS13,(BS13+AW13)/2)</f>
        <v>0</v>
      </c>
      <c r="SV13" s="26">
        <f>IF($CA13="P",BT13,(BT13+AX13)/2)</f>
        <v>0</v>
      </c>
      <c r="SW13" s="26">
        <f>IF($CA13="P",BU13,(BU13+AY13)/2)</f>
        <v>0</v>
      </c>
      <c r="SX13" s="26">
        <f>IF($CA13="P",BV13,(BV13+AZ13)/2)</f>
        <v>0</v>
      </c>
      <c r="SY13" s="26">
        <f>IF($CA13="P",BW13,(BW13+BA13)/2)</f>
        <v>0</v>
      </c>
      <c r="SZ13" s="26">
        <f>IF($CA13="P",BX13,(BX13+BB13)/2)</f>
        <v>0</v>
      </c>
      <c r="TA13" s="26">
        <f>IF($CA13="P",BY13,(BY13+BC13)/2)</f>
        <v>0</v>
      </c>
      <c r="TB13" s="26">
        <f>IF($CA13="P",BZ13,(BZ13+BD13)/2)</f>
        <v>0</v>
      </c>
      <c r="TC13" s="28" t="s">
        <v>53</v>
      </c>
      <c r="TD13" s="11">
        <f>IF(SUM(SN13,SR13)&gt;0,SUM(SN13,SR13),"")</f>
        <v>12</v>
      </c>
      <c r="TE13" s="11">
        <f>IF(SUM(SM13:SN13,SP13:SR13,ST13)-SO13-SS13&gt;0,SUM(SM13:SN13,SP13:SR13,ST13)-SO13-SS13,"")</f>
        <v>45.650000000000006</v>
      </c>
      <c r="TF13" s="11" t="str">
        <f>IF(SUM(SV13,SZ13)&gt;0,SUM(SV13,SZ13),"")</f>
        <v/>
      </c>
      <c r="TG13" s="11" t="str">
        <f>IF(SUM(SU13:SV13,SX13:SZ13,TB13)-SUM(SW13,TA13)&gt;0,SUM(SU13:SV13,SX13:SZ13,TB13)-SUM(SW13,TA13),"")</f>
        <v/>
      </c>
      <c r="TH13" s="11">
        <f>IF(SUM(TE13,TG13)&gt;0,SUM(TE13,TG13),"")</f>
        <v>45.650000000000006</v>
      </c>
    </row>
    <row r="14" spans="1:528" x14ac:dyDescent="0.2">
      <c r="A14" s="4" cm="1">
        <f t="array" ref="A14">IF(AND(H14&lt;&gt;"",H14&lt;&gt;"No DD"),SUMPRODUCT((H$4:H$32&lt;&gt;"")*(H$4:H$32&lt;&gt;"No DD")*(E$4:E$32&gt;E14))+1,IF(H14="No DD",SUMPRODUCT((H$4:H$32="No DD")*(E$4:E$32&gt;E14))+1+SUMPRODUCT((H$4:H$32&lt;&gt;"")*(H$4:H$32&lt;&gt;"No DD")),""))</f>
        <v>11</v>
      </c>
      <c r="B14" s="5" t="s">
        <v>191</v>
      </c>
      <c r="C14" s="4" t="s">
        <v>5</v>
      </c>
      <c r="D14" s="4">
        <v>2008</v>
      </c>
      <c r="E14" s="9">
        <f>SUM(J14:P14)+SUM(J14:M14)*0.0000001+SUM(J14)*0.0000000000001</f>
        <v>149.90000969000531</v>
      </c>
      <c r="F14" s="3" t="str">
        <f>IF(OR(AND(AJ14&gt;=AN$34,AK14&gt;=AN$38,AJ14&lt;&gt;"",AI14=""),AND(AL14&gt;=AN$34,AM14&gt;=AN$38,AL14&lt;&gt;"",AI14=""),AND(BF14&gt;=BJ$34,BG14&gt;=BJ$38,BF14&lt;&gt;"",BE14=""),AND(BH14&gt;=BJ$34,BI14&gt;=BJ$38,BH14&lt;&gt;"",BE14=""),AND(CB14&gt;=CF$34,CC14&gt;=CF$38,CB14&lt;&gt;"",CA14=""),AND(CD14&gt;=CF$34,CE14&gt;=CF$38,CD14&lt;&gt;""),AND(DC14&gt;=DJ$34,DD14&gt;=DJ$38,DC14&lt;&gt;""),AND(DH14&gt;=DJ$34,DI14&gt;=DJ$38,DH14&lt;&gt;""),AND(EE14&gt;=EL$34,EF14&gt;=EL$38,EE14&lt;&gt;""),AND(EJ14&gt;=EL$34,EK14&gt;=EL$38,EJ14&lt;&gt;""),AND(FG14&gt;=FN$34,FH14&gt;=FN$38,FG14&lt;&gt;""),AND(FL14&gt;=FN$34,FM14&gt;=FN$38,FL14&lt;&gt;""),AND(GI14&gt;=GP$34,GJ14&gt;=GP$38,GI14&lt;&gt;""),AND(GN14&gt;=GP$34,GO14&gt;=GP$38,GN14&lt;&gt;""),AND(HK14&gt;=HR$34,HL14&gt;=HR$38,HK14&lt;&gt;""),AND(HP14&gt;=HR$34,HQ14&gt;=HR$38,HP14&lt;&gt;""),AND(IM14&gt;=IT$34,IN14&gt;=IT$38,IM14&lt;&gt;""),AND(IR14&gt;=IT$34,IS14&gt;=IT$38,IR14&lt;&gt;""),AND(JO14&gt;=JV$34,JP14&gt;=JV$38,JO14&lt;&gt;""),AND(JT14&gt;=JV$34,JU14&gt;=JV$38,JT14&lt;&gt;""),AND(KQ14&gt;=KX$34,KR14&gt;=KX$38,KQ14&lt;&gt;""),AND(KV14&gt;=KX$34,KW14&gt;=KX$38,KV14&lt;&gt;""),AND(LS14&gt;=LZ$34,LT14&gt;=LZ$38,LS14&lt;&gt;""),AND(LX14&gt;=LZ$34,LY14&gt;=LZ$38,LX14&lt;&gt;""),AND(MU14&gt;=NB$34,MV14&gt;=NB$38,MU14&lt;&gt;""),AND(MZ14&gt;=NB$34,NA14&gt;=NB$38,MZ14&lt;&gt;""),AND(NW14&gt;=OD$34,NX14&gt;=OD$38,NW14&lt;&gt;""),AND(OB14&gt;=OD$34,OC14&gt;=OD$38,OB14&lt;&gt;""),AND(OY14&gt;=PF$34,OZ14&gt;=PF$38,OY14&lt;&gt;""),AND(PD14&gt;=PF$34,PE14&gt;=PF$38,PD14&lt;&gt;""),AND(QA14&gt;=QH$34,QB14&gt;=QH$38,QA14&lt;&gt;""),AND(QF14&gt;=QH$34,QG14&gt;=QH$38,QF14&lt;&gt;""),AND(RC14&gt;=RJ$34,RD14&gt;=RJ$38,RC14&lt;&gt;""),AND(RH14&gt;=RJ$34,RI14&gt;=RJ$38,RH14&lt;&gt;""),AND(SE14&gt;=SL$34,SF14&gt;=SL$38,SE14&lt;&gt;""),AND(SJ14&gt;=SL$34,SK14&gt;=SL$38,SJ14&lt;&gt;"")),"P","")</f>
        <v>P</v>
      </c>
      <c r="G14" s="3" t="str">
        <f>IF(OR(AND(AK14&gt;=AN$38,AK14&lt;&gt;"",AI14=""),AND(AM14&gt;=AN$38,AM14&lt;&gt;"",AI14=""),AND(BG14&gt;=BJ$38,BG14&lt;&gt;"",BE14=""),AND(BI14&gt;=BJ$38,BI14&lt;&gt;"",BE14=""),AND(CC14&gt;=CF$38,CC14&lt;&gt;"",CA14=""),AND(CE14&gt;=CF$38,CE14&lt;&gt;"",CA14=""),AND(DD14&gt;=DJ$38,DD14&lt;&gt;""),AND(DI14&gt;=DJ$38,DI14&lt;&gt;""),AND(EF14&gt;=EL$38,EF14&lt;&gt;""),AND(EK14&gt;=EL$38,EK14&lt;&gt;""),AND(FH14&gt;=FN$38,FH14&lt;&gt;""),AND(FM14&gt;=FN$38,FM14&lt;&gt;""),AND(GJ14&gt;=GP$38,GJ14&lt;&gt;""),AND(GO14&gt;=GP$38,GO14&lt;&gt;""),AND(HL14&gt;=HR$38,HL14&lt;&gt;""),AND(HQ14&gt;=HR$38,HQ14&lt;&gt;""),AND(IN14&gt;=IT$38,IN14&lt;&gt;""),AND(IS14&gt;=IT$38,IS14&lt;&gt;""),AND(JP14&gt;=JV$38,JP14&lt;&gt;""),AND(JU14&gt;=JV$38,JU14&lt;&gt;""),AND(KR14&gt;=KX$38,KR14&lt;&gt;""),AND(KW14&gt;=KX$38,KW14&lt;&gt;""),AND(LT14&gt;=LZ$38,LT14&lt;&gt;""),AND(LY14&gt;=LZ$38,LY14&lt;&gt;""),AND(MV14&gt;=NB$38,MV14&lt;&gt;""),AND(NA14&gt;=NB$38,NA14&lt;&gt;""),AND(NX14&gt;=OD$38,NX14&lt;&gt;""),AND(OC14&gt;=OD$38,OC14&lt;&gt;""),AND(OZ14&gt;=PF$38,OZ14&lt;&gt;""),AND(PE14&gt;=PF$38,PE14&lt;&gt;""),AND(QB14&gt;=QH$38,QB14&lt;&gt;""),AND(QG14&gt;=QH$38,QG14&lt;&gt;""),AND(RD14&gt;=RJ$38,RD14&lt;&gt;""),AND(RI14&gt;=RJ$38,RI14&lt;&gt;""),AND(SF14&gt;=SL$38,SF14&lt;&gt;""),AND(SK14&gt;=SL$38,SK14&lt;&gt;"")),"P","")</f>
        <v>P</v>
      </c>
      <c r="H14" s="36" t="str">
        <f>IF(AND(G14="P",F14=""),"No DD",IF(OR(AND(AJ14&gt;=AN$37,AK14&gt;=AN$41,AJ14&lt;&gt;"",AI14=""),AND(AL14&gt;=AN$37,AM14&gt;=AN$41,AL14&lt;&gt;"",AI14=""),AND(BF14&gt;=BJ$37,BG14&gt;=BJ$41,BF14&lt;&gt;"",BE14=""),AND(BH14&gt;=BJ$37,BI14&gt;=BJ$41,BH14&lt;&gt;"",BE14=""),AND(CB14&gt;=CF$37,CC14&gt;=CF$41,CB14&lt;&gt;"",CA14=""),AND(CD14&gt;=CF$37,CE14&gt;=CF$41,CD14&lt;&gt;""),AND(DC14&gt;=DJ$37,DD14&gt;=DJ$41,DC14&lt;&gt;""),AND(DH14&gt;=DJ$37,DI14&gt;=DJ$41,DH14&lt;&gt;""),AND(EE14&gt;=EL$37,EF14&gt;=EL$41,EE14&lt;&gt;""),AND(EJ14&gt;=EL$37,EK14&gt;=EL$41,EJ14&lt;&gt;""),AND(FG14&gt;=FN$37,FH14&gt;=FN$41,FG14&lt;&gt;""),AND(FL14&gt;=FN$37,FM14&gt;=FN$41,FL14&lt;&gt;""),AND(GI14&gt;=GP$37,GJ14&gt;=GP$41,GI14&lt;&gt;""),AND(GN14&gt;=GP$37,GO14&gt;=GP$41,GN14&lt;&gt;""),AND(HK14&gt;=HR$37,HL14&gt;=HR$41,HK14&lt;&gt;""),AND(HP14&gt;=HR$37,HQ14&gt;=HR$41,HP14&lt;&gt;""),AND(IM14&gt;=IT$37,IN14&gt;=IT$41,IM14&lt;&gt;""),AND(IR14&gt;=IT$37,IS14&gt;=IT$41,IR14&lt;&gt;""),AND(JO14&gt;=JV$37,JP14&gt;=JV$41,JO14&lt;&gt;""),AND(JT14&gt;=JV$37,JU14&gt;=JV$41,JT14&lt;&gt;""),AND(KQ14&gt;=KX$37,KR14&gt;=KX$41,KQ14&lt;&gt;""),AND(KV14&gt;=KX$37,KW14&gt;=KX$41,KV14&lt;&gt;""),AND(LS14&gt;=LZ$37,LT14&gt;=LZ$41,LS14&lt;&gt;""),AND(LX14&gt;=LZ$37,LY14&gt;=LZ$41,LX14&lt;&gt;""),AND(MU14&gt;=NB$37,MV14&gt;=NB$41,MU14&lt;&gt;""),AND(MZ14&gt;=NB$37,NA14&gt;=NB$41,MZ14&lt;&gt;""),AND(NW14&gt;=OD$37,NX14&gt;=OD$41,NW14&lt;&gt;""),AND(OB14&gt;=OD$37,OC14&gt;=OD$41,OB14&lt;&gt;""),AND(OY14&gt;=PF$37,OZ14&gt;=PF$41,OY14&lt;&gt;""),AND(PD14&gt;=PF$37,PE14&gt;=PF$41,PD14&lt;&gt;""),AND(QA14&gt;=QH$37,QB14&gt;=QH$41,QA14&lt;&gt;""),AND(QF14&gt;=QH$37,QG14&gt;=QH$41,QF14&lt;&gt;""),AND(RC14&gt;=RJ$37,RD14&gt;=RJ$41,RC14&lt;&gt;""),AND(RH14&gt;=RJ$37,RI14&gt;=RJ$41,RH14&lt;&gt;""),AND(SE14&gt;=SL$37,SF14&gt;=SL$41,SE14&lt;&gt;""),AND(SJ14&gt;=SL$37,SK14&gt;=SL$41,SJ14&lt;&gt;"")),"Merit",IF(OR(AND(AJ14&gt;=AN$36,AK14&gt;=AN$40,AJ14&lt;&gt;"",AI14=""),AND(AL14&gt;=AN$36,AM14&gt;=AN$40,AL14&lt;&gt;"",AI14=""),AND(BF14&gt;=BJ$36,BG14&gt;=BJ$40,BF14&lt;&gt;"",BE14=""),AND(BH14&gt;=BJ$36,BI14&gt;=BJ$40,BH14&lt;&gt;"",BE14=""),AND(CB14&gt;=CF$36,CC14&gt;=CF$40,CB14&lt;&gt;"",CA14=""),AND(CD14&gt;=CF$36,CE14&gt;=CF$40,CD14&lt;&gt;""),AND(DC14&gt;=DJ$36,DD14&gt;=DJ$40,DC14&lt;&gt;""),AND(DH14&gt;=DJ$36,DI14&gt;=DJ$40,DH14&lt;&gt;""),AND(EE14&gt;=EL$36,EF14&gt;=EL$40,EE14&lt;&gt;""),AND(EJ14&gt;=EL$36,EK14&gt;=EL$40,EJ14&lt;&gt;""),AND(FG14&gt;=FN$36,FH14&gt;=FN$40,FG14&lt;&gt;""),AND(FL14&gt;=FN$36,FM14&gt;=FN$40,FL14&lt;&gt;""),AND(GI14&gt;=GP$36,GJ14&gt;=GP$40,GI14&lt;&gt;""),AND(GN14&gt;=GP$36,GO14&gt;=GP$40,GN14&lt;&gt;""),AND(HK14&gt;=HR$36,HL14&gt;=HR$40,HK14&lt;&gt;""),AND(HP14&gt;=HR$36,HQ14&gt;=HR$40,HP14&lt;&gt;""),AND(IM14&gt;=IT$36,IN14&gt;=IT$40,IM14&lt;&gt;""),AND(IR14&gt;=IT$36,IS14&gt;=IT$40,IR14&lt;&gt;""),AND(JO14&gt;=JV$36,JP14&gt;=JV$40,JO14&lt;&gt;""),AND(JT14&gt;=JV$36,JU14&gt;=JV$40,JT14&lt;&gt;""),AND(KQ14&gt;=KX$36,KR14&gt;=KX$40,KQ14&lt;&gt;""),AND(KV14&gt;=KX$36,KW14&gt;=KX$40,KV14&lt;&gt;""),AND(LS14&gt;=LZ$36,LT14&gt;=LZ$40,LS14&lt;&gt;""),AND(LX14&gt;=LZ$36,LY14&gt;=LZ$40,LX14&lt;&gt;""),AND(MU14&gt;=NB$36,MV14&gt;=NB$40,MU14&lt;&gt;""),AND(MZ14&gt;=NB$36,NA14&gt;=NB$40,MZ14&lt;&gt;""),AND(NW14&gt;=OD$36,NX14&gt;=OD$40,NW14&lt;&gt;""),AND(OB14&gt;=OD$36,OC14&gt;=OD$40,OB14&lt;&gt;""),AND(OY14&gt;=PF$36,OZ14&gt;=PF$40,OY14&lt;&gt;""),AND(PD14&gt;=PF$36,PE14&gt;=PF$40,PD14&lt;&gt;""),AND(QA14&gt;=QH$36,QB14&gt;=QH$40,QA14&lt;&gt;""),AND(QF14&gt;=QH$36,QG14&gt;=QH$40,QF14&lt;&gt;""),AND(RC14&gt;=RJ$36,RD14&gt;=RJ$40,RC14&lt;&gt;""),AND(RH14&gt;=RJ$36,RI14&gt;=RJ$40,RH14&lt;&gt;""),AND(SE14&gt;=SL$36,SF14&gt;=SL$40,SE14&lt;&gt;""),AND(SJ14&gt;=SL$36,SK14&gt;=SL$40,SJ14&lt;&gt;"")),"Excellence",IF(I14="P","Worlds Team",IF(F14="P","National Team","")))))</f>
        <v>Worlds Team</v>
      </c>
      <c r="I14" s="3" t="str">
        <f>IF(OR(AND(AJ14&gt;=AN$35,AK14&gt;=AN$39,AJ14&lt;&gt;"",AI14=""),AND(AL14&gt;=AN$35,AM14&gt;=AN$39,AL14&lt;&gt;"",AI14=""),AND(BF14&gt;=BJ$35,BG14&gt;=BJ$39,BF14&lt;&gt;"",BE14=""),AND(BH14&gt;=BJ$35,BI14&gt;=BJ$39,BH14&lt;&gt;"",BE14=""),AND(CB14&gt;=CF$35,CC14&gt;=CF$39,CB14&lt;&gt;"",CA14=""),AND(CD14&gt;=CF$35,CE14&gt;=CF$39,CD14&lt;&gt;""),AND(DC14&gt;=DJ$35,DD14&gt;=DJ$39,DC14&lt;&gt;""),AND(DH14&gt;=DJ$35,DI14&gt;=DJ$39,DH14&lt;&gt;""),AND(EE14&gt;=EL$35,EF14&gt;=EL$39,EE14&lt;&gt;""),AND(EJ14&gt;=EL$35,EK14&gt;=EL$39,EJ14&lt;&gt;""),AND(FG14&gt;=FN$35,FH14&gt;=FN$39,FG14&lt;&gt;""),AND(FL14&gt;=FN$35,FM14&gt;=FN$39,FL14&lt;&gt;""),AND(GI14&gt;=GP$35,GJ14&gt;=GP$39,GI14&lt;&gt;""),AND(GN14&gt;=GP$35,GO14&gt;=GP$39,GN14&lt;&gt;""),AND(HK14&gt;=HR$35,HL14&gt;=HR$39,HK14&lt;&gt;""),AND(HP14&gt;=HR$35,HQ14&gt;=HR$39,HP14&lt;&gt;""),AND(IM14&gt;=IT$35,IN14&gt;=IT$39,IM14&lt;&gt;""),AND(IR14&gt;=IT$35,IS14&gt;=IT$39,IR14&lt;&gt;""),AND(JO14&gt;=JV$35,JP14&gt;=JV$39,JO14&lt;&gt;""),AND(JT14&gt;=JV$35,JU14&gt;=JV$39,JT14&lt;&gt;""),AND(KQ14&gt;=KX$35,KR14&gt;=KX$39,KQ14&lt;&gt;""),AND(KV14&gt;=KX$35,KW14&gt;=KX$39,KV14&lt;&gt;""),AND(LS14&gt;=LZ$35,LT14&gt;=LZ$39,LS14&lt;&gt;""),AND(LX14&gt;=LZ$35,LY14&gt;=LZ$39,LX14&lt;&gt;""),AND(MU14&gt;=NB$35,MV14&gt;=NB$39,MU14&lt;&gt;""),AND(MZ14&gt;=NB$35,NA14&gt;=NB$39,MZ14&lt;&gt;""),AND(NW14&gt;=OD$35,NX14&gt;=OD$39,NW14&lt;&gt;""),AND(OB14&gt;=OD$35,OC14&gt;=OD$39,OB14&lt;&gt;""),AND(OY14&gt;=PF$35,OZ14&gt;=PF$39,OY14&lt;&gt;""),AND(PD14&gt;=PF$35,PE14&gt;=PF$39,PD14&lt;&gt;""),AND(QA14&gt;=QH$35,QB14&gt;=QH$39,QA14&lt;&gt;""),AND(QF14&gt;=QH$35,QG14&gt;=QH$39,QF14&lt;&gt;""),AND(RC14&gt;=RJ$35,RD14&gt;=RJ$39,RC14&lt;&gt;""),AND(RH14&gt;=RJ$35,RI14&gt;=RJ$39,RH14&lt;&gt;""),AND(SE14&gt;=SL$35,SF14&gt;=SL$39,SE14&lt;&gt;""),AND(SJ14&gt;=SL$35,SK14&gt;=SL$39,SJ14&lt;&gt;"")),"P","")</f>
        <v>P</v>
      </c>
      <c r="J14" s="8">
        <f>IF(COUNT(AK14,BG14,CC14)&gt;0,LARGE((AK14,BG14,CC14),1),0)</f>
        <v>53.199999999999996</v>
      </c>
      <c r="K14" s="8" t="str">
        <f>IF(J14=0,"",IF(J14=CC14,$BK$1,IF(J14=BG14,$AO$1,IF(J14=AK14,$S$1,""))))</f>
        <v>2025 3rd Domestic Trial</v>
      </c>
      <c r="L14" s="8">
        <f>IF(COUNT(AK14,BG14,CC14)&gt;1,LARGE((AK14,BG14,CC14),2),0)</f>
        <v>43.699999999999996</v>
      </c>
      <c r="M14" s="8" t="str">
        <f>IF(K14=0,"",IF(AND(L14=J14,L14=AK14,K14=BG14),$S$1,IF(AND(L14=J14,L14=AK14,L14=CC14),$S$1,IF(AND(L14=J14,L14=CC14,L14=BG14),$AO$1,IF(L14=CC14,$BK$1,IF(L14=BG14,$AO$1,IF(L14=AK14,$S$1,"")))))))</f>
        <v>2025 Nationals</v>
      </c>
      <c r="N14" s="8">
        <f>IF(MAX(AM14,BI14,CE14)&gt;0,MAX(AM14,BI14,CE14),0)</f>
        <v>53</v>
      </c>
      <c r="O14" s="8" t="str">
        <f>IF(N14=0,"",IF(N14=CE14,$BK$1,IF(N14=BI14,$AO$1,IF(N14=AM14,$S$1,""))))</f>
        <v>2025 3rd Domestic Trial</v>
      </c>
      <c r="P14" s="8" t="str">
        <f>IF(MAX(CG14:CH14)&gt;0,MAX(CG14:CH14),"")</f>
        <v/>
      </c>
      <c r="Q14" s="11" t="str">
        <f>IF(P14="","",IF(P14=CG14,"("&amp;CG$2&amp;")",IF(P14=CH14,"("&amp;CH$2&amp;")")))</f>
        <v/>
      </c>
      <c r="R14" s="8" t="str">
        <f>IF(P14="","",IF(P14=CG14,IF(P14+IF(L14="",0,L14)=SF14,$RK$1,IF(P14+IF(L14="",0,L14)=RD14,$QI$1,IF(P14+IF(L14="",0,L14)=QB14,$PG$1,IF(P14+IF(L14="",0,L14)=OZ14,$OE$1,IF(P14+IF(L14="",0,L14)=NX14,$NC$1,IF(P14+IF(L14="",0,L14)=MV14,$MA$1,IF(P14+IF(L14="",0,L14)=LT14,$KY$1,IF(P14+IF(L14="",0,L14)=KR14,$JW$1,IF(P14+IF(L14="",0,L14)=JP14,$IU$1,IF(P14+IF(L14="",0,L14)=IN14,$HS$1,IF(P14+IF(L14="",0,L14)=HL14,$GQ$1,IF(P14+IF(L14="",0,L14)=GJ14,$FO$1,IF(P14+IF(L14="",0,L14)=FH14,$EM$1,IF(P14+IF(L14="",0,L14)=EF14,$DK$1,IF(P14+IF(L14="",0,L14)=DD14,$CI$1))))))))))))))),IF(P14=CH14,IF(P14+IF(N14="",0,N14)=SK14,$RK$1,IF(P14+IF(N14="",0,N14)=RI14,$QI$1,IF(P14+IF(N14="",0,N14)=QG14,$PG$1,IF(P14+IF(N14="",0,N14)=PE14,$OE$1,IF(P14+IF(N14="",0,N14)=OC14,$NC$1,IF(P14+IF(N14="",0,N14)=NA14,$MA$1,IF(P14+IF(N14="",0,N14)=LY14,$KY$1,IF(P14+IF(N14="",0,N14)=KW14,$JW$1,IF(P14+IF(N14="",0,N14)=JU14,$IU$1,IF(P14+IF(N14="",0,N14)=IS14,$HS$1,IF(P14+IF(N14="",0,N14)=HQ14,$GQ$1,IF(P14+IF(N14="",0,N14)=GO14,$FO$1,IF(P14+IF(N14="",0,N14)=FM14,$EM$1,IF(P14+IF(N14="",0,N14)=EK14,$DK$1,IF(P14+IF(N14="",0,N14)=DI14,$CI$1))))))))))))))))))</f>
        <v/>
      </c>
      <c r="S14" s="19">
        <v>0</v>
      </c>
      <c r="T14" s="19">
        <v>0</v>
      </c>
      <c r="U14" s="19">
        <v>0</v>
      </c>
      <c r="V14" s="19">
        <v>0</v>
      </c>
      <c r="W14" s="19">
        <v>18.2</v>
      </c>
      <c r="X14" s="19">
        <v>8.1</v>
      </c>
      <c r="Y14" s="19">
        <v>0.2</v>
      </c>
      <c r="Z14" s="19">
        <v>0</v>
      </c>
      <c r="AA14" s="19"/>
      <c r="AB14" s="19"/>
      <c r="AC14" s="19"/>
      <c r="AD14" s="19"/>
      <c r="AE14" s="19"/>
      <c r="AF14" s="19"/>
      <c r="AG14" s="19"/>
      <c r="AH14" s="19"/>
      <c r="AI14" s="27"/>
      <c r="AJ14" s="40">
        <f>IF(SUM(T14,X14)&gt;0,SUM(T14,X14),"")</f>
        <v>8.1</v>
      </c>
      <c r="AK14" s="40">
        <f>IF(SUM(S14:T14,V14:X14,Z14)-U14-Y14&gt;0,SUM(S14:T14,V14:X14,Z14)-U14-Y14,"")</f>
        <v>26.099999999999998</v>
      </c>
      <c r="AL14" s="40" t="str">
        <f>IF(SUM(AB14,AF14)&gt;0,SUM(AB14,AF14),"")</f>
        <v/>
      </c>
      <c r="AM14" s="40" t="str">
        <f>IF(SUM(AA14:AB14,AD14:AF14,AH14)-SUM(AC14,AG14)&gt;0,SUM(AA14:AB14,AD14:AF14,AH14)-SUM(AC14,AG14),"")</f>
        <v/>
      </c>
      <c r="AN14" s="40">
        <f>IF(SUM(AK14,AM14)&gt;0,SUM(AK14,AM14),"")</f>
        <v>26.099999999999998</v>
      </c>
      <c r="AO14" s="18">
        <v>15.4</v>
      </c>
      <c r="AP14" s="18">
        <v>2.8</v>
      </c>
      <c r="AQ14" s="18">
        <v>0</v>
      </c>
      <c r="AR14" s="18">
        <v>0</v>
      </c>
      <c r="AS14" s="18">
        <v>18.100000000000001</v>
      </c>
      <c r="AT14" s="18">
        <v>8</v>
      </c>
      <c r="AU14" s="18">
        <v>0.6</v>
      </c>
      <c r="AV14" s="18">
        <v>0</v>
      </c>
      <c r="AW14" s="18"/>
      <c r="AX14" s="18"/>
      <c r="AY14" s="18"/>
      <c r="AZ14" s="18"/>
      <c r="BA14" s="18"/>
      <c r="BB14" s="18"/>
      <c r="BC14" s="18"/>
      <c r="BD14" s="18"/>
      <c r="BE14" s="28"/>
      <c r="BF14" s="11">
        <f>IF(SUM(AP14,AT14)&gt;0,SUM(AP14,AT14),"")</f>
        <v>10.8</v>
      </c>
      <c r="BG14" s="11">
        <f>IF(SUM(AO14:AP14,AR14:AT14,AV14)-AQ14-AU14&gt;0,SUM(AO14:AP14,AR14:AT14,AV14)-AQ14-AU14,"")</f>
        <v>43.699999999999996</v>
      </c>
      <c r="BH14" s="11" t="str">
        <f>IF(SUM(AX14,BB14)&gt;0,SUM(AX14,BB14),"")</f>
        <v/>
      </c>
      <c r="BI14" s="11" t="str">
        <f>IF(SUM(AW14:AX14,AZ14:BB14,BD14)-SUM(AY14,BC14)&gt;0,SUM(AW14:AX14,AZ14:BB14,BD14)-SUM(AY14,BC14),"")</f>
        <v/>
      </c>
      <c r="BJ14" s="11">
        <f>IF(SUM(BG14,BI14)&gt;0,SUM(BG14,BI14),"")</f>
        <v>43.699999999999996</v>
      </c>
      <c r="BK14" s="19">
        <v>18.3</v>
      </c>
      <c r="BL14" s="19">
        <v>8.8000000000000007</v>
      </c>
      <c r="BM14" s="19">
        <v>0.6</v>
      </c>
      <c r="BN14" s="19">
        <v>0.3</v>
      </c>
      <c r="BO14" s="19">
        <v>18.600000000000001</v>
      </c>
      <c r="BP14" s="19">
        <v>8.4</v>
      </c>
      <c r="BQ14" s="19">
        <v>0.6</v>
      </c>
      <c r="BR14" s="19">
        <v>0</v>
      </c>
      <c r="BS14" s="19">
        <v>18.600000000000001</v>
      </c>
      <c r="BT14" s="19">
        <v>8.4</v>
      </c>
      <c r="BU14" s="19">
        <v>0.9</v>
      </c>
      <c r="BV14" s="19">
        <v>0</v>
      </c>
      <c r="BW14" s="19">
        <v>18.5</v>
      </c>
      <c r="BX14" s="19">
        <v>8.4</v>
      </c>
      <c r="BY14" s="19">
        <v>0</v>
      </c>
      <c r="BZ14" s="19">
        <v>0</v>
      </c>
      <c r="CA14" s="27"/>
      <c r="CB14" s="40">
        <f>IF(SUM(BL14,BP14)&gt;0,SUM(BL14,BP14),"")</f>
        <v>17.200000000000003</v>
      </c>
      <c r="CC14" s="40">
        <f>IF(SUM(BK14:BL14,BN14:BP14,BR14)-BM14-BQ14&gt;0,SUM(BK14:BL14,BN14:BP14,BR14)-BM14-BQ14,"")</f>
        <v>53.199999999999996</v>
      </c>
      <c r="CD14" s="40">
        <f>IF(SUM(BT14,BX14)&gt;0,SUM(BT14,BX14),"")</f>
        <v>16.8</v>
      </c>
      <c r="CE14" s="40">
        <f>IF(SUM(BS14:BT14,BV14:BX14,BZ14)-SUM(BU14,BY14)&gt;0,SUM(BS14:BT14,BV14:BX14,BZ14)-SUM(BU14,BY14),"")</f>
        <v>53</v>
      </c>
      <c r="CF14" s="40">
        <f>IF(SUM(CC14,CE14)&gt;0,SUM(CC14,CE14),"")</f>
        <v>106.19999999999999</v>
      </c>
      <c r="CG14" s="51" t="str">
        <f>IF(MAX(DD14,EF14,FH14,GJ14,HL14,IN14,JP14,KR14,LT14,MV14,NX14,OZ14,QB14,RD14,SF14)-IF(L14="",0,L14)&gt;0.001,MAX(DD14,EF14,FH14,GJ14,HL14,IN14,JP14,KR14,LT14,MV14,NX14,OZ14,QB14,RD14,SF14)-IF(L14="",0,L14),"")</f>
        <v/>
      </c>
      <c r="CH14" s="51" t="str">
        <f>IF(MAX(DI14,EK14,FM14,GO14,HQ14,IS14,JU14,KW14,LY14,NA14,OC14,PE14,QG14,RI14,SK14)-IF(N14="",0,N14)&gt;0.001,MAX(DI14,EK14,FM14,GO14,HQ14,IS14,JU14,KW14,LY14,NA14,OC14,PE14,QG14,RI14,SK14)-IF(N14="",0,N14),"")</f>
        <v/>
      </c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40" t="str">
        <f>IF(SUM(CJ14,CN14)&gt;0,SUM(CJ14,CN14),"")</f>
        <v/>
      </c>
      <c r="DD14" s="40" t="str">
        <f>IF(SUM(CI14:CJ14,CL14:CN14,CP14)-CK14-CO14&gt;0,SUM(CI14:CJ14,CL14:CN14,CP14)-CK14-CO14,"")</f>
        <v/>
      </c>
      <c r="DE14" s="40" t="str">
        <f>IF(SUM(CQ14:CR14,CT14)-CS14&gt;0,SUM(CQ14:CR14,CT14)-CS14,"")</f>
        <v/>
      </c>
      <c r="DF14" s="40" t="str">
        <f>IF(SUM(CJ14,CN14,CR14)&gt;0,SUM(CJ14,CN14,CR14),"")</f>
        <v/>
      </c>
      <c r="DG14" s="40" t="str">
        <f>IF(SUM(DD14,DE14)&gt;0,SUM(DD14,DE14),"")</f>
        <v/>
      </c>
      <c r="DH14" s="40" t="str">
        <f>IF(SUM(CV14,CZ14)&gt;0,SUM(CV14,CZ14),"")</f>
        <v/>
      </c>
      <c r="DI14" s="40" t="str">
        <f>IF(SUM(CU14:CV14,CX14:CZ14,DB14)-SUM(CW14,DA14)&gt;0,SUM(CU14:CV14,CX14:CZ14,DB14)-SUM(CW14,DA14),"")</f>
        <v/>
      </c>
      <c r="DJ14" s="40" t="str">
        <f>IF(SUM(DD14,DE14,DI14)&gt;0,SUM(DD14,DE14,DI14),"")</f>
        <v/>
      </c>
      <c r="DK14" s="18"/>
      <c r="DL14" s="18"/>
      <c r="DM14" s="18"/>
      <c r="DN14" s="18"/>
      <c r="DO14" s="18"/>
      <c r="DP14" s="18"/>
      <c r="DQ14" s="18"/>
      <c r="DR14" s="18"/>
      <c r="DS14" s="18"/>
      <c r="DT14" s="18"/>
      <c r="DU14" s="18"/>
      <c r="DV14" s="18"/>
      <c r="DW14" s="18"/>
      <c r="DX14" s="18"/>
      <c r="DY14" s="18"/>
      <c r="DZ14" s="18"/>
      <c r="EA14" s="18"/>
      <c r="EB14" s="18"/>
      <c r="EC14" s="18"/>
      <c r="ED14" s="18"/>
      <c r="EE14" s="11" t="str">
        <f>IF(SUM(DL14,DP14)&gt;0,SUM(DL14,DP14),"")</f>
        <v/>
      </c>
      <c r="EF14" s="11" t="str">
        <f>IF(SUM(DK14:DL14,DN14:DP14,DR14)-DM14-DQ14&gt;0,SUM(DK14:DL14,DN14:DP14,DR14)-DM14-DQ14,"")</f>
        <v/>
      </c>
      <c r="EG14" s="11" t="str">
        <f>IF(SUM(DS14:DT14,DV14)-DU14&gt;0,SUM(DS14:DT14,DV14)-DU14,"")</f>
        <v/>
      </c>
      <c r="EH14" s="11" t="str">
        <f>IF(SUM(DL14,DP14,DT14)&gt;0,SUM(DL14,DP14,DT14),"")</f>
        <v/>
      </c>
      <c r="EI14" s="11" t="str">
        <f>IF(SUM(EF14,EG14)&gt;0,SUM(EF14,EG14),"")</f>
        <v/>
      </c>
      <c r="EJ14" s="11" t="str">
        <f>IF(SUM(DX14,EB14)&gt;0,SUM(DX14,EB14),"")</f>
        <v/>
      </c>
      <c r="EK14" s="11" t="str">
        <f>IF(SUM(DW14:DX14,DZ14:EB14,ED14)-SUM(DY14,EC14)&gt;0,SUM(DW14:DX14,DZ14:EB14,ED14)-SUM(DY14,EC14),"")</f>
        <v/>
      </c>
      <c r="EL14" s="11" t="str">
        <f>IF(SUM(EF14,EG14,EK14)&gt;0,SUM(EF14,EG14,EK14),"")</f>
        <v/>
      </c>
      <c r="EM14" s="17"/>
      <c r="EN14" s="17"/>
      <c r="EO14" s="17"/>
      <c r="EP14" s="17"/>
      <c r="EQ14" s="17"/>
      <c r="ER14" s="17"/>
      <c r="ES14" s="17"/>
      <c r="ET14" s="17"/>
      <c r="EU14" s="17"/>
      <c r="EV14" s="17"/>
      <c r="EW14" s="17"/>
      <c r="EX14" s="17"/>
      <c r="EY14" s="17"/>
      <c r="EZ14" s="17"/>
      <c r="FA14" s="17"/>
      <c r="FB14" s="17"/>
      <c r="FC14" s="17"/>
      <c r="FD14" s="17"/>
      <c r="FE14" s="17"/>
      <c r="FF14" s="17"/>
      <c r="FG14" s="40" t="str">
        <f>IF(SUM(EN14,ER14)&gt;0,SUM(EN14,ER14),"")</f>
        <v/>
      </c>
      <c r="FH14" s="40" t="str">
        <f>IF(SUM(EM14:EN14,EP14:ER14,ET14)-EO14-ES14&gt;0,SUM(EM14:EN14,EP14:ER14,ET14)-EO14-ES14,"")</f>
        <v/>
      </c>
      <c r="FI14" s="40" t="str">
        <f>IF(SUM(EU14:EV14,EX14)-EW14&gt;0,SUM(EU14:EV14,EX14)-EW14,"")</f>
        <v/>
      </c>
      <c r="FJ14" s="40" t="str">
        <f>IF(SUM(EN14,ER14,EV14)&gt;0,SUM(EN14,ER14,EV14),"")</f>
        <v/>
      </c>
      <c r="FK14" s="40" t="str">
        <f>IF(SUM(FH14,FI14)&gt;0,SUM(FH14,FI14),"")</f>
        <v/>
      </c>
      <c r="FL14" s="40" t="str">
        <f>IF(SUM(EZ14,FD14)&gt;0,SUM(EZ14,FD14),"")</f>
        <v/>
      </c>
      <c r="FM14" s="40" t="str">
        <f>IF(SUM(EY14:EZ14,FB14:FD14,FF14)-SUM(FA14,FE14)&gt;0,SUM(EY14:EZ14,FB14:FD14,FF14)-SUM(FA14,FE14),"")</f>
        <v/>
      </c>
      <c r="FN14" s="40" t="str">
        <f>IF(SUM(FH14,FI14,FM14)&gt;0,SUM(FH14,FI14,FM14),"")</f>
        <v/>
      </c>
      <c r="FO14" s="18"/>
      <c r="FP14" s="18"/>
      <c r="FQ14" s="18"/>
      <c r="FR14" s="18"/>
      <c r="FS14" s="18"/>
      <c r="FT14" s="18"/>
      <c r="FU14" s="18"/>
      <c r="FV14" s="18"/>
      <c r="FW14" s="18"/>
      <c r="FX14" s="18"/>
      <c r="FY14" s="18"/>
      <c r="FZ14" s="18"/>
      <c r="GA14" s="18"/>
      <c r="GB14" s="18"/>
      <c r="GC14" s="18"/>
      <c r="GD14" s="18"/>
      <c r="GE14" s="18"/>
      <c r="GF14" s="18"/>
      <c r="GG14" s="18"/>
      <c r="GH14" s="18"/>
      <c r="GI14" s="11" t="str">
        <f>IF(SUM(FP14,FT14)&gt;0,SUM(FP14,FT14),"")</f>
        <v/>
      </c>
      <c r="GJ14" s="11" t="str">
        <f>IF(SUM(FO14:FP14,FR14:FT14,FV14)-FQ14-FU14&gt;0,SUM(FO14:FP14,FR14:FT14,FV14)-FQ14-FU14,"")</f>
        <v/>
      </c>
      <c r="GK14" s="11" t="str">
        <f>IF(SUM(FW14:FX14,FZ14)-FY14&gt;0,SUM(FW14:FX14,FZ14)-FY14,"")</f>
        <v/>
      </c>
      <c r="GL14" s="11" t="str">
        <f>IF(SUM(FP14,FT14,FX14)&gt;0,SUM(FP14,FT14,FX14),"")</f>
        <v/>
      </c>
      <c r="GM14" s="11" t="str">
        <f>IF(SUM(GJ14,GK14)&gt;0,SUM(GJ14,GK14),"")</f>
        <v/>
      </c>
      <c r="GN14" s="11" t="str">
        <f>IF(SUM(GB14,GF14)&gt;0,SUM(GB14,GF14),"")</f>
        <v/>
      </c>
      <c r="GO14" s="11" t="str">
        <f>IF(SUM(GA14:GB14,GD14:GF14,GH14)-SUM(GC14,GG14)&gt;0,SUM(GA14:GB14,GD14:GF14,GH14)-SUM(GC14,GG14),"")</f>
        <v/>
      </c>
      <c r="GP14" s="11" t="str">
        <f>IF(SUM(GJ14,GK14,GO14)&gt;0,SUM(GJ14,GK14,GO14),"")</f>
        <v/>
      </c>
      <c r="GQ14" s="17"/>
      <c r="GR14" s="17"/>
      <c r="GS14" s="17"/>
      <c r="GT14" s="17"/>
      <c r="GU14" s="17"/>
      <c r="GV14" s="17"/>
      <c r="GW14" s="17"/>
      <c r="GX14" s="17"/>
      <c r="GY14" s="17"/>
      <c r="GZ14" s="17"/>
      <c r="HA14" s="17"/>
      <c r="HB14" s="17"/>
      <c r="HC14" s="17"/>
      <c r="HD14" s="17"/>
      <c r="HE14" s="17"/>
      <c r="HF14" s="17"/>
      <c r="HG14" s="17"/>
      <c r="HH14" s="17"/>
      <c r="HI14" s="17"/>
      <c r="HJ14" s="17"/>
      <c r="HK14" s="40" t="str">
        <f>IF(SUM(GR14,GV14)&gt;0,SUM(GR14,GV14),"")</f>
        <v/>
      </c>
      <c r="HL14" s="40" t="str">
        <f>IF(SUM(GQ14:GR14,GT14:GV14,GX14)-GS14-GW14&gt;0,SUM(GQ14:GR14,GT14:GV14,GX14)-GS14-GW14,"")</f>
        <v/>
      </c>
      <c r="HM14" s="40" t="str">
        <f>IF(SUM(GY14:GZ14,HB14)-HA14&gt;0,SUM(GY14:GZ14,HB14)-HA14,"")</f>
        <v/>
      </c>
      <c r="HN14" s="40" t="str">
        <f>IF(SUM(GR14,GV14,GZ14)&gt;0,SUM(GR14,GV14,GZ14),"")</f>
        <v/>
      </c>
      <c r="HO14" s="40" t="str">
        <f>IF(SUM(HL14,HM14)&gt;0,SUM(HL14,HM14),"")</f>
        <v/>
      </c>
      <c r="HP14" s="40" t="str">
        <f>IF(SUM(HD14,HH14)&gt;0,SUM(HD14,HH14),"")</f>
        <v/>
      </c>
      <c r="HQ14" s="40" t="str">
        <f>IF(SUM(HC14:HD14,HF14:HH14,HJ14)-SUM(HE14,HI14)&gt;0,SUM(HC14:HD14,HF14:HH14,HJ14)-SUM(HE14,HI14),"")</f>
        <v/>
      </c>
      <c r="HR14" s="40" t="str">
        <f>IF(SUM(HL14,HM14,HQ14)&gt;0,SUM(HL14,HM14,HQ14),"")</f>
        <v/>
      </c>
      <c r="HS14" s="18"/>
      <c r="HT14" s="18"/>
      <c r="HU14" s="18"/>
      <c r="HV14" s="18"/>
      <c r="HW14" s="18"/>
      <c r="HX14" s="18"/>
      <c r="HY14" s="18"/>
      <c r="HZ14" s="18"/>
      <c r="IA14" s="18"/>
      <c r="IB14" s="18"/>
      <c r="IC14" s="18"/>
      <c r="ID14" s="18"/>
      <c r="IE14" s="18"/>
      <c r="IF14" s="18"/>
      <c r="IG14" s="18"/>
      <c r="IH14" s="18"/>
      <c r="II14" s="18"/>
      <c r="IJ14" s="18"/>
      <c r="IK14" s="18"/>
      <c r="IL14" s="18"/>
      <c r="IM14" s="11" t="str">
        <f>IF(SUM(HT14,HX14)&gt;0,SUM(HT14,HX14),"")</f>
        <v/>
      </c>
      <c r="IN14" s="11" t="str">
        <f>IF(SUM(HS14:HT14,HV14:HX14,HZ14)-HU14-HY14&gt;0,SUM(HS14:HT14,HV14:HX14,HZ14)-HU14-HY14,"")</f>
        <v/>
      </c>
      <c r="IO14" s="11" t="str">
        <f>IF(SUM(IA14:IB14,ID14)-IC14&gt;0,SUM(IA14:IB14,ID14)-IC14,"")</f>
        <v/>
      </c>
      <c r="IP14" s="11" t="str">
        <f>IF(SUM(HT14,HX14,IB14)&gt;0,SUM(HT14,HX14,IB14),"")</f>
        <v/>
      </c>
      <c r="IQ14" s="11" t="str">
        <f>IF(SUM(IN14,IO14)&gt;0,SUM(IN14,IO14),"")</f>
        <v/>
      </c>
      <c r="IR14" s="11" t="str">
        <f>IF(SUM(IF14,IJ14)&gt;0,SUM(IF14,IJ14),"")</f>
        <v/>
      </c>
      <c r="IS14" s="11" t="str">
        <f>IF(SUM(IE14:IF14,IH14:IJ14,IL14)-SUM(IG14,IK14)&gt;0,SUM(IE14:IF14,IH14:IJ14,IL14)-SUM(IG14,IK14),"")</f>
        <v/>
      </c>
      <c r="IT14" s="11" t="str">
        <f>IF(SUM(IN14,IO14,IS14)&gt;0,SUM(IN14,IO14,IS14),"")</f>
        <v/>
      </c>
      <c r="IU14" s="17"/>
      <c r="IV14" s="17"/>
      <c r="IW14" s="17"/>
      <c r="IX14" s="17"/>
      <c r="IY14" s="17"/>
      <c r="IZ14" s="17"/>
      <c r="JA14" s="17"/>
      <c r="JB14" s="17"/>
      <c r="JC14" s="17"/>
      <c r="JD14" s="17"/>
      <c r="JE14" s="17"/>
      <c r="JF14" s="17"/>
      <c r="JG14" s="17"/>
      <c r="JH14" s="17"/>
      <c r="JI14" s="17"/>
      <c r="JJ14" s="17"/>
      <c r="JK14" s="17"/>
      <c r="JL14" s="17"/>
      <c r="JM14" s="17"/>
      <c r="JN14" s="17"/>
      <c r="JO14" s="40" t="str">
        <f>IF(SUM(IV14,IZ14)&gt;0,SUM(IV14,IZ14),"")</f>
        <v/>
      </c>
      <c r="JP14" s="40" t="str">
        <f>IF(SUM(IU14:IV14,IX14:IZ14,JB14)-IW14-JA14&gt;0,SUM(IU14:IV14,IX14:IZ14,JB14)-IW14-JA14,"")</f>
        <v/>
      </c>
      <c r="JQ14" s="40" t="str">
        <f>IF(SUM(JC14:JD14,JF14)-JE14&gt;0,SUM(JC14:JD14,JF14)-JE14,"")</f>
        <v/>
      </c>
      <c r="JR14" s="40" t="str">
        <f>IF(SUM(IV14,IZ14,JD14)&gt;0,SUM(IV14,IZ14,JD14),"")</f>
        <v/>
      </c>
      <c r="JS14" s="40" t="str">
        <f>IF(SUM(JP14,JQ14)&gt;0,SUM(JP14,JQ14),"")</f>
        <v/>
      </c>
      <c r="JT14" s="40" t="str">
        <f>IF(SUM(JH14,JL14)&gt;0,SUM(JH14,JL14),"")</f>
        <v/>
      </c>
      <c r="JU14" s="40" t="str">
        <f>IF(SUM(JG14:JH14,JJ14:JL14,JN14)-SUM(JI14,JM14)&gt;0,SUM(JG14:JH14,JJ14:JL14,JN14)-SUM(JI14,JM14),"")</f>
        <v/>
      </c>
      <c r="JV14" s="40" t="str">
        <f>IF(SUM(JP14,JQ14,JU14)&gt;0,SUM(JP14,JQ14,JU14),"")</f>
        <v/>
      </c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8"/>
      <c r="KM14" s="18"/>
      <c r="KN14" s="18"/>
      <c r="KO14" s="18"/>
      <c r="KP14" s="18"/>
      <c r="KQ14" s="11" t="str">
        <f>IF(SUM(JX14,KB14)&gt;0,SUM(JX14,KB14),"")</f>
        <v/>
      </c>
      <c r="KR14" s="11" t="str">
        <f>IF(SUM(JW14:JX14,JZ14:KB14,KD14)-JY14-KC14&gt;0,SUM(JW14:JX14,JZ14:KB14,KD14)-JY14-KC14,"")</f>
        <v/>
      </c>
      <c r="KS14" s="11" t="str">
        <f>IF(SUM(KE14:KF14,KH14)-KG14&gt;0,SUM(KE14:KF14,KH14)-KG14,"")</f>
        <v/>
      </c>
      <c r="KT14" s="11" t="str">
        <f>IF(SUM(JX14,KB14,KF14)&gt;0,SUM(JX14,KB14,KF14),"")</f>
        <v/>
      </c>
      <c r="KU14" s="11" t="str">
        <f>IF(SUM(KR14,KS14)&gt;0,SUM(KR14,KS14),"")</f>
        <v/>
      </c>
      <c r="KV14" s="11" t="str">
        <f>IF(SUM(KJ14,KN14)&gt;0,SUM(KJ14,KN14),"")</f>
        <v/>
      </c>
      <c r="KW14" s="11" t="str">
        <f>IF(SUM(KI14:KJ14,KL14:KN14,KP14)-SUM(KK14,KO14)&gt;0,SUM(KI14:KJ14,KL14:KN14,KP14)-SUM(KK14,KO14),"")</f>
        <v/>
      </c>
      <c r="KX14" s="11" t="str">
        <f>IF(SUM(KR14,KS14,KW14)&gt;0,SUM(KR14,KS14,KW14),"")</f>
        <v/>
      </c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40" t="str">
        <f>IF(SUM(KZ14,LD14)&gt;0,SUM(KZ14,LD14),"")</f>
        <v/>
      </c>
      <c r="LT14" s="40" t="str">
        <f>IF(SUM(KY14:KZ14,LB14:LD14,LF14)-LA14-LE14&gt;0,SUM(KY14:KZ14,LB14:LD14,LF14)-LA14-LE14,"")</f>
        <v/>
      </c>
      <c r="LU14" s="40" t="str">
        <f>IF(SUM(LG14:LH14,LJ14)-LI14&gt;0,SUM(LG14:LH14,LJ14)-LI14,"")</f>
        <v/>
      </c>
      <c r="LV14" s="40" t="str">
        <f>IF(SUM(KZ14,LD14,LH14)&gt;0,SUM(KZ14,LD14,LH14),"")</f>
        <v/>
      </c>
      <c r="LW14" s="40" t="str">
        <f>IF(SUM(LT14,LU14)&gt;0,SUM(LT14,LU14),"")</f>
        <v/>
      </c>
      <c r="LX14" s="40" t="str">
        <f>IF(SUM(LL14,LP14)&gt;0,SUM(LL14,LP14),"")</f>
        <v/>
      </c>
      <c r="LY14" s="40" t="str">
        <f>IF(SUM(LK14:LL14,LN14:LP14,LR14)-SUM(LM14,LQ14)&gt;0,SUM(LK14:LL14,LN14:LP14,LR14)-SUM(LM14,LQ14),"")</f>
        <v/>
      </c>
      <c r="LZ14" s="40" t="str">
        <f>IF(SUM(LT14,LU14,LY14)&gt;0,SUM(LT14,LU14,LY14),"")</f>
        <v/>
      </c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1" t="str">
        <f>IF(SUM(MB14,MF14)&gt;0,SUM(MB14,MF14),"")</f>
        <v/>
      </c>
      <c r="MV14" s="11" t="str">
        <f>IF(SUM(MA14:MB14,MD14:MF14,MH14)-MC14-MG14&gt;0,SUM(MA14:MB14,MD14:MF14,MH14)-MC14-MG14,"")</f>
        <v/>
      </c>
      <c r="MW14" s="11" t="str">
        <f>IF(SUM(MI14:MJ14,ML14)-MK14&gt;0,SUM(MI14:MJ14,ML14)-MK14,"")</f>
        <v/>
      </c>
      <c r="MX14" s="11" t="str">
        <f>IF(SUM(MB14,MF14,MJ14)&gt;0,SUM(MB14,MF14,MJ14),"")</f>
        <v/>
      </c>
      <c r="MY14" s="11" t="str">
        <f>IF(SUM(MV14,MW14)&gt;0,SUM(MV14,MW14),"")</f>
        <v/>
      </c>
      <c r="MZ14" s="11" t="str">
        <f>IF(SUM(MN14,MR14)&gt;0,SUM(MN14,MR14),"")</f>
        <v/>
      </c>
      <c r="NA14" s="11" t="str">
        <f>IF(SUM(MM14:MN14,MP14:MR14,MT14)-SUM(MO14,MS14)&gt;0,SUM(MM14:MN14,MP14:MR14,MT14)-SUM(MO14,MS14),"")</f>
        <v/>
      </c>
      <c r="NB14" s="11" t="str">
        <f>IF(SUM(MV14,MW14,NA14)&gt;0,SUM(MV14,MW14,NA14),"")</f>
        <v/>
      </c>
      <c r="NC14" s="17"/>
      <c r="ND14" s="17"/>
      <c r="NE14" s="17"/>
      <c r="NF14" s="17"/>
      <c r="NG14" s="17"/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40" t="str">
        <f>IF(SUM(ND14,NH14)&gt;0,SUM(ND14,NH14),"")</f>
        <v/>
      </c>
      <c r="NX14" s="40" t="str">
        <f>IF(SUM(NC14:ND14,NF14:NH14,NJ14)-NE14-NI14&gt;0,SUM(NC14:ND14,NF14:NH14,NJ14)-NE14-NI14,"")</f>
        <v/>
      </c>
      <c r="NY14" s="40" t="str">
        <f>IF(SUM(NK14:NL14,NN14)-NM14&gt;0,SUM(NK14:NL14,NN14)-NM14,"")</f>
        <v/>
      </c>
      <c r="NZ14" s="40" t="str">
        <f>IF(SUM(ND14,NH14,NL14)&gt;0,SUM(ND14,NH14,NL14),"")</f>
        <v/>
      </c>
      <c r="OA14" s="40" t="str">
        <f>IF(SUM(NX14,NY14)&gt;0,SUM(NX14,NY14),"")</f>
        <v/>
      </c>
      <c r="OB14" s="40" t="str">
        <f>IF(SUM(NP14,NT14)&gt;0,SUM(NP14,NT14),"")</f>
        <v/>
      </c>
      <c r="OC14" s="40" t="str">
        <f>IF(SUM(NO14:NP14,NR14:NT14,NV14)-SUM(NQ14,NU14)&gt;0,SUM(NO14:NP14,NR14:NT14,NV14)-SUM(NQ14,NU14),"")</f>
        <v/>
      </c>
      <c r="OD14" s="40" t="str">
        <f>IF(SUM(NX14,NY14,OC14)&gt;0,SUM(NX14,NY14,OC14),"")</f>
        <v/>
      </c>
      <c r="OE14" s="18"/>
      <c r="OF14" s="18"/>
      <c r="OG14" s="18"/>
      <c r="OH14" s="18"/>
      <c r="OI14" s="18"/>
      <c r="OJ14" s="18"/>
      <c r="OK14" s="18"/>
      <c r="OL14" s="18"/>
      <c r="OM14" s="18"/>
      <c r="ON14" s="18"/>
      <c r="OO14" s="18"/>
      <c r="OP14" s="18"/>
      <c r="OQ14" s="18"/>
      <c r="OR14" s="18"/>
      <c r="OS14" s="18"/>
      <c r="OT14" s="18"/>
      <c r="OU14" s="18"/>
      <c r="OV14" s="18"/>
      <c r="OW14" s="18"/>
      <c r="OX14" s="18"/>
      <c r="OY14" s="11" t="str">
        <f>IF(SUM(OF14,OJ14)&gt;0,SUM(OF14,OJ14),"")</f>
        <v/>
      </c>
      <c r="OZ14" s="11" t="str">
        <f>IF(SUM(OE14:OF14,OH14:OJ14,OL14)-OG14-OK14&gt;0,SUM(OE14:OF14,OH14:OJ14,OL14)-OG14-OK14,"")</f>
        <v/>
      </c>
      <c r="PA14" s="11" t="str">
        <f>IF(SUM(OM14:ON14,OP14)-OO14&gt;0,SUM(OM14:ON14,OP14)-OO14,"")</f>
        <v/>
      </c>
      <c r="PB14" s="11" t="str">
        <f>IF(SUM(OF14,OJ14,ON14)&gt;0,SUM(OF14,OJ14,ON14),"")</f>
        <v/>
      </c>
      <c r="PC14" s="11" t="str">
        <f>IF(SUM(OZ14,PA14)&gt;0,SUM(OZ14,PA14),"")</f>
        <v/>
      </c>
      <c r="PD14" s="11" t="str">
        <f>IF(SUM(OR14,OV14)&gt;0,SUM(OR14,OV14),"")</f>
        <v/>
      </c>
      <c r="PE14" s="11" t="str">
        <f>IF(SUM(OQ14:OR14,OT14:OV14,OX14)-SUM(OS14,OW14)&gt;0,SUM(OQ14:OR14,OT14:OV14,OX14)-SUM(OS14,OW14),"")</f>
        <v/>
      </c>
      <c r="PF14" s="11" t="str">
        <f>IF(SUM(OZ14,PA14,PE14)&gt;0,SUM(OZ14,PA14,PE14),"")</f>
        <v/>
      </c>
      <c r="PG14" s="17"/>
      <c r="PH14" s="17"/>
      <c r="PI14" s="17"/>
      <c r="PJ14" s="17"/>
      <c r="PK14" s="17"/>
      <c r="PL14" s="17"/>
      <c r="PM14" s="17"/>
      <c r="PN14" s="17"/>
      <c r="PO14" s="17"/>
      <c r="PP14" s="17"/>
      <c r="PQ14" s="17"/>
      <c r="PR14" s="17"/>
      <c r="PS14" s="17"/>
      <c r="PT14" s="17"/>
      <c r="PU14" s="17"/>
      <c r="PV14" s="17"/>
      <c r="PW14" s="17"/>
      <c r="PX14" s="17"/>
      <c r="PY14" s="17"/>
      <c r="PZ14" s="17"/>
      <c r="QA14" s="40" t="str">
        <f>IF(SUM(PH14,PL14)&gt;0,SUM(PH14,PL14),"")</f>
        <v/>
      </c>
      <c r="QB14" s="40" t="str">
        <f>IF(SUM(PG14:PH14,PJ14:PL14,PN14)-PI14-PM14&gt;0,SUM(PG14:PH14,PJ14:PL14,PN14)-PI14-PM14,"")</f>
        <v/>
      </c>
      <c r="QC14" s="40" t="str">
        <f>IF(SUM(PO14:PP14,PR14)-PQ14&gt;0,SUM(PO14:PP14,PR14)-PQ14,"")</f>
        <v/>
      </c>
      <c r="QD14" s="40" t="str">
        <f>IF(SUM(PH14,PL14,PP14)&gt;0,SUM(PH14,PL14,PP14),"")</f>
        <v/>
      </c>
      <c r="QE14" s="40" t="str">
        <f>IF(SUM(QB14,QC14)&gt;0,SUM(QB14,QC14),"")</f>
        <v/>
      </c>
      <c r="QF14" s="40" t="str">
        <f>IF(SUM(PT14,PX14)&gt;0,SUM(PT14,PX14),"")</f>
        <v/>
      </c>
      <c r="QG14" s="40" t="str">
        <f>IF(SUM(PS14:PT14,PV14:PX14,PZ14)-SUM(PU14,PY14)&gt;0,SUM(PS14:PT14,PV14:PX14,PZ14)-SUM(PU14,PY14),"")</f>
        <v/>
      </c>
      <c r="QH14" s="40" t="str">
        <f>IF(SUM(QB14,QC14,QG14)&gt;0,SUM(QB14,QC14,QG14),"")</f>
        <v/>
      </c>
      <c r="QI14" s="18"/>
      <c r="QJ14" s="18"/>
      <c r="QK14" s="18"/>
      <c r="QL14" s="18"/>
      <c r="QM14" s="18"/>
      <c r="QN14" s="18"/>
      <c r="QO14" s="18"/>
      <c r="QP14" s="18"/>
      <c r="QQ14" s="18"/>
      <c r="QR14" s="18"/>
      <c r="QS14" s="18"/>
      <c r="QT14" s="18"/>
      <c r="QU14" s="18"/>
      <c r="QV14" s="18"/>
      <c r="QW14" s="18"/>
      <c r="QX14" s="18"/>
      <c r="QY14" s="18"/>
      <c r="QZ14" s="18"/>
      <c r="RA14" s="18"/>
      <c r="RB14" s="18"/>
      <c r="RC14" s="11" t="str">
        <f>IF(SUM(QJ14,QN14)&gt;0,SUM(QJ14,QN14),"")</f>
        <v/>
      </c>
      <c r="RD14" s="11" t="str">
        <f>IF(SUM(QI14:QJ14,QL14:QN14,QP14)-QK14-QO14&gt;0,SUM(QI14:QJ14,QL14:QN14,QP14)-QK14-QO14,"")</f>
        <v/>
      </c>
      <c r="RE14" s="11" t="str">
        <f>IF(SUM(QQ14:QR14,QT14)-QS14&gt;0,SUM(QQ14:QR14,QT14)-QS14,"")</f>
        <v/>
      </c>
      <c r="RF14" s="11" t="str">
        <f>IF(SUM(QJ14,QN14,QR14)&gt;0,SUM(QJ14,QN14,QR14),"")</f>
        <v/>
      </c>
      <c r="RG14" s="11" t="str">
        <f>IF(SUM(RD14,RE14)&gt;0,SUM(RD14,RE14),"")</f>
        <v/>
      </c>
      <c r="RH14" s="11" t="str">
        <f>IF(SUM(QV14,QZ14)&gt;0,SUM(QV14,QZ14),"")</f>
        <v/>
      </c>
      <c r="RI14" s="11" t="str">
        <f>IF(SUM(QU14:QV14,QX14:QZ14,RB14)-SUM(QW14,RA14)&gt;0,SUM(QU14:QV14,QX14:QZ14,RB14)-SUM(QW14,RA14),"")</f>
        <v/>
      </c>
      <c r="RJ14" s="11" t="str">
        <f>IF(SUM(RD14,RE14,RI14)&gt;0,SUM(RD14,RE14,RI14),"")</f>
        <v/>
      </c>
      <c r="RK14" s="17"/>
      <c r="RL14" s="17"/>
      <c r="RM14" s="17"/>
      <c r="RN14" s="17"/>
      <c r="RO14" s="17"/>
      <c r="RP14" s="17"/>
      <c r="RQ14" s="17"/>
      <c r="RR14" s="17"/>
      <c r="RS14" s="17"/>
      <c r="RT14" s="17"/>
      <c r="RU14" s="17"/>
      <c r="RV14" s="17"/>
      <c r="RW14" s="17"/>
      <c r="RX14" s="17"/>
      <c r="RY14" s="17"/>
      <c r="RZ14" s="17"/>
      <c r="SA14" s="17"/>
      <c r="SB14" s="17"/>
      <c r="SC14" s="17"/>
      <c r="SD14" s="17"/>
      <c r="SE14" s="40" t="str">
        <f>IF(SUM(RL14,RP14)&gt;0,SUM(RL14,RP14),"")</f>
        <v/>
      </c>
      <c r="SF14" s="40" t="str">
        <f>IF(SUM(RK14:RL14,RN14:RP14,RR14)-RM14-RQ14&gt;0,SUM(RK14:RL14,RN14:RP14,RR14)-RM14-RQ14,"")</f>
        <v/>
      </c>
      <c r="SG14" s="40" t="str">
        <f>IF(SUM(RS14:RT14,RV14)-RU14&gt;0,SUM(RS14:RT14,RV14)-RU14,"")</f>
        <v/>
      </c>
      <c r="SH14" s="40" t="str">
        <f>IF(SUM(RL14,RP14,RT14)&gt;0,SUM(RL14,RP14,RT14),"")</f>
        <v/>
      </c>
      <c r="SI14" s="40" t="str">
        <f>IF(SUM(SF14,SG14)&gt;0,SUM(SF14,SG14),"")</f>
        <v/>
      </c>
      <c r="SJ14" s="40" t="str">
        <f>IF(SUM(RX14,SB14)&gt;0,SUM(RX14,SB14),"")</f>
        <v/>
      </c>
      <c r="SK14" s="40" t="str">
        <f>IF(SUM(RW14:RX14,RZ14:SB14,SD14)-SUM(RY14,SC14)&gt;0,SUM(RW14:RX14,RZ14:SB14,SD14)-SUM(RY14,SC14),"")</f>
        <v/>
      </c>
      <c r="SL14" s="40" t="str">
        <f>IF(SUM(SF14,SG14,SK14)&gt;0,SUM(SF14,SG14,SK14),"")</f>
        <v/>
      </c>
      <c r="SM14" s="26">
        <f>IF($CA14="P",BK14,(BK14+AO14)/2)</f>
        <v>16.850000000000001</v>
      </c>
      <c r="SN14" s="26">
        <f>IF($CA14="P",BL14,(BL14+AP14)/2)</f>
        <v>5.8000000000000007</v>
      </c>
      <c r="SO14" s="26">
        <f>IF($CA14="P",BM14,(BM14+AQ14)/2)</f>
        <v>0.3</v>
      </c>
      <c r="SP14" s="26">
        <f>IF($CA14="P",BN14,(BN14+AR14)/2)</f>
        <v>0.15</v>
      </c>
      <c r="SQ14" s="26">
        <f>IF($CA14="P",BO14,(BO14+AS14)/2)</f>
        <v>18.350000000000001</v>
      </c>
      <c r="SR14" s="26">
        <f>IF($CA14="P",BP14,(BP14+AT14)/2)</f>
        <v>8.1999999999999993</v>
      </c>
      <c r="SS14" s="26">
        <f>IF($CA14="P",BQ14,(BQ14+AU14)/2)</f>
        <v>0.6</v>
      </c>
      <c r="ST14" s="26">
        <f>IF($CA14="P",BR14,(BR14+AV14)/2)</f>
        <v>0</v>
      </c>
      <c r="SU14" s="26">
        <f>IF($CA14="P",BS14,(BS14+AW14)/2)</f>
        <v>9.3000000000000007</v>
      </c>
      <c r="SV14" s="26">
        <f>IF($CA14="P",BT14,(BT14+AX14)/2)</f>
        <v>4.2</v>
      </c>
      <c r="SW14" s="26">
        <f>IF($CA14="P",BU14,(BU14+AY14)/2)</f>
        <v>0.45</v>
      </c>
      <c r="SX14" s="26">
        <f>IF($CA14="P",BV14,(BV14+AZ14)/2)</f>
        <v>0</v>
      </c>
      <c r="SY14" s="26">
        <f>IF($CA14="P",BW14,(BW14+BA14)/2)</f>
        <v>9.25</v>
      </c>
      <c r="SZ14" s="26">
        <f>IF($CA14="P",BX14,(BX14+BB14)/2)</f>
        <v>4.2</v>
      </c>
      <c r="TA14" s="26">
        <f>IF($CA14="P",BY14,(BY14+BC14)/2)</f>
        <v>0</v>
      </c>
      <c r="TB14" s="26">
        <f>IF($CA14="P",BZ14,(BZ14+BD14)/2)</f>
        <v>0</v>
      </c>
      <c r="TC14" s="28" t="s">
        <v>53</v>
      </c>
      <c r="TD14" s="11">
        <f>IF(SUM(SN14,SR14)&gt;0,SUM(SN14,SR14),"")</f>
        <v>14</v>
      </c>
      <c r="TE14" s="11">
        <f>IF(SUM(SM14:SN14,SP14:SR14,ST14)-SO14-SS14&gt;0,SUM(SM14:SN14,SP14:SR14,ST14)-SO14-SS14,"")</f>
        <v>48.45000000000001</v>
      </c>
      <c r="TF14" s="11">
        <f>IF(SUM(SV14,SZ14)&gt;0,SUM(SV14,SZ14),"")</f>
        <v>8.4</v>
      </c>
      <c r="TG14" s="11">
        <f>IF(SUM(SU14:SV14,SX14:SZ14,TB14)-SUM(SW14,TA14)&gt;0,SUM(SU14:SV14,SX14:SZ14,TB14)-SUM(SW14,TA14),"")</f>
        <v>26.5</v>
      </c>
      <c r="TH14" s="11">
        <f>IF(SUM(TE14,TG14)&gt;0,SUM(TE14,TG14),"")</f>
        <v>74.950000000000017</v>
      </c>
    </row>
    <row r="15" spans="1:528" x14ac:dyDescent="0.2">
      <c r="A15" s="4" t="str" cm="1">
        <f t="array" ref="A15">IF(AND(H15&lt;&gt;"",H15&lt;&gt;"No DD"),SUMPRODUCT((H$4:H$32&lt;&gt;"")*(H$4:H$32&lt;&gt;"No DD")*(E$4:E$32&gt;E15))+1,IF(H15="No DD",SUMPRODUCT((H$4:H$32="No DD")*(E$4:E$32&gt;E15))+1+SUMPRODUCT((H$4:H$32&lt;&gt;"")*(H$4:H$32&lt;&gt;"No DD")),""))</f>
        <v/>
      </c>
      <c r="B15" s="5" t="s">
        <v>238</v>
      </c>
      <c r="C15" s="4" t="s">
        <v>36</v>
      </c>
      <c r="D15" s="4">
        <v>2007</v>
      </c>
      <c r="E15" s="9">
        <f>SUM(J15:P15)+SUM(J15:M15)*0.0000001+SUM(J15)*0.0000000000001</f>
        <v>152.00001016000508</v>
      </c>
      <c r="F15" s="3" t="str">
        <f>IF(OR(AND(AJ15&gt;=AN$34,AK15&gt;=AN$38,AJ15&lt;&gt;"",AI15=""),AND(AL15&gt;=AN$34,AM15&gt;=AN$38,AL15&lt;&gt;"",AI15=""),AND(BF15&gt;=BJ$34,BG15&gt;=BJ$38,BF15&lt;&gt;"",BE15=""),AND(BH15&gt;=BJ$34,BI15&gt;=BJ$38,BH15&lt;&gt;"",BE15=""),AND(CB15&gt;=CF$34,CC15&gt;=CF$38,CB15&lt;&gt;"",CA15=""),AND(CD15&gt;=CF$34,CE15&gt;=CF$38,CD15&lt;&gt;""),AND(DC15&gt;=DJ$34,DD15&gt;=DJ$38,DC15&lt;&gt;""),AND(DH15&gt;=DJ$34,DI15&gt;=DJ$38,DH15&lt;&gt;""),AND(EE15&gt;=EL$34,EF15&gt;=EL$38,EE15&lt;&gt;""),AND(EJ15&gt;=EL$34,EK15&gt;=EL$38,EJ15&lt;&gt;""),AND(FG15&gt;=FN$34,FH15&gt;=FN$38,FG15&lt;&gt;""),AND(FL15&gt;=FN$34,FM15&gt;=FN$38,FL15&lt;&gt;""),AND(GI15&gt;=GP$34,GJ15&gt;=GP$38,GI15&lt;&gt;""),AND(GN15&gt;=GP$34,GO15&gt;=GP$38,GN15&lt;&gt;""),AND(HK15&gt;=HR$34,HL15&gt;=HR$38,HK15&lt;&gt;""),AND(HP15&gt;=HR$34,HQ15&gt;=HR$38,HP15&lt;&gt;""),AND(IM15&gt;=IT$34,IN15&gt;=IT$38,IM15&lt;&gt;""),AND(IR15&gt;=IT$34,IS15&gt;=IT$38,IR15&lt;&gt;""),AND(JO15&gt;=JV$34,JP15&gt;=JV$38,JO15&lt;&gt;""),AND(JT15&gt;=JV$34,JU15&gt;=JV$38,JT15&lt;&gt;""),AND(KQ15&gt;=KX$34,KR15&gt;=KX$38,KQ15&lt;&gt;""),AND(KV15&gt;=KX$34,KW15&gt;=KX$38,KV15&lt;&gt;""),AND(LS15&gt;=LZ$34,LT15&gt;=LZ$38,LS15&lt;&gt;""),AND(LX15&gt;=LZ$34,LY15&gt;=LZ$38,LX15&lt;&gt;""),AND(MU15&gt;=NB$34,MV15&gt;=NB$38,MU15&lt;&gt;""),AND(MZ15&gt;=NB$34,NA15&gt;=NB$38,MZ15&lt;&gt;""),AND(NW15&gt;=OD$34,NX15&gt;=OD$38,NW15&lt;&gt;""),AND(OB15&gt;=OD$34,OC15&gt;=OD$38,OB15&lt;&gt;""),AND(OY15&gt;=PF$34,OZ15&gt;=PF$38,OY15&lt;&gt;""),AND(PD15&gt;=PF$34,PE15&gt;=PF$38,PD15&lt;&gt;""),AND(QA15&gt;=QH$34,QB15&gt;=QH$38,QA15&lt;&gt;""),AND(QF15&gt;=QH$34,QG15&gt;=QH$38,QF15&lt;&gt;""),AND(RC15&gt;=RJ$34,RD15&gt;=RJ$38,RC15&lt;&gt;""),AND(RH15&gt;=RJ$34,RI15&gt;=RJ$38,RH15&lt;&gt;""),AND(SE15&gt;=SL$34,SF15&gt;=SL$38,SE15&lt;&gt;""),AND(SJ15&gt;=SL$34,SK15&gt;=SL$38,SJ15&lt;&gt;"")),"P","")</f>
        <v/>
      </c>
      <c r="G15" s="3" t="str">
        <f>IF(OR(AND(AK15&gt;=AN$38,AK15&lt;&gt;"",AI15=""),AND(AM15&gt;=AN$38,AM15&lt;&gt;"",AI15=""),AND(BG15&gt;=BJ$38,BG15&lt;&gt;"",BE15=""),AND(BI15&gt;=BJ$38,BI15&lt;&gt;"",BE15=""),AND(CC15&gt;=CF$38,CC15&lt;&gt;"",CA15=""),AND(CE15&gt;=CF$38,CE15&lt;&gt;"",CA15=""),AND(DD15&gt;=DJ$38,DD15&lt;&gt;""),AND(DI15&gt;=DJ$38,DI15&lt;&gt;""),AND(EF15&gt;=EL$38,EF15&lt;&gt;""),AND(EK15&gt;=EL$38,EK15&lt;&gt;""),AND(FH15&gt;=FN$38,FH15&lt;&gt;""),AND(FM15&gt;=FN$38,FM15&lt;&gt;""),AND(GJ15&gt;=GP$38,GJ15&lt;&gt;""),AND(GO15&gt;=GP$38,GO15&lt;&gt;""),AND(HL15&gt;=HR$38,HL15&lt;&gt;""),AND(HQ15&gt;=HR$38,HQ15&lt;&gt;""),AND(IN15&gt;=IT$38,IN15&lt;&gt;""),AND(IS15&gt;=IT$38,IS15&lt;&gt;""),AND(JP15&gt;=JV$38,JP15&lt;&gt;""),AND(JU15&gt;=JV$38,JU15&lt;&gt;""),AND(KR15&gt;=KX$38,KR15&lt;&gt;""),AND(KW15&gt;=KX$38,KW15&lt;&gt;""),AND(LT15&gt;=LZ$38,LT15&lt;&gt;""),AND(LY15&gt;=LZ$38,LY15&lt;&gt;""),AND(MV15&gt;=NB$38,MV15&lt;&gt;""),AND(NA15&gt;=NB$38,NA15&lt;&gt;""),AND(NX15&gt;=OD$38,NX15&lt;&gt;""),AND(OC15&gt;=OD$38,OC15&lt;&gt;""),AND(OZ15&gt;=PF$38,OZ15&lt;&gt;""),AND(PE15&gt;=PF$38,PE15&lt;&gt;""),AND(QB15&gt;=QH$38,QB15&lt;&gt;""),AND(QG15&gt;=QH$38,QG15&lt;&gt;""),AND(RD15&gt;=RJ$38,RD15&lt;&gt;""),AND(RI15&gt;=RJ$38,RI15&lt;&gt;""),AND(SF15&gt;=SL$38,SF15&lt;&gt;""),AND(SK15&gt;=SL$38,SK15&lt;&gt;"")),"P","")</f>
        <v/>
      </c>
      <c r="H15" s="36" t="str">
        <f>IF(AND(G15="P",F15=""),"No DD",IF(OR(AND(AJ15&gt;=AN$37,AK15&gt;=AN$41,AJ15&lt;&gt;"",AI15=""),AND(AL15&gt;=AN$37,AM15&gt;=AN$41,AL15&lt;&gt;"",AI15=""),AND(BF15&gt;=BJ$37,BG15&gt;=BJ$41,BF15&lt;&gt;"",BE15=""),AND(BH15&gt;=BJ$37,BI15&gt;=BJ$41,BH15&lt;&gt;"",BE15=""),AND(CB15&gt;=CF$37,CC15&gt;=CF$41,CB15&lt;&gt;"",CA15=""),AND(CD15&gt;=CF$37,CE15&gt;=CF$41,CD15&lt;&gt;""),AND(DC15&gt;=DJ$37,DD15&gt;=DJ$41,DC15&lt;&gt;""),AND(DH15&gt;=DJ$37,DI15&gt;=DJ$41,DH15&lt;&gt;""),AND(EE15&gt;=EL$37,EF15&gt;=EL$41,EE15&lt;&gt;""),AND(EJ15&gt;=EL$37,EK15&gt;=EL$41,EJ15&lt;&gt;""),AND(FG15&gt;=FN$37,FH15&gt;=FN$41,FG15&lt;&gt;""),AND(FL15&gt;=FN$37,FM15&gt;=FN$41,FL15&lt;&gt;""),AND(GI15&gt;=GP$37,GJ15&gt;=GP$41,GI15&lt;&gt;""),AND(GN15&gt;=GP$37,GO15&gt;=GP$41,GN15&lt;&gt;""),AND(HK15&gt;=HR$37,HL15&gt;=HR$41,HK15&lt;&gt;""),AND(HP15&gt;=HR$37,HQ15&gt;=HR$41,HP15&lt;&gt;""),AND(IM15&gt;=IT$37,IN15&gt;=IT$41,IM15&lt;&gt;""),AND(IR15&gt;=IT$37,IS15&gt;=IT$41,IR15&lt;&gt;""),AND(JO15&gt;=JV$37,JP15&gt;=JV$41,JO15&lt;&gt;""),AND(JT15&gt;=JV$37,JU15&gt;=JV$41,JT15&lt;&gt;""),AND(KQ15&gt;=KX$37,KR15&gt;=KX$41,KQ15&lt;&gt;""),AND(KV15&gt;=KX$37,KW15&gt;=KX$41,KV15&lt;&gt;""),AND(LS15&gt;=LZ$37,LT15&gt;=LZ$41,LS15&lt;&gt;""),AND(LX15&gt;=LZ$37,LY15&gt;=LZ$41,LX15&lt;&gt;""),AND(MU15&gt;=NB$37,MV15&gt;=NB$41,MU15&lt;&gt;""),AND(MZ15&gt;=NB$37,NA15&gt;=NB$41,MZ15&lt;&gt;""),AND(NW15&gt;=OD$37,NX15&gt;=OD$41,NW15&lt;&gt;""),AND(OB15&gt;=OD$37,OC15&gt;=OD$41,OB15&lt;&gt;""),AND(OY15&gt;=PF$37,OZ15&gt;=PF$41,OY15&lt;&gt;""),AND(PD15&gt;=PF$37,PE15&gt;=PF$41,PD15&lt;&gt;""),AND(QA15&gt;=QH$37,QB15&gt;=QH$41,QA15&lt;&gt;""),AND(QF15&gt;=QH$37,QG15&gt;=QH$41,QF15&lt;&gt;""),AND(RC15&gt;=RJ$37,RD15&gt;=RJ$41,RC15&lt;&gt;""),AND(RH15&gt;=RJ$37,RI15&gt;=RJ$41,RH15&lt;&gt;""),AND(SE15&gt;=SL$37,SF15&gt;=SL$41,SE15&lt;&gt;""),AND(SJ15&gt;=SL$37,SK15&gt;=SL$41,SJ15&lt;&gt;"")),"Merit",IF(OR(AND(AJ15&gt;=AN$36,AK15&gt;=AN$40,AJ15&lt;&gt;"",AI15=""),AND(AL15&gt;=AN$36,AM15&gt;=AN$40,AL15&lt;&gt;"",AI15=""),AND(BF15&gt;=BJ$36,BG15&gt;=BJ$40,BF15&lt;&gt;"",BE15=""),AND(BH15&gt;=BJ$36,BI15&gt;=BJ$40,BH15&lt;&gt;"",BE15=""),AND(CB15&gt;=CF$36,CC15&gt;=CF$40,CB15&lt;&gt;"",CA15=""),AND(CD15&gt;=CF$36,CE15&gt;=CF$40,CD15&lt;&gt;""),AND(DC15&gt;=DJ$36,DD15&gt;=DJ$40,DC15&lt;&gt;""),AND(DH15&gt;=DJ$36,DI15&gt;=DJ$40,DH15&lt;&gt;""),AND(EE15&gt;=EL$36,EF15&gt;=EL$40,EE15&lt;&gt;""),AND(EJ15&gt;=EL$36,EK15&gt;=EL$40,EJ15&lt;&gt;""),AND(FG15&gt;=FN$36,FH15&gt;=FN$40,FG15&lt;&gt;""),AND(FL15&gt;=FN$36,FM15&gt;=FN$40,FL15&lt;&gt;""),AND(GI15&gt;=GP$36,GJ15&gt;=GP$40,GI15&lt;&gt;""),AND(GN15&gt;=GP$36,GO15&gt;=GP$40,GN15&lt;&gt;""),AND(HK15&gt;=HR$36,HL15&gt;=HR$40,HK15&lt;&gt;""),AND(HP15&gt;=HR$36,HQ15&gt;=HR$40,HP15&lt;&gt;""),AND(IM15&gt;=IT$36,IN15&gt;=IT$40,IM15&lt;&gt;""),AND(IR15&gt;=IT$36,IS15&gt;=IT$40,IR15&lt;&gt;""),AND(JO15&gt;=JV$36,JP15&gt;=JV$40,JO15&lt;&gt;""),AND(JT15&gt;=JV$36,JU15&gt;=JV$40,JT15&lt;&gt;""),AND(KQ15&gt;=KX$36,KR15&gt;=KX$40,KQ15&lt;&gt;""),AND(KV15&gt;=KX$36,KW15&gt;=KX$40,KV15&lt;&gt;""),AND(LS15&gt;=LZ$36,LT15&gt;=LZ$40,LS15&lt;&gt;""),AND(LX15&gt;=LZ$36,LY15&gt;=LZ$40,LX15&lt;&gt;""),AND(MU15&gt;=NB$36,MV15&gt;=NB$40,MU15&lt;&gt;""),AND(MZ15&gt;=NB$36,NA15&gt;=NB$40,MZ15&lt;&gt;""),AND(NW15&gt;=OD$36,NX15&gt;=OD$40,NW15&lt;&gt;""),AND(OB15&gt;=OD$36,OC15&gt;=OD$40,OB15&lt;&gt;""),AND(OY15&gt;=PF$36,OZ15&gt;=PF$40,OY15&lt;&gt;""),AND(PD15&gt;=PF$36,PE15&gt;=PF$40,PD15&lt;&gt;""),AND(QA15&gt;=QH$36,QB15&gt;=QH$40,QA15&lt;&gt;""),AND(QF15&gt;=QH$36,QG15&gt;=QH$40,QF15&lt;&gt;""),AND(RC15&gt;=RJ$36,RD15&gt;=RJ$40,RC15&lt;&gt;""),AND(RH15&gt;=RJ$36,RI15&gt;=RJ$40,RH15&lt;&gt;""),AND(SE15&gt;=SL$36,SF15&gt;=SL$40,SE15&lt;&gt;""),AND(SJ15&gt;=SL$36,SK15&gt;=SL$40,SJ15&lt;&gt;"")),"Excellence",IF(I15="P","Worlds Team",IF(F15="P","National Team","")))))</f>
        <v/>
      </c>
      <c r="I15" s="3" t="str">
        <f>IF(OR(AND(AJ15&gt;=AN$35,AK15&gt;=AN$39,AJ15&lt;&gt;"",AI15=""),AND(AL15&gt;=AN$35,AM15&gt;=AN$39,AL15&lt;&gt;"",AI15=""),AND(BF15&gt;=BJ$35,BG15&gt;=BJ$39,BF15&lt;&gt;"",BE15=""),AND(BH15&gt;=BJ$35,BI15&gt;=BJ$39,BH15&lt;&gt;"",BE15=""),AND(CB15&gt;=CF$35,CC15&gt;=CF$39,CB15&lt;&gt;"",CA15=""),AND(CD15&gt;=CF$35,CE15&gt;=CF$39,CD15&lt;&gt;""),AND(DC15&gt;=DJ$35,DD15&gt;=DJ$39,DC15&lt;&gt;""),AND(DH15&gt;=DJ$35,DI15&gt;=DJ$39,DH15&lt;&gt;""),AND(EE15&gt;=EL$35,EF15&gt;=EL$39,EE15&lt;&gt;""),AND(EJ15&gt;=EL$35,EK15&gt;=EL$39,EJ15&lt;&gt;""),AND(FG15&gt;=FN$35,FH15&gt;=FN$39,FG15&lt;&gt;""),AND(FL15&gt;=FN$35,FM15&gt;=FN$39,FL15&lt;&gt;""),AND(GI15&gt;=GP$35,GJ15&gt;=GP$39,GI15&lt;&gt;""),AND(GN15&gt;=GP$35,GO15&gt;=GP$39,GN15&lt;&gt;""),AND(HK15&gt;=HR$35,HL15&gt;=HR$39,HK15&lt;&gt;""),AND(HP15&gt;=HR$35,HQ15&gt;=HR$39,HP15&lt;&gt;""),AND(IM15&gt;=IT$35,IN15&gt;=IT$39,IM15&lt;&gt;""),AND(IR15&gt;=IT$35,IS15&gt;=IT$39,IR15&lt;&gt;""),AND(JO15&gt;=JV$35,JP15&gt;=JV$39,JO15&lt;&gt;""),AND(JT15&gt;=JV$35,JU15&gt;=JV$39,JT15&lt;&gt;""),AND(KQ15&gt;=KX$35,KR15&gt;=KX$39,KQ15&lt;&gt;""),AND(KV15&gt;=KX$35,KW15&gt;=KX$39,KV15&lt;&gt;""),AND(LS15&gt;=LZ$35,LT15&gt;=LZ$39,LS15&lt;&gt;""),AND(LX15&gt;=LZ$35,LY15&gt;=LZ$39,LX15&lt;&gt;""),AND(MU15&gt;=NB$35,MV15&gt;=NB$39,MU15&lt;&gt;""),AND(MZ15&gt;=NB$35,NA15&gt;=NB$39,MZ15&lt;&gt;""),AND(NW15&gt;=OD$35,NX15&gt;=OD$39,NW15&lt;&gt;""),AND(OB15&gt;=OD$35,OC15&gt;=OD$39,OB15&lt;&gt;""),AND(OY15&gt;=PF$35,OZ15&gt;=PF$39,OY15&lt;&gt;""),AND(PD15&gt;=PF$35,PE15&gt;=PF$39,PD15&lt;&gt;""),AND(QA15&gt;=QH$35,QB15&gt;=QH$39,QA15&lt;&gt;""),AND(QF15&gt;=QH$35,QG15&gt;=QH$39,QF15&lt;&gt;""),AND(RC15&gt;=RJ$35,RD15&gt;=RJ$39,RC15&lt;&gt;""),AND(RH15&gt;=RJ$35,RI15&gt;=RJ$39,RH15&lt;&gt;""),AND(SE15&gt;=SL$35,SF15&gt;=SL$39,SE15&lt;&gt;""),AND(SJ15&gt;=SL$35,SK15&gt;=SL$39,SJ15&lt;&gt;"")),"P","")</f>
        <v/>
      </c>
      <c r="J15" s="8">
        <f>IF(COUNT(AK15,BG15,CC15)&gt;0,LARGE((AK15,BG15,CC15),1),0)</f>
        <v>50.999999999999993</v>
      </c>
      <c r="K15" s="8" t="str">
        <f>IF(J15=0,"",IF(J15=CC15,$BK$1,IF(J15=BG15,$AO$1,IF(J15=AK15,$S$1,""))))</f>
        <v>2025 Elite Canada</v>
      </c>
      <c r="L15" s="8">
        <f>IF(COUNT(AK15,BG15,CC15)&gt;1,LARGE((AK15,BG15,CC15),2),0)</f>
        <v>50.599999999999994</v>
      </c>
      <c r="M15" s="8" t="str">
        <f>IF(K15=0,"",IF(AND(L15=J15,L15=AK15,K15=BG15),$S$1,IF(AND(L15=J15,L15=AK15,L15=CC15),$S$1,IF(AND(L15=J15,L15=CC15,L15=BG15),$AO$1,IF(L15=CC15,$BK$1,IF(L15=BG15,$AO$1,IF(L15=AK15,$S$1,"")))))))</f>
        <v>2025 Nationals</v>
      </c>
      <c r="N15" s="8">
        <f>IF(MAX(AM15,BI15,CE15)&gt;0,MAX(AM15,BI15,CE15),0)</f>
        <v>50.4</v>
      </c>
      <c r="O15" s="8" t="str">
        <f>IF(N15=0,"",IF(N15=CE15,$BK$1,IF(N15=BI15,$AO$1,IF(N15=AM15,$S$1,""))))</f>
        <v>2025 Elite Canada</v>
      </c>
      <c r="P15" s="8" t="str">
        <f>IF(MAX(CG15:CH15)&gt;0,MAX(CG15:CH15),"")</f>
        <v/>
      </c>
      <c r="Q15" s="11" t="str">
        <f>IF(P15="","",IF(P15=CG15,"("&amp;CG$2&amp;")",IF(P15=CH15,"("&amp;CH$2&amp;")")))</f>
        <v/>
      </c>
      <c r="R15" s="8" t="str">
        <f>IF(P15="","",IF(P15=CG15,IF(P15+IF(L15="",0,L15)=SF15,$RK$1,IF(P15+IF(L15="",0,L15)=RD15,$QI$1,IF(P15+IF(L15="",0,L15)=QB15,$PG$1,IF(P15+IF(L15="",0,L15)=OZ15,$OE$1,IF(P15+IF(L15="",0,L15)=NX15,$NC$1,IF(P15+IF(L15="",0,L15)=MV15,$MA$1,IF(P15+IF(L15="",0,L15)=LT15,$KY$1,IF(P15+IF(L15="",0,L15)=KR15,$JW$1,IF(P15+IF(L15="",0,L15)=JP15,$IU$1,IF(P15+IF(L15="",0,L15)=IN15,$HS$1,IF(P15+IF(L15="",0,L15)=HL15,$GQ$1,IF(P15+IF(L15="",0,L15)=GJ15,$FO$1,IF(P15+IF(L15="",0,L15)=FH15,$EM$1,IF(P15+IF(L15="",0,L15)=EF15,$DK$1,IF(P15+IF(L15="",0,L15)=DD15,$CI$1))))))))))))))),IF(P15=CH15,IF(P15+IF(N15="",0,N15)=SK15,$RK$1,IF(P15+IF(N15="",0,N15)=RI15,$QI$1,IF(P15+IF(N15="",0,N15)=QG15,$PG$1,IF(P15+IF(N15="",0,N15)=PE15,$OE$1,IF(P15+IF(N15="",0,N15)=OC15,$NC$1,IF(P15+IF(N15="",0,N15)=NA15,$MA$1,IF(P15+IF(N15="",0,N15)=LY15,$KY$1,IF(P15+IF(N15="",0,N15)=KW15,$JW$1,IF(P15+IF(N15="",0,N15)=JU15,$IU$1,IF(P15+IF(N15="",0,N15)=IS15,$HS$1,IF(P15+IF(N15="",0,N15)=HQ15,$GQ$1,IF(P15+IF(N15="",0,N15)=GO15,$FO$1,IF(P15+IF(N15="",0,N15)=FM15,$EM$1,IF(P15+IF(N15="",0,N15)=EK15,$DK$1,IF(P15+IF(N15="",0,N15)=DI15,$CI$1))))))))))))))))))</f>
        <v/>
      </c>
      <c r="S15" s="19">
        <v>18.8</v>
      </c>
      <c r="T15" s="19">
        <v>7.2</v>
      </c>
      <c r="U15" s="19">
        <v>0.2</v>
      </c>
      <c r="V15" s="19">
        <v>0</v>
      </c>
      <c r="W15" s="19">
        <v>18.600000000000001</v>
      </c>
      <c r="X15" s="19">
        <v>6.8</v>
      </c>
      <c r="Y15" s="19">
        <v>0.2</v>
      </c>
      <c r="Z15" s="19">
        <v>0</v>
      </c>
      <c r="AA15" s="19">
        <v>18.5</v>
      </c>
      <c r="AB15" s="19">
        <v>7.2</v>
      </c>
      <c r="AC15" s="19">
        <v>0</v>
      </c>
      <c r="AD15" s="19">
        <v>0</v>
      </c>
      <c r="AE15" s="19">
        <v>18.5</v>
      </c>
      <c r="AF15" s="19">
        <v>6.8</v>
      </c>
      <c r="AG15" s="19">
        <v>0.6</v>
      </c>
      <c r="AH15" s="19">
        <v>0</v>
      </c>
      <c r="AI15" s="27"/>
      <c r="AJ15" s="40">
        <f>IF(SUM(T15,X15)&gt;0,SUM(T15,X15),"")</f>
        <v>14</v>
      </c>
      <c r="AK15" s="40">
        <f>IF(SUM(S15:T15,V15:X15,Z15)-U15-Y15&gt;0,SUM(S15:T15,V15:X15,Z15)-U15-Y15,"")</f>
        <v>50.999999999999993</v>
      </c>
      <c r="AL15" s="40">
        <f>IF(SUM(AB15,AF15)&gt;0,SUM(AB15,AF15),"")</f>
        <v>14</v>
      </c>
      <c r="AM15" s="40">
        <f>IF(SUM(AA15:AB15,AD15:AF15,AH15)-SUM(AC15,AG15)&gt;0,SUM(AA15:AB15,AD15:AF15,AH15)-SUM(AC15,AG15),"")</f>
        <v>50.4</v>
      </c>
      <c r="AN15" s="40">
        <f>IF(SUM(AK15,AM15)&gt;0,SUM(AK15,AM15),"")</f>
        <v>101.39999999999999</v>
      </c>
      <c r="AO15" s="18">
        <v>18.600000000000001</v>
      </c>
      <c r="AP15" s="18">
        <v>7.2</v>
      </c>
      <c r="AQ15" s="18">
        <v>0.2</v>
      </c>
      <c r="AR15" s="18">
        <v>0</v>
      </c>
      <c r="AS15" s="18">
        <v>18.399999999999999</v>
      </c>
      <c r="AT15" s="18">
        <v>6.8</v>
      </c>
      <c r="AU15" s="18">
        <v>0.2</v>
      </c>
      <c r="AV15" s="18">
        <v>0</v>
      </c>
      <c r="AW15" s="18">
        <v>18.600000000000001</v>
      </c>
      <c r="AX15" s="18">
        <v>6.8</v>
      </c>
      <c r="AY15" s="18">
        <v>0</v>
      </c>
      <c r="AZ15" s="18">
        <v>0</v>
      </c>
      <c r="BA15" s="18">
        <v>18.5</v>
      </c>
      <c r="BB15" s="18">
        <v>6.8</v>
      </c>
      <c r="BC15" s="18">
        <v>0.6</v>
      </c>
      <c r="BD15" s="18">
        <v>0</v>
      </c>
      <c r="BE15" s="28"/>
      <c r="BF15" s="11">
        <f>IF(SUM(AP15,AT15)&gt;0,SUM(AP15,AT15),"")</f>
        <v>14</v>
      </c>
      <c r="BG15" s="11">
        <f>IF(SUM(AO15:AP15,AR15:AT15,AV15)-AQ15-AU15&gt;0,SUM(AO15:AP15,AR15:AT15,AV15)-AQ15-AU15,"")</f>
        <v>50.599999999999994</v>
      </c>
      <c r="BH15" s="11">
        <f>IF(SUM(AX15,BB15)&gt;0,SUM(AX15,BB15),"")</f>
        <v>13.6</v>
      </c>
      <c r="BI15" s="11">
        <f>IF(SUM(AW15:AX15,AZ15:BB15,BD15)-SUM(AY15,BC15)&gt;0,SUM(AW15:AX15,AZ15:BB15,BD15)-SUM(AY15,BC15),"")</f>
        <v>50.1</v>
      </c>
      <c r="BJ15" s="11">
        <f>IF(SUM(BG15,BI15)&gt;0,SUM(BG15,BI15),"")</f>
        <v>100.69999999999999</v>
      </c>
      <c r="BK15" s="19">
        <v>18.3</v>
      </c>
      <c r="BL15" s="19">
        <v>7.2</v>
      </c>
      <c r="BM15" s="19">
        <v>0.2</v>
      </c>
      <c r="BN15" s="19">
        <v>0</v>
      </c>
      <c r="BO15" s="19">
        <v>18.100000000000001</v>
      </c>
      <c r="BP15" s="19">
        <v>6.8</v>
      </c>
      <c r="BQ15" s="19">
        <v>0.2</v>
      </c>
      <c r="BR15" s="19">
        <v>0</v>
      </c>
      <c r="BS15" s="19">
        <v>18.100000000000001</v>
      </c>
      <c r="BT15" s="19">
        <v>7.2</v>
      </c>
      <c r="BU15" s="19">
        <v>0.2</v>
      </c>
      <c r="BV15" s="19">
        <v>0</v>
      </c>
      <c r="BW15" s="19">
        <v>18</v>
      </c>
      <c r="BX15" s="19">
        <v>6</v>
      </c>
      <c r="BY15" s="19">
        <v>1</v>
      </c>
      <c r="BZ15" s="19">
        <v>0</v>
      </c>
      <c r="CA15" s="27"/>
      <c r="CB15" s="40">
        <f>IF(SUM(BL15,BP15)&gt;0,SUM(BL15,BP15),"")</f>
        <v>14</v>
      </c>
      <c r="CC15" s="40">
        <f>IF(SUM(BK15:BL15,BN15:BP15,BR15)-BM15-BQ15&gt;0,SUM(BK15:BL15,BN15:BP15,BR15)-BM15-BQ15,"")</f>
        <v>49.999999999999993</v>
      </c>
      <c r="CD15" s="40">
        <f>IF(SUM(BT15,BX15)&gt;0,SUM(BT15,BX15),"")</f>
        <v>13.2</v>
      </c>
      <c r="CE15" s="40">
        <f>IF(SUM(BS15:BT15,BV15:BX15,BZ15)-SUM(BU15,BY15)&gt;0,SUM(BS15:BT15,BV15:BX15,BZ15)-SUM(BU15,BY15),"")</f>
        <v>48.099999999999994</v>
      </c>
      <c r="CF15" s="40">
        <f>IF(SUM(CC15,CE15)&gt;0,SUM(CC15,CE15),"")</f>
        <v>98.1</v>
      </c>
      <c r="CG15" s="51" t="str">
        <f>IF(MAX(DD15,EF15,FH15,GJ15,HL15,IN15,JP15,KR15,LT15,MV15,NX15,OZ15,QB15,RD15,SF15)-IF(L15="",0,L15)&gt;0.001,MAX(DD15,EF15,FH15,GJ15,HL15,IN15,JP15,KR15,LT15,MV15,NX15,OZ15,QB15,RD15,SF15)-IF(L15="",0,L15),"")</f>
        <v/>
      </c>
      <c r="CH15" s="51" t="str">
        <f>IF(MAX(DI15,EK15,FM15,GO15,HQ15,IS15,JU15,KW15,LY15,NA15,OC15,PE15,QG15,RI15,SK15)-IF(N15="",0,N15)&gt;0.001,MAX(DI15,EK15,FM15,GO15,HQ15,IS15,JU15,KW15,LY15,NA15,OC15,PE15,QG15,RI15,SK15)-IF(N15="",0,N15),"")</f>
        <v/>
      </c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40" t="str">
        <f>IF(SUM(CJ15,CN15)&gt;0,SUM(CJ15,CN15),"")</f>
        <v/>
      </c>
      <c r="DD15" s="40" t="str">
        <f>IF(SUM(CI15:CJ15,CL15:CN15,CP15)-CK15-CO15&gt;0,SUM(CI15:CJ15,CL15:CN15,CP15)-CK15-CO15,"")</f>
        <v/>
      </c>
      <c r="DE15" s="40" t="str">
        <f>IF(SUM(CQ15:CR15,CT15)-CS15&gt;0,SUM(CQ15:CR15,CT15)-CS15,"")</f>
        <v/>
      </c>
      <c r="DF15" s="40" t="str">
        <f>IF(SUM(CJ15,CN15,CR15)&gt;0,SUM(CJ15,CN15,CR15),"")</f>
        <v/>
      </c>
      <c r="DG15" s="40" t="str">
        <f>IF(SUM(DD15,DE15)&gt;0,SUM(DD15,DE15),"")</f>
        <v/>
      </c>
      <c r="DH15" s="40" t="str">
        <f>IF(SUM(CV15,CZ15)&gt;0,SUM(CV15,CZ15),"")</f>
        <v/>
      </c>
      <c r="DI15" s="40" t="str">
        <f>IF(SUM(CU15:CV15,CX15:CZ15,DB15)-SUM(CW15,DA15)&gt;0,SUM(CU15:CV15,CX15:CZ15,DB15)-SUM(CW15,DA15),"")</f>
        <v/>
      </c>
      <c r="DJ15" s="40" t="str">
        <f>IF(SUM(DD15,DE15,DI15)&gt;0,SUM(DD15,DE15,DI15),"")</f>
        <v/>
      </c>
      <c r="DK15" s="18"/>
      <c r="DL15" s="18"/>
      <c r="DM15" s="18"/>
      <c r="DN15" s="18"/>
      <c r="DO15" s="18"/>
      <c r="DP15" s="18"/>
      <c r="DQ15" s="18"/>
      <c r="DR15" s="18"/>
      <c r="DS15" s="18"/>
      <c r="DT15" s="18"/>
      <c r="DU15" s="18"/>
      <c r="DV15" s="18"/>
      <c r="DW15" s="18"/>
      <c r="DX15" s="18"/>
      <c r="DY15" s="18"/>
      <c r="DZ15" s="18"/>
      <c r="EA15" s="18"/>
      <c r="EB15" s="18"/>
      <c r="EC15" s="18"/>
      <c r="ED15" s="18"/>
      <c r="EE15" s="11" t="str">
        <f>IF(SUM(DL15,DP15)&gt;0,SUM(DL15,DP15),"")</f>
        <v/>
      </c>
      <c r="EF15" s="11" t="str">
        <f>IF(SUM(DK15:DL15,DN15:DP15,DR15)-DM15-DQ15&gt;0,SUM(DK15:DL15,DN15:DP15,DR15)-DM15-DQ15,"")</f>
        <v/>
      </c>
      <c r="EG15" s="11" t="str">
        <f>IF(SUM(DS15:DT15,DV15)-DU15&gt;0,SUM(DS15:DT15,DV15)-DU15,"")</f>
        <v/>
      </c>
      <c r="EH15" s="11" t="str">
        <f>IF(SUM(DL15,DP15,DT15)&gt;0,SUM(DL15,DP15,DT15),"")</f>
        <v/>
      </c>
      <c r="EI15" s="11" t="str">
        <f>IF(SUM(EF15,EG15)&gt;0,SUM(EF15,EG15),"")</f>
        <v/>
      </c>
      <c r="EJ15" s="11" t="str">
        <f>IF(SUM(DX15,EB15)&gt;0,SUM(DX15,EB15),"")</f>
        <v/>
      </c>
      <c r="EK15" s="11" t="str">
        <f>IF(SUM(DW15:DX15,DZ15:EB15,ED15)-SUM(DY15,EC15)&gt;0,SUM(DW15:DX15,DZ15:EB15,ED15)-SUM(DY15,EC15),"")</f>
        <v/>
      </c>
      <c r="EL15" s="11" t="str">
        <f>IF(SUM(EF15,EG15,EK15)&gt;0,SUM(EF15,EG15,EK15),"")</f>
        <v/>
      </c>
      <c r="EM15" s="17"/>
      <c r="EN15" s="17"/>
      <c r="EO15" s="17"/>
      <c r="EP15" s="17"/>
      <c r="EQ15" s="17"/>
      <c r="ER15" s="17"/>
      <c r="ES15" s="17"/>
      <c r="ET15" s="17"/>
      <c r="EU15" s="17"/>
      <c r="EV15" s="17"/>
      <c r="EW15" s="17"/>
      <c r="EX15" s="17"/>
      <c r="EY15" s="17"/>
      <c r="EZ15" s="17"/>
      <c r="FA15" s="17"/>
      <c r="FB15" s="17"/>
      <c r="FC15" s="17"/>
      <c r="FD15" s="17"/>
      <c r="FE15" s="17"/>
      <c r="FF15" s="17"/>
      <c r="FG15" s="40" t="str">
        <f>IF(SUM(EN15,ER15)&gt;0,SUM(EN15,ER15),"")</f>
        <v/>
      </c>
      <c r="FH15" s="40" t="str">
        <f>IF(SUM(EM15:EN15,EP15:ER15,ET15)-EO15-ES15&gt;0,SUM(EM15:EN15,EP15:ER15,ET15)-EO15-ES15,"")</f>
        <v/>
      </c>
      <c r="FI15" s="40" t="str">
        <f>IF(SUM(EU15:EV15,EX15)-EW15&gt;0,SUM(EU15:EV15,EX15)-EW15,"")</f>
        <v/>
      </c>
      <c r="FJ15" s="40" t="str">
        <f>IF(SUM(EN15,ER15,EV15)&gt;0,SUM(EN15,ER15,EV15),"")</f>
        <v/>
      </c>
      <c r="FK15" s="40" t="str">
        <f>IF(SUM(FH15,FI15)&gt;0,SUM(FH15,FI15),"")</f>
        <v/>
      </c>
      <c r="FL15" s="40" t="str">
        <f>IF(SUM(EZ15,FD15)&gt;0,SUM(EZ15,FD15),"")</f>
        <v/>
      </c>
      <c r="FM15" s="40" t="str">
        <f>IF(SUM(EY15:EZ15,FB15:FD15,FF15)-SUM(FA15,FE15)&gt;0,SUM(EY15:EZ15,FB15:FD15,FF15)-SUM(FA15,FE15),"")</f>
        <v/>
      </c>
      <c r="FN15" s="40" t="str">
        <f>IF(SUM(FH15,FI15,FM15)&gt;0,SUM(FH15,FI15,FM15),"")</f>
        <v/>
      </c>
      <c r="FO15" s="18"/>
      <c r="FP15" s="18"/>
      <c r="FQ15" s="18"/>
      <c r="FR15" s="18"/>
      <c r="FS15" s="18"/>
      <c r="FT15" s="18"/>
      <c r="FU15" s="18"/>
      <c r="FV15" s="18"/>
      <c r="FW15" s="18"/>
      <c r="FX15" s="18"/>
      <c r="FY15" s="18"/>
      <c r="FZ15" s="18"/>
      <c r="GA15" s="18"/>
      <c r="GB15" s="18"/>
      <c r="GC15" s="18"/>
      <c r="GD15" s="18"/>
      <c r="GE15" s="18"/>
      <c r="GF15" s="18"/>
      <c r="GG15" s="18"/>
      <c r="GH15" s="18"/>
      <c r="GI15" s="11" t="str">
        <f>IF(SUM(FP15,FT15)&gt;0,SUM(FP15,FT15),"")</f>
        <v/>
      </c>
      <c r="GJ15" s="11" t="str">
        <f>IF(SUM(FO15:FP15,FR15:FT15,FV15)-FQ15-FU15&gt;0,SUM(FO15:FP15,FR15:FT15,FV15)-FQ15-FU15,"")</f>
        <v/>
      </c>
      <c r="GK15" s="11" t="str">
        <f>IF(SUM(FW15:FX15,FZ15)-FY15&gt;0,SUM(FW15:FX15,FZ15)-FY15,"")</f>
        <v/>
      </c>
      <c r="GL15" s="11" t="str">
        <f>IF(SUM(FP15,FT15,FX15)&gt;0,SUM(FP15,FT15,FX15),"")</f>
        <v/>
      </c>
      <c r="GM15" s="11" t="str">
        <f>IF(SUM(GJ15,GK15)&gt;0,SUM(GJ15,GK15),"")</f>
        <v/>
      </c>
      <c r="GN15" s="11" t="str">
        <f>IF(SUM(GB15,GF15)&gt;0,SUM(GB15,GF15),"")</f>
        <v/>
      </c>
      <c r="GO15" s="11" t="str">
        <f>IF(SUM(GA15:GB15,GD15:GF15,GH15)-SUM(GC15,GG15)&gt;0,SUM(GA15:GB15,GD15:GF15,GH15)-SUM(GC15,GG15),"")</f>
        <v/>
      </c>
      <c r="GP15" s="11" t="str">
        <f>IF(SUM(GJ15,GK15,GO15)&gt;0,SUM(GJ15,GK15,GO15),"")</f>
        <v/>
      </c>
      <c r="GQ15" s="17"/>
      <c r="GR15" s="17"/>
      <c r="GS15" s="17"/>
      <c r="GT15" s="17"/>
      <c r="GU15" s="17"/>
      <c r="GV15" s="17"/>
      <c r="GW15" s="17"/>
      <c r="GX15" s="17"/>
      <c r="GY15" s="17"/>
      <c r="GZ15" s="17"/>
      <c r="HA15" s="17"/>
      <c r="HB15" s="17"/>
      <c r="HC15" s="17"/>
      <c r="HD15" s="17"/>
      <c r="HE15" s="17"/>
      <c r="HF15" s="17"/>
      <c r="HG15" s="17"/>
      <c r="HH15" s="17"/>
      <c r="HI15" s="17"/>
      <c r="HJ15" s="17"/>
      <c r="HK15" s="40" t="str">
        <f>IF(SUM(GR15,GV15)&gt;0,SUM(GR15,GV15),"")</f>
        <v/>
      </c>
      <c r="HL15" s="40" t="str">
        <f>IF(SUM(GQ15:GR15,GT15:GV15,GX15)-GS15-GW15&gt;0,SUM(GQ15:GR15,GT15:GV15,GX15)-GS15-GW15,"")</f>
        <v/>
      </c>
      <c r="HM15" s="40" t="str">
        <f>IF(SUM(GY15:GZ15,HB15)-HA15&gt;0,SUM(GY15:GZ15,HB15)-HA15,"")</f>
        <v/>
      </c>
      <c r="HN15" s="40" t="str">
        <f>IF(SUM(GR15,GV15,GZ15)&gt;0,SUM(GR15,GV15,GZ15),"")</f>
        <v/>
      </c>
      <c r="HO15" s="40" t="str">
        <f>IF(SUM(HL15,HM15)&gt;0,SUM(HL15,HM15),"")</f>
        <v/>
      </c>
      <c r="HP15" s="40" t="str">
        <f>IF(SUM(HD15,HH15)&gt;0,SUM(HD15,HH15),"")</f>
        <v/>
      </c>
      <c r="HQ15" s="40" t="str">
        <f>IF(SUM(HC15:HD15,HF15:HH15,HJ15)-SUM(HE15,HI15)&gt;0,SUM(HC15:HD15,HF15:HH15,HJ15)-SUM(HE15,HI15),"")</f>
        <v/>
      </c>
      <c r="HR15" s="40" t="str">
        <f>IF(SUM(HL15,HM15,HQ15)&gt;0,SUM(HL15,HM15,HQ15),"")</f>
        <v/>
      </c>
      <c r="HS15" s="18"/>
      <c r="HT15" s="18"/>
      <c r="HU15" s="18"/>
      <c r="HV15" s="18"/>
      <c r="HW15" s="18"/>
      <c r="HX15" s="18"/>
      <c r="HY15" s="18"/>
      <c r="HZ15" s="18"/>
      <c r="IA15" s="18"/>
      <c r="IB15" s="18"/>
      <c r="IC15" s="18"/>
      <c r="ID15" s="18"/>
      <c r="IE15" s="18"/>
      <c r="IF15" s="18"/>
      <c r="IG15" s="18"/>
      <c r="IH15" s="18"/>
      <c r="II15" s="18"/>
      <c r="IJ15" s="18"/>
      <c r="IK15" s="18"/>
      <c r="IL15" s="18"/>
      <c r="IM15" s="11" t="str">
        <f>IF(SUM(HT15,HX15)&gt;0,SUM(HT15,HX15),"")</f>
        <v/>
      </c>
      <c r="IN15" s="11" t="str">
        <f>IF(SUM(HS15:HT15,HV15:HX15,HZ15)-HU15-HY15&gt;0,SUM(HS15:HT15,HV15:HX15,HZ15)-HU15-HY15,"")</f>
        <v/>
      </c>
      <c r="IO15" s="11" t="str">
        <f>IF(SUM(IA15:IB15,ID15)-IC15&gt;0,SUM(IA15:IB15,ID15)-IC15,"")</f>
        <v/>
      </c>
      <c r="IP15" s="11" t="str">
        <f>IF(SUM(HT15,HX15,IB15)&gt;0,SUM(HT15,HX15,IB15),"")</f>
        <v/>
      </c>
      <c r="IQ15" s="11" t="str">
        <f>IF(SUM(IN15,IO15)&gt;0,SUM(IN15,IO15),"")</f>
        <v/>
      </c>
      <c r="IR15" s="11" t="str">
        <f>IF(SUM(IF15,IJ15)&gt;0,SUM(IF15,IJ15),"")</f>
        <v/>
      </c>
      <c r="IS15" s="11" t="str">
        <f>IF(SUM(IE15:IF15,IH15:IJ15,IL15)-SUM(IG15,IK15)&gt;0,SUM(IE15:IF15,IH15:IJ15,IL15)-SUM(IG15,IK15),"")</f>
        <v/>
      </c>
      <c r="IT15" s="11" t="str">
        <f>IF(SUM(IN15,IO15,IS15)&gt;0,SUM(IN15,IO15,IS15),"")</f>
        <v/>
      </c>
      <c r="IU15" s="17"/>
      <c r="IV15" s="17"/>
      <c r="IW15" s="17"/>
      <c r="IX15" s="17"/>
      <c r="IY15" s="17"/>
      <c r="IZ15" s="17"/>
      <c r="JA15" s="17"/>
      <c r="JB15" s="17"/>
      <c r="JC15" s="17"/>
      <c r="JD15" s="17"/>
      <c r="JE15" s="17"/>
      <c r="JF15" s="17"/>
      <c r="JG15" s="17"/>
      <c r="JH15" s="17"/>
      <c r="JI15" s="17"/>
      <c r="JJ15" s="17"/>
      <c r="JK15" s="17"/>
      <c r="JL15" s="17"/>
      <c r="JM15" s="17"/>
      <c r="JN15" s="17"/>
      <c r="JO15" s="40" t="str">
        <f>IF(SUM(IV15,IZ15)&gt;0,SUM(IV15,IZ15),"")</f>
        <v/>
      </c>
      <c r="JP15" s="40" t="str">
        <f>IF(SUM(IU15:IV15,IX15:IZ15,JB15)-IW15-JA15&gt;0,SUM(IU15:IV15,IX15:IZ15,JB15)-IW15-JA15,"")</f>
        <v/>
      </c>
      <c r="JQ15" s="40" t="str">
        <f>IF(SUM(JC15:JD15,JF15)-JE15&gt;0,SUM(JC15:JD15,JF15)-JE15,"")</f>
        <v/>
      </c>
      <c r="JR15" s="40" t="str">
        <f>IF(SUM(IV15,IZ15,JD15)&gt;0,SUM(IV15,IZ15,JD15),"")</f>
        <v/>
      </c>
      <c r="JS15" s="40" t="str">
        <f>IF(SUM(JP15,JQ15)&gt;0,SUM(JP15,JQ15),"")</f>
        <v/>
      </c>
      <c r="JT15" s="40" t="str">
        <f>IF(SUM(JH15,JL15)&gt;0,SUM(JH15,JL15),"")</f>
        <v/>
      </c>
      <c r="JU15" s="40" t="str">
        <f>IF(SUM(JG15:JH15,JJ15:JL15,JN15)-SUM(JI15,JM15)&gt;0,SUM(JG15:JH15,JJ15:JL15,JN15)-SUM(JI15,JM15),"")</f>
        <v/>
      </c>
      <c r="JV15" s="40" t="str">
        <f>IF(SUM(JP15,JQ15,JU15)&gt;0,SUM(JP15,JQ15,JU15),"")</f>
        <v/>
      </c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8"/>
      <c r="KM15" s="18"/>
      <c r="KN15" s="18"/>
      <c r="KO15" s="18"/>
      <c r="KP15" s="18"/>
      <c r="KQ15" s="11" t="str">
        <f>IF(SUM(JX15,KB15)&gt;0,SUM(JX15,KB15),"")</f>
        <v/>
      </c>
      <c r="KR15" s="11" t="str">
        <f>IF(SUM(JW15:JX15,JZ15:KB15,KD15)-JY15-KC15&gt;0,SUM(JW15:JX15,JZ15:KB15,KD15)-JY15-KC15,"")</f>
        <v/>
      </c>
      <c r="KS15" s="11" t="str">
        <f>IF(SUM(KE15:KF15,KH15)-KG15&gt;0,SUM(KE15:KF15,KH15)-KG15,"")</f>
        <v/>
      </c>
      <c r="KT15" s="11" t="str">
        <f>IF(SUM(JX15,KB15,KF15)&gt;0,SUM(JX15,KB15,KF15),"")</f>
        <v/>
      </c>
      <c r="KU15" s="11" t="str">
        <f>IF(SUM(KR15,KS15)&gt;0,SUM(KR15,KS15),"")</f>
        <v/>
      </c>
      <c r="KV15" s="11" t="str">
        <f>IF(SUM(KJ15,KN15)&gt;0,SUM(KJ15,KN15),"")</f>
        <v/>
      </c>
      <c r="KW15" s="11" t="str">
        <f>IF(SUM(KI15:KJ15,KL15:KN15,KP15)-SUM(KK15,KO15)&gt;0,SUM(KI15:KJ15,KL15:KN15,KP15)-SUM(KK15,KO15),"")</f>
        <v/>
      </c>
      <c r="KX15" s="11" t="str">
        <f>IF(SUM(KR15,KS15,KW15)&gt;0,SUM(KR15,KS15,KW15),"")</f>
        <v/>
      </c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40" t="str">
        <f>IF(SUM(KZ15,LD15)&gt;0,SUM(KZ15,LD15),"")</f>
        <v/>
      </c>
      <c r="LT15" s="40" t="str">
        <f>IF(SUM(KY15:KZ15,LB15:LD15,LF15)-LA15-LE15&gt;0,SUM(KY15:KZ15,LB15:LD15,LF15)-LA15-LE15,"")</f>
        <v/>
      </c>
      <c r="LU15" s="40" t="str">
        <f>IF(SUM(LG15:LH15,LJ15)-LI15&gt;0,SUM(LG15:LH15,LJ15)-LI15,"")</f>
        <v/>
      </c>
      <c r="LV15" s="40" t="str">
        <f>IF(SUM(KZ15,LD15,LH15)&gt;0,SUM(KZ15,LD15,LH15),"")</f>
        <v/>
      </c>
      <c r="LW15" s="40" t="str">
        <f>IF(SUM(LT15,LU15)&gt;0,SUM(LT15,LU15),"")</f>
        <v/>
      </c>
      <c r="LX15" s="40" t="str">
        <f>IF(SUM(LL15,LP15)&gt;0,SUM(LL15,LP15),"")</f>
        <v/>
      </c>
      <c r="LY15" s="40" t="str">
        <f>IF(SUM(LK15:LL15,LN15:LP15,LR15)-SUM(LM15,LQ15)&gt;0,SUM(LK15:LL15,LN15:LP15,LR15)-SUM(LM15,LQ15),"")</f>
        <v/>
      </c>
      <c r="LZ15" s="40" t="str">
        <f>IF(SUM(LT15,LU15,LY15)&gt;0,SUM(LT15,LU15,LY15),"")</f>
        <v/>
      </c>
      <c r="MA15" s="18"/>
      <c r="MB15" s="18"/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1" t="str">
        <f>IF(SUM(MB15,MF15)&gt;0,SUM(MB15,MF15),"")</f>
        <v/>
      </c>
      <c r="MV15" s="11" t="str">
        <f>IF(SUM(MA15:MB15,MD15:MF15,MH15)-MC15-MG15&gt;0,SUM(MA15:MB15,MD15:MF15,MH15)-MC15-MG15,"")</f>
        <v/>
      </c>
      <c r="MW15" s="11" t="str">
        <f>IF(SUM(MI15:MJ15,ML15)-MK15&gt;0,SUM(MI15:MJ15,ML15)-MK15,"")</f>
        <v/>
      </c>
      <c r="MX15" s="11" t="str">
        <f>IF(SUM(MB15,MF15,MJ15)&gt;0,SUM(MB15,MF15,MJ15),"")</f>
        <v/>
      </c>
      <c r="MY15" s="11" t="str">
        <f>IF(SUM(MV15,MW15)&gt;0,SUM(MV15,MW15),"")</f>
        <v/>
      </c>
      <c r="MZ15" s="11" t="str">
        <f>IF(SUM(MN15,MR15)&gt;0,SUM(MN15,MR15),"")</f>
        <v/>
      </c>
      <c r="NA15" s="11" t="str">
        <f>IF(SUM(MM15:MN15,MP15:MR15,MT15)-SUM(MO15,MS15)&gt;0,SUM(MM15:MN15,MP15:MR15,MT15)-SUM(MO15,MS15),"")</f>
        <v/>
      </c>
      <c r="NB15" s="11" t="str">
        <f>IF(SUM(MV15,MW15,NA15)&gt;0,SUM(MV15,MW15,NA15),"")</f>
        <v/>
      </c>
      <c r="NC15" s="17"/>
      <c r="ND15" s="17"/>
      <c r="NE15" s="17"/>
      <c r="NF15" s="17"/>
      <c r="NG15" s="17"/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40" t="str">
        <f>IF(SUM(ND15,NH15)&gt;0,SUM(ND15,NH15),"")</f>
        <v/>
      </c>
      <c r="NX15" s="40" t="str">
        <f>IF(SUM(NC15:ND15,NF15:NH15,NJ15)-NE15-NI15&gt;0,SUM(NC15:ND15,NF15:NH15,NJ15)-NE15-NI15,"")</f>
        <v/>
      </c>
      <c r="NY15" s="40" t="str">
        <f>IF(SUM(NK15:NL15,NN15)-NM15&gt;0,SUM(NK15:NL15,NN15)-NM15,"")</f>
        <v/>
      </c>
      <c r="NZ15" s="40" t="str">
        <f>IF(SUM(ND15,NH15,NL15)&gt;0,SUM(ND15,NH15,NL15),"")</f>
        <v/>
      </c>
      <c r="OA15" s="40" t="str">
        <f>IF(SUM(NX15,NY15)&gt;0,SUM(NX15,NY15),"")</f>
        <v/>
      </c>
      <c r="OB15" s="40" t="str">
        <f>IF(SUM(NP15,NT15)&gt;0,SUM(NP15,NT15),"")</f>
        <v/>
      </c>
      <c r="OC15" s="40" t="str">
        <f>IF(SUM(NO15:NP15,NR15:NT15,NV15)-SUM(NQ15,NU15)&gt;0,SUM(NO15:NP15,NR15:NT15,NV15)-SUM(NQ15,NU15),"")</f>
        <v/>
      </c>
      <c r="OD15" s="40" t="str">
        <f>IF(SUM(NX15,NY15,OC15)&gt;0,SUM(NX15,NY15,OC15),"")</f>
        <v/>
      </c>
      <c r="OE15" s="18"/>
      <c r="OF15" s="18"/>
      <c r="OG15" s="18"/>
      <c r="OH15" s="18"/>
      <c r="OI15" s="18"/>
      <c r="OJ15" s="18"/>
      <c r="OK15" s="18"/>
      <c r="OL15" s="18"/>
      <c r="OM15" s="18"/>
      <c r="ON15" s="18"/>
      <c r="OO15" s="18"/>
      <c r="OP15" s="18"/>
      <c r="OQ15" s="18"/>
      <c r="OR15" s="18"/>
      <c r="OS15" s="18"/>
      <c r="OT15" s="18"/>
      <c r="OU15" s="18"/>
      <c r="OV15" s="18"/>
      <c r="OW15" s="18"/>
      <c r="OX15" s="18"/>
      <c r="OY15" s="11" t="str">
        <f>IF(SUM(OF15,OJ15)&gt;0,SUM(OF15,OJ15),"")</f>
        <v/>
      </c>
      <c r="OZ15" s="11" t="str">
        <f>IF(SUM(OE15:OF15,OH15:OJ15,OL15)-OG15-OK15&gt;0,SUM(OE15:OF15,OH15:OJ15,OL15)-OG15-OK15,"")</f>
        <v/>
      </c>
      <c r="PA15" s="11" t="str">
        <f>IF(SUM(OM15:ON15,OP15)-OO15&gt;0,SUM(OM15:ON15,OP15)-OO15,"")</f>
        <v/>
      </c>
      <c r="PB15" s="11" t="str">
        <f>IF(SUM(OF15,OJ15,ON15)&gt;0,SUM(OF15,OJ15,ON15),"")</f>
        <v/>
      </c>
      <c r="PC15" s="11" t="str">
        <f>IF(SUM(OZ15,PA15)&gt;0,SUM(OZ15,PA15),"")</f>
        <v/>
      </c>
      <c r="PD15" s="11" t="str">
        <f>IF(SUM(OR15,OV15)&gt;0,SUM(OR15,OV15),"")</f>
        <v/>
      </c>
      <c r="PE15" s="11" t="str">
        <f>IF(SUM(OQ15:OR15,OT15:OV15,OX15)-SUM(OS15,OW15)&gt;0,SUM(OQ15:OR15,OT15:OV15,OX15)-SUM(OS15,OW15),"")</f>
        <v/>
      </c>
      <c r="PF15" s="11" t="str">
        <f>IF(SUM(OZ15,PA15,PE15)&gt;0,SUM(OZ15,PA15,PE15),"")</f>
        <v/>
      </c>
      <c r="PG15" s="17"/>
      <c r="PH15" s="17"/>
      <c r="PI15" s="17"/>
      <c r="PJ15" s="17"/>
      <c r="PK15" s="17"/>
      <c r="PL15" s="17"/>
      <c r="PM15" s="17"/>
      <c r="PN15" s="17"/>
      <c r="PO15" s="17"/>
      <c r="PP15" s="17"/>
      <c r="PQ15" s="17"/>
      <c r="PR15" s="17"/>
      <c r="PS15" s="17"/>
      <c r="PT15" s="17"/>
      <c r="PU15" s="17"/>
      <c r="PV15" s="17"/>
      <c r="PW15" s="17"/>
      <c r="PX15" s="17"/>
      <c r="PY15" s="17"/>
      <c r="PZ15" s="17"/>
      <c r="QA15" s="40" t="str">
        <f>IF(SUM(PH15,PL15)&gt;0,SUM(PH15,PL15),"")</f>
        <v/>
      </c>
      <c r="QB15" s="40" t="str">
        <f>IF(SUM(PG15:PH15,PJ15:PL15,PN15)-PI15-PM15&gt;0,SUM(PG15:PH15,PJ15:PL15,PN15)-PI15-PM15,"")</f>
        <v/>
      </c>
      <c r="QC15" s="40" t="str">
        <f>IF(SUM(PO15:PP15,PR15)-PQ15&gt;0,SUM(PO15:PP15,PR15)-PQ15,"")</f>
        <v/>
      </c>
      <c r="QD15" s="40" t="str">
        <f>IF(SUM(PH15,PL15,PP15)&gt;0,SUM(PH15,PL15,PP15),"")</f>
        <v/>
      </c>
      <c r="QE15" s="40" t="str">
        <f>IF(SUM(QB15,QC15)&gt;0,SUM(QB15,QC15),"")</f>
        <v/>
      </c>
      <c r="QF15" s="40" t="str">
        <f>IF(SUM(PT15,PX15)&gt;0,SUM(PT15,PX15),"")</f>
        <v/>
      </c>
      <c r="QG15" s="40" t="str">
        <f>IF(SUM(PS15:PT15,PV15:PX15,PZ15)-SUM(PU15,PY15)&gt;0,SUM(PS15:PT15,PV15:PX15,PZ15)-SUM(PU15,PY15),"")</f>
        <v/>
      </c>
      <c r="QH15" s="40" t="str">
        <f>IF(SUM(QB15,QC15,QG15)&gt;0,SUM(QB15,QC15,QG15),"")</f>
        <v/>
      </c>
      <c r="QI15" s="18"/>
      <c r="QJ15" s="18"/>
      <c r="QK15" s="18"/>
      <c r="QL15" s="18"/>
      <c r="QM15" s="18"/>
      <c r="QN15" s="18"/>
      <c r="QO15" s="18"/>
      <c r="QP15" s="18"/>
      <c r="QQ15" s="18"/>
      <c r="QR15" s="18"/>
      <c r="QS15" s="18"/>
      <c r="QT15" s="18"/>
      <c r="QU15" s="18"/>
      <c r="QV15" s="18"/>
      <c r="QW15" s="18"/>
      <c r="QX15" s="18"/>
      <c r="QY15" s="18"/>
      <c r="QZ15" s="18"/>
      <c r="RA15" s="18"/>
      <c r="RB15" s="18"/>
      <c r="RC15" s="11" t="str">
        <f>IF(SUM(QJ15,QN15)&gt;0,SUM(QJ15,QN15),"")</f>
        <v/>
      </c>
      <c r="RD15" s="11" t="str">
        <f>IF(SUM(QI15:QJ15,QL15:QN15,QP15)-QK15-QO15&gt;0,SUM(QI15:QJ15,QL15:QN15,QP15)-QK15-QO15,"")</f>
        <v/>
      </c>
      <c r="RE15" s="11" t="str">
        <f>IF(SUM(QQ15:QR15,QT15)-QS15&gt;0,SUM(QQ15:QR15,QT15)-QS15,"")</f>
        <v/>
      </c>
      <c r="RF15" s="11" t="str">
        <f>IF(SUM(QJ15,QN15,QR15)&gt;0,SUM(QJ15,QN15,QR15),"")</f>
        <v/>
      </c>
      <c r="RG15" s="11" t="str">
        <f>IF(SUM(RD15,RE15)&gt;0,SUM(RD15,RE15),"")</f>
        <v/>
      </c>
      <c r="RH15" s="11" t="str">
        <f>IF(SUM(QV15,QZ15)&gt;0,SUM(QV15,QZ15),"")</f>
        <v/>
      </c>
      <c r="RI15" s="11" t="str">
        <f>IF(SUM(QU15:QV15,QX15:QZ15,RB15)-SUM(QW15,RA15)&gt;0,SUM(QU15:QV15,QX15:QZ15,RB15)-SUM(QW15,RA15),"")</f>
        <v/>
      </c>
      <c r="RJ15" s="11" t="str">
        <f>IF(SUM(RD15,RE15,RI15)&gt;0,SUM(RD15,RE15,RI15),"")</f>
        <v/>
      </c>
      <c r="RK15" s="17"/>
      <c r="RL15" s="17"/>
      <c r="RM15" s="17"/>
      <c r="RN15" s="17"/>
      <c r="RO15" s="17"/>
      <c r="RP15" s="17"/>
      <c r="RQ15" s="17"/>
      <c r="RR15" s="17"/>
      <c r="RS15" s="17"/>
      <c r="RT15" s="17"/>
      <c r="RU15" s="17"/>
      <c r="RV15" s="17"/>
      <c r="RW15" s="17"/>
      <c r="RX15" s="17"/>
      <c r="RY15" s="17"/>
      <c r="RZ15" s="17"/>
      <c r="SA15" s="17"/>
      <c r="SB15" s="17"/>
      <c r="SC15" s="17"/>
      <c r="SD15" s="17"/>
      <c r="SE15" s="40" t="str">
        <f>IF(SUM(RL15,RP15)&gt;0,SUM(RL15,RP15),"")</f>
        <v/>
      </c>
      <c r="SF15" s="40" t="str">
        <f>IF(SUM(RK15:RL15,RN15:RP15,RR15)-RM15-RQ15&gt;0,SUM(RK15:RL15,RN15:RP15,RR15)-RM15-RQ15,"")</f>
        <v/>
      </c>
      <c r="SG15" s="40" t="str">
        <f>IF(SUM(RS15:RT15,RV15)-RU15&gt;0,SUM(RS15:RT15,RV15)-RU15,"")</f>
        <v/>
      </c>
      <c r="SH15" s="40" t="str">
        <f>IF(SUM(RL15,RP15,RT15)&gt;0,SUM(RL15,RP15,RT15),"")</f>
        <v/>
      </c>
      <c r="SI15" s="40" t="str">
        <f>IF(SUM(SF15,SG15)&gt;0,SUM(SF15,SG15),"")</f>
        <v/>
      </c>
      <c r="SJ15" s="40" t="str">
        <f>IF(SUM(RX15,SB15)&gt;0,SUM(RX15,SB15),"")</f>
        <v/>
      </c>
      <c r="SK15" s="40" t="str">
        <f>IF(SUM(RW15:RX15,RZ15:SB15,SD15)-SUM(RY15,SC15)&gt;0,SUM(RW15:RX15,RZ15:SB15,SD15)-SUM(RY15,SC15),"")</f>
        <v/>
      </c>
      <c r="SL15" s="40" t="str">
        <f>IF(SUM(SF15,SG15,SK15)&gt;0,SUM(SF15,SG15,SK15),"")</f>
        <v/>
      </c>
      <c r="SM15" s="26">
        <f>IF($CA15="P",BK15,(BK15+AO15)/2)</f>
        <v>18.450000000000003</v>
      </c>
      <c r="SN15" s="26">
        <f>IF($CA15="P",BL15,(BL15+AP15)/2)</f>
        <v>7.2</v>
      </c>
      <c r="SO15" s="26">
        <f>IF($CA15="P",BM15,(BM15+AQ15)/2)</f>
        <v>0.2</v>
      </c>
      <c r="SP15" s="26">
        <f>IF($CA15="P",BN15,(BN15+AR15)/2)</f>
        <v>0</v>
      </c>
      <c r="SQ15" s="26">
        <f>IF($CA15="P",BO15,(BO15+AS15)/2)</f>
        <v>18.25</v>
      </c>
      <c r="SR15" s="26">
        <f>IF($CA15="P",BP15,(BP15+AT15)/2)</f>
        <v>6.8</v>
      </c>
      <c r="SS15" s="26">
        <f>IF($CA15="P",BQ15,(BQ15+AU15)/2)</f>
        <v>0.2</v>
      </c>
      <c r="ST15" s="26">
        <f>IF($CA15="P",BR15,(BR15+AV15)/2)</f>
        <v>0</v>
      </c>
      <c r="SU15" s="26">
        <f>IF($CA15="P",BS15,(BS15+AW15)/2)</f>
        <v>18.350000000000001</v>
      </c>
      <c r="SV15" s="26">
        <f>IF($CA15="P",BT15,(BT15+AX15)/2)</f>
        <v>7</v>
      </c>
      <c r="SW15" s="26">
        <f>IF($CA15="P",BU15,(BU15+AY15)/2)</f>
        <v>0.1</v>
      </c>
      <c r="SX15" s="26">
        <f>IF($CA15="P",BV15,(BV15+AZ15)/2)</f>
        <v>0</v>
      </c>
      <c r="SY15" s="26">
        <f>IF($CA15="P",BW15,(BW15+BA15)/2)</f>
        <v>18.25</v>
      </c>
      <c r="SZ15" s="26">
        <f>IF($CA15="P",BX15,(BX15+BB15)/2)</f>
        <v>6.4</v>
      </c>
      <c r="TA15" s="26">
        <f>IF($CA15="P",BY15,(BY15+BC15)/2)</f>
        <v>0.8</v>
      </c>
      <c r="TB15" s="26">
        <f>IF($CA15="P",BZ15,(BZ15+BD15)/2)</f>
        <v>0</v>
      </c>
      <c r="TC15" s="28" t="s">
        <v>53</v>
      </c>
      <c r="TD15" s="11">
        <f>IF(SUM(SN15,SR15)&gt;0,SUM(SN15,SR15),"")</f>
        <v>14</v>
      </c>
      <c r="TE15" s="11">
        <f>IF(SUM(SM15:SN15,SP15:SR15,ST15)-SO15-SS15&gt;0,SUM(SM15:SN15,SP15:SR15,ST15)-SO15-SS15,"")</f>
        <v>50.3</v>
      </c>
      <c r="TF15" s="11">
        <f>IF(SUM(SV15,SZ15)&gt;0,SUM(SV15,SZ15),"")</f>
        <v>13.4</v>
      </c>
      <c r="TG15" s="11">
        <f>IF(SUM(SU15:SV15,SX15:SZ15,TB15)-SUM(SW15,TA15)&gt;0,SUM(SU15:SV15,SX15:SZ15,TB15)-SUM(SW15,TA15),"")</f>
        <v>49.1</v>
      </c>
      <c r="TH15" s="11">
        <f>IF(SUM(TE15,TG15)&gt;0,SUM(TE15,TG15),"")</f>
        <v>99.4</v>
      </c>
    </row>
    <row r="16" spans="1:528" x14ac:dyDescent="0.2">
      <c r="A16" s="4" t="str" cm="1">
        <f t="array" ref="A16">IF(AND(H16&lt;&gt;"",H16&lt;&gt;"No DD"),SUMPRODUCT((H$4:H$32&lt;&gt;"")*(H$4:H$32&lt;&gt;"No DD")*(E$4:E$32&gt;E16))+1,IF(H16="No DD",SUMPRODUCT((H$4:H$32="No DD")*(E$4:E$32&gt;E16))+1+SUMPRODUCT((H$4:H$32&lt;&gt;"")*(H$4:H$32&lt;&gt;"No DD")),""))</f>
        <v/>
      </c>
      <c r="B16" s="5" t="s">
        <v>139</v>
      </c>
      <c r="C16" s="4" t="s">
        <v>3</v>
      </c>
      <c r="D16" s="4">
        <v>2005</v>
      </c>
      <c r="E16" s="9">
        <f>SUM(J16:P16)+SUM(J16:M16)*0.0000001+SUM(J16)*0.0000000000001</f>
        <v>151.80001013000512</v>
      </c>
      <c r="F16" s="3" t="str">
        <f>IF(OR(AND(AJ16&gt;=AN$34,AK16&gt;=AN$38,AJ16&lt;&gt;"",AI16=""),AND(AL16&gt;=AN$34,AM16&gt;=AN$38,AL16&lt;&gt;"",AI16=""),AND(BF16&gt;=BJ$34,BG16&gt;=BJ$38,BF16&lt;&gt;"",BE16=""),AND(BH16&gt;=BJ$34,BI16&gt;=BJ$38,BH16&lt;&gt;"",BE16=""),AND(CB16&gt;=CF$34,CC16&gt;=CF$38,CB16&lt;&gt;"",CA16=""),AND(CD16&gt;=CF$34,CE16&gt;=CF$38,CD16&lt;&gt;""),AND(DC16&gt;=DJ$34,DD16&gt;=DJ$38,DC16&lt;&gt;""),AND(DH16&gt;=DJ$34,DI16&gt;=DJ$38,DH16&lt;&gt;""),AND(EE16&gt;=EL$34,EF16&gt;=EL$38,EE16&lt;&gt;""),AND(EJ16&gt;=EL$34,EK16&gt;=EL$38,EJ16&lt;&gt;""),AND(FG16&gt;=FN$34,FH16&gt;=FN$38,FG16&lt;&gt;""),AND(FL16&gt;=FN$34,FM16&gt;=FN$38,FL16&lt;&gt;""),AND(GI16&gt;=GP$34,GJ16&gt;=GP$38,GI16&lt;&gt;""),AND(GN16&gt;=GP$34,GO16&gt;=GP$38,GN16&lt;&gt;""),AND(HK16&gt;=HR$34,HL16&gt;=HR$38,HK16&lt;&gt;""),AND(HP16&gt;=HR$34,HQ16&gt;=HR$38,HP16&lt;&gt;""),AND(IM16&gt;=IT$34,IN16&gt;=IT$38,IM16&lt;&gt;""),AND(IR16&gt;=IT$34,IS16&gt;=IT$38,IR16&lt;&gt;""),AND(JO16&gt;=JV$34,JP16&gt;=JV$38,JO16&lt;&gt;""),AND(JT16&gt;=JV$34,JU16&gt;=JV$38,JT16&lt;&gt;""),AND(KQ16&gt;=KX$34,KR16&gt;=KX$38,KQ16&lt;&gt;""),AND(KV16&gt;=KX$34,KW16&gt;=KX$38,KV16&lt;&gt;""),AND(LS16&gt;=LZ$34,LT16&gt;=LZ$38,LS16&lt;&gt;""),AND(LX16&gt;=LZ$34,LY16&gt;=LZ$38,LX16&lt;&gt;""),AND(MU16&gt;=NB$34,MV16&gt;=NB$38,MU16&lt;&gt;""),AND(MZ16&gt;=NB$34,NA16&gt;=NB$38,MZ16&lt;&gt;""),AND(NW16&gt;=OD$34,NX16&gt;=OD$38,NW16&lt;&gt;""),AND(OB16&gt;=OD$34,OC16&gt;=OD$38,OB16&lt;&gt;""),AND(OY16&gt;=PF$34,OZ16&gt;=PF$38,OY16&lt;&gt;""),AND(PD16&gt;=PF$34,PE16&gt;=PF$38,PD16&lt;&gt;""),AND(QA16&gt;=QH$34,QB16&gt;=QH$38,QA16&lt;&gt;""),AND(QF16&gt;=QH$34,QG16&gt;=QH$38,QF16&lt;&gt;""),AND(RC16&gt;=RJ$34,RD16&gt;=RJ$38,RC16&lt;&gt;""),AND(RH16&gt;=RJ$34,RI16&gt;=RJ$38,RH16&lt;&gt;""),AND(SE16&gt;=SL$34,SF16&gt;=SL$38,SE16&lt;&gt;""),AND(SJ16&gt;=SL$34,SK16&gt;=SL$38,SJ16&lt;&gt;"")),"P","")</f>
        <v/>
      </c>
      <c r="G16" s="3" t="str">
        <f>IF(OR(AND(AK16&gt;=AN$38,AK16&lt;&gt;"",AI16=""),AND(AM16&gt;=AN$38,AM16&lt;&gt;"",AI16=""),AND(BG16&gt;=BJ$38,BG16&lt;&gt;"",BE16=""),AND(BI16&gt;=BJ$38,BI16&lt;&gt;"",BE16=""),AND(CC16&gt;=CF$38,CC16&lt;&gt;"",CA16=""),AND(CE16&gt;=CF$38,CE16&lt;&gt;"",CA16=""),AND(DD16&gt;=DJ$38,DD16&lt;&gt;""),AND(DI16&gt;=DJ$38,DI16&lt;&gt;""),AND(EF16&gt;=EL$38,EF16&lt;&gt;""),AND(EK16&gt;=EL$38,EK16&lt;&gt;""),AND(FH16&gt;=FN$38,FH16&lt;&gt;""),AND(FM16&gt;=FN$38,FM16&lt;&gt;""),AND(GJ16&gt;=GP$38,GJ16&lt;&gt;""),AND(GO16&gt;=GP$38,GO16&lt;&gt;""),AND(HL16&gt;=HR$38,HL16&lt;&gt;""),AND(HQ16&gt;=HR$38,HQ16&lt;&gt;""),AND(IN16&gt;=IT$38,IN16&lt;&gt;""),AND(IS16&gt;=IT$38,IS16&lt;&gt;""),AND(JP16&gt;=JV$38,JP16&lt;&gt;""),AND(JU16&gt;=JV$38,JU16&lt;&gt;""),AND(KR16&gt;=KX$38,KR16&lt;&gt;""),AND(KW16&gt;=KX$38,KW16&lt;&gt;""),AND(LT16&gt;=LZ$38,LT16&lt;&gt;""),AND(LY16&gt;=LZ$38,LY16&lt;&gt;""),AND(MV16&gt;=NB$38,MV16&lt;&gt;""),AND(NA16&gt;=NB$38,NA16&lt;&gt;""),AND(NX16&gt;=OD$38,NX16&lt;&gt;""),AND(OC16&gt;=OD$38,OC16&lt;&gt;""),AND(OZ16&gt;=PF$38,OZ16&lt;&gt;""),AND(PE16&gt;=PF$38,PE16&lt;&gt;""),AND(QB16&gt;=QH$38,QB16&lt;&gt;""),AND(QG16&gt;=QH$38,QG16&lt;&gt;""),AND(RD16&gt;=RJ$38,RD16&lt;&gt;""),AND(RI16&gt;=RJ$38,RI16&lt;&gt;""),AND(SF16&gt;=SL$38,SF16&lt;&gt;""),AND(SK16&gt;=SL$38,SK16&lt;&gt;"")),"P","")</f>
        <v/>
      </c>
      <c r="H16" s="36" t="str">
        <f>IF(AND(G16="P",F16=""),"No DD",IF(OR(AND(AJ16&gt;=AN$37,AK16&gt;=AN$41,AJ16&lt;&gt;"",AI16=""),AND(AL16&gt;=AN$37,AM16&gt;=AN$41,AL16&lt;&gt;"",AI16=""),AND(BF16&gt;=BJ$37,BG16&gt;=BJ$41,BF16&lt;&gt;"",BE16=""),AND(BH16&gt;=BJ$37,BI16&gt;=BJ$41,BH16&lt;&gt;"",BE16=""),AND(CB16&gt;=CF$37,CC16&gt;=CF$41,CB16&lt;&gt;"",CA16=""),AND(CD16&gt;=CF$37,CE16&gt;=CF$41,CD16&lt;&gt;""),AND(DC16&gt;=DJ$37,DD16&gt;=DJ$41,DC16&lt;&gt;""),AND(DH16&gt;=DJ$37,DI16&gt;=DJ$41,DH16&lt;&gt;""),AND(EE16&gt;=EL$37,EF16&gt;=EL$41,EE16&lt;&gt;""),AND(EJ16&gt;=EL$37,EK16&gt;=EL$41,EJ16&lt;&gt;""),AND(FG16&gt;=FN$37,FH16&gt;=FN$41,FG16&lt;&gt;""),AND(FL16&gt;=FN$37,FM16&gt;=FN$41,FL16&lt;&gt;""),AND(GI16&gt;=GP$37,GJ16&gt;=GP$41,GI16&lt;&gt;""),AND(GN16&gt;=GP$37,GO16&gt;=GP$41,GN16&lt;&gt;""),AND(HK16&gt;=HR$37,HL16&gt;=HR$41,HK16&lt;&gt;""),AND(HP16&gt;=HR$37,HQ16&gt;=HR$41,HP16&lt;&gt;""),AND(IM16&gt;=IT$37,IN16&gt;=IT$41,IM16&lt;&gt;""),AND(IR16&gt;=IT$37,IS16&gt;=IT$41,IR16&lt;&gt;""),AND(JO16&gt;=JV$37,JP16&gt;=JV$41,JO16&lt;&gt;""),AND(JT16&gt;=JV$37,JU16&gt;=JV$41,JT16&lt;&gt;""),AND(KQ16&gt;=KX$37,KR16&gt;=KX$41,KQ16&lt;&gt;""),AND(KV16&gt;=KX$37,KW16&gt;=KX$41,KV16&lt;&gt;""),AND(LS16&gt;=LZ$37,LT16&gt;=LZ$41,LS16&lt;&gt;""),AND(LX16&gt;=LZ$37,LY16&gt;=LZ$41,LX16&lt;&gt;""),AND(MU16&gt;=NB$37,MV16&gt;=NB$41,MU16&lt;&gt;""),AND(MZ16&gt;=NB$37,NA16&gt;=NB$41,MZ16&lt;&gt;""),AND(NW16&gt;=OD$37,NX16&gt;=OD$41,NW16&lt;&gt;""),AND(OB16&gt;=OD$37,OC16&gt;=OD$41,OB16&lt;&gt;""),AND(OY16&gt;=PF$37,OZ16&gt;=PF$41,OY16&lt;&gt;""),AND(PD16&gt;=PF$37,PE16&gt;=PF$41,PD16&lt;&gt;""),AND(QA16&gt;=QH$37,QB16&gt;=QH$41,QA16&lt;&gt;""),AND(QF16&gt;=QH$37,QG16&gt;=QH$41,QF16&lt;&gt;""),AND(RC16&gt;=RJ$37,RD16&gt;=RJ$41,RC16&lt;&gt;""),AND(RH16&gt;=RJ$37,RI16&gt;=RJ$41,RH16&lt;&gt;""),AND(SE16&gt;=SL$37,SF16&gt;=SL$41,SE16&lt;&gt;""),AND(SJ16&gt;=SL$37,SK16&gt;=SL$41,SJ16&lt;&gt;"")),"Merit",IF(OR(AND(AJ16&gt;=AN$36,AK16&gt;=AN$40,AJ16&lt;&gt;"",AI16=""),AND(AL16&gt;=AN$36,AM16&gt;=AN$40,AL16&lt;&gt;"",AI16=""),AND(BF16&gt;=BJ$36,BG16&gt;=BJ$40,BF16&lt;&gt;"",BE16=""),AND(BH16&gt;=BJ$36,BI16&gt;=BJ$40,BH16&lt;&gt;"",BE16=""),AND(CB16&gt;=CF$36,CC16&gt;=CF$40,CB16&lt;&gt;"",CA16=""),AND(CD16&gt;=CF$36,CE16&gt;=CF$40,CD16&lt;&gt;""),AND(DC16&gt;=DJ$36,DD16&gt;=DJ$40,DC16&lt;&gt;""),AND(DH16&gt;=DJ$36,DI16&gt;=DJ$40,DH16&lt;&gt;""),AND(EE16&gt;=EL$36,EF16&gt;=EL$40,EE16&lt;&gt;""),AND(EJ16&gt;=EL$36,EK16&gt;=EL$40,EJ16&lt;&gt;""),AND(FG16&gt;=FN$36,FH16&gt;=FN$40,FG16&lt;&gt;""),AND(FL16&gt;=FN$36,FM16&gt;=FN$40,FL16&lt;&gt;""),AND(GI16&gt;=GP$36,GJ16&gt;=GP$40,GI16&lt;&gt;""),AND(GN16&gt;=GP$36,GO16&gt;=GP$40,GN16&lt;&gt;""),AND(HK16&gt;=HR$36,HL16&gt;=HR$40,HK16&lt;&gt;""),AND(HP16&gt;=HR$36,HQ16&gt;=HR$40,HP16&lt;&gt;""),AND(IM16&gt;=IT$36,IN16&gt;=IT$40,IM16&lt;&gt;""),AND(IR16&gt;=IT$36,IS16&gt;=IT$40,IR16&lt;&gt;""),AND(JO16&gt;=JV$36,JP16&gt;=JV$40,JO16&lt;&gt;""),AND(JT16&gt;=JV$36,JU16&gt;=JV$40,JT16&lt;&gt;""),AND(KQ16&gt;=KX$36,KR16&gt;=KX$40,KQ16&lt;&gt;""),AND(KV16&gt;=KX$36,KW16&gt;=KX$40,KV16&lt;&gt;""),AND(LS16&gt;=LZ$36,LT16&gt;=LZ$40,LS16&lt;&gt;""),AND(LX16&gt;=LZ$36,LY16&gt;=LZ$40,LX16&lt;&gt;""),AND(MU16&gt;=NB$36,MV16&gt;=NB$40,MU16&lt;&gt;""),AND(MZ16&gt;=NB$36,NA16&gt;=NB$40,MZ16&lt;&gt;""),AND(NW16&gt;=OD$36,NX16&gt;=OD$40,NW16&lt;&gt;""),AND(OB16&gt;=OD$36,OC16&gt;=OD$40,OB16&lt;&gt;""),AND(OY16&gt;=PF$36,OZ16&gt;=PF$40,OY16&lt;&gt;""),AND(PD16&gt;=PF$36,PE16&gt;=PF$40,PD16&lt;&gt;""),AND(QA16&gt;=QH$36,QB16&gt;=QH$40,QA16&lt;&gt;""),AND(QF16&gt;=QH$36,QG16&gt;=QH$40,QF16&lt;&gt;""),AND(RC16&gt;=RJ$36,RD16&gt;=RJ$40,RC16&lt;&gt;""),AND(RH16&gt;=RJ$36,RI16&gt;=RJ$40,RH16&lt;&gt;""),AND(SE16&gt;=SL$36,SF16&gt;=SL$40,SE16&lt;&gt;""),AND(SJ16&gt;=SL$36,SK16&gt;=SL$40,SJ16&lt;&gt;"")),"Excellence",IF(I16="P","Worlds Team",IF(F16="P","National Team","")))))</f>
        <v/>
      </c>
      <c r="I16" s="3" t="str">
        <f>IF(OR(AND(AJ16&gt;=AN$35,AK16&gt;=AN$39,AJ16&lt;&gt;"",AI16=""),AND(AL16&gt;=AN$35,AM16&gt;=AN$39,AL16&lt;&gt;"",AI16=""),AND(BF16&gt;=BJ$35,BG16&gt;=BJ$39,BF16&lt;&gt;"",BE16=""),AND(BH16&gt;=BJ$35,BI16&gt;=BJ$39,BH16&lt;&gt;"",BE16=""),AND(CB16&gt;=CF$35,CC16&gt;=CF$39,CB16&lt;&gt;"",CA16=""),AND(CD16&gt;=CF$35,CE16&gt;=CF$39,CD16&lt;&gt;""),AND(DC16&gt;=DJ$35,DD16&gt;=DJ$39,DC16&lt;&gt;""),AND(DH16&gt;=DJ$35,DI16&gt;=DJ$39,DH16&lt;&gt;""),AND(EE16&gt;=EL$35,EF16&gt;=EL$39,EE16&lt;&gt;""),AND(EJ16&gt;=EL$35,EK16&gt;=EL$39,EJ16&lt;&gt;""),AND(FG16&gt;=FN$35,FH16&gt;=FN$39,FG16&lt;&gt;""),AND(FL16&gt;=FN$35,FM16&gt;=FN$39,FL16&lt;&gt;""),AND(GI16&gt;=GP$35,GJ16&gt;=GP$39,GI16&lt;&gt;""),AND(GN16&gt;=GP$35,GO16&gt;=GP$39,GN16&lt;&gt;""),AND(HK16&gt;=HR$35,HL16&gt;=HR$39,HK16&lt;&gt;""),AND(HP16&gt;=HR$35,HQ16&gt;=HR$39,HP16&lt;&gt;""),AND(IM16&gt;=IT$35,IN16&gt;=IT$39,IM16&lt;&gt;""),AND(IR16&gt;=IT$35,IS16&gt;=IT$39,IR16&lt;&gt;""),AND(JO16&gt;=JV$35,JP16&gt;=JV$39,JO16&lt;&gt;""),AND(JT16&gt;=JV$35,JU16&gt;=JV$39,JT16&lt;&gt;""),AND(KQ16&gt;=KX$35,KR16&gt;=KX$39,KQ16&lt;&gt;""),AND(KV16&gt;=KX$35,KW16&gt;=KX$39,KV16&lt;&gt;""),AND(LS16&gt;=LZ$35,LT16&gt;=LZ$39,LS16&lt;&gt;""),AND(LX16&gt;=LZ$35,LY16&gt;=LZ$39,LX16&lt;&gt;""),AND(MU16&gt;=NB$35,MV16&gt;=NB$39,MU16&lt;&gt;""),AND(MZ16&gt;=NB$35,NA16&gt;=NB$39,MZ16&lt;&gt;""),AND(NW16&gt;=OD$35,NX16&gt;=OD$39,NW16&lt;&gt;""),AND(OB16&gt;=OD$35,OC16&gt;=OD$39,OB16&lt;&gt;""),AND(OY16&gt;=PF$35,OZ16&gt;=PF$39,OY16&lt;&gt;""),AND(PD16&gt;=PF$35,PE16&gt;=PF$39,PD16&lt;&gt;""),AND(QA16&gt;=QH$35,QB16&gt;=QH$39,QA16&lt;&gt;""),AND(QF16&gt;=QH$35,QG16&gt;=QH$39,QF16&lt;&gt;""),AND(RC16&gt;=RJ$35,RD16&gt;=RJ$39,RC16&lt;&gt;""),AND(RH16&gt;=RJ$35,RI16&gt;=RJ$39,RH16&lt;&gt;""),AND(SE16&gt;=SL$35,SF16&gt;=SL$39,SE16&lt;&gt;""),AND(SJ16&gt;=SL$35,SK16&gt;=SL$39,SJ16&lt;&gt;"")),"P","")</f>
        <v/>
      </c>
      <c r="J16" s="8">
        <f>IF(COUNT(AK16,BG16,CC16)&gt;0,LARGE((AK16,BG16,CC16),1),0)</f>
        <v>51.2</v>
      </c>
      <c r="K16" s="8" t="str">
        <f>IF(J16=0,"",IF(J16=CC16,$BK$1,IF(J16=BG16,$AO$1,IF(J16=AK16,$S$1,""))))</f>
        <v>2025 Nationals</v>
      </c>
      <c r="L16" s="8">
        <f>IF(COUNT(AK16,BG16,CC16)&gt;1,LARGE((AK16,BG16,CC16),2),0)</f>
        <v>50.099999999999994</v>
      </c>
      <c r="M16" s="8" t="str">
        <f>IF(K16=0,"",IF(AND(L16=J16,L16=AK16,K16=BG16),$S$1,IF(AND(L16=J16,L16=AK16,L16=CC16),$S$1,IF(AND(L16=J16,L16=CC16,L16=BG16),$AO$1,IF(L16=CC16,$BK$1,IF(L16=BG16,$AO$1,IF(L16=AK16,$S$1,"")))))))</f>
        <v>2025 Elite Canada</v>
      </c>
      <c r="N16" s="8">
        <f>IF(MAX(AM16,BI16,CE16)&gt;0,MAX(AM16,BI16,CE16),0)</f>
        <v>50.5</v>
      </c>
      <c r="O16" s="8" t="str">
        <f>IF(N16=0,"",IF(N16=CE16,$BK$1,IF(N16=BI16,$AO$1,IF(N16=AM16,$S$1,""))))</f>
        <v>2025 Elite Canada</v>
      </c>
      <c r="P16" s="8" t="str">
        <f>IF(MAX(CG16:CH16)&gt;0,MAX(CG16:CH16),"")</f>
        <v/>
      </c>
      <c r="Q16" s="11" t="str">
        <f>IF(P16="","",IF(P16=CG16,"("&amp;CG$2&amp;")",IF(P16=CH16,"("&amp;CH$2&amp;")")))</f>
        <v/>
      </c>
      <c r="R16" s="8" t="str">
        <f>IF(P16="","",IF(P16=CG16,IF(P16+IF(L16="",0,L16)=SF16,$RK$1,IF(P16+IF(L16="",0,L16)=RD16,$QI$1,IF(P16+IF(L16="",0,L16)=QB16,$PG$1,IF(P16+IF(L16="",0,L16)=OZ16,$OE$1,IF(P16+IF(L16="",0,L16)=NX16,$NC$1,IF(P16+IF(L16="",0,L16)=MV16,$MA$1,IF(P16+IF(L16="",0,L16)=LT16,$KY$1,IF(P16+IF(L16="",0,L16)=KR16,$JW$1,IF(P16+IF(L16="",0,L16)=JP16,$IU$1,IF(P16+IF(L16="",0,L16)=IN16,$HS$1,IF(P16+IF(L16="",0,L16)=HL16,$GQ$1,IF(P16+IF(L16="",0,L16)=GJ16,$FO$1,IF(P16+IF(L16="",0,L16)=FH16,$EM$1,IF(P16+IF(L16="",0,L16)=EF16,$DK$1,IF(P16+IF(L16="",0,L16)=DD16,$CI$1))))))))))))))),IF(P16=CH16,IF(P16+IF(N16="",0,N16)=SK16,$RK$1,IF(P16+IF(N16="",0,N16)=RI16,$QI$1,IF(P16+IF(N16="",0,N16)=QG16,$PG$1,IF(P16+IF(N16="",0,N16)=PE16,$OE$1,IF(P16+IF(N16="",0,N16)=OC16,$NC$1,IF(P16+IF(N16="",0,N16)=NA16,$MA$1,IF(P16+IF(N16="",0,N16)=LY16,$KY$1,IF(P16+IF(N16="",0,N16)=KW16,$JW$1,IF(P16+IF(N16="",0,N16)=JU16,$IU$1,IF(P16+IF(N16="",0,N16)=IS16,$HS$1,IF(P16+IF(N16="",0,N16)=HQ16,$GQ$1,IF(P16+IF(N16="",0,N16)=GO16,$FO$1,IF(P16+IF(N16="",0,N16)=FM16,$EM$1,IF(P16+IF(N16="",0,N16)=EK16,$DK$1,IF(P16+IF(N16="",0,N16)=DI16,$CI$1))))))))))))))))))</f>
        <v/>
      </c>
      <c r="S16" s="19">
        <v>18.600000000000001</v>
      </c>
      <c r="T16" s="19">
        <v>7.2</v>
      </c>
      <c r="U16" s="19">
        <v>0.8</v>
      </c>
      <c r="V16" s="19">
        <v>0</v>
      </c>
      <c r="W16" s="19">
        <v>18.5</v>
      </c>
      <c r="X16" s="19">
        <v>6.8</v>
      </c>
      <c r="Y16" s="19">
        <v>0.2</v>
      </c>
      <c r="Z16" s="19">
        <v>0</v>
      </c>
      <c r="AA16" s="19">
        <v>19.2</v>
      </c>
      <c r="AB16" s="19">
        <v>7.2</v>
      </c>
      <c r="AC16" s="19">
        <v>0</v>
      </c>
      <c r="AD16" s="19">
        <v>0</v>
      </c>
      <c r="AE16" s="19">
        <v>18.100000000000001</v>
      </c>
      <c r="AF16" s="19">
        <v>6.8</v>
      </c>
      <c r="AG16" s="19">
        <v>0.8</v>
      </c>
      <c r="AH16" s="19">
        <v>0</v>
      </c>
      <c r="AI16" s="27"/>
      <c r="AJ16" s="40">
        <f>IF(SUM(T16,X16)&gt;0,SUM(T16,X16),"")</f>
        <v>14</v>
      </c>
      <c r="AK16" s="40">
        <f>IF(SUM(S16:T16,V16:X16,Z16)-U16-Y16&gt;0,SUM(S16:T16,V16:X16,Z16)-U16-Y16,"")</f>
        <v>50.099999999999994</v>
      </c>
      <c r="AL16" s="40">
        <f>IF(SUM(AB16,AF16)&gt;0,SUM(AB16,AF16),"")</f>
        <v>14</v>
      </c>
      <c r="AM16" s="40">
        <f>IF(SUM(AA16:AB16,AD16:AF16,AH16)-SUM(AC16,AG16)&gt;0,SUM(AA16:AB16,AD16:AF16,AH16)-SUM(AC16,AG16),"")</f>
        <v>50.5</v>
      </c>
      <c r="AN16" s="40">
        <f>IF(SUM(AK16,AM16)&gt;0,SUM(AK16,AM16),"")</f>
        <v>100.6</v>
      </c>
      <c r="AO16" s="18">
        <v>18.8</v>
      </c>
      <c r="AP16" s="18">
        <v>8</v>
      </c>
      <c r="AQ16" s="18">
        <v>0</v>
      </c>
      <c r="AR16" s="18">
        <v>0.3</v>
      </c>
      <c r="AS16" s="18">
        <v>18.100000000000001</v>
      </c>
      <c r="AT16" s="18">
        <v>6.8</v>
      </c>
      <c r="AU16" s="18">
        <v>0.8</v>
      </c>
      <c r="AV16" s="18">
        <v>0</v>
      </c>
      <c r="AW16" s="18">
        <v>15.4</v>
      </c>
      <c r="AX16" s="18">
        <v>2.8</v>
      </c>
      <c r="AY16" s="18">
        <v>0</v>
      </c>
      <c r="AZ16" s="18">
        <v>0</v>
      </c>
      <c r="BA16" s="18">
        <v>18.7</v>
      </c>
      <c r="BB16" s="18">
        <v>6.8</v>
      </c>
      <c r="BC16" s="18">
        <v>0.2</v>
      </c>
      <c r="BD16" s="18">
        <v>0</v>
      </c>
      <c r="BE16" s="28"/>
      <c r="BF16" s="11">
        <f>IF(SUM(AP16,AT16)&gt;0,SUM(AP16,AT16),"")</f>
        <v>14.8</v>
      </c>
      <c r="BG16" s="11">
        <f>IF(SUM(AO16:AP16,AR16:AT16,AV16)-AQ16-AU16&gt;0,SUM(AO16:AP16,AR16:AT16,AV16)-AQ16-AU16,"")</f>
        <v>51.2</v>
      </c>
      <c r="BH16" s="11">
        <f>IF(SUM(AX16,BB16)&gt;0,SUM(AX16,BB16),"")</f>
        <v>9.6</v>
      </c>
      <c r="BI16" s="11">
        <f>IF(SUM(AW16:AX16,AZ16:BB16,BD16)-SUM(AY16,BC16)&gt;0,SUM(AW16:AX16,AZ16:BB16,BD16)-SUM(AY16,BC16),"")</f>
        <v>43.499999999999993</v>
      </c>
      <c r="BJ16" s="11">
        <f>IF(SUM(BG16,BI16)&gt;0,SUM(BG16,BI16),"")</f>
        <v>94.699999999999989</v>
      </c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27"/>
      <c r="CB16" s="40" t="str">
        <f>IF(SUM(BL16,BP16)&gt;0,SUM(BL16,BP16),"")</f>
        <v/>
      </c>
      <c r="CC16" s="40" t="str">
        <f>IF(SUM(BK16:BL16,BN16:BP16,BR16)-BM16-BQ16&gt;0,SUM(BK16:BL16,BN16:BP16,BR16)-BM16-BQ16,"")</f>
        <v/>
      </c>
      <c r="CD16" s="40" t="str">
        <f>IF(SUM(BT16,BX16)&gt;0,SUM(BT16,BX16),"")</f>
        <v/>
      </c>
      <c r="CE16" s="40" t="str">
        <f>IF(SUM(BS16:BT16,BV16:BX16,BZ16)-SUM(BU16,BY16)&gt;0,SUM(BS16:BT16,BV16:BX16,BZ16)-SUM(BU16,BY16),"")</f>
        <v/>
      </c>
      <c r="CF16" s="40" t="str">
        <f>IF(SUM(CC16,CE16)&gt;0,SUM(CC16,CE16),"")</f>
        <v/>
      </c>
      <c r="CG16" s="51" t="str">
        <f>IF(MAX(DD16,EF16,FH16,GJ16,HL16,IN16,JP16,KR16,LT16,MV16,NX16,OZ16,QB16,RD16,SF16)-IF(L16="",0,L16)&gt;0.001,MAX(DD16,EF16,FH16,GJ16,HL16,IN16,JP16,KR16,LT16,MV16,NX16,OZ16,QB16,RD16,SF16)-IF(L16="",0,L16),"")</f>
        <v/>
      </c>
      <c r="CH16" s="51" t="str">
        <f>IF(MAX(DI16,EK16,FM16,GO16,HQ16,IS16,JU16,KW16,LY16,NA16,OC16,PE16,QG16,RI16,SK16)-IF(N16="",0,N16)&gt;0.001,MAX(DI16,EK16,FM16,GO16,HQ16,IS16,JU16,KW16,LY16,NA16,OC16,PE16,QG16,RI16,SK16)-IF(N16="",0,N16),"")</f>
        <v/>
      </c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  <c r="CZ16" s="17"/>
      <c r="DA16" s="17"/>
      <c r="DB16" s="17"/>
      <c r="DC16" s="40" t="str">
        <f>IF(SUM(CJ16,CN16)&gt;0,SUM(CJ16,CN16),"")</f>
        <v/>
      </c>
      <c r="DD16" s="40" t="str">
        <f>IF(SUM(CI16:CJ16,CL16:CN16,CP16)-CK16-CO16&gt;0,SUM(CI16:CJ16,CL16:CN16,CP16)-CK16-CO16,"")</f>
        <v/>
      </c>
      <c r="DE16" s="40" t="str">
        <f>IF(SUM(CQ16:CR16,CT16)-CS16&gt;0,SUM(CQ16:CR16,CT16)-CS16,"")</f>
        <v/>
      </c>
      <c r="DF16" s="40" t="str">
        <f>IF(SUM(CJ16,CN16,CR16)&gt;0,SUM(CJ16,CN16,CR16),"")</f>
        <v/>
      </c>
      <c r="DG16" s="40" t="str">
        <f>IF(SUM(DD16,DE16)&gt;0,SUM(DD16,DE16),"")</f>
        <v/>
      </c>
      <c r="DH16" s="40" t="str">
        <f>IF(SUM(CV16,CZ16)&gt;0,SUM(CV16,CZ16),"")</f>
        <v/>
      </c>
      <c r="DI16" s="40" t="str">
        <f>IF(SUM(CU16:CV16,CX16:CZ16,DB16)-SUM(CW16,DA16)&gt;0,SUM(CU16:CV16,CX16:CZ16,DB16)-SUM(CW16,DA16),"")</f>
        <v/>
      </c>
      <c r="DJ16" s="40" t="str">
        <f>IF(SUM(DD16,DE16,DI16)&gt;0,SUM(DD16,DE16,DI16),"")</f>
        <v/>
      </c>
      <c r="DK16" s="18"/>
      <c r="DL16" s="18"/>
      <c r="DM16" s="18"/>
      <c r="DN16" s="18"/>
      <c r="DO16" s="18"/>
      <c r="DP16" s="18"/>
      <c r="DQ16" s="18"/>
      <c r="DR16" s="18"/>
      <c r="DS16" s="18"/>
      <c r="DT16" s="18"/>
      <c r="DU16" s="18"/>
      <c r="DV16" s="18"/>
      <c r="DW16" s="18"/>
      <c r="DX16" s="18"/>
      <c r="DY16" s="18"/>
      <c r="DZ16" s="18"/>
      <c r="EA16" s="18"/>
      <c r="EB16" s="18"/>
      <c r="EC16" s="18"/>
      <c r="ED16" s="18"/>
      <c r="EE16" s="11" t="str">
        <f>IF(SUM(DL16,DP16)&gt;0,SUM(DL16,DP16),"")</f>
        <v/>
      </c>
      <c r="EF16" s="11" t="str">
        <f>IF(SUM(DK16:DL16,DN16:DP16,DR16)-DM16-DQ16&gt;0,SUM(DK16:DL16,DN16:DP16,DR16)-DM16-DQ16,"")</f>
        <v/>
      </c>
      <c r="EG16" s="11" t="str">
        <f>IF(SUM(DS16:DT16,DV16)-DU16&gt;0,SUM(DS16:DT16,DV16)-DU16,"")</f>
        <v/>
      </c>
      <c r="EH16" s="11" t="str">
        <f>IF(SUM(DL16,DP16,DT16)&gt;0,SUM(DL16,DP16,DT16),"")</f>
        <v/>
      </c>
      <c r="EI16" s="11" t="str">
        <f>IF(SUM(EF16,EG16)&gt;0,SUM(EF16,EG16),"")</f>
        <v/>
      </c>
      <c r="EJ16" s="11" t="str">
        <f>IF(SUM(DX16,EB16)&gt;0,SUM(DX16,EB16),"")</f>
        <v/>
      </c>
      <c r="EK16" s="11" t="str">
        <f>IF(SUM(DW16:DX16,DZ16:EB16,ED16)-SUM(DY16,EC16)&gt;0,SUM(DW16:DX16,DZ16:EB16,ED16)-SUM(DY16,EC16),"")</f>
        <v/>
      </c>
      <c r="EL16" s="11" t="str">
        <f>IF(SUM(EF16,EG16,EK16)&gt;0,SUM(EF16,EG16,EK16),"")</f>
        <v/>
      </c>
      <c r="EM16" s="17"/>
      <c r="EN16" s="17"/>
      <c r="EO16" s="17"/>
      <c r="EP16" s="17"/>
      <c r="EQ16" s="17"/>
      <c r="ER16" s="17"/>
      <c r="ES16" s="17"/>
      <c r="ET16" s="17"/>
      <c r="EU16" s="17"/>
      <c r="EV16" s="17"/>
      <c r="EW16" s="17"/>
      <c r="EX16" s="17"/>
      <c r="EY16" s="17"/>
      <c r="EZ16" s="17"/>
      <c r="FA16" s="17"/>
      <c r="FB16" s="17"/>
      <c r="FC16" s="17"/>
      <c r="FD16" s="17"/>
      <c r="FE16" s="17"/>
      <c r="FF16" s="17"/>
      <c r="FG16" s="40" t="str">
        <f>IF(SUM(EN16,ER16)&gt;0,SUM(EN16,ER16),"")</f>
        <v/>
      </c>
      <c r="FH16" s="40" t="str">
        <f>IF(SUM(EM16:EN16,EP16:ER16,ET16)-EO16-ES16&gt;0,SUM(EM16:EN16,EP16:ER16,ET16)-EO16-ES16,"")</f>
        <v/>
      </c>
      <c r="FI16" s="40" t="str">
        <f>IF(SUM(EU16:EV16,EX16)-EW16&gt;0,SUM(EU16:EV16,EX16)-EW16,"")</f>
        <v/>
      </c>
      <c r="FJ16" s="40" t="str">
        <f>IF(SUM(EN16,ER16,EV16)&gt;0,SUM(EN16,ER16,EV16),"")</f>
        <v/>
      </c>
      <c r="FK16" s="40" t="str">
        <f>IF(SUM(FH16,FI16)&gt;0,SUM(FH16,FI16),"")</f>
        <v/>
      </c>
      <c r="FL16" s="40" t="str">
        <f>IF(SUM(EZ16,FD16)&gt;0,SUM(EZ16,FD16),"")</f>
        <v/>
      </c>
      <c r="FM16" s="40" t="str">
        <f>IF(SUM(EY16:EZ16,FB16:FD16,FF16)-SUM(FA16,FE16)&gt;0,SUM(EY16:EZ16,FB16:FD16,FF16)-SUM(FA16,FE16),"")</f>
        <v/>
      </c>
      <c r="FN16" s="40" t="str">
        <f>IF(SUM(FH16,FI16,FM16)&gt;0,SUM(FH16,FI16,FM16),"")</f>
        <v/>
      </c>
      <c r="FO16" s="18"/>
      <c r="FP16" s="18"/>
      <c r="FQ16" s="18"/>
      <c r="FR16" s="18"/>
      <c r="FS16" s="18"/>
      <c r="FT16" s="18"/>
      <c r="FU16" s="18"/>
      <c r="FV16" s="18"/>
      <c r="FW16" s="18"/>
      <c r="FX16" s="18"/>
      <c r="FY16" s="18"/>
      <c r="FZ16" s="18"/>
      <c r="GA16" s="18"/>
      <c r="GB16" s="18"/>
      <c r="GC16" s="18"/>
      <c r="GD16" s="18"/>
      <c r="GE16" s="18"/>
      <c r="GF16" s="18"/>
      <c r="GG16" s="18"/>
      <c r="GH16" s="18"/>
      <c r="GI16" s="11" t="str">
        <f>IF(SUM(FP16,FT16)&gt;0,SUM(FP16,FT16),"")</f>
        <v/>
      </c>
      <c r="GJ16" s="11" t="str">
        <f>IF(SUM(FO16:FP16,FR16:FT16,FV16)-FQ16-FU16&gt;0,SUM(FO16:FP16,FR16:FT16,FV16)-FQ16-FU16,"")</f>
        <v/>
      </c>
      <c r="GK16" s="11" t="str">
        <f>IF(SUM(FW16:FX16,FZ16)-FY16&gt;0,SUM(FW16:FX16,FZ16)-FY16,"")</f>
        <v/>
      </c>
      <c r="GL16" s="11" t="str">
        <f>IF(SUM(FP16,FT16,FX16)&gt;0,SUM(FP16,FT16,FX16),"")</f>
        <v/>
      </c>
      <c r="GM16" s="11" t="str">
        <f>IF(SUM(GJ16,GK16)&gt;0,SUM(GJ16,GK16),"")</f>
        <v/>
      </c>
      <c r="GN16" s="11" t="str">
        <f>IF(SUM(GB16,GF16)&gt;0,SUM(GB16,GF16),"")</f>
        <v/>
      </c>
      <c r="GO16" s="11" t="str">
        <f>IF(SUM(GA16:GB16,GD16:GF16,GH16)-SUM(GC16,GG16)&gt;0,SUM(GA16:GB16,GD16:GF16,GH16)-SUM(GC16,GG16),"")</f>
        <v/>
      </c>
      <c r="GP16" s="11" t="str">
        <f>IF(SUM(GJ16,GK16,GO16)&gt;0,SUM(GJ16,GK16,GO16),"")</f>
        <v/>
      </c>
      <c r="GQ16" s="17"/>
      <c r="GR16" s="17"/>
      <c r="GS16" s="17"/>
      <c r="GT16" s="17"/>
      <c r="GU16" s="17"/>
      <c r="GV16" s="17"/>
      <c r="GW16" s="17"/>
      <c r="GX16" s="17"/>
      <c r="GY16" s="17"/>
      <c r="GZ16" s="17"/>
      <c r="HA16" s="17"/>
      <c r="HB16" s="17"/>
      <c r="HC16" s="17"/>
      <c r="HD16" s="17"/>
      <c r="HE16" s="17"/>
      <c r="HF16" s="17"/>
      <c r="HG16" s="17"/>
      <c r="HH16" s="17"/>
      <c r="HI16" s="17"/>
      <c r="HJ16" s="17"/>
      <c r="HK16" s="40" t="str">
        <f>IF(SUM(GR16,GV16)&gt;0,SUM(GR16,GV16),"")</f>
        <v/>
      </c>
      <c r="HL16" s="40" t="str">
        <f>IF(SUM(GQ16:GR16,GT16:GV16,GX16)-GS16-GW16&gt;0,SUM(GQ16:GR16,GT16:GV16,GX16)-GS16-GW16,"")</f>
        <v/>
      </c>
      <c r="HM16" s="40" t="str">
        <f>IF(SUM(GY16:GZ16,HB16)-HA16&gt;0,SUM(GY16:GZ16,HB16)-HA16,"")</f>
        <v/>
      </c>
      <c r="HN16" s="40" t="str">
        <f>IF(SUM(GR16,GV16,GZ16)&gt;0,SUM(GR16,GV16,GZ16),"")</f>
        <v/>
      </c>
      <c r="HO16" s="40" t="str">
        <f>IF(SUM(HL16,HM16)&gt;0,SUM(HL16,HM16),"")</f>
        <v/>
      </c>
      <c r="HP16" s="40" t="str">
        <f>IF(SUM(HD16,HH16)&gt;0,SUM(HD16,HH16),"")</f>
        <v/>
      </c>
      <c r="HQ16" s="40" t="str">
        <f>IF(SUM(HC16:HD16,HF16:HH16,HJ16)-SUM(HE16,HI16)&gt;0,SUM(HC16:HD16,HF16:HH16,HJ16)-SUM(HE16,HI16),"")</f>
        <v/>
      </c>
      <c r="HR16" s="40" t="str">
        <f>IF(SUM(HL16,HM16,HQ16)&gt;0,SUM(HL16,HM16,HQ16),"")</f>
        <v/>
      </c>
      <c r="HS16" s="18"/>
      <c r="HT16" s="18"/>
      <c r="HU16" s="18"/>
      <c r="HV16" s="18"/>
      <c r="HW16" s="18"/>
      <c r="HX16" s="18"/>
      <c r="HY16" s="18"/>
      <c r="HZ16" s="18"/>
      <c r="IA16" s="18"/>
      <c r="IB16" s="18"/>
      <c r="IC16" s="18"/>
      <c r="ID16" s="18"/>
      <c r="IE16" s="18"/>
      <c r="IF16" s="18"/>
      <c r="IG16" s="18"/>
      <c r="IH16" s="18"/>
      <c r="II16" s="18"/>
      <c r="IJ16" s="18"/>
      <c r="IK16" s="18"/>
      <c r="IL16" s="18"/>
      <c r="IM16" s="11" t="str">
        <f>IF(SUM(HT16,HX16)&gt;0,SUM(HT16,HX16),"")</f>
        <v/>
      </c>
      <c r="IN16" s="11" t="str">
        <f>IF(SUM(HS16:HT16,HV16:HX16,HZ16)-HU16-HY16&gt;0,SUM(HS16:HT16,HV16:HX16,HZ16)-HU16-HY16,"")</f>
        <v/>
      </c>
      <c r="IO16" s="11" t="str">
        <f>IF(SUM(IA16:IB16,ID16)-IC16&gt;0,SUM(IA16:IB16,ID16)-IC16,"")</f>
        <v/>
      </c>
      <c r="IP16" s="11" t="str">
        <f>IF(SUM(HT16,HX16,IB16)&gt;0,SUM(HT16,HX16,IB16),"")</f>
        <v/>
      </c>
      <c r="IQ16" s="11" t="str">
        <f>IF(SUM(IN16,IO16)&gt;0,SUM(IN16,IO16),"")</f>
        <v/>
      </c>
      <c r="IR16" s="11" t="str">
        <f>IF(SUM(IF16,IJ16)&gt;0,SUM(IF16,IJ16),"")</f>
        <v/>
      </c>
      <c r="IS16" s="11" t="str">
        <f>IF(SUM(IE16:IF16,IH16:IJ16,IL16)-SUM(IG16,IK16)&gt;0,SUM(IE16:IF16,IH16:IJ16,IL16)-SUM(IG16,IK16),"")</f>
        <v/>
      </c>
      <c r="IT16" s="11" t="str">
        <f>IF(SUM(IN16,IO16,IS16)&gt;0,SUM(IN16,IO16,IS16),"")</f>
        <v/>
      </c>
      <c r="IU16" s="17"/>
      <c r="IV16" s="17"/>
      <c r="IW16" s="17"/>
      <c r="IX16" s="17"/>
      <c r="IY16" s="17"/>
      <c r="IZ16" s="17"/>
      <c r="JA16" s="17"/>
      <c r="JB16" s="17"/>
      <c r="JC16" s="17"/>
      <c r="JD16" s="17"/>
      <c r="JE16" s="17"/>
      <c r="JF16" s="17"/>
      <c r="JG16" s="17"/>
      <c r="JH16" s="17"/>
      <c r="JI16" s="17"/>
      <c r="JJ16" s="17"/>
      <c r="JK16" s="17"/>
      <c r="JL16" s="17"/>
      <c r="JM16" s="17"/>
      <c r="JN16" s="17"/>
      <c r="JO16" s="40" t="str">
        <f>IF(SUM(IV16,IZ16)&gt;0,SUM(IV16,IZ16),"")</f>
        <v/>
      </c>
      <c r="JP16" s="40" t="str">
        <f>IF(SUM(IU16:IV16,IX16:IZ16,JB16)-IW16-JA16&gt;0,SUM(IU16:IV16,IX16:IZ16,JB16)-IW16-JA16,"")</f>
        <v/>
      </c>
      <c r="JQ16" s="40" t="str">
        <f>IF(SUM(JC16:JD16,JF16)-JE16&gt;0,SUM(JC16:JD16,JF16)-JE16,"")</f>
        <v/>
      </c>
      <c r="JR16" s="40" t="str">
        <f>IF(SUM(IV16,IZ16,JD16)&gt;0,SUM(IV16,IZ16,JD16),"")</f>
        <v/>
      </c>
      <c r="JS16" s="40" t="str">
        <f>IF(SUM(JP16,JQ16)&gt;0,SUM(JP16,JQ16),"")</f>
        <v/>
      </c>
      <c r="JT16" s="40" t="str">
        <f>IF(SUM(JH16,JL16)&gt;0,SUM(JH16,JL16),"")</f>
        <v/>
      </c>
      <c r="JU16" s="40" t="str">
        <f>IF(SUM(JG16:JH16,JJ16:JL16,JN16)-SUM(JI16,JM16)&gt;0,SUM(JG16:JH16,JJ16:JL16,JN16)-SUM(JI16,JM16),"")</f>
        <v/>
      </c>
      <c r="JV16" s="40" t="str">
        <f>IF(SUM(JP16,JQ16,JU16)&gt;0,SUM(JP16,JQ16,JU16),"")</f>
        <v/>
      </c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8"/>
      <c r="KM16" s="18"/>
      <c r="KN16" s="18"/>
      <c r="KO16" s="18"/>
      <c r="KP16" s="18"/>
      <c r="KQ16" s="11" t="str">
        <f>IF(SUM(JX16,KB16)&gt;0,SUM(JX16,KB16),"")</f>
        <v/>
      </c>
      <c r="KR16" s="11" t="str">
        <f>IF(SUM(JW16:JX16,JZ16:KB16,KD16)-JY16-KC16&gt;0,SUM(JW16:JX16,JZ16:KB16,KD16)-JY16-KC16,"")</f>
        <v/>
      </c>
      <c r="KS16" s="11" t="str">
        <f>IF(SUM(KE16:KF16,KH16)-KG16&gt;0,SUM(KE16:KF16,KH16)-KG16,"")</f>
        <v/>
      </c>
      <c r="KT16" s="11" t="str">
        <f>IF(SUM(JX16,KB16,KF16)&gt;0,SUM(JX16,KB16,KF16),"")</f>
        <v/>
      </c>
      <c r="KU16" s="11" t="str">
        <f>IF(SUM(KR16,KS16)&gt;0,SUM(KR16,KS16),"")</f>
        <v/>
      </c>
      <c r="KV16" s="11" t="str">
        <f>IF(SUM(KJ16,KN16)&gt;0,SUM(KJ16,KN16),"")</f>
        <v/>
      </c>
      <c r="KW16" s="11" t="str">
        <f>IF(SUM(KI16:KJ16,KL16:KN16,KP16)-SUM(KK16,KO16)&gt;0,SUM(KI16:KJ16,KL16:KN16,KP16)-SUM(KK16,KO16),"")</f>
        <v/>
      </c>
      <c r="KX16" s="11" t="str">
        <f>IF(SUM(KR16,KS16,KW16)&gt;0,SUM(KR16,KS16,KW16),"")</f>
        <v/>
      </c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40" t="str">
        <f>IF(SUM(KZ16,LD16)&gt;0,SUM(KZ16,LD16),"")</f>
        <v/>
      </c>
      <c r="LT16" s="40" t="str">
        <f>IF(SUM(KY16:KZ16,LB16:LD16,LF16)-LA16-LE16&gt;0,SUM(KY16:KZ16,LB16:LD16,LF16)-LA16-LE16,"")</f>
        <v/>
      </c>
      <c r="LU16" s="40" t="str">
        <f>IF(SUM(LG16:LH16,LJ16)-LI16&gt;0,SUM(LG16:LH16,LJ16)-LI16,"")</f>
        <v/>
      </c>
      <c r="LV16" s="40" t="str">
        <f>IF(SUM(KZ16,LD16,LH16)&gt;0,SUM(KZ16,LD16,LH16),"")</f>
        <v/>
      </c>
      <c r="LW16" s="40" t="str">
        <f>IF(SUM(LT16,LU16)&gt;0,SUM(LT16,LU16),"")</f>
        <v/>
      </c>
      <c r="LX16" s="40" t="str">
        <f>IF(SUM(LL16,LP16)&gt;0,SUM(LL16,LP16),"")</f>
        <v/>
      </c>
      <c r="LY16" s="40" t="str">
        <f>IF(SUM(LK16:LL16,LN16:LP16,LR16)-SUM(LM16,LQ16)&gt;0,SUM(LK16:LL16,LN16:LP16,LR16)-SUM(LM16,LQ16),"")</f>
        <v/>
      </c>
      <c r="LZ16" s="40" t="str">
        <f>IF(SUM(LT16,LU16,LY16)&gt;0,SUM(LT16,LU16,LY16),"")</f>
        <v/>
      </c>
      <c r="MA16" s="18"/>
      <c r="MB16" s="18"/>
      <c r="MC16" s="18"/>
      <c r="MD16" s="18"/>
      <c r="ME16" s="18"/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1" t="str">
        <f>IF(SUM(MB16,MF16)&gt;0,SUM(MB16,MF16),"")</f>
        <v/>
      </c>
      <c r="MV16" s="11" t="str">
        <f>IF(SUM(MA16:MB16,MD16:MF16,MH16)-MC16-MG16&gt;0,SUM(MA16:MB16,MD16:MF16,MH16)-MC16-MG16,"")</f>
        <v/>
      </c>
      <c r="MW16" s="11" t="str">
        <f>IF(SUM(MI16:MJ16,ML16)-MK16&gt;0,SUM(MI16:MJ16,ML16)-MK16,"")</f>
        <v/>
      </c>
      <c r="MX16" s="11" t="str">
        <f>IF(SUM(MB16,MF16,MJ16)&gt;0,SUM(MB16,MF16,MJ16),"")</f>
        <v/>
      </c>
      <c r="MY16" s="11" t="str">
        <f>IF(SUM(MV16,MW16)&gt;0,SUM(MV16,MW16),"")</f>
        <v/>
      </c>
      <c r="MZ16" s="11" t="str">
        <f>IF(SUM(MN16,MR16)&gt;0,SUM(MN16,MR16),"")</f>
        <v/>
      </c>
      <c r="NA16" s="11" t="str">
        <f>IF(SUM(MM16:MN16,MP16:MR16,MT16)-SUM(MO16,MS16)&gt;0,SUM(MM16:MN16,MP16:MR16,MT16)-SUM(MO16,MS16),"")</f>
        <v/>
      </c>
      <c r="NB16" s="11" t="str">
        <f>IF(SUM(MV16,MW16,NA16)&gt;0,SUM(MV16,MW16,NA16),"")</f>
        <v/>
      </c>
      <c r="NC16" s="17"/>
      <c r="ND16" s="17"/>
      <c r="NE16" s="17"/>
      <c r="NF16" s="17"/>
      <c r="NG16" s="17"/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40" t="str">
        <f>IF(SUM(ND16,NH16)&gt;0,SUM(ND16,NH16),"")</f>
        <v/>
      </c>
      <c r="NX16" s="40" t="str">
        <f>IF(SUM(NC16:ND16,NF16:NH16,NJ16)-NE16-NI16&gt;0,SUM(NC16:ND16,NF16:NH16,NJ16)-NE16-NI16,"")</f>
        <v/>
      </c>
      <c r="NY16" s="40" t="str">
        <f>IF(SUM(NK16:NL16,NN16)-NM16&gt;0,SUM(NK16:NL16,NN16)-NM16,"")</f>
        <v/>
      </c>
      <c r="NZ16" s="40" t="str">
        <f>IF(SUM(ND16,NH16,NL16)&gt;0,SUM(ND16,NH16,NL16),"")</f>
        <v/>
      </c>
      <c r="OA16" s="40" t="str">
        <f>IF(SUM(NX16,NY16)&gt;0,SUM(NX16,NY16),"")</f>
        <v/>
      </c>
      <c r="OB16" s="40" t="str">
        <f>IF(SUM(NP16,NT16)&gt;0,SUM(NP16,NT16),"")</f>
        <v/>
      </c>
      <c r="OC16" s="40" t="str">
        <f>IF(SUM(NO16:NP16,NR16:NT16,NV16)-SUM(NQ16,NU16)&gt;0,SUM(NO16:NP16,NR16:NT16,NV16)-SUM(NQ16,NU16),"")</f>
        <v/>
      </c>
      <c r="OD16" s="40" t="str">
        <f>IF(SUM(NX16,NY16,OC16)&gt;0,SUM(NX16,NY16,OC16),"")</f>
        <v/>
      </c>
      <c r="OE16" s="18"/>
      <c r="OF16" s="18"/>
      <c r="OG16" s="18"/>
      <c r="OH16" s="18"/>
      <c r="OI16" s="18"/>
      <c r="OJ16" s="18"/>
      <c r="OK16" s="18"/>
      <c r="OL16" s="18"/>
      <c r="OM16" s="18"/>
      <c r="ON16" s="18"/>
      <c r="OO16" s="18"/>
      <c r="OP16" s="18"/>
      <c r="OQ16" s="18"/>
      <c r="OR16" s="18"/>
      <c r="OS16" s="18"/>
      <c r="OT16" s="18"/>
      <c r="OU16" s="18"/>
      <c r="OV16" s="18"/>
      <c r="OW16" s="18"/>
      <c r="OX16" s="18"/>
      <c r="OY16" s="11" t="str">
        <f>IF(SUM(OF16,OJ16)&gt;0,SUM(OF16,OJ16),"")</f>
        <v/>
      </c>
      <c r="OZ16" s="11" t="str">
        <f>IF(SUM(OE16:OF16,OH16:OJ16,OL16)-OG16-OK16&gt;0,SUM(OE16:OF16,OH16:OJ16,OL16)-OG16-OK16,"")</f>
        <v/>
      </c>
      <c r="PA16" s="11" t="str">
        <f>IF(SUM(OM16:ON16,OP16)-OO16&gt;0,SUM(OM16:ON16,OP16)-OO16,"")</f>
        <v/>
      </c>
      <c r="PB16" s="11" t="str">
        <f>IF(SUM(OF16,OJ16,ON16)&gt;0,SUM(OF16,OJ16,ON16),"")</f>
        <v/>
      </c>
      <c r="PC16" s="11" t="str">
        <f>IF(SUM(OZ16,PA16)&gt;0,SUM(OZ16,PA16),"")</f>
        <v/>
      </c>
      <c r="PD16" s="11" t="str">
        <f>IF(SUM(OR16,OV16)&gt;0,SUM(OR16,OV16),"")</f>
        <v/>
      </c>
      <c r="PE16" s="11" t="str">
        <f>IF(SUM(OQ16:OR16,OT16:OV16,OX16)-SUM(OS16,OW16)&gt;0,SUM(OQ16:OR16,OT16:OV16,OX16)-SUM(OS16,OW16),"")</f>
        <v/>
      </c>
      <c r="PF16" s="11" t="str">
        <f>IF(SUM(OZ16,PA16,PE16)&gt;0,SUM(OZ16,PA16,PE16),"")</f>
        <v/>
      </c>
      <c r="PG16" s="17"/>
      <c r="PH16" s="17"/>
      <c r="PI16" s="17"/>
      <c r="PJ16" s="17"/>
      <c r="PK16" s="17"/>
      <c r="PL16" s="17"/>
      <c r="PM16" s="17"/>
      <c r="PN16" s="17"/>
      <c r="PO16" s="17"/>
      <c r="PP16" s="17"/>
      <c r="PQ16" s="17"/>
      <c r="PR16" s="17"/>
      <c r="PS16" s="17"/>
      <c r="PT16" s="17"/>
      <c r="PU16" s="17"/>
      <c r="PV16" s="17"/>
      <c r="PW16" s="17"/>
      <c r="PX16" s="17"/>
      <c r="PY16" s="17"/>
      <c r="PZ16" s="17"/>
      <c r="QA16" s="40" t="str">
        <f>IF(SUM(PH16,PL16)&gt;0,SUM(PH16,PL16),"")</f>
        <v/>
      </c>
      <c r="QB16" s="40" t="str">
        <f>IF(SUM(PG16:PH16,PJ16:PL16,PN16)-PI16-PM16&gt;0,SUM(PG16:PH16,PJ16:PL16,PN16)-PI16-PM16,"")</f>
        <v/>
      </c>
      <c r="QC16" s="40" t="str">
        <f>IF(SUM(PO16:PP16,PR16)-PQ16&gt;0,SUM(PO16:PP16,PR16)-PQ16,"")</f>
        <v/>
      </c>
      <c r="QD16" s="40" t="str">
        <f>IF(SUM(PH16,PL16,PP16)&gt;0,SUM(PH16,PL16,PP16),"")</f>
        <v/>
      </c>
      <c r="QE16" s="40" t="str">
        <f>IF(SUM(QB16,QC16)&gt;0,SUM(QB16,QC16),"")</f>
        <v/>
      </c>
      <c r="QF16" s="40" t="str">
        <f>IF(SUM(PT16,PX16)&gt;0,SUM(PT16,PX16),"")</f>
        <v/>
      </c>
      <c r="QG16" s="40" t="str">
        <f>IF(SUM(PS16:PT16,PV16:PX16,PZ16)-SUM(PU16,PY16)&gt;0,SUM(PS16:PT16,PV16:PX16,PZ16)-SUM(PU16,PY16),"")</f>
        <v/>
      </c>
      <c r="QH16" s="40" t="str">
        <f>IF(SUM(QB16,QC16,QG16)&gt;0,SUM(QB16,QC16,QG16),"")</f>
        <v/>
      </c>
      <c r="QI16" s="18"/>
      <c r="QJ16" s="18"/>
      <c r="QK16" s="18"/>
      <c r="QL16" s="18"/>
      <c r="QM16" s="18"/>
      <c r="QN16" s="18"/>
      <c r="QO16" s="18"/>
      <c r="QP16" s="18"/>
      <c r="QQ16" s="18"/>
      <c r="QR16" s="18"/>
      <c r="QS16" s="18"/>
      <c r="QT16" s="18"/>
      <c r="QU16" s="18"/>
      <c r="QV16" s="18"/>
      <c r="QW16" s="18"/>
      <c r="QX16" s="18"/>
      <c r="QY16" s="18"/>
      <c r="QZ16" s="18"/>
      <c r="RA16" s="18"/>
      <c r="RB16" s="18"/>
      <c r="RC16" s="11" t="str">
        <f>IF(SUM(QJ16,QN16)&gt;0,SUM(QJ16,QN16),"")</f>
        <v/>
      </c>
      <c r="RD16" s="11" t="str">
        <f>IF(SUM(QI16:QJ16,QL16:QN16,QP16)-QK16-QO16&gt;0,SUM(QI16:QJ16,QL16:QN16,QP16)-QK16-QO16,"")</f>
        <v/>
      </c>
      <c r="RE16" s="11" t="str">
        <f>IF(SUM(QQ16:QR16,QT16)-QS16&gt;0,SUM(QQ16:QR16,QT16)-QS16,"")</f>
        <v/>
      </c>
      <c r="RF16" s="11" t="str">
        <f>IF(SUM(QJ16,QN16,QR16)&gt;0,SUM(QJ16,QN16,QR16),"")</f>
        <v/>
      </c>
      <c r="RG16" s="11" t="str">
        <f>IF(SUM(RD16,RE16)&gt;0,SUM(RD16,RE16),"")</f>
        <v/>
      </c>
      <c r="RH16" s="11" t="str">
        <f>IF(SUM(QV16,QZ16)&gt;0,SUM(QV16,QZ16),"")</f>
        <v/>
      </c>
      <c r="RI16" s="11" t="str">
        <f>IF(SUM(QU16:QV16,QX16:QZ16,RB16)-SUM(QW16,RA16)&gt;0,SUM(QU16:QV16,QX16:QZ16,RB16)-SUM(QW16,RA16),"")</f>
        <v/>
      </c>
      <c r="RJ16" s="11" t="str">
        <f>IF(SUM(RD16,RE16,RI16)&gt;0,SUM(RD16,RE16,RI16),"")</f>
        <v/>
      </c>
      <c r="RK16" s="17"/>
      <c r="RL16" s="17"/>
      <c r="RM16" s="17"/>
      <c r="RN16" s="17"/>
      <c r="RO16" s="17"/>
      <c r="RP16" s="17"/>
      <c r="RQ16" s="17"/>
      <c r="RR16" s="17"/>
      <c r="RS16" s="17"/>
      <c r="RT16" s="17"/>
      <c r="RU16" s="17"/>
      <c r="RV16" s="17"/>
      <c r="RW16" s="17"/>
      <c r="RX16" s="17"/>
      <c r="RY16" s="17"/>
      <c r="RZ16" s="17"/>
      <c r="SA16" s="17"/>
      <c r="SB16" s="17"/>
      <c r="SC16" s="17"/>
      <c r="SD16" s="17"/>
      <c r="SE16" s="40" t="str">
        <f>IF(SUM(RL16,RP16)&gt;0,SUM(RL16,RP16),"")</f>
        <v/>
      </c>
      <c r="SF16" s="40" t="str">
        <f>IF(SUM(RK16:RL16,RN16:RP16,RR16)-RM16-RQ16&gt;0,SUM(RK16:RL16,RN16:RP16,RR16)-RM16-RQ16,"")</f>
        <v/>
      </c>
      <c r="SG16" s="40" t="str">
        <f>IF(SUM(RS16:RT16,RV16)-RU16&gt;0,SUM(RS16:RT16,RV16)-RU16,"")</f>
        <v/>
      </c>
      <c r="SH16" s="40" t="str">
        <f>IF(SUM(RL16,RP16,RT16)&gt;0,SUM(RL16,RP16,RT16),"")</f>
        <v/>
      </c>
      <c r="SI16" s="40" t="str">
        <f>IF(SUM(SF16,SG16)&gt;0,SUM(SF16,SG16),"")</f>
        <v/>
      </c>
      <c r="SJ16" s="40" t="str">
        <f>IF(SUM(RX16,SB16)&gt;0,SUM(RX16,SB16),"")</f>
        <v/>
      </c>
      <c r="SK16" s="40" t="str">
        <f>IF(SUM(RW16:RX16,RZ16:SB16,SD16)-SUM(RY16,SC16)&gt;0,SUM(RW16:RX16,RZ16:SB16,SD16)-SUM(RY16,SC16),"")</f>
        <v/>
      </c>
      <c r="SL16" s="40" t="str">
        <f>IF(SUM(SF16,SG16,SK16)&gt;0,SUM(SF16,SG16,SK16),"")</f>
        <v/>
      </c>
      <c r="SM16" s="26">
        <f>IF($CA16="P",BK16,(BK16+AO16)/2)</f>
        <v>9.4</v>
      </c>
      <c r="SN16" s="26">
        <f>IF($CA16="P",BL16,(BL16+AP16)/2)</f>
        <v>4</v>
      </c>
      <c r="SO16" s="26">
        <f>IF($CA16="P",BM16,(BM16+AQ16)/2)</f>
        <v>0</v>
      </c>
      <c r="SP16" s="26">
        <f>IF($CA16="P",BN16,(BN16+AR16)/2)</f>
        <v>0.15</v>
      </c>
      <c r="SQ16" s="26">
        <f>IF($CA16="P",BO16,(BO16+AS16)/2)</f>
        <v>9.0500000000000007</v>
      </c>
      <c r="SR16" s="26">
        <f>IF($CA16="P",BP16,(BP16+AT16)/2)</f>
        <v>3.4</v>
      </c>
      <c r="SS16" s="26">
        <f>IF($CA16="P",BQ16,(BQ16+AU16)/2)</f>
        <v>0.4</v>
      </c>
      <c r="ST16" s="26">
        <f>IF($CA16="P",BR16,(BR16+AV16)/2)</f>
        <v>0</v>
      </c>
      <c r="SU16" s="26">
        <f>IF($CA16="P",BS16,(BS16+AW16)/2)</f>
        <v>7.7</v>
      </c>
      <c r="SV16" s="26">
        <f>IF($CA16="P",BT16,(BT16+AX16)/2)</f>
        <v>1.4</v>
      </c>
      <c r="SW16" s="26">
        <f>IF($CA16="P",BU16,(BU16+AY16)/2)</f>
        <v>0</v>
      </c>
      <c r="SX16" s="26">
        <f>IF($CA16="P",BV16,(BV16+AZ16)/2)</f>
        <v>0</v>
      </c>
      <c r="SY16" s="26">
        <f>IF($CA16="P",BW16,(BW16+BA16)/2)</f>
        <v>9.35</v>
      </c>
      <c r="SZ16" s="26">
        <f>IF($CA16="P",BX16,(BX16+BB16)/2)</f>
        <v>3.4</v>
      </c>
      <c r="TA16" s="26">
        <f>IF($CA16="P",BY16,(BY16+BC16)/2)</f>
        <v>0.1</v>
      </c>
      <c r="TB16" s="26">
        <f>IF($CA16="P",BZ16,(BZ16+BD16)/2)</f>
        <v>0</v>
      </c>
      <c r="TC16" s="28" t="s">
        <v>53</v>
      </c>
      <c r="TD16" s="11">
        <f>IF(SUM(SN16,SR16)&gt;0,SUM(SN16,SR16),"")</f>
        <v>7.4</v>
      </c>
      <c r="TE16" s="11">
        <f>IF(SUM(SM16:SN16,SP16:SR16,ST16)-SO16-SS16&gt;0,SUM(SM16:SN16,SP16:SR16,ST16)-SO16-SS16,"")</f>
        <v>25.6</v>
      </c>
      <c r="TF16" s="11">
        <f>IF(SUM(SV16,SZ16)&gt;0,SUM(SV16,SZ16),"")</f>
        <v>4.8</v>
      </c>
      <c r="TG16" s="11">
        <f>IF(SUM(SU16:SV16,SX16:SZ16,TB16)-SUM(SW16,TA16)&gt;0,SUM(SU16:SV16,SX16:SZ16,TB16)-SUM(SW16,TA16),"")</f>
        <v>21.749999999999996</v>
      </c>
      <c r="TH16" s="11">
        <f>IF(SUM(TE16,TG16)&gt;0,SUM(TE16,TG16),"")</f>
        <v>47.349999999999994</v>
      </c>
    </row>
    <row r="17" spans="1:528" x14ac:dyDescent="0.2">
      <c r="A17" s="4" t="str" cm="1">
        <f t="array" ref="A17">IF(AND(H17&lt;&gt;"",H17&lt;&gt;"No DD"),SUMPRODUCT((H$4:H$32&lt;&gt;"")*(H$4:H$32&lt;&gt;"No DD")*(E$4:E$32&gt;E17))+1,IF(H17="No DD",SUMPRODUCT((H$4:H$32="No DD")*(E$4:E$32&gt;E17))+1+SUMPRODUCT((H$4:H$32&lt;&gt;"")*(H$4:H$32&lt;&gt;"No DD")),""))</f>
        <v/>
      </c>
      <c r="B17" s="5" t="s">
        <v>156</v>
      </c>
      <c r="C17" s="4" t="s">
        <v>6</v>
      </c>
      <c r="D17" s="4">
        <v>2007</v>
      </c>
      <c r="E17" s="9">
        <f>SUM(J17:P17)+SUM(J17:M17)*0.0000001+SUM(J17)*0.0000000000001</f>
        <v>146.90000961000501</v>
      </c>
      <c r="F17" s="3" t="str">
        <f>IF(OR(AND(AJ17&gt;=AN$34,AK17&gt;=AN$38,AJ17&lt;&gt;"",AI17=""),AND(AL17&gt;=AN$34,AM17&gt;=AN$38,AL17&lt;&gt;"",AI17=""),AND(BF17&gt;=BJ$34,BG17&gt;=BJ$38,BF17&lt;&gt;"",BE17=""),AND(BH17&gt;=BJ$34,BI17&gt;=BJ$38,BH17&lt;&gt;"",BE17=""),AND(CB17&gt;=CF$34,CC17&gt;=CF$38,CB17&lt;&gt;"",CA17=""),AND(CD17&gt;=CF$34,CE17&gt;=CF$38,CD17&lt;&gt;""),AND(DC17&gt;=DJ$34,DD17&gt;=DJ$38,DC17&lt;&gt;""),AND(DH17&gt;=DJ$34,DI17&gt;=DJ$38,DH17&lt;&gt;""),AND(EE17&gt;=EL$34,EF17&gt;=EL$38,EE17&lt;&gt;""),AND(EJ17&gt;=EL$34,EK17&gt;=EL$38,EJ17&lt;&gt;""),AND(FG17&gt;=FN$34,FH17&gt;=FN$38,FG17&lt;&gt;""),AND(FL17&gt;=FN$34,FM17&gt;=FN$38,FL17&lt;&gt;""),AND(GI17&gt;=GP$34,GJ17&gt;=GP$38,GI17&lt;&gt;""),AND(GN17&gt;=GP$34,GO17&gt;=GP$38,GN17&lt;&gt;""),AND(HK17&gt;=HR$34,HL17&gt;=HR$38,HK17&lt;&gt;""),AND(HP17&gt;=HR$34,HQ17&gt;=HR$38,HP17&lt;&gt;""),AND(IM17&gt;=IT$34,IN17&gt;=IT$38,IM17&lt;&gt;""),AND(IR17&gt;=IT$34,IS17&gt;=IT$38,IR17&lt;&gt;""),AND(JO17&gt;=JV$34,JP17&gt;=JV$38,JO17&lt;&gt;""),AND(JT17&gt;=JV$34,JU17&gt;=JV$38,JT17&lt;&gt;""),AND(KQ17&gt;=KX$34,KR17&gt;=KX$38,KQ17&lt;&gt;""),AND(KV17&gt;=KX$34,KW17&gt;=KX$38,KV17&lt;&gt;""),AND(LS17&gt;=LZ$34,LT17&gt;=LZ$38,LS17&lt;&gt;""),AND(LX17&gt;=LZ$34,LY17&gt;=LZ$38,LX17&lt;&gt;""),AND(MU17&gt;=NB$34,MV17&gt;=NB$38,MU17&lt;&gt;""),AND(MZ17&gt;=NB$34,NA17&gt;=NB$38,MZ17&lt;&gt;""),AND(NW17&gt;=OD$34,NX17&gt;=OD$38,NW17&lt;&gt;""),AND(OB17&gt;=OD$34,OC17&gt;=OD$38,OB17&lt;&gt;""),AND(OY17&gt;=PF$34,OZ17&gt;=PF$38,OY17&lt;&gt;""),AND(PD17&gt;=PF$34,PE17&gt;=PF$38,PD17&lt;&gt;""),AND(QA17&gt;=QH$34,QB17&gt;=QH$38,QA17&lt;&gt;""),AND(QF17&gt;=QH$34,QG17&gt;=QH$38,QF17&lt;&gt;""),AND(RC17&gt;=RJ$34,RD17&gt;=RJ$38,RC17&lt;&gt;""),AND(RH17&gt;=RJ$34,RI17&gt;=RJ$38,RH17&lt;&gt;""),AND(SE17&gt;=SL$34,SF17&gt;=SL$38,SE17&lt;&gt;""),AND(SJ17&gt;=SL$34,SK17&gt;=SL$38,SJ17&lt;&gt;"")),"P","")</f>
        <v/>
      </c>
      <c r="G17" s="3" t="str">
        <f>IF(OR(AND(AK17&gt;=AN$38,AK17&lt;&gt;"",AI17=""),AND(AM17&gt;=AN$38,AM17&lt;&gt;"",AI17=""),AND(BG17&gt;=BJ$38,BG17&lt;&gt;"",BE17=""),AND(BI17&gt;=BJ$38,BI17&lt;&gt;"",BE17=""),AND(CC17&gt;=CF$38,CC17&lt;&gt;"",CA17=""),AND(CE17&gt;=CF$38,CE17&lt;&gt;"",CA17=""),AND(DD17&gt;=DJ$38,DD17&lt;&gt;""),AND(DI17&gt;=DJ$38,DI17&lt;&gt;""),AND(EF17&gt;=EL$38,EF17&lt;&gt;""),AND(EK17&gt;=EL$38,EK17&lt;&gt;""),AND(FH17&gt;=FN$38,FH17&lt;&gt;""),AND(FM17&gt;=FN$38,FM17&lt;&gt;""),AND(GJ17&gt;=GP$38,GJ17&lt;&gt;""),AND(GO17&gt;=GP$38,GO17&lt;&gt;""),AND(HL17&gt;=HR$38,HL17&lt;&gt;""),AND(HQ17&gt;=HR$38,HQ17&lt;&gt;""),AND(IN17&gt;=IT$38,IN17&lt;&gt;""),AND(IS17&gt;=IT$38,IS17&lt;&gt;""),AND(JP17&gt;=JV$38,JP17&lt;&gt;""),AND(JU17&gt;=JV$38,JU17&lt;&gt;""),AND(KR17&gt;=KX$38,KR17&lt;&gt;""),AND(KW17&gt;=KX$38,KW17&lt;&gt;""),AND(LT17&gt;=LZ$38,LT17&lt;&gt;""),AND(LY17&gt;=LZ$38,LY17&lt;&gt;""),AND(MV17&gt;=NB$38,MV17&lt;&gt;""),AND(NA17&gt;=NB$38,NA17&lt;&gt;""),AND(NX17&gt;=OD$38,NX17&lt;&gt;""),AND(OC17&gt;=OD$38,OC17&lt;&gt;""),AND(OZ17&gt;=PF$38,OZ17&lt;&gt;""),AND(PE17&gt;=PF$38,PE17&lt;&gt;""),AND(QB17&gt;=QH$38,QB17&lt;&gt;""),AND(QG17&gt;=QH$38,QG17&lt;&gt;""),AND(RD17&gt;=RJ$38,RD17&lt;&gt;""),AND(RI17&gt;=RJ$38,RI17&lt;&gt;""),AND(SF17&gt;=SL$38,SF17&lt;&gt;""),AND(SK17&gt;=SL$38,SK17&lt;&gt;"")),"P","")</f>
        <v/>
      </c>
      <c r="H17" s="36" t="str">
        <f>IF(AND(G17="P",F17=""),"No DD",IF(OR(AND(AJ17&gt;=AN$37,AK17&gt;=AN$41,AJ17&lt;&gt;"",AI17=""),AND(AL17&gt;=AN$37,AM17&gt;=AN$41,AL17&lt;&gt;"",AI17=""),AND(BF17&gt;=BJ$37,BG17&gt;=BJ$41,BF17&lt;&gt;"",BE17=""),AND(BH17&gt;=BJ$37,BI17&gt;=BJ$41,BH17&lt;&gt;"",BE17=""),AND(CB17&gt;=CF$37,CC17&gt;=CF$41,CB17&lt;&gt;"",CA17=""),AND(CD17&gt;=CF$37,CE17&gt;=CF$41,CD17&lt;&gt;""),AND(DC17&gt;=DJ$37,DD17&gt;=DJ$41,DC17&lt;&gt;""),AND(DH17&gt;=DJ$37,DI17&gt;=DJ$41,DH17&lt;&gt;""),AND(EE17&gt;=EL$37,EF17&gt;=EL$41,EE17&lt;&gt;""),AND(EJ17&gt;=EL$37,EK17&gt;=EL$41,EJ17&lt;&gt;""),AND(FG17&gt;=FN$37,FH17&gt;=FN$41,FG17&lt;&gt;""),AND(FL17&gt;=FN$37,FM17&gt;=FN$41,FL17&lt;&gt;""),AND(GI17&gt;=GP$37,GJ17&gt;=GP$41,GI17&lt;&gt;""),AND(GN17&gt;=GP$37,GO17&gt;=GP$41,GN17&lt;&gt;""),AND(HK17&gt;=HR$37,HL17&gt;=HR$41,HK17&lt;&gt;""),AND(HP17&gt;=HR$37,HQ17&gt;=HR$41,HP17&lt;&gt;""),AND(IM17&gt;=IT$37,IN17&gt;=IT$41,IM17&lt;&gt;""),AND(IR17&gt;=IT$37,IS17&gt;=IT$41,IR17&lt;&gt;""),AND(JO17&gt;=JV$37,JP17&gt;=JV$41,JO17&lt;&gt;""),AND(JT17&gt;=JV$37,JU17&gt;=JV$41,JT17&lt;&gt;""),AND(KQ17&gt;=KX$37,KR17&gt;=KX$41,KQ17&lt;&gt;""),AND(KV17&gt;=KX$37,KW17&gt;=KX$41,KV17&lt;&gt;""),AND(LS17&gt;=LZ$37,LT17&gt;=LZ$41,LS17&lt;&gt;""),AND(LX17&gt;=LZ$37,LY17&gt;=LZ$41,LX17&lt;&gt;""),AND(MU17&gt;=NB$37,MV17&gt;=NB$41,MU17&lt;&gt;""),AND(MZ17&gt;=NB$37,NA17&gt;=NB$41,MZ17&lt;&gt;""),AND(NW17&gt;=OD$37,NX17&gt;=OD$41,NW17&lt;&gt;""),AND(OB17&gt;=OD$37,OC17&gt;=OD$41,OB17&lt;&gt;""),AND(OY17&gt;=PF$37,OZ17&gt;=PF$41,OY17&lt;&gt;""),AND(PD17&gt;=PF$37,PE17&gt;=PF$41,PD17&lt;&gt;""),AND(QA17&gt;=QH$37,QB17&gt;=QH$41,QA17&lt;&gt;""),AND(QF17&gt;=QH$37,QG17&gt;=QH$41,QF17&lt;&gt;""),AND(RC17&gt;=RJ$37,RD17&gt;=RJ$41,RC17&lt;&gt;""),AND(RH17&gt;=RJ$37,RI17&gt;=RJ$41,RH17&lt;&gt;""),AND(SE17&gt;=SL$37,SF17&gt;=SL$41,SE17&lt;&gt;""),AND(SJ17&gt;=SL$37,SK17&gt;=SL$41,SJ17&lt;&gt;"")),"Merit",IF(OR(AND(AJ17&gt;=AN$36,AK17&gt;=AN$40,AJ17&lt;&gt;"",AI17=""),AND(AL17&gt;=AN$36,AM17&gt;=AN$40,AL17&lt;&gt;"",AI17=""),AND(BF17&gt;=BJ$36,BG17&gt;=BJ$40,BF17&lt;&gt;"",BE17=""),AND(BH17&gt;=BJ$36,BI17&gt;=BJ$40,BH17&lt;&gt;"",BE17=""),AND(CB17&gt;=CF$36,CC17&gt;=CF$40,CB17&lt;&gt;"",CA17=""),AND(CD17&gt;=CF$36,CE17&gt;=CF$40,CD17&lt;&gt;""),AND(DC17&gt;=DJ$36,DD17&gt;=DJ$40,DC17&lt;&gt;""),AND(DH17&gt;=DJ$36,DI17&gt;=DJ$40,DH17&lt;&gt;""),AND(EE17&gt;=EL$36,EF17&gt;=EL$40,EE17&lt;&gt;""),AND(EJ17&gt;=EL$36,EK17&gt;=EL$40,EJ17&lt;&gt;""),AND(FG17&gt;=FN$36,FH17&gt;=FN$40,FG17&lt;&gt;""),AND(FL17&gt;=FN$36,FM17&gt;=FN$40,FL17&lt;&gt;""),AND(GI17&gt;=GP$36,GJ17&gt;=GP$40,GI17&lt;&gt;""),AND(GN17&gt;=GP$36,GO17&gt;=GP$40,GN17&lt;&gt;""),AND(HK17&gt;=HR$36,HL17&gt;=HR$40,HK17&lt;&gt;""),AND(HP17&gt;=HR$36,HQ17&gt;=HR$40,HP17&lt;&gt;""),AND(IM17&gt;=IT$36,IN17&gt;=IT$40,IM17&lt;&gt;""),AND(IR17&gt;=IT$36,IS17&gt;=IT$40,IR17&lt;&gt;""),AND(JO17&gt;=JV$36,JP17&gt;=JV$40,JO17&lt;&gt;""),AND(JT17&gt;=JV$36,JU17&gt;=JV$40,JT17&lt;&gt;""),AND(KQ17&gt;=KX$36,KR17&gt;=KX$40,KQ17&lt;&gt;""),AND(KV17&gt;=KX$36,KW17&gt;=KX$40,KV17&lt;&gt;""),AND(LS17&gt;=LZ$36,LT17&gt;=LZ$40,LS17&lt;&gt;""),AND(LX17&gt;=LZ$36,LY17&gt;=LZ$40,LX17&lt;&gt;""),AND(MU17&gt;=NB$36,MV17&gt;=NB$40,MU17&lt;&gt;""),AND(MZ17&gt;=NB$36,NA17&gt;=NB$40,MZ17&lt;&gt;""),AND(NW17&gt;=OD$36,NX17&gt;=OD$40,NW17&lt;&gt;""),AND(OB17&gt;=OD$36,OC17&gt;=OD$40,OB17&lt;&gt;""),AND(OY17&gt;=PF$36,OZ17&gt;=PF$40,OY17&lt;&gt;""),AND(PD17&gt;=PF$36,PE17&gt;=PF$40,PD17&lt;&gt;""),AND(QA17&gt;=QH$36,QB17&gt;=QH$40,QA17&lt;&gt;""),AND(QF17&gt;=QH$36,QG17&gt;=QH$40,QF17&lt;&gt;""),AND(RC17&gt;=RJ$36,RD17&gt;=RJ$40,RC17&lt;&gt;""),AND(RH17&gt;=RJ$36,RI17&gt;=RJ$40,RH17&lt;&gt;""),AND(SE17&gt;=SL$36,SF17&gt;=SL$40,SE17&lt;&gt;""),AND(SJ17&gt;=SL$36,SK17&gt;=SL$40,SJ17&lt;&gt;"")),"Excellence",IF(I17="P","Worlds Team",IF(F17="P","National Team","")))))</f>
        <v/>
      </c>
      <c r="I17" s="3" t="str">
        <f>IF(OR(AND(AJ17&gt;=AN$35,AK17&gt;=AN$39,AJ17&lt;&gt;"",AI17=""),AND(AL17&gt;=AN$35,AM17&gt;=AN$39,AL17&lt;&gt;"",AI17=""),AND(BF17&gt;=BJ$35,BG17&gt;=BJ$39,BF17&lt;&gt;"",BE17=""),AND(BH17&gt;=BJ$35,BI17&gt;=BJ$39,BH17&lt;&gt;"",BE17=""),AND(CB17&gt;=CF$35,CC17&gt;=CF$39,CB17&lt;&gt;"",CA17=""),AND(CD17&gt;=CF$35,CE17&gt;=CF$39,CD17&lt;&gt;""),AND(DC17&gt;=DJ$35,DD17&gt;=DJ$39,DC17&lt;&gt;""),AND(DH17&gt;=DJ$35,DI17&gt;=DJ$39,DH17&lt;&gt;""),AND(EE17&gt;=EL$35,EF17&gt;=EL$39,EE17&lt;&gt;""),AND(EJ17&gt;=EL$35,EK17&gt;=EL$39,EJ17&lt;&gt;""),AND(FG17&gt;=FN$35,FH17&gt;=FN$39,FG17&lt;&gt;""),AND(FL17&gt;=FN$35,FM17&gt;=FN$39,FL17&lt;&gt;""),AND(GI17&gt;=GP$35,GJ17&gt;=GP$39,GI17&lt;&gt;""),AND(GN17&gt;=GP$35,GO17&gt;=GP$39,GN17&lt;&gt;""),AND(HK17&gt;=HR$35,HL17&gt;=HR$39,HK17&lt;&gt;""),AND(HP17&gt;=HR$35,HQ17&gt;=HR$39,HP17&lt;&gt;""),AND(IM17&gt;=IT$35,IN17&gt;=IT$39,IM17&lt;&gt;""),AND(IR17&gt;=IT$35,IS17&gt;=IT$39,IR17&lt;&gt;""),AND(JO17&gt;=JV$35,JP17&gt;=JV$39,JO17&lt;&gt;""),AND(JT17&gt;=JV$35,JU17&gt;=JV$39,JT17&lt;&gt;""),AND(KQ17&gt;=KX$35,KR17&gt;=KX$39,KQ17&lt;&gt;""),AND(KV17&gt;=KX$35,KW17&gt;=KX$39,KV17&lt;&gt;""),AND(LS17&gt;=LZ$35,LT17&gt;=LZ$39,LS17&lt;&gt;""),AND(LX17&gt;=LZ$35,LY17&gt;=LZ$39,LX17&lt;&gt;""),AND(MU17&gt;=NB$35,MV17&gt;=NB$39,MU17&lt;&gt;""),AND(MZ17&gt;=NB$35,NA17&gt;=NB$39,MZ17&lt;&gt;""),AND(NW17&gt;=OD$35,NX17&gt;=OD$39,NW17&lt;&gt;""),AND(OB17&gt;=OD$35,OC17&gt;=OD$39,OB17&lt;&gt;""),AND(OY17&gt;=PF$35,OZ17&gt;=PF$39,OY17&lt;&gt;""),AND(PD17&gt;=PF$35,PE17&gt;=PF$39,PD17&lt;&gt;""),AND(QA17&gt;=QH$35,QB17&gt;=QH$39,QA17&lt;&gt;""),AND(QF17&gt;=QH$35,QG17&gt;=QH$39,QF17&lt;&gt;""),AND(RC17&gt;=RJ$35,RD17&gt;=RJ$39,RC17&lt;&gt;""),AND(RH17&gt;=RJ$35,RI17&gt;=RJ$39,RH17&lt;&gt;""),AND(SE17&gt;=SL$35,SF17&gt;=SL$39,SE17&lt;&gt;""),AND(SJ17&gt;=SL$35,SK17&gt;=SL$39,SJ17&lt;&gt;"")),"P","")</f>
        <v/>
      </c>
      <c r="J17" s="8">
        <f>IF(COUNT(AK17,BG17,CC17)&gt;0,LARGE((AK17,BG17,CC17),1),0)</f>
        <v>49.999999999999993</v>
      </c>
      <c r="K17" s="8" t="str">
        <f>IF(J17=0,"",IF(J17=CC17,$BK$1,IF(J17=BG17,$AO$1,IF(J17=AK17,$S$1,""))))</f>
        <v>2025 Elite Canada</v>
      </c>
      <c r="L17" s="8">
        <f>IF(COUNT(AK17,BG17,CC17)&gt;1,LARGE((AK17,BG17,CC17),2),0)</f>
        <v>46.099999999999994</v>
      </c>
      <c r="M17" s="8" t="str">
        <f>IF(K17=0,"",IF(AND(L17=J17,L17=AK17,K17=BG17),$S$1,IF(AND(L17=J17,L17=AK17,L17=CC17),$S$1,IF(AND(L17=J17,L17=CC17,L17=BG17),$AO$1,IF(L17=CC17,$BK$1,IF(L17=BG17,$AO$1,IF(L17=AK17,$S$1,"")))))))</f>
        <v>2025 Nationals</v>
      </c>
      <c r="N17" s="8">
        <f>IF(MAX(AM17,BI17,CE17)&gt;0,MAX(AM17,BI17,CE17),0)</f>
        <v>50.800000000000004</v>
      </c>
      <c r="O17" s="8" t="str">
        <f>IF(N17=0,"",IF(N17=CE17,$BK$1,IF(N17=BI17,$AO$1,IF(N17=AM17,$S$1,""))))</f>
        <v>2025 Elite Canada</v>
      </c>
      <c r="P17" s="8" t="str">
        <f>IF(MAX(CG17:CH17)&gt;0,MAX(CG17:CH17),"")</f>
        <v/>
      </c>
      <c r="Q17" s="11" t="str">
        <f>IF(P17="","",IF(P17=CG17,"("&amp;CG$2&amp;")",IF(P17=CH17,"("&amp;CH$2&amp;")")))</f>
        <v/>
      </c>
      <c r="R17" s="8" t="str">
        <f>IF(P17="","",IF(P17=CG17,IF(P17+IF(L17="",0,L17)=SF17,$RK$1,IF(P17+IF(L17="",0,L17)=RD17,$QI$1,IF(P17+IF(L17="",0,L17)=QB17,$PG$1,IF(P17+IF(L17="",0,L17)=OZ17,$OE$1,IF(P17+IF(L17="",0,L17)=NX17,$NC$1,IF(P17+IF(L17="",0,L17)=MV17,$MA$1,IF(P17+IF(L17="",0,L17)=LT17,$KY$1,IF(P17+IF(L17="",0,L17)=KR17,$JW$1,IF(P17+IF(L17="",0,L17)=JP17,$IU$1,IF(P17+IF(L17="",0,L17)=IN17,$HS$1,IF(P17+IF(L17="",0,L17)=HL17,$GQ$1,IF(P17+IF(L17="",0,L17)=GJ17,$FO$1,IF(P17+IF(L17="",0,L17)=FH17,$EM$1,IF(P17+IF(L17="",0,L17)=EF17,$DK$1,IF(P17+IF(L17="",0,L17)=DD17,$CI$1))))))))))))))),IF(P17=CH17,IF(P17+IF(N17="",0,N17)=SK17,$RK$1,IF(P17+IF(N17="",0,N17)=RI17,$QI$1,IF(P17+IF(N17="",0,N17)=QG17,$PG$1,IF(P17+IF(N17="",0,N17)=PE17,$OE$1,IF(P17+IF(N17="",0,N17)=OC17,$NC$1,IF(P17+IF(N17="",0,N17)=NA17,$MA$1,IF(P17+IF(N17="",0,N17)=LY17,$KY$1,IF(P17+IF(N17="",0,N17)=KW17,$JW$1,IF(P17+IF(N17="",0,N17)=JU17,$IU$1,IF(P17+IF(N17="",0,N17)=IS17,$HS$1,IF(P17+IF(N17="",0,N17)=HQ17,$GQ$1,IF(P17+IF(N17="",0,N17)=GO17,$FO$1,IF(P17+IF(N17="",0,N17)=FM17,$EM$1,IF(P17+IF(N17="",0,N17)=EK17,$DK$1,IF(P17+IF(N17="",0,N17)=DI17,$CI$1))))))))))))))))))</f>
        <v/>
      </c>
      <c r="S17" s="19">
        <v>18.899999999999999</v>
      </c>
      <c r="T17" s="19">
        <v>6.4</v>
      </c>
      <c r="U17" s="19">
        <v>0.4</v>
      </c>
      <c r="V17" s="19">
        <v>0</v>
      </c>
      <c r="W17" s="19">
        <v>18.600000000000001</v>
      </c>
      <c r="X17" s="19">
        <v>6.8</v>
      </c>
      <c r="Y17" s="19">
        <v>0.6</v>
      </c>
      <c r="Z17" s="19">
        <v>0.3</v>
      </c>
      <c r="AA17" s="19">
        <v>16.8</v>
      </c>
      <c r="AB17" s="19">
        <v>9.3000000000000007</v>
      </c>
      <c r="AC17" s="19">
        <v>1</v>
      </c>
      <c r="AD17" s="19">
        <v>0.3</v>
      </c>
      <c r="AE17" s="19">
        <v>18.7</v>
      </c>
      <c r="AF17" s="19">
        <v>7.2</v>
      </c>
      <c r="AG17" s="19">
        <v>0.8</v>
      </c>
      <c r="AH17" s="19">
        <v>0.3</v>
      </c>
      <c r="AI17" s="27"/>
      <c r="AJ17" s="40">
        <f>IF(SUM(T17,X17)&gt;0,SUM(T17,X17),"")</f>
        <v>13.2</v>
      </c>
      <c r="AK17" s="40">
        <f>IF(SUM(S17:T17,V17:X17,Z17)-U17-Y17&gt;0,SUM(S17:T17,V17:X17,Z17)-U17-Y17,"")</f>
        <v>49.999999999999993</v>
      </c>
      <c r="AL17" s="40">
        <f>IF(SUM(AB17,AF17)&gt;0,SUM(AB17,AF17),"")</f>
        <v>16.5</v>
      </c>
      <c r="AM17" s="40">
        <f>IF(SUM(AA17:AB17,AD17:AF17,AH17)-SUM(AC17,AG17)&gt;0,SUM(AA17:AB17,AD17:AF17,AH17)-SUM(AC17,AG17),"")</f>
        <v>50.800000000000004</v>
      </c>
      <c r="AN17" s="40">
        <f>IF(SUM(AK17,AM17)&gt;0,SUM(AK17,AM17),"")</f>
        <v>100.8</v>
      </c>
      <c r="AO17" s="18">
        <v>18.3</v>
      </c>
      <c r="AP17" s="18">
        <v>9.3000000000000007</v>
      </c>
      <c r="AQ17" s="18">
        <v>0.2</v>
      </c>
      <c r="AR17" s="18">
        <v>0.3</v>
      </c>
      <c r="AS17" s="18">
        <v>15.6</v>
      </c>
      <c r="AT17" s="18">
        <v>2.8</v>
      </c>
      <c r="AU17" s="18">
        <v>0</v>
      </c>
      <c r="AV17" s="18">
        <v>0</v>
      </c>
      <c r="AW17" s="18"/>
      <c r="AX17" s="18"/>
      <c r="AY17" s="18"/>
      <c r="AZ17" s="18"/>
      <c r="BA17" s="18"/>
      <c r="BB17" s="18"/>
      <c r="BC17" s="18"/>
      <c r="BD17" s="18"/>
      <c r="BE17" s="28"/>
      <c r="BF17" s="11">
        <f>IF(SUM(AP17,AT17)&gt;0,SUM(AP17,AT17),"")</f>
        <v>12.100000000000001</v>
      </c>
      <c r="BG17" s="11">
        <f>IF(SUM(AO17:AP17,AR17:AT17,AV17)-AQ17-AU17&gt;0,SUM(AO17:AP17,AR17:AT17,AV17)-AQ17-AU17,"")</f>
        <v>46.099999999999994</v>
      </c>
      <c r="BH17" s="11" t="str">
        <f>IF(SUM(AX17,BB17)&gt;0,SUM(AX17,BB17),"")</f>
        <v/>
      </c>
      <c r="BI17" s="11" t="str">
        <f>IF(SUM(AW17:AX17,AZ17:BB17,BD17)-SUM(AY17,BC17)&gt;0,SUM(AW17:AX17,AZ17:BB17,BD17)-SUM(AY17,BC17),"")</f>
        <v/>
      </c>
      <c r="BJ17" s="11">
        <f>IF(SUM(BG17,BI17)&gt;0,SUM(BG17,BI17),"")</f>
        <v>46.099999999999994</v>
      </c>
      <c r="BK17" s="19">
        <v>15.5</v>
      </c>
      <c r="BL17" s="19">
        <v>4.8</v>
      </c>
      <c r="BM17" s="19">
        <v>0</v>
      </c>
      <c r="BN17" s="19">
        <v>0.3</v>
      </c>
      <c r="BO17" s="19">
        <v>16.8</v>
      </c>
      <c r="BP17" s="19">
        <v>7.6</v>
      </c>
      <c r="BQ17" s="19">
        <v>1</v>
      </c>
      <c r="BR17" s="19">
        <v>0</v>
      </c>
      <c r="BS17" s="19"/>
      <c r="BT17" s="19"/>
      <c r="BU17" s="19"/>
      <c r="BV17" s="19"/>
      <c r="BW17" s="19"/>
      <c r="BX17" s="19"/>
      <c r="BY17" s="19"/>
      <c r="BZ17" s="19"/>
      <c r="CA17" s="27"/>
      <c r="CB17" s="40">
        <f>IF(SUM(BL17,BP17)&gt;0,SUM(BL17,BP17),"")</f>
        <v>12.399999999999999</v>
      </c>
      <c r="CC17" s="40">
        <f>IF(SUM(BK17:BL17,BN17:BP17,BR17)-BM17-BQ17&gt;0,SUM(BK17:BL17,BN17:BP17,BR17)-BM17-BQ17,"")</f>
        <v>44.000000000000007</v>
      </c>
      <c r="CD17" s="40" t="str">
        <f>IF(SUM(BT17,BX17)&gt;0,SUM(BT17,BX17),"")</f>
        <v/>
      </c>
      <c r="CE17" s="40" t="str">
        <f>IF(SUM(BS17:BT17,BV17:BX17,BZ17)-SUM(BU17,BY17)&gt;0,SUM(BS17:BT17,BV17:BX17,BZ17)-SUM(BU17,BY17),"")</f>
        <v/>
      </c>
      <c r="CF17" s="40">
        <f>IF(SUM(CC17,CE17)&gt;0,SUM(CC17,CE17),"")</f>
        <v>44.000000000000007</v>
      </c>
      <c r="CG17" s="51" t="str">
        <f>IF(MAX(DD17,EF17,FH17,GJ17,HL17,IN17,JP17,KR17,LT17,MV17,NX17,OZ17,QB17,RD17,SF17)-IF(L17="",0,L17)&gt;0.001,MAX(DD17,EF17,FH17,GJ17,HL17,IN17,JP17,KR17,LT17,MV17,NX17,OZ17,QB17,RD17,SF17)-IF(L17="",0,L17),"")</f>
        <v/>
      </c>
      <c r="CH17" s="51" t="str">
        <f>IF(MAX(DI17,EK17,FM17,GO17,HQ17,IS17,JU17,KW17,LY17,NA17,OC17,PE17,QG17,RI17,SK17)-IF(N17="",0,N17)&gt;0.001,MAX(DI17,EK17,FM17,GO17,HQ17,IS17,JU17,KW17,LY17,NA17,OC17,PE17,QG17,RI17,SK17)-IF(N17="",0,N17),"")</f>
        <v/>
      </c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40" t="str">
        <f>IF(SUM(CJ17,CN17)&gt;0,SUM(CJ17,CN17),"")</f>
        <v/>
      </c>
      <c r="DD17" s="40" t="str">
        <f>IF(SUM(CI17:CJ17,CL17:CN17,CP17)-CK17-CO17&gt;0,SUM(CI17:CJ17,CL17:CN17,CP17)-CK17-CO17,"")</f>
        <v/>
      </c>
      <c r="DE17" s="40" t="str">
        <f>IF(SUM(CQ17:CR17,CT17)-CS17&gt;0,SUM(CQ17:CR17,CT17)-CS17,"")</f>
        <v/>
      </c>
      <c r="DF17" s="40" t="str">
        <f>IF(SUM(CJ17,CN17,CR17)&gt;0,SUM(CJ17,CN17,CR17),"")</f>
        <v/>
      </c>
      <c r="DG17" s="40" t="str">
        <f>IF(SUM(DD17,DE17)&gt;0,SUM(DD17,DE17),"")</f>
        <v/>
      </c>
      <c r="DH17" s="40" t="str">
        <f>IF(SUM(CV17,CZ17)&gt;0,SUM(CV17,CZ17),"")</f>
        <v/>
      </c>
      <c r="DI17" s="40" t="str">
        <f>IF(SUM(CU17:CV17,CX17:CZ17,DB17)-SUM(CW17,DA17)&gt;0,SUM(CU17:CV17,CX17:CZ17,DB17)-SUM(CW17,DA17),"")</f>
        <v/>
      </c>
      <c r="DJ17" s="40" t="str">
        <f>IF(SUM(DD17,DE17,DI17)&gt;0,SUM(DD17,DE17,DI17),"")</f>
        <v/>
      </c>
      <c r="DK17" s="18"/>
      <c r="DL17" s="18"/>
      <c r="DM17" s="18"/>
      <c r="DN17" s="18"/>
      <c r="DO17" s="18"/>
      <c r="DP17" s="18"/>
      <c r="DQ17" s="18"/>
      <c r="DR17" s="18"/>
      <c r="DS17" s="18"/>
      <c r="DT17" s="18"/>
      <c r="DU17" s="18"/>
      <c r="DV17" s="18"/>
      <c r="DW17" s="18"/>
      <c r="DX17" s="18"/>
      <c r="DY17" s="18"/>
      <c r="DZ17" s="18"/>
      <c r="EA17" s="18"/>
      <c r="EB17" s="18"/>
      <c r="EC17" s="18"/>
      <c r="ED17" s="18"/>
      <c r="EE17" s="11" t="str">
        <f>IF(SUM(DL17,DP17)&gt;0,SUM(DL17,DP17),"")</f>
        <v/>
      </c>
      <c r="EF17" s="11" t="str">
        <f>IF(SUM(DK17:DL17,DN17:DP17,DR17)-DM17-DQ17&gt;0,SUM(DK17:DL17,DN17:DP17,DR17)-DM17-DQ17,"")</f>
        <v/>
      </c>
      <c r="EG17" s="11" t="str">
        <f>IF(SUM(DS17:DT17,DV17)-DU17&gt;0,SUM(DS17:DT17,DV17)-DU17,"")</f>
        <v/>
      </c>
      <c r="EH17" s="11" t="str">
        <f>IF(SUM(DL17,DP17,DT17)&gt;0,SUM(DL17,DP17,DT17),"")</f>
        <v/>
      </c>
      <c r="EI17" s="11" t="str">
        <f>IF(SUM(EF17,EG17)&gt;0,SUM(EF17,EG17),"")</f>
        <v/>
      </c>
      <c r="EJ17" s="11" t="str">
        <f>IF(SUM(DX17,EB17)&gt;0,SUM(DX17,EB17),"")</f>
        <v/>
      </c>
      <c r="EK17" s="11" t="str">
        <f>IF(SUM(DW17:DX17,DZ17:EB17,ED17)-SUM(DY17,EC17)&gt;0,SUM(DW17:DX17,DZ17:EB17,ED17)-SUM(DY17,EC17),"")</f>
        <v/>
      </c>
      <c r="EL17" s="11" t="str">
        <f>IF(SUM(EF17,EG17,EK17)&gt;0,SUM(EF17,EG17,EK17),"")</f>
        <v/>
      </c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7"/>
      <c r="FG17" s="40" t="str">
        <f>IF(SUM(EN17,ER17)&gt;0,SUM(EN17,ER17),"")</f>
        <v/>
      </c>
      <c r="FH17" s="40" t="str">
        <f>IF(SUM(EM17:EN17,EP17:ER17,ET17)-EO17-ES17&gt;0,SUM(EM17:EN17,EP17:ER17,ET17)-EO17-ES17,"")</f>
        <v/>
      </c>
      <c r="FI17" s="40" t="str">
        <f>IF(SUM(EU17:EV17,EX17)-EW17&gt;0,SUM(EU17:EV17,EX17)-EW17,"")</f>
        <v/>
      </c>
      <c r="FJ17" s="40" t="str">
        <f>IF(SUM(EN17,ER17,EV17)&gt;0,SUM(EN17,ER17,EV17),"")</f>
        <v/>
      </c>
      <c r="FK17" s="40" t="str">
        <f>IF(SUM(FH17,FI17)&gt;0,SUM(FH17,FI17),"")</f>
        <v/>
      </c>
      <c r="FL17" s="40" t="str">
        <f>IF(SUM(EZ17,FD17)&gt;0,SUM(EZ17,FD17),"")</f>
        <v/>
      </c>
      <c r="FM17" s="40" t="str">
        <f>IF(SUM(EY17:EZ17,FB17:FD17,FF17)-SUM(FA17,FE17)&gt;0,SUM(EY17:EZ17,FB17:FD17,FF17)-SUM(FA17,FE17),"")</f>
        <v/>
      </c>
      <c r="FN17" s="40" t="str">
        <f>IF(SUM(FH17,FI17,FM17)&gt;0,SUM(FH17,FI17,FM17),"")</f>
        <v/>
      </c>
      <c r="FO17" s="18"/>
      <c r="FP17" s="18"/>
      <c r="FQ17" s="18"/>
      <c r="FR17" s="18"/>
      <c r="FS17" s="18"/>
      <c r="FT17" s="18"/>
      <c r="FU17" s="18"/>
      <c r="FV17" s="18"/>
      <c r="FW17" s="18"/>
      <c r="FX17" s="18"/>
      <c r="FY17" s="18"/>
      <c r="FZ17" s="18"/>
      <c r="GA17" s="18"/>
      <c r="GB17" s="18"/>
      <c r="GC17" s="18"/>
      <c r="GD17" s="18"/>
      <c r="GE17" s="18"/>
      <c r="GF17" s="18"/>
      <c r="GG17" s="18"/>
      <c r="GH17" s="18"/>
      <c r="GI17" s="11" t="str">
        <f>IF(SUM(FP17,FT17)&gt;0,SUM(FP17,FT17),"")</f>
        <v/>
      </c>
      <c r="GJ17" s="11" t="str">
        <f>IF(SUM(FO17:FP17,FR17:FT17,FV17)-FQ17-FU17&gt;0,SUM(FO17:FP17,FR17:FT17,FV17)-FQ17-FU17,"")</f>
        <v/>
      </c>
      <c r="GK17" s="11" t="str">
        <f>IF(SUM(FW17:FX17,FZ17)-FY17&gt;0,SUM(FW17:FX17,FZ17)-FY17,"")</f>
        <v/>
      </c>
      <c r="GL17" s="11" t="str">
        <f>IF(SUM(FP17,FT17,FX17)&gt;0,SUM(FP17,FT17,FX17),"")</f>
        <v/>
      </c>
      <c r="GM17" s="11" t="str">
        <f>IF(SUM(GJ17,GK17)&gt;0,SUM(GJ17,GK17),"")</f>
        <v/>
      </c>
      <c r="GN17" s="11" t="str">
        <f>IF(SUM(GB17,GF17)&gt;0,SUM(GB17,GF17),"")</f>
        <v/>
      </c>
      <c r="GO17" s="11" t="str">
        <f>IF(SUM(GA17:GB17,GD17:GF17,GH17)-SUM(GC17,GG17)&gt;0,SUM(GA17:GB17,GD17:GF17,GH17)-SUM(GC17,GG17),"")</f>
        <v/>
      </c>
      <c r="GP17" s="11" t="str">
        <f>IF(SUM(GJ17,GK17,GO17)&gt;0,SUM(GJ17,GK17,GO17),"")</f>
        <v/>
      </c>
      <c r="GQ17" s="17"/>
      <c r="GR17" s="17"/>
      <c r="GS17" s="17"/>
      <c r="GT17" s="17"/>
      <c r="GU17" s="17"/>
      <c r="GV17" s="17"/>
      <c r="GW17" s="17"/>
      <c r="GX17" s="17"/>
      <c r="GY17" s="17"/>
      <c r="GZ17" s="17"/>
      <c r="HA17" s="17"/>
      <c r="HB17" s="17"/>
      <c r="HC17" s="17"/>
      <c r="HD17" s="17"/>
      <c r="HE17" s="17"/>
      <c r="HF17" s="17"/>
      <c r="HG17" s="17"/>
      <c r="HH17" s="17"/>
      <c r="HI17" s="17"/>
      <c r="HJ17" s="17"/>
      <c r="HK17" s="40" t="str">
        <f>IF(SUM(GR17,GV17)&gt;0,SUM(GR17,GV17),"")</f>
        <v/>
      </c>
      <c r="HL17" s="40" t="str">
        <f>IF(SUM(GQ17:GR17,GT17:GV17,GX17)-GS17-GW17&gt;0,SUM(GQ17:GR17,GT17:GV17,GX17)-GS17-GW17,"")</f>
        <v/>
      </c>
      <c r="HM17" s="40" t="str">
        <f>IF(SUM(GY17:GZ17,HB17)-HA17&gt;0,SUM(GY17:GZ17,HB17)-HA17,"")</f>
        <v/>
      </c>
      <c r="HN17" s="40" t="str">
        <f>IF(SUM(GR17,GV17,GZ17)&gt;0,SUM(GR17,GV17,GZ17),"")</f>
        <v/>
      </c>
      <c r="HO17" s="40" t="str">
        <f>IF(SUM(HL17,HM17)&gt;0,SUM(HL17,HM17),"")</f>
        <v/>
      </c>
      <c r="HP17" s="40" t="str">
        <f>IF(SUM(HD17,HH17)&gt;0,SUM(HD17,HH17),"")</f>
        <v/>
      </c>
      <c r="HQ17" s="40" t="str">
        <f>IF(SUM(HC17:HD17,HF17:HH17,HJ17)-SUM(HE17,HI17)&gt;0,SUM(HC17:HD17,HF17:HH17,HJ17)-SUM(HE17,HI17),"")</f>
        <v/>
      </c>
      <c r="HR17" s="40" t="str">
        <f>IF(SUM(HL17,HM17,HQ17)&gt;0,SUM(HL17,HM17,HQ17),"")</f>
        <v/>
      </c>
      <c r="HS17" s="18"/>
      <c r="HT17" s="18"/>
      <c r="HU17" s="18"/>
      <c r="HV17" s="18"/>
      <c r="HW17" s="18"/>
      <c r="HX17" s="18"/>
      <c r="HY17" s="18"/>
      <c r="HZ17" s="18"/>
      <c r="IA17" s="18"/>
      <c r="IB17" s="18"/>
      <c r="IC17" s="18"/>
      <c r="ID17" s="18"/>
      <c r="IE17" s="18"/>
      <c r="IF17" s="18"/>
      <c r="IG17" s="18"/>
      <c r="IH17" s="18"/>
      <c r="II17" s="18"/>
      <c r="IJ17" s="18"/>
      <c r="IK17" s="18"/>
      <c r="IL17" s="18"/>
      <c r="IM17" s="11" t="str">
        <f>IF(SUM(HT17,HX17)&gt;0,SUM(HT17,HX17),"")</f>
        <v/>
      </c>
      <c r="IN17" s="11" t="str">
        <f>IF(SUM(HS17:HT17,HV17:HX17,HZ17)-HU17-HY17&gt;0,SUM(HS17:HT17,HV17:HX17,HZ17)-HU17-HY17,"")</f>
        <v/>
      </c>
      <c r="IO17" s="11" t="str">
        <f>IF(SUM(IA17:IB17,ID17)-IC17&gt;0,SUM(IA17:IB17,ID17)-IC17,"")</f>
        <v/>
      </c>
      <c r="IP17" s="11" t="str">
        <f>IF(SUM(HT17,HX17,IB17)&gt;0,SUM(HT17,HX17,IB17),"")</f>
        <v/>
      </c>
      <c r="IQ17" s="11" t="str">
        <f>IF(SUM(IN17,IO17)&gt;0,SUM(IN17,IO17),"")</f>
        <v/>
      </c>
      <c r="IR17" s="11" t="str">
        <f>IF(SUM(IF17,IJ17)&gt;0,SUM(IF17,IJ17),"")</f>
        <v/>
      </c>
      <c r="IS17" s="11" t="str">
        <f>IF(SUM(IE17:IF17,IH17:IJ17,IL17)-SUM(IG17,IK17)&gt;0,SUM(IE17:IF17,IH17:IJ17,IL17)-SUM(IG17,IK17),"")</f>
        <v/>
      </c>
      <c r="IT17" s="11" t="str">
        <f>IF(SUM(IN17,IO17,IS17)&gt;0,SUM(IN17,IO17,IS17),"")</f>
        <v/>
      </c>
      <c r="IU17" s="17"/>
      <c r="IV17" s="17"/>
      <c r="IW17" s="17"/>
      <c r="IX17" s="17"/>
      <c r="IY17" s="17"/>
      <c r="IZ17" s="17"/>
      <c r="JA17" s="17"/>
      <c r="JB17" s="17"/>
      <c r="JC17" s="17"/>
      <c r="JD17" s="17"/>
      <c r="JE17" s="17"/>
      <c r="JF17" s="17"/>
      <c r="JG17" s="17"/>
      <c r="JH17" s="17"/>
      <c r="JI17" s="17"/>
      <c r="JJ17" s="17"/>
      <c r="JK17" s="17"/>
      <c r="JL17" s="17"/>
      <c r="JM17" s="17"/>
      <c r="JN17" s="17"/>
      <c r="JO17" s="40" t="str">
        <f>IF(SUM(IV17,IZ17)&gt;0,SUM(IV17,IZ17),"")</f>
        <v/>
      </c>
      <c r="JP17" s="40" t="str">
        <f>IF(SUM(IU17:IV17,IX17:IZ17,JB17)-IW17-JA17&gt;0,SUM(IU17:IV17,IX17:IZ17,JB17)-IW17-JA17,"")</f>
        <v/>
      </c>
      <c r="JQ17" s="40" t="str">
        <f>IF(SUM(JC17:JD17,JF17)-JE17&gt;0,SUM(JC17:JD17,JF17)-JE17,"")</f>
        <v/>
      </c>
      <c r="JR17" s="40" t="str">
        <f>IF(SUM(IV17,IZ17,JD17)&gt;0,SUM(IV17,IZ17,JD17),"")</f>
        <v/>
      </c>
      <c r="JS17" s="40" t="str">
        <f>IF(SUM(JP17,JQ17)&gt;0,SUM(JP17,JQ17),"")</f>
        <v/>
      </c>
      <c r="JT17" s="40" t="str">
        <f>IF(SUM(JH17,JL17)&gt;0,SUM(JH17,JL17),"")</f>
        <v/>
      </c>
      <c r="JU17" s="40" t="str">
        <f>IF(SUM(JG17:JH17,JJ17:JL17,JN17)-SUM(JI17,JM17)&gt;0,SUM(JG17:JH17,JJ17:JL17,JN17)-SUM(JI17,JM17),"")</f>
        <v/>
      </c>
      <c r="JV17" s="40" t="str">
        <f>IF(SUM(JP17,JQ17,JU17)&gt;0,SUM(JP17,JQ17,JU17),"")</f>
        <v/>
      </c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8"/>
      <c r="KM17" s="18"/>
      <c r="KN17" s="18"/>
      <c r="KO17" s="18"/>
      <c r="KP17" s="18"/>
      <c r="KQ17" s="11" t="str">
        <f>IF(SUM(JX17,KB17)&gt;0,SUM(JX17,KB17),"")</f>
        <v/>
      </c>
      <c r="KR17" s="11" t="str">
        <f>IF(SUM(JW17:JX17,JZ17:KB17,KD17)-JY17-KC17&gt;0,SUM(JW17:JX17,JZ17:KB17,KD17)-JY17-KC17,"")</f>
        <v/>
      </c>
      <c r="KS17" s="11" t="str">
        <f>IF(SUM(KE17:KF17,KH17)-KG17&gt;0,SUM(KE17:KF17,KH17)-KG17,"")</f>
        <v/>
      </c>
      <c r="KT17" s="11" t="str">
        <f>IF(SUM(JX17,KB17,KF17)&gt;0,SUM(JX17,KB17,KF17),"")</f>
        <v/>
      </c>
      <c r="KU17" s="11" t="str">
        <f>IF(SUM(KR17,KS17)&gt;0,SUM(KR17,KS17),"")</f>
        <v/>
      </c>
      <c r="KV17" s="11" t="str">
        <f>IF(SUM(KJ17,KN17)&gt;0,SUM(KJ17,KN17),"")</f>
        <v/>
      </c>
      <c r="KW17" s="11" t="str">
        <f>IF(SUM(KI17:KJ17,KL17:KN17,KP17)-SUM(KK17,KO17)&gt;0,SUM(KI17:KJ17,KL17:KN17,KP17)-SUM(KK17,KO17),"")</f>
        <v/>
      </c>
      <c r="KX17" s="11" t="str">
        <f>IF(SUM(KR17,KS17,KW17)&gt;0,SUM(KR17,KS17,KW17),"")</f>
        <v/>
      </c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40" t="str">
        <f>IF(SUM(KZ17,LD17)&gt;0,SUM(KZ17,LD17),"")</f>
        <v/>
      </c>
      <c r="LT17" s="40" t="str">
        <f>IF(SUM(KY17:KZ17,LB17:LD17,LF17)-LA17-LE17&gt;0,SUM(KY17:KZ17,LB17:LD17,LF17)-LA17-LE17,"")</f>
        <v/>
      </c>
      <c r="LU17" s="40" t="str">
        <f>IF(SUM(LG17:LH17,LJ17)-LI17&gt;0,SUM(LG17:LH17,LJ17)-LI17,"")</f>
        <v/>
      </c>
      <c r="LV17" s="40" t="str">
        <f>IF(SUM(KZ17,LD17,LH17)&gt;0,SUM(KZ17,LD17,LH17),"")</f>
        <v/>
      </c>
      <c r="LW17" s="40" t="str">
        <f>IF(SUM(LT17,LU17)&gt;0,SUM(LT17,LU17),"")</f>
        <v/>
      </c>
      <c r="LX17" s="40" t="str">
        <f>IF(SUM(LL17,LP17)&gt;0,SUM(LL17,LP17),"")</f>
        <v/>
      </c>
      <c r="LY17" s="40" t="str">
        <f>IF(SUM(LK17:LL17,LN17:LP17,LR17)-SUM(LM17,LQ17)&gt;0,SUM(LK17:LL17,LN17:LP17,LR17)-SUM(LM17,LQ17),"")</f>
        <v/>
      </c>
      <c r="LZ17" s="40" t="str">
        <f>IF(SUM(LT17,LU17,LY17)&gt;0,SUM(LT17,LU17,LY17),"")</f>
        <v/>
      </c>
      <c r="MA17" s="18"/>
      <c r="MB17" s="18"/>
      <c r="MC17" s="18"/>
      <c r="MD17" s="18"/>
      <c r="ME17" s="18"/>
      <c r="MF17" s="18"/>
      <c r="MG17" s="18"/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1" t="str">
        <f>IF(SUM(MB17,MF17)&gt;0,SUM(MB17,MF17),"")</f>
        <v/>
      </c>
      <c r="MV17" s="11" t="str">
        <f>IF(SUM(MA17:MB17,MD17:MF17,MH17)-MC17-MG17&gt;0,SUM(MA17:MB17,MD17:MF17,MH17)-MC17-MG17,"")</f>
        <v/>
      </c>
      <c r="MW17" s="11" t="str">
        <f>IF(SUM(MI17:MJ17,ML17)-MK17&gt;0,SUM(MI17:MJ17,ML17)-MK17,"")</f>
        <v/>
      </c>
      <c r="MX17" s="11" t="str">
        <f>IF(SUM(MB17,MF17,MJ17)&gt;0,SUM(MB17,MF17,MJ17),"")</f>
        <v/>
      </c>
      <c r="MY17" s="11" t="str">
        <f>IF(SUM(MV17,MW17)&gt;0,SUM(MV17,MW17),"")</f>
        <v/>
      </c>
      <c r="MZ17" s="11" t="str">
        <f>IF(SUM(MN17,MR17)&gt;0,SUM(MN17,MR17),"")</f>
        <v/>
      </c>
      <c r="NA17" s="11" t="str">
        <f>IF(SUM(MM17:MN17,MP17:MR17,MT17)-SUM(MO17,MS17)&gt;0,SUM(MM17:MN17,MP17:MR17,MT17)-SUM(MO17,MS17),"")</f>
        <v/>
      </c>
      <c r="NB17" s="11" t="str">
        <f>IF(SUM(MV17,MW17,NA17)&gt;0,SUM(MV17,MW17,NA17),"")</f>
        <v/>
      </c>
      <c r="NC17" s="17"/>
      <c r="ND17" s="17"/>
      <c r="NE17" s="17"/>
      <c r="NF17" s="17"/>
      <c r="NG17" s="17"/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40" t="str">
        <f>IF(SUM(ND17,NH17)&gt;0,SUM(ND17,NH17),"")</f>
        <v/>
      </c>
      <c r="NX17" s="40" t="str">
        <f>IF(SUM(NC17:ND17,NF17:NH17,NJ17)-NE17-NI17&gt;0,SUM(NC17:ND17,NF17:NH17,NJ17)-NE17-NI17,"")</f>
        <v/>
      </c>
      <c r="NY17" s="40" t="str">
        <f>IF(SUM(NK17:NL17,NN17)-NM17&gt;0,SUM(NK17:NL17,NN17)-NM17,"")</f>
        <v/>
      </c>
      <c r="NZ17" s="40" t="str">
        <f>IF(SUM(ND17,NH17,NL17)&gt;0,SUM(ND17,NH17,NL17),"")</f>
        <v/>
      </c>
      <c r="OA17" s="40" t="str">
        <f>IF(SUM(NX17,NY17)&gt;0,SUM(NX17,NY17),"")</f>
        <v/>
      </c>
      <c r="OB17" s="40" t="str">
        <f>IF(SUM(NP17,NT17)&gt;0,SUM(NP17,NT17),"")</f>
        <v/>
      </c>
      <c r="OC17" s="40" t="str">
        <f>IF(SUM(NO17:NP17,NR17:NT17,NV17)-SUM(NQ17,NU17)&gt;0,SUM(NO17:NP17,NR17:NT17,NV17)-SUM(NQ17,NU17),"")</f>
        <v/>
      </c>
      <c r="OD17" s="40" t="str">
        <f>IF(SUM(NX17,NY17,OC17)&gt;0,SUM(NX17,NY17,OC17),"")</f>
        <v/>
      </c>
      <c r="OE17" s="18"/>
      <c r="OF17" s="18"/>
      <c r="OG17" s="18"/>
      <c r="OH17" s="18"/>
      <c r="OI17" s="18"/>
      <c r="OJ17" s="18"/>
      <c r="OK17" s="18"/>
      <c r="OL17" s="18"/>
      <c r="OM17" s="18"/>
      <c r="ON17" s="18"/>
      <c r="OO17" s="18"/>
      <c r="OP17" s="18"/>
      <c r="OQ17" s="18"/>
      <c r="OR17" s="18"/>
      <c r="OS17" s="18"/>
      <c r="OT17" s="18"/>
      <c r="OU17" s="18"/>
      <c r="OV17" s="18"/>
      <c r="OW17" s="18"/>
      <c r="OX17" s="18"/>
      <c r="OY17" s="11" t="str">
        <f>IF(SUM(OF17,OJ17)&gt;0,SUM(OF17,OJ17),"")</f>
        <v/>
      </c>
      <c r="OZ17" s="11" t="str">
        <f>IF(SUM(OE17:OF17,OH17:OJ17,OL17)-OG17-OK17&gt;0,SUM(OE17:OF17,OH17:OJ17,OL17)-OG17-OK17,"")</f>
        <v/>
      </c>
      <c r="PA17" s="11" t="str">
        <f>IF(SUM(OM17:ON17,OP17)-OO17&gt;0,SUM(OM17:ON17,OP17)-OO17,"")</f>
        <v/>
      </c>
      <c r="PB17" s="11" t="str">
        <f>IF(SUM(OF17,OJ17,ON17)&gt;0,SUM(OF17,OJ17,ON17),"")</f>
        <v/>
      </c>
      <c r="PC17" s="11" t="str">
        <f>IF(SUM(OZ17,PA17)&gt;0,SUM(OZ17,PA17),"")</f>
        <v/>
      </c>
      <c r="PD17" s="11" t="str">
        <f>IF(SUM(OR17,OV17)&gt;0,SUM(OR17,OV17),"")</f>
        <v/>
      </c>
      <c r="PE17" s="11" t="str">
        <f>IF(SUM(OQ17:OR17,OT17:OV17,OX17)-SUM(OS17,OW17)&gt;0,SUM(OQ17:OR17,OT17:OV17,OX17)-SUM(OS17,OW17),"")</f>
        <v/>
      </c>
      <c r="PF17" s="11" t="str">
        <f>IF(SUM(OZ17,PA17,PE17)&gt;0,SUM(OZ17,PA17,PE17),"")</f>
        <v/>
      </c>
      <c r="PG17" s="17"/>
      <c r="PH17" s="17"/>
      <c r="PI17" s="17"/>
      <c r="PJ17" s="17"/>
      <c r="PK17" s="17"/>
      <c r="PL17" s="17"/>
      <c r="PM17" s="17"/>
      <c r="PN17" s="17"/>
      <c r="PO17" s="17"/>
      <c r="PP17" s="17"/>
      <c r="PQ17" s="17"/>
      <c r="PR17" s="17"/>
      <c r="PS17" s="17"/>
      <c r="PT17" s="17"/>
      <c r="PU17" s="17"/>
      <c r="PV17" s="17"/>
      <c r="PW17" s="17"/>
      <c r="PX17" s="17"/>
      <c r="PY17" s="17"/>
      <c r="PZ17" s="17"/>
      <c r="QA17" s="40" t="str">
        <f>IF(SUM(PH17,PL17)&gt;0,SUM(PH17,PL17),"")</f>
        <v/>
      </c>
      <c r="QB17" s="40" t="str">
        <f>IF(SUM(PG17:PH17,PJ17:PL17,PN17)-PI17-PM17&gt;0,SUM(PG17:PH17,PJ17:PL17,PN17)-PI17-PM17,"")</f>
        <v/>
      </c>
      <c r="QC17" s="40" t="str">
        <f>IF(SUM(PO17:PP17,PR17)-PQ17&gt;0,SUM(PO17:PP17,PR17)-PQ17,"")</f>
        <v/>
      </c>
      <c r="QD17" s="40" t="str">
        <f>IF(SUM(PH17,PL17,PP17)&gt;0,SUM(PH17,PL17,PP17),"")</f>
        <v/>
      </c>
      <c r="QE17" s="40" t="str">
        <f>IF(SUM(QB17,QC17)&gt;0,SUM(QB17,QC17),"")</f>
        <v/>
      </c>
      <c r="QF17" s="40" t="str">
        <f>IF(SUM(PT17,PX17)&gt;0,SUM(PT17,PX17),"")</f>
        <v/>
      </c>
      <c r="QG17" s="40" t="str">
        <f>IF(SUM(PS17:PT17,PV17:PX17,PZ17)-SUM(PU17,PY17)&gt;0,SUM(PS17:PT17,PV17:PX17,PZ17)-SUM(PU17,PY17),"")</f>
        <v/>
      </c>
      <c r="QH17" s="40" t="str">
        <f>IF(SUM(QB17,QC17,QG17)&gt;0,SUM(QB17,QC17,QG17),"")</f>
        <v/>
      </c>
      <c r="QI17" s="18"/>
      <c r="QJ17" s="18"/>
      <c r="QK17" s="18"/>
      <c r="QL17" s="18"/>
      <c r="QM17" s="18"/>
      <c r="QN17" s="18"/>
      <c r="QO17" s="18"/>
      <c r="QP17" s="18"/>
      <c r="QQ17" s="18"/>
      <c r="QR17" s="18"/>
      <c r="QS17" s="18"/>
      <c r="QT17" s="18"/>
      <c r="QU17" s="18"/>
      <c r="QV17" s="18"/>
      <c r="QW17" s="18"/>
      <c r="QX17" s="18"/>
      <c r="QY17" s="18"/>
      <c r="QZ17" s="18"/>
      <c r="RA17" s="18"/>
      <c r="RB17" s="18"/>
      <c r="RC17" s="11" t="str">
        <f>IF(SUM(QJ17,QN17)&gt;0,SUM(QJ17,QN17),"")</f>
        <v/>
      </c>
      <c r="RD17" s="11" t="str">
        <f>IF(SUM(QI17:QJ17,QL17:QN17,QP17)-QK17-QO17&gt;0,SUM(QI17:QJ17,QL17:QN17,QP17)-QK17-QO17,"")</f>
        <v/>
      </c>
      <c r="RE17" s="11" t="str">
        <f>IF(SUM(QQ17:QR17,QT17)-QS17&gt;0,SUM(QQ17:QR17,QT17)-QS17,"")</f>
        <v/>
      </c>
      <c r="RF17" s="11" t="str">
        <f>IF(SUM(QJ17,QN17,QR17)&gt;0,SUM(QJ17,QN17,QR17),"")</f>
        <v/>
      </c>
      <c r="RG17" s="11" t="str">
        <f>IF(SUM(RD17,RE17)&gt;0,SUM(RD17,RE17),"")</f>
        <v/>
      </c>
      <c r="RH17" s="11" t="str">
        <f>IF(SUM(QV17,QZ17)&gt;0,SUM(QV17,QZ17),"")</f>
        <v/>
      </c>
      <c r="RI17" s="11" t="str">
        <f>IF(SUM(QU17:QV17,QX17:QZ17,RB17)-SUM(QW17,RA17)&gt;0,SUM(QU17:QV17,QX17:QZ17,RB17)-SUM(QW17,RA17),"")</f>
        <v/>
      </c>
      <c r="RJ17" s="11" t="str">
        <f>IF(SUM(RD17,RE17,RI17)&gt;0,SUM(RD17,RE17,RI17),"")</f>
        <v/>
      </c>
      <c r="RK17" s="17"/>
      <c r="RL17" s="17"/>
      <c r="RM17" s="17"/>
      <c r="RN17" s="17"/>
      <c r="RO17" s="17"/>
      <c r="RP17" s="17"/>
      <c r="RQ17" s="17"/>
      <c r="RR17" s="17"/>
      <c r="RS17" s="17"/>
      <c r="RT17" s="17"/>
      <c r="RU17" s="17"/>
      <c r="RV17" s="17"/>
      <c r="RW17" s="17"/>
      <c r="RX17" s="17"/>
      <c r="RY17" s="17"/>
      <c r="RZ17" s="17"/>
      <c r="SA17" s="17"/>
      <c r="SB17" s="17"/>
      <c r="SC17" s="17"/>
      <c r="SD17" s="17"/>
      <c r="SE17" s="40" t="str">
        <f>IF(SUM(RL17,RP17)&gt;0,SUM(RL17,RP17),"")</f>
        <v/>
      </c>
      <c r="SF17" s="40" t="str">
        <f>IF(SUM(RK17:RL17,RN17:RP17,RR17)-RM17-RQ17&gt;0,SUM(RK17:RL17,RN17:RP17,RR17)-RM17-RQ17,"")</f>
        <v/>
      </c>
      <c r="SG17" s="40" t="str">
        <f>IF(SUM(RS17:RT17,RV17)-RU17&gt;0,SUM(RS17:RT17,RV17)-RU17,"")</f>
        <v/>
      </c>
      <c r="SH17" s="40" t="str">
        <f>IF(SUM(RL17,RP17,RT17)&gt;0,SUM(RL17,RP17,RT17),"")</f>
        <v/>
      </c>
      <c r="SI17" s="40" t="str">
        <f>IF(SUM(SF17,SG17)&gt;0,SUM(SF17,SG17),"")</f>
        <v/>
      </c>
      <c r="SJ17" s="40" t="str">
        <f>IF(SUM(RX17,SB17)&gt;0,SUM(RX17,SB17),"")</f>
        <v/>
      </c>
      <c r="SK17" s="40" t="str">
        <f>IF(SUM(RW17:RX17,RZ17:SB17,SD17)-SUM(RY17,SC17)&gt;0,SUM(RW17:RX17,RZ17:SB17,SD17)-SUM(RY17,SC17),"")</f>
        <v/>
      </c>
      <c r="SL17" s="40" t="str">
        <f>IF(SUM(SF17,SG17,SK17)&gt;0,SUM(SF17,SG17,SK17),"")</f>
        <v/>
      </c>
      <c r="SM17" s="26">
        <f>IF($CA17="P",BK17,(BK17+AO17)/2)</f>
        <v>16.899999999999999</v>
      </c>
      <c r="SN17" s="26">
        <f>IF($CA17="P",BL17,(BL17+AP17)/2)</f>
        <v>7.0500000000000007</v>
      </c>
      <c r="SO17" s="26">
        <f>IF($CA17="P",BM17,(BM17+AQ17)/2)</f>
        <v>0.1</v>
      </c>
      <c r="SP17" s="26">
        <f>IF($CA17="P",BN17,(BN17+AR17)/2)</f>
        <v>0.3</v>
      </c>
      <c r="SQ17" s="26">
        <f>IF($CA17="P",BO17,(BO17+AS17)/2)</f>
        <v>16.2</v>
      </c>
      <c r="SR17" s="26">
        <f>IF($CA17="P",BP17,(BP17+AT17)/2)</f>
        <v>5.1999999999999993</v>
      </c>
      <c r="SS17" s="26">
        <f>IF($CA17="P",BQ17,(BQ17+AU17)/2)</f>
        <v>0.5</v>
      </c>
      <c r="ST17" s="26">
        <f>IF($CA17="P",BR17,(BR17+AV17)/2)</f>
        <v>0</v>
      </c>
      <c r="SU17" s="26">
        <f>IF($CA17="P",BS17,(BS17+AW17)/2)</f>
        <v>0</v>
      </c>
      <c r="SV17" s="26">
        <f>IF($CA17="P",BT17,(BT17+AX17)/2)</f>
        <v>0</v>
      </c>
      <c r="SW17" s="26">
        <f>IF($CA17="P",BU17,(BU17+AY17)/2)</f>
        <v>0</v>
      </c>
      <c r="SX17" s="26">
        <f>IF($CA17="P",BV17,(BV17+AZ17)/2)</f>
        <v>0</v>
      </c>
      <c r="SY17" s="26">
        <f>IF($CA17="P",BW17,(BW17+BA17)/2)</f>
        <v>0</v>
      </c>
      <c r="SZ17" s="26">
        <f>IF($CA17="P",BX17,(BX17+BB17)/2)</f>
        <v>0</v>
      </c>
      <c r="TA17" s="26">
        <f>IF($CA17="P",BY17,(BY17+BC17)/2)</f>
        <v>0</v>
      </c>
      <c r="TB17" s="26">
        <f>IF($CA17="P",BZ17,(BZ17+BD17)/2)</f>
        <v>0</v>
      </c>
      <c r="TC17" s="28" t="s">
        <v>53</v>
      </c>
      <c r="TD17" s="11">
        <f>IF(SUM(SN17,SR17)&gt;0,SUM(SN17,SR17),"")</f>
        <v>12.25</v>
      </c>
      <c r="TE17" s="11">
        <f>IF(SUM(SM17:SN17,SP17:SR17,ST17)-SO17-SS17&gt;0,SUM(SM17:SN17,SP17:SR17,ST17)-SO17-SS17,"")</f>
        <v>45.050000000000004</v>
      </c>
      <c r="TF17" s="11" t="str">
        <f>IF(SUM(SV17,SZ17)&gt;0,SUM(SV17,SZ17),"")</f>
        <v/>
      </c>
      <c r="TG17" s="11" t="str">
        <f>IF(SUM(SU17:SV17,SX17:SZ17,TB17)-SUM(SW17,TA17)&gt;0,SUM(SU17:SV17,SX17:SZ17,TB17)-SUM(SW17,TA17),"")</f>
        <v/>
      </c>
      <c r="TH17" s="11">
        <f>IF(SUM(TE17,TG17)&gt;0,SUM(TE17,TG17),"")</f>
        <v>45.050000000000004</v>
      </c>
    </row>
    <row r="18" spans="1:528" x14ac:dyDescent="0.2">
      <c r="A18" s="4" t="str" cm="1">
        <f t="array" ref="A18">IF(AND(H18&lt;&gt;"",H18&lt;&gt;"No DD"),SUMPRODUCT((H$4:H$32&lt;&gt;"")*(H$4:H$32&lt;&gt;"No DD")*(E$4:E$32&gt;E18))+1,IF(H18="No DD",SUMPRODUCT((H$4:H$32="No DD")*(E$4:E$32&gt;E18))+1+SUMPRODUCT((H$4:H$32&lt;&gt;"")*(H$4:H$32&lt;&gt;"No DD")),""))</f>
        <v/>
      </c>
      <c r="B18" s="5" t="s">
        <v>188</v>
      </c>
      <c r="C18" s="4" t="s">
        <v>6</v>
      </c>
      <c r="D18" s="4">
        <v>2008</v>
      </c>
      <c r="E18" s="9">
        <f>SUM(J18:P18)+SUM(J18:M18)*0.0000001+SUM(J18)*0.0000000000001</f>
        <v>141.70000968000502</v>
      </c>
      <c r="F18" s="3" t="str">
        <f>IF(OR(AND(AJ18&gt;=AN$34,AK18&gt;=AN$38,AJ18&lt;&gt;"",AI18=""),AND(AL18&gt;=AN$34,AM18&gt;=AN$38,AL18&lt;&gt;"",AI18=""),AND(BF18&gt;=BJ$34,BG18&gt;=BJ$38,BF18&lt;&gt;"",BE18=""),AND(BH18&gt;=BJ$34,BI18&gt;=BJ$38,BH18&lt;&gt;"",BE18=""),AND(CB18&gt;=CF$34,CC18&gt;=CF$38,CB18&lt;&gt;"",CA18=""),AND(CD18&gt;=CF$34,CE18&gt;=CF$38,CD18&lt;&gt;""),AND(DC18&gt;=DJ$34,DD18&gt;=DJ$38,DC18&lt;&gt;""),AND(DH18&gt;=DJ$34,DI18&gt;=DJ$38,DH18&lt;&gt;""),AND(EE18&gt;=EL$34,EF18&gt;=EL$38,EE18&lt;&gt;""),AND(EJ18&gt;=EL$34,EK18&gt;=EL$38,EJ18&lt;&gt;""),AND(FG18&gt;=FN$34,FH18&gt;=FN$38,FG18&lt;&gt;""),AND(FL18&gt;=FN$34,FM18&gt;=FN$38,FL18&lt;&gt;""),AND(GI18&gt;=GP$34,GJ18&gt;=GP$38,GI18&lt;&gt;""),AND(GN18&gt;=GP$34,GO18&gt;=GP$38,GN18&lt;&gt;""),AND(HK18&gt;=HR$34,HL18&gt;=HR$38,HK18&lt;&gt;""),AND(HP18&gt;=HR$34,HQ18&gt;=HR$38,HP18&lt;&gt;""),AND(IM18&gt;=IT$34,IN18&gt;=IT$38,IM18&lt;&gt;""),AND(IR18&gt;=IT$34,IS18&gt;=IT$38,IR18&lt;&gt;""),AND(JO18&gt;=JV$34,JP18&gt;=JV$38,JO18&lt;&gt;""),AND(JT18&gt;=JV$34,JU18&gt;=JV$38,JT18&lt;&gt;""),AND(KQ18&gt;=KX$34,KR18&gt;=KX$38,KQ18&lt;&gt;""),AND(KV18&gt;=KX$34,KW18&gt;=KX$38,KV18&lt;&gt;""),AND(LS18&gt;=LZ$34,LT18&gt;=LZ$38,LS18&lt;&gt;""),AND(LX18&gt;=LZ$34,LY18&gt;=LZ$38,LX18&lt;&gt;""),AND(MU18&gt;=NB$34,MV18&gt;=NB$38,MU18&lt;&gt;""),AND(MZ18&gt;=NB$34,NA18&gt;=NB$38,MZ18&lt;&gt;""),AND(NW18&gt;=OD$34,NX18&gt;=OD$38,NW18&lt;&gt;""),AND(OB18&gt;=OD$34,OC18&gt;=OD$38,OB18&lt;&gt;""),AND(OY18&gt;=PF$34,OZ18&gt;=PF$38,OY18&lt;&gt;""),AND(PD18&gt;=PF$34,PE18&gt;=PF$38,PD18&lt;&gt;""),AND(QA18&gt;=QH$34,QB18&gt;=QH$38,QA18&lt;&gt;""),AND(QF18&gt;=QH$34,QG18&gt;=QH$38,QF18&lt;&gt;""),AND(RC18&gt;=RJ$34,RD18&gt;=RJ$38,RC18&lt;&gt;""),AND(RH18&gt;=RJ$34,RI18&gt;=RJ$38,RH18&lt;&gt;""),AND(SE18&gt;=SL$34,SF18&gt;=SL$38,SE18&lt;&gt;""),AND(SJ18&gt;=SL$34,SK18&gt;=SL$38,SJ18&lt;&gt;"")),"P","")</f>
        <v/>
      </c>
      <c r="G18" s="3" t="str">
        <f>IF(OR(AND(AK18&gt;=AN$38,AK18&lt;&gt;"",AI18=""),AND(AM18&gt;=AN$38,AM18&lt;&gt;"",AI18=""),AND(BG18&gt;=BJ$38,BG18&lt;&gt;"",BE18=""),AND(BI18&gt;=BJ$38,BI18&lt;&gt;"",BE18=""),AND(CC18&gt;=CF$38,CC18&lt;&gt;"",CA18=""),AND(CE18&gt;=CF$38,CE18&lt;&gt;"",CA18=""),AND(DD18&gt;=DJ$38,DD18&lt;&gt;""),AND(DI18&gt;=DJ$38,DI18&lt;&gt;""),AND(EF18&gt;=EL$38,EF18&lt;&gt;""),AND(EK18&gt;=EL$38,EK18&lt;&gt;""),AND(FH18&gt;=FN$38,FH18&lt;&gt;""),AND(FM18&gt;=FN$38,FM18&lt;&gt;""),AND(GJ18&gt;=GP$38,GJ18&lt;&gt;""),AND(GO18&gt;=GP$38,GO18&lt;&gt;""),AND(HL18&gt;=HR$38,HL18&lt;&gt;""),AND(HQ18&gt;=HR$38,HQ18&lt;&gt;""),AND(IN18&gt;=IT$38,IN18&lt;&gt;""),AND(IS18&gt;=IT$38,IS18&lt;&gt;""),AND(JP18&gt;=JV$38,JP18&lt;&gt;""),AND(JU18&gt;=JV$38,JU18&lt;&gt;""),AND(KR18&gt;=KX$38,KR18&lt;&gt;""),AND(KW18&gt;=KX$38,KW18&lt;&gt;""),AND(LT18&gt;=LZ$38,LT18&lt;&gt;""),AND(LY18&gt;=LZ$38,LY18&lt;&gt;""),AND(MV18&gt;=NB$38,MV18&lt;&gt;""),AND(NA18&gt;=NB$38,NA18&lt;&gt;""),AND(NX18&gt;=OD$38,NX18&lt;&gt;""),AND(OC18&gt;=OD$38,OC18&lt;&gt;""),AND(OZ18&gt;=PF$38,OZ18&lt;&gt;""),AND(PE18&gt;=PF$38,PE18&lt;&gt;""),AND(QB18&gt;=QH$38,QB18&lt;&gt;""),AND(QG18&gt;=QH$38,QG18&lt;&gt;""),AND(RD18&gt;=RJ$38,RD18&lt;&gt;""),AND(RI18&gt;=RJ$38,RI18&lt;&gt;""),AND(SF18&gt;=SL$38,SF18&lt;&gt;""),AND(SK18&gt;=SL$38,SK18&lt;&gt;"")),"P","")</f>
        <v/>
      </c>
      <c r="H18" s="36" t="str">
        <f>IF(AND(G18="P",F18=""),"No DD",IF(OR(AND(AJ18&gt;=AN$37,AK18&gt;=AN$41,AJ18&lt;&gt;"",AI18=""),AND(AL18&gt;=AN$37,AM18&gt;=AN$41,AL18&lt;&gt;"",AI18=""),AND(BF18&gt;=BJ$37,BG18&gt;=BJ$41,BF18&lt;&gt;"",BE18=""),AND(BH18&gt;=BJ$37,BI18&gt;=BJ$41,BH18&lt;&gt;"",BE18=""),AND(CB18&gt;=CF$37,CC18&gt;=CF$41,CB18&lt;&gt;"",CA18=""),AND(CD18&gt;=CF$37,CE18&gt;=CF$41,CD18&lt;&gt;""),AND(DC18&gt;=DJ$37,DD18&gt;=DJ$41,DC18&lt;&gt;""),AND(DH18&gt;=DJ$37,DI18&gt;=DJ$41,DH18&lt;&gt;""),AND(EE18&gt;=EL$37,EF18&gt;=EL$41,EE18&lt;&gt;""),AND(EJ18&gt;=EL$37,EK18&gt;=EL$41,EJ18&lt;&gt;""),AND(FG18&gt;=FN$37,FH18&gt;=FN$41,FG18&lt;&gt;""),AND(FL18&gt;=FN$37,FM18&gt;=FN$41,FL18&lt;&gt;""),AND(GI18&gt;=GP$37,GJ18&gt;=GP$41,GI18&lt;&gt;""),AND(GN18&gt;=GP$37,GO18&gt;=GP$41,GN18&lt;&gt;""),AND(HK18&gt;=HR$37,HL18&gt;=HR$41,HK18&lt;&gt;""),AND(HP18&gt;=HR$37,HQ18&gt;=HR$41,HP18&lt;&gt;""),AND(IM18&gt;=IT$37,IN18&gt;=IT$41,IM18&lt;&gt;""),AND(IR18&gt;=IT$37,IS18&gt;=IT$41,IR18&lt;&gt;""),AND(JO18&gt;=JV$37,JP18&gt;=JV$41,JO18&lt;&gt;""),AND(JT18&gt;=JV$37,JU18&gt;=JV$41,JT18&lt;&gt;""),AND(KQ18&gt;=KX$37,KR18&gt;=KX$41,KQ18&lt;&gt;""),AND(KV18&gt;=KX$37,KW18&gt;=KX$41,KV18&lt;&gt;""),AND(LS18&gt;=LZ$37,LT18&gt;=LZ$41,LS18&lt;&gt;""),AND(LX18&gt;=LZ$37,LY18&gt;=LZ$41,LX18&lt;&gt;""),AND(MU18&gt;=NB$37,MV18&gt;=NB$41,MU18&lt;&gt;""),AND(MZ18&gt;=NB$37,NA18&gt;=NB$41,MZ18&lt;&gt;""),AND(NW18&gt;=OD$37,NX18&gt;=OD$41,NW18&lt;&gt;""),AND(OB18&gt;=OD$37,OC18&gt;=OD$41,OB18&lt;&gt;""),AND(OY18&gt;=PF$37,OZ18&gt;=PF$41,OY18&lt;&gt;""),AND(PD18&gt;=PF$37,PE18&gt;=PF$41,PD18&lt;&gt;""),AND(QA18&gt;=QH$37,QB18&gt;=QH$41,QA18&lt;&gt;""),AND(QF18&gt;=QH$37,QG18&gt;=QH$41,QF18&lt;&gt;""),AND(RC18&gt;=RJ$37,RD18&gt;=RJ$41,RC18&lt;&gt;""),AND(RH18&gt;=RJ$37,RI18&gt;=RJ$41,RH18&lt;&gt;""),AND(SE18&gt;=SL$37,SF18&gt;=SL$41,SE18&lt;&gt;""),AND(SJ18&gt;=SL$37,SK18&gt;=SL$41,SJ18&lt;&gt;"")),"Merit",IF(OR(AND(AJ18&gt;=AN$36,AK18&gt;=AN$40,AJ18&lt;&gt;"",AI18=""),AND(AL18&gt;=AN$36,AM18&gt;=AN$40,AL18&lt;&gt;"",AI18=""),AND(BF18&gt;=BJ$36,BG18&gt;=BJ$40,BF18&lt;&gt;"",BE18=""),AND(BH18&gt;=BJ$36,BI18&gt;=BJ$40,BH18&lt;&gt;"",BE18=""),AND(CB18&gt;=CF$36,CC18&gt;=CF$40,CB18&lt;&gt;"",CA18=""),AND(CD18&gt;=CF$36,CE18&gt;=CF$40,CD18&lt;&gt;""),AND(DC18&gt;=DJ$36,DD18&gt;=DJ$40,DC18&lt;&gt;""),AND(DH18&gt;=DJ$36,DI18&gt;=DJ$40,DH18&lt;&gt;""),AND(EE18&gt;=EL$36,EF18&gt;=EL$40,EE18&lt;&gt;""),AND(EJ18&gt;=EL$36,EK18&gt;=EL$40,EJ18&lt;&gt;""),AND(FG18&gt;=FN$36,FH18&gt;=FN$40,FG18&lt;&gt;""),AND(FL18&gt;=FN$36,FM18&gt;=FN$40,FL18&lt;&gt;""),AND(GI18&gt;=GP$36,GJ18&gt;=GP$40,GI18&lt;&gt;""),AND(GN18&gt;=GP$36,GO18&gt;=GP$40,GN18&lt;&gt;""),AND(HK18&gt;=HR$36,HL18&gt;=HR$40,HK18&lt;&gt;""),AND(HP18&gt;=HR$36,HQ18&gt;=HR$40,HP18&lt;&gt;""),AND(IM18&gt;=IT$36,IN18&gt;=IT$40,IM18&lt;&gt;""),AND(IR18&gt;=IT$36,IS18&gt;=IT$40,IR18&lt;&gt;""),AND(JO18&gt;=JV$36,JP18&gt;=JV$40,JO18&lt;&gt;""),AND(JT18&gt;=JV$36,JU18&gt;=JV$40,JT18&lt;&gt;""),AND(KQ18&gt;=KX$36,KR18&gt;=KX$40,KQ18&lt;&gt;""),AND(KV18&gt;=KX$36,KW18&gt;=KX$40,KV18&lt;&gt;""),AND(LS18&gt;=LZ$36,LT18&gt;=LZ$40,LS18&lt;&gt;""),AND(LX18&gt;=LZ$36,LY18&gt;=LZ$40,LX18&lt;&gt;""),AND(MU18&gt;=NB$36,MV18&gt;=NB$40,MU18&lt;&gt;""),AND(MZ18&gt;=NB$36,NA18&gt;=NB$40,MZ18&lt;&gt;""),AND(NW18&gt;=OD$36,NX18&gt;=OD$40,NW18&lt;&gt;""),AND(OB18&gt;=OD$36,OC18&gt;=OD$40,OB18&lt;&gt;""),AND(OY18&gt;=PF$36,OZ18&gt;=PF$40,OY18&lt;&gt;""),AND(PD18&gt;=PF$36,PE18&gt;=PF$40,PD18&lt;&gt;""),AND(QA18&gt;=QH$36,QB18&gt;=QH$40,QA18&lt;&gt;""),AND(QF18&gt;=QH$36,QG18&gt;=QH$40,QF18&lt;&gt;""),AND(RC18&gt;=RJ$36,RD18&gt;=RJ$40,RC18&lt;&gt;""),AND(RH18&gt;=RJ$36,RI18&gt;=RJ$40,RH18&lt;&gt;""),AND(SE18&gt;=SL$36,SF18&gt;=SL$40,SE18&lt;&gt;""),AND(SJ18&gt;=SL$36,SK18&gt;=SL$40,SJ18&lt;&gt;"")),"Excellence",IF(I18="P","Worlds Team",IF(F18="P","National Team","")))))</f>
        <v/>
      </c>
      <c r="I18" s="3" t="str">
        <f>IF(OR(AND(AJ18&gt;=AN$35,AK18&gt;=AN$39,AJ18&lt;&gt;"",AI18=""),AND(AL18&gt;=AN$35,AM18&gt;=AN$39,AL18&lt;&gt;"",AI18=""),AND(BF18&gt;=BJ$35,BG18&gt;=BJ$39,BF18&lt;&gt;"",BE18=""),AND(BH18&gt;=BJ$35,BI18&gt;=BJ$39,BH18&lt;&gt;"",BE18=""),AND(CB18&gt;=CF$35,CC18&gt;=CF$39,CB18&lt;&gt;"",CA18=""),AND(CD18&gt;=CF$35,CE18&gt;=CF$39,CD18&lt;&gt;""),AND(DC18&gt;=DJ$35,DD18&gt;=DJ$39,DC18&lt;&gt;""),AND(DH18&gt;=DJ$35,DI18&gt;=DJ$39,DH18&lt;&gt;""),AND(EE18&gt;=EL$35,EF18&gt;=EL$39,EE18&lt;&gt;""),AND(EJ18&gt;=EL$35,EK18&gt;=EL$39,EJ18&lt;&gt;""),AND(FG18&gt;=FN$35,FH18&gt;=FN$39,FG18&lt;&gt;""),AND(FL18&gt;=FN$35,FM18&gt;=FN$39,FL18&lt;&gt;""),AND(GI18&gt;=GP$35,GJ18&gt;=GP$39,GI18&lt;&gt;""),AND(GN18&gt;=GP$35,GO18&gt;=GP$39,GN18&lt;&gt;""),AND(HK18&gt;=HR$35,HL18&gt;=HR$39,HK18&lt;&gt;""),AND(HP18&gt;=HR$35,HQ18&gt;=HR$39,HP18&lt;&gt;""),AND(IM18&gt;=IT$35,IN18&gt;=IT$39,IM18&lt;&gt;""),AND(IR18&gt;=IT$35,IS18&gt;=IT$39,IR18&lt;&gt;""),AND(JO18&gt;=JV$35,JP18&gt;=JV$39,JO18&lt;&gt;""),AND(JT18&gt;=JV$35,JU18&gt;=JV$39,JT18&lt;&gt;""),AND(KQ18&gt;=KX$35,KR18&gt;=KX$39,KQ18&lt;&gt;""),AND(KV18&gt;=KX$35,KW18&gt;=KX$39,KV18&lt;&gt;""),AND(LS18&gt;=LZ$35,LT18&gt;=LZ$39,LS18&lt;&gt;""),AND(LX18&gt;=LZ$35,LY18&gt;=LZ$39,LX18&lt;&gt;""),AND(MU18&gt;=NB$35,MV18&gt;=NB$39,MU18&lt;&gt;""),AND(MZ18&gt;=NB$35,NA18&gt;=NB$39,MZ18&lt;&gt;""),AND(NW18&gt;=OD$35,NX18&gt;=OD$39,NW18&lt;&gt;""),AND(OB18&gt;=OD$35,OC18&gt;=OD$39,OB18&lt;&gt;""),AND(OY18&gt;=PF$35,OZ18&gt;=PF$39,OY18&lt;&gt;""),AND(PD18&gt;=PF$35,PE18&gt;=PF$39,PD18&lt;&gt;""),AND(QA18&gt;=QH$35,QB18&gt;=QH$39,QA18&lt;&gt;""),AND(QF18&gt;=QH$35,QG18&gt;=QH$39,QF18&lt;&gt;""),AND(RC18&gt;=RJ$35,RD18&gt;=RJ$39,RC18&lt;&gt;""),AND(RH18&gt;=RJ$35,RI18&gt;=RJ$39,RH18&lt;&gt;""),AND(SE18&gt;=SL$35,SF18&gt;=SL$39,SE18&lt;&gt;""),AND(SJ18&gt;=SL$35,SK18&gt;=SL$39,SJ18&lt;&gt;"")),"P","")</f>
        <v/>
      </c>
      <c r="J18" s="8">
        <f>IF(COUNT(AK18,BG18,CC18)&gt;0,LARGE((AK18,BG18,CC18),1),0)</f>
        <v>50.099999999999994</v>
      </c>
      <c r="K18" s="8" t="str">
        <f>IF(J18=0,"",IF(J18=CC18,$BK$1,IF(J18=BG18,$AO$1,IF(J18=AK18,$S$1,""))))</f>
        <v>2025 Nationals</v>
      </c>
      <c r="L18" s="8">
        <f>IF(COUNT(AK18,BG18,CC18)&gt;1,LARGE((AK18,BG18,CC18),2),0)</f>
        <v>46.70000000000001</v>
      </c>
      <c r="M18" s="8" t="str">
        <f>IF(K18=0,"",IF(AND(L18=J18,L18=AK18,K18=BG18),$S$1,IF(AND(L18=J18,L18=AK18,L18=CC18),$S$1,IF(AND(L18=J18,L18=CC18,L18=BG18),$AO$1,IF(L18=CC18,$BK$1,IF(L18=BG18,$AO$1,IF(L18=AK18,$S$1,"")))))))</f>
        <v>2025 Elite Canada</v>
      </c>
      <c r="N18" s="8">
        <f>IF(MAX(AM18,BI18,CE18)&gt;0,MAX(AM18,BI18,CE18),0)</f>
        <v>44.900000000000006</v>
      </c>
      <c r="O18" s="8" t="str">
        <f>IF(N18=0,"",IF(N18=CE18,$BK$1,IF(N18=BI18,$AO$1,IF(N18=AM18,$S$1,""))))</f>
        <v>2025 Nationals</v>
      </c>
      <c r="P18" s="8" t="str">
        <f>IF(MAX(CG18:CH18)&gt;0,MAX(CG18:CH18),"")</f>
        <v/>
      </c>
      <c r="Q18" s="11" t="str">
        <f>IF(P18="","",IF(P18=CG18,"("&amp;CG$2&amp;")",IF(P18=CH18,"("&amp;CH$2&amp;")")))</f>
        <v/>
      </c>
      <c r="R18" s="8" t="str">
        <f>IF(P18="","",IF(P18=CG18,IF(P18+IF(L18="",0,L18)=SF18,$RK$1,IF(P18+IF(L18="",0,L18)=RD18,$QI$1,IF(P18+IF(L18="",0,L18)=QB18,$PG$1,IF(P18+IF(L18="",0,L18)=OZ18,$OE$1,IF(P18+IF(L18="",0,L18)=NX18,$NC$1,IF(P18+IF(L18="",0,L18)=MV18,$MA$1,IF(P18+IF(L18="",0,L18)=LT18,$KY$1,IF(P18+IF(L18="",0,L18)=KR18,$JW$1,IF(P18+IF(L18="",0,L18)=JP18,$IU$1,IF(P18+IF(L18="",0,L18)=IN18,$HS$1,IF(P18+IF(L18="",0,L18)=HL18,$GQ$1,IF(P18+IF(L18="",0,L18)=GJ18,$FO$1,IF(P18+IF(L18="",0,L18)=FH18,$EM$1,IF(P18+IF(L18="",0,L18)=EF18,$DK$1,IF(P18+IF(L18="",0,L18)=DD18,$CI$1))))))))))))))),IF(P18=CH18,IF(P18+IF(N18="",0,N18)=SK18,$RK$1,IF(P18+IF(N18="",0,N18)=RI18,$QI$1,IF(P18+IF(N18="",0,N18)=QG18,$PG$1,IF(P18+IF(N18="",0,N18)=PE18,$OE$1,IF(P18+IF(N18="",0,N18)=OC18,$NC$1,IF(P18+IF(N18="",0,N18)=NA18,$MA$1,IF(P18+IF(N18="",0,N18)=LY18,$KY$1,IF(P18+IF(N18="",0,N18)=KW18,$JW$1,IF(P18+IF(N18="",0,N18)=JU18,$IU$1,IF(P18+IF(N18="",0,N18)=IS18,$HS$1,IF(P18+IF(N18="",0,N18)=HQ18,$GQ$1,IF(P18+IF(N18="",0,N18)=GO18,$FO$1,IF(P18+IF(N18="",0,N18)=FM18,$EM$1,IF(P18+IF(N18="",0,N18)=EK18,$DK$1,IF(P18+IF(N18="",0,N18)=DI18,$CI$1))))))))))))))))))</f>
        <v/>
      </c>
      <c r="S18" s="19">
        <v>18.600000000000001</v>
      </c>
      <c r="T18" s="19">
        <v>7.2</v>
      </c>
      <c r="U18" s="19">
        <v>0.6</v>
      </c>
      <c r="V18" s="19">
        <v>0</v>
      </c>
      <c r="W18" s="19">
        <v>18.100000000000001</v>
      </c>
      <c r="X18" s="19">
        <v>5.2</v>
      </c>
      <c r="Y18" s="19">
        <v>1.8</v>
      </c>
      <c r="Z18" s="19">
        <v>0</v>
      </c>
      <c r="AA18" s="19"/>
      <c r="AB18" s="19"/>
      <c r="AC18" s="19"/>
      <c r="AD18" s="19"/>
      <c r="AE18" s="19"/>
      <c r="AF18" s="19"/>
      <c r="AG18" s="19"/>
      <c r="AH18" s="19"/>
      <c r="AI18" s="27"/>
      <c r="AJ18" s="40">
        <f>IF(SUM(T18,X18)&gt;0,SUM(T18,X18),"")</f>
        <v>12.4</v>
      </c>
      <c r="AK18" s="40">
        <f>IF(SUM(S18:T18,V18:X18,Z18)-U18-Y18&gt;0,SUM(S18:T18,V18:X18,Z18)-U18-Y18,"")</f>
        <v>46.70000000000001</v>
      </c>
      <c r="AL18" s="40" t="str">
        <f>IF(SUM(AB18,AF18)&gt;0,SUM(AB18,AF18),"")</f>
        <v/>
      </c>
      <c r="AM18" s="40" t="str">
        <f>IF(SUM(AA18:AB18,AD18:AF18,AH18)-SUM(AC18,AG18)&gt;0,SUM(AA18:AB18,AD18:AF18,AH18)-SUM(AC18,AG18),"")</f>
        <v/>
      </c>
      <c r="AN18" s="40">
        <f>IF(SUM(AK18,AM18)&gt;0,SUM(AK18,AM18),"")</f>
        <v>46.70000000000001</v>
      </c>
      <c r="AO18" s="18">
        <v>18.899999999999999</v>
      </c>
      <c r="AP18" s="18">
        <v>7.2</v>
      </c>
      <c r="AQ18" s="18">
        <v>0.2</v>
      </c>
      <c r="AR18" s="18">
        <v>0</v>
      </c>
      <c r="AS18" s="18">
        <v>18.399999999999999</v>
      </c>
      <c r="AT18" s="18">
        <v>6.8</v>
      </c>
      <c r="AU18" s="18">
        <v>1</v>
      </c>
      <c r="AV18" s="18">
        <v>0</v>
      </c>
      <c r="AW18" s="18">
        <v>17.8</v>
      </c>
      <c r="AX18" s="18">
        <v>5.2</v>
      </c>
      <c r="AY18" s="18">
        <v>1</v>
      </c>
      <c r="AZ18" s="18">
        <v>0</v>
      </c>
      <c r="BA18" s="18">
        <v>16.5</v>
      </c>
      <c r="BB18" s="18">
        <v>7.2</v>
      </c>
      <c r="BC18" s="18">
        <v>0.8</v>
      </c>
      <c r="BD18" s="18">
        <v>0</v>
      </c>
      <c r="BE18" s="28"/>
      <c r="BF18" s="11">
        <f>IF(SUM(AP18,AT18)&gt;0,SUM(AP18,AT18),"")</f>
        <v>14</v>
      </c>
      <c r="BG18" s="11">
        <f>IF(SUM(AO18:AP18,AR18:AT18,AV18)-AQ18-AU18&gt;0,SUM(AO18:AP18,AR18:AT18,AV18)-AQ18-AU18,"")</f>
        <v>50.099999999999994</v>
      </c>
      <c r="BH18" s="11">
        <f>IF(SUM(AX18,BB18)&gt;0,SUM(AX18,BB18),"")</f>
        <v>12.4</v>
      </c>
      <c r="BI18" s="11">
        <f>IF(SUM(AW18:AX18,AZ18:BB18,BD18)-SUM(AY18,BC18)&gt;0,SUM(AW18:AX18,AZ18:BB18,BD18)-SUM(AY18,BC18),"")</f>
        <v>44.900000000000006</v>
      </c>
      <c r="BJ18" s="11">
        <f>IF(SUM(BG18,BI18)&gt;0,SUM(BG18,BI18),"")</f>
        <v>95</v>
      </c>
      <c r="BK18" s="19">
        <v>17.399999999999999</v>
      </c>
      <c r="BL18" s="19">
        <v>6</v>
      </c>
      <c r="BM18" s="19">
        <v>1.8</v>
      </c>
      <c r="BN18" s="19">
        <v>0</v>
      </c>
      <c r="BO18" s="19">
        <v>15.4</v>
      </c>
      <c r="BP18" s="19">
        <v>2.4</v>
      </c>
      <c r="BQ18" s="19">
        <v>0</v>
      </c>
      <c r="BR18" s="19">
        <v>0</v>
      </c>
      <c r="BS18" s="19"/>
      <c r="BT18" s="19"/>
      <c r="BU18" s="19"/>
      <c r="BV18" s="19"/>
      <c r="BW18" s="19"/>
      <c r="BX18" s="19"/>
      <c r="BY18" s="19"/>
      <c r="BZ18" s="19"/>
      <c r="CA18" s="27"/>
      <c r="CB18" s="40">
        <f>IF(SUM(BL18,BP18)&gt;0,SUM(BL18,BP18),"")</f>
        <v>8.4</v>
      </c>
      <c r="CC18" s="40">
        <f>IF(SUM(BK18:BL18,BN18:BP18,BR18)-BM18-BQ18&gt;0,SUM(BK18:BL18,BN18:BP18,BR18)-BM18-BQ18,"")</f>
        <v>39.4</v>
      </c>
      <c r="CD18" s="40" t="str">
        <f>IF(SUM(BT18,BX18)&gt;0,SUM(BT18,BX18),"")</f>
        <v/>
      </c>
      <c r="CE18" s="40" t="str">
        <f>IF(SUM(BS18:BT18,BV18:BX18,BZ18)-SUM(BU18,BY18)&gt;0,SUM(BS18:BT18,BV18:BX18,BZ18)-SUM(BU18,BY18),"")</f>
        <v/>
      </c>
      <c r="CF18" s="40">
        <f>IF(SUM(CC18,CE18)&gt;0,SUM(CC18,CE18),"")</f>
        <v>39.4</v>
      </c>
      <c r="CG18" s="51" t="str">
        <f>IF(MAX(DD18,EF18,FH18,GJ18,HL18,IN18,JP18,KR18,LT18,MV18,NX18,OZ18,QB18,RD18,SF18)-IF(L18="",0,L18)&gt;0.001,MAX(DD18,EF18,FH18,GJ18,HL18,IN18,JP18,KR18,LT18,MV18,NX18,OZ18,QB18,RD18,SF18)-IF(L18="",0,L18),"")</f>
        <v/>
      </c>
      <c r="CH18" s="51" t="str">
        <f>IF(MAX(DI18,EK18,FM18,GO18,HQ18,IS18,JU18,KW18,LY18,NA18,OC18,PE18,QG18,RI18,SK18)-IF(N18="",0,N18)&gt;0.001,MAX(DI18,EK18,FM18,GO18,HQ18,IS18,JU18,KW18,LY18,NA18,OC18,PE18,QG18,RI18,SK18)-IF(N18="",0,N18),"")</f>
        <v/>
      </c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40" t="str">
        <f>IF(SUM(CJ18,CN18)&gt;0,SUM(CJ18,CN18),"")</f>
        <v/>
      </c>
      <c r="DD18" s="40" t="str">
        <f>IF(SUM(CI18:CJ18,CL18:CN18,CP18)-CK18-CO18&gt;0,SUM(CI18:CJ18,CL18:CN18,CP18)-CK18-CO18,"")</f>
        <v/>
      </c>
      <c r="DE18" s="40" t="str">
        <f>IF(SUM(CQ18:CR18,CT18)-CS18&gt;0,SUM(CQ18:CR18,CT18)-CS18,"")</f>
        <v/>
      </c>
      <c r="DF18" s="40" t="str">
        <f>IF(SUM(CJ18,CN18,CR18)&gt;0,SUM(CJ18,CN18,CR18),"")</f>
        <v/>
      </c>
      <c r="DG18" s="40" t="str">
        <f>IF(SUM(DD18,DE18)&gt;0,SUM(DD18,DE18),"")</f>
        <v/>
      </c>
      <c r="DH18" s="40" t="str">
        <f>IF(SUM(CV18,CZ18)&gt;0,SUM(CV18,CZ18),"")</f>
        <v/>
      </c>
      <c r="DI18" s="40" t="str">
        <f>IF(SUM(CU18:CV18,CX18:CZ18,DB18)-SUM(CW18,DA18)&gt;0,SUM(CU18:CV18,CX18:CZ18,DB18)-SUM(CW18,DA18),"")</f>
        <v/>
      </c>
      <c r="DJ18" s="40" t="str">
        <f>IF(SUM(DD18,DE18,DI18)&gt;0,SUM(DD18,DE18,DI18),"")</f>
        <v/>
      </c>
      <c r="DK18" s="18"/>
      <c r="DL18" s="18"/>
      <c r="DM18" s="18"/>
      <c r="DN18" s="18"/>
      <c r="DO18" s="18"/>
      <c r="DP18" s="18"/>
      <c r="DQ18" s="18"/>
      <c r="DR18" s="18"/>
      <c r="DS18" s="18"/>
      <c r="DT18" s="18"/>
      <c r="DU18" s="18"/>
      <c r="DV18" s="18"/>
      <c r="DW18" s="18"/>
      <c r="DX18" s="18"/>
      <c r="DY18" s="18"/>
      <c r="DZ18" s="18"/>
      <c r="EA18" s="18"/>
      <c r="EB18" s="18"/>
      <c r="EC18" s="18"/>
      <c r="ED18" s="18"/>
      <c r="EE18" s="11" t="str">
        <f>IF(SUM(DL18,DP18)&gt;0,SUM(DL18,DP18),"")</f>
        <v/>
      </c>
      <c r="EF18" s="11" t="str">
        <f>IF(SUM(DK18:DL18,DN18:DP18,DR18)-DM18-DQ18&gt;0,SUM(DK18:DL18,DN18:DP18,DR18)-DM18-DQ18,"")</f>
        <v/>
      </c>
      <c r="EG18" s="11" t="str">
        <f>IF(SUM(DS18:DT18,DV18)-DU18&gt;0,SUM(DS18:DT18,DV18)-DU18,"")</f>
        <v/>
      </c>
      <c r="EH18" s="11" t="str">
        <f>IF(SUM(DL18,DP18,DT18)&gt;0,SUM(DL18,DP18,DT18),"")</f>
        <v/>
      </c>
      <c r="EI18" s="11" t="str">
        <f>IF(SUM(EF18,EG18)&gt;0,SUM(EF18,EG18),"")</f>
        <v/>
      </c>
      <c r="EJ18" s="11" t="str">
        <f>IF(SUM(DX18,EB18)&gt;0,SUM(DX18,EB18),"")</f>
        <v/>
      </c>
      <c r="EK18" s="11" t="str">
        <f>IF(SUM(DW18:DX18,DZ18:EB18,ED18)-SUM(DY18,EC18)&gt;0,SUM(DW18:DX18,DZ18:EB18,ED18)-SUM(DY18,EC18),"")</f>
        <v/>
      </c>
      <c r="EL18" s="11" t="str">
        <f>IF(SUM(EF18,EG18,EK18)&gt;0,SUM(EF18,EG18,EK18),"")</f>
        <v/>
      </c>
      <c r="EM18" s="17"/>
      <c r="EN18" s="17"/>
      <c r="EO18" s="17"/>
      <c r="EP18" s="17"/>
      <c r="EQ18" s="17"/>
      <c r="ER18" s="17"/>
      <c r="ES18" s="17"/>
      <c r="ET18" s="17"/>
      <c r="EU18" s="17"/>
      <c r="EV18" s="17"/>
      <c r="EW18" s="17"/>
      <c r="EX18" s="17"/>
      <c r="EY18" s="17"/>
      <c r="EZ18" s="17"/>
      <c r="FA18" s="17"/>
      <c r="FB18" s="17"/>
      <c r="FC18" s="17"/>
      <c r="FD18" s="17"/>
      <c r="FE18" s="17"/>
      <c r="FF18" s="17"/>
      <c r="FG18" s="40" t="str">
        <f>IF(SUM(EN18,ER18)&gt;0,SUM(EN18,ER18),"")</f>
        <v/>
      </c>
      <c r="FH18" s="40" t="str">
        <f>IF(SUM(EM18:EN18,EP18:ER18,ET18)-EO18-ES18&gt;0,SUM(EM18:EN18,EP18:ER18,ET18)-EO18-ES18,"")</f>
        <v/>
      </c>
      <c r="FI18" s="40" t="str">
        <f>IF(SUM(EU18:EV18,EX18)-EW18&gt;0,SUM(EU18:EV18,EX18)-EW18,"")</f>
        <v/>
      </c>
      <c r="FJ18" s="40" t="str">
        <f>IF(SUM(EN18,ER18,EV18)&gt;0,SUM(EN18,ER18,EV18),"")</f>
        <v/>
      </c>
      <c r="FK18" s="40" t="str">
        <f>IF(SUM(FH18,FI18)&gt;0,SUM(FH18,FI18),"")</f>
        <v/>
      </c>
      <c r="FL18" s="40" t="str">
        <f>IF(SUM(EZ18,FD18)&gt;0,SUM(EZ18,FD18),"")</f>
        <v/>
      </c>
      <c r="FM18" s="40" t="str">
        <f>IF(SUM(EY18:EZ18,FB18:FD18,FF18)-SUM(FA18,FE18)&gt;0,SUM(EY18:EZ18,FB18:FD18,FF18)-SUM(FA18,FE18),"")</f>
        <v/>
      </c>
      <c r="FN18" s="40" t="str">
        <f>IF(SUM(FH18,FI18,FM18)&gt;0,SUM(FH18,FI18,FM18),"")</f>
        <v/>
      </c>
      <c r="FO18" s="18"/>
      <c r="FP18" s="18"/>
      <c r="FQ18" s="18"/>
      <c r="FR18" s="18"/>
      <c r="FS18" s="18"/>
      <c r="FT18" s="18"/>
      <c r="FU18" s="18"/>
      <c r="FV18" s="18"/>
      <c r="FW18" s="18"/>
      <c r="FX18" s="18"/>
      <c r="FY18" s="18"/>
      <c r="FZ18" s="18"/>
      <c r="GA18" s="18"/>
      <c r="GB18" s="18"/>
      <c r="GC18" s="18"/>
      <c r="GD18" s="18"/>
      <c r="GE18" s="18"/>
      <c r="GF18" s="18"/>
      <c r="GG18" s="18"/>
      <c r="GH18" s="18"/>
      <c r="GI18" s="11" t="str">
        <f>IF(SUM(FP18,FT18)&gt;0,SUM(FP18,FT18),"")</f>
        <v/>
      </c>
      <c r="GJ18" s="11" t="str">
        <f>IF(SUM(FO18:FP18,FR18:FT18,FV18)-FQ18-FU18&gt;0,SUM(FO18:FP18,FR18:FT18,FV18)-FQ18-FU18,"")</f>
        <v/>
      </c>
      <c r="GK18" s="11" t="str">
        <f>IF(SUM(FW18:FX18,FZ18)-FY18&gt;0,SUM(FW18:FX18,FZ18)-FY18,"")</f>
        <v/>
      </c>
      <c r="GL18" s="11" t="str">
        <f>IF(SUM(FP18,FT18,FX18)&gt;0,SUM(FP18,FT18,FX18),"")</f>
        <v/>
      </c>
      <c r="GM18" s="11" t="str">
        <f>IF(SUM(GJ18,GK18)&gt;0,SUM(GJ18,GK18),"")</f>
        <v/>
      </c>
      <c r="GN18" s="11" t="str">
        <f>IF(SUM(GB18,GF18)&gt;0,SUM(GB18,GF18),"")</f>
        <v/>
      </c>
      <c r="GO18" s="11" t="str">
        <f>IF(SUM(GA18:GB18,GD18:GF18,GH18)-SUM(GC18,GG18)&gt;0,SUM(GA18:GB18,GD18:GF18,GH18)-SUM(GC18,GG18),"")</f>
        <v/>
      </c>
      <c r="GP18" s="11" t="str">
        <f>IF(SUM(GJ18,GK18,GO18)&gt;0,SUM(GJ18,GK18,GO18),"")</f>
        <v/>
      </c>
      <c r="GQ18" s="17"/>
      <c r="GR18" s="17"/>
      <c r="GS18" s="17"/>
      <c r="GT18" s="17"/>
      <c r="GU18" s="17"/>
      <c r="GV18" s="17"/>
      <c r="GW18" s="17"/>
      <c r="GX18" s="17"/>
      <c r="GY18" s="17"/>
      <c r="GZ18" s="17"/>
      <c r="HA18" s="17"/>
      <c r="HB18" s="17"/>
      <c r="HC18" s="17"/>
      <c r="HD18" s="17"/>
      <c r="HE18" s="17"/>
      <c r="HF18" s="17"/>
      <c r="HG18" s="17"/>
      <c r="HH18" s="17"/>
      <c r="HI18" s="17"/>
      <c r="HJ18" s="17"/>
      <c r="HK18" s="40" t="str">
        <f>IF(SUM(GR18,GV18)&gt;0,SUM(GR18,GV18),"")</f>
        <v/>
      </c>
      <c r="HL18" s="40" t="str">
        <f>IF(SUM(GQ18:GR18,GT18:GV18,GX18)-GS18-GW18&gt;0,SUM(GQ18:GR18,GT18:GV18,GX18)-GS18-GW18,"")</f>
        <v/>
      </c>
      <c r="HM18" s="40" t="str">
        <f>IF(SUM(GY18:GZ18,HB18)-HA18&gt;0,SUM(GY18:GZ18,HB18)-HA18,"")</f>
        <v/>
      </c>
      <c r="HN18" s="40" t="str">
        <f>IF(SUM(GR18,GV18,GZ18)&gt;0,SUM(GR18,GV18,GZ18),"")</f>
        <v/>
      </c>
      <c r="HO18" s="40" t="str">
        <f>IF(SUM(HL18,HM18)&gt;0,SUM(HL18,HM18),"")</f>
        <v/>
      </c>
      <c r="HP18" s="40" t="str">
        <f>IF(SUM(HD18,HH18)&gt;0,SUM(HD18,HH18),"")</f>
        <v/>
      </c>
      <c r="HQ18" s="40" t="str">
        <f>IF(SUM(HC18:HD18,HF18:HH18,HJ18)-SUM(HE18,HI18)&gt;0,SUM(HC18:HD18,HF18:HH18,HJ18)-SUM(HE18,HI18),"")</f>
        <v/>
      </c>
      <c r="HR18" s="40" t="str">
        <f>IF(SUM(HL18,HM18,HQ18)&gt;0,SUM(HL18,HM18,HQ18),"")</f>
        <v/>
      </c>
      <c r="HS18" s="18"/>
      <c r="HT18" s="18"/>
      <c r="HU18" s="18"/>
      <c r="HV18" s="18"/>
      <c r="HW18" s="18"/>
      <c r="HX18" s="18"/>
      <c r="HY18" s="18"/>
      <c r="HZ18" s="18"/>
      <c r="IA18" s="18"/>
      <c r="IB18" s="18"/>
      <c r="IC18" s="18"/>
      <c r="ID18" s="18"/>
      <c r="IE18" s="18"/>
      <c r="IF18" s="18"/>
      <c r="IG18" s="18"/>
      <c r="IH18" s="18"/>
      <c r="II18" s="18"/>
      <c r="IJ18" s="18"/>
      <c r="IK18" s="18"/>
      <c r="IL18" s="18"/>
      <c r="IM18" s="11" t="str">
        <f>IF(SUM(HT18,HX18)&gt;0,SUM(HT18,HX18),"")</f>
        <v/>
      </c>
      <c r="IN18" s="11" t="str">
        <f>IF(SUM(HS18:HT18,HV18:HX18,HZ18)-HU18-HY18&gt;0,SUM(HS18:HT18,HV18:HX18,HZ18)-HU18-HY18,"")</f>
        <v/>
      </c>
      <c r="IO18" s="11" t="str">
        <f>IF(SUM(IA18:IB18,ID18)-IC18&gt;0,SUM(IA18:IB18,ID18)-IC18,"")</f>
        <v/>
      </c>
      <c r="IP18" s="11" t="str">
        <f>IF(SUM(HT18,HX18,IB18)&gt;0,SUM(HT18,HX18,IB18),"")</f>
        <v/>
      </c>
      <c r="IQ18" s="11" t="str">
        <f>IF(SUM(IN18,IO18)&gt;0,SUM(IN18,IO18),"")</f>
        <v/>
      </c>
      <c r="IR18" s="11" t="str">
        <f>IF(SUM(IF18,IJ18)&gt;0,SUM(IF18,IJ18),"")</f>
        <v/>
      </c>
      <c r="IS18" s="11" t="str">
        <f>IF(SUM(IE18:IF18,IH18:IJ18,IL18)-SUM(IG18,IK18)&gt;0,SUM(IE18:IF18,IH18:IJ18,IL18)-SUM(IG18,IK18),"")</f>
        <v/>
      </c>
      <c r="IT18" s="11" t="str">
        <f>IF(SUM(IN18,IO18,IS18)&gt;0,SUM(IN18,IO18,IS18),"")</f>
        <v/>
      </c>
      <c r="IU18" s="17"/>
      <c r="IV18" s="17"/>
      <c r="IW18" s="17"/>
      <c r="IX18" s="17"/>
      <c r="IY18" s="17"/>
      <c r="IZ18" s="17"/>
      <c r="JA18" s="17"/>
      <c r="JB18" s="17"/>
      <c r="JC18" s="17"/>
      <c r="JD18" s="17"/>
      <c r="JE18" s="17"/>
      <c r="JF18" s="17"/>
      <c r="JG18" s="17"/>
      <c r="JH18" s="17"/>
      <c r="JI18" s="17"/>
      <c r="JJ18" s="17"/>
      <c r="JK18" s="17"/>
      <c r="JL18" s="17"/>
      <c r="JM18" s="17"/>
      <c r="JN18" s="17"/>
      <c r="JO18" s="40" t="str">
        <f>IF(SUM(IV18,IZ18)&gt;0,SUM(IV18,IZ18),"")</f>
        <v/>
      </c>
      <c r="JP18" s="40" t="str">
        <f>IF(SUM(IU18:IV18,IX18:IZ18,JB18)-IW18-JA18&gt;0,SUM(IU18:IV18,IX18:IZ18,JB18)-IW18-JA18,"")</f>
        <v/>
      </c>
      <c r="JQ18" s="40" t="str">
        <f>IF(SUM(JC18:JD18,JF18)-JE18&gt;0,SUM(JC18:JD18,JF18)-JE18,"")</f>
        <v/>
      </c>
      <c r="JR18" s="40" t="str">
        <f>IF(SUM(IV18,IZ18,JD18)&gt;0,SUM(IV18,IZ18,JD18),"")</f>
        <v/>
      </c>
      <c r="JS18" s="40" t="str">
        <f>IF(SUM(JP18,JQ18)&gt;0,SUM(JP18,JQ18),"")</f>
        <v/>
      </c>
      <c r="JT18" s="40" t="str">
        <f>IF(SUM(JH18,JL18)&gt;0,SUM(JH18,JL18),"")</f>
        <v/>
      </c>
      <c r="JU18" s="40" t="str">
        <f>IF(SUM(JG18:JH18,JJ18:JL18,JN18)-SUM(JI18,JM18)&gt;0,SUM(JG18:JH18,JJ18:JL18,JN18)-SUM(JI18,JM18),"")</f>
        <v/>
      </c>
      <c r="JV18" s="40" t="str">
        <f>IF(SUM(JP18,JQ18,JU18)&gt;0,SUM(JP18,JQ18,JU18),"")</f>
        <v/>
      </c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8"/>
      <c r="KM18" s="18"/>
      <c r="KN18" s="18"/>
      <c r="KO18" s="18"/>
      <c r="KP18" s="18"/>
      <c r="KQ18" s="11" t="str">
        <f>IF(SUM(JX18,KB18)&gt;0,SUM(JX18,KB18),"")</f>
        <v/>
      </c>
      <c r="KR18" s="11" t="str">
        <f>IF(SUM(JW18:JX18,JZ18:KB18,KD18)-JY18-KC18&gt;0,SUM(JW18:JX18,JZ18:KB18,KD18)-JY18-KC18,"")</f>
        <v/>
      </c>
      <c r="KS18" s="11" t="str">
        <f>IF(SUM(KE18:KF18,KH18)-KG18&gt;0,SUM(KE18:KF18,KH18)-KG18,"")</f>
        <v/>
      </c>
      <c r="KT18" s="11" t="str">
        <f>IF(SUM(JX18,KB18,KF18)&gt;0,SUM(JX18,KB18,KF18),"")</f>
        <v/>
      </c>
      <c r="KU18" s="11" t="str">
        <f>IF(SUM(KR18,KS18)&gt;0,SUM(KR18,KS18),"")</f>
        <v/>
      </c>
      <c r="KV18" s="11" t="str">
        <f>IF(SUM(KJ18,KN18)&gt;0,SUM(KJ18,KN18),"")</f>
        <v/>
      </c>
      <c r="KW18" s="11" t="str">
        <f>IF(SUM(KI18:KJ18,KL18:KN18,KP18)-SUM(KK18,KO18)&gt;0,SUM(KI18:KJ18,KL18:KN18,KP18)-SUM(KK18,KO18),"")</f>
        <v/>
      </c>
      <c r="KX18" s="11" t="str">
        <f>IF(SUM(KR18,KS18,KW18)&gt;0,SUM(KR18,KS18,KW18),"")</f>
        <v/>
      </c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40" t="str">
        <f>IF(SUM(KZ18,LD18)&gt;0,SUM(KZ18,LD18),"")</f>
        <v/>
      </c>
      <c r="LT18" s="40" t="str">
        <f>IF(SUM(KY18:KZ18,LB18:LD18,LF18)-LA18-LE18&gt;0,SUM(KY18:KZ18,LB18:LD18,LF18)-LA18-LE18,"")</f>
        <v/>
      </c>
      <c r="LU18" s="40" t="str">
        <f>IF(SUM(LG18:LH18,LJ18)-LI18&gt;0,SUM(LG18:LH18,LJ18)-LI18,"")</f>
        <v/>
      </c>
      <c r="LV18" s="40" t="str">
        <f>IF(SUM(KZ18,LD18,LH18)&gt;0,SUM(KZ18,LD18,LH18),"")</f>
        <v/>
      </c>
      <c r="LW18" s="40" t="str">
        <f>IF(SUM(LT18,LU18)&gt;0,SUM(LT18,LU18),"")</f>
        <v/>
      </c>
      <c r="LX18" s="40" t="str">
        <f>IF(SUM(LL18,LP18)&gt;0,SUM(LL18,LP18),"")</f>
        <v/>
      </c>
      <c r="LY18" s="40" t="str">
        <f>IF(SUM(LK18:LL18,LN18:LP18,LR18)-SUM(LM18,LQ18)&gt;0,SUM(LK18:LL18,LN18:LP18,LR18)-SUM(LM18,LQ18),"")</f>
        <v/>
      </c>
      <c r="LZ18" s="40" t="str">
        <f>IF(SUM(LT18,LU18,LY18)&gt;0,SUM(LT18,LU18,LY18),"")</f>
        <v/>
      </c>
      <c r="MA18" s="18"/>
      <c r="MB18" s="18"/>
      <c r="MC18" s="18"/>
      <c r="MD18" s="18"/>
      <c r="ME18" s="18"/>
      <c r="MF18" s="18"/>
      <c r="MG18" s="18"/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1" t="str">
        <f>IF(SUM(MB18,MF18)&gt;0,SUM(MB18,MF18),"")</f>
        <v/>
      </c>
      <c r="MV18" s="11" t="str">
        <f>IF(SUM(MA18:MB18,MD18:MF18,MH18)-MC18-MG18&gt;0,SUM(MA18:MB18,MD18:MF18,MH18)-MC18-MG18,"")</f>
        <v/>
      </c>
      <c r="MW18" s="11" t="str">
        <f>IF(SUM(MI18:MJ18,ML18)-MK18&gt;0,SUM(MI18:MJ18,ML18)-MK18,"")</f>
        <v/>
      </c>
      <c r="MX18" s="11" t="str">
        <f>IF(SUM(MB18,MF18,MJ18)&gt;0,SUM(MB18,MF18,MJ18),"")</f>
        <v/>
      </c>
      <c r="MY18" s="11" t="str">
        <f>IF(SUM(MV18,MW18)&gt;0,SUM(MV18,MW18),"")</f>
        <v/>
      </c>
      <c r="MZ18" s="11" t="str">
        <f>IF(SUM(MN18,MR18)&gt;0,SUM(MN18,MR18),"")</f>
        <v/>
      </c>
      <c r="NA18" s="11" t="str">
        <f>IF(SUM(MM18:MN18,MP18:MR18,MT18)-SUM(MO18,MS18)&gt;0,SUM(MM18:MN18,MP18:MR18,MT18)-SUM(MO18,MS18),"")</f>
        <v/>
      </c>
      <c r="NB18" s="11" t="str">
        <f>IF(SUM(MV18,MW18,NA18)&gt;0,SUM(MV18,MW18,NA18),"")</f>
        <v/>
      </c>
      <c r="NC18" s="17"/>
      <c r="ND18" s="17"/>
      <c r="NE18" s="17"/>
      <c r="NF18" s="17"/>
      <c r="NG18" s="17"/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40" t="str">
        <f>IF(SUM(ND18,NH18)&gt;0,SUM(ND18,NH18),"")</f>
        <v/>
      </c>
      <c r="NX18" s="40" t="str">
        <f>IF(SUM(NC18:ND18,NF18:NH18,NJ18)-NE18-NI18&gt;0,SUM(NC18:ND18,NF18:NH18,NJ18)-NE18-NI18,"")</f>
        <v/>
      </c>
      <c r="NY18" s="40" t="str">
        <f>IF(SUM(NK18:NL18,NN18)-NM18&gt;0,SUM(NK18:NL18,NN18)-NM18,"")</f>
        <v/>
      </c>
      <c r="NZ18" s="40" t="str">
        <f>IF(SUM(ND18,NH18,NL18)&gt;0,SUM(ND18,NH18,NL18),"")</f>
        <v/>
      </c>
      <c r="OA18" s="40" t="str">
        <f>IF(SUM(NX18,NY18)&gt;0,SUM(NX18,NY18),"")</f>
        <v/>
      </c>
      <c r="OB18" s="40" t="str">
        <f>IF(SUM(NP18,NT18)&gt;0,SUM(NP18,NT18),"")</f>
        <v/>
      </c>
      <c r="OC18" s="40" t="str">
        <f>IF(SUM(NO18:NP18,NR18:NT18,NV18)-SUM(NQ18,NU18)&gt;0,SUM(NO18:NP18,NR18:NT18,NV18)-SUM(NQ18,NU18),"")</f>
        <v/>
      </c>
      <c r="OD18" s="40" t="str">
        <f>IF(SUM(NX18,NY18,OC18)&gt;0,SUM(NX18,NY18,OC18),"")</f>
        <v/>
      </c>
      <c r="OE18" s="18"/>
      <c r="OF18" s="18"/>
      <c r="OG18" s="18"/>
      <c r="OH18" s="18"/>
      <c r="OI18" s="18"/>
      <c r="OJ18" s="18"/>
      <c r="OK18" s="18"/>
      <c r="OL18" s="18"/>
      <c r="OM18" s="18"/>
      <c r="ON18" s="18"/>
      <c r="OO18" s="18"/>
      <c r="OP18" s="18"/>
      <c r="OQ18" s="18"/>
      <c r="OR18" s="18"/>
      <c r="OS18" s="18"/>
      <c r="OT18" s="18"/>
      <c r="OU18" s="18"/>
      <c r="OV18" s="18"/>
      <c r="OW18" s="18"/>
      <c r="OX18" s="18"/>
      <c r="OY18" s="11" t="str">
        <f>IF(SUM(OF18,OJ18)&gt;0,SUM(OF18,OJ18),"")</f>
        <v/>
      </c>
      <c r="OZ18" s="11" t="str">
        <f>IF(SUM(OE18:OF18,OH18:OJ18,OL18)-OG18-OK18&gt;0,SUM(OE18:OF18,OH18:OJ18,OL18)-OG18-OK18,"")</f>
        <v/>
      </c>
      <c r="PA18" s="11" t="str">
        <f>IF(SUM(OM18:ON18,OP18)-OO18&gt;0,SUM(OM18:ON18,OP18)-OO18,"")</f>
        <v/>
      </c>
      <c r="PB18" s="11" t="str">
        <f>IF(SUM(OF18,OJ18,ON18)&gt;0,SUM(OF18,OJ18,ON18),"")</f>
        <v/>
      </c>
      <c r="PC18" s="11" t="str">
        <f>IF(SUM(OZ18,PA18)&gt;0,SUM(OZ18,PA18),"")</f>
        <v/>
      </c>
      <c r="PD18" s="11" t="str">
        <f>IF(SUM(OR18,OV18)&gt;0,SUM(OR18,OV18),"")</f>
        <v/>
      </c>
      <c r="PE18" s="11" t="str">
        <f>IF(SUM(OQ18:OR18,OT18:OV18,OX18)-SUM(OS18,OW18)&gt;0,SUM(OQ18:OR18,OT18:OV18,OX18)-SUM(OS18,OW18),"")</f>
        <v/>
      </c>
      <c r="PF18" s="11" t="str">
        <f>IF(SUM(OZ18,PA18,PE18)&gt;0,SUM(OZ18,PA18,PE18),"")</f>
        <v/>
      </c>
      <c r="PG18" s="17"/>
      <c r="PH18" s="17"/>
      <c r="PI18" s="17"/>
      <c r="PJ18" s="17"/>
      <c r="PK18" s="17"/>
      <c r="PL18" s="17"/>
      <c r="PM18" s="17"/>
      <c r="PN18" s="17"/>
      <c r="PO18" s="17"/>
      <c r="PP18" s="17"/>
      <c r="PQ18" s="17"/>
      <c r="PR18" s="17"/>
      <c r="PS18" s="17"/>
      <c r="PT18" s="17"/>
      <c r="PU18" s="17"/>
      <c r="PV18" s="17"/>
      <c r="PW18" s="17"/>
      <c r="PX18" s="17"/>
      <c r="PY18" s="17"/>
      <c r="PZ18" s="17"/>
      <c r="QA18" s="40" t="str">
        <f>IF(SUM(PH18,PL18)&gt;0,SUM(PH18,PL18),"")</f>
        <v/>
      </c>
      <c r="QB18" s="40" t="str">
        <f>IF(SUM(PG18:PH18,PJ18:PL18,PN18)-PI18-PM18&gt;0,SUM(PG18:PH18,PJ18:PL18,PN18)-PI18-PM18,"")</f>
        <v/>
      </c>
      <c r="QC18" s="40" t="str">
        <f>IF(SUM(PO18:PP18,PR18)-PQ18&gt;0,SUM(PO18:PP18,PR18)-PQ18,"")</f>
        <v/>
      </c>
      <c r="QD18" s="40" t="str">
        <f>IF(SUM(PH18,PL18,PP18)&gt;0,SUM(PH18,PL18,PP18),"")</f>
        <v/>
      </c>
      <c r="QE18" s="40" t="str">
        <f>IF(SUM(QB18,QC18)&gt;0,SUM(QB18,QC18),"")</f>
        <v/>
      </c>
      <c r="QF18" s="40" t="str">
        <f>IF(SUM(PT18,PX18)&gt;0,SUM(PT18,PX18),"")</f>
        <v/>
      </c>
      <c r="QG18" s="40" t="str">
        <f>IF(SUM(PS18:PT18,PV18:PX18,PZ18)-SUM(PU18,PY18)&gt;0,SUM(PS18:PT18,PV18:PX18,PZ18)-SUM(PU18,PY18),"")</f>
        <v/>
      </c>
      <c r="QH18" s="40" t="str">
        <f>IF(SUM(QB18,QC18,QG18)&gt;0,SUM(QB18,QC18,QG18),"")</f>
        <v/>
      </c>
      <c r="QI18" s="18"/>
      <c r="QJ18" s="18"/>
      <c r="QK18" s="18"/>
      <c r="QL18" s="18"/>
      <c r="QM18" s="18"/>
      <c r="QN18" s="18"/>
      <c r="QO18" s="18"/>
      <c r="QP18" s="18"/>
      <c r="QQ18" s="18"/>
      <c r="QR18" s="18"/>
      <c r="QS18" s="18"/>
      <c r="QT18" s="18"/>
      <c r="QU18" s="18"/>
      <c r="QV18" s="18"/>
      <c r="QW18" s="18"/>
      <c r="QX18" s="18"/>
      <c r="QY18" s="18"/>
      <c r="QZ18" s="18"/>
      <c r="RA18" s="18"/>
      <c r="RB18" s="18"/>
      <c r="RC18" s="11" t="str">
        <f>IF(SUM(QJ18,QN18)&gt;0,SUM(QJ18,QN18),"")</f>
        <v/>
      </c>
      <c r="RD18" s="11" t="str">
        <f>IF(SUM(QI18:QJ18,QL18:QN18,QP18)-QK18-QO18&gt;0,SUM(QI18:QJ18,QL18:QN18,QP18)-QK18-QO18,"")</f>
        <v/>
      </c>
      <c r="RE18" s="11" t="str">
        <f>IF(SUM(QQ18:QR18,QT18)-QS18&gt;0,SUM(QQ18:QR18,QT18)-QS18,"")</f>
        <v/>
      </c>
      <c r="RF18" s="11" t="str">
        <f>IF(SUM(QJ18,QN18,QR18)&gt;0,SUM(QJ18,QN18,QR18),"")</f>
        <v/>
      </c>
      <c r="RG18" s="11" t="str">
        <f>IF(SUM(RD18,RE18)&gt;0,SUM(RD18,RE18),"")</f>
        <v/>
      </c>
      <c r="RH18" s="11" t="str">
        <f>IF(SUM(QV18,QZ18)&gt;0,SUM(QV18,QZ18),"")</f>
        <v/>
      </c>
      <c r="RI18" s="11" t="str">
        <f>IF(SUM(QU18:QV18,QX18:QZ18,RB18)-SUM(QW18,RA18)&gt;0,SUM(QU18:QV18,QX18:QZ18,RB18)-SUM(QW18,RA18),"")</f>
        <v/>
      </c>
      <c r="RJ18" s="11" t="str">
        <f>IF(SUM(RD18,RE18,RI18)&gt;0,SUM(RD18,RE18,RI18),"")</f>
        <v/>
      </c>
      <c r="RK18" s="17"/>
      <c r="RL18" s="17"/>
      <c r="RM18" s="17"/>
      <c r="RN18" s="17"/>
      <c r="RO18" s="17"/>
      <c r="RP18" s="17"/>
      <c r="RQ18" s="17"/>
      <c r="RR18" s="17"/>
      <c r="RS18" s="17"/>
      <c r="RT18" s="17"/>
      <c r="RU18" s="17"/>
      <c r="RV18" s="17"/>
      <c r="RW18" s="17"/>
      <c r="RX18" s="17"/>
      <c r="RY18" s="17"/>
      <c r="RZ18" s="17"/>
      <c r="SA18" s="17"/>
      <c r="SB18" s="17"/>
      <c r="SC18" s="17"/>
      <c r="SD18" s="17"/>
      <c r="SE18" s="40" t="str">
        <f>IF(SUM(RL18,RP18)&gt;0,SUM(RL18,RP18),"")</f>
        <v/>
      </c>
      <c r="SF18" s="40" t="str">
        <f>IF(SUM(RK18:RL18,RN18:RP18,RR18)-RM18-RQ18&gt;0,SUM(RK18:RL18,RN18:RP18,RR18)-RM18-RQ18,"")</f>
        <v/>
      </c>
      <c r="SG18" s="40" t="str">
        <f>IF(SUM(RS18:RT18,RV18)-RU18&gt;0,SUM(RS18:RT18,RV18)-RU18,"")</f>
        <v/>
      </c>
      <c r="SH18" s="40" t="str">
        <f>IF(SUM(RL18,RP18,RT18)&gt;0,SUM(RL18,RP18,RT18),"")</f>
        <v/>
      </c>
      <c r="SI18" s="40" t="str">
        <f>IF(SUM(SF18,SG18)&gt;0,SUM(SF18,SG18),"")</f>
        <v/>
      </c>
      <c r="SJ18" s="40" t="str">
        <f>IF(SUM(RX18,SB18)&gt;0,SUM(RX18,SB18),"")</f>
        <v/>
      </c>
      <c r="SK18" s="40" t="str">
        <f>IF(SUM(RW18:RX18,RZ18:SB18,SD18)-SUM(RY18,SC18)&gt;0,SUM(RW18:RX18,RZ18:SB18,SD18)-SUM(RY18,SC18),"")</f>
        <v/>
      </c>
      <c r="SL18" s="40" t="str">
        <f>IF(SUM(SF18,SG18,SK18)&gt;0,SUM(SF18,SG18,SK18),"")</f>
        <v/>
      </c>
      <c r="SM18" s="26">
        <f>IF($CA18="P",BK18,(BK18+AO18)/2)</f>
        <v>18.149999999999999</v>
      </c>
      <c r="SN18" s="26">
        <f>IF($CA18="P",BL18,(BL18+AP18)/2)</f>
        <v>6.6</v>
      </c>
      <c r="SO18" s="26">
        <f>IF($CA18="P",BM18,(BM18+AQ18)/2)</f>
        <v>1</v>
      </c>
      <c r="SP18" s="26">
        <f>IF($CA18="P",BN18,(BN18+AR18)/2)</f>
        <v>0</v>
      </c>
      <c r="SQ18" s="26">
        <f>IF($CA18="P",BO18,(BO18+AS18)/2)</f>
        <v>16.899999999999999</v>
      </c>
      <c r="SR18" s="26">
        <f>IF($CA18="P",BP18,(BP18+AT18)/2)</f>
        <v>4.5999999999999996</v>
      </c>
      <c r="SS18" s="26">
        <f>IF($CA18="P",BQ18,(BQ18+AU18)/2)</f>
        <v>0.5</v>
      </c>
      <c r="ST18" s="26">
        <f>IF($CA18="P",BR18,(BR18+AV18)/2)</f>
        <v>0</v>
      </c>
      <c r="SU18" s="26">
        <f>IF($CA18="P",BS18,(BS18+AW18)/2)</f>
        <v>8.9</v>
      </c>
      <c r="SV18" s="26">
        <f>IF($CA18="P",BT18,(BT18+AX18)/2)</f>
        <v>2.6</v>
      </c>
      <c r="SW18" s="26">
        <f>IF($CA18="P",BU18,(BU18+AY18)/2)</f>
        <v>0.5</v>
      </c>
      <c r="SX18" s="26">
        <f>IF($CA18="P",BV18,(BV18+AZ18)/2)</f>
        <v>0</v>
      </c>
      <c r="SY18" s="26">
        <f>IF($CA18="P",BW18,(BW18+BA18)/2)</f>
        <v>8.25</v>
      </c>
      <c r="SZ18" s="26">
        <f>IF($CA18="P",BX18,(BX18+BB18)/2)</f>
        <v>3.6</v>
      </c>
      <c r="TA18" s="26">
        <f>IF($CA18="P",BY18,(BY18+BC18)/2)</f>
        <v>0.4</v>
      </c>
      <c r="TB18" s="26">
        <f>IF($CA18="P",BZ18,(BZ18+BD18)/2)</f>
        <v>0</v>
      </c>
      <c r="TC18" s="28" t="s">
        <v>53</v>
      </c>
      <c r="TD18" s="11">
        <f>IF(SUM(SN18,SR18)&gt;0,SUM(SN18,SR18),"")</f>
        <v>11.2</v>
      </c>
      <c r="TE18" s="11">
        <f>IF(SUM(SM18:SN18,SP18:SR18,ST18)-SO18-SS18&gt;0,SUM(SM18:SN18,SP18:SR18,ST18)-SO18-SS18,"")</f>
        <v>44.75</v>
      </c>
      <c r="TF18" s="11">
        <f>IF(SUM(SV18,SZ18)&gt;0,SUM(SV18,SZ18),"")</f>
        <v>6.2</v>
      </c>
      <c r="TG18" s="11">
        <f>IF(SUM(SU18:SV18,SX18:SZ18,TB18)-SUM(SW18,TA18)&gt;0,SUM(SU18:SV18,SX18:SZ18,TB18)-SUM(SW18,TA18),"")</f>
        <v>22.450000000000003</v>
      </c>
      <c r="TH18" s="11">
        <f>IF(SUM(TE18,TG18)&gt;0,SUM(TE18,TG18),"")</f>
        <v>67.2</v>
      </c>
    </row>
    <row r="19" spans="1:528" x14ac:dyDescent="0.2">
      <c r="A19" s="4" t="str" cm="1">
        <f t="array" ref="A19">IF(AND(H19&lt;&gt;"",H19&lt;&gt;"No DD"),SUMPRODUCT((H$4:H$32&lt;&gt;"")*(H$4:H$32&lt;&gt;"No DD")*(E$4:E$32&gt;E19))+1,IF(H19="No DD",SUMPRODUCT((H$4:H$32="No DD")*(E$4:E$32&gt;E19))+1+SUMPRODUCT((H$4:H$32&lt;&gt;"")*(H$4:H$32&lt;&gt;"No DD")),""))</f>
        <v/>
      </c>
      <c r="B19" s="5" t="s">
        <v>172</v>
      </c>
      <c r="C19" s="4" t="s">
        <v>7</v>
      </c>
      <c r="D19" s="4">
        <v>2004</v>
      </c>
      <c r="E19" s="9">
        <f>SUM(J19:P19)+SUM(J19:M19)*0.0000001+SUM(J19)*0.0000000000001</f>
        <v>135.6000085500049</v>
      </c>
      <c r="F19" s="3" t="str">
        <f>IF(OR(AND(AJ19&gt;=AN$34,AK19&gt;=AN$38,AJ19&lt;&gt;"",AI19=""),AND(AL19&gt;=AN$34,AM19&gt;=AN$38,AL19&lt;&gt;"",AI19=""),AND(BF19&gt;=BJ$34,BG19&gt;=BJ$38,BF19&lt;&gt;"",BE19=""),AND(BH19&gt;=BJ$34,BI19&gt;=BJ$38,BH19&lt;&gt;"",BE19=""),AND(CB19&gt;=CF$34,CC19&gt;=CF$38,CB19&lt;&gt;"",CA19=""),AND(CD19&gt;=CF$34,CE19&gt;=CF$38,CD19&lt;&gt;""),AND(DC19&gt;=DJ$34,DD19&gt;=DJ$38,DC19&lt;&gt;""),AND(DH19&gt;=DJ$34,DI19&gt;=DJ$38,DH19&lt;&gt;""),AND(EE19&gt;=EL$34,EF19&gt;=EL$38,EE19&lt;&gt;""),AND(EJ19&gt;=EL$34,EK19&gt;=EL$38,EJ19&lt;&gt;""),AND(FG19&gt;=FN$34,FH19&gt;=FN$38,FG19&lt;&gt;""),AND(FL19&gt;=FN$34,FM19&gt;=FN$38,FL19&lt;&gt;""),AND(GI19&gt;=GP$34,GJ19&gt;=GP$38,GI19&lt;&gt;""),AND(GN19&gt;=GP$34,GO19&gt;=GP$38,GN19&lt;&gt;""),AND(HK19&gt;=HR$34,HL19&gt;=HR$38,HK19&lt;&gt;""),AND(HP19&gt;=HR$34,HQ19&gt;=HR$38,HP19&lt;&gt;""),AND(IM19&gt;=IT$34,IN19&gt;=IT$38,IM19&lt;&gt;""),AND(IR19&gt;=IT$34,IS19&gt;=IT$38,IR19&lt;&gt;""),AND(JO19&gt;=JV$34,JP19&gt;=JV$38,JO19&lt;&gt;""),AND(JT19&gt;=JV$34,JU19&gt;=JV$38,JT19&lt;&gt;""),AND(KQ19&gt;=KX$34,KR19&gt;=KX$38,KQ19&lt;&gt;""),AND(KV19&gt;=KX$34,KW19&gt;=KX$38,KV19&lt;&gt;""),AND(LS19&gt;=LZ$34,LT19&gt;=LZ$38,LS19&lt;&gt;""),AND(LX19&gt;=LZ$34,LY19&gt;=LZ$38,LX19&lt;&gt;""),AND(MU19&gt;=NB$34,MV19&gt;=NB$38,MU19&lt;&gt;""),AND(MZ19&gt;=NB$34,NA19&gt;=NB$38,MZ19&lt;&gt;""),AND(NW19&gt;=OD$34,NX19&gt;=OD$38,NW19&lt;&gt;""),AND(OB19&gt;=OD$34,OC19&gt;=OD$38,OB19&lt;&gt;""),AND(OY19&gt;=PF$34,OZ19&gt;=PF$38,OY19&lt;&gt;""),AND(PD19&gt;=PF$34,PE19&gt;=PF$38,PD19&lt;&gt;""),AND(QA19&gt;=QH$34,QB19&gt;=QH$38,QA19&lt;&gt;""),AND(QF19&gt;=QH$34,QG19&gt;=QH$38,QF19&lt;&gt;""),AND(RC19&gt;=RJ$34,RD19&gt;=RJ$38,RC19&lt;&gt;""),AND(RH19&gt;=RJ$34,RI19&gt;=RJ$38,RH19&lt;&gt;""),AND(SE19&gt;=SL$34,SF19&gt;=SL$38,SE19&lt;&gt;""),AND(SJ19&gt;=SL$34,SK19&gt;=SL$38,SJ19&lt;&gt;"")),"P","")</f>
        <v/>
      </c>
      <c r="G19" s="3" t="str">
        <f>IF(OR(AND(AK19&gt;=AN$38,AK19&lt;&gt;"",AI19=""),AND(AM19&gt;=AN$38,AM19&lt;&gt;"",AI19=""),AND(BG19&gt;=BJ$38,BG19&lt;&gt;"",BE19=""),AND(BI19&gt;=BJ$38,BI19&lt;&gt;"",BE19=""),AND(CC19&gt;=CF$38,CC19&lt;&gt;"",CA19=""),AND(CE19&gt;=CF$38,CE19&lt;&gt;"",CA19=""),AND(DD19&gt;=DJ$38,DD19&lt;&gt;""),AND(DI19&gt;=DJ$38,DI19&lt;&gt;""),AND(EF19&gt;=EL$38,EF19&lt;&gt;""),AND(EK19&gt;=EL$38,EK19&lt;&gt;""),AND(FH19&gt;=FN$38,FH19&lt;&gt;""),AND(FM19&gt;=FN$38,FM19&lt;&gt;""),AND(GJ19&gt;=GP$38,GJ19&lt;&gt;""),AND(GO19&gt;=GP$38,GO19&lt;&gt;""),AND(HL19&gt;=HR$38,HL19&lt;&gt;""),AND(HQ19&gt;=HR$38,HQ19&lt;&gt;""),AND(IN19&gt;=IT$38,IN19&lt;&gt;""),AND(IS19&gt;=IT$38,IS19&lt;&gt;""),AND(JP19&gt;=JV$38,JP19&lt;&gt;""),AND(JU19&gt;=JV$38,JU19&lt;&gt;""),AND(KR19&gt;=KX$38,KR19&lt;&gt;""),AND(KW19&gt;=KX$38,KW19&lt;&gt;""),AND(LT19&gt;=LZ$38,LT19&lt;&gt;""),AND(LY19&gt;=LZ$38,LY19&lt;&gt;""),AND(MV19&gt;=NB$38,MV19&lt;&gt;""),AND(NA19&gt;=NB$38,NA19&lt;&gt;""),AND(NX19&gt;=OD$38,NX19&lt;&gt;""),AND(OC19&gt;=OD$38,OC19&lt;&gt;""),AND(OZ19&gt;=PF$38,OZ19&lt;&gt;""),AND(PE19&gt;=PF$38,PE19&lt;&gt;""),AND(QB19&gt;=QH$38,QB19&lt;&gt;""),AND(QG19&gt;=QH$38,QG19&lt;&gt;""),AND(RD19&gt;=RJ$38,RD19&lt;&gt;""),AND(RI19&gt;=RJ$38,RI19&lt;&gt;""),AND(SF19&gt;=SL$38,SF19&lt;&gt;""),AND(SK19&gt;=SL$38,SK19&lt;&gt;"")),"P","")</f>
        <v/>
      </c>
      <c r="H19" s="36" t="str">
        <f>IF(AND(G19="P",F19=""),"No DD",IF(OR(AND(AJ19&gt;=AN$37,AK19&gt;=AN$41,AJ19&lt;&gt;"",AI19=""),AND(AL19&gt;=AN$37,AM19&gt;=AN$41,AL19&lt;&gt;"",AI19=""),AND(BF19&gt;=BJ$37,BG19&gt;=BJ$41,BF19&lt;&gt;"",BE19=""),AND(BH19&gt;=BJ$37,BI19&gt;=BJ$41,BH19&lt;&gt;"",BE19=""),AND(CB19&gt;=CF$37,CC19&gt;=CF$41,CB19&lt;&gt;"",CA19=""),AND(CD19&gt;=CF$37,CE19&gt;=CF$41,CD19&lt;&gt;""),AND(DC19&gt;=DJ$37,DD19&gt;=DJ$41,DC19&lt;&gt;""),AND(DH19&gt;=DJ$37,DI19&gt;=DJ$41,DH19&lt;&gt;""),AND(EE19&gt;=EL$37,EF19&gt;=EL$41,EE19&lt;&gt;""),AND(EJ19&gt;=EL$37,EK19&gt;=EL$41,EJ19&lt;&gt;""),AND(FG19&gt;=FN$37,FH19&gt;=FN$41,FG19&lt;&gt;""),AND(FL19&gt;=FN$37,FM19&gt;=FN$41,FL19&lt;&gt;""),AND(GI19&gt;=GP$37,GJ19&gt;=GP$41,GI19&lt;&gt;""),AND(GN19&gt;=GP$37,GO19&gt;=GP$41,GN19&lt;&gt;""),AND(HK19&gt;=HR$37,HL19&gt;=HR$41,HK19&lt;&gt;""),AND(HP19&gt;=HR$37,HQ19&gt;=HR$41,HP19&lt;&gt;""),AND(IM19&gt;=IT$37,IN19&gt;=IT$41,IM19&lt;&gt;""),AND(IR19&gt;=IT$37,IS19&gt;=IT$41,IR19&lt;&gt;""),AND(JO19&gt;=JV$37,JP19&gt;=JV$41,JO19&lt;&gt;""),AND(JT19&gt;=JV$37,JU19&gt;=JV$41,JT19&lt;&gt;""),AND(KQ19&gt;=KX$37,KR19&gt;=KX$41,KQ19&lt;&gt;""),AND(KV19&gt;=KX$37,KW19&gt;=KX$41,KV19&lt;&gt;""),AND(LS19&gt;=LZ$37,LT19&gt;=LZ$41,LS19&lt;&gt;""),AND(LX19&gt;=LZ$37,LY19&gt;=LZ$41,LX19&lt;&gt;""),AND(MU19&gt;=NB$37,MV19&gt;=NB$41,MU19&lt;&gt;""),AND(MZ19&gt;=NB$37,NA19&gt;=NB$41,MZ19&lt;&gt;""),AND(NW19&gt;=OD$37,NX19&gt;=OD$41,NW19&lt;&gt;""),AND(OB19&gt;=OD$37,OC19&gt;=OD$41,OB19&lt;&gt;""),AND(OY19&gt;=PF$37,OZ19&gt;=PF$41,OY19&lt;&gt;""),AND(PD19&gt;=PF$37,PE19&gt;=PF$41,PD19&lt;&gt;""),AND(QA19&gt;=QH$37,QB19&gt;=QH$41,QA19&lt;&gt;""),AND(QF19&gt;=QH$37,QG19&gt;=QH$41,QF19&lt;&gt;""),AND(RC19&gt;=RJ$37,RD19&gt;=RJ$41,RC19&lt;&gt;""),AND(RH19&gt;=RJ$37,RI19&gt;=RJ$41,RH19&lt;&gt;""),AND(SE19&gt;=SL$37,SF19&gt;=SL$41,SE19&lt;&gt;""),AND(SJ19&gt;=SL$37,SK19&gt;=SL$41,SJ19&lt;&gt;"")),"Merit",IF(OR(AND(AJ19&gt;=AN$36,AK19&gt;=AN$40,AJ19&lt;&gt;"",AI19=""),AND(AL19&gt;=AN$36,AM19&gt;=AN$40,AL19&lt;&gt;"",AI19=""),AND(BF19&gt;=BJ$36,BG19&gt;=BJ$40,BF19&lt;&gt;"",BE19=""),AND(BH19&gt;=BJ$36,BI19&gt;=BJ$40,BH19&lt;&gt;"",BE19=""),AND(CB19&gt;=CF$36,CC19&gt;=CF$40,CB19&lt;&gt;"",CA19=""),AND(CD19&gt;=CF$36,CE19&gt;=CF$40,CD19&lt;&gt;""),AND(DC19&gt;=DJ$36,DD19&gt;=DJ$40,DC19&lt;&gt;""),AND(DH19&gt;=DJ$36,DI19&gt;=DJ$40,DH19&lt;&gt;""),AND(EE19&gt;=EL$36,EF19&gt;=EL$40,EE19&lt;&gt;""),AND(EJ19&gt;=EL$36,EK19&gt;=EL$40,EJ19&lt;&gt;""),AND(FG19&gt;=FN$36,FH19&gt;=FN$40,FG19&lt;&gt;""),AND(FL19&gt;=FN$36,FM19&gt;=FN$40,FL19&lt;&gt;""),AND(GI19&gt;=GP$36,GJ19&gt;=GP$40,GI19&lt;&gt;""),AND(GN19&gt;=GP$36,GO19&gt;=GP$40,GN19&lt;&gt;""),AND(HK19&gt;=HR$36,HL19&gt;=HR$40,HK19&lt;&gt;""),AND(HP19&gt;=HR$36,HQ19&gt;=HR$40,HP19&lt;&gt;""),AND(IM19&gt;=IT$36,IN19&gt;=IT$40,IM19&lt;&gt;""),AND(IR19&gt;=IT$36,IS19&gt;=IT$40,IR19&lt;&gt;""),AND(JO19&gt;=JV$36,JP19&gt;=JV$40,JO19&lt;&gt;""),AND(JT19&gt;=JV$36,JU19&gt;=JV$40,JT19&lt;&gt;""),AND(KQ19&gt;=KX$36,KR19&gt;=KX$40,KQ19&lt;&gt;""),AND(KV19&gt;=KX$36,KW19&gt;=KX$40,KV19&lt;&gt;""),AND(LS19&gt;=LZ$36,LT19&gt;=LZ$40,LS19&lt;&gt;""),AND(LX19&gt;=LZ$36,LY19&gt;=LZ$40,LX19&lt;&gt;""),AND(MU19&gt;=NB$36,MV19&gt;=NB$40,MU19&lt;&gt;""),AND(MZ19&gt;=NB$36,NA19&gt;=NB$40,MZ19&lt;&gt;""),AND(NW19&gt;=OD$36,NX19&gt;=OD$40,NW19&lt;&gt;""),AND(OB19&gt;=OD$36,OC19&gt;=OD$40,OB19&lt;&gt;""),AND(OY19&gt;=PF$36,OZ19&gt;=PF$40,OY19&lt;&gt;""),AND(PD19&gt;=PF$36,PE19&gt;=PF$40,PD19&lt;&gt;""),AND(QA19&gt;=QH$36,QB19&gt;=QH$40,QA19&lt;&gt;""),AND(QF19&gt;=QH$36,QG19&gt;=QH$40,QF19&lt;&gt;""),AND(RC19&gt;=RJ$36,RD19&gt;=RJ$40,RC19&lt;&gt;""),AND(RH19&gt;=RJ$36,RI19&gt;=RJ$40,RH19&lt;&gt;""),AND(SE19&gt;=SL$36,SF19&gt;=SL$40,SE19&lt;&gt;""),AND(SJ19&gt;=SL$36,SK19&gt;=SL$40,SJ19&lt;&gt;"")),"Excellence",IF(I19="P","Worlds Team",IF(F19="P","National Team","")))))</f>
        <v/>
      </c>
      <c r="I19" s="3" t="str">
        <f>IF(OR(AND(AJ19&gt;=AN$35,AK19&gt;=AN$39,AJ19&lt;&gt;"",AI19=""),AND(AL19&gt;=AN$35,AM19&gt;=AN$39,AL19&lt;&gt;"",AI19=""),AND(BF19&gt;=BJ$35,BG19&gt;=BJ$39,BF19&lt;&gt;"",BE19=""),AND(BH19&gt;=BJ$35,BI19&gt;=BJ$39,BH19&lt;&gt;"",BE19=""),AND(CB19&gt;=CF$35,CC19&gt;=CF$39,CB19&lt;&gt;"",CA19=""),AND(CD19&gt;=CF$35,CE19&gt;=CF$39,CD19&lt;&gt;""),AND(DC19&gt;=DJ$35,DD19&gt;=DJ$39,DC19&lt;&gt;""),AND(DH19&gt;=DJ$35,DI19&gt;=DJ$39,DH19&lt;&gt;""),AND(EE19&gt;=EL$35,EF19&gt;=EL$39,EE19&lt;&gt;""),AND(EJ19&gt;=EL$35,EK19&gt;=EL$39,EJ19&lt;&gt;""),AND(FG19&gt;=FN$35,FH19&gt;=FN$39,FG19&lt;&gt;""),AND(FL19&gt;=FN$35,FM19&gt;=FN$39,FL19&lt;&gt;""),AND(GI19&gt;=GP$35,GJ19&gt;=GP$39,GI19&lt;&gt;""),AND(GN19&gt;=GP$35,GO19&gt;=GP$39,GN19&lt;&gt;""),AND(HK19&gt;=HR$35,HL19&gt;=HR$39,HK19&lt;&gt;""),AND(HP19&gt;=HR$35,HQ19&gt;=HR$39,HP19&lt;&gt;""),AND(IM19&gt;=IT$35,IN19&gt;=IT$39,IM19&lt;&gt;""),AND(IR19&gt;=IT$35,IS19&gt;=IT$39,IR19&lt;&gt;""),AND(JO19&gt;=JV$35,JP19&gt;=JV$39,JO19&lt;&gt;""),AND(JT19&gt;=JV$35,JU19&gt;=JV$39,JT19&lt;&gt;""),AND(KQ19&gt;=KX$35,KR19&gt;=KX$39,KQ19&lt;&gt;""),AND(KV19&gt;=KX$35,KW19&gt;=KX$39,KV19&lt;&gt;""),AND(LS19&gt;=LZ$35,LT19&gt;=LZ$39,LS19&lt;&gt;""),AND(LX19&gt;=LZ$35,LY19&gt;=LZ$39,LX19&lt;&gt;""),AND(MU19&gt;=NB$35,MV19&gt;=NB$39,MU19&lt;&gt;""),AND(MZ19&gt;=NB$35,NA19&gt;=NB$39,MZ19&lt;&gt;""),AND(NW19&gt;=OD$35,NX19&gt;=OD$39,NW19&lt;&gt;""),AND(OB19&gt;=OD$35,OC19&gt;=OD$39,OB19&lt;&gt;""),AND(OY19&gt;=PF$35,OZ19&gt;=PF$39,OY19&lt;&gt;""),AND(PD19&gt;=PF$35,PE19&gt;=PF$39,PD19&lt;&gt;""),AND(QA19&gt;=QH$35,QB19&gt;=QH$39,QA19&lt;&gt;""),AND(QF19&gt;=QH$35,QG19&gt;=QH$39,QF19&lt;&gt;""),AND(RC19&gt;=RJ$35,RD19&gt;=RJ$39,RC19&lt;&gt;""),AND(RH19&gt;=RJ$35,RI19&gt;=RJ$39,RH19&lt;&gt;""),AND(SE19&gt;=SL$35,SF19&gt;=SL$39,SE19&lt;&gt;""),AND(SJ19&gt;=SL$35,SK19&gt;=SL$39,SJ19&lt;&gt;"")),"P","")</f>
        <v/>
      </c>
      <c r="J19" s="8">
        <f>IF(COUNT(AK19,BG19,CC19)&gt;0,LARGE((AK19,BG19,CC19),1),0)</f>
        <v>49.2</v>
      </c>
      <c r="K19" s="8" t="str">
        <f>IF(J19=0,"",IF(J19=CC19,$BK$1,IF(J19=BG19,$AO$1,IF(J19=AK19,$S$1,""))))</f>
        <v>2025 Elite Canada</v>
      </c>
      <c r="L19" s="8">
        <f>IF(COUNT(AK19,BG19,CC19)&gt;1,LARGE((AK19,BG19,CC19),2),0)</f>
        <v>36.299999999999997</v>
      </c>
      <c r="M19" s="8" t="str">
        <f>IF(K19=0,"",IF(AND(L19=J19,L19=AK19,K19=BG19),$S$1,IF(AND(L19=J19,L19=AK19,L19=CC19),$S$1,IF(AND(L19=J19,L19=CC19,L19=BG19),$AO$1,IF(L19=CC19,$BK$1,IF(L19=BG19,$AO$1,IF(L19=AK19,$S$1,"")))))))</f>
        <v>2025 Nationals</v>
      </c>
      <c r="N19" s="8">
        <f>IF(MAX(AM19,BI19,CE19)&gt;0,MAX(AM19,BI19,CE19),0)</f>
        <v>50.1</v>
      </c>
      <c r="O19" s="8" t="str">
        <f>IF(N19=0,"",IF(N19=CE19,$BK$1,IF(N19=BI19,$AO$1,IF(N19=AM19,$S$1,""))))</f>
        <v>2025 Elite Canada</v>
      </c>
      <c r="P19" s="8" t="str">
        <f>IF(MAX(CG19:CH19)&gt;0,MAX(CG19:CH19),"")</f>
        <v/>
      </c>
      <c r="Q19" s="11" t="str">
        <f>IF(P19="","",IF(P19=CG19,"("&amp;CG$2&amp;")",IF(P19=CH19,"("&amp;CH$2&amp;")")))</f>
        <v/>
      </c>
      <c r="R19" s="8" t="str">
        <f>IF(P19="","",IF(P19=CG19,IF(P19+IF(L19="",0,L19)=SF19,$RK$1,IF(P19+IF(L19="",0,L19)=RD19,$QI$1,IF(P19+IF(L19="",0,L19)=QB19,$PG$1,IF(P19+IF(L19="",0,L19)=OZ19,$OE$1,IF(P19+IF(L19="",0,L19)=NX19,$NC$1,IF(P19+IF(L19="",0,L19)=MV19,$MA$1,IF(P19+IF(L19="",0,L19)=LT19,$KY$1,IF(P19+IF(L19="",0,L19)=KR19,$JW$1,IF(P19+IF(L19="",0,L19)=JP19,$IU$1,IF(P19+IF(L19="",0,L19)=IN19,$HS$1,IF(P19+IF(L19="",0,L19)=HL19,$GQ$1,IF(P19+IF(L19="",0,L19)=GJ19,$FO$1,IF(P19+IF(L19="",0,L19)=FH19,$EM$1,IF(P19+IF(L19="",0,L19)=EF19,$DK$1,IF(P19+IF(L19="",0,L19)=DD19,$CI$1))))))))))))))),IF(P19=CH19,IF(P19+IF(N19="",0,N19)=SK19,$RK$1,IF(P19+IF(N19="",0,N19)=RI19,$QI$1,IF(P19+IF(N19="",0,N19)=QG19,$PG$1,IF(P19+IF(N19="",0,N19)=PE19,$OE$1,IF(P19+IF(N19="",0,N19)=OC19,$NC$1,IF(P19+IF(N19="",0,N19)=NA19,$MA$1,IF(P19+IF(N19="",0,N19)=LY19,$KY$1,IF(P19+IF(N19="",0,N19)=KW19,$JW$1,IF(P19+IF(N19="",0,N19)=JU19,$IU$1,IF(P19+IF(N19="",0,N19)=IS19,$HS$1,IF(P19+IF(N19="",0,N19)=HQ19,$GQ$1,IF(P19+IF(N19="",0,N19)=GO19,$FO$1,IF(P19+IF(N19="",0,N19)=FM19,$EM$1,IF(P19+IF(N19="",0,N19)=EK19,$DK$1,IF(P19+IF(N19="",0,N19)=DI19,$CI$1))))))))))))))))))</f>
        <v/>
      </c>
      <c r="S19" s="19">
        <v>18.600000000000001</v>
      </c>
      <c r="T19" s="19">
        <v>6.8</v>
      </c>
      <c r="U19" s="19">
        <v>0.8</v>
      </c>
      <c r="V19" s="19">
        <v>0</v>
      </c>
      <c r="W19" s="19">
        <v>18</v>
      </c>
      <c r="X19" s="19">
        <v>6.8</v>
      </c>
      <c r="Y19" s="19">
        <v>0.2</v>
      </c>
      <c r="Z19" s="19">
        <v>0</v>
      </c>
      <c r="AA19" s="19">
        <v>19.100000000000001</v>
      </c>
      <c r="AB19" s="19">
        <v>6.8</v>
      </c>
      <c r="AC19" s="19">
        <v>0</v>
      </c>
      <c r="AD19" s="19">
        <v>0</v>
      </c>
      <c r="AE19" s="19">
        <v>18</v>
      </c>
      <c r="AF19" s="19">
        <v>6.8</v>
      </c>
      <c r="AG19" s="19">
        <v>0.6</v>
      </c>
      <c r="AH19" s="19">
        <v>0</v>
      </c>
      <c r="AI19" s="27"/>
      <c r="AJ19" s="40">
        <f>IF(SUM(T19,X19)&gt;0,SUM(T19,X19),"")</f>
        <v>13.6</v>
      </c>
      <c r="AK19" s="40">
        <f>IF(SUM(S19:T19,V19:X19,Z19)-U19-Y19&gt;0,SUM(S19:T19,V19:X19,Z19)-U19-Y19,"")</f>
        <v>49.2</v>
      </c>
      <c r="AL19" s="40">
        <f>IF(SUM(AB19,AF19)&gt;0,SUM(AB19,AF19),"")</f>
        <v>13.6</v>
      </c>
      <c r="AM19" s="40">
        <f>IF(SUM(AA19:AB19,AD19:AF19,AH19)-SUM(AC19,AG19)&gt;0,SUM(AA19:AB19,AD19:AF19,AH19)-SUM(AC19,AG19),"")</f>
        <v>50.1</v>
      </c>
      <c r="AN19" s="40">
        <f>IF(SUM(AK19,AM19)&gt;0,SUM(AK19,AM19),"")</f>
        <v>99.300000000000011</v>
      </c>
      <c r="AO19" s="18">
        <v>15.7</v>
      </c>
      <c r="AP19" s="18">
        <v>2.4</v>
      </c>
      <c r="AQ19" s="18">
        <v>0</v>
      </c>
      <c r="AR19" s="18">
        <v>0</v>
      </c>
      <c r="AS19" s="18">
        <v>15.4</v>
      </c>
      <c r="AT19" s="18">
        <v>2.8</v>
      </c>
      <c r="AU19" s="18">
        <v>0</v>
      </c>
      <c r="AV19" s="18">
        <v>0</v>
      </c>
      <c r="AW19" s="18"/>
      <c r="AX19" s="18"/>
      <c r="AY19" s="18"/>
      <c r="AZ19" s="18"/>
      <c r="BA19" s="18"/>
      <c r="BB19" s="18"/>
      <c r="BC19" s="18"/>
      <c r="BD19" s="18"/>
      <c r="BE19" s="28"/>
      <c r="BF19" s="11">
        <f>IF(SUM(AP19,AT19)&gt;0,SUM(AP19,AT19),"")</f>
        <v>5.1999999999999993</v>
      </c>
      <c r="BG19" s="11">
        <f>IF(SUM(AO19:AP19,AR19:AT19,AV19)-AQ19-AU19&gt;0,SUM(AO19:AP19,AR19:AT19,AV19)-AQ19-AU19,"")</f>
        <v>36.299999999999997</v>
      </c>
      <c r="BH19" s="11" t="str">
        <f>IF(SUM(AX19,BB19)&gt;0,SUM(AX19,BB19),"")</f>
        <v/>
      </c>
      <c r="BI19" s="11" t="str">
        <f>IF(SUM(AW19:AX19,AZ19:BB19,BD19)-SUM(AY19,BC19)&gt;0,SUM(AW19:AX19,AZ19:BB19,BD19)-SUM(AY19,BC19),"")</f>
        <v/>
      </c>
      <c r="BJ19" s="11">
        <f>IF(SUM(BG19,BI19)&gt;0,SUM(BG19,BI19),"")</f>
        <v>36.299999999999997</v>
      </c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27"/>
      <c r="CB19" s="40" t="str">
        <f>IF(SUM(BL19,BP19)&gt;0,SUM(BL19,BP19),"")</f>
        <v/>
      </c>
      <c r="CC19" s="40" t="str">
        <f>IF(SUM(BK19:BL19,BN19:BP19,BR19)-BM19-BQ19&gt;0,SUM(BK19:BL19,BN19:BP19,BR19)-BM19-BQ19,"")</f>
        <v/>
      </c>
      <c r="CD19" s="40" t="str">
        <f>IF(SUM(BT19,BX19)&gt;0,SUM(BT19,BX19),"")</f>
        <v/>
      </c>
      <c r="CE19" s="40" t="str">
        <f>IF(SUM(BS19:BT19,BV19:BX19,BZ19)-SUM(BU19,BY19)&gt;0,SUM(BS19:BT19,BV19:BX19,BZ19)-SUM(BU19,BY19),"")</f>
        <v/>
      </c>
      <c r="CF19" s="40" t="str">
        <f>IF(SUM(CC19,CE19)&gt;0,SUM(CC19,CE19),"")</f>
        <v/>
      </c>
      <c r="CG19" s="51" t="str">
        <f>IF(MAX(DD19,EF19,FH19,GJ19,HL19,IN19,JP19,KR19,LT19,MV19,NX19,OZ19,QB19,RD19,SF19)-IF(L19="",0,L19)&gt;0.001,MAX(DD19,EF19,FH19,GJ19,HL19,IN19,JP19,KR19,LT19,MV19,NX19,OZ19,QB19,RD19,SF19)-IF(L19="",0,L19),"")</f>
        <v/>
      </c>
      <c r="CH19" s="51" t="str">
        <f>IF(MAX(DI19,EK19,FM19,GO19,HQ19,IS19,JU19,KW19,LY19,NA19,OC19,PE19,QG19,RI19,SK19)-IF(N19="",0,N19)&gt;0.001,MAX(DI19,EK19,FM19,GO19,HQ19,IS19,JU19,KW19,LY19,NA19,OC19,PE19,QG19,RI19,SK19)-IF(N19="",0,N19),"")</f>
        <v/>
      </c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  <c r="CY19" s="17"/>
      <c r="CZ19" s="17"/>
      <c r="DA19" s="17"/>
      <c r="DB19" s="17"/>
      <c r="DC19" s="40" t="str">
        <f>IF(SUM(CJ19,CN19)&gt;0,SUM(CJ19,CN19),"")</f>
        <v/>
      </c>
      <c r="DD19" s="40" t="str">
        <f>IF(SUM(CI19:CJ19,CL19:CN19,CP19)-CK19-CO19&gt;0,SUM(CI19:CJ19,CL19:CN19,CP19)-CK19-CO19,"")</f>
        <v/>
      </c>
      <c r="DE19" s="40" t="str">
        <f>IF(SUM(CQ19:CR19,CT19)-CS19&gt;0,SUM(CQ19:CR19,CT19)-CS19,"")</f>
        <v/>
      </c>
      <c r="DF19" s="40" t="str">
        <f>IF(SUM(CJ19,CN19,CR19)&gt;0,SUM(CJ19,CN19,CR19),"")</f>
        <v/>
      </c>
      <c r="DG19" s="40" t="str">
        <f>IF(SUM(DD19,DE19)&gt;0,SUM(DD19,DE19),"")</f>
        <v/>
      </c>
      <c r="DH19" s="40" t="str">
        <f>IF(SUM(CV19,CZ19)&gt;0,SUM(CV19,CZ19),"")</f>
        <v/>
      </c>
      <c r="DI19" s="40" t="str">
        <f>IF(SUM(CU19:CV19,CX19:CZ19,DB19)-SUM(CW19,DA19)&gt;0,SUM(CU19:CV19,CX19:CZ19,DB19)-SUM(CW19,DA19),"")</f>
        <v/>
      </c>
      <c r="DJ19" s="40" t="str">
        <f>IF(SUM(DD19,DE19,DI19)&gt;0,SUM(DD19,DE19,DI19),"")</f>
        <v/>
      </c>
      <c r="DK19" s="18"/>
      <c r="DL19" s="18"/>
      <c r="DM19" s="18"/>
      <c r="DN19" s="18"/>
      <c r="DO19" s="18"/>
      <c r="DP19" s="18"/>
      <c r="DQ19" s="18"/>
      <c r="DR19" s="18"/>
      <c r="DS19" s="18"/>
      <c r="DT19" s="18"/>
      <c r="DU19" s="18"/>
      <c r="DV19" s="18"/>
      <c r="DW19" s="18"/>
      <c r="DX19" s="18"/>
      <c r="DY19" s="18"/>
      <c r="DZ19" s="18"/>
      <c r="EA19" s="18"/>
      <c r="EB19" s="18"/>
      <c r="EC19" s="18"/>
      <c r="ED19" s="18"/>
      <c r="EE19" s="11" t="str">
        <f>IF(SUM(DL19,DP19)&gt;0,SUM(DL19,DP19),"")</f>
        <v/>
      </c>
      <c r="EF19" s="11" t="str">
        <f>IF(SUM(DK19:DL19,DN19:DP19,DR19)-DM19-DQ19&gt;0,SUM(DK19:DL19,DN19:DP19,DR19)-DM19-DQ19,"")</f>
        <v/>
      </c>
      <c r="EG19" s="11" t="str">
        <f>IF(SUM(DS19:DT19,DV19)-DU19&gt;0,SUM(DS19:DT19,DV19)-DU19,"")</f>
        <v/>
      </c>
      <c r="EH19" s="11" t="str">
        <f>IF(SUM(DL19,DP19,DT19)&gt;0,SUM(DL19,DP19,DT19),"")</f>
        <v/>
      </c>
      <c r="EI19" s="11" t="str">
        <f>IF(SUM(EF19,EG19)&gt;0,SUM(EF19,EG19),"")</f>
        <v/>
      </c>
      <c r="EJ19" s="11" t="str">
        <f>IF(SUM(DX19,EB19)&gt;0,SUM(DX19,EB19),"")</f>
        <v/>
      </c>
      <c r="EK19" s="11" t="str">
        <f>IF(SUM(DW19:DX19,DZ19:EB19,ED19)-SUM(DY19,EC19)&gt;0,SUM(DW19:DX19,DZ19:EB19,ED19)-SUM(DY19,EC19),"")</f>
        <v/>
      </c>
      <c r="EL19" s="11" t="str">
        <f>IF(SUM(EF19,EG19,EK19)&gt;0,SUM(EF19,EG19,EK19),"")</f>
        <v/>
      </c>
      <c r="EM19" s="17"/>
      <c r="EN19" s="17"/>
      <c r="EO19" s="17"/>
      <c r="EP19" s="17"/>
      <c r="EQ19" s="17"/>
      <c r="ER19" s="17"/>
      <c r="ES19" s="17"/>
      <c r="ET19" s="17"/>
      <c r="EU19" s="17"/>
      <c r="EV19" s="17"/>
      <c r="EW19" s="17"/>
      <c r="EX19" s="17"/>
      <c r="EY19" s="17"/>
      <c r="EZ19" s="17"/>
      <c r="FA19" s="17"/>
      <c r="FB19" s="17"/>
      <c r="FC19" s="17"/>
      <c r="FD19" s="17"/>
      <c r="FE19" s="17"/>
      <c r="FF19" s="17"/>
      <c r="FG19" s="40" t="str">
        <f>IF(SUM(EN19,ER19)&gt;0,SUM(EN19,ER19),"")</f>
        <v/>
      </c>
      <c r="FH19" s="40" t="str">
        <f>IF(SUM(EM19:EN19,EP19:ER19,ET19)-EO19-ES19&gt;0,SUM(EM19:EN19,EP19:ER19,ET19)-EO19-ES19,"")</f>
        <v/>
      </c>
      <c r="FI19" s="40" t="str">
        <f>IF(SUM(EU19:EV19,EX19)-EW19&gt;0,SUM(EU19:EV19,EX19)-EW19,"")</f>
        <v/>
      </c>
      <c r="FJ19" s="40" t="str">
        <f>IF(SUM(EN19,ER19,EV19)&gt;0,SUM(EN19,ER19,EV19),"")</f>
        <v/>
      </c>
      <c r="FK19" s="40" t="str">
        <f>IF(SUM(FH19,FI19)&gt;0,SUM(FH19,FI19),"")</f>
        <v/>
      </c>
      <c r="FL19" s="40" t="str">
        <f>IF(SUM(EZ19,FD19)&gt;0,SUM(EZ19,FD19),"")</f>
        <v/>
      </c>
      <c r="FM19" s="40" t="str">
        <f>IF(SUM(EY19:EZ19,FB19:FD19,FF19)-SUM(FA19,FE19)&gt;0,SUM(EY19:EZ19,FB19:FD19,FF19)-SUM(FA19,FE19),"")</f>
        <v/>
      </c>
      <c r="FN19" s="40" t="str">
        <f>IF(SUM(FH19,FI19,FM19)&gt;0,SUM(FH19,FI19,FM19),"")</f>
        <v/>
      </c>
      <c r="FO19" s="18"/>
      <c r="FP19" s="18"/>
      <c r="FQ19" s="18"/>
      <c r="FR19" s="18"/>
      <c r="FS19" s="18"/>
      <c r="FT19" s="18"/>
      <c r="FU19" s="18"/>
      <c r="FV19" s="18"/>
      <c r="FW19" s="18"/>
      <c r="FX19" s="18"/>
      <c r="FY19" s="18"/>
      <c r="FZ19" s="18"/>
      <c r="GA19" s="18"/>
      <c r="GB19" s="18"/>
      <c r="GC19" s="18"/>
      <c r="GD19" s="18"/>
      <c r="GE19" s="18"/>
      <c r="GF19" s="18"/>
      <c r="GG19" s="18"/>
      <c r="GH19" s="18"/>
      <c r="GI19" s="11" t="str">
        <f>IF(SUM(FP19,FT19)&gt;0,SUM(FP19,FT19),"")</f>
        <v/>
      </c>
      <c r="GJ19" s="11" t="str">
        <f>IF(SUM(FO19:FP19,FR19:FT19,FV19)-FQ19-FU19&gt;0,SUM(FO19:FP19,FR19:FT19,FV19)-FQ19-FU19,"")</f>
        <v/>
      </c>
      <c r="GK19" s="11" t="str">
        <f>IF(SUM(FW19:FX19,FZ19)-FY19&gt;0,SUM(FW19:FX19,FZ19)-FY19,"")</f>
        <v/>
      </c>
      <c r="GL19" s="11" t="str">
        <f>IF(SUM(FP19,FT19,FX19)&gt;0,SUM(FP19,FT19,FX19),"")</f>
        <v/>
      </c>
      <c r="GM19" s="11" t="str">
        <f>IF(SUM(GJ19,GK19)&gt;0,SUM(GJ19,GK19),"")</f>
        <v/>
      </c>
      <c r="GN19" s="11" t="str">
        <f>IF(SUM(GB19,GF19)&gt;0,SUM(GB19,GF19),"")</f>
        <v/>
      </c>
      <c r="GO19" s="11" t="str">
        <f>IF(SUM(GA19:GB19,GD19:GF19,GH19)-SUM(GC19,GG19)&gt;0,SUM(GA19:GB19,GD19:GF19,GH19)-SUM(GC19,GG19),"")</f>
        <v/>
      </c>
      <c r="GP19" s="11" t="str">
        <f>IF(SUM(GJ19,GK19,GO19)&gt;0,SUM(GJ19,GK19,GO19),"")</f>
        <v/>
      </c>
      <c r="GQ19" s="17"/>
      <c r="GR19" s="17"/>
      <c r="GS19" s="17"/>
      <c r="GT19" s="17"/>
      <c r="GU19" s="17"/>
      <c r="GV19" s="17"/>
      <c r="GW19" s="17"/>
      <c r="GX19" s="17"/>
      <c r="GY19" s="17"/>
      <c r="GZ19" s="17"/>
      <c r="HA19" s="17"/>
      <c r="HB19" s="17"/>
      <c r="HC19" s="17"/>
      <c r="HD19" s="17"/>
      <c r="HE19" s="17"/>
      <c r="HF19" s="17"/>
      <c r="HG19" s="17"/>
      <c r="HH19" s="17"/>
      <c r="HI19" s="17"/>
      <c r="HJ19" s="17"/>
      <c r="HK19" s="40" t="str">
        <f>IF(SUM(GR19,GV19)&gt;0,SUM(GR19,GV19),"")</f>
        <v/>
      </c>
      <c r="HL19" s="40" t="str">
        <f>IF(SUM(GQ19:GR19,GT19:GV19,GX19)-GS19-GW19&gt;0,SUM(GQ19:GR19,GT19:GV19,GX19)-GS19-GW19,"")</f>
        <v/>
      </c>
      <c r="HM19" s="40" t="str">
        <f>IF(SUM(GY19:GZ19,HB19)-HA19&gt;0,SUM(GY19:GZ19,HB19)-HA19,"")</f>
        <v/>
      </c>
      <c r="HN19" s="40" t="str">
        <f>IF(SUM(GR19,GV19,GZ19)&gt;0,SUM(GR19,GV19,GZ19),"")</f>
        <v/>
      </c>
      <c r="HO19" s="40" t="str">
        <f>IF(SUM(HL19,HM19)&gt;0,SUM(HL19,HM19),"")</f>
        <v/>
      </c>
      <c r="HP19" s="40" t="str">
        <f>IF(SUM(HD19,HH19)&gt;0,SUM(HD19,HH19),"")</f>
        <v/>
      </c>
      <c r="HQ19" s="40" t="str">
        <f>IF(SUM(HC19:HD19,HF19:HH19,HJ19)-SUM(HE19,HI19)&gt;0,SUM(HC19:HD19,HF19:HH19,HJ19)-SUM(HE19,HI19),"")</f>
        <v/>
      </c>
      <c r="HR19" s="40" t="str">
        <f>IF(SUM(HL19,HM19,HQ19)&gt;0,SUM(HL19,HM19,HQ19),"")</f>
        <v/>
      </c>
      <c r="HS19" s="18"/>
      <c r="HT19" s="18"/>
      <c r="HU19" s="18"/>
      <c r="HV19" s="18"/>
      <c r="HW19" s="18"/>
      <c r="HX19" s="18"/>
      <c r="HY19" s="18"/>
      <c r="HZ19" s="18"/>
      <c r="IA19" s="18"/>
      <c r="IB19" s="18"/>
      <c r="IC19" s="18"/>
      <c r="ID19" s="18"/>
      <c r="IE19" s="18"/>
      <c r="IF19" s="18"/>
      <c r="IG19" s="18"/>
      <c r="IH19" s="18"/>
      <c r="II19" s="18"/>
      <c r="IJ19" s="18"/>
      <c r="IK19" s="18"/>
      <c r="IL19" s="18"/>
      <c r="IM19" s="11" t="str">
        <f>IF(SUM(HT19,HX19)&gt;0,SUM(HT19,HX19),"")</f>
        <v/>
      </c>
      <c r="IN19" s="11" t="str">
        <f>IF(SUM(HS19:HT19,HV19:HX19,HZ19)-HU19-HY19&gt;0,SUM(HS19:HT19,HV19:HX19,HZ19)-HU19-HY19,"")</f>
        <v/>
      </c>
      <c r="IO19" s="11" t="str">
        <f>IF(SUM(IA19:IB19,ID19)-IC19&gt;0,SUM(IA19:IB19,ID19)-IC19,"")</f>
        <v/>
      </c>
      <c r="IP19" s="11" t="str">
        <f>IF(SUM(HT19,HX19,IB19)&gt;0,SUM(HT19,HX19,IB19),"")</f>
        <v/>
      </c>
      <c r="IQ19" s="11" t="str">
        <f>IF(SUM(IN19,IO19)&gt;0,SUM(IN19,IO19),"")</f>
        <v/>
      </c>
      <c r="IR19" s="11" t="str">
        <f>IF(SUM(IF19,IJ19)&gt;0,SUM(IF19,IJ19),"")</f>
        <v/>
      </c>
      <c r="IS19" s="11" t="str">
        <f>IF(SUM(IE19:IF19,IH19:IJ19,IL19)-SUM(IG19,IK19)&gt;0,SUM(IE19:IF19,IH19:IJ19,IL19)-SUM(IG19,IK19),"")</f>
        <v/>
      </c>
      <c r="IT19" s="11" t="str">
        <f>IF(SUM(IN19,IO19,IS19)&gt;0,SUM(IN19,IO19,IS19),"")</f>
        <v/>
      </c>
      <c r="IU19" s="17"/>
      <c r="IV19" s="17"/>
      <c r="IW19" s="17"/>
      <c r="IX19" s="17"/>
      <c r="IY19" s="17"/>
      <c r="IZ19" s="17"/>
      <c r="JA19" s="17"/>
      <c r="JB19" s="17"/>
      <c r="JC19" s="17"/>
      <c r="JD19" s="17"/>
      <c r="JE19" s="17"/>
      <c r="JF19" s="17"/>
      <c r="JG19" s="17"/>
      <c r="JH19" s="17"/>
      <c r="JI19" s="17"/>
      <c r="JJ19" s="17"/>
      <c r="JK19" s="17"/>
      <c r="JL19" s="17"/>
      <c r="JM19" s="17"/>
      <c r="JN19" s="17"/>
      <c r="JO19" s="40" t="str">
        <f>IF(SUM(IV19,IZ19)&gt;0,SUM(IV19,IZ19),"")</f>
        <v/>
      </c>
      <c r="JP19" s="40" t="str">
        <f>IF(SUM(IU19:IV19,IX19:IZ19,JB19)-IW19-JA19&gt;0,SUM(IU19:IV19,IX19:IZ19,JB19)-IW19-JA19,"")</f>
        <v/>
      </c>
      <c r="JQ19" s="40" t="str">
        <f>IF(SUM(JC19:JD19,JF19)-JE19&gt;0,SUM(JC19:JD19,JF19)-JE19,"")</f>
        <v/>
      </c>
      <c r="JR19" s="40" t="str">
        <f>IF(SUM(IV19,IZ19,JD19)&gt;0,SUM(IV19,IZ19,JD19),"")</f>
        <v/>
      </c>
      <c r="JS19" s="40" t="str">
        <f>IF(SUM(JP19,JQ19)&gt;0,SUM(JP19,JQ19),"")</f>
        <v/>
      </c>
      <c r="JT19" s="40" t="str">
        <f>IF(SUM(JH19,JL19)&gt;0,SUM(JH19,JL19),"")</f>
        <v/>
      </c>
      <c r="JU19" s="40" t="str">
        <f>IF(SUM(JG19:JH19,JJ19:JL19,JN19)-SUM(JI19,JM19)&gt;0,SUM(JG19:JH19,JJ19:JL19,JN19)-SUM(JI19,JM19),"")</f>
        <v/>
      </c>
      <c r="JV19" s="40" t="str">
        <f>IF(SUM(JP19,JQ19,JU19)&gt;0,SUM(JP19,JQ19,JU19),"")</f>
        <v/>
      </c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8"/>
      <c r="KM19" s="18"/>
      <c r="KN19" s="18"/>
      <c r="KO19" s="18"/>
      <c r="KP19" s="18"/>
      <c r="KQ19" s="11" t="str">
        <f>IF(SUM(JX19,KB19)&gt;0,SUM(JX19,KB19),"")</f>
        <v/>
      </c>
      <c r="KR19" s="11" t="str">
        <f>IF(SUM(JW19:JX19,JZ19:KB19,KD19)-JY19-KC19&gt;0,SUM(JW19:JX19,JZ19:KB19,KD19)-JY19-KC19,"")</f>
        <v/>
      </c>
      <c r="KS19" s="11" t="str">
        <f>IF(SUM(KE19:KF19,KH19)-KG19&gt;0,SUM(KE19:KF19,KH19)-KG19,"")</f>
        <v/>
      </c>
      <c r="KT19" s="11" t="str">
        <f>IF(SUM(JX19,KB19,KF19)&gt;0,SUM(JX19,KB19,KF19),"")</f>
        <v/>
      </c>
      <c r="KU19" s="11" t="str">
        <f>IF(SUM(KR19,KS19)&gt;0,SUM(KR19,KS19),"")</f>
        <v/>
      </c>
      <c r="KV19" s="11" t="str">
        <f>IF(SUM(KJ19,KN19)&gt;0,SUM(KJ19,KN19),"")</f>
        <v/>
      </c>
      <c r="KW19" s="11" t="str">
        <f>IF(SUM(KI19:KJ19,KL19:KN19,KP19)-SUM(KK19,KO19)&gt;0,SUM(KI19:KJ19,KL19:KN19,KP19)-SUM(KK19,KO19),"")</f>
        <v/>
      </c>
      <c r="KX19" s="11" t="str">
        <f>IF(SUM(KR19,KS19,KW19)&gt;0,SUM(KR19,KS19,KW19),"")</f>
        <v/>
      </c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40" t="str">
        <f>IF(SUM(KZ19,LD19)&gt;0,SUM(KZ19,LD19),"")</f>
        <v/>
      </c>
      <c r="LT19" s="40" t="str">
        <f>IF(SUM(KY19:KZ19,LB19:LD19,LF19)-LA19-LE19&gt;0,SUM(KY19:KZ19,LB19:LD19,LF19)-LA19-LE19,"")</f>
        <v/>
      </c>
      <c r="LU19" s="40" t="str">
        <f>IF(SUM(LG19:LH19,LJ19)-LI19&gt;0,SUM(LG19:LH19,LJ19)-LI19,"")</f>
        <v/>
      </c>
      <c r="LV19" s="40" t="str">
        <f>IF(SUM(KZ19,LD19,LH19)&gt;0,SUM(KZ19,LD19,LH19),"")</f>
        <v/>
      </c>
      <c r="LW19" s="40" t="str">
        <f>IF(SUM(LT19,LU19)&gt;0,SUM(LT19,LU19),"")</f>
        <v/>
      </c>
      <c r="LX19" s="40" t="str">
        <f>IF(SUM(LL19,LP19)&gt;0,SUM(LL19,LP19),"")</f>
        <v/>
      </c>
      <c r="LY19" s="40" t="str">
        <f>IF(SUM(LK19:LL19,LN19:LP19,LR19)-SUM(LM19,LQ19)&gt;0,SUM(LK19:LL19,LN19:LP19,LR19)-SUM(LM19,LQ19),"")</f>
        <v/>
      </c>
      <c r="LZ19" s="40" t="str">
        <f>IF(SUM(LT19,LU19,LY19)&gt;0,SUM(LT19,LU19,LY19),"")</f>
        <v/>
      </c>
      <c r="MA19" s="18"/>
      <c r="MB19" s="18"/>
      <c r="MC19" s="18"/>
      <c r="MD19" s="18"/>
      <c r="ME19" s="18"/>
      <c r="MF19" s="18"/>
      <c r="MG19" s="18"/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1" t="str">
        <f>IF(SUM(MB19,MF19)&gt;0,SUM(MB19,MF19),"")</f>
        <v/>
      </c>
      <c r="MV19" s="11" t="str">
        <f>IF(SUM(MA19:MB19,MD19:MF19,MH19)-MC19-MG19&gt;0,SUM(MA19:MB19,MD19:MF19,MH19)-MC19-MG19,"")</f>
        <v/>
      </c>
      <c r="MW19" s="11" t="str">
        <f>IF(SUM(MI19:MJ19,ML19)-MK19&gt;0,SUM(MI19:MJ19,ML19)-MK19,"")</f>
        <v/>
      </c>
      <c r="MX19" s="11" t="str">
        <f>IF(SUM(MB19,MF19,MJ19)&gt;0,SUM(MB19,MF19,MJ19),"")</f>
        <v/>
      </c>
      <c r="MY19" s="11" t="str">
        <f>IF(SUM(MV19,MW19)&gt;0,SUM(MV19,MW19),"")</f>
        <v/>
      </c>
      <c r="MZ19" s="11" t="str">
        <f>IF(SUM(MN19,MR19)&gt;0,SUM(MN19,MR19),"")</f>
        <v/>
      </c>
      <c r="NA19" s="11" t="str">
        <f>IF(SUM(MM19:MN19,MP19:MR19,MT19)-SUM(MO19,MS19)&gt;0,SUM(MM19:MN19,MP19:MR19,MT19)-SUM(MO19,MS19),"")</f>
        <v/>
      </c>
      <c r="NB19" s="11" t="str">
        <f>IF(SUM(MV19,MW19,NA19)&gt;0,SUM(MV19,MW19,NA19),"")</f>
        <v/>
      </c>
      <c r="NC19" s="17"/>
      <c r="ND19" s="17"/>
      <c r="NE19" s="17"/>
      <c r="NF19" s="17"/>
      <c r="NG19" s="17"/>
      <c r="NH19" s="17"/>
      <c r="NI19" s="17"/>
      <c r="NJ19" s="17"/>
      <c r="NK19" s="17"/>
      <c r="NL19" s="17"/>
      <c r="NM19" s="17"/>
      <c r="NN19" s="17"/>
      <c r="NO19" s="17"/>
      <c r="NP19" s="17"/>
      <c r="NQ19" s="17"/>
      <c r="NR19" s="17"/>
      <c r="NS19" s="17"/>
      <c r="NT19" s="17"/>
      <c r="NU19" s="17"/>
      <c r="NV19" s="17"/>
      <c r="NW19" s="40" t="str">
        <f>IF(SUM(ND19,NH19)&gt;0,SUM(ND19,NH19),"")</f>
        <v/>
      </c>
      <c r="NX19" s="40" t="str">
        <f>IF(SUM(NC19:ND19,NF19:NH19,NJ19)-NE19-NI19&gt;0,SUM(NC19:ND19,NF19:NH19,NJ19)-NE19-NI19,"")</f>
        <v/>
      </c>
      <c r="NY19" s="40" t="str">
        <f>IF(SUM(NK19:NL19,NN19)-NM19&gt;0,SUM(NK19:NL19,NN19)-NM19,"")</f>
        <v/>
      </c>
      <c r="NZ19" s="40" t="str">
        <f>IF(SUM(ND19,NH19,NL19)&gt;0,SUM(ND19,NH19,NL19),"")</f>
        <v/>
      </c>
      <c r="OA19" s="40" t="str">
        <f>IF(SUM(NX19,NY19)&gt;0,SUM(NX19,NY19),"")</f>
        <v/>
      </c>
      <c r="OB19" s="40" t="str">
        <f>IF(SUM(NP19,NT19)&gt;0,SUM(NP19,NT19),"")</f>
        <v/>
      </c>
      <c r="OC19" s="40" t="str">
        <f>IF(SUM(NO19:NP19,NR19:NT19,NV19)-SUM(NQ19,NU19)&gt;0,SUM(NO19:NP19,NR19:NT19,NV19)-SUM(NQ19,NU19),"")</f>
        <v/>
      </c>
      <c r="OD19" s="40" t="str">
        <f>IF(SUM(NX19,NY19,OC19)&gt;0,SUM(NX19,NY19,OC19),"")</f>
        <v/>
      </c>
      <c r="OE19" s="18"/>
      <c r="OF19" s="18"/>
      <c r="OG19" s="18"/>
      <c r="OH19" s="18"/>
      <c r="OI19" s="18"/>
      <c r="OJ19" s="18"/>
      <c r="OK19" s="18"/>
      <c r="OL19" s="18"/>
      <c r="OM19" s="18"/>
      <c r="ON19" s="18"/>
      <c r="OO19" s="18"/>
      <c r="OP19" s="18"/>
      <c r="OQ19" s="18"/>
      <c r="OR19" s="18"/>
      <c r="OS19" s="18"/>
      <c r="OT19" s="18"/>
      <c r="OU19" s="18"/>
      <c r="OV19" s="18"/>
      <c r="OW19" s="18"/>
      <c r="OX19" s="18"/>
      <c r="OY19" s="11" t="str">
        <f>IF(SUM(OF19,OJ19)&gt;0,SUM(OF19,OJ19),"")</f>
        <v/>
      </c>
      <c r="OZ19" s="11" t="str">
        <f>IF(SUM(OE19:OF19,OH19:OJ19,OL19)-OG19-OK19&gt;0,SUM(OE19:OF19,OH19:OJ19,OL19)-OG19-OK19,"")</f>
        <v/>
      </c>
      <c r="PA19" s="11" t="str">
        <f>IF(SUM(OM19:ON19,OP19)-OO19&gt;0,SUM(OM19:ON19,OP19)-OO19,"")</f>
        <v/>
      </c>
      <c r="PB19" s="11" t="str">
        <f>IF(SUM(OF19,OJ19,ON19)&gt;0,SUM(OF19,OJ19,ON19),"")</f>
        <v/>
      </c>
      <c r="PC19" s="11" t="str">
        <f>IF(SUM(OZ19,PA19)&gt;0,SUM(OZ19,PA19),"")</f>
        <v/>
      </c>
      <c r="PD19" s="11" t="str">
        <f>IF(SUM(OR19,OV19)&gt;0,SUM(OR19,OV19),"")</f>
        <v/>
      </c>
      <c r="PE19" s="11" t="str">
        <f>IF(SUM(OQ19:OR19,OT19:OV19,OX19)-SUM(OS19,OW19)&gt;0,SUM(OQ19:OR19,OT19:OV19,OX19)-SUM(OS19,OW19),"")</f>
        <v/>
      </c>
      <c r="PF19" s="11" t="str">
        <f>IF(SUM(OZ19,PA19,PE19)&gt;0,SUM(OZ19,PA19,PE19),"")</f>
        <v/>
      </c>
      <c r="PG19" s="17"/>
      <c r="PH19" s="17"/>
      <c r="PI19" s="17"/>
      <c r="PJ19" s="17"/>
      <c r="PK19" s="17"/>
      <c r="PL19" s="17"/>
      <c r="PM19" s="17"/>
      <c r="PN19" s="17"/>
      <c r="PO19" s="17"/>
      <c r="PP19" s="17"/>
      <c r="PQ19" s="17"/>
      <c r="PR19" s="17"/>
      <c r="PS19" s="17"/>
      <c r="PT19" s="17"/>
      <c r="PU19" s="17"/>
      <c r="PV19" s="17"/>
      <c r="PW19" s="17"/>
      <c r="PX19" s="17"/>
      <c r="PY19" s="17"/>
      <c r="PZ19" s="17"/>
      <c r="QA19" s="40" t="str">
        <f>IF(SUM(PH19,PL19)&gt;0,SUM(PH19,PL19),"")</f>
        <v/>
      </c>
      <c r="QB19" s="40" t="str">
        <f>IF(SUM(PG19:PH19,PJ19:PL19,PN19)-PI19-PM19&gt;0,SUM(PG19:PH19,PJ19:PL19,PN19)-PI19-PM19,"")</f>
        <v/>
      </c>
      <c r="QC19" s="40" t="str">
        <f>IF(SUM(PO19:PP19,PR19)-PQ19&gt;0,SUM(PO19:PP19,PR19)-PQ19,"")</f>
        <v/>
      </c>
      <c r="QD19" s="40" t="str">
        <f>IF(SUM(PH19,PL19,PP19)&gt;0,SUM(PH19,PL19,PP19),"")</f>
        <v/>
      </c>
      <c r="QE19" s="40" t="str">
        <f>IF(SUM(QB19,QC19)&gt;0,SUM(QB19,QC19),"")</f>
        <v/>
      </c>
      <c r="QF19" s="40" t="str">
        <f>IF(SUM(PT19,PX19)&gt;0,SUM(PT19,PX19),"")</f>
        <v/>
      </c>
      <c r="QG19" s="40" t="str">
        <f>IF(SUM(PS19:PT19,PV19:PX19,PZ19)-SUM(PU19,PY19)&gt;0,SUM(PS19:PT19,PV19:PX19,PZ19)-SUM(PU19,PY19),"")</f>
        <v/>
      </c>
      <c r="QH19" s="40" t="str">
        <f>IF(SUM(QB19,QC19,QG19)&gt;0,SUM(QB19,QC19,QG19),"")</f>
        <v/>
      </c>
      <c r="QI19" s="18"/>
      <c r="QJ19" s="18"/>
      <c r="QK19" s="18"/>
      <c r="QL19" s="18"/>
      <c r="QM19" s="18"/>
      <c r="QN19" s="18"/>
      <c r="QO19" s="18"/>
      <c r="QP19" s="18"/>
      <c r="QQ19" s="18"/>
      <c r="QR19" s="18"/>
      <c r="QS19" s="18"/>
      <c r="QT19" s="18"/>
      <c r="QU19" s="18"/>
      <c r="QV19" s="18"/>
      <c r="QW19" s="18"/>
      <c r="QX19" s="18"/>
      <c r="QY19" s="18"/>
      <c r="QZ19" s="18"/>
      <c r="RA19" s="18"/>
      <c r="RB19" s="18"/>
      <c r="RC19" s="11" t="str">
        <f>IF(SUM(QJ19,QN19)&gt;0,SUM(QJ19,QN19),"")</f>
        <v/>
      </c>
      <c r="RD19" s="11" t="str">
        <f>IF(SUM(QI19:QJ19,QL19:QN19,QP19)-QK19-QO19&gt;0,SUM(QI19:QJ19,QL19:QN19,QP19)-QK19-QO19,"")</f>
        <v/>
      </c>
      <c r="RE19" s="11" t="str">
        <f>IF(SUM(QQ19:QR19,QT19)-QS19&gt;0,SUM(QQ19:QR19,QT19)-QS19,"")</f>
        <v/>
      </c>
      <c r="RF19" s="11" t="str">
        <f>IF(SUM(QJ19,QN19,QR19)&gt;0,SUM(QJ19,QN19,QR19),"")</f>
        <v/>
      </c>
      <c r="RG19" s="11" t="str">
        <f>IF(SUM(RD19,RE19)&gt;0,SUM(RD19,RE19),"")</f>
        <v/>
      </c>
      <c r="RH19" s="11" t="str">
        <f>IF(SUM(QV19,QZ19)&gt;0,SUM(QV19,QZ19),"")</f>
        <v/>
      </c>
      <c r="RI19" s="11" t="str">
        <f>IF(SUM(QU19:QV19,QX19:QZ19,RB19)-SUM(QW19,RA19)&gt;0,SUM(QU19:QV19,QX19:QZ19,RB19)-SUM(QW19,RA19),"")</f>
        <v/>
      </c>
      <c r="RJ19" s="11" t="str">
        <f>IF(SUM(RD19,RE19,RI19)&gt;0,SUM(RD19,RE19,RI19),"")</f>
        <v/>
      </c>
      <c r="RK19" s="17"/>
      <c r="RL19" s="17"/>
      <c r="RM19" s="17"/>
      <c r="RN19" s="17"/>
      <c r="RO19" s="17"/>
      <c r="RP19" s="17"/>
      <c r="RQ19" s="17"/>
      <c r="RR19" s="17"/>
      <c r="RS19" s="17"/>
      <c r="RT19" s="17"/>
      <c r="RU19" s="17"/>
      <c r="RV19" s="17"/>
      <c r="RW19" s="17"/>
      <c r="RX19" s="17"/>
      <c r="RY19" s="17"/>
      <c r="RZ19" s="17"/>
      <c r="SA19" s="17"/>
      <c r="SB19" s="17"/>
      <c r="SC19" s="17"/>
      <c r="SD19" s="17"/>
      <c r="SE19" s="40" t="str">
        <f>IF(SUM(RL19,RP19)&gt;0,SUM(RL19,RP19),"")</f>
        <v/>
      </c>
      <c r="SF19" s="40" t="str">
        <f>IF(SUM(RK19:RL19,RN19:RP19,RR19)-RM19-RQ19&gt;0,SUM(RK19:RL19,RN19:RP19,RR19)-RM19-RQ19,"")</f>
        <v/>
      </c>
      <c r="SG19" s="40" t="str">
        <f>IF(SUM(RS19:RT19,RV19)-RU19&gt;0,SUM(RS19:RT19,RV19)-RU19,"")</f>
        <v/>
      </c>
      <c r="SH19" s="40" t="str">
        <f>IF(SUM(RL19,RP19,RT19)&gt;0,SUM(RL19,RP19,RT19),"")</f>
        <v/>
      </c>
      <c r="SI19" s="40" t="str">
        <f>IF(SUM(SF19,SG19)&gt;0,SUM(SF19,SG19),"")</f>
        <v/>
      </c>
      <c r="SJ19" s="40" t="str">
        <f>IF(SUM(RX19,SB19)&gt;0,SUM(RX19,SB19),"")</f>
        <v/>
      </c>
      <c r="SK19" s="40" t="str">
        <f>IF(SUM(RW19:RX19,RZ19:SB19,SD19)-SUM(RY19,SC19)&gt;0,SUM(RW19:RX19,RZ19:SB19,SD19)-SUM(RY19,SC19),"")</f>
        <v/>
      </c>
      <c r="SL19" s="40" t="str">
        <f>IF(SUM(SF19,SG19,SK19)&gt;0,SUM(SF19,SG19,SK19),"")</f>
        <v/>
      </c>
      <c r="SM19" s="26">
        <f>IF($CA19="P",BK19,(BK19+AO19)/2)</f>
        <v>7.85</v>
      </c>
      <c r="SN19" s="26">
        <f>IF($CA19="P",BL19,(BL19+AP19)/2)</f>
        <v>1.2</v>
      </c>
      <c r="SO19" s="26">
        <f>IF($CA19="P",BM19,(BM19+AQ19)/2)</f>
        <v>0</v>
      </c>
      <c r="SP19" s="26">
        <f>IF($CA19="P",BN19,(BN19+AR19)/2)</f>
        <v>0</v>
      </c>
      <c r="SQ19" s="26">
        <f>IF($CA19="P",BO19,(BO19+AS19)/2)</f>
        <v>7.7</v>
      </c>
      <c r="SR19" s="26">
        <f>IF($CA19="P",BP19,(BP19+AT19)/2)</f>
        <v>1.4</v>
      </c>
      <c r="SS19" s="26">
        <f>IF($CA19="P",BQ19,(BQ19+AU19)/2)</f>
        <v>0</v>
      </c>
      <c r="ST19" s="26">
        <f>IF($CA19="P",BR19,(BR19+AV19)/2)</f>
        <v>0</v>
      </c>
      <c r="SU19" s="26">
        <f>IF($CA19="P",BS19,(BS19+AW19)/2)</f>
        <v>0</v>
      </c>
      <c r="SV19" s="26">
        <f>IF($CA19="P",BT19,(BT19+AX19)/2)</f>
        <v>0</v>
      </c>
      <c r="SW19" s="26">
        <f>IF($CA19="P",BU19,(BU19+AY19)/2)</f>
        <v>0</v>
      </c>
      <c r="SX19" s="26">
        <f>IF($CA19="P",BV19,(BV19+AZ19)/2)</f>
        <v>0</v>
      </c>
      <c r="SY19" s="26">
        <f>IF($CA19="P",BW19,(BW19+BA19)/2)</f>
        <v>0</v>
      </c>
      <c r="SZ19" s="26">
        <f>IF($CA19="P",BX19,(BX19+BB19)/2)</f>
        <v>0</v>
      </c>
      <c r="TA19" s="26">
        <f>IF($CA19="P",BY19,(BY19+BC19)/2)</f>
        <v>0</v>
      </c>
      <c r="TB19" s="26">
        <f>IF($CA19="P",BZ19,(BZ19+BD19)/2)</f>
        <v>0</v>
      </c>
      <c r="TC19" s="28" t="s">
        <v>53</v>
      </c>
      <c r="TD19" s="11">
        <f>IF(SUM(SN19,SR19)&gt;0,SUM(SN19,SR19),"")</f>
        <v>2.5999999999999996</v>
      </c>
      <c r="TE19" s="11">
        <f>IF(SUM(SM19:SN19,SP19:SR19,ST19)-SO19-SS19&gt;0,SUM(SM19:SN19,SP19:SR19,ST19)-SO19-SS19,"")</f>
        <v>18.149999999999999</v>
      </c>
      <c r="TF19" s="11" t="str">
        <f>IF(SUM(SV19,SZ19)&gt;0,SUM(SV19,SZ19),"")</f>
        <v/>
      </c>
      <c r="TG19" s="11" t="str">
        <f>IF(SUM(SU19:SV19,SX19:SZ19,TB19)-SUM(SW19,TA19)&gt;0,SUM(SU19:SV19,SX19:SZ19,TB19)-SUM(SW19,TA19),"")</f>
        <v/>
      </c>
      <c r="TH19" s="11">
        <f>IF(SUM(TE19,TG19)&gt;0,SUM(TE19,TG19),"")</f>
        <v>18.149999999999999</v>
      </c>
    </row>
    <row r="20" spans="1:528" x14ac:dyDescent="0.2">
      <c r="A20" s="4" t="str" cm="1">
        <f t="array" ref="A20">IF(AND(H20&lt;&gt;"",H20&lt;&gt;"No DD"),SUMPRODUCT((H$4:H$32&lt;&gt;"")*(H$4:H$32&lt;&gt;"No DD")*(E$4:E$32&gt;E20))+1,IF(H20="No DD",SUMPRODUCT((H$4:H$32="No DD")*(E$4:E$32&gt;E20))+1+SUMPRODUCT((H$4:H$32&lt;&gt;"")*(H$4:H$32&lt;&gt;"No DD")),""))</f>
        <v/>
      </c>
      <c r="B20" s="5" t="s">
        <v>114</v>
      </c>
      <c r="C20" s="4" t="s">
        <v>5</v>
      </c>
      <c r="D20" s="4">
        <v>2004</v>
      </c>
      <c r="E20" s="9">
        <f>SUM(J20:P20)+SUM(J20:M20)*0.0000001+SUM(J20)*0.0000000000001</f>
        <v>123.95000963500483</v>
      </c>
      <c r="F20" s="3" t="str">
        <f>IF(OR(AND(AJ20&gt;=AN$34,AK20&gt;=AN$38,AJ20&lt;&gt;"",AI20=""),AND(AL20&gt;=AN$34,AM20&gt;=AN$38,AL20&lt;&gt;"",AI20=""),AND(BF20&gt;=BJ$34,BG20&gt;=BJ$38,BF20&lt;&gt;"",BE20=""),AND(BH20&gt;=BJ$34,BI20&gt;=BJ$38,BH20&lt;&gt;"",BE20=""),AND(CB20&gt;=CF$34,CC20&gt;=CF$38,CB20&lt;&gt;"",CA20=""),AND(CD20&gt;=CF$34,CE20&gt;=CF$38,CD20&lt;&gt;""),AND(DC20&gt;=DJ$34,DD20&gt;=DJ$38,DC20&lt;&gt;""),AND(DH20&gt;=DJ$34,DI20&gt;=DJ$38,DH20&lt;&gt;""),AND(EE20&gt;=EL$34,EF20&gt;=EL$38,EE20&lt;&gt;""),AND(EJ20&gt;=EL$34,EK20&gt;=EL$38,EJ20&lt;&gt;""),AND(FG20&gt;=FN$34,FH20&gt;=FN$38,FG20&lt;&gt;""),AND(FL20&gt;=FN$34,FM20&gt;=FN$38,FL20&lt;&gt;""),AND(GI20&gt;=GP$34,GJ20&gt;=GP$38,GI20&lt;&gt;""),AND(GN20&gt;=GP$34,GO20&gt;=GP$38,GN20&lt;&gt;""),AND(HK20&gt;=HR$34,HL20&gt;=HR$38,HK20&lt;&gt;""),AND(HP20&gt;=HR$34,HQ20&gt;=HR$38,HP20&lt;&gt;""),AND(IM20&gt;=IT$34,IN20&gt;=IT$38,IM20&lt;&gt;""),AND(IR20&gt;=IT$34,IS20&gt;=IT$38,IR20&lt;&gt;""),AND(JO20&gt;=JV$34,JP20&gt;=JV$38,JO20&lt;&gt;""),AND(JT20&gt;=JV$34,JU20&gt;=JV$38,JT20&lt;&gt;""),AND(KQ20&gt;=KX$34,KR20&gt;=KX$38,KQ20&lt;&gt;""),AND(KV20&gt;=KX$34,KW20&gt;=KX$38,KV20&lt;&gt;""),AND(LS20&gt;=LZ$34,LT20&gt;=LZ$38,LS20&lt;&gt;""),AND(LX20&gt;=LZ$34,LY20&gt;=LZ$38,LX20&lt;&gt;""),AND(MU20&gt;=NB$34,MV20&gt;=NB$38,MU20&lt;&gt;""),AND(MZ20&gt;=NB$34,NA20&gt;=NB$38,MZ20&lt;&gt;""),AND(NW20&gt;=OD$34,NX20&gt;=OD$38,NW20&lt;&gt;""),AND(OB20&gt;=OD$34,OC20&gt;=OD$38,OB20&lt;&gt;""),AND(OY20&gt;=PF$34,OZ20&gt;=PF$38,OY20&lt;&gt;""),AND(PD20&gt;=PF$34,PE20&gt;=PF$38,PD20&lt;&gt;""),AND(QA20&gt;=QH$34,QB20&gt;=QH$38,QA20&lt;&gt;""),AND(QF20&gt;=QH$34,QG20&gt;=QH$38,QF20&lt;&gt;""),AND(RC20&gt;=RJ$34,RD20&gt;=RJ$38,RC20&lt;&gt;""),AND(RH20&gt;=RJ$34,RI20&gt;=RJ$38,RH20&lt;&gt;""),AND(SE20&gt;=SL$34,SF20&gt;=SL$38,SE20&lt;&gt;""),AND(SJ20&gt;=SL$34,SK20&gt;=SL$38,SJ20&lt;&gt;"")),"P","")</f>
        <v/>
      </c>
      <c r="G20" s="3" t="str">
        <f>IF(OR(AND(AK20&gt;=AN$38,AK20&lt;&gt;"",AI20=""),AND(AM20&gt;=AN$38,AM20&lt;&gt;"",AI20=""),AND(BG20&gt;=BJ$38,BG20&lt;&gt;"",BE20=""),AND(BI20&gt;=BJ$38,BI20&lt;&gt;"",BE20=""),AND(CC20&gt;=CF$38,CC20&lt;&gt;"",CA20=""),AND(CE20&gt;=CF$38,CE20&lt;&gt;"",CA20=""),AND(DD20&gt;=DJ$38,DD20&lt;&gt;""),AND(DI20&gt;=DJ$38,DI20&lt;&gt;""),AND(EF20&gt;=EL$38,EF20&lt;&gt;""),AND(EK20&gt;=EL$38,EK20&lt;&gt;""),AND(FH20&gt;=FN$38,FH20&lt;&gt;""),AND(FM20&gt;=FN$38,FM20&lt;&gt;""),AND(GJ20&gt;=GP$38,GJ20&lt;&gt;""),AND(GO20&gt;=GP$38,GO20&lt;&gt;""),AND(HL20&gt;=HR$38,HL20&lt;&gt;""),AND(HQ20&gt;=HR$38,HQ20&lt;&gt;""),AND(IN20&gt;=IT$38,IN20&lt;&gt;""),AND(IS20&gt;=IT$38,IS20&lt;&gt;""),AND(JP20&gt;=JV$38,JP20&lt;&gt;""),AND(JU20&gt;=JV$38,JU20&lt;&gt;""),AND(KR20&gt;=KX$38,KR20&lt;&gt;""),AND(KW20&gt;=KX$38,KW20&lt;&gt;""),AND(LT20&gt;=LZ$38,LT20&lt;&gt;""),AND(LY20&gt;=LZ$38,LY20&lt;&gt;""),AND(MV20&gt;=NB$38,MV20&lt;&gt;""),AND(NA20&gt;=NB$38,NA20&lt;&gt;""),AND(NX20&gt;=OD$38,NX20&lt;&gt;""),AND(OC20&gt;=OD$38,OC20&lt;&gt;""),AND(OZ20&gt;=PF$38,OZ20&lt;&gt;""),AND(PE20&gt;=PF$38,PE20&lt;&gt;""),AND(QB20&gt;=QH$38,QB20&lt;&gt;""),AND(QG20&gt;=QH$38,QG20&lt;&gt;""),AND(RD20&gt;=RJ$38,RD20&lt;&gt;""),AND(RI20&gt;=RJ$38,RI20&lt;&gt;""),AND(SF20&gt;=SL$38,SF20&lt;&gt;""),AND(SK20&gt;=SL$38,SK20&lt;&gt;"")),"P","")</f>
        <v/>
      </c>
      <c r="H20" s="36" t="str">
        <f>IF(AND(G20="P",F20=""),"No DD",IF(OR(AND(AJ20&gt;=AN$37,AK20&gt;=AN$41,AJ20&lt;&gt;"",AI20=""),AND(AL20&gt;=AN$37,AM20&gt;=AN$41,AL20&lt;&gt;"",AI20=""),AND(BF20&gt;=BJ$37,BG20&gt;=BJ$41,BF20&lt;&gt;"",BE20=""),AND(BH20&gt;=BJ$37,BI20&gt;=BJ$41,BH20&lt;&gt;"",BE20=""),AND(CB20&gt;=CF$37,CC20&gt;=CF$41,CB20&lt;&gt;"",CA20=""),AND(CD20&gt;=CF$37,CE20&gt;=CF$41,CD20&lt;&gt;""),AND(DC20&gt;=DJ$37,DD20&gt;=DJ$41,DC20&lt;&gt;""),AND(DH20&gt;=DJ$37,DI20&gt;=DJ$41,DH20&lt;&gt;""),AND(EE20&gt;=EL$37,EF20&gt;=EL$41,EE20&lt;&gt;""),AND(EJ20&gt;=EL$37,EK20&gt;=EL$41,EJ20&lt;&gt;""),AND(FG20&gt;=FN$37,FH20&gt;=FN$41,FG20&lt;&gt;""),AND(FL20&gt;=FN$37,FM20&gt;=FN$41,FL20&lt;&gt;""),AND(GI20&gt;=GP$37,GJ20&gt;=GP$41,GI20&lt;&gt;""),AND(GN20&gt;=GP$37,GO20&gt;=GP$41,GN20&lt;&gt;""),AND(HK20&gt;=HR$37,HL20&gt;=HR$41,HK20&lt;&gt;""),AND(HP20&gt;=HR$37,HQ20&gt;=HR$41,HP20&lt;&gt;""),AND(IM20&gt;=IT$37,IN20&gt;=IT$41,IM20&lt;&gt;""),AND(IR20&gt;=IT$37,IS20&gt;=IT$41,IR20&lt;&gt;""),AND(JO20&gt;=JV$37,JP20&gt;=JV$41,JO20&lt;&gt;""),AND(JT20&gt;=JV$37,JU20&gt;=JV$41,JT20&lt;&gt;""),AND(KQ20&gt;=KX$37,KR20&gt;=KX$41,KQ20&lt;&gt;""),AND(KV20&gt;=KX$37,KW20&gt;=KX$41,KV20&lt;&gt;""),AND(LS20&gt;=LZ$37,LT20&gt;=LZ$41,LS20&lt;&gt;""),AND(LX20&gt;=LZ$37,LY20&gt;=LZ$41,LX20&lt;&gt;""),AND(MU20&gt;=NB$37,MV20&gt;=NB$41,MU20&lt;&gt;""),AND(MZ20&gt;=NB$37,NA20&gt;=NB$41,MZ20&lt;&gt;""),AND(NW20&gt;=OD$37,NX20&gt;=OD$41,NW20&lt;&gt;""),AND(OB20&gt;=OD$37,OC20&gt;=OD$41,OB20&lt;&gt;""),AND(OY20&gt;=PF$37,OZ20&gt;=PF$41,OY20&lt;&gt;""),AND(PD20&gt;=PF$37,PE20&gt;=PF$41,PD20&lt;&gt;""),AND(QA20&gt;=QH$37,QB20&gt;=QH$41,QA20&lt;&gt;""),AND(QF20&gt;=QH$37,QG20&gt;=QH$41,QF20&lt;&gt;""),AND(RC20&gt;=RJ$37,RD20&gt;=RJ$41,RC20&lt;&gt;""),AND(RH20&gt;=RJ$37,RI20&gt;=RJ$41,RH20&lt;&gt;""),AND(SE20&gt;=SL$37,SF20&gt;=SL$41,SE20&lt;&gt;""),AND(SJ20&gt;=SL$37,SK20&gt;=SL$41,SJ20&lt;&gt;"")),"Merit",IF(OR(AND(AJ20&gt;=AN$36,AK20&gt;=AN$40,AJ20&lt;&gt;"",AI20=""),AND(AL20&gt;=AN$36,AM20&gt;=AN$40,AL20&lt;&gt;"",AI20=""),AND(BF20&gt;=BJ$36,BG20&gt;=BJ$40,BF20&lt;&gt;"",BE20=""),AND(BH20&gt;=BJ$36,BI20&gt;=BJ$40,BH20&lt;&gt;"",BE20=""),AND(CB20&gt;=CF$36,CC20&gt;=CF$40,CB20&lt;&gt;"",CA20=""),AND(CD20&gt;=CF$36,CE20&gt;=CF$40,CD20&lt;&gt;""),AND(DC20&gt;=DJ$36,DD20&gt;=DJ$40,DC20&lt;&gt;""),AND(DH20&gt;=DJ$36,DI20&gt;=DJ$40,DH20&lt;&gt;""),AND(EE20&gt;=EL$36,EF20&gt;=EL$40,EE20&lt;&gt;""),AND(EJ20&gt;=EL$36,EK20&gt;=EL$40,EJ20&lt;&gt;""),AND(FG20&gt;=FN$36,FH20&gt;=FN$40,FG20&lt;&gt;""),AND(FL20&gt;=FN$36,FM20&gt;=FN$40,FL20&lt;&gt;""),AND(GI20&gt;=GP$36,GJ20&gt;=GP$40,GI20&lt;&gt;""),AND(GN20&gt;=GP$36,GO20&gt;=GP$40,GN20&lt;&gt;""),AND(HK20&gt;=HR$36,HL20&gt;=HR$40,HK20&lt;&gt;""),AND(HP20&gt;=HR$36,HQ20&gt;=HR$40,HP20&lt;&gt;""),AND(IM20&gt;=IT$36,IN20&gt;=IT$40,IM20&lt;&gt;""),AND(IR20&gt;=IT$36,IS20&gt;=IT$40,IR20&lt;&gt;""),AND(JO20&gt;=JV$36,JP20&gt;=JV$40,JO20&lt;&gt;""),AND(JT20&gt;=JV$36,JU20&gt;=JV$40,JT20&lt;&gt;""),AND(KQ20&gt;=KX$36,KR20&gt;=KX$40,KQ20&lt;&gt;""),AND(KV20&gt;=KX$36,KW20&gt;=KX$40,KV20&lt;&gt;""),AND(LS20&gt;=LZ$36,LT20&gt;=LZ$40,LS20&lt;&gt;""),AND(LX20&gt;=LZ$36,LY20&gt;=LZ$40,LX20&lt;&gt;""),AND(MU20&gt;=NB$36,MV20&gt;=NB$40,MU20&lt;&gt;""),AND(MZ20&gt;=NB$36,NA20&gt;=NB$40,MZ20&lt;&gt;""),AND(NW20&gt;=OD$36,NX20&gt;=OD$40,NW20&lt;&gt;""),AND(OB20&gt;=OD$36,OC20&gt;=OD$40,OB20&lt;&gt;""),AND(OY20&gt;=PF$36,OZ20&gt;=PF$40,OY20&lt;&gt;""),AND(PD20&gt;=PF$36,PE20&gt;=PF$40,PD20&lt;&gt;""),AND(QA20&gt;=QH$36,QB20&gt;=QH$40,QA20&lt;&gt;""),AND(QF20&gt;=QH$36,QG20&gt;=QH$40,QF20&lt;&gt;""),AND(RC20&gt;=RJ$36,RD20&gt;=RJ$40,RC20&lt;&gt;""),AND(RH20&gt;=RJ$36,RI20&gt;=RJ$40,RH20&lt;&gt;""),AND(SE20&gt;=SL$36,SF20&gt;=SL$40,SE20&lt;&gt;""),AND(SJ20&gt;=SL$36,SK20&gt;=SL$40,SJ20&lt;&gt;"")),"Excellence",IF(I20="P","Worlds Team",IF(F20="P","National Team","")))))</f>
        <v/>
      </c>
      <c r="I20" s="3" t="str">
        <f>IF(OR(AND(AJ20&gt;=AN$35,AK20&gt;=AN$39,AJ20&lt;&gt;"",AI20=""),AND(AL20&gt;=AN$35,AM20&gt;=AN$39,AL20&lt;&gt;"",AI20=""),AND(BF20&gt;=BJ$35,BG20&gt;=BJ$39,BF20&lt;&gt;"",BE20=""),AND(BH20&gt;=BJ$35,BI20&gt;=BJ$39,BH20&lt;&gt;"",BE20=""),AND(CB20&gt;=CF$35,CC20&gt;=CF$39,CB20&lt;&gt;"",CA20=""),AND(CD20&gt;=CF$35,CE20&gt;=CF$39,CD20&lt;&gt;""),AND(DC20&gt;=DJ$35,DD20&gt;=DJ$39,DC20&lt;&gt;""),AND(DH20&gt;=DJ$35,DI20&gt;=DJ$39,DH20&lt;&gt;""),AND(EE20&gt;=EL$35,EF20&gt;=EL$39,EE20&lt;&gt;""),AND(EJ20&gt;=EL$35,EK20&gt;=EL$39,EJ20&lt;&gt;""),AND(FG20&gt;=FN$35,FH20&gt;=FN$39,FG20&lt;&gt;""),AND(FL20&gt;=FN$35,FM20&gt;=FN$39,FL20&lt;&gt;""),AND(GI20&gt;=GP$35,GJ20&gt;=GP$39,GI20&lt;&gt;""),AND(GN20&gt;=GP$35,GO20&gt;=GP$39,GN20&lt;&gt;""),AND(HK20&gt;=HR$35,HL20&gt;=HR$39,HK20&lt;&gt;""),AND(HP20&gt;=HR$35,HQ20&gt;=HR$39,HP20&lt;&gt;""),AND(IM20&gt;=IT$35,IN20&gt;=IT$39,IM20&lt;&gt;""),AND(IR20&gt;=IT$35,IS20&gt;=IT$39,IR20&lt;&gt;""),AND(JO20&gt;=JV$35,JP20&gt;=JV$39,JO20&lt;&gt;""),AND(JT20&gt;=JV$35,JU20&gt;=JV$39,JT20&lt;&gt;""),AND(KQ20&gt;=KX$35,KR20&gt;=KX$39,KQ20&lt;&gt;""),AND(KV20&gt;=KX$35,KW20&gt;=KX$39,KV20&lt;&gt;""),AND(LS20&gt;=LZ$35,LT20&gt;=LZ$39,LS20&lt;&gt;""),AND(LX20&gt;=LZ$35,LY20&gt;=LZ$39,LX20&lt;&gt;""),AND(MU20&gt;=NB$35,MV20&gt;=NB$39,MU20&lt;&gt;""),AND(MZ20&gt;=NB$35,NA20&gt;=NB$39,MZ20&lt;&gt;""),AND(NW20&gt;=OD$35,NX20&gt;=OD$39,NW20&lt;&gt;""),AND(OB20&gt;=OD$35,OC20&gt;=OD$39,OB20&lt;&gt;""),AND(OY20&gt;=PF$35,OZ20&gt;=PF$39,OY20&lt;&gt;""),AND(PD20&gt;=PF$35,PE20&gt;=PF$39,PD20&lt;&gt;""),AND(QA20&gt;=QH$35,QB20&gt;=QH$39,QA20&lt;&gt;""),AND(QF20&gt;=QH$35,QG20&gt;=QH$39,QF20&lt;&gt;""),AND(RC20&gt;=RJ$35,RD20&gt;=RJ$39,RC20&lt;&gt;""),AND(RH20&gt;=RJ$35,RI20&gt;=RJ$39,RH20&lt;&gt;""),AND(SE20&gt;=SL$35,SF20&gt;=SL$39,SE20&lt;&gt;""),AND(SJ20&gt;=SL$35,SK20&gt;=SL$39,SJ20&lt;&gt;"")),"P","")</f>
        <v/>
      </c>
      <c r="J20" s="8">
        <f>IF(COUNT(AK20,BG20,CC20)&gt;0,LARGE((AK20,BG20,CC20),1),0)</f>
        <v>48.2</v>
      </c>
      <c r="K20" s="8" t="str">
        <f>IF(J20=0,"",IF(J20=CC20,$BK$1,IF(J20=BG20,$AO$1,IF(J20=AK20,$S$1,""))))</f>
        <v>2025 Elite Canada</v>
      </c>
      <c r="L20" s="8">
        <f>IF(COUNT(AK20,BG20,CC20)&gt;1,LARGE((AK20,BG20,CC20),2),0)</f>
        <v>48.150000000000006</v>
      </c>
      <c r="M20" s="8" t="str">
        <f>IF(K20=0,"",IF(AND(L20=J20,L20=AK20,K20=BG20),$S$1,IF(AND(L20=J20,L20=AK20,L20=CC20),$S$1,IF(AND(L20=J20,L20=CC20,L20=BG20),$AO$1,IF(L20=CC20,$BK$1,IF(L20=BG20,$AO$1,IF(L20=AK20,$S$1,"")))))))</f>
        <v>2025 3rd Domestic Trial</v>
      </c>
      <c r="N20" s="8">
        <f>IF(MAX(AM20,BI20,CE20)&gt;0,MAX(AM20,BI20,CE20),0)</f>
        <v>27.6</v>
      </c>
      <c r="O20" s="8" t="str">
        <f>IF(N20=0,"",IF(N20=CE20,$BK$1,IF(N20=BI20,$AO$1,IF(N20=AM20,$S$1,""))))</f>
        <v>2025 3rd Domestic Trial</v>
      </c>
      <c r="P20" s="8" t="str">
        <f>IF(MAX(CG20:CH20)&gt;0,MAX(CG20:CH20),"")</f>
        <v/>
      </c>
      <c r="Q20" s="11" t="str">
        <f>IF(P20="","",IF(P20=CG20,"("&amp;CG$2&amp;")",IF(P20=CH20,"("&amp;CH$2&amp;")")))</f>
        <v/>
      </c>
      <c r="R20" s="8" t="str">
        <f>IF(P20="","",IF(P20=CG20,IF(P20+IF(L20="",0,L20)=SF20,$RK$1,IF(P20+IF(L20="",0,L20)=RD20,$QI$1,IF(P20+IF(L20="",0,L20)=QB20,$PG$1,IF(P20+IF(L20="",0,L20)=OZ20,$OE$1,IF(P20+IF(L20="",0,L20)=NX20,$NC$1,IF(P20+IF(L20="",0,L20)=MV20,$MA$1,IF(P20+IF(L20="",0,L20)=LT20,$KY$1,IF(P20+IF(L20="",0,L20)=KR20,$JW$1,IF(P20+IF(L20="",0,L20)=JP20,$IU$1,IF(P20+IF(L20="",0,L20)=IN20,$HS$1,IF(P20+IF(L20="",0,L20)=HL20,$GQ$1,IF(P20+IF(L20="",0,L20)=GJ20,$FO$1,IF(P20+IF(L20="",0,L20)=FH20,$EM$1,IF(P20+IF(L20="",0,L20)=EF20,$DK$1,IF(P20+IF(L20="",0,L20)=DD20,$CI$1))))))))))))))),IF(P20=CH20,IF(P20+IF(N20="",0,N20)=SK20,$RK$1,IF(P20+IF(N20="",0,N20)=RI20,$QI$1,IF(P20+IF(N20="",0,N20)=QG20,$PG$1,IF(P20+IF(N20="",0,N20)=PE20,$OE$1,IF(P20+IF(N20="",0,N20)=OC20,$NC$1,IF(P20+IF(N20="",0,N20)=NA20,$MA$1,IF(P20+IF(N20="",0,N20)=LY20,$KY$1,IF(P20+IF(N20="",0,N20)=KW20,$JW$1,IF(P20+IF(N20="",0,N20)=JU20,$IU$1,IF(P20+IF(N20="",0,N20)=IS20,$HS$1,IF(P20+IF(N20="",0,N20)=HQ20,$GQ$1,IF(P20+IF(N20="",0,N20)=GO20,$FO$1,IF(P20+IF(N20="",0,N20)=FM20,$EM$1,IF(P20+IF(N20="",0,N20)=EK20,$DK$1,IF(P20+IF(N20="",0,N20)=DI20,$CI$1))))))))))))))))))</f>
        <v/>
      </c>
      <c r="S20" s="19">
        <v>15.3</v>
      </c>
      <c r="T20" s="19">
        <v>4</v>
      </c>
      <c r="U20" s="19">
        <v>0</v>
      </c>
      <c r="V20" s="19">
        <v>0</v>
      </c>
      <c r="W20" s="19">
        <v>18.3</v>
      </c>
      <c r="X20" s="19">
        <v>10</v>
      </c>
      <c r="Y20" s="19">
        <v>0</v>
      </c>
      <c r="Z20" s="19">
        <v>0.6</v>
      </c>
      <c r="AA20" s="19"/>
      <c r="AB20" s="19"/>
      <c r="AC20" s="19"/>
      <c r="AD20" s="19"/>
      <c r="AE20" s="19"/>
      <c r="AF20" s="19"/>
      <c r="AG20" s="19"/>
      <c r="AH20" s="19"/>
      <c r="AI20" s="27"/>
      <c r="AJ20" s="40">
        <f>IF(SUM(T20,X20)&gt;0,SUM(T20,X20),"")</f>
        <v>14</v>
      </c>
      <c r="AK20" s="40">
        <f>IF(SUM(S20:T20,V20:X20,Z20)-U20-Y20&gt;0,SUM(S20:T20,V20:X20,Z20)-U20-Y20,"")</f>
        <v>48.2</v>
      </c>
      <c r="AL20" s="40" t="str">
        <f>IF(SUM(AB20,AF20)&gt;0,SUM(AB20,AF20),"")</f>
        <v/>
      </c>
      <c r="AM20" s="40" t="str">
        <f>IF(SUM(AA20:AB20,AD20:AF20,AH20)-SUM(AC20,AG20)&gt;0,SUM(AA20:AB20,AD20:AF20,AH20)-SUM(AC20,AG20),"")</f>
        <v/>
      </c>
      <c r="AN20" s="40">
        <f>IF(SUM(AK20,AM20)&gt;0,SUM(AK20,AM20),"")</f>
        <v>48.2</v>
      </c>
      <c r="AO20" s="18">
        <v>16.25</v>
      </c>
      <c r="AP20" s="18">
        <v>3.8</v>
      </c>
      <c r="AQ20" s="18">
        <v>0</v>
      </c>
      <c r="AR20" s="18">
        <v>0</v>
      </c>
      <c r="AS20" s="18">
        <v>18.450000000000003</v>
      </c>
      <c r="AT20" s="18">
        <v>9.6</v>
      </c>
      <c r="AU20" s="18">
        <v>0.4</v>
      </c>
      <c r="AV20" s="18">
        <v>0.44999999999999996</v>
      </c>
      <c r="AW20" s="18">
        <v>9.1999999999999993</v>
      </c>
      <c r="AX20" s="18">
        <v>4.45</v>
      </c>
      <c r="AY20" s="18">
        <v>0.4</v>
      </c>
      <c r="AZ20" s="18">
        <v>0.15</v>
      </c>
      <c r="BA20" s="18">
        <v>9.5500000000000007</v>
      </c>
      <c r="BB20" s="18">
        <v>4.5999999999999996</v>
      </c>
      <c r="BC20" s="18">
        <v>0.1</v>
      </c>
      <c r="BD20" s="18">
        <v>0.15</v>
      </c>
      <c r="BE20" s="28" t="s">
        <v>53</v>
      </c>
      <c r="BF20" s="11">
        <f>IF(SUM(AP20,AT20)&gt;0,SUM(AP20,AT20),"")</f>
        <v>13.399999999999999</v>
      </c>
      <c r="BG20" s="11">
        <f>IF(SUM(AO20:AP20,AR20:AT20,AV20)-AQ20-AU20&gt;0,SUM(AO20:AP20,AR20:AT20,AV20)-AQ20-AU20,"")</f>
        <v>48.150000000000006</v>
      </c>
      <c r="BH20" s="11">
        <f>IF(SUM(AX20,BB20)&gt;0,SUM(AX20,BB20),"")</f>
        <v>9.0500000000000007</v>
      </c>
      <c r="BI20" s="11">
        <f>IF(SUM(AW20:AX20,AZ20:BB20,BD20)-SUM(AY20,BC20)&gt;0,SUM(AW20:AX20,AZ20:BB20,BD20)-SUM(AY20,BC20),"")</f>
        <v>27.6</v>
      </c>
      <c r="BJ20" s="11">
        <f>IF(SUM(BG20,BI20)&gt;0,SUM(BG20,BI20),"")</f>
        <v>75.75</v>
      </c>
      <c r="BK20" s="19">
        <v>16.25</v>
      </c>
      <c r="BL20" s="19">
        <v>3.8</v>
      </c>
      <c r="BM20" s="19">
        <v>0</v>
      </c>
      <c r="BN20" s="19">
        <v>0</v>
      </c>
      <c r="BO20" s="19">
        <v>18.450000000000003</v>
      </c>
      <c r="BP20" s="19">
        <v>9.6</v>
      </c>
      <c r="BQ20" s="19">
        <v>0.4</v>
      </c>
      <c r="BR20" s="19">
        <v>0.44999999999999996</v>
      </c>
      <c r="BS20" s="19">
        <v>9.1999999999999993</v>
      </c>
      <c r="BT20" s="19">
        <v>4.45</v>
      </c>
      <c r="BU20" s="19">
        <v>0.4</v>
      </c>
      <c r="BV20" s="19">
        <v>0.15</v>
      </c>
      <c r="BW20" s="19">
        <v>9.5500000000000007</v>
      </c>
      <c r="BX20" s="19">
        <v>4.5999999999999996</v>
      </c>
      <c r="BY20" s="19">
        <v>0.1</v>
      </c>
      <c r="BZ20" s="19">
        <v>0.15</v>
      </c>
      <c r="CA20" s="27" t="s">
        <v>53</v>
      </c>
      <c r="CB20" s="40">
        <f>IF(SUM(BL20,BP20)&gt;0,SUM(BL20,BP20),"")</f>
        <v>13.399999999999999</v>
      </c>
      <c r="CC20" s="40">
        <f>IF(SUM(BK20:BL20,BN20:BP20,BR20)-BM20-BQ20&gt;0,SUM(BK20:BL20,BN20:BP20,BR20)-BM20-BQ20,"")</f>
        <v>48.150000000000006</v>
      </c>
      <c r="CD20" s="40">
        <f>IF(SUM(BT20,BX20)&gt;0,SUM(BT20,BX20),"")</f>
        <v>9.0500000000000007</v>
      </c>
      <c r="CE20" s="40">
        <f>IF(SUM(BS20:BT20,BV20:BX20,BZ20)-SUM(BU20,BY20)&gt;0,SUM(BS20:BT20,BV20:BX20,BZ20)-SUM(BU20,BY20),"")</f>
        <v>27.6</v>
      </c>
      <c r="CF20" s="40">
        <f>IF(SUM(CC20,CE20)&gt;0,SUM(CC20,CE20),"")</f>
        <v>75.75</v>
      </c>
      <c r="CG20" s="51" t="str">
        <f>IF(MAX(DD20,EF20,FH20,GJ20,HL20,IN20,JP20,KR20,LT20,MV20,NX20,OZ20,QB20,RD20,SF20)-IF(L20="",0,L20)&gt;0.001,MAX(DD20,EF20,FH20,GJ20,HL20,IN20,JP20,KR20,LT20,MV20,NX20,OZ20,QB20,RD20,SF20)-IF(L20="",0,L20),"")</f>
        <v/>
      </c>
      <c r="CH20" s="51" t="str">
        <f>IF(MAX(DI20,EK20,FM20,GO20,HQ20,IS20,JU20,KW20,LY20,NA20,OC20,PE20,QG20,RI20,SK20)-IF(N20="",0,N20)&gt;0.001,MAX(DI20,EK20,FM20,GO20,HQ20,IS20,JU20,KW20,LY20,NA20,OC20,PE20,QG20,RI20,SK20)-IF(N20="",0,N20),"")</f>
        <v/>
      </c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17"/>
      <c r="CU20" s="17"/>
      <c r="CV20" s="17"/>
      <c r="CW20" s="17"/>
      <c r="CX20" s="17"/>
      <c r="CY20" s="17"/>
      <c r="CZ20" s="17"/>
      <c r="DA20" s="17"/>
      <c r="DB20" s="17"/>
      <c r="DC20" s="40" t="str">
        <f>IF(SUM(CJ20,CN20)&gt;0,SUM(CJ20,CN20),"")</f>
        <v/>
      </c>
      <c r="DD20" s="40" t="str">
        <f>IF(SUM(CI20:CJ20,CL20:CN20,CP20)-CK20-CO20&gt;0,SUM(CI20:CJ20,CL20:CN20,CP20)-CK20-CO20,"")</f>
        <v/>
      </c>
      <c r="DE20" s="40" t="str">
        <f>IF(SUM(CQ20:CR20,CT20)-CS20&gt;0,SUM(CQ20:CR20,CT20)-CS20,"")</f>
        <v/>
      </c>
      <c r="DF20" s="40" t="str">
        <f>IF(SUM(CJ20,CN20,CR20)&gt;0,SUM(CJ20,CN20,CR20),"")</f>
        <v/>
      </c>
      <c r="DG20" s="40" t="str">
        <f>IF(SUM(DD20,DE20)&gt;0,SUM(DD20,DE20),"")</f>
        <v/>
      </c>
      <c r="DH20" s="40" t="str">
        <f>IF(SUM(CV20,CZ20)&gt;0,SUM(CV20,CZ20),"")</f>
        <v/>
      </c>
      <c r="DI20" s="40" t="str">
        <f>IF(SUM(CU20:CV20,CX20:CZ20,DB20)-SUM(CW20,DA20)&gt;0,SUM(CU20:CV20,CX20:CZ20,DB20)-SUM(CW20,DA20),"")</f>
        <v/>
      </c>
      <c r="DJ20" s="40" t="str">
        <f>IF(SUM(DD20,DE20,DI20)&gt;0,SUM(DD20,DE20,DI20),"")</f>
        <v/>
      </c>
      <c r="DK20" s="18"/>
      <c r="DL20" s="18"/>
      <c r="DM20" s="18"/>
      <c r="DN20" s="18"/>
      <c r="DO20" s="18"/>
      <c r="DP20" s="18"/>
      <c r="DQ20" s="18"/>
      <c r="DR20" s="18"/>
      <c r="DS20" s="18"/>
      <c r="DT20" s="18"/>
      <c r="DU20" s="18"/>
      <c r="DV20" s="18"/>
      <c r="DW20" s="18"/>
      <c r="DX20" s="18"/>
      <c r="DY20" s="18"/>
      <c r="DZ20" s="18"/>
      <c r="EA20" s="18"/>
      <c r="EB20" s="18"/>
      <c r="EC20" s="18"/>
      <c r="ED20" s="18"/>
      <c r="EE20" s="11" t="str">
        <f>IF(SUM(DL20,DP20)&gt;0,SUM(DL20,DP20),"")</f>
        <v/>
      </c>
      <c r="EF20" s="11" t="str">
        <f>IF(SUM(DK20:DL20,DN20:DP20,DR20)-DM20-DQ20&gt;0,SUM(DK20:DL20,DN20:DP20,DR20)-DM20-DQ20,"")</f>
        <v/>
      </c>
      <c r="EG20" s="11" t="str">
        <f>IF(SUM(DS20:DT20,DV20)-DU20&gt;0,SUM(DS20:DT20,DV20)-DU20,"")</f>
        <v/>
      </c>
      <c r="EH20" s="11" t="str">
        <f>IF(SUM(DL20,DP20,DT20)&gt;0,SUM(DL20,DP20,DT20),"")</f>
        <v/>
      </c>
      <c r="EI20" s="11" t="str">
        <f>IF(SUM(EF20,EG20)&gt;0,SUM(EF20,EG20),"")</f>
        <v/>
      </c>
      <c r="EJ20" s="11" t="str">
        <f>IF(SUM(DX20,EB20)&gt;0,SUM(DX20,EB20),"")</f>
        <v/>
      </c>
      <c r="EK20" s="11" t="str">
        <f>IF(SUM(DW20:DX20,DZ20:EB20,ED20)-SUM(DY20,EC20)&gt;0,SUM(DW20:DX20,DZ20:EB20,ED20)-SUM(DY20,EC20),"")</f>
        <v/>
      </c>
      <c r="EL20" s="11" t="str">
        <f>IF(SUM(EF20,EG20,EK20)&gt;0,SUM(EF20,EG20,EK20),"")</f>
        <v/>
      </c>
      <c r="EM20" s="17"/>
      <c r="EN20" s="17"/>
      <c r="EO20" s="17"/>
      <c r="EP20" s="17"/>
      <c r="EQ20" s="17"/>
      <c r="ER20" s="17"/>
      <c r="ES20" s="17"/>
      <c r="ET20" s="17"/>
      <c r="EU20" s="17"/>
      <c r="EV20" s="17"/>
      <c r="EW20" s="17"/>
      <c r="EX20" s="17"/>
      <c r="EY20" s="17"/>
      <c r="EZ20" s="17"/>
      <c r="FA20" s="17"/>
      <c r="FB20" s="17"/>
      <c r="FC20" s="17"/>
      <c r="FD20" s="17"/>
      <c r="FE20" s="17"/>
      <c r="FF20" s="17"/>
      <c r="FG20" s="40" t="str">
        <f>IF(SUM(EN20,ER20)&gt;0,SUM(EN20,ER20),"")</f>
        <v/>
      </c>
      <c r="FH20" s="40" t="str">
        <f>IF(SUM(EM20:EN20,EP20:ER20,ET20)-EO20-ES20&gt;0,SUM(EM20:EN20,EP20:ER20,ET20)-EO20-ES20,"")</f>
        <v/>
      </c>
      <c r="FI20" s="40" t="str">
        <f>IF(SUM(EU20:EV20,EX20)-EW20&gt;0,SUM(EU20:EV20,EX20)-EW20,"")</f>
        <v/>
      </c>
      <c r="FJ20" s="40" t="str">
        <f>IF(SUM(EN20,ER20,EV20)&gt;0,SUM(EN20,ER20,EV20),"")</f>
        <v/>
      </c>
      <c r="FK20" s="40" t="str">
        <f>IF(SUM(FH20,FI20)&gt;0,SUM(FH20,FI20),"")</f>
        <v/>
      </c>
      <c r="FL20" s="40" t="str">
        <f>IF(SUM(EZ20,FD20)&gt;0,SUM(EZ20,FD20),"")</f>
        <v/>
      </c>
      <c r="FM20" s="40" t="str">
        <f>IF(SUM(EY20:EZ20,FB20:FD20,FF20)-SUM(FA20,FE20)&gt;0,SUM(EY20:EZ20,FB20:FD20,FF20)-SUM(FA20,FE20),"")</f>
        <v/>
      </c>
      <c r="FN20" s="40" t="str">
        <f>IF(SUM(FH20,FI20,FM20)&gt;0,SUM(FH20,FI20,FM20),"")</f>
        <v/>
      </c>
      <c r="FO20" s="18"/>
      <c r="FP20" s="18"/>
      <c r="FQ20" s="18"/>
      <c r="FR20" s="18"/>
      <c r="FS20" s="18"/>
      <c r="FT20" s="18"/>
      <c r="FU20" s="18"/>
      <c r="FV20" s="18"/>
      <c r="FW20" s="18"/>
      <c r="FX20" s="18"/>
      <c r="FY20" s="18"/>
      <c r="FZ20" s="18"/>
      <c r="GA20" s="18"/>
      <c r="GB20" s="18"/>
      <c r="GC20" s="18"/>
      <c r="GD20" s="18"/>
      <c r="GE20" s="18"/>
      <c r="GF20" s="18"/>
      <c r="GG20" s="18"/>
      <c r="GH20" s="18"/>
      <c r="GI20" s="11" t="str">
        <f>IF(SUM(FP20,FT20)&gt;0,SUM(FP20,FT20),"")</f>
        <v/>
      </c>
      <c r="GJ20" s="11" t="str">
        <f>IF(SUM(FO20:FP20,FR20:FT20,FV20)-FQ20-FU20&gt;0,SUM(FO20:FP20,FR20:FT20,FV20)-FQ20-FU20,"")</f>
        <v/>
      </c>
      <c r="GK20" s="11" t="str">
        <f>IF(SUM(FW20:FX20,FZ20)-FY20&gt;0,SUM(FW20:FX20,FZ20)-FY20,"")</f>
        <v/>
      </c>
      <c r="GL20" s="11" t="str">
        <f>IF(SUM(FP20,FT20,FX20)&gt;0,SUM(FP20,FT20,FX20),"")</f>
        <v/>
      </c>
      <c r="GM20" s="11" t="str">
        <f>IF(SUM(GJ20,GK20)&gt;0,SUM(GJ20,GK20),"")</f>
        <v/>
      </c>
      <c r="GN20" s="11" t="str">
        <f>IF(SUM(GB20,GF20)&gt;0,SUM(GB20,GF20),"")</f>
        <v/>
      </c>
      <c r="GO20" s="11" t="str">
        <f>IF(SUM(GA20:GB20,GD20:GF20,GH20)-SUM(GC20,GG20)&gt;0,SUM(GA20:GB20,GD20:GF20,GH20)-SUM(GC20,GG20),"")</f>
        <v/>
      </c>
      <c r="GP20" s="11" t="str">
        <f>IF(SUM(GJ20,GK20,GO20)&gt;0,SUM(GJ20,GK20,GO20),"")</f>
        <v/>
      </c>
      <c r="GQ20" s="17"/>
      <c r="GR20" s="17"/>
      <c r="GS20" s="17"/>
      <c r="GT20" s="17"/>
      <c r="GU20" s="17"/>
      <c r="GV20" s="17"/>
      <c r="GW20" s="17"/>
      <c r="GX20" s="17"/>
      <c r="GY20" s="17"/>
      <c r="GZ20" s="17"/>
      <c r="HA20" s="17"/>
      <c r="HB20" s="17"/>
      <c r="HC20" s="17"/>
      <c r="HD20" s="17"/>
      <c r="HE20" s="17"/>
      <c r="HF20" s="17"/>
      <c r="HG20" s="17"/>
      <c r="HH20" s="17"/>
      <c r="HI20" s="17"/>
      <c r="HJ20" s="17"/>
      <c r="HK20" s="40" t="str">
        <f>IF(SUM(GR20,GV20)&gt;0,SUM(GR20,GV20),"")</f>
        <v/>
      </c>
      <c r="HL20" s="40" t="str">
        <f>IF(SUM(GQ20:GR20,GT20:GV20,GX20)-GS20-GW20&gt;0,SUM(GQ20:GR20,GT20:GV20,GX20)-GS20-GW20,"")</f>
        <v/>
      </c>
      <c r="HM20" s="40" t="str">
        <f>IF(SUM(GY20:GZ20,HB20)-HA20&gt;0,SUM(GY20:GZ20,HB20)-HA20,"")</f>
        <v/>
      </c>
      <c r="HN20" s="40" t="str">
        <f>IF(SUM(GR20,GV20,GZ20)&gt;0,SUM(GR20,GV20,GZ20),"")</f>
        <v/>
      </c>
      <c r="HO20" s="40" t="str">
        <f>IF(SUM(HL20,HM20)&gt;0,SUM(HL20,HM20),"")</f>
        <v/>
      </c>
      <c r="HP20" s="40" t="str">
        <f>IF(SUM(HD20,HH20)&gt;0,SUM(HD20,HH20),"")</f>
        <v/>
      </c>
      <c r="HQ20" s="40" t="str">
        <f>IF(SUM(HC20:HD20,HF20:HH20,HJ20)-SUM(HE20,HI20)&gt;0,SUM(HC20:HD20,HF20:HH20,HJ20)-SUM(HE20,HI20),"")</f>
        <v/>
      </c>
      <c r="HR20" s="40" t="str">
        <f>IF(SUM(HL20,HM20,HQ20)&gt;0,SUM(HL20,HM20,HQ20),"")</f>
        <v/>
      </c>
      <c r="HS20" s="18"/>
      <c r="HT20" s="18"/>
      <c r="HU20" s="18"/>
      <c r="HV20" s="18"/>
      <c r="HW20" s="18"/>
      <c r="HX20" s="18"/>
      <c r="HY20" s="18"/>
      <c r="HZ20" s="18"/>
      <c r="IA20" s="18"/>
      <c r="IB20" s="18"/>
      <c r="IC20" s="18"/>
      <c r="ID20" s="18"/>
      <c r="IE20" s="18"/>
      <c r="IF20" s="18"/>
      <c r="IG20" s="18"/>
      <c r="IH20" s="18"/>
      <c r="II20" s="18"/>
      <c r="IJ20" s="18"/>
      <c r="IK20" s="18"/>
      <c r="IL20" s="18"/>
      <c r="IM20" s="11" t="str">
        <f>IF(SUM(HT20,HX20)&gt;0,SUM(HT20,HX20),"")</f>
        <v/>
      </c>
      <c r="IN20" s="11" t="str">
        <f>IF(SUM(HS20:HT20,HV20:HX20,HZ20)-HU20-HY20&gt;0,SUM(HS20:HT20,HV20:HX20,HZ20)-HU20-HY20,"")</f>
        <v/>
      </c>
      <c r="IO20" s="11" t="str">
        <f>IF(SUM(IA20:IB20,ID20)-IC20&gt;0,SUM(IA20:IB20,ID20)-IC20,"")</f>
        <v/>
      </c>
      <c r="IP20" s="11" t="str">
        <f>IF(SUM(HT20,HX20,IB20)&gt;0,SUM(HT20,HX20,IB20),"")</f>
        <v/>
      </c>
      <c r="IQ20" s="11" t="str">
        <f>IF(SUM(IN20,IO20)&gt;0,SUM(IN20,IO20),"")</f>
        <v/>
      </c>
      <c r="IR20" s="11" t="str">
        <f>IF(SUM(IF20,IJ20)&gt;0,SUM(IF20,IJ20),"")</f>
        <v/>
      </c>
      <c r="IS20" s="11" t="str">
        <f>IF(SUM(IE20:IF20,IH20:IJ20,IL20)-SUM(IG20,IK20)&gt;0,SUM(IE20:IF20,IH20:IJ20,IL20)-SUM(IG20,IK20),"")</f>
        <v/>
      </c>
      <c r="IT20" s="11" t="str">
        <f>IF(SUM(IN20,IO20,IS20)&gt;0,SUM(IN20,IO20,IS20),"")</f>
        <v/>
      </c>
      <c r="IU20" s="17"/>
      <c r="IV20" s="17"/>
      <c r="IW20" s="17"/>
      <c r="IX20" s="17"/>
      <c r="IY20" s="17"/>
      <c r="IZ20" s="17"/>
      <c r="JA20" s="17"/>
      <c r="JB20" s="17"/>
      <c r="JC20" s="17"/>
      <c r="JD20" s="17"/>
      <c r="JE20" s="17"/>
      <c r="JF20" s="17"/>
      <c r="JG20" s="17"/>
      <c r="JH20" s="17"/>
      <c r="JI20" s="17"/>
      <c r="JJ20" s="17"/>
      <c r="JK20" s="17"/>
      <c r="JL20" s="17"/>
      <c r="JM20" s="17"/>
      <c r="JN20" s="17"/>
      <c r="JO20" s="40" t="str">
        <f>IF(SUM(IV20,IZ20)&gt;0,SUM(IV20,IZ20),"")</f>
        <v/>
      </c>
      <c r="JP20" s="40" t="str">
        <f>IF(SUM(IU20:IV20,IX20:IZ20,JB20)-IW20-JA20&gt;0,SUM(IU20:IV20,IX20:IZ20,JB20)-IW20-JA20,"")</f>
        <v/>
      </c>
      <c r="JQ20" s="40" t="str">
        <f>IF(SUM(JC20:JD20,JF20)-JE20&gt;0,SUM(JC20:JD20,JF20)-JE20,"")</f>
        <v/>
      </c>
      <c r="JR20" s="40" t="str">
        <f>IF(SUM(IV20,IZ20,JD20)&gt;0,SUM(IV20,IZ20,JD20),"")</f>
        <v/>
      </c>
      <c r="JS20" s="40" t="str">
        <f>IF(SUM(JP20,JQ20)&gt;0,SUM(JP20,JQ20),"")</f>
        <v/>
      </c>
      <c r="JT20" s="40" t="str">
        <f>IF(SUM(JH20,JL20)&gt;0,SUM(JH20,JL20),"")</f>
        <v/>
      </c>
      <c r="JU20" s="40" t="str">
        <f>IF(SUM(JG20:JH20,JJ20:JL20,JN20)-SUM(JI20,JM20)&gt;0,SUM(JG20:JH20,JJ20:JL20,JN20)-SUM(JI20,JM20),"")</f>
        <v/>
      </c>
      <c r="JV20" s="40" t="str">
        <f>IF(SUM(JP20,JQ20,JU20)&gt;0,SUM(JP20,JQ20,JU20),"")</f>
        <v/>
      </c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8"/>
      <c r="KM20" s="18"/>
      <c r="KN20" s="18"/>
      <c r="KO20" s="18"/>
      <c r="KP20" s="18"/>
      <c r="KQ20" s="11" t="str">
        <f>IF(SUM(JX20,KB20)&gt;0,SUM(JX20,KB20),"")</f>
        <v/>
      </c>
      <c r="KR20" s="11" t="str">
        <f>IF(SUM(JW20:JX20,JZ20:KB20,KD20)-JY20-KC20&gt;0,SUM(JW20:JX20,JZ20:KB20,KD20)-JY20-KC20,"")</f>
        <v/>
      </c>
      <c r="KS20" s="11" t="str">
        <f>IF(SUM(KE20:KF20,KH20)-KG20&gt;0,SUM(KE20:KF20,KH20)-KG20,"")</f>
        <v/>
      </c>
      <c r="KT20" s="11" t="str">
        <f>IF(SUM(JX20,KB20,KF20)&gt;0,SUM(JX20,KB20,KF20),"")</f>
        <v/>
      </c>
      <c r="KU20" s="11" t="str">
        <f>IF(SUM(KR20,KS20)&gt;0,SUM(KR20,KS20),"")</f>
        <v/>
      </c>
      <c r="KV20" s="11" t="str">
        <f>IF(SUM(KJ20,KN20)&gt;0,SUM(KJ20,KN20),"")</f>
        <v/>
      </c>
      <c r="KW20" s="11" t="str">
        <f>IF(SUM(KI20:KJ20,KL20:KN20,KP20)-SUM(KK20,KO20)&gt;0,SUM(KI20:KJ20,KL20:KN20,KP20)-SUM(KK20,KO20),"")</f>
        <v/>
      </c>
      <c r="KX20" s="11" t="str">
        <f>IF(SUM(KR20,KS20,KW20)&gt;0,SUM(KR20,KS20,KW20),"")</f>
        <v/>
      </c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40" t="str">
        <f>IF(SUM(KZ20,LD20)&gt;0,SUM(KZ20,LD20),"")</f>
        <v/>
      </c>
      <c r="LT20" s="40" t="str">
        <f>IF(SUM(KY20:KZ20,LB20:LD20,LF20)-LA20-LE20&gt;0,SUM(KY20:KZ20,LB20:LD20,LF20)-LA20-LE20,"")</f>
        <v/>
      </c>
      <c r="LU20" s="40" t="str">
        <f>IF(SUM(LG20:LH20,LJ20)-LI20&gt;0,SUM(LG20:LH20,LJ20)-LI20,"")</f>
        <v/>
      </c>
      <c r="LV20" s="40" t="str">
        <f>IF(SUM(KZ20,LD20,LH20)&gt;0,SUM(KZ20,LD20,LH20),"")</f>
        <v/>
      </c>
      <c r="LW20" s="40" t="str">
        <f>IF(SUM(LT20,LU20)&gt;0,SUM(LT20,LU20),"")</f>
        <v/>
      </c>
      <c r="LX20" s="40" t="str">
        <f>IF(SUM(LL20,LP20)&gt;0,SUM(LL20,LP20),"")</f>
        <v/>
      </c>
      <c r="LY20" s="40" t="str">
        <f>IF(SUM(LK20:LL20,LN20:LP20,LR20)-SUM(LM20,LQ20)&gt;0,SUM(LK20:LL20,LN20:LP20,LR20)-SUM(LM20,LQ20),"")</f>
        <v/>
      </c>
      <c r="LZ20" s="40" t="str">
        <f>IF(SUM(LT20,LU20,LY20)&gt;0,SUM(LT20,LU20,LY20),"")</f>
        <v/>
      </c>
      <c r="MA20" s="18"/>
      <c r="MB20" s="18"/>
      <c r="MC20" s="18"/>
      <c r="MD20" s="18"/>
      <c r="ME20" s="18"/>
      <c r="MF20" s="18"/>
      <c r="MG20" s="18"/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1" t="str">
        <f>IF(SUM(MB20,MF20)&gt;0,SUM(MB20,MF20),"")</f>
        <v/>
      </c>
      <c r="MV20" s="11" t="str">
        <f>IF(SUM(MA20:MB20,MD20:MF20,MH20)-MC20-MG20&gt;0,SUM(MA20:MB20,MD20:MF20,MH20)-MC20-MG20,"")</f>
        <v/>
      </c>
      <c r="MW20" s="11" t="str">
        <f>IF(SUM(MI20:MJ20,ML20)-MK20&gt;0,SUM(MI20:MJ20,ML20)-MK20,"")</f>
        <v/>
      </c>
      <c r="MX20" s="11" t="str">
        <f>IF(SUM(MB20,MF20,MJ20)&gt;0,SUM(MB20,MF20,MJ20),"")</f>
        <v/>
      </c>
      <c r="MY20" s="11" t="str">
        <f>IF(SUM(MV20,MW20)&gt;0,SUM(MV20,MW20),"")</f>
        <v/>
      </c>
      <c r="MZ20" s="11" t="str">
        <f>IF(SUM(MN20,MR20)&gt;0,SUM(MN20,MR20),"")</f>
        <v/>
      </c>
      <c r="NA20" s="11" t="str">
        <f>IF(SUM(MM20:MN20,MP20:MR20,MT20)-SUM(MO20,MS20)&gt;0,SUM(MM20:MN20,MP20:MR20,MT20)-SUM(MO20,MS20),"")</f>
        <v/>
      </c>
      <c r="NB20" s="11" t="str">
        <f>IF(SUM(MV20,MW20,NA20)&gt;0,SUM(MV20,MW20,NA20),"")</f>
        <v/>
      </c>
      <c r="NC20" s="17"/>
      <c r="ND20" s="17"/>
      <c r="NE20" s="17"/>
      <c r="NF20" s="17"/>
      <c r="NG20" s="17"/>
      <c r="NH20" s="17"/>
      <c r="NI20" s="17"/>
      <c r="NJ20" s="17"/>
      <c r="NK20" s="17"/>
      <c r="NL20" s="17"/>
      <c r="NM20" s="17"/>
      <c r="NN20" s="17"/>
      <c r="NO20" s="17"/>
      <c r="NP20" s="17"/>
      <c r="NQ20" s="17"/>
      <c r="NR20" s="17"/>
      <c r="NS20" s="17"/>
      <c r="NT20" s="17"/>
      <c r="NU20" s="17"/>
      <c r="NV20" s="17"/>
      <c r="NW20" s="40" t="str">
        <f>IF(SUM(ND20,NH20)&gt;0,SUM(ND20,NH20),"")</f>
        <v/>
      </c>
      <c r="NX20" s="40" t="str">
        <f>IF(SUM(NC20:ND20,NF20:NH20,NJ20)-NE20-NI20&gt;0,SUM(NC20:ND20,NF20:NH20,NJ20)-NE20-NI20,"")</f>
        <v/>
      </c>
      <c r="NY20" s="40" t="str">
        <f>IF(SUM(NK20:NL20,NN20)-NM20&gt;0,SUM(NK20:NL20,NN20)-NM20,"")</f>
        <v/>
      </c>
      <c r="NZ20" s="40" t="str">
        <f>IF(SUM(ND20,NH20,NL20)&gt;0,SUM(ND20,NH20,NL20),"")</f>
        <v/>
      </c>
      <c r="OA20" s="40" t="str">
        <f>IF(SUM(NX20,NY20)&gt;0,SUM(NX20,NY20),"")</f>
        <v/>
      </c>
      <c r="OB20" s="40" t="str">
        <f>IF(SUM(NP20,NT20)&gt;0,SUM(NP20,NT20),"")</f>
        <v/>
      </c>
      <c r="OC20" s="40" t="str">
        <f>IF(SUM(NO20:NP20,NR20:NT20,NV20)-SUM(NQ20,NU20)&gt;0,SUM(NO20:NP20,NR20:NT20,NV20)-SUM(NQ20,NU20),"")</f>
        <v/>
      </c>
      <c r="OD20" s="40" t="str">
        <f>IF(SUM(NX20,NY20,OC20)&gt;0,SUM(NX20,NY20,OC20),"")</f>
        <v/>
      </c>
      <c r="OE20" s="18"/>
      <c r="OF20" s="18"/>
      <c r="OG20" s="18"/>
      <c r="OH20" s="18"/>
      <c r="OI20" s="18"/>
      <c r="OJ20" s="18"/>
      <c r="OK20" s="18"/>
      <c r="OL20" s="18"/>
      <c r="OM20" s="18"/>
      <c r="ON20" s="18"/>
      <c r="OO20" s="18"/>
      <c r="OP20" s="18"/>
      <c r="OQ20" s="18"/>
      <c r="OR20" s="18"/>
      <c r="OS20" s="18"/>
      <c r="OT20" s="18"/>
      <c r="OU20" s="18"/>
      <c r="OV20" s="18"/>
      <c r="OW20" s="18"/>
      <c r="OX20" s="18"/>
      <c r="OY20" s="11" t="str">
        <f>IF(SUM(OF20,OJ20)&gt;0,SUM(OF20,OJ20),"")</f>
        <v/>
      </c>
      <c r="OZ20" s="11" t="str">
        <f>IF(SUM(OE20:OF20,OH20:OJ20,OL20)-OG20-OK20&gt;0,SUM(OE20:OF20,OH20:OJ20,OL20)-OG20-OK20,"")</f>
        <v/>
      </c>
      <c r="PA20" s="11" t="str">
        <f>IF(SUM(OM20:ON20,OP20)-OO20&gt;0,SUM(OM20:ON20,OP20)-OO20,"")</f>
        <v/>
      </c>
      <c r="PB20" s="11" t="str">
        <f>IF(SUM(OF20,OJ20,ON20)&gt;0,SUM(OF20,OJ20,ON20),"")</f>
        <v/>
      </c>
      <c r="PC20" s="11" t="str">
        <f>IF(SUM(OZ20,PA20)&gt;0,SUM(OZ20,PA20),"")</f>
        <v/>
      </c>
      <c r="PD20" s="11" t="str">
        <f>IF(SUM(OR20,OV20)&gt;0,SUM(OR20,OV20),"")</f>
        <v/>
      </c>
      <c r="PE20" s="11" t="str">
        <f>IF(SUM(OQ20:OR20,OT20:OV20,OX20)-SUM(OS20,OW20)&gt;0,SUM(OQ20:OR20,OT20:OV20,OX20)-SUM(OS20,OW20),"")</f>
        <v/>
      </c>
      <c r="PF20" s="11" t="str">
        <f>IF(SUM(OZ20,PA20,PE20)&gt;0,SUM(OZ20,PA20,PE20),"")</f>
        <v/>
      </c>
      <c r="PG20" s="17"/>
      <c r="PH20" s="17"/>
      <c r="PI20" s="17"/>
      <c r="PJ20" s="17"/>
      <c r="PK20" s="17"/>
      <c r="PL20" s="17"/>
      <c r="PM20" s="17"/>
      <c r="PN20" s="17"/>
      <c r="PO20" s="17"/>
      <c r="PP20" s="17"/>
      <c r="PQ20" s="17"/>
      <c r="PR20" s="17"/>
      <c r="PS20" s="17"/>
      <c r="PT20" s="17"/>
      <c r="PU20" s="17"/>
      <c r="PV20" s="17"/>
      <c r="PW20" s="17"/>
      <c r="PX20" s="17"/>
      <c r="PY20" s="17"/>
      <c r="PZ20" s="17"/>
      <c r="QA20" s="40" t="str">
        <f>IF(SUM(PH20,PL20)&gt;0,SUM(PH20,PL20),"")</f>
        <v/>
      </c>
      <c r="QB20" s="40" t="str">
        <f>IF(SUM(PG20:PH20,PJ20:PL20,PN20)-PI20-PM20&gt;0,SUM(PG20:PH20,PJ20:PL20,PN20)-PI20-PM20,"")</f>
        <v/>
      </c>
      <c r="QC20" s="40" t="str">
        <f>IF(SUM(PO20:PP20,PR20)-PQ20&gt;0,SUM(PO20:PP20,PR20)-PQ20,"")</f>
        <v/>
      </c>
      <c r="QD20" s="40" t="str">
        <f>IF(SUM(PH20,PL20,PP20)&gt;0,SUM(PH20,PL20,PP20),"")</f>
        <v/>
      </c>
      <c r="QE20" s="40" t="str">
        <f>IF(SUM(QB20,QC20)&gt;0,SUM(QB20,QC20),"")</f>
        <v/>
      </c>
      <c r="QF20" s="40" t="str">
        <f>IF(SUM(PT20,PX20)&gt;0,SUM(PT20,PX20),"")</f>
        <v/>
      </c>
      <c r="QG20" s="40" t="str">
        <f>IF(SUM(PS20:PT20,PV20:PX20,PZ20)-SUM(PU20,PY20)&gt;0,SUM(PS20:PT20,PV20:PX20,PZ20)-SUM(PU20,PY20),"")</f>
        <v/>
      </c>
      <c r="QH20" s="40" t="str">
        <f>IF(SUM(QB20,QC20,QG20)&gt;0,SUM(QB20,QC20,QG20),"")</f>
        <v/>
      </c>
      <c r="QI20" s="18"/>
      <c r="QJ20" s="18"/>
      <c r="QK20" s="18"/>
      <c r="QL20" s="18"/>
      <c r="QM20" s="18"/>
      <c r="QN20" s="18"/>
      <c r="QO20" s="18"/>
      <c r="QP20" s="18"/>
      <c r="QQ20" s="18"/>
      <c r="QR20" s="18"/>
      <c r="QS20" s="18"/>
      <c r="QT20" s="18"/>
      <c r="QU20" s="18"/>
      <c r="QV20" s="18"/>
      <c r="QW20" s="18"/>
      <c r="QX20" s="18"/>
      <c r="QY20" s="18"/>
      <c r="QZ20" s="18"/>
      <c r="RA20" s="18"/>
      <c r="RB20" s="18"/>
      <c r="RC20" s="11" t="str">
        <f>IF(SUM(QJ20,QN20)&gt;0,SUM(QJ20,QN20),"")</f>
        <v/>
      </c>
      <c r="RD20" s="11" t="str">
        <f>IF(SUM(QI20:QJ20,QL20:QN20,QP20)-QK20-QO20&gt;0,SUM(QI20:QJ20,QL20:QN20,QP20)-QK20-QO20,"")</f>
        <v/>
      </c>
      <c r="RE20" s="11" t="str">
        <f>IF(SUM(QQ20:QR20,QT20)-QS20&gt;0,SUM(QQ20:QR20,QT20)-QS20,"")</f>
        <v/>
      </c>
      <c r="RF20" s="11" t="str">
        <f>IF(SUM(QJ20,QN20,QR20)&gt;0,SUM(QJ20,QN20,QR20),"")</f>
        <v/>
      </c>
      <c r="RG20" s="11" t="str">
        <f>IF(SUM(RD20,RE20)&gt;0,SUM(RD20,RE20),"")</f>
        <v/>
      </c>
      <c r="RH20" s="11" t="str">
        <f>IF(SUM(QV20,QZ20)&gt;0,SUM(QV20,QZ20),"")</f>
        <v/>
      </c>
      <c r="RI20" s="11" t="str">
        <f>IF(SUM(QU20:QV20,QX20:QZ20,RB20)-SUM(QW20,RA20)&gt;0,SUM(QU20:QV20,QX20:QZ20,RB20)-SUM(QW20,RA20),"")</f>
        <v/>
      </c>
      <c r="RJ20" s="11" t="str">
        <f>IF(SUM(RD20,RE20,RI20)&gt;0,SUM(RD20,RE20,RI20),"")</f>
        <v/>
      </c>
      <c r="RK20" s="17"/>
      <c r="RL20" s="17"/>
      <c r="RM20" s="17"/>
      <c r="RN20" s="17"/>
      <c r="RO20" s="17"/>
      <c r="RP20" s="17"/>
      <c r="RQ20" s="17"/>
      <c r="RR20" s="17"/>
      <c r="RS20" s="17"/>
      <c r="RT20" s="17"/>
      <c r="RU20" s="17"/>
      <c r="RV20" s="17"/>
      <c r="RW20" s="17"/>
      <c r="RX20" s="17"/>
      <c r="RY20" s="17"/>
      <c r="RZ20" s="17"/>
      <c r="SA20" s="17"/>
      <c r="SB20" s="17"/>
      <c r="SC20" s="17"/>
      <c r="SD20" s="17"/>
      <c r="SE20" s="40" t="str">
        <f>IF(SUM(RL20,RP20)&gt;0,SUM(RL20,RP20),"")</f>
        <v/>
      </c>
      <c r="SF20" s="40" t="str">
        <f>IF(SUM(RK20:RL20,RN20:RP20,RR20)-RM20-RQ20&gt;0,SUM(RK20:RL20,RN20:RP20,RR20)-RM20-RQ20,"")</f>
        <v/>
      </c>
      <c r="SG20" s="40" t="str">
        <f>IF(SUM(RS20:RT20,RV20)-RU20&gt;0,SUM(RS20:RT20,RV20)-RU20,"")</f>
        <v/>
      </c>
      <c r="SH20" s="40" t="str">
        <f>IF(SUM(RL20,RP20,RT20)&gt;0,SUM(RL20,RP20,RT20),"")</f>
        <v/>
      </c>
      <c r="SI20" s="40" t="str">
        <f>IF(SUM(SF20,SG20)&gt;0,SUM(SF20,SG20),"")</f>
        <v/>
      </c>
      <c r="SJ20" s="40" t="str">
        <f>IF(SUM(RX20,SB20)&gt;0,SUM(RX20,SB20),"")</f>
        <v/>
      </c>
      <c r="SK20" s="40" t="str">
        <f>IF(SUM(RW20:RX20,RZ20:SB20,SD20)-SUM(RY20,SC20)&gt;0,SUM(RW20:RX20,RZ20:SB20,SD20)-SUM(RY20,SC20),"")</f>
        <v/>
      </c>
      <c r="SL20" s="40" t="str">
        <f>IF(SUM(SF20,SG20,SK20)&gt;0,SUM(SF20,SG20,SK20),"")</f>
        <v/>
      </c>
      <c r="SM20" s="26">
        <f>IF($CA20="P",BK20,(BK20+AO20)/2)</f>
        <v>16.25</v>
      </c>
      <c r="SN20" s="26">
        <f>IF($CA20="P",BL20,(BL20+AP20)/2)</f>
        <v>3.8</v>
      </c>
      <c r="SO20" s="26">
        <f>IF($CA20="P",BM20,(BM20+AQ20)/2)</f>
        <v>0</v>
      </c>
      <c r="SP20" s="26">
        <f>IF($CA20="P",BN20,(BN20+AR20)/2)</f>
        <v>0</v>
      </c>
      <c r="SQ20" s="26">
        <f>IF($CA20="P",BO20,(BO20+AS20)/2)</f>
        <v>18.450000000000003</v>
      </c>
      <c r="SR20" s="26">
        <f>IF($CA20="P",BP20,(BP20+AT20)/2)</f>
        <v>9.6</v>
      </c>
      <c r="SS20" s="26">
        <f>IF($CA20="P",BQ20,(BQ20+AU20)/2)</f>
        <v>0.4</v>
      </c>
      <c r="ST20" s="26">
        <f>IF($CA20="P",BR20,(BR20+AV20)/2)</f>
        <v>0.44999999999999996</v>
      </c>
      <c r="SU20" s="26">
        <f>IF($CA20="P",BS20,(BS20+AW20)/2)</f>
        <v>9.1999999999999993</v>
      </c>
      <c r="SV20" s="26">
        <f>IF($CA20="P",BT20,(BT20+AX20)/2)</f>
        <v>4.45</v>
      </c>
      <c r="SW20" s="26">
        <f>IF($CA20="P",BU20,(BU20+AY20)/2)</f>
        <v>0.4</v>
      </c>
      <c r="SX20" s="26">
        <f>IF($CA20="P",BV20,(BV20+AZ20)/2)</f>
        <v>0.15</v>
      </c>
      <c r="SY20" s="26">
        <f>IF($CA20="P",BW20,(BW20+BA20)/2)</f>
        <v>9.5500000000000007</v>
      </c>
      <c r="SZ20" s="26">
        <f>IF($CA20="P",BX20,(BX20+BB20)/2)</f>
        <v>4.5999999999999996</v>
      </c>
      <c r="TA20" s="26">
        <f>IF($CA20="P",BY20,(BY20+BC20)/2)</f>
        <v>0.1</v>
      </c>
      <c r="TB20" s="26">
        <f>IF($CA20="P",BZ20,(BZ20+BD20)/2)</f>
        <v>0.15</v>
      </c>
      <c r="TC20" s="28" t="s">
        <v>53</v>
      </c>
      <c r="TD20" s="11">
        <f>IF(SUM(SN20,SR20)&gt;0,SUM(SN20,SR20),"")</f>
        <v>13.399999999999999</v>
      </c>
      <c r="TE20" s="11">
        <f>IF(SUM(SM20:SN20,SP20:SR20,ST20)-SO20-SS20&gt;0,SUM(SM20:SN20,SP20:SR20,ST20)-SO20-SS20,"")</f>
        <v>48.150000000000006</v>
      </c>
      <c r="TF20" s="11">
        <f>IF(SUM(SV20,SZ20)&gt;0,SUM(SV20,SZ20),"")</f>
        <v>9.0500000000000007</v>
      </c>
      <c r="TG20" s="11">
        <f>IF(SUM(SU20:SV20,SX20:SZ20,TB20)-SUM(SW20,TA20)&gt;0,SUM(SU20:SV20,SX20:SZ20,TB20)-SUM(SW20,TA20),"")</f>
        <v>27.6</v>
      </c>
      <c r="TH20" s="11">
        <f>IF(SUM(TE20,TG20)&gt;0,SUM(TE20,TG20),"")</f>
        <v>75.75</v>
      </c>
    </row>
    <row r="21" spans="1:528" x14ac:dyDescent="0.2">
      <c r="A21" s="4" t="str" cm="1">
        <f t="array" ref="A21">IF(AND(H21&lt;&gt;"",H21&lt;&gt;"No DD"),SUMPRODUCT((H$4:H$32&lt;&gt;"")*(H$4:H$32&lt;&gt;"No DD")*(E$4:E$32&gt;E21))+1,IF(H21="No DD",SUMPRODUCT((H$4:H$32="No DD")*(E$4:E$32&gt;E21))+1+SUMPRODUCT((H$4:H$32&lt;&gt;"")*(H$4:H$32&lt;&gt;"No DD")),""))</f>
        <v/>
      </c>
      <c r="B21" s="5" t="s">
        <v>173</v>
      </c>
      <c r="C21" s="4" t="s">
        <v>6</v>
      </c>
      <c r="D21" s="4">
        <v>2006</v>
      </c>
      <c r="E21" s="9">
        <f>SUM(J21:P21)+SUM(J21:M21)*0.0000001+SUM(J21)*0.0000000000001</f>
        <v>96.700009670005002</v>
      </c>
      <c r="F21" s="3" t="str">
        <f>IF(OR(AND(AJ21&gt;=AN$34,AK21&gt;=AN$38,AJ21&lt;&gt;"",AI21=""),AND(AL21&gt;=AN$34,AM21&gt;=AN$38,AL21&lt;&gt;"",AI21=""),AND(BF21&gt;=BJ$34,BG21&gt;=BJ$38,BF21&lt;&gt;"",BE21=""),AND(BH21&gt;=BJ$34,BI21&gt;=BJ$38,BH21&lt;&gt;"",BE21=""),AND(CB21&gt;=CF$34,CC21&gt;=CF$38,CB21&lt;&gt;"",CA21=""),AND(CD21&gt;=CF$34,CE21&gt;=CF$38,CD21&lt;&gt;""),AND(DC21&gt;=DJ$34,DD21&gt;=DJ$38,DC21&lt;&gt;""),AND(DH21&gt;=DJ$34,DI21&gt;=DJ$38,DH21&lt;&gt;""),AND(EE21&gt;=EL$34,EF21&gt;=EL$38,EE21&lt;&gt;""),AND(EJ21&gt;=EL$34,EK21&gt;=EL$38,EJ21&lt;&gt;""),AND(FG21&gt;=FN$34,FH21&gt;=FN$38,FG21&lt;&gt;""),AND(FL21&gt;=FN$34,FM21&gt;=FN$38,FL21&lt;&gt;""),AND(GI21&gt;=GP$34,GJ21&gt;=GP$38,GI21&lt;&gt;""),AND(GN21&gt;=GP$34,GO21&gt;=GP$38,GN21&lt;&gt;""),AND(HK21&gt;=HR$34,HL21&gt;=HR$38,HK21&lt;&gt;""),AND(HP21&gt;=HR$34,HQ21&gt;=HR$38,HP21&lt;&gt;""),AND(IM21&gt;=IT$34,IN21&gt;=IT$38,IM21&lt;&gt;""),AND(IR21&gt;=IT$34,IS21&gt;=IT$38,IR21&lt;&gt;""),AND(JO21&gt;=JV$34,JP21&gt;=JV$38,JO21&lt;&gt;""),AND(JT21&gt;=JV$34,JU21&gt;=JV$38,JT21&lt;&gt;""),AND(KQ21&gt;=KX$34,KR21&gt;=KX$38,KQ21&lt;&gt;""),AND(KV21&gt;=KX$34,KW21&gt;=KX$38,KV21&lt;&gt;""),AND(LS21&gt;=LZ$34,LT21&gt;=LZ$38,LS21&lt;&gt;""),AND(LX21&gt;=LZ$34,LY21&gt;=LZ$38,LX21&lt;&gt;""),AND(MU21&gt;=NB$34,MV21&gt;=NB$38,MU21&lt;&gt;""),AND(MZ21&gt;=NB$34,NA21&gt;=NB$38,MZ21&lt;&gt;""),AND(NW21&gt;=OD$34,NX21&gt;=OD$38,NW21&lt;&gt;""),AND(OB21&gt;=OD$34,OC21&gt;=OD$38,OB21&lt;&gt;""),AND(OY21&gt;=PF$34,OZ21&gt;=PF$38,OY21&lt;&gt;""),AND(PD21&gt;=PF$34,PE21&gt;=PF$38,PD21&lt;&gt;""),AND(QA21&gt;=QH$34,QB21&gt;=QH$38,QA21&lt;&gt;""),AND(QF21&gt;=QH$34,QG21&gt;=QH$38,QF21&lt;&gt;""),AND(RC21&gt;=RJ$34,RD21&gt;=RJ$38,RC21&lt;&gt;""),AND(RH21&gt;=RJ$34,RI21&gt;=RJ$38,RH21&lt;&gt;""),AND(SE21&gt;=SL$34,SF21&gt;=SL$38,SE21&lt;&gt;""),AND(SJ21&gt;=SL$34,SK21&gt;=SL$38,SJ21&lt;&gt;"")),"P","")</f>
        <v/>
      </c>
      <c r="G21" s="3" t="str">
        <f>IF(OR(AND(AK21&gt;=AN$38,AK21&lt;&gt;"",AI21=""),AND(AM21&gt;=AN$38,AM21&lt;&gt;"",AI21=""),AND(BG21&gt;=BJ$38,BG21&lt;&gt;"",BE21=""),AND(BI21&gt;=BJ$38,BI21&lt;&gt;"",BE21=""),AND(CC21&gt;=CF$38,CC21&lt;&gt;"",CA21=""),AND(CE21&gt;=CF$38,CE21&lt;&gt;"",CA21=""),AND(DD21&gt;=DJ$38,DD21&lt;&gt;""),AND(DI21&gt;=DJ$38,DI21&lt;&gt;""),AND(EF21&gt;=EL$38,EF21&lt;&gt;""),AND(EK21&gt;=EL$38,EK21&lt;&gt;""),AND(FH21&gt;=FN$38,FH21&lt;&gt;""),AND(FM21&gt;=FN$38,FM21&lt;&gt;""),AND(GJ21&gt;=GP$38,GJ21&lt;&gt;""),AND(GO21&gt;=GP$38,GO21&lt;&gt;""),AND(HL21&gt;=HR$38,HL21&lt;&gt;""),AND(HQ21&gt;=HR$38,HQ21&lt;&gt;""),AND(IN21&gt;=IT$38,IN21&lt;&gt;""),AND(IS21&gt;=IT$38,IS21&lt;&gt;""),AND(JP21&gt;=JV$38,JP21&lt;&gt;""),AND(JU21&gt;=JV$38,JU21&lt;&gt;""),AND(KR21&gt;=KX$38,KR21&lt;&gt;""),AND(KW21&gt;=KX$38,KW21&lt;&gt;""),AND(LT21&gt;=LZ$38,LT21&lt;&gt;""),AND(LY21&gt;=LZ$38,LY21&lt;&gt;""),AND(MV21&gt;=NB$38,MV21&lt;&gt;""),AND(NA21&gt;=NB$38,NA21&lt;&gt;""),AND(NX21&gt;=OD$38,NX21&lt;&gt;""),AND(OC21&gt;=OD$38,OC21&lt;&gt;""),AND(OZ21&gt;=PF$38,OZ21&lt;&gt;""),AND(PE21&gt;=PF$38,PE21&lt;&gt;""),AND(QB21&gt;=QH$38,QB21&lt;&gt;""),AND(QG21&gt;=QH$38,QG21&lt;&gt;""),AND(RD21&gt;=RJ$38,RD21&lt;&gt;""),AND(RI21&gt;=RJ$38,RI21&lt;&gt;""),AND(SF21&gt;=SL$38,SF21&lt;&gt;""),AND(SK21&gt;=SL$38,SK21&lt;&gt;"")),"P","")</f>
        <v/>
      </c>
      <c r="H21" s="36" t="str">
        <f>IF(AND(G21="P",F21=""),"No DD",IF(OR(AND(AJ21&gt;=AN$37,AK21&gt;=AN$41,AJ21&lt;&gt;"",AI21=""),AND(AL21&gt;=AN$37,AM21&gt;=AN$41,AL21&lt;&gt;"",AI21=""),AND(BF21&gt;=BJ$37,BG21&gt;=BJ$41,BF21&lt;&gt;"",BE21=""),AND(BH21&gt;=BJ$37,BI21&gt;=BJ$41,BH21&lt;&gt;"",BE21=""),AND(CB21&gt;=CF$37,CC21&gt;=CF$41,CB21&lt;&gt;"",CA21=""),AND(CD21&gt;=CF$37,CE21&gt;=CF$41,CD21&lt;&gt;""),AND(DC21&gt;=DJ$37,DD21&gt;=DJ$41,DC21&lt;&gt;""),AND(DH21&gt;=DJ$37,DI21&gt;=DJ$41,DH21&lt;&gt;""),AND(EE21&gt;=EL$37,EF21&gt;=EL$41,EE21&lt;&gt;""),AND(EJ21&gt;=EL$37,EK21&gt;=EL$41,EJ21&lt;&gt;""),AND(FG21&gt;=FN$37,FH21&gt;=FN$41,FG21&lt;&gt;""),AND(FL21&gt;=FN$37,FM21&gt;=FN$41,FL21&lt;&gt;""),AND(GI21&gt;=GP$37,GJ21&gt;=GP$41,GI21&lt;&gt;""),AND(GN21&gt;=GP$37,GO21&gt;=GP$41,GN21&lt;&gt;""),AND(HK21&gt;=HR$37,HL21&gt;=HR$41,HK21&lt;&gt;""),AND(HP21&gt;=HR$37,HQ21&gt;=HR$41,HP21&lt;&gt;""),AND(IM21&gt;=IT$37,IN21&gt;=IT$41,IM21&lt;&gt;""),AND(IR21&gt;=IT$37,IS21&gt;=IT$41,IR21&lt;&gt;""),AND(JO21&gt;=JV$37,JP21&gt;=JV$41,JO21&lt;&gt;""),AND(JT21&gt;=JV$37,JU21&gt;=JV$41,JT21&lt;&gt;""),AND(KQ21&gt;=KX$37,KR21&gt;=KX$41,KQ21&lt;&gt;""),AND(KV21&gt;=KX$37,KW21&gt;=KX$41,KV21&lt;&gt;""),AND(LS21&gt;=LZ$37,LT21&gt;=LZ$41,LS21&lt;&gt;""),AND(LX21&gt;=LZ$37,LY21&gt;=LZ$41,LX21&lt;&gt;""),AND(MU21&gt;=NB$37,MV21&gt;=NB$41,MU21&lt;&gt;""),AND(MZ21&gt;=NB$37,NA21&gt;=NB$41,MZ21&lt;&gt;""),AND(NW21&gt;=OD$37,NX21&gt;=OD$41,NW21&lt;&gt;""),AND(OB21&gt;=OD$37,OC21&gt;=OD$41,OB21&lt;&gt;""),AND(OY21&gt;=PF$37,OZ21&gt;=PF$41,OY21&lt;&gt;""),AND(PD21&gt;=PF$37,PE21&gt;=PF$41,PD21&lt;&gt;""),AND(QA21&gt;=QH$37,QB21&gt;=QH$41,QA21&lt;&gt;""),AND(QF21&gt;=QH$37,QG21&gt;=QH$41,QF21&lt;&gt;""),AND(RC21&gt;=RJ$37,RD21&gt;=RJ$41,RC21&lt;&gt;""),AND(RH21&gt;=RJ$37,RI21&gt;=RJ$41,RH21&lt;&gt;""),AND(SE21&gt;=SL$37,SF21&gt;=SL$41,SE21&lt;&gt;""),AND(SJ21&gt;=SL$37,SK21&gt;=SL$41,SJ21&lt;&gt;"")),"Merit",IF(OR(AND(AJ21&gt;=AN$36,AK21&gt;=AN$40,AJ21&lt;&gt;"",AI21=""),AND(AL21&gt;=AN$36,AM21&gt;=AN$40,AL21&lt;&gt;"",AI21=""),AND(BF21&gt;=BJ$36,BG21&gt;=BJ$40,BF21&lt;&gt;"",BE21=""),AND(BH21&gt;=BJ$36,BI21&gt;=BJ$40,BH21&lt;&gt;"",BE21=""),AND(CB21&gt;=CF$36,CC21&gt;=CF$40,CB21&lt;&gt;"",CA21=""),AND(CD21&gt;=CF$36,CE21&gt;=CF$40,CD21&lt;&gt;""),AND(DC21&gt;=DJ$36,DD21&gt;=DJ$40,DC21&lt;&gt;""),AND(DH21&gt;=DJ$36,DI21&gt;=DJ$40,DH21&lt;&gt;""),AND(EE21&gt;=EL$36,EF21&gt;=EL$40,EE21&lt;&gt;""),AND(EJ21&gt;=EL$36,EK21&gt;=EL$40,EJ21&lt;&gt;""),AND(FG21&gt;=FN$36,FH21&gt;=FN$40,FG21&lt;&gt;""),AND(FL21&gt;=FN$36,FM21&gt;=FN$40,FL21&lt;&gt;""),AND(GI21&gt;=GP$36,GJ21&gt;=GP$40,GI21&lt;&gt;""),AND(GN21&gt;=GP$36,GO21&gt;=GP$40,GN21&lt;&gt;""),AND(HK21&gt;=HR$36,HL21&gt;=HR$40,HK21&lt;&gt;""),AND(HP21&gt;=HR$36,HQ21&gt;=HR$40,HP21&lt;&gt;""),AND(IM21&gt;=IT$36,IN21&gt;=IT$40,IM21&lt;&gt;""),AND(IR21&gt;=IT$36,IS21&gt;=IT$40,IR21&lt;&gt;""),AND(JO21&gt;=JV$36,JP21&gt;=JV$40,JO21&lt;&gt;""),AND(JT21&gt;=JV$36,JU21&gt;=JV$40,JT21&lt;&gt;""),AND(KQ21&gt;=KX$36,KR21&gt;=KX$40,KQ21&lt;&gt;""),AND(KV21&gt;=KX$36,KW21&gt;=KX$40,KV21&lt;&gt;""),AND(LS21&gt;=LZ$36,LT21&gt;=LZ$40,LS21&lt;&gt;""),AND(LX21&gt;=LZ$36,LY21&gt;=LZ$40,LX21&lt;&gt;""),AND(MU21&gt;=NB$36,MV21&gt;=NB$40,MU21&lt;&gt;""),AND(MZ21&gt;=NB$36,NA21&gt;=NB$40,MZ21&lt;&gt;""),AND(NW21&gt;=OD$36,NX21&gt;=OD$40,NW21&lt;&gt;""),AND(OB21&gt;=OD$36,OC21&gt;=OD$40,OB21&lt;&gt;""),AND(OY21&gt;=PF$36,OZ21&gt;=PF$40,OY21&lt;&gt;""),AND(PD21&gt;=PF$36,PE21&gt;=PF$40,PD21&lt;&gt;""),AND(QA21&gt;=QH$36,QB21&gt;=QH$40,QA21&lt;&gt;""),AND(QF21&gt;=QH$36,QG21&gt;=QH$40,QF21&lt;&gt;""),AND(RC21&gt;=RJ$36,RD21&gt;=RJ$40,RC21&lt;&gt;""),AND(RH21&gt;=RJ$36,RI21&gt;=RJ$40,RH21&lt;&gt;""),AND(SE21&gt;=SL$36,SF21&gt;=SL$40,SE21&lt;&gt;""),AND(SJ21&gt;=SL$36,SK21&gt;=SL$40,SJ21&lt;&gt;"")),"Excellence",IF(I21="P","Worlds Team",IF(F21="P","National Team","")))))</f>
        <v/>
      </c>
      <c r="I21" s="3" t="str">
        <f>IF(OR(AND(AJ21&gt;=AN$35,AK21&gt;=AN$39,AJ21&lt;&gt;"",AI21=""),AND(AL21&gt;=AN$35,AM21&gt;=AN$39,AL21&lt;&gt;"",AI21=""),AND(BF21&gt;=BJ$35,BG21&gt;=BJ$39,BF21&lt;&gt;"",BE21=""),AND(BH21&gt;=BJ$35,BI21&gt;=BJ$39,BH21&lt;&gt;"",BE21=""),AND(CB21&gt;=CF$35,CC21&gt;=CF$39,CB21&lt;&gt;"",CA21=""),AND(CD21&gt;=CF$35,CE21&gt;=CF$39,CD21&lt;&gt;""),AND(DC21&gt;=DJ$35,DD21&gt;=DJ$39,DC21&lt;&gt;""),AND(DH21&gt;=DJ$35,DI21&gt;=DJ$39,DH21&lt;&gt;""),AND(EE21&gt;=EL$35,EF21&gt;=EL$39,EE21&lt;&gt;""),AND(EJ21&gt;=EL$35,EK21&gt;=EL$39,EJ21&lt;&gt;""),AND(FG21&gt;=FN$35,FH21&gt;=FN$39,FG21&lt;&gt;""),AND(FL21&gt;=FN$35,FM21&gt;=FN$39,FL21&lt;&gt;""),AND(GI21&gt;=GP$35,GJ21&gt;=GP$39,GI21&lt;&gt;""),AND(GN21&gt;=GP$35,GO21&gt;=GP$39,GN21&lt;&gt;""),AND(HK21&gt;=HR$35,HL21&gt;=HR$39,HK21&lt;&gt;""),AND(HP21&gt;=HR$35,HQ21&gt;=HR$39,HP21&lt;&gt;""),AND(IM21&gt;=IT$35,IN21&gt;=IT$39,IM21&lt;&gt;""),AND(IR21&gt;=IT$35,IS21&gt;=IT$39,IR21&lt;&gt;""),AND(JO21&gt;=JV$35,JP21&gt;=JV$39,JO21&lt;&gt;""),AND(JT21&gt;=JV$35,JU21&gt;=JV$39,JT21&lt;&gt;""),AND(KQ21&gt;=KX$35,KR21&gt;=KX$39,KQ21&lt;&gt;""),AND(KV21&gt;=KX$35,KW21&gt;=KX$39,KV21&lt;&gt;""),AND(LS21&gt;=LZ$35,LT21&gt;=LZ$39,LS21&lt;&gt;""),AND(LX21&gt;=LZ$35,LY21&gt;=LZ$39,LX21&lt;&gt;""),AND(MU21&gt;=NB$35,MV21&gt;=NB$39,MU21&lt;&gt;""),AND(MZ21&gt;=NB$35,NA21&gt;=NB$39,MZ21&lt;&gt;""),AND(NW21&gt;=OD$35,NX21&gt;=OD$39,NW21&lt;&gt;""),AND(OB21&gt;=OD$35,OC21&gt;=OD$39,OB21&lt;&gt;""),AND(OY21&gt;=PF$35,OZ21&gt;=PF$39,OY21&lt;&gt;""),AND(PD21&gt;=PF$35,PE21&gt;=PF$39,PD21&lt;&gt;""),AND(QA21&gt;=QH$35,QB21&gt;=QH$39,QA21&lt;&gt;""),AND(QF21&gt;=QH$35,QG21&gt;=QH$39,QF21&lt;&gt;""),AND(RC21&gt;=RJ$35,RD21&gt;=RJ$39,RC21&lt;&gt;""),AND(RH21&gt;=RJ$35,RI21&gt;=RJ$39,RH21&lt;&gt;""),AND(SE21&gt;=SL$35,SF21&gt;=SL$39,SE21&lt;&gt;""),AND(SJ21&gt;=SL$35,SK21&gt;=SL$39,SJ21&lt;&gt;"")),"P","")</f>
        <v/>
      </c>
      <c r="J21" s="8">
        <f>IF(COUNT(AK21,BG21,CC21)&gt;0,LARGE((AK21,BG21,CC21),1),0)</f>
        <v>49.900000000000006</v>
      </c>
      <c r="K21" s="8" t="str">
        <f>IF(J21=0,"",IF(J21=CC21,$BK$1,IF(J21=BG21,$AO$1,IF(J21=AK21,$S$1,""))))</f>
        <v>2025 Nationals</v>
      </c>
      <c r="L21" s="8">
        <f>IF(COUNT(AK21,BG21,CC21)&gt;1,LARGE((AK21,BG21,CC21),2),0)</f>
        <v>46.800000000000004</v>
      </c>
      <c r="M21" s="8" t="str">
        <f>IF(K21=0,"",IF(AND(L21=J21,L21=AK21,K21=BG21),$S$1,IF(AND(L21=J21,L21=AK21,L21=CC21),$S$1,IF(AND(L21=J21,L21=CC21,L21=BG21),$AO$1,IF(L21=CC21,$BK$1,IF(L21=BG21,$AO$1,IF(L21=AK21,$S$1,"")))))))</f>
        <v>2025 Elite Canada</v>
      </c>
      <c r="N21" s="8">
        <f>IF(MAX(AM21,BI21,CE21)&gt;0,MAX(AM21,BI21,CE21),0)</f>
        <v>0</v>
      </c>
      <c r="O21" s="8" t="str">
        <f>IF(N21=0,"",IF(N21=CE21,$BK$1,IF(N21=BI21,$AO$1,IF(N21=AM21,$S$1,""))))</f>
        <v/>
      </c>
      <c r="P21" s="8" t="str">
        <f>IF(MAX(CG21:CH21)&gt;0,MAX(CG21:CH21),"")</f>
        <v/>
      </c>
      <c r="Q21" s="11" t="str">
        <f>IF(P21="","",IF(P21=CG21,"("&amp;CG$2&amp;")",IF(P21=CH21,"("&amp;CH$2&amp;")")))</f>
        <v/>
      </c>
      <c r="R21" s="8" t="str">
        <f>IF(P21="","",IF(P21=CG21,IF(P21+IF(L21="",0,L21)=SF21,$RK$1,IF(P21+IF(L21="",0,L21)=RD21,$QI$1,IF(P21+IF(L21="",0,L21)=QB21,$PG$1,IF(P21+IF(L21="",0,L21)=OZ21,$OE$1,IF(P21+IF(L21="",0,L21)=NX21,$NC$1,IF(P21+IF(L21="",0,L21)=MV21,$MA$1,IF(P21+IF(L21="",0,L21)=LT21,$KY$1,IF(P21+IF(L21="",0,L21)=KR21,$JW$1,IF(P21+IF(L21="",0,L21)=JP21,$IU$1,IF(P21+IF(L21="",0,L21)=IN21,$HS$1,IF(P21+IF(L21="",0,L21)=HL21,$GQ$1,IF(P21+IF(L21="",0,L21)=GJ21,$FO$1,IF(P21+IF(L21="",0,L21)=FH21,$EM$1,IF(P21+IF(L21="",0,L21)=EF21,$DK$1,IF(P21+IF(L21="",0,L21)=DD21,$CI$1))))))))))))))),IF(P21=CH21,IF(P21+IF(N21="",0,N21)=SK21,$RK$1,IF(P21+IF(N21="",0,N21)=RI21,$QI$1,IF(P21+IF(N21="",0,N21)=QG21,$PG$1,IF(P21+IF(N21="",0,N21)=PE21,$OE$1,IF(P21+IF(N21="",0,N21)=OC21,$NC$1,IF(P21+IF(N21="",0,N21)=NA21,$MA$1,IF(P21+IF(N21="",0,N21)=LY21,$KY$1,IF(P21+IF(N21="",0,N21)=KW21,$JW$1,IF(P21+IF(N21="",0,N21)=JU21,$IU$1,IF(P21+IF(N21="",0,N21)=IS21,$HS$1,IF(P21+IF(N21="",0,N21)=HQ21,$GQ$1,IF(P21+IF(N21="",0,N21)=GO21,$FO$1,IF(P21+IF(N21="",0,N21)=FM21,$EM$1,IF(P21+IF(N21="",0,N21)=EK21,$DK$1,IF(P21+IF(N21="",0,N21)=DI21,$CI$1))))))))))))))))))</f>
        <v/>
      </c>
      <c r="S21" s="19">
        <v>17.7</v>
      </c>
      <c r="T21" s="19">
        <v>5.6</v>
      </c>
      <c r="U21" s="19">
        <v>1.6</v>
      </c>
      <c r="V21" s="19">
        <v>0</v>
      </c>
      <c r="W21" s="19">
        <v>18.7</v>
      </c>
      <c r="X21" s="19">
        <v>7.2</v>
      </c>
      <c r="Y21" s="19">
        <v>0.8</v>
      </c>
      <c r="Z21" s="19">
        <v>0</v>
      </c>
      <c r="AA21" s="19"/>
      <c r="AB21" s="19"/>
      <c r="AC21" s="19"/>
      <c r="AD21" s="19"/>
      <c r="AE21" s="19"/>
      <c r="AF21" s="19"/>
      <c r="AG21" s="19"/>
      <c r="AH21" s="19"/>
      <c r="AI21" s="27"/>
      <c r="AJ21" s="40">
        <f>IF(SUM(T21,X21)&gt;0,SUM(T21,X21),"")</f>
        <v>12.8</v>
      </c>
      <c r="AK21" s="40">
        <f>IF(SUM(S21:T21,V21:X21,Z21)-U21-Y21&gt;0,SUM(S21:T21,V21:X21,Z21)-U21-Y21,"")</f>
        <v>46.800000000000004</v>
      </c>
      <c r="AL21" s="40" t="str">
        <f>IF(SUM(AB21,AF21)&gt;0,SUM(AB21,AF21),"")</f>
        <v/>
      </c>
      <c r="AM21" s="40" t="str">
        <f>IF(SUM(AA21:AB21,AD21:AF21,AH21)-SUM(AC21,AG21)&gt;0,SUM(AA21:AB21,AD21:AF21,AH21)-SUM(AC21,AG21),"")</f>
        <v/>
      </c>
      <c r="AN21" s="40">
        <f>IF(SUM(AK21,AM21)&gt;0,SUM(AK21,AM21),"")</f>
        <v>46.800000000000004</v>
      </c>
      <c r="AO21" s="18">
        <v>18.2</v>
      </c>
      <c r="AP21" s="18">
        <v>8</v>
      </c>
      <c r="AQ21" s="18">
        <v>0.8</v>
      </c>
      <c r="AR21" s="18">
        <v>0</v>
      </c>
      <c r="AS21" s="18">
        <v>18</v>
      </c>
      <c r="AT21" s="18">
        <v>7.3</v>
      </c>
      <c r="AU21" s="18">
        <v>0.8</v>
      </c>
      <c r="AV21" s="18">
        <v>0</v>
      </c>
      <c r="AW21" s="18"/>
      <c r="AX21" s="18"/>
      <c r="AY21" s="18"/>
      <c r="AZ21" s="18"/>
      <c r="BA21" s="18"/>
      <c r="BB21" s="18"/>
      <c r="BC21" s="18"/>
      <c r="BD21" s="18"/>
      <c r="BE21" s="28"/>
      <c r="BF21" s="11">
        <f>IF(SUM(AP21,AT21)&gt;0,SUM(AP21,AT21),"")</f>
        <v>15.3</v>
      </c>
      <c r="BG21" s="11">
        <f>IF(SUM(AO21:AP21,AR21:AT21,AV21)-AQ21-AU21&gt;0,SUM(AO21:AP21,AR21:AT21,AV21)-AQ21-AU21,"")</f>
        <v>49.900000000000006</v>
      </c>
      <c r="BH21" s="11" t="str">
        <f>IF(SUM(AX21,BB21)&gt;0,SUM(AX21,BB21),"")</f>
        <v/>
      </c>
      <c r="BI21" s="11" t="str">
        <f>IF(SUM(AW21:AX21,AZ21:BB21,BD21)-SUM(AY21,BC21)&gt;0,SUM(AW21:AX21,AZ21:BB21,BD21)-SUM(AY21,BC21),"")</f>
        <v/>
      </c>
      <c r="BJ21" s="11">
        <f>IF(SUM(BG21,BI21)&gt;0,SUM(BG21,BI21),"")</f>
        <v>49.900000000000006</v>
      </c>
      <c r="BK21" s="19"/>
      <c r="BL21" s="19"/>
      <c r="BM21" s="19"/>
      <c r="BN21" s="19"/>
      <c r="BO21" s="19"/>
      <c r="BP21" s="19"/>
      <c r="BQ21" s="19"/>
      <c r="BR21" s="19"/>
      <c r="BS21" s="19"/>
      <c r="BT21" s="19"/>
      <c r="BU21" s="19"/>
      <c r="BV21" s="19"/>
      <c r="BW21" s="19"/>
      <c r="BX21" s="19"/>
      <c r="BY21" s="19"/>
      <c r="BZ21" s="19"/>
      <c r="CA21" s="27"/>
      <c r="CB21" s="40" t="str">
        <f>IF(SUM(BL21,BP21)&gt;0,SUM(BL21,BP21),"")</f>
        <v/>
      </c>
      <c r="CC21" s="40" t="str">
        <f>IF(SUM(BK21:BL21,BN21:BP21,BR21)-BM21-BQ21&gt;0,SUM(BK21:BL21,BN21:BP21,BR21)-BM21-BQ21,"")</f>
        <v/>
      </c>
      <c r="CD21" s="40" t="str">
        <f>IF(SUM(BT21,BX21)&gt;0,SUM(BT21,BX21),"")</f>
        <v/>
      </c>
      <c r="CE21" s="40" t="str">
        <f>IF(SUM(BS21:BT21,BV21:BX21,BZ21)-SUM(BU21,BY21)&gt;0,SUM(BS21:BT21,BV21:BX21,BZ21)-SUM(BU21,BY21),"")</f>
        <v/>
      </c>
      <c r="CF21" s="40" t="str">
        <f>IF(SUM(CC21,CE21)&gt;0,SUM(CC21,CE21),"")</f>
        <v/>
      </c>
      <c r="CG21" s="51" t="str">
        <f>IF(MAX(DD21,EF21,FH21,GJ21,HL21,IN21,JP21,KR21,LT21,MV21,NX21,OZ21,QB21,RD21,SF21)-IF(L21="",0,L21)&gt;0.001,MAX(DD21,EF21,FH21,GJ21,HL21,IN21,JP21,KR21,LT21,MV21,NX21,OZ21,QB21,RD21,SF21)-IF(L21="",0,L21),"")</f>
        <v/>
      </c>
      <c r="CH21" s="51" t="str">
        <f>IF(MAX(DI21,EK21,FM21,GO21,HQ21,IS21,JU21,KW21,LY21,NA21,OC21,PE21,QG21,RI21,SK21)-IF(N21="",0,N21)&gt;0.001,MAX(DI21,EK21,FM21,GO21,HQ21,IS21,JU21,KW21,LY21,NA21,OC21,PE21,QG21,RI21,SK21)-IF(N21="",0,N21),"")</f>
        <v/>
      </c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17"/>
      <c r="CU21" s="17"/>
      <c r="CV21" s="17"/>
      <c r="CW21" s="17"/>
      <c r="CX21" s="17"/>
      <c r="CY21" s="17"/>
      <c r="CZ21" s="17"/>
      <c r="DA21" s="17"/>
      <c r="DB21" s="17"/>
      <c r="DC21" s="40" t="str">
        <f>IF(SUM(CJ21,CN21)&gt;0,SUM(CJ21,CN21),"")</f>
        <v/>
      </c>
      <c r="DD21" s="40" t="str">
        <f>IF(SUM(CI21:CJ21,CL21:CN21,CP21)-CK21-CO21&gt;0,SUM(CI21:CJ21,CL21:CN21,CP21)-CK21-CO21,"")</f>
        <v/>
      </c>
      <c r="DE21" s="40" t="str">
        <f>IF(SUM(CQ21:CR21,CT21)-CS21&gt;0,SUM(CQ21:CR21,CT21)-CS21,"")</f>
        <v/>
      </c>
      <c r="DF21" s="40" t="str">
        <f>IF(SUM(CJ21,CN21,CR21)&gt;0,SUM(CJ21,CN21,CR21),"")</f>
        <v/>
      </c>
      <c r="DG21" s="40" t="str">
        <f>IF(SUM(DD21,DE21)&gt;0,SUM(DD21,DE21),"")</f>
        <v/>
      </c>
      <c r="DH21" s="40" t="str">
        <f>IF(SUM(CV21,CZ21)&gt;0,SUM(CV21,CZ21),"")</f>
        <v/>
      </c>
      <c r="DI21" s="40" t="str">
        <f>IF(SUM(CU21:CV21,CX21:CZ21,DB21)-SUM(CW21,DA21)&gt;0,SUM(CU21:CV21,CX21:CZ21,DB21)-SUM(CW21,DA21),"")</f>
        <v/>
      </c>
      <c r="DJ21" s="40" t="str">
        <f>IF(SUM(DD21,DE21,DI21)&gt;0,SUM(DD21,DE21,DI21),"")</f>
        <v/>
      </c>
      <c r="DK21" s="18"/>
      <c r="DL21" s="18"/>
      <c r="DM21" s="18"/>
      <c r="DN21" s="18"/>
      <c r="DO21" s="18"/>
      <c r="DP21" s="18"/>
      <c r="DQ21" s="18"/>
      <c r="DR21" s="18"/>
      <c r="DS21" s="18"/>
      <c r="DT21" s="18"/>
      <c r="DU21" s="18"/>
      <c r="DV21" s="18"/>
      <c r="DW21" s="18"/>
      <c r="DX21" s="18"/>
      <c r="DY21" s="18"/>
      <c r="DZ21" s="18"/>
      <c r="EA21" s="18"/>
      <c r="EB21" s="18"/>
      <c r="EC21" s="18"/>
      <c r="ED21" s="18"/>
      <c r="EE21" s="11" t="str">
        <f>IF(SUM(DL21,DP21)&gt;0,SUM(DL21,DP21),"")</f>
        <v/>
      </c>
      <c r="EF21" s="11" t="str">
        <f>IF(SUM(DK21:DL21,DN21:DP21,DR21)-DM21-DQ21&gt;0,SUM(DK21:DL21,DN21:DP21,DR21)-DM21-DQ21,"")</f>
        <v/>
      </c>
      <c r="EG21" s="11" t="str">
        <f>IF(SUM(DS21:DT21,DV21)-DU21&gt;0,SUM(DS21:DT21,DV21)-DU21,"")</f>
        <v/>
      </c>
      <c r="EH21" s="11" t="str">
        <f>IF(SUM(DL21,DP21,DT21)&gt;0,SUM(DL21,DP21,DT21),"")</f>
        <v/>
      </c>
      <c r="EI21" s="11" t="str">
        <f>IF(SUM(EF21,EG21)&gt;0,SUM(EF21,EG21),"")</f>
        <v/>
      </c>
      <c r="EJ21" s="11" t="str">
        <f>IF(SUM(DX21,EB21)&gt;0,SUM(DX21,EB21),"")</f>
        <v/>
      </c>
      <c r="EK21" s="11" t="str">
        <f>IF(SUM(DW21:DX21,DZ21:EB21,ED21)-SUM(DY21,EC21)&gt;0,SUM(DW21:DX21,DZ21:EB21,ED21)-SUM(DY21,EC21),"")</f>
        <v/>
      </c>
      <c r="EL21" s="11" t="str">
        <f>IF(SUM(EF21,EG21,EK21)&gt;0,SUM(EF21,EG21,EK21),"")</f>
        <v/>
      </c>
      <c r="EM21" s="17"/>
      <c r="EN21" s="17"/>
      <c r="EO21" s="17"/>
      <c r="EP21" s="17"/>
      <c r="EQ21" s="17"/>
      <c r="ER21" s="17"/>
      <c r="ES21" s="17"/>
      <c r="ET21" s="17"/>
      <c r="EU21" s="17"/>
      <c r="EV21" s="17"/>
      <c r="EW21" s="17"/>
      <c r="EX21" s="17"/>
      <c r="EY21" s="17"/>
      <c r="EZ21" s="17"/>
      <c r="FA21" s="17"/>
      <c r="FB21" s="17"/>
      <c r="FC21" s="17"/>
      <c r="FD21" s="17"/>
      <c r="FE21" s="17"/>
      <c r="FF21" s="17"/>
      <c r="FG21" s="40" t="str">
        <f>IF(SUM(EN21,ER21)&gt;0,SUM(EN21,ER21),"")</f>
        <v/>
      </c>
      <c r="FH21" s="40" t="str">
        <f>IF(SUM(EM21:EN21,EP21:ER21,ET21)-EO21-ES21&gt;0,SUM(EM21:EN21,EP21:ER21,ET21)-EO21-ES21,"")</f>
        <v/>
      </c>
      <c r="FI21" s="40" t="str">
        <f>IF(SUM(EU21:EV21,EX21)-EW21&gt;0,SUM(EU21:EV21,EX21)-EW21,"")</f>
        <v/>
      </c>
      <c r="FJ21" s="40" t="str">
        <f>IF(SUM(EN21,ER21,EV21)&gt;0,SUM(EN21,ER21,EV21),"")</f>
        <v/>
      </c>
      <c r="FK21" s="40" t="str">
        <f>IF(SUM(FH21,FI21)&gt;0,SUM(FH21,FI21),"")</f>
        <v/>
      </c>
      <c r="FL21" s="40" t="str">
        <f>IF(SUM(EZ21,FD21)&gt;0,SUM(EZ21,FD21),"")</f>
        <v/>
      </c>
      <c r="FM21" s="40" t="str">
        <f>IF(SUM(EY21:EZ21,FB21:FD21,FF21)-SUM(FA21,FE21)&gt;0,SUM(EY21:EZ21,FB21:FD21,FF21)-SUM(FA21,FE21),"")</f>
        <v/>
      </c>
      <c r="FN21" s="40" t="str">
        <f>IF(SUM(FH21,FI21,FM21)&gt;0,SUM(FH21,FI21,FM21),"")</f>
        <v/>
      </c>
      <c r="FO21" s="18"/>
      <c r="FP21" s="18"/>
      <c r="FQ21" s="18"/>
      <c r="FR21" s="18"/>
      <c r="FS21" s="18"/>
      <c r="FT21" s="18"/>
      <c r="FU21" s="18"/>
      <c r="FV21" s="18"/>
      <c r="FW21" s="18"/>
      <c r="FX21" s="18"/>
      <c r="FY21" s="18"/>
      <c r="FZ21" s="18"/>
      <c r="GA21" s="18"/>
      <c r="GB21" s="18"/>
      <c r="GC21" s="18"/>
      <c r="GD21" s="18"/>
      <c r="GE21" s="18"/>
      <c r="GF21" s="18"/>
      <c r="GG21" s="18"/>
      <c r="GH21" s="18"/>
      <c r="GI21" s="11" t="str">
        <f>IF(SUM(FP21,FT21)&gt;0,SUM(FP21,FT21),"")</f>
        <v/>
      </c>
      <c r="GJ21" s="11" t="str">
        <f>IF(SUM(FO21:FP21,FR21:FT21,FV21)-FQ21-FU21&gt;0,SUM(FO21:FP21,FR21:FT21,FV21)-FQ21-FU21,"")</f>
        <v/>
      </c>
      <c r="GK21" s="11" t="str">
        <f>IF(SUM(FW21:FX21,FZ21)-FY21&gt;0,SUM(FW21:FX21,FZ21)-FY21,"")</f>
        <v/>
      </c>
      <c r="GL21" s="11" t="str">
        <f>IF(SUM(FP21,FT21,FX21)&gt;0,SUM(FP21,FT21,FX21),"")</f>
        <v/>
      </c>
      <c r="GM21" s="11" t="str">
        <f>IF(SUM(GJ21,GK21)&gt;0,SUM(GJ21,GK21),"")</f>
        <v/>
      </c>
      <c r="GN21" s="11" t="str">
        <f>IF(SUM(GB21,GF21)&gt;0,SUM(GB21,GF21),"")</f>
        <v/>
      </c>
      <c r="GO21" s="11" t="str">
        <f>IF(SUM(GA21:GB21,GD21:GF21,GH21)-SUM(GC21,GG21)&gt;0,SUM(GA21:GB21,GD21:GF21,GH21)-SUM(GC21,GG21),"")</f>
        <v/>
      </c>
      <c r="GP21" s="11" t="str">
        <f>IF(SUM(GJ21,GK21,GO21)&gt;0,SUM(GJ21,GK21,GO21),"")</f>
        <v/>
      </c>
      <c r="GQ21" s="17"/>
      <c r="GR21" s="17"/>
      <c r="GS21" s="17"/>
      <c r="GT21" s="17"/>
      <c r="GU21" s="17"/>
      <c r="GV21" s="17"/>
      <c r="GW21" s="17"/>
      <c r="GX21" s="17"/>
      <c r="GY21" s="17"/>
      <c r="GZ21" s="17"/>
      <c r="HA21" s="17"/>
      <c r="HB21" s="17"/>
      <c r="HC21" s="17"/>
      <c r="HD21" s="17"/>
      <c r="HE21" s="17"/>
      <c r="HF21" s="17"/>
      <c r="HG21" s="17"/>
      <c r="HH21" s="17"/>
      <c r="HI21" s="17"/>
      <c r="HJ21" s="17"/>
      <c r="HK21" s="40" t="str">
        <f>IF(SUM(GR21,GV21)&gt;0,SUM(GR21,GV21),"")</f>
        <v/>
      </c>
      <c r="HL21" s="40" t="str">
        <f>IF(SUM(GQ21:GR21,GT21:GV21,GX21)-GS21-GW21&gt;0,SUM(GQ21:GR21,GT21:GV21,GX21)-GS21-GW21,"")</f>
        <v/>
      </c>
      <c r="HM21" s="40" t="str">
        <f>IF(SUM(GY21:GZ21,HB21)-HA21&gt;0,SUM(GY21:GZ21,HB21)-HA21,"")</f>
        <v/>
      </c>
      <c r="HN21" s="40" t="str">
        <f>IF(SUM(GR21,GV21,GZ21)&gt;0,SUM(GR21,GV21,GZ21),"")</f>
        <v/>
      </c>
      <c r="HO21" s="40" t="str">
        <f>IF(SUM(HL21,HM21)&gt;0,SUM(HL21,HM21),"")</f>
        <v/>
      </c>
      <c r="HP21" s="40" t="str">
        <f>IF(SUM(HD21,HH21)&gt;0,SUM(HD21,HH21),"")</f>
        <v/>
      </c>
      <c r="HQ21" s="40" t="str">
        <f>IF(SUM(HC21:HD21,HF21:HH21,HJ21)-SUM(HE21,HI21)&gt;0,SUM(HC21:HD21,HF21:HH21,HJ21)-SUM(HE21,HI21),"")</f>
        <v/>
      </c>
      <c r="HR21" s="40" t="str">
        <f>IF(SUM(HL21,HM21,HQ21)&gt;0,SUM(HL21,HM21,HQ21),"")</f>
        <v/>
      </c>
      <c r="HS21" s="18"/>
      <c r="HT21" s="18"/>
      <c r="HU21" s="18"/>
      <c r="HV21" s="18"/>
      <c r="HW21" s="18"/>
      <c r="HX21" s="18"/>
      <c r="HY21" s="18"/>
      <c r="HZ21" s="18"/>
      <c r="IA21" s="18"/>
      <c r="IB21" s="18"/>
      <c r="IC21" s="18"/>
      <c r="ID21" s="18"/>
      <c r="IE21" s="18"/>
      <c r="IF21" s="18"/>
      <c r="IG21" s="18"/>
      <c r="IH21" s="18"/>
      <c r="II21" s="18"/>
      <c r="IJ21" s="18"/>
      <c r="IK21" s="18"/>
      <c r="IL21" s="18"/>
      <c r="IM21" s="11" t="str">
        <f>IF(SUM(HT21,HX21)&gt;0,SUM(HT21,HX21),"")</f>
        <v/>
      </c>
      <c r="IN21" s="11" t="str">
        <f>IF(SUM(HS21:HT21,HV21:HX21,HZ21)-HU21-HY21&gt;0,SUM(HS21:HT21,HV21:HX21,HZ21)-HU21-HY21,"")</f>
        <v/>
      </c>
      <c r="IO21" s="11" t="str">
        <f>IF(SUM(IA21:IB21,ID21)-IC21&gt;0,SUM(IA21:IB21,ID21)-IC21,"")</f>
        <v/>
      </c>
      <c r="IP21" s="11" t="str">
        <f>IF(SUM(HT21,HX21,IB21)&gt;0,SUM(HT21,HX21,IB21),"")</f>
        <v/>
      </c>
      <c r="IQ21" s="11" t="str">
        <f>IF(SUM(IN21,IO21)&gt;0,SUM(IN21,IO21),"")</f>
        <v/>
      </c>
      <c r="IR21" s="11" t="str">
        <f>IF(SUM(IF21,IJ21)&gt;0,SUM(IF21,IJ21),"")</f>
        <v/>
      </c>
      <c r="IS21" s="11" t="str">
        <f>IF(SUM(IE21:IF21,IH21:IJ21,IL21)-SUM(IG21,IK21)&gt;0,SUM(IE21:IF21,IH21:IJ21,IL21)-SUM(IG21,IK21),"")</f>
        <v/>
      </c>
      <c r="IT21" s="11" t="str">
        <f>IF(SUM(IN21,IO21,IS21)&gt;0,SUM(IN21,IO21,IS21),"")</f>
        <v/>
      </c>
      <c r="IU21" s="17"/>
      <c r="IV21" s="17"/>
      <c r="IW21" s="17"/>
      <c r="IX21" s="17"/>
      <c r="IY21" s="17"/>
      <c r="IZ21" s="17"/>
      <c r="JA21" s="17"/>
      <c r="JB21" s="17"/>
      <c r="JC21" s="17"/>
      <c r="JD21" s="17"/>
      <c r="JE21" s="17"/>
      <c r="JF21" s="17"/>
      <c r="JG21" s="17"/>
      <c r="JH21" s="17"/>
      <c r="JI21" s="17"/>
      <c r="JJ21" s="17"/>
      <c r="JK21" s="17"/>
      <c r="JL21" s="17"/>
      <c r="JM21" s="17"/>
      <c r="JN21" s="17"/>
      <c r="JO21" s="40" t="str">
        <f>IF(SUM(IV21,IZ21)&gt;0,SUM(IV21,IZ21),"")</f>
        <v/>
      </c>
      <c r="JP21" s="40" t="str">
        <f>IF(SUM(IU21:IV21,IX21:IZ21,JB21)-IW21-JA21&gt;0,SUM(IU21:IV21,IX21:IZ21,JB21)-IW21-JA21,"")</f>
        <v/>
      </c>
      <c r="JQ21" s="40" t="str">
        <f>IF(SUM(JC21:JD21,JF21)-JE21&gt;0,SUM(JC21:JD21,JF21)-JE21,"")</f>
        <v/>
      </c>
      <c r="JR21" s="40" t="str">
        <f>IF(SUM(IV21,IZ21,JD21)&gt;0,SUM(IV21,IZ21,JD21),"")</f>
        <v/>
      </c>
      <c r="JS21" s="40" t="str">
        <f>IF(SUM(JP21,JQ21)&gt;0,SUM(JP21,JQ21),"")</f>
        <v/>
      </c>
      <c r="JT21" s="40" t="str">
        <f>IF(SUM(JH21,JL21)&gt;0,SUM(JH21,JL21),"")</f>
        <v/>
      </c>
      <c r="JU21" s="40" t="str">
        <f>IF(SUM(JG21:JH21,JJ21:JL21,JN21)-SUM(JI21,JM21)&gt;0,SUM(JG21:JH21,JJ21:JL21,JN21)-SUM(JI21,JM21),"")</f>
        <v/>
      </c>
      <c r="JV21" s="40" t="str">
        <f>IF(SUM(JP21,JQ21,JU21)&gt;0,SUM(JP21,JQ21,JU21),"")</f>
        <v/>
      </c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8"/>
      <c r="KM21" s="18"/>
      <c r="KN21" s="18"/>
      <c r="KO21" s="18"/>
      <c r="KP21" s="18"/>
      <c r="KQ21" s="11" t="str">
        <f>IF(SUM(JX21,KB21)&gt;0,SUM(JX21,KB21),"")</f>
        <v/>
      </c>
      <c r="KR21" s="11" t="str">
        <f>IF(SUM(JW21:JX21,JZ21:KB21,KD21)-JY21-KC21&gt;0,SUM(JW21:JX21,JZ21:KB21,KD21)-JY21-KC21,"")</f>
        <v/>
      </c>
      <c r="KS21" s="11" t="str">
        <f>IF(SUM(KE21:KF21,KH21)-KG21&gt;0,SUM(KE21:KF21,KH21)-KG21,"")</f>
        <v/>
      </c>
      <c r="KT21" s="11" t="str">
        <f>IF(SUM(JX21,KB21,KF21)&gt;0,SUM(JX21,KB21,KF21),"")</f>
        <v/>
      </c>
      <c r="KU21" s="11" t="str">
        <f>IF(SUM(KR21,KS21)&gt;0,SUM(KR21,KS21),"")</f>
        <v/>
      </c>
      <c r="KV21" s="11" t="str">
        <f>IF(SUM(KJ21,KN21)&gt;0,SUM(KJ21,KN21),"")</f>
        <v/>
      </c>
      <c r="KW21" s="11" t="str">
        <f>IF(SUM(KI21:KJ21,KL21:KN21,KP21)-SUM(KK21,KO21)&gt;0,SUM(KI21:KJ21,KL21:KN21,KP21)-SUM(KK21,KO21),"")</f>
        <v/>
      </c>
      <c r="KX21" s="11" t="str">
        <f>IF(SUM(KR21,KS21,KW21)&gt;0,SUM(KR21,KS21,KW21),"")</f>
        <v/>
      </c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40" t="str">
        <f>IF(SUM(KZ21,LD21)&gt;0,SUM(KZ21,LD21),"")</f>
        <v/>
      </c>
      <c r="LT21" s="40" t="str">
        <f>IF(SUM(KY21:KZ21,LB21:LD21,LF21)-LA21-LE21&gt;0,SUM(KY21:KZ21,LB21:LD21,LF21)-LA21-LE21,"")</f>
        <v/>
      </c>
      <c r="LU21" s="40" t="str">
        <f>IF(SUM(LG21:LH21,LJ21)-LI21&gt;0,SUM(LG21:LH21,LJ21)-LI21,"")</f>
        <v/>
      </c>
      <c r="LV21" s="40" t="str">
        <f>IF(SUM(KZ21,LD21,LH21)&gt;0,SUM(KZ21,LD21,LH21),"")</f>
        <v/>
      </c>
      <c r="LW21" s="40" t="str">
        <f>IF(SUM(LT21,LU21)&gt;0,SUM(LT21,LU21),"")</f>
        <v/>
      </c>
      <c r="LX21" s="40" t="str">
        <f>IF(SUM(LL21,LP21)&gt;0,SUM(LL21,LP21),"")</f>
        <v/>
      </c>
      <c r="LY21" s="40" t="str">
        <f>IF(SUM(LK21:LL21,LN21:LP21,LR21)-SUM(LM21,LQ21)&gt;0,SUM(LK21:LL21,LN21:LP21,LR21)-SUM(LM21,LQ21),"")</f>
        <v/>
      </c>
      <c r="LZ21" s="40" t="str">
        <f>IF(SUM(LT21,LU21,LY21)&gt;0,SUM(LT21,LU21,LY21),"")</f>
        <v/>
      </c>
      <c r="MA21" s="18"/>
      <c r="MB21" s="18"/>
      <c r="MC21" s="18"/>
      <c r="MD21" s="18"/>
      <c r="ME21" s="18"/>
      <c r="MF21" s="18"/>
      <c r="MG21" s="18"/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1" t="str">
        <f>IF(SUM(MB21,MF21)&gt;0,SUM(MB21,MF21),"")</f>
        <v/>
      </c>
      <c r="MV21" s="11" t="str">
        <f>IF(SUM(MA21:MB21,MD21:MF21,MH21)-MC21-MG21&gt;0,SUM(MA21:MB21,MD21:MF21,MH21)-MC21-MG21,"")</f>
        <v/>
      </c>
      <c r="MW21" s="11" t="str">
        <f>IF(SUM(MI21:MJ21,ML21)-MK21&gt;0,SUM(MI21:MJ21,ML21)-MK21,"")</f>
        <v/>
      </c>
      <c r="MX21" s="11" t="str">
        <f>IF(SUM(MB21,MF21,MJ21)&gt;0,SUM(MB21,MF21,MJ21),"")</f>
        <v/>
      </c>
      <c r="MY21" s="11" t="str">
        <f>IF(SUM(MV21,MW21)&gt;0,SUM(MV21,MW21),"")</f>
        <v/>
      </c>
      <c r="MZ21" s="11" t="str">
        <f>IF(SUM(MN21,MR21)&gt;0,SUM(MN21,MR21),"")</f>
        <v/>
      </c>
      <c r="NA21" s="11" t="str">
        <f>IF(SUM(MM21:MN21,MP21:MR21,MT21)-SUM(MO21,MS21)&gt;0,SUM(MM21:MN21,MP21:MR21,MT21)-SUM(MO21,MS21),"")</f>
        <v/>
      </c>
      <c r="NB21" s="11" t="str">
        <f>IF(SUM(MV21,MW21,NA21)&gt;0,SUM(MV21,MW21,NA21),"")</f>
        <v/>
      </c>
      <c r="NC21" s="17"/>
      <c r="ND21" s="17"/>
      <c r="NE21" s="17"/>
      <c r="NF21" s="17"/>
      <c r="NG21" s="17"/>
      <c r="NH21" s="17"/>
      <c r="NI21" s="17"/>
      <c r="NJ21" s="17"/>
      <c r="NK21" s="17"/>
      <c r="NL21" s="17"/>
      <c r="NM21" s="17"/>
      <c r="NN21" s="17"/>
      <c r="NO21" s="17"/>
      <c r="NP21" s="17"/>
      <c r="NQ21" s="17"/>
      <c r="NR21" s="17"/>
      <c r="NS21" s="17"/>
      <c r="NT21" s="17"/>
      <c r="NU21" s="17"/>
      <c r="NV21" s="17"/>
      <c r="NW21" s="40" t="str">
        <f>IF(SUM(ND21,NH21)&gt;0,SUM(ND21,NH21),"")</f>
        <v/>
      </c>
      <c r="NX21" s="40" t="str">
        <f>IF(SUM(NC21:ND21,NF21:NH21,NJ21)-NE21-NI21&gt;0,SUM(NC21:ND21,NF21:NH21,NJ21)-NE21-NI21,"")</f>
        <v/>
      </c>
      <c r="NY21" s="40" t="str">
        <f>IF(SUM(NK21:NL21,NN21)-NM21&gt;0,SUM(NK21:NL21,NN21)-NM21,"")</f>
        <v/>
      </c>
      <c r="NZ21" s="40" t="str">
        <f>IF(SUM(ND21,NH21,NL21)&gt;0,SUM(ND21,NH21,NL21),"")</f>
        <v/>
      </c>
      <c r="OA21" s="40" t="str">
        <f>IF(SUM(NX21,NY21)&gt;0,SUM(NX21,NY21),"")</f>
        <v/>
      </c>
      <c r="OB21" s="40" t="str">
        <f>IF(SUM(NP21,NT21)&gt;0,SUM(NP21,NT21),"")</f>
        <v/>
      </c>
      <c r="OC21" s="40" t="str">
        <f>IF(SUM(NO21:NP21,NR21:NT21,NV21)-SUM(NQ21,NU21)&gt;0,SUM(NO21:NP21,NR21:NT21,NV21)-SUM(NQ21,NU21),"")</f>
        <v/>
      </c>
      <c r="OD21" s="40" t="str">
        <f>IF(SUM(NX21,NY21,OC21)&gt;0,SUM(NX21,NY21,OC21),"")</f>
        <v/>
      </c>
      <c r="OE21" s="18"/>
      <c r="OF21" s="18"/>
      <c r="OG21" s="18"/>
      <c r="OH21" s="18"/>
      <c r="OI21" s="18"/>
      <c r="OJ21" s="18"/>
      <c r="OK21" s="18"/>
      <c r="OL21" s="18"/>
      <c r="OM21" s="18"/>
      <c r="ON21" s="18"/>
      <c r="OO21" s="18"/>
      <c r="OP21" s="18"/>
      <c r="OQ21" s="18"/>
      <c r="OR21" s="18"/>
      <c r="OS21" s="18"/>
      <c r="OT21" s="18"/>
      <c r="OU21" s="18"/>
      <c r="OV21" s="18"/>
      <c r="OW21" s="18"/>
      <c r="OX21" s="18"/>
      <c r="OY21" s="11" t="str">
        <f>IF(SUM(OF21,OJ21)&gt;0,SUM(OF21,OJ21),"")</f>
        <v/>
      </c>
      <c r="OZ21" s="11" t="str">
        <f>IF(SUM(OE21:OF21,OH21:OJ21,OL21)-OG21-OK21&gt;0,SUM(OE21:OF21,OH21:OJ21,OL21)-OG21-OK21,"")</f>
        <v/>
      </c>
      <c r="PA21" s="11" t="str">
        <f>IF(SUM(OM21:ON21,OP21)-OO21&gt;0,SUM(OM21:ON21,OP21)-OO21,"")</f>
        <v/>
      </c>
      <c r="PB21" s="11" t="str">
        <f>IF(SUM(OF21,OJ21,ON21)&gt;0,SUM(OF21,OJ21,ON21),"")</f>
        <v/>
      </c>
      <c r="PC21" s="11" t="str">
        <f>IF(SUM(OZ21,PA21)&gt;0,SUM(OZ21,PA21),"")</f>
        <v/>
      </c>
      <c r="PD21" s="11" t="str">
        <f>IF(SUM(OR21,OV21)&gt;0,SUM(OR21,OV21),"")</f>
        <v/>
      </c>
      <c r="PE21" s="11" t="str">
        <f>IF(SUM(OQ21:OR21,OT21:OV21,OX21)-SUM(OS21,OW21)&gt;0,SUM(OQ21:OR21,OT21:OV21,OX21)-SUM(OS21,OW21),"")</f>
        <v/>
      </c>
      <c r="PF21" s="11" t="str">
        <f>IF(SUM(OZ21,PA21,PE21)&gt;0,SUM(OZ21,PA21,PE21),"")</f>
        <v/>
      </c>
      <c r="PG21" s="17"/>
      <c r="PH21" s="17"/>
      <c r="PI21" s="17"/>
      <c r="PJ21" s="17"/>
      <c r="PK21" s="17"/>
      <c r="PL21" s="17"/>
      <c r="PM21" s="17"/>
      <c r="PN21" s="17"/>
      <c r="PO21" s="17"/>
      <c r="PP21" s="17"/>
      <c r="PQ21" s="17"/>
      <c r="PR21" s="17"/>
      <c r="PS21" s="17"/>
      <c r="PT21" s="17"/>
      <c r="PU21" s="17"/>
      <c r="PV21" s="17"/>
      <c r="PW21" s="17"/>
      <c r="PX21" s="17"/>
      <c r="PY21" s="17"/>
      <c r="PZ21" s="17"/>
      <c r="QA21" s="40" t="str">
        <f>IF(SUM(PH21,PL21)&gt;0,SUM(PH21,PL21),"")</f>
        <v/>
      </c>
      <c r="QB21" s="40" t="str">
        <f>IF(SUM(PG21:PH21,PJ21:PL21,PN21)-PI21-PM21&gt;0,SUM(PG21:PH21,PJ21:PL21,PN21)-PI21-PM21,"")</f>
        <v/>
      </c>
      <c r="QC21" s="40" t="str">
        <f>IF(SUM(PO21:PP21,PR21)-PQ21&gt;0,SUM(PO21:PP21,PR21)-PQ21,"")</f>
        <v/>
      </c>
      <c r="QD21" s="40" t="str">
        <f>IF(SUM(PH21,PL21,PP21)&gt;0,SUM(PH21,PL21,PP21),"")</f>
        <v/>
      </c>
      <c r="QE21" s="40" t="str">
        <f>IF(SUM(QB21,QC21)&gt;0,SUM(QB21,QC21),"")</f>
        <v/>
      </c>
      <c r="QF21" s="40" t="str">
        <f>IF(SUM(PT21,PX21)&gt;0,SUM(PT21,PX21),"")</f>
        <v/>
      </c>
      <c r="QG21" s="40" t="str">
        <f>IF(SUM(PS21:PT21,PV21:PX21,PZ21)-SUM(PU21,PY21)&gt;0,SUM(PS21:PT21,PV21:PX21,PZ21)-SUM(PU21,PY21),"")</f>
        <v/>
      </c>
      <c r="QH21" s="40" t="str">
        <f>IF(SUM(QB21,QC21,QG21)&gt;0,SUM(QB21,QC21,QG21),"")</f>
        <v/>
      </c>
      <c r="QI21" s="18"/>
      <c r="QJ21" s="18"/>
      <c r="QK21" s="18"/>
      <c r="QL21" s="18"/>
      <c r="QM21" s="18"/>
      <c r="QN21" s="18"/>
      <c r="QO21" s="18"/>
      <c r="QP21" s="18"/>
      <c r="QQ21" s="18"/>
      <c r="QR21" s="18"/>
      <c r="QS21" s="18"/>
      <c r="QT21" s="18"/>
      <c r="QU21" s="18"/>
      <c r="QV21" s="18"/>
      <c r="QW21" s="18"/>
      <c r="QX21" s="18"/>
      <c r="QY21" s="18"/>
      <c r="QZ21" s="18"/>
      <c r="RA21" s="18"/>
      <c r="RB21" s="18"/>
      <c r="RC21" s="11" t="str">
        <f>IF(SUM(QJ21,QN21)&gt;0,SUM(QJ21,QN21),"")</f>
        <v/>
      </c>
      <c r="RD21" s="11" t="str">
        <f>IF(SUM(QI21:QJ21,QL21:QN21,QP21)-QK21-QO21&gt;0,SUM(QI21:QJ21,QL21:QN21,QP21)-QK21-QO21,"")</f>
        <v/>
      </c>
      <c r="RE21" s="11" t="str">
        <f>IF(SUM(QQ21:QR21,QT21)-QS21&gt;0,SUM(QQ21:QR21,QT21)-QS21,"")</f>
        <v/>
      </c>
      <c r="RF21" s="11" t="str">
        <f>IF(SUM(QJ21,QN21,QR21)&gt;0,SUM(QJ21,QN21,QR21),"")</f>
        <v/>
      </c>
      <c r="RG21" s="11" t="str">
        <f>IF(SUM(RD21,RE21)&gt;0,SUM(RD21,RE21),"")</f>
        <v/>
      </c>
      <c r="RH21" s="11" t="str">
        <f>IF(SUM(QV21,QZ21)&gt;0,SUM(QV21,QZ21),"")</f>
        <v/>
      </c>
      <c r="RI21" s="11" t="str">
        <f>IF(SUM(QU21:QV21,QX21:QZ21,RB21)-SUM(QW21,RA21)&gt;0,SUM(QU21:QV21,QX21:QZ21,RB21)-SUM(QW21,RA21),"")</f>
        <v/>
      </c>
      <c r="RJ21" s="11" t="str">
        <f>IF(SUM(RD21,RE21,RI21)&gt;0,SUM(RD21,RE21,RI21),"")</f>
        <v/>
      </c>
      <c r="RK21" s="17"/>
      <c r="RL21" s="17"/>
      <c r="RM21" s="17"/>
      <c r="RN21" s="17"/>
      <c r="RO21" s="17"/>
      <c r="RP21" s="17"/>
      <c r="RQ21" s="17"/>
      <c r="RR21" s="17"/>
      <c r="RS21" s="17"/>
      <c r="RT21" s="17"/>
      <c r="RU21" s="17"/>
      <c r="RV21" s="17"/>
      <c r="RW21" s="17"/>
      <c r="RX21" s="17"/>
      <c r="RY21" s="17"/>
      <c r="RZ21" s="17"/>
      <c r="SA21" s="17"/>
      <c r="SB21" s="17"/>
      <c r="SC21" s="17"/>
      <c r="SD21" s="17"/>
      <c r="SE21" s="40" t="str">
        <f>IF(SUM(RL21,RP21)&gt;0,SUM(RL21,RP21),"")</f>
        <v/>
      </c>
      <c r="SF21" s="40" t="str">
        <f>IF(SUM(RK21:RL21,RN21:RP21,RR21)-RM21-RQ21&gt;0,SUM(RK21:RL21,RN21:RP21,RR21)-RM21-RQ21,"")</f>
        <v/>
      </c>
      <c r="SG21" s="40" t="str">
        <f>IF(SUM(RS21:RT21,RV21)-RU21&gt;0,SUM(RS21:RT21,RV21)-RU21,"")</f>
        <v/>
      </c>
      <c r="SH21" s="40" t="str">
        <f>IF(SUM(RL21,RP21,RT21)&gt;0,SUM(RL21,RP21,RT21),"")</f>
        <v/>
      </c>
      <c r="SI21" s="40" t="str">
        <f>IF(SUM(SF21,SG21)&gt;0,SUM(SF21,SG21),"")</f>
        <v/>
      </c>
      <c r="SJ21" s="40" t="str">
        <f>IF(SUM(RX21,SB21)&gt;0,SUM(RX21,SB21),"")</f>
        <v/>
      </c>
      <c r="SK21" s="40" t="str">
        <f>IF(SUM(RW21:RX21,RZ21:SB21,SD21)-SUM(RY21,SC21)&gt;0,SUM(RW21:RX21,RZ21:SB21,SD21)-SUM(RY21,SC21),"")</f>
        <v/>
      </c>
      <c r="SL21" s="40" t="str">
        <f>IF(SUM(SF21,SG21,SK21)&gt;0,SUM(SF21,SG21,SK21),"")</f>
        <v/>
      </c>
      <c r="SM21" s="26">
        <f>IF($CA21="P",BK21,(BK21+AO21)/2)</f>
        <v>9.1</v>
      </c>
      <c r="SN21" s="26">
        <f>IF($CA21="P",BL21,(BL21+AP21)/2)</f>
        <v>4</v>
      </c>
      <c r="SO21" s="26">
        <f>IF($CA21="P",BM21,(BM21+AQ21)/2)</f>
        <v>0.4</v>
      </c>
      <c r="SP21" s="26">
        <f>IF($CA21="P",BN21,(BN21+AR21)/2)</f>
        <v>0</v>
      </c>
      <c r="SQ21" s="26">
        <f>IF($CA21="P",BO21,(BO21+AS21)/2)</f>
        <v>9</v>
      </c>
      <c r="SR21" s="26">
        <f>IF($CA21="P",BP21,(BP21+AT21)/2)</f>
        <v>3.65</v>
      </c>
      <c r="SS21" s="26">
        <f>IF($CA21="P",BQ21,(BQ21+AU21)/2)</f>
        <v>0.4</v>
      </c>
      <c r="ST21" s="26">
        <f>IF($CA21="P",BR21,(BR21+AV21)/2)</f>
        <v>0</v>
      </c>
      <c r="SU21" s="26">
        <f>IF($CA21="P",BS21,(BS21+AW21)/2)</f>
        <v>0</v>
      </c>
      <c r="SV21" s="26">
        <f>IF($CA21="P",BT21,(BT21+AX21)/2)</f>
        <v>0</v>
      </c>
      <c r="SW21" s="26">
        <f>IF($CA21="P",BU21,(BU21+AY21)/2)</f>
        <v>0</v>
      </c>
      <c r="SX21" s="26">
        <f>IF($CA21="P",BV21,(BV21+AZ21)/2)</f>
        <v>0</v>
      </c>
      <c r="SY21" s="26">
        <f>IF($CA21="P",BW21,(BW21+BA21)/2)</f>
        <v>0</v>
      </c>
      <c r="SZ21" s="26">
        <f>IF($CA21="P",BX21,(BX21+BB21)/2)</f>
        <v>0</v>
      </c>
      <c r="TA21" s="26">
        <f>IF($CA21="P",BY21,(BY21+BC21)/2)</f>
        <v>0</v>
      </c>
      <c r="TB21" s="26">
        <f>IF($CA21="P",BZ21,(BZ21+BD21)/2)</f>
        <v>0</v>
      </c>
      <c r="TC21" s="28" t="s">
        <v>53</v>
      </c>
      <c r="TD21" s="11">
        <f>IF(SUM(SN21,SR21)&gt;0,SUM(SN21,SR21),"")</f>
        <v>7.65</v>
      </c>
      <c r="TE21" s="11">
        <f>IF(SUM(SM21:SN21,SP21:SR21,ST21)-SO21-SS21&gt;0,SUM(SM21:SN21,SP21:SR21,ST21)-SO21-SS21,"")</f>
        <v>24.950000000000003</v>
      </c>
      <c r="TF21" s="11" t="str">
        <f>IF(SUM(SV21,SZ21)&gt;0,SUM(SV21,SZ21),"")</f>
        <v/>
      </c>
      <c r="TG21" s="11" t="str">
        <f>IF(SUM(SU21:SV21,SX21:SZ21,TB21)-SUM(SW21,TA21)&gt;0,SUM(SU21:SV21,SX21:SZ21,TB21)-SUM(SW21,TA21),"")</f>
        <v/>
      </c>
      <c r="TH21" s="11">
        <f>IF(SUM(TE21,TG21)&gt;0,SUM(TE21,TG21),"")</f>
        <v>24.950000000000003</v>
      </c>
    </row>
    <row r="22" spans="1:528" x14ac:dyDescent="0.2">
      <c r="A22" s="4" t="str" cm="1">
        <f t="array" ref="A22">IF(AND(H22&lt;&gt;"",H22&lt;&gt;"No DD"),SUMPRODUCT((H$4:H$32&lt;&gt;"")*(H$4:H$32&lt;&gt;"No DD")*(E$4:E$32&gt;E22))+1,IF(H22="No DD",SUMPRODUCT((H$4:H$32="No DD")*(E$4:E$32&gt;E22))+1+SUMPRODUCT((H$4:H$32&lt;&gt;"")*(H$4:H$32&lt;&gt;"No DD")),""))</f>
        <v/>
      </c>
      <c r="B22" s="5" t="s">
        <v>175</v>
      </c>
      <c r="C22" s="4" t="s">
        <v>6</v>
      </c>
      <c r="D22" s="4">
        <v>2007</v>
      </c>
      <c r="E22" s="9">
        <f>SUM(J22:P22)+SUM(J22:M22)*0.0000001+SUM(J22)*0.0000000000001</f>
        <v>95.000009500004879</v>
      </c>
      <c r="F22" s="3" t="str">
        <f>IF(OR(AND(AJ22&gt;=AN$34,AK22&gt;=AN$38,AJ22&lt;&gt;"",AI22=""),AND(AL22&gt;=AN$34,AM22&gt;=AN$38,AL22&lt;&gt;"",AI22=""),AND(BF22&gt;=BJ$34,BG22&gt;=BJ$38,BF22&lt;&gt;"",BE22=""),AND(BH22&gt;=BJ$34,BI22&gt;=BJ$38,BH22&lt;&gt;"",BE22=""),AND(CB22&gt;=CF$34,CC22&gt;=CF$38,CB22&lt;&gt;"",CA22=""),AND(CD22&gt;=CF$34,CE22&gt;=CF$38,CD22&lt;&gt;""),AND(DC22&gt;=DJ$34,DD22&gt;=DJ$38,DC22&lt;&gt;""),AND(DH22&gt;=DJ$34,DI22&gt;=DJ$38,DH22&lt;&gt;""),AND(EE22&gt;=EL$34,EF22&gt;=EL$38,EE22&lt;&gt;""),AND(EJ22&gt;=EL$34,EK22&gt;=EL$38,EJ22&lt;&gt;""),AND(FG22&gt;=FN$34,FH22&gt;=FN$38,FG22&lt;&gt;""),AND(FL22&gt;=FN$34,FM22&gt;=FN$38,FL22&lt;&gt;""),AND(GI22&gt;=GP$34,GJ22&gt;=GP$38,GI22&lt;&gt;""),AND(GN22&gt;=GP$34,GO22&gt;=GP$38,GN22&lt;&gt;""),AND(HK22&gt;=HR$34,HL22&gt;=HR$38,HK22&lt;&gt;""),AND(HP22&gt;=HR$34,HQ22&gt;=HR$38,HP22&lt;&gt;""),AND(IM22&gt;=IT$34,IN22&gt;=IT$38,IM22&lt;&gt;""),AND(IR22&gt;=IT$34,IS22&gt;=IT$38,IR22&lt;&gt;""),AND(JO22&gt;=JV$34,JP22&gt;=JV$38,JO22&lt;&gt;""),AND(JT22&gt;=JV$34,JU22&gt;=JV$38,JT22&lt;&gt;""),AND(KQ22&gt;=KX$34,KR22&gt;=KX$38,KQ22&lt;&gt;""),AND(KV22&gt;=KX$34,KW22&gt;=KX$38,KV22&lt;&gt;""),AND(LS22&gt;=LZ$34,LT22&gt;=LZ$38,LS22&lt;&gt;""),AND(LX22&gt;=LZ$34,LY22&gt;=LZ$38,LX22&lt;&gt;""),AND(MU22&gt;=NB$34,MV22&gt;=NB$38,MU22&lt;&gt;""),AND(MZ22&gt;=NB$34,NA22&gt;=NB$38,MZ22&lt;&gt;""),AND(NW22&gt;=OD$34,NX22&gt;=OD$38,NW22&lt;&gt;""),AND(OB22&gt;=OD$34,OC22&gt;=OD$38,OB22&lt;&gt;""),AND(OY22&gt;=PF$34,OZ22&gt;=PF$38,OY22&lt;&gt;""),AND(PD22&gt;=PF$34,PE22&gt;=PF$38,PD22&lt;&gt;""),AND(QA22&gt;=QH$34,QB22&gt;=QH$38,QA22&lt;&gt;""),AND(QF22&gt;=QH$34,QG22&gt;=QH$38,QF22&lt;&gt;""),AND(RC22&gt;=RJ$34,RD22&gt;=RJ$38,RC22&lt;&gt;""),AND(RH22&gt;=RJ$34,RI22&gt;=RJ$38,RH22&lt;&gt;""),AND(SE22&gt;=SL$34,SF22&gt;=SL$38,SE22&lt;&gt;""),AND(SJ22&gt;=SL$34,SK22&gt;=SL$38,SJ22&lt;&gt;"")),"P","")</f>
        <v/>
      </c>
      <c r="G22" s="3" t="str">
        <f>IF(OR(AND(AK22&gt;=AN$38,AK22&lt;&gt;"",AI22=""),AND(AM22&gt;=AN$38,AM22&lt;&gt;"",AI22=""),AND(BG22&gt;=BJ$38,BG22&lt;&gt;"",BE22=""),AND(BI22&gt;=BJ$38,BI22&lt;&gt;"",BE22=""),AND(CC22&gt;=CF$38,CC22&lt;&gt;"",CA22=""),AND(CE22&gt;=CF$38,CE22&lt;&gt;"",CA22=""),AND(DD22&gt;=DJ$38,DD22&lt;&gt;""),AND(DI22&gt;=DJ$38,DI22&lt;&gt;""),AND(EF22&gt;=EL$38,EF22&lt;&gt;""),AND(EK22&gt;=EL$38,EK22&lt;&gt;""),AND(FH22&gt;=FN$38,FH22&lt;&gt;""),AND(FM22&gt;=FN$38,FM22&lt;&gt;""),AND(GJ22&gt;=GP$38,GJ22&lt;&gt;""),AND(GO22&gt;=GP$38,GO22&lt;&gt;""),AND(HL22&gt;=HR$38,HL22&lt;&gt;""),AND(HQ22&gt;=HR$38,HQ22&lt;&gt;""),AND(IN22&gt;=IT$38,IN22&lt;&gt;""),AND(IS22&gt;=IT$38,IS22&lt;&gt;""),AND(JP22&gt;=JV$38,JP22&lt;&gt;""),AND(JU22&gt;=JV$38,JU22&lt;&gt;""),AND(KR22&gt;=KX$38,KR22&lt;&gt;""),AND(KW22&gt;=KX$38,KW22&lt;&gt;""),AND(LT22&gt;=LZ$38,LT22&lt;&gt;""),AND(LY22&gt;=LZ$38,LY22&lt;&gt;""),AND(MV22&gt;=NB$38,MV22&lt;&gt;""),AND(NA22&gt;=NB$38,NA22&lt;&gt;""),AND(NX22&gt;=OD$38,NX22&lt;&gt;""),AND(OC22&gt;=OD$38,OC22&lt;&gt;""),AND(OZ22&gt;=PF$38,OZ22&lt;&gt;""),AND(PE22&gt;=PF$38,PE22&lt;&gt;""),AND(QB22&gt;=QH$38,QB22&lt;&gt;""),AND(QG22&gt;=QH$38,QG22&lt;&gt;""),AND(RD22&gt;=RJ$38,RD22&lt;&gt;""),AND(RI22&gt;=RJ$38,RI22&lt;&gt;""),AND(SF22&gt;=SL$38,SF22&lt;&gt;""),AND(SK22&gt;=SL$38,SK22&lt;&gt;"")),"P","")</f>
        <v/>
      </c>
      <c r="H22" s="36" t="str">
        <f>IF(AND(G22="P",F22=""),"No DD",IF(OR(AND(AJ22&gt;=AN$37,AK22&gt;=AN$41,AJ22&lt;&gt;"",AI22=""),AND(AL22&gt;=AN$37,AM22&gt;=AN$41,AL22&lt;&gt;"",AI22=""),AND(BF22&gt;=BJ$37,BG22&gt;=BJ$41,BF22&lt;&gt;"",BE22=""),AND(BH22&gt;=BJ$37,BI22&gt;=BJ$41,BH22&lt;&gt;"",BE22=""),AND(CB22&gt;=CF$37,CC22&gt;=CF$41,CB22&lt;&gt;"",CA22=""),AND(CD22&gt;=CF$37,CE22&gt;=CF$41,CD22&lt;&gt;""),AND(DC22&gt;=DJ$37,DD22&gt;=DJ$41,DC22&lt;&gt;""),AND(DH22&gt;=DJ$37,DI22&gt;=DJ$41,DH22&lt;&gt;""),AND(EE22&gt;=EL$37,EF22&gt;=EL$41,EE22&lt;&gt;""),AND(EJ22&gt;=EL$37,EK22&gt;=EL$41,EJ22&lt;&gt;""),AND(FG22&gt;=FN$37,FH22&gt;=FN$41,FG22&lt;&gt;""),AND(FL22&gt;=FN$37,FM22&gt;=FN$41,FL22&lt;&gt;""),AND(GI22&gt;=GP$37,GJ22&gt;=GP$41,GI22&lt;&gt;""),AND(GN22&gt;=GP$37,GO22&gt;=GP$41,GN22&lt;&gt;""),AND(HK22&gt;=HR$37,HL22&gt;=HR$41,HK22&lt;&gt;""),AND(HP22&gt;=HR$37,HQ22&gt;=HR$41,HP22&lt;&gt;""),AND(IM22&gt;=IT$37,IN22&gt;=IT$41,IM22&lt;&gt;""),AND(IR22&gt;=IT$37,IS22&gt;=IT$41,IR22&lt;&gt;""),AND(JO22&gt;=JV$37,JP22&gt;=JV$41,JO22&lt;&gt;""),AND(JT22&gt;=JV$37,JU22&gt;=JV$41,JT22&lt;&gt;""),AND(KQ22&gt;=KX$37,KR22&gt;=KX$41,KQ22&lt;&gt;""),AND(KV22&gt;=KX$37,KW22&gt;=KX$41,KV22&lt;&gt;""),AND(LS22&gt;=LZ$37,LT22&gt;=LZ$41,LS22&lt;&gt;""),AND(LX22&gt;=LZ$37,LY22&gt;=LZ$41,LX22&lt;&gt;""),AND(MU22&gt;=NB$37,MV22&gt;=NB$41,MU22&lt;&gt;""),AND(MZ22&gt;=NB$37,NA22&gt;=NB$41,MZ22&lt;&gt;""),AND(NW22&gt;=OD$37,NX22&gt;=OD$41,NW22&lt;&gt;""),AND(OB22&gt;=OD$37,OC22&gt;=OD$41,OB22&lt;&gt;""),AND(OY22&gt;=PF$37,OZ22&gt;=PF$41,OY22&lt;&gt;""),AND(PD22&gt;=PF$37,PE22&gt;=PF$41,PD22&lt;&gt;""),AND(QA22&gt;=QH$37,QB22&gt;=QH$41,QA22&lt;&gt;""),AND(QF22&gt;=QH$37,QG22&gt;=QH$41,QF22&lt;&gt;""),AND(RC22&gt;=RJ$37,RD22&gt;=RJ$41,RC22&lt;&gt;""),AND(RH22&gt;=RJ$37,RI22&gt;=RJ$41,RH22&lt;&gt;""),AND(SE22&gt;=SL$37,SF22&gt;=SL$41,SE22&lt;&gt;""),AND(SJ22&gt;=SL$37,SK22&gt;=SL$41,SJ22&lt;&gt;"")),"Merit",IF(OR(AND(AJ22&gt;=AN$36,AK22&gt;=AN$40,AJ22&lt;&gt;"",AI22=""),AND(AL22&gt;=AN$36,AM22&gt;=AN$40,AL22&lt;&gt;"",AI22=""),AND(BF22&gt;=BJ$36,BG22&gt;=BJ$40,BF22&lt;&gt;"",BE22=""),AND(BH22&gt;=BJ$36,BI22&gt;=BJ$40,BH22&lt;&gt;"",BE22=""),AND(CB22&gt;=CF$36,CC22&gt;=CF$40,CB22&lt;&gt;"",CA22=""),AND(CD22&gt;=CF$36,CE22&gt;=CF$40,CD22&lt;&gt;""),AND(DC22&gt;=DJ$36,DD22&gt;=DJ$40,DC22&lt;&gt;""),AND(DH22&gt;=DJ$36,DI22&gt;=DJ$40,DH22&lt;&gt;""),AND(EE22&gt;=EL$36,EF22&gt;=EL$40,EE22&lt;&gt;""),AND(EJ22&gt;=EL$36,EK22&gt;=EL$40,EJ22&lt;&gt;""),AND(FG22&gt;=FN$36,FH22&gt;=FN$40,FG22&lt;&gt;""),AND(FL22&gt;=FN$36,FM22&gt;=FN$40,FL22&lt;&gt;""),AND(GI22&gt;=GP$36,GJ22&gt;=GP$40,GI22&lt;&gt;""),AND(GN22&gt;=GP$36,GO22&gt;=GP$40,GN22&lt;&gt;""),AND(HK22&gt;=HR$36,HL22&gt;=HR$40,HK22&lt;&gt;""),AND(HP22&gt;=HR$36,HQ22&gt;=HR$40,HP22&lt;&gt;""),AND(IM22&gt;=IT$36,IN22&gt;=IT$40,IM22&lt;&gt;""),AND(IR22&gt;=IT$36,IS22&gt;=IT$40,IR22&lt;&gt;""),AND(JO22&gt;=JV$36,JP22&gt;=JV$40,JO22&lt;&gt;""),AND(JT22&gt;=JV$36,JU22&gt;=JV$40,JT22&lt;&gt;""),AND(KQ22&gt;=KX$36,KR22&gt;=KX$40,KQ22&lt;&gt;""),AND(KV22&gt;=KX$36,KW22&gt;=KX$40,KV22&lt;&gt;""),AND(LS22&gt;=LZ$36,LT22&gt;=LZ$40,LS22&lt;&gt;""),AND(LX22&gt;=LZ$36,LY22&gt;=LZ$40,LX22&lt;&gt;""),AND(MU22&gt;=NB$36,MV22&gt;=NB$40,MU22&lt;&gt;""),AND(MZ22&gt;=NB$36,NA22&gt;=NB$40,MZ22&lt;&gt;""),AND(NW22&gt;=OD$36,NX22&gt;=OD$40,NW22&lt;&gt;""),AND(OB22&gt;=OD$36,OC22&gt;=OD$40,OB22&lt;&gt;""),AND(OY22&gt;=PF$36,OZ22&gt;=PF$40,OY22&lt;&gt;""),AND(PD22&gt;=PF$36,PE22&gt;=PF$40,PD22&lt;&gt;""),AND(QA22&gt;=QH$36,QB22&gt;=QH$40,QA22&lt;&gt;""),AND(QF22&gt;=QH$36,QG22&gt;=QH$40,QF22&lt;&gt;""),AND(RC22&gt;=RJ$36,RD22&gt;=RJ$40,RC22&lt;&gt;""),AND(RH22&gt;=RJ$36,RI22&gt;=RJ$40,RH22&lt;&gt;""),AND(SE22&gt;=SL$36,SF22&gt;=SL$40,SE22&lt;&gt;""),AND(SJ22&gt;=SL$36,SK22&gt;=SL$40,SJ22&lt;&gt;"")),"Excellence",IF(I22="P","Worlds Team",IF(F22="P","National Team","")))))</f>
        <v/>
      </c>
      <c r="I22" s="3" t="str">
        <f>IF(OR(AND(AJ22&gt;=AN$35,AK22&gt;=AN$39,AJ22&lt;&gt;"",AI22=""),AND(AL22&gt;=AN$35,AM22&gt;=AN$39,AL22&lt;&gt;"",AI22=""),AND(BF22&gt;=BJ$35,BG22&gt;=BJ$39,BF22&lt;&gt;"",BE22=""),AND(BH22&gt;=BJ$35,BI22&gt;=BJ$39,BH22&lt;&gt;"",BE22=""),AND(CB22&gt;=CF$35,CC22&gt;=CF$39,CB22&lt;&gt;"",CA22=""),AND(CD22&gt;=CF$35,CE22&gt;=CF$39,CD22&lt;&gt;""),AND(DC22&gt;=DJ$35,DD22&gt;=DJ$39,DC22&lt;&gt;""),AND(DH22&gt;=DJ$35,DI22&gt;=DJ$39,DH22&lt;&gt;""),AND(EE22&gt;=EL$35,EF22&gt;=EL$39,EE22&lt;&gt;""),AND(EJ22&gt;=EL$35,EK22&gt;=EL$39,EJ22&lt;&gt;""),AND(FG22&gt;=FN$35,FH22&gt;=FN$39,FG22&lt;&gt;""),AND(FL22&gt;=FN$35,FM22&gt;=FN$39,FL22&lt;&gt;""),AND(GI22&gt;=GP$35,GJ22&gt;=GP$39,GI22&lt;&gt;""),AND(GN22&gt;=GP$35,GO22&gt;=GP$39,GN22&lt;&gt;""),AND(HK22&gt;=HR$35,HL22&gt;=HR$39,HK22&lt;&gt;""),AND(HP22&gt;=HR$35,HQ22&gt;=HR$39,HP22&lt;&gt;""),AND(IM22&gt;=IT$35,IN22&gt;=IT$39,IM22&lt;&gt;""),AND(IR22&gt;=IT$35,IS22&gt;=IT$39,IR22&lt;&gt;""),AND(JO22&gt;=JV$35,JP22&gt;=JV$39,JO22&lt;&gt;""),AND(JT22&gt;=JV$35,JU22&gt;=JV$39,JT22&lt;&gt;""),AND(KQ22&gt;=KX$35,KR22&gt;=KX$39,KQ22&lt;&gt;""),AND(KV22&gt;=KX$35,KW22&gt;=KX$39,KV22&lt;&gt;""),AND(LS22&gt;=LZ$35,LT22&gt;=LZ$39,LS22&lt;&gt;""),AND(LX22&gt;=LZ$35,LY22&gt;=LZ$39,LX22&lt;&gt;""),AND(MU22&gt;=NB$35,MV22&gt;=NB$39,MU22&lt;&gt;""),AND(MZ22&gt;=NB$35,NA22&gt;=NB$39,MZ22&lt;&gt;""),AND(NW22&gt;=OD$35,NX22&gt;=OD$39,NW22&lt;&gt;""),AND(OB22&gt;=OD$35,OC22&gt;=OD$39,OB22&lt;&gt;""),AND(OY22&gt;=PF$35,OZ22&gt;=PF$39,OY22&lt;&gt;""),AND(PD22&gt;=PF$35,PE22&gt;=PF$39,PD22&lt;&gt;""),AND(QA22&gt;=QH$35,QB22&gt;=QH$39,QA22&lt;&gt;""),AND(QF22&gt;=QH$35,QG22&gt;=QH$39,QF22&lt;&gt;""),AND(RC22&gt;=RJ$35,RD22&gt;=RJ$39,RC22&lt;&gt;""),AND(RH22&gt;=RJ$35,RI22&gt;=RJ$39,RH22&lt;&gt;""),AND(SE22&gt;=SL$35,SF22&gt;=SL$39,SE22&lt;&gt;""),AND(SJ22&gt;=SL$35,SK22&gt;=SL$39,SJ22&lt;&gt;"")),"P","")</f>
        <v/>
      </c>
      <c r="J22" s="8">
        <f>IF(COUNT(AK22,BG22,CC22)&gt;0,LARGE((AK22,BG22,CC22),1),0)</f>
        <v>48.8</v>
      </c>
      <c r="K22" s="8" t="str">
        <f>IF(J22=0,"",IF(J22=CC22,$BK$1,IF(J22=BG22,$AO$1,IF(J22=AK22,$S$1,""))))</f>
        <v>2025 Nationals</v>
      </c>
      <c r="L22" s="8">
        <f>IF(COUNT(AK22,BG22,CC22)&gt;1,LARGE((AK22,BG22,CC22),2),0)</f>
        <v>46.2</v>
      </c>
      <c r="M22" s="8" t="str">
        <f>IF(K22=0,"",IF(AND(L22=J22,L22=AK22,K22=BG22),$S$1,IF(AND(L22=J22,L22=AK22,L22=CC22),$S$1,IF(AND(L22=J22,L22=CC22,L22=BG22),$AO$1,IF(L22=CC22,$BK$1,IF(L22=BG22,$AO$1,IF(L22=AK22,$S$1,"")))))))</f>
        <v>2025 Elite Canada</v>
      </c>
      <c r="N22" s="8">
        <f>IF(MAX(AM22,BI22,CE22)&gt;0,MAX(AM22,BI22,CE22),0)</f>
        <v>0</v>
      </c>
      <c r="O22" s="8" t="str">
        <f>IF(N22=0,"",IF(N22=CE22,$BK$1,IF(N22=BI22,$AO$1,IF(N22=AM22,$S$1,""))))</f>
        <v/>
      </c>
      <c r="P22" s="8" t="str">
        <f>IF(MAX(CG22:CH22)&gt;0,MAX(CG22:CH22),"")</f>
        <v/>
      </c>
      <c r="Q22" s="11" t="str">
        <f>IF(P22="","",IF(P22=CG22,"("&amp;CG$2&amp;")",IF(P22=CH22,"("&amp;CH$2&amp;")")))</f>
        <v/>
      </c>
      <c r="R22" s="8" t="str">
        <f>IF(P22="","",IF(P22=CG22,IF(P22+IF(L22="",0,L22)=SF22,$RK$1,IF(P22+IF(L22="",0,L22)=RD22,$QI$1,IF(P22+IF(L22="",0,L22)=QB22,$PG$1,IF(P22+IF(L22="",0,L22)=OZ22,$OE$1,IF(P22+IF(L22="",0,L22)=NX22,$NC$1,IF(P22+IF(L22="",0,L22)=MV22,$MA$1,IF(P22+IF(L22="",0,L22)=LT22,$KY$1,IF(P22+IF(L22="",0,L22)=KR22,$JW$1,IF(P22+IF(L22="",0,L22)=JP22,$IU$1,IF(P22+IF(L22="",0,L22)=IN22,$HS$1,IF(P22+IF(L22="",0,L22)=HL22,$GQ$1,IF(P22+IF(L22="",0,L22)=GJ22,$FO$1,IF(P22+IF(L22="",0,L22)=FH22,$EM$1,IF(P22+IF(L22="",0,L22)=EF22,$DK$1,IF(P22+IF(L22="",0,L22)=DD22,$CI$1))))))))))))))),IF(P22=CH22,IF(P22+IF(N22="",0,N22)=SK22,$RK$1,IF(P22+IF(N22="",0,N22)=RI22,$QI$1,IF(P22+IF(N22="",0,N22)=QG22,$PG$1,IF(P22+IF(N22="",0,N22)=PE22,$OE$1,IF(P22+IF(N22="",0,N22)=OC22,$NC$1,IF(P22+IF(N22="",0,N22)=NA22,$MA$1,IF(P22+IF(N22="",0,N22)=LY22,$KY$1,IF(P22+IF(N22="",0,N22)=KW22,$JW$1,IF(P22+IF(N22="",0,N22)=JU22,$IU$1,IF(P22+IF(N22="",0,N22)=IS22,$HS$1,IF(P22+IF(N22="",0,N22)=HQ22,$GQ$1,IF(P22+IF(N22="",0,N22)=GO22,$FO$1,IF(P22+IF(N22="",0,N22)=FM22,$EM$1,IF(P22+IF(N22="",0,N22)=EK22,$DK$1,IF(P22+IF(N22="",0,N22)=DI22,$CI$1))))))))))))))))))</f>
        <v/>
      </c>
      <c r="S22" s="19">
        <v>18.2</v>
      </c>
      <c r="T22" s="19">
        <v>6.4</v>
      </c>
      <c r="U22" s="19">
        <v>0.6</v>
      </c>
      <c r="V22" s="19">
        <v>0</v>
      </c>
      <c r="W22" s="19">
        <v>17.8</v>
      </c>
      <c r="X22" s="19">
        <v>6</v>
      </c>
      <c r="Y22" s="19">
        <v>1.6</v>
      </c>
      <c r="Z22" s="19">
        <v>0</v>
      </c>
      <c r="AA22" s="19"/>
      <c r="AB22" s="19"/>
      <c r="AC22" s="19"/>
      <c r="AD22" s="19"/>
      <c r="AE22" s="19"/>
      <c r="AF22" s="19"/>
      <c r="AG22" s="19"/>
      <c r="AH22" s="19"/>
      <c r="AI22" s="27"/>
      <c r="AJ22" s="40">
        <f>IF(SUM(T22,X22)&gt;0,SUM(T22,X22),"")</f>
        <v>12.4</v>
      </c>
      <c r="AK22" s="40">
        <f>IF(SUM(S22:T22,V22:X22,Z22)-U22-Y22&gt;0,SUM(S22:T22,V22:X22,Z22)-U22-Y22,"")</f>
        <v>46.2</v>
      </c>
      <c r="AL22" s="40" t="str">
        <f>IF(SUM(AB22,AF22)&gt;0,SUM(AB22,AF22),"")</f>
        <v/>
      </c>
      <c r="AM22" s="40" t="str">
        <f>IF(SUM(AA22:AB22,AD22:AF22,AH22)-SUM(AC22,AG22)&gt;0,SUM(AA22:AB22,AD22:AF22,AH22)-SUM(AC22,AG22),"")</f>
        <v/>
      </c>
      <c r="AN22" s="40">
        <f>IF(SUM(AK22,AM22)&gt;0,SUM(AK22,AM22),"")</f>
        <v>46.2</v>
      </c>
      <c r="AO22" s="18">
        <v>18.600000000000001</v>
      </c>
      <c r="AP22" s="18">
        <v>7.2</v>
      </c>
      <c r="AQ22" s="18">
        <v>0.2</v>
      </c>
      <c r="AR22" s="18">
        <v>0</v>
      </c>
      <c r="AS22" s="18">
        <v>18</v>
      </c>
      <c r="AT22" s="18">
        <v>6</v>
      </c>
      <c r="AU22" s="18">
        <v>0.8</v>
      </c>
      <c r="AV22" s="18">
        <v>0</v>
      </c>
      <c r="AW22" s="18"/>
      <c r="AX22" s="18"/>
      <c r="AY22" s="18"/>
      <c r="AZ22" s="18"/>
      <c r="BA22" s="18"/>
      <c r="BB22" s="18"/>
      <c r="BC22" s="18"/>
      <c r="BD22" s="18"/>
      <c r="BE22" s="28"/>
      <c r="BF22" s="11">
        <f>IF(SUM(AP22,AT22)&gt;0,SUM(AP22,AT22),"")</f>
        <v>13.2</v>
      </c>
      <c r="BG22" s="11">
        <f>IF(SUM(AO22:AP22,AR22:AT22,AV22)-AQ22-AU22&gt;0,SUM(AO22:AP22,AR22:AT22,AV22)-AQ22-AU22,"")</f>
        <v>48.8</v>
      </c>
      <c r="BH22" s="11" t="str">
        <f>IF(SUM(AX22,BB22)&gt;0,SUM(AX22,BB22),"")</f>
        <v/>
      </c>
      <c r="BI22" s="11" t="str">
        <f>IF(SUM(AW22:AX22,AZ22:BB22,BD22)-SUM(AY22,BC22)&gt;0,SUM(AW22:AX22,AZ22:BB22,BD22)-SUM(AY22,BC22),"")</f>
        <v/>
      </c>
      <c r="BJ22" s="11">
        <f>IF(SUM(BG22,BI22)&gt;0,SUM(BG22,BI22),"")</f>
        <v>48.8</v>
      </c>
      <c r="BK22" s="19"/>
      <c r="BL22" s="19"/>
      <c r="BM22" s="19"/>
      <c r="BN22" s="19"/>
      <c r="BO22" s="19"/>
      <c r="BP22" s="19"/>
      <c r="BQ22" s="19"/>
      <c r="BR22" s="19"/>
      <c r="BS22" s="19"/>
      <c r="BT22" s="19"/>
      <c r="BU22" s="19"/>
      <c r="BV22" s="19"/>
      <c r="BW22" s="19"/>
      <c r="BX22" s="19"/>
      <c r="BY22" s="19"/>
      <c r="BZ22" s="19"/>
      <c r="CA22" s="27"/>
      <c r="CB22" s="40" t="str">
        <f>IF(SUM(BL22,BP22)&gt;0,SUM(BL22,BP22),"")</f>
        <v/>
      </c>
      <c r="CC22" s="40" t="str">
        <f>IF(SUM(BK22:BL22,BN22:BP22,BR22)-BM22-BQ22&gt;0,SUM(BK22:BL22,BN22:BP22,BR22)-BM22-BQ22,"")</f>
        <v/>
      </c>
      <c r="CD22" s="40" t="str">
        <f>IF(SUM(BT22,BX22)&gt;0,SUM(BT22,BX22),"")</f>
        <v/>
      </c>
      <c r="CE22" s="40" t="str">
        <f>IF(SUM(BS22:BT22,BV22:BX22,BZ22)-SUM(BU22,BY22)&gt;0,SUM(BS22:BT22,BV22:BX22,BZ22)-SUM(BU22,BY22),"")</f>
        <v/>
      </c>
      <c r="CF22" s="40" t="str">
        <f>IF(SUM(CC22,CE22)&gt;0,SUM(CC22,CE22),"")</f>
        <v/>
      </c>
      <c r="CG22" s="51" t="str">
        <f>IF(MAX(DD22,EF22,FH22,GJ22,HL22,IN22,JP22,KR22,LT22,MV22,NX22,OZ22,QB22,RD22,SF22)-IF(L22="",0,L22)&gt;0.001,MAX(DD22,EF22,FH22,GJ22,HL22,IN22,JP22,KR22,LT22,MV22,NX22,OZ22,QB22,RD22,SF22)-IF(L22="",0,L22),"")</f>
        <v/>
      </c>
      <c r="CH22" s="51" t="str">
        <f>IF(MAX(DI22,EK22,FM22,GO22,HQ22,IS22,JU22,KW22,LY22,NA22,OC22,PE22,QG22,RI22,SK22)-IF(N22="",0,N22)&gt;0.001,MAX(DI22,EK22,FM22,GO22,HQ22,IS22,JU22,KW22,LY22,NA22,OC22,PE22,QG22,RI22,SK22)-IF(N22="",0,N22),"")</f>
        <v/>
      </c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17"/>
      <c r="CU22" s="17"/>
      <c r="CV22" s="17"/>
      <c r="CW22" s="17"/>
      <c r="CX22" s="17"/>
      <c r="CY22" s="17"/>
      <c r="CZ22" s="17"/>
      <c r="DA22" s="17"/>
      <c r="DB22" s="17"/>
      <c r="DC22" s="40" t="str">
        <f>IF(SUM(CJ22,CN22)&gt;0,SUM(CJ22,CN22),"")</f>
        <v/>
      </c>
      <c r="DD22" s="40" t="str">
        <f>IF(SUM(CI22:CJ22,CL22:CN22,CP22)-CK22-CO22&gt;0,SUM(CI22:CJ22,CL22:CN22,CP22)-CK22-CO22,"")</f>
        <v/>
      </c>
      <c r="DE22" s="40" t="str">
        <f>IF(SUM(CQ22:CR22,CT22)-CS22&gt;0,SUM(CQ22:CR22,CT22)-CS22,"")</f>
        <v/>
      </c>
      <c r="DF22" s="40" t="str">
        <f>IF(SUM(CJ22,CN22,CR22)&gt;0,SUM(CJ22,CN22,CR22),"")</f>
        <v/>
      </c>
      <c r="DG22" s="40" t="str">
        <f>IF(SUM(DD22,DE22)&gt;0,SUM(DD22,DE22),"")</f>
        <v/>
      </c>
      <c r="DH22" s="40" t="str">
        <f>IF(SUM(CV22,CZ22)&gt;0,SUM(CV22,CZ22),"")</f>
        <v/>
      </c>
      <c r="DI22" s="40" t="str">
        <f>IF(SUM(CU22:CV22,CX22:CZ22,DB22)-SUM(CW22,DA22)&gt;0,SUM(CU22:CV22,CX22:CZ22,DB22)-SUM(CW22,DA22),"")</f>
        <v/>
      </c>
      <c r="DJ22" s="40" t="str">
        <f>IF(SUM(DD22,DE22,DI22)&gt;0,SUM(DD22,DE22,DI22),"")</f>
        <v/>
      </c>
      <c r="DK22" s="18"/>
      <c r="DL22" s="18"/>
      <c r="DM22" s="18"/>
      <c r="DN22" s="18"/>
      <c r="DO22" s="18"/>
      <c r="DP22" s="18"/>
      <c r="DQ22" s="18"/>
      <c r="DR22" s="18"/>
      <c r="DS22" s="18"/>
      <c r="DT22" s="18"/>
      <c r="DU22" s="18"/>
      <c r="DV22" s="18"/>
      <c r="DW22" s="18"/>
      <c r="DX22" s="18"/>
      <c r="DY22" s="18"/>
      <c r="DZ22" s="18"/>
      <c r="EA22" s="18"/>
      <c r="EB22" s="18"/>
      <c r="EC22" s="18"/>
      <c r="ED22" s="18"/>
      <c r="EE22" s="11" t="str">
        <f>IF(SUM(DL22,DP22)&gt;0,SUM(DL22,DP22),"")</f>
        <v/>
      </c>
      <c r="EF22" s="11" t="str">
        <f>IF(SUM(DK22:DL22,DN22:DP22,DR22)-DM22-DQ22&gt;0,SUM(DK22:DL22,DN22:DP22,DR22)-DM22-DQ22,"")</f>
        <v/>
      </c>
      <c r="EG22" s="11" t="str">
        <f>IF(SUM(DS22:DT22,DV22)-DU22&gt;0,SUM(DS22:DT22,DV22)-DU22,"")</f>
        <v/>
      </c>
      <c r="EH22" s="11" t="str">
        <f>IF(SUM(DL22,DP22,DT22)&gt;0,SUM(DL22,DP22,DT22),"")</f>
        <v/>
      </c>
      <c r="EI22" s="11" t="str">
        <f>IF(SUM(EF22,EG22)&gt;0,SUM(EF22,EG22),"")</f>
        <v/>
      </c>
      <c r="EJ22" s="11" t="str">
        <f>IF(SUM(DX22,EB22)&gt;0,SUM(DX22,EB22),"")</f>
        <v/>
      </c>
      <c r="EK22" s="11" t="str">
        <f>IF(SUM(DW22:DX22,DZ22:EB22,ED22)-SUM(DY22,EC22)&gt;0,SUM(DW22:DX22,DZ22:EB22,ED22)-SUM(DY22,EC22),"")</f>
        <v/>
      </c>
      <c r="EL22" s="11" t="str">
        <f>IF(SUM(EF22,EG22,EK22)&gt;0,SUM(EF22,EG22,EK22),"")</f>
        <v/>
      </c>
      <c r="EM22" s="17"/>
      <c r="EN22" s="17"/>
      <c r="EO22" s="17"/>
      <c r="EP22" s="17"/>
      <c r="EQ22" s="17"/>
      <c r="ER22" s="17"/>
      <c r="ES22" s="17"/>
      <c r="ET22" s="17"/>
      <c r="EU22" s="17"/>
      <c r="EV22" s="17"/>
      <c r="EW22" s="17"/>
      <c r="EX22" s="17"/>
      <c r="EY22" s="17"/>
      <c r="EZ22" s="17"/>
      <c r="FA22" s="17"/>
      <c r="FB22" s="17"/>
      <c r="FC22" s="17"/>
      <c r="FD22" s="17"/>
      <c r="FE22" s="17"/>
      <c r="FF22" s="17"/>
      <c r="FG22" s="40" t="str">
        <f>IF(SUM(EN22,ER22)&gt;0,SUM(EN22,ER22),"")</f>
        <v/>
      </c>
      <c r="FH22" s="40" t="str">
        <f>IF(SUM(EM22:EN22,EP22:ER22,ET22)-EO22-ES22&gt;0,SUM(EM22:EN22,EP22:ER22,ET22)-EO22-ES22,"")</f>
        <v/>
      </c>
      <c r="FI22" s="40" t="str">
        <f>IF(SUM(EU22:EV22,EX22)-EW22&gt;0,SUM(EU22:EV22,EX22)-EW22,"")</f>
        <v/>
      </c>
      <c r="FJ22" s="40" t="str">
        <f>IF(SUM(EN22,ER22,EV22)&gt;0,SUM(EN22,ER22,EV22),"")</f>
        <v/>
      </c>
      <c r="FK22" s="40" t="str">
        <f>IF(SUM(FH22,FI22)&gt;0,SUM(FH22,FI22),"")</f>
        <v/>
      </c>
      <c r="FL22" s="40" t="str">
        <f>IF(SUM(EZ22,FD22)&gt;0,SUM(EZ22,FD22),"")</f>
        <v/>
      </c>
      <c r="FM22" s="40" t="str">
        <f>IF(SUM(EY22:EZ22,FB22:FD22,FF22)-SUM(FA22,FE22)&gt;0,SUM(EY22:EZ22,FB22:FD22,FF22)-SUM(FA22,FE22),"")</f>
        <v/>
      </c>
      <c r="FN22" s="40" t="str">
        <f>IF(SUM(FH22,FI22,FM22)&gt;0,SUM(FH22,FI22,FM22),"")</f>
        <v/>
      </c>
      <c r="FO22" s="18"/>
      <c r="FP22" s="18"/>
      <c r="FQ22" s="18"/>
      <c r="FR22" s="18"/>
      <c r="FS22" s="18"/>
      <c r="FT22" s="18"/>
      <c r="FU22" s="18"/>
      <c r="FV22" s="18"/>
      <c r="FW22" s="18"/>
      <c r="FX22" s="18"/>
      <c r="FY22" s="18"/>
      <c r="FZ22" s="18"/>
      <c r="GA22" s="18"/>
      <c r="GB22" s="18"/>
      <c r="GC22" s="18"/>
      <c r="GD22" s="18"/>
      <c r="GE22" s="18"/>
      <c r="GF22" s="18"/>
      <c r="GG22" s="18"/>
      <c r="GH22" s="18"/>
      <c r="GI22" s="11" t="str">
        <f>IF(SUM(FP22,FT22)&gt;0,SUM(FP22,FT22),"")</f>
        <v/>
      </c>
      <c r="GJ22" s="11" t="str">
        <f>IF(SUM(FO22:FP22,FR22:FT22,FV22)-FQ22-FU22&gt;0,SUM(FO22:FP22,FR22:FT22,FV22)-FQ22-FU22,"")</f>
        <v/>
      </c>
      <c r="GK22" s="11" t="str">
        <f>IF(SUM(FW22:FX22,FZ22)-FY22&gt;0,SUM(FW22:FX22,FZ22)-FY22,"")</f>
        <v/>
      </c>
      <c r="GL22" s="11" t="str">
        <f>IF(SUM(FP22,FT22,FX22)&gt;0,SUM(FP22,FT22,FX22),"")</f>
        <v/>
      </c>
      <c r="GM22" s="11" t="str">
        <f>IF(SUM(GJ22,GK22)&gt;0,SUM(GJ22,GK22),"")</f>
        <v/>
      </c>
      <c r="GN22" s="11" t="str">
        <f>IF(SUM(GB22,GF22)&gt;0,SUM(GB22,GF22),"")</f>
        <v/>
      </c>
      <c r="GO22" s="11" t="str">
        <f>IF(SUM(GA22:GB22,GD22:GF22,GH22)-SUM(GC22,GG22)&gt;0,SUM(GA22:GB22,GD22:GF22,GH22)-SUM(GC22,GG22),"")</f>
        <v/>
      </c>
      <c r="GP22" s="11" t="str">
        <f>IF(SUM(GJ22,GK22,GO22)&gt;0,SUM(GJ22,GK22,GO22),"")</f>
        <v/>
      </c>
      <c r="GQ22" s="17"/>
      <c r="GR22" s="17"/>
      <c r="GS22" s="17"/>
      <c r="GT22" s="17"/>
      <c r="GU22" s="17"/>
      <c r="GV22" s="17"/>
      <c r="GW22" s="17"/>
      <c r="GX22" s="17"/>
      <c r="GY22" s="17"/>
      <c r="GZ22" s="17"/>
      <c r="HA22" s="17"/>
      <c r="HB22" s="17"/>
      <c r="HC22" s="17"/>
      <c r="HD22" s="17"/>
      <c r="HE22" s="17"/>
      <c r="HF22" s="17"/>
      <c r="HG22" s="17"/>
      <c r="HH22" s="17"/>
      <c r="HI22" s="17"/>
      <c r="HJ22" s="17"/>
      <c r="HK22" s="40" t="str">
        <f>IF(SUM(GR22,GV22)&gt;0,SUM(GR22,GV22),"")</f>
        <v/>
      </c>
      <c r="HL22" s="40" t="str">
        <f>IF(SUM(GQ22:GR22,GT22:GV22,GX22)-GS22-GW22&gt;0,SUM(GQ22:GR22,GT22:GV22,GX22)-GS22-GW22,"")</f>
        <v/>
      </c>
      <c r="HM22" s="40" t="str">
        <f>IF(SUM(GY22:GZ22,HB22)-HA22&gt;0,SUM(GY22:GZ22,HB22)-HA22,"")</f>
        <v/>
      </c>
      <c r="HN22" s="40" t="str">
        <f>IF(SUM(GR22,GV22,GZ22)&gt;0,SUM(GR22,GV22,GZ22),"")</f>
        <v/>
      </c>
      <c r="HO22" s="40" t="str">
        <f>IF(SUM(HL22,HM22)&gt;0,SUM(HL22,HM22),"")</f>
        <v/>
      </c>
      <c r="HP22" s="40" t="str">
        <f>IF(SUM(HD22,HH22)&gt;0,SUM(HD22,HH22),"")</f>
        <v/>
      </c>
      <c r="HQ22" s="40" t="str">
        <f>IF(SUM(HC22:HD22,HF22:HH22,HJ22)-SUM(HE22,HI22)&gt;0,SUM(HC22:HD22,HF22:HH22,HJ22)-SUM(HE22,HI22),"")</f>
        <v/>
      </c>
      <c r="HR22" s="40" t="str">
        <f>IF(SUM(HL22,HM22,HQ22)&gt;0,SUM(HL22,HM22,HQ22),"")</f>
        <v/>
      </c>
      <c r="HS22" s="18"/>
      <c r="HT22" s="18"/>
      <c r="HU22" s="18"/>
      <c r="HV22" s="18"/>
      <c r="HW22" s="18"/>
      <c r="HX22" s="18"/>
      <c r="HY22" s="18"/>
      <c r="HZ22" s="18"/>
      <c r="IA22" s="18"/>
      <c r="IB22" s="18"/>
      <c r="IC22" s="18"/>
      <c r="ID22" s="18"/>
      <c r="IE22" s="18"/>
      <c r="IF22" s="18"/>
      <c r="IG22" s="18"/>
      <c r="IH22" s="18"/>
      <c r="II22" s="18"/>
      <c r="IJ22" s="18"/>
      <c r="IK22" s="18"/>
      <c r="IL22" s="18"/>
      <c r="IM22" s="11" t="str">
        <f>IF(SUM(HT22,HX22)&gt;0,SUM(HT22,HX22),"")</f>
        <v/>
      </c>
      <c r="IN22" s="11" t="str">
        <f>IF(SUM(HS22:HT22,HV22:HX22,HZ22)-HU22-HY22&gt;0,SUM(HS22:HT22,HV22:HX22,HZ22)-HU22-HY22,"")</f>
        <v/>
      </c>
      <c r="IO22" s="11" t="str">
        <f>IF(SUM(IA22:IB22,ID22)-IC22&gt;0,SUM(IA22:IB22,ID22)-IC22,"")</f>
        <v/>
      </c>
      <c r="IP22" s="11" t="str">
        <f>IF(SUM(HT22,HX22,IB22)&gt;0,SUM(HT22,HX22,IB22),"")</f>
        <v/>
      </c>
      <c r="IQ22" s="11" t="str">
        <f>IF(SUM(IN22,IO22)&gt;0,SUM(IN22,IO22),"")</f>
        <v/>
      </c>
      <c r="IR22" s="11" t="str">
        <f>IF(SUM(IF22,IJ22)&gt;0,SUM(IF22,IJ22),"")</f>
        <v/>
      </c>
      <c r="IS22" s="11" t="str">
        <f>IF(SUM(IE22:IF22,IH22:IJ22,IL22)-SUM(IG22,IK22)&gt;0,SUM(IE22:IF22,IH22:IJ22,IL22)-SUM(IG22,IK22),"")</f>
        <v/>
      </c>
      <c r="IT22" s="11" t="str">
        <f>IF(SUM(IN22,IO22,IS22)&gt;0,SUM(IN22,IO22,IS22),"")</f>
        <v/>
      </c>
      <c r="IU22" s="17"/>
      <c r="IV22" s="17"/>
      <c r="IW22" s="17"/>
      <c r="IX22" s="17"/>
      <c r="IY22" s="17"/>
      <c r="IZ22" s="17"/>
      <c r="JA22" s="17"/>
      <c r="JB22" s="17"/>
      <c r="JC22" s="17"/>
      <c r="JD22" s="17"/>
      <c r="JE22" s="17"/>
      <c r="JF22" s="17"/>
      <c r="JG22" s="17"/>
      <c r="JH22" s="17"/>
      <c r="JI22" s="17"/>
      <c r="JJ22" s="17"/>
      <c r="JK22" s="17"/>
      <c r="JL22" s="17"/>
      <c r="JM22" s="17"/>
      <c r="JN22" s="17"/>
      <c r="JO22" s="40" t="str">
        <f>IF(SUM(IV22,IZ22)&gt;0,SUM(IV22,IZ22),"")</f>
        <v/>
      </c>
      <c r="JP22" s="40" t="str">
        <f>IF(SUM(IU22:IV22,IX22:IZ22,JB22)-IW22-JA22&gt;0,SUM(IU22:IV22,IX22:IZ22,JB22)-IW22-JA22,"")</f>
        <v/>
      </c>
      <c r="JQ22" s="40" t="str">
        <f>IF(SUM(JC22:JD22,JF22)-JE22&gt;0,SUM(JC22:JD22,JF22)-JE22,"")</f>
        <v/>
      </c>
      <c r="JR22" s="40" t="str">
        <f>IF(SUM(IV22,IZ22,JD22)&gt;0,SUM(IV22,IZ22,JD22),"")</f>
        <v/>
      </c>
      <c r="JS22" s="40" t="str">
        <f>IF(SUM(JP22,JQ22)&gt;0,SUM(JP22,JQ22),"")</f>
        <v/>
      </c>
      <c r="JT22" s="40" t="str">
        <f>IF(SUM(JH22,JL22)&gt;0,SUM(JH22,JL22),"")</f>
        <v/>
      </c>
      <c r="JU22" s="40" t="str">
        <f>IF(SUM(JG22:JH22,JJ22:JL22,JN22)-SUM(JI22,JM22)&gt;0,SUM(JG22:JH22,JJ22:JL22,JN22)-SUM(JI22,JM22),"")</f>
        <v/>
      </c>
      <c r="JV22" s="40" t="str">
        <f>IF(SUM(JP22,JQ22,JU22)&gt;0,SUM(JP22,JQ22,JU22),"")</f>
        <v/>
      </c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8"/>
      <c r="KM22" s="18"/>
      <c r="KN22" s="18"/>
      <c r="KO22" s="18"/>
      <c r="KP22" s="18"/>
      <c r="KQ22" s="11" t="str">
        <f>IF(SUM(JX22,KB22)&gt;0,SUM(JX22,KB22),"")</f>
        <v/>
      </c>
      <c r="KR22" s="11" t="str">
        <f>IF(SUM(JW22:JX22,JZ22:KB22,KD22)-JY22-KC22&gt;0,SUM(JW22:JX22,JZ22:KB22,KD22)-JY22-KC22,"")</f>
        <v/>
      </c>
      <c r="KS22" s="11" t="str">
        <f>IF(SUM(KE22:KF22,KH22)-KG22&gt;0,SUM(KE22:KF22,KH22)-KG22,"")</f>
        <v/>
      </c>
      <c r="KT22" s="11" t="str">
        <f>IF(SUM(JX22,KB22,KF22)&gt;0,SUM(JX22,KB22,KF22),"")</f>
        <v/>
      </c>
      <c r="KU22" s="11" t="str">
        <f>IF(SUM(KR22,KS22)&gt;0,SUM(KR22,KS22),"")</f>
        <v/>
      </c>
      <c r="KV22" s="11" t="str">
        <f>IF(SUM(KJ22,KN22)&gt;0,SUM(KJ22,KN22),"")</f>
        <v/>
      </c>
      <c r="KW22" s="11" t="str">
        <f>IF(SUM(KI22:KJ22,KL22:KN22,KP22)-SUM(KK22,KO22)&gt;0,SUM(KI22:KJ22,KL22:KN22,KP22)-SUM(KK22,KO22),"")</f>
        <v/>
      </c>
      <c r="KX22" s="11" t="str">
        <f>IF(SUM(KR22,KS22,KW22)&gt;0,SUM(KR22,KS22,KW22),"")</f>
        <v/>
      </c>
      <c r="KY22" s="17"/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40" t="str">
        <f>IF(SUM(KZ22,LD22)&gt;0,SUM(KZ22,LD22),"")</f>
        <v/>
      </c>
      <c r="LT22" s="40" t="str">
        <f>IF(SUM(KY22:KZ22,LB22:LD22,LF22)-LA22-LE22&gt;0,SUM(KY22:KZ22,LB22:LD22,LF22)-LA22-LE22,"")</f>
        <v/>
      </c>
      <c r="LU22" s="40" t="str">
        <f>IF(SUM(LG22:LH22,LJ22)-LI22&gt;0,SUM(LG22:LH22,LJ22)-LI22,"")</f>
        <v/>
      </c>
      <c r="LV22" s="40" t="str">
        <f>IF(SUM(KZ22,LD22,LH22)&gt;0,SUM(KZ22,LD22,LH22),"")</f>
        <v/>
      </c>
      <c r="LW22" s="40" t="str">
        <f>IF(SUM(LT22,LU22)&gt;0,SUM(LT22,LU22),"")</f>
        <v/>
      </c>
      <c r="LX22" s="40" t="str">
        <f>IF(SUM(LL22,LP22)&gt;0,SUM(LL22,LP22),"")</f>
        <v/>
      </c>
      <c r="LY22" s="40" t="str">
        <f>IF(SUM(LK22:LL22,LN22:LP22,LR22)-SUM(LM22,LQ22)&gt;0,SUM(LK22:LL22,LN22:LP22,LR22)-SUM(LM22,LQ22),"")</f>
        <v/>
      </c>
      <c r="LZ22" s="40" t="str">
        <f>IF(SUM(LT22,LU22,LY22)&gt;0,SUM(LT22,LU22,LY22),"")</f>
        <v/>
      </c>
      <c r="MA22" s="18"/>
      <c r="MB22" s="18"/>
      <c r="MC22" s="18"/>
      <c r="MD22" s="18"/>
      <c r="ME22" s="18"/>
      <c r="MF22" s="18"/>
      <c r="MG22" s="18"/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1" t="str">
        <f>IF(SUM(MB22,MF22)&gt;0,SUM(MB22,MF22),"")</f>
        <v/>
      </c>
      <c r="MV22" s="11" t="str">
        <f>IF(SUM(MA22:MB22,MD22:MF22,MH22)-MC22-MG22&gt;0,SUM(MA22:MB22,MD22:MF22,MH22)-MC22-MG22,"")</f>
        <v/>
      </c>
      <c r="MW22" s="11" t="str">
        <f>IF(SUM(MI22:MJ22,ML22)-MK22&gt;0,SUM(MI22:MJ22,ML22)-MK22,"")</f>
        <v/>
      </c>
      <c r="MX22" s="11" t="str">
        <f>IF(SUM(MB22,MF22,MJ22)&gt;0,SUM(MB22,MF22,MJ22),"")</f>
        <v/>
      </c>
      <c r="MY22" s="11" t="str">
        <f>IF(SUM(MV22,MW22)&gt;0,SUM(MV22,MW22),"")</f>
        <v/>
      </c>
      <c r="MZ22" s="11" t="str">
        <f>IF(SUM(MN22,MR22)&gt;0,SUM(MN22,MR22),"")</f>
        <v/>
      </c>
      <c r="NA22" s="11" t="str">
        <f>IF(SUM(MM22:MN22,MP22:MR22,MT22)-SUM(MO22,MS22)&gt;0,SUM(MM22:MN22,MP22:MR22,MT22)-SUM(MO22,MS22),"")</f>
        <v/>
      </c>
      <c r="NB22" s="11" t="str">
        <f>IF(SUM(MV22,MW22,NA22)&gt;0,SUM(MV22,MW22,NA22),"")</f>
        <v/>
      </c>
      <c r="NC22" s="17"/>
      <c r="ND22" s="17"/>
      <c r="NE22" s="17"/>
      <c r="NF22" s="17"/>
      <c r="NG22" s="17"/>
      <c r="NH22" s="17"/>
      <c r="NI22" s="17"/>
      <c r="NJ22" s="17"/>
      <c r="NK22" s="17"/>
      <c r="NL22" s="17"/>
      <c r="NM22" s="17"/>
      <c r="NN22" s="17"/>
      <c r="NO22" s="17"/>
      <c r="NP22" s="17"/>
      <c r="NQ22" s="17"/>
      <c r="NR22" s="17"/>
      <c r="NS22" s="17"/>
      <c r="NT22" s="17"/>
      <c r="NU22" s="17"/>
      <c r="NV22" s="17"/>
      <c r="NW22" s="40" t="str">
        <f>IF(SUM(ND22,NH22)&gt;0,SUM(ND22,NH22),"")</f>
        <v/>
      </c>
      <c r="NX22" s="40" t="str">
        <f>IF(SUM(NC22:ND22,NF22:NH22,NJ22)-NE22-NI22&gt;0,SUM(NC22:ND22,NF22:NH22,NJ22)-NE22-NI22,"")</f>
        <v/>
      </c>
      <c r="NY22" s="40" t="str">
        <f>IF(SUM(NK22:NL22,NN22)-NM22&gt;0,SUM(NK22:NL22,NN22)-NM22,"")</f>
        <v/>
      </c>
      <c r="NZ22" s="40" t="str">
        <f>IF(SUM(ND22,NH22,NL22)&gt;0,SUM(ND22,NH22,NL22),"")</f>
        <v/>
      </c>
      <c r="OA22" s="40" t="str">
        <f>IF(SUM(NX22,NY22)&gt;0,SUM(NX22,NY22),"")</f>
        <v/>
      </c>
      <c r="OB22" s="40" t="str">
        <f>IF(SUM(NP22,NT22)&gt;0,SUM(NP22,NT22),"")</f>
        <v/>
      </c>
      <c r="OC22" s="40" t="str">
        <f>IF(SUM(NO22:NP22,NR22:NT22,NV22)-SUM(NQ22,NU22)&gt;0,SUM(NO22:NP22,NR22:NT22,NV22)-SUM(NQ22,NU22),"")</f>
        <v/>
      </c>
      <c r="OD22" s="40" t="str">
        <f>IF(SUM(NX22,NY22,OC22)&gt;0,SUM(NX22,NY22,OC22),"")</f>
        <v/>
      </c>
      <c r="OE22" s="18"/>
      <c r="OF22" s="18"/>
      <c r="OG22" s="18"/>
      <c r="OH22" s="18"/>
      <c r="OI22" s="18"/>
      <c r="OJ22" s="18"/>
      <c r="OK22" s="18"/>
      <c r="OL22" s="18"/>
      <c r="OM22" s="18"/>
      <c r="ON22" s="18"/>
      <c r="OO22" s="18"/>
      <c r="OP22" s="18"/>
      <c r="OQ22" s="18"/>
      <c r="OR22" s="18"/>
      <c r="OS22" s="18"/>
      <c r="OT22" s="18"/>
      <c r="OU22" s="18"/>
      <c r="OV22" s="18"/>
      <c r="OW22" s="18"/>
      <c r="OX22" s="18"/>
      <c r="OY22" s="11" t="str">
        <f>IF(SUM(OF22,OJ22)&gt;0,SUM(OF22,OJ22),"")</f>
        <v/>
      </c>
      <c r="OZ22" s="11" t="str">
        <f>IF(SUM(OE22:OF22,OH22:OJ22,OL22)-OG22-OK22&gt;0,SUM(OE22:OF22,OH22:OJ22,OL22)-OG22-OK22,"")</f>
        <v/>
      </c>
      <c r="PA22" s="11" t="str">
        <f>IF(SUM(OM22:ON22,OP22)-OO22&gt;0,SUM(OM22:ON22,OP22)-OO22,"")</f>
        <v/>
      </c>
      <c r="PB22" s="11" t="str">
        <f>IF(SUM(OF22,OJ22,ON22)&gt;0,SUM(OF22,OJ22,ON22),"")</f>
        <v/>
      </c>
      <c r="PC22" s="11" t="str">
        <f>IF(SUM(OZ22,PA22)&gt;0,SUM(OZ22,PA22),"")</f>
        <v/>
      </c>
      <c r="PD22" s="11" t="str">
        <f>IF(SUM(OR22,OV22)&gt;0,SUM(OR22,OV22),"")</f>
        <v/>
      </c>
      <c r="PE22" s="11" t="str">
        <f>IF(SUM(OQ22:OR22,OT22:OV22,OX22)-SUM(OS22,OW22)&gt;0,SUM(OQ22:OR22,OT22:OV22,OX22)-SUM(OS22,OW22),"")</f>
        <v/>
      </c>
      <c r="PF22" s="11" t="str">
        <f>IF(SUM(OZ22,PA22,PE22)&gt;0,SUM(OZ22,PA22,PE22),"")</f>
        <v/>
      </c>
      <c r="PG22" s="17"/>
      <c r="PH22" s="17"/>
      <c r="PI22" s="17"/>
      <c r="PJ22" s="17"/>
      <c r="PK22" s="17"/>
      <c r="PL22" s="17"/>
      <c r="PM22" s="17"/>
      <c r="PN22" s="17"/>
      <c r="PO22" s="17"/>
      <c r="PP22" s="17"/>
      <c r="PQ22" s="17"/>
      <c r="PR22" s="17"/>
      <c r="PS22" s="17"/>
      <c r="PT22" s="17"/>
      <c r="PU22" s="17"/>
      <c r="PV22" s="17"/>
      <c r="PW22" s="17"/>
      <c r="PX22" s="17"/>
      <c r="PY22" s="17"/>
      <c r="PZ22" s="17"/>
      <c r="QA22" s="40" t="str">
        <f>IF(SUM(PH22,PL22)&gt;0,SUM(PH22,PL22),"")</f>
        <v/>
      </c>
      <c r="QB22" s="40" t="str">
        <f>IF(SUM(PG22:PH22,PJ22:PL22,PN22)-PI22-PM22&gt;0,SUM(PG22:PH22,PJ22:PL22,PN22)-PI22-PM22,"")</f>
        <v/>
      </c>
      <c r="QC22" s="40" t="str">
        <f>IF(SUM(PO22:PP22,PR22)-PQ22&gt;0,SUM(PO22:PP22,PR22)-PQ22,"")</f>
        <v/>
      </c>
      <c r="QD22" s="40" t="str">
        <f>IF(SUM(PH22,PL22,PP22)&gt;0,SUM(PH22,PL22,PP22),"")</f>
        <v/>
      </c>
      <c r="QE22" s="40" t="str">
        <f>IF(SUM(QB22,QC22)&gt;0,SUM(QB22,QC22),"")</f>
        <v/>
      </c>
      <c r="QF22" s="40" t="str">
        <f>IF(SUM(PT22,PX22)&gt;0,SUM(PT22,PX22),"")</f>
        <v/>
      </c>
      <c r="QG22" s="40" t="str">
        <f>IF(SUM(PS22:PT22,PV22:PX22,PZ22)-SUM(PU22,PY22)&gt;0,SUM(PS22:PT22,PV22:PX22,PZ22)-SUM(PU22,PY22),"")</f>
        <v/>
      </c>
      <c r="QH22" s="40" t="str">
        <f>IF(SUM(QB22,QC22,QG22)&gt;0,SUM(QB22,QC22,QG22),"")</f>
        <v/>
      </c>
      <c r="QI22" s="18"/>
      <c r="QJ22" s="18"/>
      <c r="QK22" s="18"/>
      <c r="QL22" s="18"/>
      <c r="QM22" s="18"/>
      <c r="QN22" s="18"/>
      <c r="QO22" s="18"/>
      <c r="QP22" s="18"/>
      <c r="QQ22" s="18"/>
      <c r="QR22" s="18"/>
      <c r="QS22" s="18"/>
      <c r="QT22" s="18"/>
      <c r="QU22" s="18"/>
      <c r="QV22" s="18"/>
      <c r="QW22" s="18"/>
      <c r="QX22" s="18"/>
      <c r="QY22" s="18"/>
      <c r="QZ22" s="18"/>
      <c r="RA22" s="18"/>
      <c r="RB22" s="18"/>
      <c r="RC22" s="11" t="str">
        <f>IF(SUM(QJ22,QN22)&gt;0,SUM(QJ22,QN22),"")</f>
        <v/>
      </c>
      <c r="RD22" s="11" t="str">
        <f>IF(SUM(QI22:QJ22,QL22:QN22,QP22)-QK22-QO22&gt;0,SUM(QI22:QJ22,QL22:QN22,QP22)-QK22-QO22,"")</f>
        <v/>
      </c>
      <c r="RE22" s="11" t="str">
        <f>IF(SUM(QQ22:QR22,QT22)-QS22&gt;0,SUM(QQ22:QR22,QT22)-QS22,"")</f>
        <v/>
      </c>
      <c r="RF22" s="11" t="str">
        <f>IF(SUM(QJ22,QN22,QR22)&gt;0,SUM(QJ22,QN22,QR22),"")</f>
        <v/>
      </c>
      <c r="RG22" s="11" t="str">
        <f>IF(SUM(RD22,RE22)&gt;0,SUM(RD22,RE22),"")</f>
        <v/>
      </c>
      <c r="RH22" s="11" t="str">
        <f>IF(SUM(QV22,QZ22)&gt;0,SUM(QV22,QZ22),"")</f>
        <v/>
      </c>
      <c r="RI22" s="11" t="str">
        <f>IF(SUM(QU22:QV22,QX22:QZ22,RB22)-SUM(QW22,RA22)&gt;0,SUM(QU22:QV22,QX22:QZ22,RB22)-SUM(QW22,RA22),"")</f>
        <v/>
      </c>
      <c r="RJ22" s="11" t="str">
        <f>IF(SUM(RD22,RE22,RI22)&gt;0,SUM(RD22,RE22,RI22),"")</f>
        <v/>
      </c>
      <c r="RK22" s="17"/>
      <c r="RL22" s="17"/>
      <c r="RM22" s="17"/>
      <c r="RN22" s="17"/>
      <c r="RO22" s="17"/>
      <c r="RP22" s="17"/>
      <c r="RQ22" s="17"/>
      <c r="RR22" s="17"/>
      <c r="RS22" s="17"/>
      <c r="RT22" s="17"/>
      <c r="RU22" s="17"/>
      <c r="RV22" s="17"/>
      <c r="RW22" s="17"/>
      <c r="RX22" s="17"/>
      <c r="RY22" s="17"/>
      <c r="RZ22" s="17"/>
      <c r="SA22" s="17"/>
      <c r="SB22" s="17"/>
      <c r="SC22" s="17"/>
      <c r="SD22" s="17"/>
      <c r="SE22" s="40" t="str">
        <f>IF(SUM(RL22,RP22)&gt;0,SUM(RL22,RP22),"")</f>
        <v/>
      </c>
      <c r="SF22" s="40" t="str">
        <f>IF(SUM(RK22:RL22,RN22:RP22,RR22)-RM22-RQ22&gt;0,SUM(RK22:RL22,RN22:RP22,RR22)-RM22-RQ22,"")</f>
        <v/>
      </c>
      <c r="SG22" s="40" t="str">
        <f>IF(SUM(RS22:RT22,RV22)-RU22&gt;0,SUM(RS22:RT22,RV22)-RU22,"")</f>
        <v/>
      </c>
      <c r="SH22" s="40" t="str">
        <f>IF(SUM(RL22,RP22,RT22)&gt;0,SUM(RL22,RP22,RT22),"")</f>
        <v/>
      </c>
      <c r="SI22" s="40" t="str">
        <f>IF(SUM(SF22,SG22)&gt;0,SUM(SF22,SG22),"")</f>
        <v/>
      </c>
      <c r="SJ22" s="40" t="str">
        <f>IF(SUM(RX22,SB22)&gt;0,SUM(RX22,SB22),"")</f>
        <v/>
      </c>
      <c r="SK22" s="40" t="str">
        <f>IF(SUM(RW22:RX22,RZ22:SB22,SD22)-SUM(RY22,SC22)&gt;0,SUM(RW22:RX22,RZ22:SB22,SD22)-SUM(RY22,SC22),"")</f>
        <v/>
      </c>
      <c r="SL22" s="40" t="str">
        <f>IF(SUM(SF22,SG22,SK22)&gt;0,SUM(SF22,SG22,SK22),"")</f>
        <v/>
      </c>
      <c r="SM22" s="26">
        <f>IF($CA22="P",BK22,(BK22+AO22)/2)</f>
        <v>9.3000000000000007</v>
      </c>
      <c r="SN22" s="26">
        <f>IF($CA22="P",BL22,(BL22+AP22)/2)</f>
        <v>3.6</v>
      </c>
      <c r="SO22" s="26">
        <f>IF($CA22="P",BM22,(BM22+AQ22)/2)</f>
        <v>0.1</v>
      </c>
      <c r="SP22" s="26">
        <f>IF($CA22="P",BN22,(BN22+AR22)/2)</f>
        <v>0</v>
      </c>
      <c r="SQ22" s="26">
        <f>IF($CA22="P",BO22,(BO22+AS22)/2)</f>
        <v>9</v>
      </c>
      <c r="SR22" s="26">
        <f>IF($CA22="P",BP22,(BP22+AT22)/2)</f>
        <v>3</v>
      </c>
      <c r="SS22" s="26">
        <f>IF($CA22="P",BQ22,(BQ22+AU22)/2)</f>
        <v>0.4</v>
      </c>
      <c r="ST22" s="26">
        <f>IF($CA22="P",BR22,(BR22+AV22)/2)</f>
        <v>0</v>
      </c>
      <c r="SU22" s="26">
        <f>IF($CA22="P",BS22,(BS22+AW22)/2)</f>
        <v>0</v>
      </c>
      <c r="SV22" s="26">
        <f>IF($CA22="P",BT22,(BT22+AX22)/2)</f>
        <v>0</v>
      </c>
      <c r="SW22" s="26">
        <f>IF($CA22="P",BU22,(BU22+AY22)/2)</f>
        <v>0</v>
      </c>
      <c r="SX22" s="26">
        <f>IF($CA22="P",BV22,(BV22+AZ22)/2)</f>
        <v>0</v>
      </c>
      <c r="SY22" s="26">
        <f>IF($CA22="P",BW22,(BW22+BA22)/2)</f>
        <v>0</v>
      </c>
      <c r="SZ22" s="26">
        <f>IF($CA22="P",BX22,(BX22+BB22)/2)</f>
        <v>0</v>
      </c>
      <c r="TA22" s="26">
        <f>IF($CA22="P",BY22,(BY22+BC22)/2)</f>
        <v>0</v>
      </c>
      <c r="TB22" s="26">
        <f>IF($CA22="P",BZ22,(BZ22+BD22)/2)</f>
        <v>0</v>
      </c>
      <c r="TC22" s="28" t="s">
        <v>53</v>
      </c>
      <c r="TD22" s="11">
        <f>IF(SUM(SN22,SR22)&gt;0,SUM(SN22,SR22),"")</f>
        <v>6.6</v>
      </c>
      <c r="TE22" s="11">
        <f>IF(SUM(SM22:SN22,SP22:SR22,ST22)-SO22-SS22&gt;0,SUM(SM22:SN22,SP22:SR22,ST22)-SO22-SS22,"")</f>
        <v>24.4</v>
      </c>
      <c r="TF22" s="11" t="str">
        <f>IF(SUM(SV22,SZ22)&gt;0,SUM(SV22,SZ22),"")</f>
        <v/>
      </c>
      <c r="TG22" s="11" t="str">
        <f>IF(SUM(SU22:SV22,SX22:SZ22,TB22)-SUM(SW22,TA22)&gt;0,SUM(SU22:SV22,SX22:SZ22,TB22)-SUM(SW22,TA22),"")</f>
        <v/>
      </c>
      <c r="TH22" s="11">
        <f>IF(SUM(TE22,TG22)&gt;0,SUM(TE22,TG22),"")</f>
        <v>24.4</v>
      </c>
    </row>
    <row r="23" spans="1:528" x14ac:dyDescent="0.2">
      <c r="A23" s="4" t="str" cm="1">
        <f t="array" ref="A23">IF(AND(H23&lt;&gt;"",H23&lt;&gt;"No DD"),SUMPRODUCT((H$4:H$32&lt;&gt;"")*(H$4:H$32&lt;&gt;"No DD")*(E$4:E$32&gt;E23))+1,IF(H23="No DD",SUMPRODUCT((H$4:H$32="No DD")*(E$4:E$32&gt;E23))+1+SUMPRODUCT((H$4:H$32&lt;&gt;"")*(H$4:H$32&lt;&gt;"No DD")),""))</f>
        <v/>
      </c>
      <c r="B23" s="5" t="s">
        <v>78</v>
      </c>
      <c r="C23" s="4" t="s">
        <v>5</v>
      </c>
      <c r="D23" s="4">
        <v>2002</v>
      </c>
      <c r="E23" s="9">
        <f>SUM(J23:P23)+SUM(J23:M23)*0.0000001+SUM(J23)*0.0000000000001</f>
        <v>94.000009400004899</v>
      </c>
      <c r="F23" s="3" t="str">
        <f>IF(OR(AND(AJ23&gt;=AN$34,AK23&gt;=AN$38,AJ23&lt;&gt;"",AI23=""),AND(AL23&gt;=AN$34,AM23&gt;=AN$38,AL23&lt;&gt;"",AI23=""),AND(BF23&gt;=BJ$34,BG23&gt;=BJ$38,BF23&lt;&gt;"",BE23=""),AND(BH23&gt;=BJ$34,BI23&gt;=BJ$38,BH23&lt;&gt;"",BE23=""),AND(CB23&gt;=CF$34,CC23&gt;=CF$38,CB23&lt;&gt;"",CA23=""),AND(CD23&gt;=CF$34,CE23&gt;=CF$38,CD23&lt;&gt;""),AND(DC23&gt;=DJ$34,DD23&gt;=DJ$38,DC23&lt;&gt;""),AND(DH23&gt;=DJ$34,DI23&gt;=DJ$38,DH23&lt;&gt;""),AND(EE23&gt;=EL$34,EF23&gt;=EL$38,EE23&lt;&gt;""),AND(EJ23&gt;=EL$34,EK23&gt;=EL$38,EJ23&lt;&gt;""),AND(FG23&gt;=FN$34,FH23&gt;=FN$38,FG23&lt;&gt;""),AND(FL23&gt;=FN$34,FM23&gt;=FN$38,FL23&lt;&gt;""),AND(GI23&gt;=GP$34,GJ23&gt;=GP$38,GI23&lt;&gt;""),AND(GN23&gt;=GP$34,GO23&gt;=GP$38,GN23&lt;&gt;""),AND(HK23&gt;=HR$34,HL23&gt;=HR$38,HK23&lt;&gt;""),AND(HP23&gt;=HR$34,HQ23&gt;=HR$38,HP23&lt;&gt;""),AND(IM23&gt;=IT$34,IN23&gt;=IT$38,IM23&lt;&gt;""),AND(IR23&gt;=IT$34,IS23&gt;=IT$38,IR23&lt;&gt;""),AND(JO23&gt;=JV$34,JP23&gt;=JV$38,JO23&lt;&gt;""),AND(JT23&gt;=JV$34,JU23&gt;=JV$38,JT23&lt;&gt;""),AND(KQ23&gt;=KX$34,KR23&gt;=KX$38,KQ23&lt;&gt;""),AND(KV23&gt;=KX$34,KW23&gt;=KX$38,KV23&lt;&gt;""),AND(LS23&gt;=LZ$34,LT23&gt;=LZ$38,LS23&lt;&gt;""),AND(LX23&gt;=LZ$34,LY23&gt;=LZ$38,LX23&lt;&gt;""),AND(MU23&gt;=NB$34,MV23&gt;=NB$38,MU23&lt;&gt;""),AND(MZ23&gt;=NB$34,NA23&gt;=NB$38,MZ23&lt;&gt;""),AND(NW23&gt;=OD$34,NX23&gt;=OD$38,NW23&lt;&gt;""),AND(OB23&gt;=OD$34,OC23&gt;=OD$38,OB23&lt;&gt;""),AND(OY23&gt;=PF$34,OZ23&gt;=PF$38,OY23&lt;&gt;""),AND(PD23&gt;=PF$34,PE23&gt;=PF$38,PD23&lt;&gt;""),AND(QA23&gt;=QH$34,QB23&gt;=QH$38,QA23&lt;&gt;""),AND(QF23&gt;=QH$34,QG23&gt;=QH$38,QF23&lt;&gt;""),AND(RC23&gt;=RJ$34,RD23&gt;=RJ$38,RC23&lt;&gt;""),AND(RH23&gt;=RJ$34,RI23&gt;=RJ$38,RH23&lt;&gt;""),AND(SE23&gt;=SL$34,SF23&gt;=SL$38,SE23&lt;&gt;""),AND(SJ23&gt;=SL$34,SK23&gt;=SL$38,SJ23&lt;&gt;"")),"P","")</f>
        <v/>
      </c>
      <c r="G23" s="3" t="str">
        <f>IF(OR(AND(AK23&gt;=AN$38,AK23&lt;&gt;"",AI23=""),AND(AM23&gt;=AN$38,AM23&lt;&gt;"",AI23=""),AND(BG23&gt;=BJ$38,BG23&lt;&gt;"",BE23=""),AND(BI23&gt;=BJ$38,BI23&lt;&gt;"",BE23=""),AND(CC23&gt;=CF$38,CC23&lt;&gt;"",CA23=""),AND(CE23&gt;=CF$38,CE23&lt;&gt;"",CA23=""),AND(DD23&gt;=DJ$38,DD23&lt;&gt;""),AND(DI23&gt;=DJ$38,DI23&lt;&gt;""),AND(EF23&gt;=EL$38,EF23&lt;&gt;""),AND(EK23&gt;=EL$38,EK23&lt;&gt;""),AND(FH23&gt;=FN$38,FH23&lt;&gt;""),AND(FM23&gt;=FN$38,FM23&lt;&gt;""),AND(GJ23&gt;=GP$38,GJ23&lt;&gt;""),AND(GO23&gt;=GP$38,GO23&lt;&gt;""),AND(HL23&gt;=HR$38,HL23&lt;&gt;""),AND(HQ23&gt;=HR$38,HQ23&lt;&gt;""),AND(IN23&gt;=IT$38,IN23&lt;&gt;""),AND(IS23&gt;=IT$38,IS23&lt;&gt;""),AND(JP23&gt;=JV$38,JP23&lt;&gt;""),AND(JU23&gt;=JV$38,JU23&lt;&gt;""),AND(KR23&gt;=KX$38,KR23&lt;&gt;""),AND(KW23&gt;=KX$38,KW23&lt;&gt;""),AND(LT23&gt;=LZ$38,LT23&lt;&gt;""),AND(LY23&gt;=LZ$38,LY23&lt;&gt;""),AND(MV23&gt;=NB$38,MV23&lt;&gt;""),AND(NA23&gt;=NB$38,NA23&lt;&gt;""),AND(NX23&gt;=OD$38,NX23&lt;&gt;""),AND(OC23&gt;=OD$38,OC23&lt;&gt;""),AND(OZ23&gt;=PF$38,OZ23&lt;&gt;""),AND(PE23&gt;=PF$38,PE23&lt;&gt;""),AND(QB23&gt;=QH$38,QB23&lt;&gt;""),AND(QG23&gt;=QH$38,QG23&lt;&gt;""),AND(RD23&gt;=RJ$38,RD23&lt;&gt;""),AND(RI23&gt;=RJ$38,RI23&lt;&gt;""),AND(SF23&gt;=SL$38,SF23&lt;&gt;""),AND(SK23&gt;=SL$38,SK23&lt;&gt;"")),"P","")</f>
        <v/>
      </c>
      <c r="H23" s="36" t="str">
        <f>IF(AND(G23="P",F23=""),"No DD",IF(OR(AND(AJ23&gt;=AN$37,AK23&gt;=AN$41,AJ23&lt;&gt;"",AI23=""),AND(AL23&gt;=AN$37,AM23&gt;=AN$41,AL23&lt;&gt;"",AI23=""),AND(BF23&gt;=BJ$37,BG23&gt;=BJ$41,BF23&lt;&gt;"",BE23=""),AND(BH23&gt;=BJ$37,BI23&gt;=BJ$41,BH23&lt;&gt;"",BE23=""),AND(CB23&gt;=CF$37,CC23&gt;=CF$41,CB23&lt;&gt;"",CA23=""),AND(CD23&gt;=CF$37,CE23&gt;=CF$41,CD23&lt;&gt;""),AND(DC23&gt;=DJ$37,DD23&gt;=DJ$41,DC23&lt;&gt;""),AND(DH23&gt;=DJ$37,DI23&gt;=DJ$41,DH23&lt;&gt;""),AND(EE23&gt;=EL$37,EF23&gt;=EL$41,EE23&lt;&gt;""),AND(EJ23&gt;=EL$37,EK23&gt;=EL$41,EJ23&lt;&gt;""),AND(FG23&gt;=FN$37,FH23&gt;=FN$41,FG23&lt;&gt;""),AND(FL23&gt;=FN$37,FM23&gt;=FN$41,FL23&lt;&gt;""),AND(GI23&gt;=GP$37,GJ23&gt;=GP$41,GI23&lt;&gt;""),AND(GN23&gt;=GP$37,GO23&gt;=GP$41,GN23&lt;&gt;""),AND(HK23&gt;=HR$37,HL23&gt;=HR$41,HK23&lt;&gt;""),AND(HP23&gt;=HR$37,HQ23&gt;=HR$41,HP23&lt;&gt;""),AND(IM23&gt;=IT$37,IN23&gt;=IT$41,IM23&lt;&gt;""),AND(IR23&gt;=IT$37,IS23&gt;=IT$41,IR23&lt;&gt;""),AND(JO23&gt;=JV$37,JP23&gt;=JV$41,JO23&lt;&gt;""),AND(JT23&gt;=JV$37,JU23&gt;=JV$41,JT23&lt;&gt;""),AND(KQ23&gt;=KX$37,KR23&gt;=KX$41,KQ23&lt;&gt;""),AND(KV23&gt;=KX$37,KW23&gt;=KX$41,KV23&lt;&gt;""),AND(LS23&gt;=LZ$37,LT23&gt;=LZ$41,LS23&lt;&gt;""),AND(LX23&gt;=LZ$37,LY23&gt;=LZ$41,LX23&lt;&gt;""),AND(MU23&gt;=NB$37,MV23&gt;=NB$41,MU23&lt;&gt;""),AND(MZ23&gt;=NB$37,NA23&gt;=NB$41,MZ23&lt;&gt;""),AND(NW23&gt;=OD$37,NX23&gt;=OD$41,NW23&lt;&gt;""),AND(OB23&gt;=OD$37,OC23&gt;=OD$41,OB23&lt;&gt;""),AND(OY23&gt;=PF$37,OZ23&gt;=PF$41,OY23&lt;&gt;""),AND(PD23&gt;=PF$37,PE23&gt;=PF$41,PD23&lt;&gt;""),AND(QA23&gt;=QH$37,QB23&gt;=QH$41,QA23&lt;&gt;""),AND(QF23&gt;=QH$37,QG23&gt;=QH$41,QF23&lt;&gt;""),AND(RC23&gt;=RJ$37,RD23&gt;=RJ$41,RC23&lt;&gt;""),AND(RH23&gt;=RJ$37,RI23&gt;=RJ$41,RH23&lt;&gt;""),AND(SE23&gt;=SL$37,SF23&gt;=SL$41,SE23&lt;&gt;""),AND(SJ23&gt;=SL$37,SK23&gt;=SL$41,SJ23&lt;&gt;"")),"Merit",IF(OR(AND(AJ23&gt;=AN$36,AK23&gt;=AN$40,AJ23&lt;&gt;"",AI23=""),AND(AL23&gt;=AN$36,AM23&gt;=AN$40,AL23&lt;&gt;"",AI23=""),AND(BF23&gt;=BJ$36,BG23&gt;=BJ$40,BF23&lt;&gt;"",BE23=""),AND(BH23&gt;=BJ$36,BI23&gt;=BJ$40,BH23&lt;&gt;"",BE23=""),AND(CB23&gt;=CF$36,CC23&gt;=CF$40,CB23&lt;&gt;"",CA23=""),AND(CD23&gt;=CF$36,CE23&gt;=CF$40,CD23&lt;&gt;""),AND(DC23&gt;=DJ$36,DD23&gt;=DJ$40,DC23&lt;&gt;""),AND(DH23&gt;=DJ$36,DI23&gt;=DJ$40,DH23&lt;&gt;""),AND(EE23&gt;=EL$36,EF23&gt;=EL$40,EE23&lt;&gt;""),AND(EJ23&gt;=EL$36,EK23&gt;=EL$40,EJ23&lt;&gt;""),AND(FG23&gt;=FN$36,FH23&gt;=FN$40,FG23&lt;&gt;""),AND(FL23&gt;=FN$36,FM23&gt;=FN$40,FL23&lt;&gt;""),AND(GI23&gt;=GP$36,GJ23&gt;=GP$40,GI23&lt;&gt;""),AND(GN23&gt;=GP$36,GO23&gt;=GP$40,GN23&lt;&gt;""),AND(HK23&gt;=HR$36,HL23&gt;=HR$40,HK23&lt;&gt;""),AND(HP23&gt;=HR$36,HQ23&gt;=HR$40,HP23&lt;&gt;""),AND(IM23&gt;=IT$36,IN23&gt;=IT$40,IM23&lt;&gt;""),AND(IR23&gt;=IT$36,IS23&gt;=IT$40,IR23&lt;&gt;""),AND(JO23&gt;=JV$36,JP23&gt;=JV$40,JO23&lt;&gt;""),AND(JT23&gt;=JV$36,JU23&gt;=JV$40,JT23&lt;&gt;""),AND(KQ23&gt;=KX$36,KR23&gt;=KX$40,KQ23&lt;&gt;""),AND(KV23&gt;=KX$36,KW23&gt;=KX$40,KV23&lt;&gt;""),AND(LS23&gt;=LZ$36,LT23&gt;=LZ$40,LS23&lt;&gt;""),AND(LX23&gt;=LZ$36,LY23&gt;=LZ$40,LX23&lt;&gt;""),AND(MU23&gt;=NB$36,MV23&gt;=NB$40,MU23&lt;&gt;""),AND(MZ23&gt;=NB$36,NA23&gt;=NB$40,MZ23&lt;&gt;""),AND(NW23&gt;=OD$36,NX23&gt;=OD$40,NW23&lt;&gt;""),AND(OB23&gt;=OD$36,OC23&gt;=OD$40,OB23&lt;&gt;""),AND(OY23&gt;=PF$36,OZ23&gt;=PF$40,OY23&lt;&gt;""),AND(PD23&gt;=PF$36,PE23&gt;=PF$40,PD23&lt;&gt;""),AND(QA23&gt;=QH$36,QB23&gt;=QH$40,QA23&lt;&gt;""),AND(QF23&gt;=QH$36,QG23&gt;=QH$40,QF23&lt;&gt;""),AND(RC23&gt;=RJ$36,RD23&gt;=RJ$40,RC23&lt;&gt;""),AND(RH23&gt;=RJ$36,RI23&gt;=RJ$40,RH23&lt;&gt;""),AND(SE23&gt;=SL$36,SF23&gt;=SL$40,SE23&lt;&gt;""),AND(SJ23&gt;=SL$36,SK23&gt;=SL$40,SJ23&lt;&gt;"")),"Excellence",IF(I23="P","Worlds Team",IF(F23="P","National Team","")))))</f>
        <v/>
      </c>
      <c r="I23" s="3" t="str">
        <f>IF(OR(AND(AJ23&gt;=AN$35,AK23&gt;=AN$39,AJ23&lt;&gt;"",AI23=""),AND(AL23&gt;=AN$35,AM23&gt;=AN$39,AL23&lt;&gt;"",AI23=""),AND(BF23&gt;=BJ$35,BG23&gt;=BJ$39,BF23&lt;&gt;"",BE23=""),AND(BH23&gt;=BJ$35,BI23&gt;=BJ$39,BH23&lt;&gt;"",BE23=""),AND(CB23&gt;=CF$35,CC23&gt;=CF$39,CB23&lt;&gt;"",CA23=""),AND(CD23&gt;=CF$35,CE23&gt;=CF$39,CD23&lt;&gt;""),AND(DC23&gt;=DJ$35,DD23&gt;=DJ$39,DC23&lt;&gt;""),AND(DH23&gt;=DJ$35,DI23&gt;=DJ$39,DH23&lt;&gt;""),AND(EE23&gt;=EL$35,EF23&gt;=EL$39,EE23&lt;&gt;""),AND(EJ23&gt;=EL$35,EK23&gt;=EL$39,EJ23&lt;&gt;""),AND(FG23&gt;=FN$35,FH23&gt;=FN$39,FG23&lt;&gt;""),AND(FL23&gt;=FN$35,FM23&gt;=FN$39,FL23&lt;&gt;""),AND(GI23&gt;=GP$35,GJ23&gt;=GP$39,GI23&lt;&gt;""),AND(GN23&gt;=GP$35,GO23&gt;=GP$39,GN23&lt;&gt;""),AND(HK23&gt;=HR$35,HL23&gt;=HR$39,HK23&lt;&gt;""),AND(HP23&gt;=HR$35,HQ23&gt;=HR$39,HP23&lt;&gt;""),AND(IM23&gt;=IT$35,IN23&gt;=IT$39,IM23&lt;&gt;""),AND(IR23&gt;=IT$35,IS23&gt;=IT$39,IR23&lt;&gt;""),AND(JO23&gt;=JV$35,JP23&gt;=JV$39,JO23&lt;&gt;""),AND(JT23&gt;=JV$35,JU23&gt;=JV$39,JT23&lt;&gt;""),AND(KQ23&gt;=KX$35,KR23&gt;=KX$39,KQ23&lt;&gt;""),AND(KV23&gt;=KX$35,KW23&gt;=KX$39,KV23&lt;&gt;""),AND(LS23&gt;=LZ$35,LT23&gt;=LZ$39,LS23&lt;&gt;""),AND(LX23&gt;=LZ$35,LY23&gt;=LZ$39,LX23&lt;&gt;""),AND(MU23&gt;=NB$35,MV23&gt;=NB$39,MU23&lt;&gt;""),AND(MZ23&gt;=NB$35,NA23&gt;=NB$39,MZ23&lt;&gt;""),AND(NW23&gt;=OD$35,NX23&gt;=OD$39,NW23&lt;&gt;""),AND(OB23&gt;=OD$35,OC23&gt;=OD$39,OB23&lt;&gt;""),AND(OY23&gt;=PF$35,OZ23&gt;=PF$39,OY23&lt;&gt;""),AND(PD23&gt;=PF$35,PE23&gt;=PF$39,PD23&lt;&gt;""),AND(QA23&gt;=QH$35,QB23&gt;=QH$39,QA23&lt;&gt;""),AND(QF23&gt;=QH$35,QG23&gt;=QH$39,QF23&lt;&gt;""),AND(RC23&gt;=RJ$35,RD23&gt;=RJ$39,RC23&lt;&gt;""),AND(RH23&gt;=RJ$35,RI23&gt;=RJ$39,RH23&lt;&gt;""),AND(SE23&gt;=SL$35,SF23&gt;=SL$39,SE23&lt;&gt;""),AND(SJ23&gt;=SL$35,SK23&gt;=SL$39,SJ23&lt;&gt;"")),"P","")</f>
        <v/>
      </c>
      <c r="J23" s="8">
        <f>IF(COUNT(AK23,BG23,CC23)&gt;0,LARGE((AK23,BG23,CC23),1),0)</f>
        <v>49.000000000000007</v>
      </c>
      <c r="K23" s="8" t="str">
        <f>IF(J23=0,"",IF(J23=CC23,$BK$1,IF(J23=BG23,$AO$1,IF(J23=AK23,$S$1,""))))</f>
        <v>2025 Elite Canada</v>
      </c>
      <c r="L23" s="8">
        <f>IF(COUNT(AK23,BG23,CC23)&gt;1,LARGE((AK23,BG23,CC23),2),0)</f>
        <v>45</v>
      </c>
      <c r="M23" s="8" t="str">
        <f>IF(K23=0,"",IF(AND(L23=J23,L23=AK23,K23=BG23),$S$1,IF(AND(L23=J23,L23=AK23,L23=CC23),$S$1,IF(AND(L23=J23,L23=CC23,L23=BG23),$AO$1,IF(L23=CC23,$BK$1,IF(L23=BG23,$AO$1,IF(L23=AK23,$S$1,"")))))))</f>
        <v>2025 Nationals</v>
      </c>
      <c r="N23" s="8">
        <f>IF(MAX(AM23,BI23,CE23)&gt;0,MAX(AM23,BI23,CE23),0)</f>
        <v>0</v>
      </c>
      <c r="O23" s="8" t="str">
        <f>IF(N23=0,"",IF(N23=CE23,$BK$1,IF(N23=BI23,$AO$1,IF(N23=AM23,$S$1,""))))</f>
        <v/>
      </c>
      <c r="P23" s="8" t="str">
        <f>IF(MAX(CG23:CH23)&gt;0,MAX(CG23:CH23),"")</f>
        <v/>
      </c>
      <c r="Q23" s="11" t="str">
        <f>IF(P23="","",IF(P23=CG23,"("&amp;CG$2&amp;")",IF(P23=CH23,"("&amp;CH$2&amp;")")))</f>
        <v/>
      </c>
      <c r="R23" s="8" t="str">
        <f>IF(P23="","",IF(P23=CG23,IF(P23+IF(L23="",0,L23)=SF23,$RK$1,IF(P23+IF(L23="",0,L23)=RD23,$QI$1,IF(P23+IF(L23="",0,L23)=QB23,$PG$1,IF(P23+IF(L23="",0,L23)=OZ23,$OE$1,IF(P23+IF(L23="",0,L23)=NX23,$NC$1,IF(P23+IF(L23="",0,L23)=MV23,$MA$1,IF(P23+IF(L23="",0,L23)=LT23,$KY$1,IF(P23+IF(L23="",0,L23)=KR23,$JW$1,IF(P23+IF(L23="",0,L23)=JP23,$IU$1,IF(P23+IF(L23="",0,L23)=IN23,$HS$1,IF(P23+IF(L23="",0,L23)=HL23,$GQ$1,IF(P23+IF(L23="",0,L23)=GJ23,$FO$1,IF(P23+IF(L23="",0,L23)=FH23,$EM$1,IF(P23+IF(L23="",0,L23)=EF23,$DK$1,IF(P23+IF(L23="",0,L23)=DD23,$CI$1))))))))))))))),IF(P23=CH23,IF(P23+IF(N23="",0,N23)=SK23,$RK$1,IF(P23+IF(N23="",0,N23)=RI23,$QI$1,IF(P23+IF(N23="",0,N23)=QG23,$PG$1,IF(P23+IF(N23="",0,N23)=PE23,$OE$1,IF(P23+IF(N23="",0,N23)=OC23,$NC$1,IF(P23+IF(N23="",0,N23)=NA23,$MA$1,IF(P23+IF(N23="",0,N23)=LY23,$KY$1,IF(P23+IF(N23="",0,N23)=KW23,$JW$1,IF(P23+IF(N23="",0,N23)=JU23,$IU$1,IF(P23+IF(N23="",0,N23)=IS23,$HS$1,IF(P23+IF(N23="",0,N23)=HQ23,$GQ$1,IF(P23+IF(N23="",0,N23)=GO23,$FO$1,IF(P23+IF(N23="",0,N23)=FM23,$EM$1,IF(P23+IF(N23="",0,N23)=EK23,$DK$1,IF(P23+IF(N23="",0,N23)=DI23,$CI$1))))))))))))))))))</f>
        <v/>
      </c>
      <c r="S23" s="19">
        <v>18.600000000000001</v>
      </c>
      <c r="T23" s="19">
        <v>6</v>
      </c>
      <c r="U23" s="19">
        <v>1.4</v>
      </c>
      <c r="V23" s="19">
        <v>0</v>
      </c>
      <c r="W23" s="19">
        <v>18.8</v>
      </c>
      <c r="X23" s="19">
        <v>7.6</v>
      </c>
      <c r="Y23" s="19">
        <v>0.6</v>
      </c>
      <c r="Z23" s="19">
        <v>0</v>
      </c>
      <c r="AA23" s="19"/>
      <c r="AB23" s="19"/>
      <c r="AC23" s="19"/>
      <c r="AD23" s="19"/>
      <c r="AE23" s="19"/>
      <c r="AF23" s="19"/>
      <c r="AG23" s="19"/>
      <c r="AH23" s="19"/>
      <c r="AI23" s="27"/>
      <c r="AJ23" s="40">
        <f>IF(SUM(T23,X23)&gt;0,SUM(T23,X23),"")</f>
        <v>13.6</v>
      </c>
      <c r="AK23" s="40">
        <f>IF(SUM(S23:T23,V23:X23,Z23)-U23-Y23&gt;0,SUM(S23:T23,V23:X23,Z23)-U23-Y23,"")</f>
        <v>49.000000000000007</v>
      </c>
      <c r="AL23" s="40" t="str">
        <f>IF(SUM(AB23,AF23)&gt;0,SUM(AB23,AF23),"")</f>
        <v/>
      </c>
      <c r="AM23" s="40" t="str">
        <f>IF(SUM(AA23:AB23,AD23:AF23,AH23)-SUM(AC23,AG23)&gt;0,SUM(AA23:AB23,AD23:AF23,AH23)-SUM(AC23,AG23),"")</f>
        <v/>
      </c>
      <c r="AN23" s="40">
        <f>IF(SUM(AK23,AM23)&gt;0,SUM(AK23,AM23),"")</f>
        <v>49.000000000000007</v>
      </c>
      <c r="AO23" s="18">
        <v>18.399999999999999</v>
      </c>
      <c r="AP23" s="18">
        <v>8.4</v>
      </c>
      <c r="AQ23" s="18">
        <v>0.8</v>
      </c>
      <c r="AR23" s="18">
        <v>0</v>
      </c>
      <c r="AS23" s="18">
        <v>15.4</v>
      </c>
      <c r="AT23" s="18">
        <v>3.6</v>
      </c>
      <c r="AU23" s="18">
        <v>0</v>
      </c>
      <c r="AV23" s="18">
        <v>0</v>
      </c>
      <c r="AW23" s="18"/>
      <c r="AX23" s="18"/>
      <c r="AY23" s="18"/>
      <c r="AZ23" s="18"/>
      <c r="BA23" s="18"/>
      <c r="BB23" s="18"/>
      <c r="BC23" s="18"/>
      <c r="BD23" s="18"/>
      <c r="BE23" s="28"/>
      <c r="BF23" s="11">
        <f>IF(SUM(AP23,AT23)&gt;0,SUM(AP23,AT23),"")</f>
        <v>12</v>
      </c>
      <c r="BG23" s="11">
        <f>IF(SUM(AO23:AP23,AR23:AT23,AV23)-AQ23-AU23&gt;0,SUM(AO23:AP23,AR23:AT23,AV23)-AQ23-AU23,"")</f>
        <v>45</v>
      </c>
      <c r="BH23" s="11" t="str">
        <f>IF(SUM(AX23,BB23)&gt;0,SUM(AX23,BB23),"")</f>
        <v/>
      </c>
      <c r="BI23" s="11" t="str">
        <f>IF(SUM(AW23:AX23,AZ23:BB23,BD23)-SUM(AY23,BC23)&gt;0,SUM(AW23:AX23,AZ23:BB23,BD23)-SUM(AY23,BC23),"")</f>
        <v/>
      </c>
      <c r="BJ23" s="11">
        <f>IF(SUM(BG23,BI23)&gt;0,SUM(BG23,BI23),"")</f>
        <v>45</v>
      </c>
      <c r="BK23" s="19"/>
      <c r="BL23" s="19"/>
      <c r="BM23" s="19"/>
      <c r="BN23" s="19"/>
      <c r="BO23" s="19"/>
      <c r="BP23" s="19"/>
      <c r="BQ23" s="19"/>
      <c r="BR23" s="19"/>
      <c r="BS23" s="19"/>
      <c r="BT23" s="19"/>
      <c r="BU23" s="19"/>
      <c r="BV23" s="19"/>
      <c r="BW23" s="19"/>
      <c r="BX23" s="19"/>
      <c r="BY23" s="19"/>
      <c r="BZ23" s="19"/>
      <c r="CA23" s="27"/>
      <c r="CB23" s="40" t="str">
        <f>IF(SUM(BL23,BP23)&gt;0,SUM(BL23,BP23),"")</f>
        <v/>
      </c>
      <c r="CC23" s="40" t="str">
        <f>IF(SUM(BK23:BL23,BN23:BP23,BR23)-BM23-BQ23&gt;0,SUM(BK23:BL23,BN23:BP23,BR23)-BM23-BQ23,"")</f>
        <v/>
      </c>
      <c r="CD23" s="40" t="str">
        <f>IF(SUM(BT23,BX23)&gt;0,SUM(BT23,BX23),"")</f>
        <v/>
      </c>
      <c r="CE23" s="40" t="str">
        <f>IF(SUM(BS23:BT23,BV23:BX23,BZ23)-SUM(BU23,BY23)&gt;0,SUM(BS23:BT23,BV23:BX23,BZ23)-SUM(BU23,BY23),"")</f>
        <v/>
      </c>
      <c r="CF23" s="40" t="str">
        <f>IF(SUM(CC23,CE23)&gt;0,SUM(CC23,CE23),"")</f>
        <v/>
      </c>
      <c r="CG23" s="51" t="str">
        <f>IF(MAX(DD23,EF23,FH23,GJ23,HL23,IN23,JP23,KR23,LT23,MV23,NX23,OZ23,QB23,RD23,SF23)-IF(L23="",0,L23)&gt;0.001,MAX(DD23,EF23,FH23,GJ23,HL23,IN23,JP23,KR23,LT23,MV23,NX23,OZ23,QB23,RD23,SF23)-IF(L23="",0,L23),"")</f>
        <v/>
      </c>
      <c r="CH23" s="51" t="str">
        <f>IF(MAX(DI23,EK23,FM23,GO23,HQ23,IS23,JU23,KW23,LY23,NA23,OC23,PE23,QG23,RI23,SK23)-IF(N23="",0,N23)&gt;0.001,MAX(DI23,EK23,FM23,GO23,HQ23,IS23,JU23,KW23,LY23,NA23,OC23,PE23,QG23,RI23,SK23)-IF(N23="",0,N23),"")</f>
        <v/>
      </c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17"/>
      <c r="CU23" s="17"/>
      <c r="CV23" s="17"/>
      <c r="CW23" s="17"/>
      <c r="CX23" s="17"/>
      <c r="CY23" s="17"/>
      <c r="CZ23" s="17"/>
      <c r="DA23" s="17"/>
      <c r="DB23" s="17"/>
      <c r="DC23" s="40" t="str">
        <f>IF(SUM(CJ23,CN23)&gt;0,SUM(CJ23,CN23),"")</f>
        <v/>
      </c>
      <c r="DD23" s="40" t="str">
        <f>IF(SUM(CI23:CJ23,CL23:CN23,CP23)-CK23-CO23&gt;0,SUM(CI23:CJ23,CL23:CN23,CP23)-CK23-CO23,"")</f>
        <v/>
      </c>
      <c r="DE23" s="40" t="str">
        <f>IF(SUM(CQ23:CR23,CT23)-CS23&gt;0,SUM(CQ23:CR23,CT23)-CS23,"")</f>
        <v/>
      </c>
      <c r="DF23" s="40" t="str">
        <f>IF(SUM(CJ23,CN23,CR23)&gt;0,SUM(CJ23,CN23,CR23),"")</f>
        <v/>
      </c>
      <c r="DG23" s="40" t="str">
        <f>IF(SUM(DD23,DE23)&gt;0,SUM(DD23,DE23),"")</f>
        <v/>
      </c>
      <c r="DH23" s="40" t="str">
        <f>IF(SUM(CV23,CZ23)&gt;0,SUM(CV23,CZ23),"")</f>
        <v/>
      </c>
      <c r="DI23" s="40" t="str">
        <f>IF(SUM(CU23:CV23,CX23:CZ23,DB23)-SUM(CW23,DA23)&gt;0,SUM(CU23:CV23,CX23:CZ23,DB23)-SUM(CW23,DA23),"")</f>
        <v/>
      </c>
      <c r="DJ23" s="40" t="str">
        <f>IF(SUM(DD23,DE23,DI23)&gt;0,SUM(DD23,DE23,DI23),"")</f>
        <v/>
      </c>
      <c r="DK23" s="18"/>
      <c r="DL23" s="18"/>
      <c r="DM23" s="18"/>
      <c r="DN23" s="18"/>
      <c r="DO23" s="18"/>
      <c r="DP23" s="18"/>
      <c r="DQ23" s="18"/>
      <c r="DR23" s="18"/>
      <c r="DS23" s="18"/>
      <c r="DT23" s="18"/>
      <c r="DU23" s="18"/>
      <c r="DV23" s="18"/>
      <c r="DW23" s="18"/>
      <c r="DX23" s="18"/>
      <c r="DY23" s="18"/>
      <c r="DZ23" s="18"/>
      <c r="EA23" s="18"/>
      <c r="EB23" s="18"/>
      <c r="EC23" s="18"/>
      <c r="ED23" s="18"/>
      <c r="EE23" s="11" t="str">
        <f>IF(SUM(DL23,DP23)&gt;0,SUM(DL23,DP23),"")</f>
        <v/>
      </c>
      <c r="EF23" s="11" t="str">
        <f>IF(SUM(DK23:DL23,DN23:DP23,DR23)-DM23-DQ23&gt;0,SUM(DK23:DL23,DN23:DP23,DR23)-DM23-DQ23,"")</f>
        <v/>
      </c>
      <c r="EG23" s="11" t="str">
        <f>IF(SUM(DS23:DT23,DV23)-DU23&gt;0,SUM(DS23:DT23,DV23)-DU23,"")</f>
        <v/>
      </c>
      <c r="EH23" s="11" t="str">
        <f>IF(SUM(DL23,DP23,DT23)&gt;0,SUM(DL23,DP23,DT23),"")</f>
        <v/>
      </c>
      <c r="EI23" s="11" t="str">
        <f>IF(SUM(EF23,EG23)&gt;0,SUM(EF23,EG23),"")</f>
        <v/>
      </c>
      <c r="EJ23" s="11" t="str">
        <f>IF(SUM(DX23,EB23)&gt;0,SUM(DX23,EB23),"")</f>
        <v/>
      </c>
      <c r="EK23" s="11" t="str">
        <f>IF(SUM(DW23:DX23,DZ23:EB23,ED23)-SUM(DY23,EC23)&gt;0,SUM(DW23:DX23,DZ23:EB23,ED23)-SUM(DY23,EC23),"")</f>
        <v/>
      </c>
      <c r="EL23" s="11" t="str">
        <f>IF(SUM(EF23,EG23,EK23)&gt;0,SUM(EF23,EG23,EK23),"")</f>
        <v/>
      </c>
      <c r="EM23" s="17"/>
      <c r="EN23" s="17"/>
      <c r="EO23" s="17"/>
      <c r="EP23" s="17"/>
      <c r="EQ23" s="17"/>
      <c r="ER23" s="17"/>
      <c r="ES23" s="17"/>
      <c r="ET23" s="17"/>
      <c r="EU23" s="17"/>
      <c r="EV23" s="17"/>
      <c r="EW23" s="17"/>
      <c r="EX23" s="17"/>
      <c r="EY23" s="17"/>
      <c r="EZ23" s="17"/>
      <c r="FA23" s="17"/>
      <c r="FB23" s="17"/>
      <c r="FC23" s="17"/>
      <c r="FD23" s="17"/>
      <c r="FE23" s="17"/>
      <c r="FF23" s="17"/>
      <c r="FG23" s="40" t="str">
        <f>IF(SUM(EN23,ER23)&gt;0,SUM(EN23,ER23),"")</f>
        <v/>
      </c>
      <c r="FH23" s="40" t="str">
        <f>IF(SUM(EM23:EN23,EP23:ER23,ET23)-EO23-ES23&gt;0,SUM(EM23:EN23,EP23:ER23,ET23)-EO23-ES23,"")</f>
        <v/>
      </c>
      <c r="FI23" s="40" t="str">
        <f>IF(SUM(EU23:EV23,EX23)-EW23&gt;0,SUM(EU23:EV23,EX23)-EW23,"")</f>
        <v/>
      </c>
      <c r="FJ23" s="40" t="str">
        <f>IF(SUM(EN23,ER23,EV23)&gt;0,SUM(EN23,ER23,EV23),"")</f>
        <v/>
      </c>
      <c r="FK23" s="40" t="str">
        <f>IF(SUM(FH23,FI23)&gt;0,SUM(FH23,FI23),"")</f>
        <v/>
      </c>
      <c r="FL23" s="40" t="str">
        <f>IF(SUM(EZ23,FD23)&gt;0,SUM(EZ23,FD23),"")</f>
        <v/>
      </c>
      <c r="FM23" s="40" t="str">
        <f>IF(SUM(EY23:EZ23,FB23:FD23,FF23)-SUM(FA23,FE23)&gt;0,SUM(EY23:EZ23,FB23:FD23,FF23)-SUM(FA23,FE23),"")</f>
        <v/>
      </c>
      <c r="FN23" s="40" t="str">
        <f>IF(SUM(FH23,FI23,FM23)&gt;0,SUM(FH23,FI23,FM23),"")</f>
        <v/>
      </c>
      <c r="FO23" s="18"/>
      <c r="FP23" s="18"/>
      <c r="FQ23" s="18"/>
      <c r="FR23" s="18"/>
      <c r="FS23" s="18"/>
      <c r="FT23" s="18"/>
      <c r="FU23" s="18"/>
      <c r="FV23" s="18"/>
      <c r="FW23" s="18"/>
      <c r="FX23" s="18"/>
      <c r="FY23" s="18"/>
      <c r="FZ23" s="18"/>
      <c r="GA23" s="18"/>
      <c r="GB23" s="18"/>
      <c r="GC23" s="18"/>
      <c r="GD23" s="18"/>
      <c r="GE23" s="18"/>
      <c r="GF23" s="18"/>
      <c r="GG23" s="18"/>
      <c r="GH23" s="18"/>
      <c r="GI23" s="11" t="str">
        <f>IF(SUM(FP23,FT23)&gt;0,SUM(FP23,FT23),"")</f>
        <v/>
      </c>
      <c r="GJ23" s="11" t="str">
        <f>IF(SUM(FO23:FP23,FR23:FT23,FV23)-FQ23-FU23&gt;0,SUM(FO23:FP23,FR23:FT23,FV23)-FQ23-FU23,"")</f>
        <v/>
      </c>
      <c r="GK23" s="11" t="str">
        <f>IF(SUM(FW23:FX23,FZ23)-FY23&gt;0,SUM(FW23:FX23,FZ23)-FY23,"")</f>
        <v/>
      </c>
      <c r="GL23" s="11" t="str">
        <f>IF(SUM(FP23,FT23,FX23)&gt;0,SUM(FP23,FT23,FX23),"")</f>
        <v/>
      </c>
      <c r="GM23" s="11" t="str">
        <f>IF(SUM(GJ23,GK23)&gt;0,SUM(GJ23,GK23),"")</f>
        <v/>
      </c>
      <c r="GN23" s="11" t="str">
        <f>IF(SUM(GB23,GF23)&gt;0,SUM(GB23,GF23),"")</f>
        <v/>
      </c>
      <c r="GO23" s="11" t="str">
        <f>IF(SUM(GA23:GB23,GD23:GF23,GH23)-SUM(GC23,GG23)&gt;0,SUM(GA23:GB23,GD23:GF23,GH23)-SUM(GC23,GG23),"")</f>
        <v/>
      </c>
      <c r="GP23" s="11" t="str">
        <f>IF(SUM(GJ23,GK23,GO23)&gt;0,SUM(GJ23,GK23,GO23),"")</f>
        <v/>
      </c>
      <c r="GQ23" s="17"/>
      <c r="GR23" s="17"/>
      <c r="GS23" s="17"/>
      <c r="GT23" s="17"/>
      <c r="GU23" s="17"/>
      <c r="GV23" s="17"/>
      <c r="GW23" s="17"/>
      <c r="GX23" s="17"/>
      <c r="GY23" s="17"/>
      <c r="GZ23" s="17"/>
      <c r="HA23" s="17"/>
      <c r="HB23" s="17"/>
      <c r="HC23" s="17"/>
      <c r="HD23" s="17"/>
      <c r="HE23" s="17"/>
      <c r="HF23" s="17"/>
      <c r="HG23" s="17"/>
      <c r="HH23" s="17"/>
      <c r="HI23" s="17"/>
      <c r="HJ23" s="17"/>
      <c r="HK23" s="40" t="str">
        <f>IF(SUM(GR23,GV23)&gt;0,SUM(GR23,GV23),"")</f>
        <v/>
      </c>
      <c r="HL23" s="40" t="str">
        <f>IF(SUM(GQ23:GR23,GT23:GV23,GX23)-GS23-GW23&gt;0,SUM(GQ23:GR23,GT23:GV23,GX23)-GS23-GW23,"")</f>
        <v/>
      </c>
      <c r="HM23" s="40" t="str">
        <f>IF(SUM(GY23:GZ23,HB23)-HA23&gt;0,SUM(GY23:GZ23,HB23)-HA23,"")</f>
        <v/>
      </c>
      <c r="HN23" s="40" t="str">
        <f>IF(SUM(GR23,GV23,GZ23)&gt;0,SUM(GR23,GV23,GZ23),"")</f>
        <v/>
      </c>
      <c r="HO23" s="40" t="str">
        <f>IF(SUM(HL23,HM23)&gt;0,SUM(HL23,HM23),"")</f>
        <v/>
      </c>
      <c r="HP23" s="40" t="str">
        <f>IF(SUM(HD23,HH23)&gt;0,SUM(HD23,HH23),"")</f>
        <v/>
      </c>
      <c r="HQ23" s="40" t="str">
        <f>IF(SUM(HC23:HD23,HF23:HH23,HJ23)-SUM(HE23,HI23)&gt;0,SUM(HC23:HD23,HF23:HH23,HJ23)-SUM(HE23,HI23),"")</f>
        <v/>
      </c>
      <c r="HR23" s="40" t="str">
        <f>IF(SUM(HL23,HM23,HQ23)&gt;0,SUM(HL23,HM23,HQ23),"")</f>
        <v/>
      </c>
      <c r="HS23" s="18"/>
      <c r="HT23" s="18"/>
      <c r="HU23" s="18"/>
      <c r="HV23" s="18"/>
      <c r="HW23" s="18"/>
      <c r="HX23" s="18"/>
      <c r="HY23" s="18"/>
      <c r="HZ23" s="18"/>
      <c r="IA23" s="18"/>
      <c r="IB23" s="18"/>
      <c r="IC23" s="18"/>
      <c r="ID23" s="18"/>
      <c r="IE23" s="18"/>
      <c r="IF23" s="18"/>
      <c r="IG23" s="18"/>
      <c r="IH23" s="18"/>
      <c r="II23" s="18"/>
      <c r="IJ23" s="18"/>
      <c r="IK23" s="18"/>
      <c r="IL23" s="18"/>
      <c r="IM23" s="11" t="str">
        <f>IF(SUM(HT23,HX23)&gt;0,SUM(HT23,HX23),"")</f>
        <v/>
      </c>
      <c r="IN23" s="11" t="str">
        <f>IF(SUM(HS23:HT23,HV23:HX23,HZ23)-HU23-HY23&gt;0,SUM(HS23:HT23,HV23:HX23,HZ23)-HU23-HY23,"")</f>
        <v/>
      </c>
      <c r="IO23" s="11" t="str">
        <f>IF(SUM(IA23:IB23,ID23)-IC23&gt;0,SUM(IA23:IB23,ID23)-IC23,"")</f>
        <v/>
      </c>
      <c r="IP23" s="11" t="str">
        <f>IF(SUM(HT23,HX23,IB23)&gt;0,SUM(HT23,HX23,IB23),"")</f>
        <v/>
      </c>
      <c r="IQ23" s="11" t="str">
        <f>IF(SUM(IN23,IO23)&gt;0,SUM(IN23,IO23),"")</f>
        <v/>
      </c>
      <c r="IR23" s="11" t="str">
        <f>IF(SUM(IF23,IJ23)&gt;0,SUM(IF23,IJ23),"")</f>
        <v/>
      </c>
      <c r="IS23" s="11" t="str">
        <f>IF(SUM(IE23:IF23,IH23:IJ23,IL23)-SUM(IG23,IK23)&gt;0,SUM(IE23:IF23,IH23:IJ23,IL23)-SUM(IG23,IK23),"")</f>
        <v/>
      </c>
      <c r="IT23" s="11" t="str">
        <f>IF(SUM(IN23,IO23,IS23)&gt;0,SUM(IN23,IO23,IS23),"")</f>
        <v/>
      </c>
      <c r="IU23" s="17"/>
      <c r="IV23" s="17"/>
      <c r="IW23" s="17"/>
      <c r="IX23" s="17"/>
      <c r="IY23" s="17"/>
      <c r="IZ23" s="17"/>
      <c r="JA23" s="17"/>
      <c r="JB23" s="17"/>
      <c r="JC23" s="17"/>
      <c r="JD23" s="17"/>
      <c r="JE23" s="17"/>
      <c r="JF23" s="17"/>
      <c r="JG23" s="17"/>
      <c r="JH23" s="17"/>
      <c r="JI23" s="17"/>
      <c r="JJ23" s="17"/>
      <c r="JK23" s="17"/>
      <c r="JL23" s="17"/>
      <c r="JM23" s="17"/>
      <c r="JN23" s="17"/>
      <c r="JO23" s="40" t="str">
        <f>IF(SUM(IV23,IZ23)&gt;0,SUM(IV23,IZ23),"")</f>
        <v/>
      </c>
      <c r="JP23" s="40" t="str">
        <f>IF(SUM(IU23:IV23,IX23:IZ23,JB23)-IW23-JA23&gt;0,SUM(IU23:IV23,IX23:IZ23,JB23)-IW23-JA23,"")</f>
        <v/>
      </c>
      <c r="JQ23" s="40" t="str">
        <f>IF(SUM(JC23:JD23,JF23)-JE23&gt;0,SUM(JC23:JD23,JF23)-JE23,"")</f>
        <v/>
      </c>
      <c r="JR23" s="40" t="str">
        <f>IF(SUM(IV23,IZ23,JD23)&gt;0,SUM(IV23,IZ23,JD23),"")</f>
        <v/>
      </c>
      <c r="JS23" s="40" t="str">
        <f>IF(SUM(JP23,JQ23)&gt;0,SUM(JP23,JQ23),"")</f>
        <v/>
      </c>
      <c r="JT23" s="40" t="str">
        <f>IF(SUM(JH23,JL23)&gt;0,SUM(JH23,JL23),"")</f>
        <v/>
      </c>
      <c r="JU23" s="40" t="str">
        <f>IF(SUM(JG23:JH23,JJ23:JL23,JN23)-SUM(JI23,JM23)&gt;0,SUM(JG23:JH23,JJ23:JL23,JN23)-SUM(JI23,JM23),"")</f>
        <v/>
      </c>
      <c r="JV23" s="40" t="str">
        <f>IF(SUM(JP23,JQ23,JU23)&gt;0,SUM(JP23,JQ23,JU23),"")</f>
        <v/>
      </c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8"/>
      <c r="KM23" s="18"/>
      <c r="KN23" s="18"/>
      <c r="KO23" s="18"/>
      <c r="KP23" s="18"/>
      <c r="KQ23" s="11" t="str">
        <f>IF(SUM(JX23,KB23)&gt;0,SUM(JX23,KB23),"")</f>
        <v/>
      </c>
      <c r="KR23" s="11" t="str">
        <f>IF(SUM(JW23:JX23,JZ23:KB23,KD23)-JY23-KC23&gt;0,SUM(JW23:JX23,JZ23:KB23,KD23)-JY23-KC23,"")</f>
        <v/>
      </c>
      <c r="KS23" s="11" t="str">
        <f>IF(SUM(KE23:KF23,KH23)-KG23&gt;0,SUM(KE23:KF23,KH23)-KG23,"")</f>
        <v/>
      </c>
      <c r="KT23" s="11" t="str">
        <f>IF(SUM(JX23,KB23,KF23)&gt;0,SUM(JX23,KB23,KF23),"")</f>
        <v/>
      </c>
      <c r="KU23" s="11" t="str">
        <f>IF(SUM(KR23,KS23)&gt;0,SUM(KR23,KS23),"")</f>
        <v/>
      </c>
      <c r="KV23" s="11" t="str">
        <f>IF(SUM(KJ23,KN23)&gt;0,SUM(KJ23,KN23),"")</f>
        <v/>
      </c>
      <c r="KW23" s="11" t="str">
        <f>IF(SUM(KI23:KJ23,KL23:KN23,KP23)-SUM(KK23,KO23)&gt;0,SUM(KI23:KJ23,KL23:KN23,KP23)-SUM(KK23,KO23),"")</f>
        <v/>
      </c>
      <c r="KX23" s="11" t="str">
        <f>IF(SUM(KR23,KS23,KW23)&gt;0,SUM(KR23,KS23,KW23),"")</f>
        <v/>
      </c>
      <c r="KY23" s="17"/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40" t="str">
        <f>IF(SUM(KZ23,LD23)&gt;0,SUM(KZ23,LD23),"")</f>
        <v/>
      </c>
      <c r="LT23" s="40" t="str">
        <f>IF(SUM(KY23:KZ23,LB23:LD23,LF23)-LA23-LE23&gt;0,SUM(KY23:KZ23,LB23:LD23,LF23)-LA23-LE23,"")</f>
        <v/>
      </c>
      <c r="LU23" s="40" t="str">
        <f>IF(SUM(LG23:LH23,LJ23)-LI23&gt;0,SUM(LG23:LH23,LJ23)-LI23,"")</f>
        <v/>
      </c>
      <c r="LV23" s="40" t="str">
        <f>IF(SUM(KZ23,LD23,LH23)&gt;0,SUM(KZ23,LD23,LH23),"")</f>
        <v/>
      </c>
      <c r="LW23" s="40" t="str">
        <f>IF(SUM(LT23,LU23)&gt;0,SUM(LT23,LU23),"")</f>
        <v/>
      </c>
      <c r="LX23" s="40" t="str">
        <f>IF(SUM(LL23,LP23)&gt;0,SUM(LL23,LP23),"")</f>
        <v/>
      </c>
      <c r="LY23" s="40" t="str">
        <f>IF(SUM(LK23:LL23,LN23:LP23,LR23)-SUM(LM23,LQ23)&gt;0,SUM(LK23:LL23,LN23:LP23,LR23)-SUM(LM23,LQ23),"")</f>
        <v/>
      </c>
      <c r="LZ23" s="40" t="str">
        <f>IF(SUM(LT23,LU23,LY23)&gt;0,SUM(LT23,LU23,LY23),"")</f>
        <v/>
      </c>
      <c r="MA23" s="18"/>
      <c r="MB23" s="18"/>
      <c r="MC23" s="18"/>
      <c r="MD23" s="18"/>
      <c r="ME23" s="18"/>
      <c r="MF23" s="18"/>
      <c r="MG23" s="18"/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1" t="str">
        <f>IF(SUM(MB23,MF23)&gt;0,SUM(MB23,MF23),"")</f>
        <v/>
      </c>
      <c r="MV23" s="11" t="str">
        <f>IF(SUM(MA23:MB23,MD23:MF23,MH23)-MC23-MG23&gt;0,SUM(MA23:MB23,MD23:MF23,MH23)-MC23-MG23,"")</f>
        <v/>
      </c>
      <c r="MW23" s="11" t="str">
        <f>IF(SUM(MI23:MJ23,ML23)-MK23&gt;0,SUM(MI23:MJ23,ML23)-MK23,"")</f>
        <v/>
      </c>
      <c r="MX23" s="11" t="str">
        <f>IF(SUM(MB23,MF23,MJ23)&gt;0,SUM(MB23,MF23,MJ23),"")</f>
        <v/>
      </c>
      <c r="MY23" s="11" t="str">
        <f>IF(SUM(MV23,MW23)&gt;0,SUM(MV23,MW23),"")</f>
        <v/>
      </c>
      <c r="MZ23" s="11" t="str">
        <f>IF(SUM(MN23,MR23)&gt;0,SUM(MN23,MR23),"")</f>
        <v/>
      </c>
      <c r="NA23" s="11" t="str">
        <f>IF(SUM(MM23:MN23,MP23:MR23,MT23)-SUM(MO23,MS23)&gt;0,SUM(MM23:MN23,MP23:MR23,MT23)-SUM(MO23,MS23),"")</f>
        <v/>
      </c>
      <c r="NB23" s="11" t="str">
        <f>IF(SUM(MV23,MW23,NA23)&gt;0,SUM(MV23,MW23,NA23),"")</f>
        <v/>
      </c>
      <c r="NC23" s="17"/>
      <c r="ND23" s="17"/>
      <c r="NE23" s="17"/>
      <c r="NF23" s="17"/>
      <c r="NG23" s="17"/>
      <c r="NH23" s="17"/>
      <c r="NI23" s="17"/>
      <c r="NJ23" s="17"/>
      <c r="NK23" s="17"/>
      <c r="NL23" s="17"/>
      <c r="NM23" s="17"/>
      <c r="NN23" s="17"/>
      <c r="NO23" s="17"/>
      <c r="NP23" s="17"/>
      <c r="NQ23" s="17"/>
      <c r="NR23" s="17"/>
      <c r="NS23" s="17"/>
      <c r="NT23" s="17"/>
      <c r="NU23" s="17"/>
      <c r="NV23" s="17"/>
      <c r="NW23" s="40" t="str">
        <f>IF(SUM(ND23,NH23)&gt;0,SUM(ND23,NH23),"")</f>
        <v/>
      </c>
      <c r="NX23" s="40" t="str">
        <f>IF(SUM(NC23:ND23,NF23:NH23,NJ23)-NE23-NI23&gt;0,SUM(NC23:ND23,NF23:NH23,NJ23)-NE23-NI23,"")</f>
        <v/>
      </c>
      <c r="NY23" s="40" t="str">
        <f>IF(SUM(NK23:NL23,NN23)-NM23&gt;0,SUM(NK23:NL23,NN23)-NM23,"")</f>
        <v/>
      </c>
      <c r="NZ23" s="40" t="str">
        <f>IF(SUM(ND23,NH23,NL23)&gt;0,SUM(ND23,NH23,NL23),"")</f>
        <v/>
      </c>
      <c r="OA23" s="40" t="str">
        <f>IF(SUM(NX23,NY23)&gt;0,SUM(NX23,NY23),"")</f>
        <v/>
      </c>
      <c r="OB23" s="40" t="str">
        <f>IF(SUM(NP23,NT23)&gt;0,SUM(NP23,NT23),"")</f>
        <v/>
      </c>
      <c r="OC23" s="40" t="str">
        <f>IF(SUM(NO23:NP23,NR23:NT23,NV23)-SUM(NQ23,NU23)&gt;0,SUM(NO23:NP23,NR23:NT23,NV23)-SUM(NQ23,NU23),"")</f>
        <v/>
      </c>
      <c r="OD23" s="40" t="str">
        <f>IF(SUM(NX23,NY23,OC23)&gt;0,SUM(NX23,NY23,OC23),"")</f>
        <v/>
      </c>
      <c r="OE23" s="18"/>
      <c r="OF23" s="18"/>
      <c r="OG23" s="18"/>
      <c r="OH23" s="18"/>
      <c r="OI23" s="18"/>
      <c r="OJ23" s="18"/>
      <c r="OK23" s="18"/>
      <c r="OL23" s="18"/>
      <c r="OM23" s="18"/>
      <c r="ON23" s="18"/>
      <c r="OO23" s="18"/>
      <c r="OP23" s="18"/>
      <c r="OQ23" s="18"/>
      <c r="OR23" s="18"/>
      <c r="OS23" s="18"/>
      <c r="OT23" s="18"/>
      <c r="OU23" s="18"/>
      <c r="OV23" s="18"/>
      <c r="OW23" s="18"/>
      <c r="OX23" s="18"/>
      <c r="OY23" s="11" t="str">
        <f>IF(SUM(OF23,OJ23)&gt;0,SUM(OF23,OJ23),"")</f>
        <v/>
      </c>
      <c r="OZ23" s="11" t="str">
        <f>IF(SUM(OE23:OF23,OH23:OJ23,OL23)-OG23-OK23&gt;0,SUM(OE23:OF23,OH23:OJ23,OL23)-OG23-OK23,"")</f>
        <v/>
      </c>
      <c r="PA23" s="11" t="str">
        <f>IF(SUM(OM23:ON23,OP23)-OO23&gt;0,SUM(OM23:ON23,OP23)-OO23,"")</f>
        <v/>
      </c>
      <c r="PB23" s="11" t="str">
        <f>IF(SUM(OF23,OJ23,ON23)&gt;0,SUM(OF23,OJ23,ON23),"")</f>
        <v/>
      </c>
      <c r="PC23" s="11" t="str">
        <f>IF(SUM(OZ23,PA23)&gt;0,SUM(OZ23,PA23),"")</f>
        <v/>
      </c>
      <c r="PD23" s="11" t="str">
        <f>IF(SUM(OR23,OV23)&gt;0,SUM(OR23,OV23),"")</f>
        <v/>
      </c>
      <c r="PE23" s="11" t="str">
        <f>IF(SUM(OQ23:OR23,OT23:OV23,OX23)-SUM(OS23,OW23)&gt;0,SUM(OQ23:OR23,OT23:OV23,OX23)-SUM(OS23,OW23),"")</f>
        <v/>
      </c>
      <c r="PF23" s="11" t="str">
        <f>IF(SUM(OZ23,PA23,PE23)&gt;0,SUM(OZ23,PA23,PE23),"")</f>
        <v/>
      </c>
      <c r="PG23" s="17"/>
      <c r="PH23" s="17"/>
      <c r="PI23" s="17"/>
      <c r="PJ23" s="17"/>
      <c r="PK23" s="17"/>
      <c r="PL23" s="17"/>
      <c r="PM23" s="17"/>
      <c r="PN23" s="17"/>
      <c r="PO23" s="17"/>
      <c r="PP23" s="17"/>
      <c r="PQ23" s="17"/>
      <c r="PR23" s="17"/>
      <c r="PS23" s="17"/>
      <c r="PT23" s="17"/>
      <c r="PU23" s="17"/>
      <c r="PV23" s="17"/>
      <c r="PW23" s="17"/>
      <c r="PX23" s="17"/>
      <c r="PY23" s="17"/>
      <c r="PZ23" s="17"/>
      <c r="QA23" s="40" t="str">
        <f>IF(SUM(PH23,PL23)&gt;0,SUM(PH23,PL23),"")</f>
        <v/>
      </c>
      <c r="QB23" s="40" t="str">
        <f>IF(SUM(PG23:PH23,PJ23:PL23,PN23)-PI23-PM23&gt;0,SUM(PG23:PH23,PJ23:PL23,PN23)-PI23-PM23,"")</f>
        <v/>
      </c>
      <c r="QC23" s="40" t="str">
        <f>IF(SUM(PO23:PP23,PR23)-PQ23&gt;0,SUM(PO23:PP23,PR23)-PQ23,"")</f>
        <v/>
      </c>
      <c r="QD23" s="40" t="str">
        <f>IF(SUM(PH23,PL23,PP23)&gt;0,SUM(PH23,PL23,PP23),"")</f>
        <v/>
      </c>
      <c r="QE23" s="40" t="str">
        <f>IF(SUM(QB23,QC23)&gt;0,SUM(QB23,QC23),"")</f>
        <v/>
      </c>
      <c r="QF23" s="40" t="str">
        <f>IF(SUM(PT23,PX23)&gt;0,SUM(PT23,PX23),"")</f>
        <v/>
      </c>
      <c r="QG23" s="40" t="str">
        <f>IF(SUM(PS23:PT23,PV23:PX23,PZ23)-SUM(PU23,PY23)&gt;0,SUM(PS23:PT23,PV23:PX23,PZ23)-SUM(PU23,PY23),"")</f>
        <v/>
      </c>
      <c r="QH23" s="40" t="str">
        <f>IF(SUM(QB23,QC23,QG23)&gt;0,SUM(QB23,QC23,QG23),"")</f>
        <v/>
      </c>
      <c r="QI23" s="18"/>
      <c r="QJ23" s="18"/>
      <c r="QK23" s="18"/>
      <c r="QL23" s="18"/>
      <c r="QM23" s="18"/>
      <c r="QN23" s="18"/>
      <c r="QO23" s="18"/>
      <c r="QP23" s="18"/>
      <c r="QQ23" s="18"/>
      <c r="QR23" s="18"/>
      <c r="QS23" s="18"/>
      <c r="QT23" s="18"/>
      <c r="QU23" s="18"/>
      <c r="QV23" s="18"/>
      <c r="QW23" s="18"/>
      <c r="QX23" s="18"/>
      <c r="QY23" s="18"/>
      <c r="QZ23" s="18"/>
      <c r="RA23" s="18"/>
      <c r="RB23" s="18"/>
      <c r="RC23" s="11" t="str">
        <f>IF(SUM(QJ23,QN23)&gt;0,SUM(QJ23,QN23),"")</f>
        <v/>
      </c>
      <c r="RD23" s="11" t="str">
        <f>IF(SUM(QI23:QJ23,QL23:QN23,QP23)-QK23-QO23&gt;0,SUM(QI23:QJ23,QL23:QN23,QP23)-QK23-QO23,"")</f>
        <v/>
      </c>
      <c r="RE23" s="11" t="str">
        <f>IF(SUM(QQ23:QR23,QT23)-QS23&gt;0,SUM(QQ23:QR23,QT23)-QS23,"")</f>
        <v/>
      </c>
      <c r="RF23" s="11" t="str">
        <f>IF(SUM(QJ23,QN23,QR23)&gt;0,SUM(QJ23,QN23,QR23),"")</f>
        <v/>
      </c>
      <c r="RG23" s="11" t="str">
        <f>IF(SUM(RD23,RE23)&gt;0,SUM(RD23,RE23),"")</f>
        <v/>
      </c>
      <c r="RH23" s="11" t="str">
        <f>IF(SUM(QV23,QZ23)&gt;0,SUM(QV23,QZ23),"")</f>
        <v/>
      </c>
      <c r="RI23" s="11" t="str">
        <f>IF(SUM(QU23:QV23,QX23:QZ23,RB23)-SUM(QW23,RA23)&gt;0,SUM(QU23:QV23,QX23:QZ23,RB23)-SUM(QW23,RA23),"")</f>
        <v/>
      </c>
      <c r="RJ23" s="11" t="str">
        <f>IF(SUM(RD23,RE23,RI23)&gt;0,SUM(RD23,RE23,RI23),"")</f>
        <v/>
      </c>
      <c r="RK23" s="17"/>
      <c r="RL23" s="17"/>
      <c r="RM23" s="17"/>
      <c r="RN23" s="17"/>
      <c r="RO23" s="17"/>
      <c r="RP23" s="17"/>
      <c r="RQ23" s="17"/>
      <c r="RR23" s="17"/>
      <c r="RS23" s="17"/>
      <c r="RT23" s="17"/>
      <c r="RU23" s="17"/>
      <c r="RV23" s="17"/>
      <c r="RW23" s="17"/>
      <c r="RX23" s="17"/>
      <c r="RY23" s="17"/>
      <c r="RZ23" s="17"/>
      <c r="SA23" s="17"/>
      <c r="SB23" s="17"/>
      <c r="SC23" s="17"/>
      <c r="SD23" s="17"/>
      <c r="SE23" s="40" t="str">
        <f>IF(SUM(RL23,RP23)&gt;0,SUM(RL23,RP23),"")</f>
        <v/>
      </c>
      <c r="SF23" s="40" t="str">
        <f>IF(SUM(RK23:RL23,RN23:RP23,RR23)-RM23-RQ23&gt;0,SUM(RK23:RL23,RN23:RP23,RR23)-RM23-RQ23,"")</f>
        <v/>
      </c>
      <c r="SG23" s="40" t="str">
        <f>IF(SUM(RS23:RT23,RV23)-RU23&gt;0,SUM(RS23:RT23,RV23)-RU23,"")</f>
        <v/>
      </c>
      <c r="SH23" s="40" t="str">
        <f>IF(SUM(RL23,RP23,RT23)&gt;0,SUM(RL23,RP23,RT23),"")</f>
        <v/>
      </c>
      <c r="SI23" s="40" t="str">
        <f>IF(SUM(SF23,SG23)&gt;0,SUM(SF23,SG23),"")</f>
        <v/>
      </c>
      <c r="SJ23" s="40" t="str">
        <f>IF(SUM(RX23,SB23)&gt;0,SUM(RX23,SB23),"")</f>
        <v/>
      </c>
      <c r="SK23" s="40" t="str">
        <f>IF(SUM(RW23:RX23,RZ23:SB23,SD23)-SUM(RY23,SC23)&gt;0,SUM(RW23:RX23,RZ23:SB23,SD23)-SUM(RY23,SC23),"")</f>
        <v/>
      </c>
      <c r="SL23" s="40" t="str">
        <f>IF(SUM(SF23,SG23,SK23)&gt;0,SUM(SF23,SG23,SK23),"")</f>
        <v/>
      </c>
      <c r="SM23" s="26">
        <f>IF($CA23="P",BK23,(BK23+AO23)/2)</f>
        <v>9.1999999999999993</v>
      </c>
      <c r="SN23" s="26">
        <f>IF($CA23="P",BL23,(BL23+AP23)/2)</f>
        <v>4.2</v>
      </c>
      <c r="SO23" s="26">
        <f>IF($CA23="P",BM23,(BM23+AQ23)/2)</f>
        <v>0.4</v>
      </c>
      <c r="SP23" s="26">
        <f>IF($CA23="P",BN23,(BN23+AR23)/2)</f>
        <v>0</v>
      </c>
      <c r="SQ23" s="26">
        <f>IF($CA23="P",BO23,(BO23+AS23)/2)</f>
        <v>7.7</v>
      </c>
      <c r="SR23" s="26">
        <f>IF($CA23="P",BP23,(BP23+AT23)/2)</f>
        <v>1.8</v>
      </c>
      <c r="SS23" s="26">
        <f>IF($CA23="P",BQ23,(BQ23+AU23)/2)</f>
        <v>0</v>
      </c>
      <c r="ST23" s="26">
        <f>IF($CA23="P",BR23,(BR23+AV23)/2)</f>
        <v>0</v>
      </c>
      <c r="SU23" s="26">
        <f>IF($CA23="P",BS23,(BS23+AW23)/2)</f>
        <v>0</v>
      </c>
      <c r="SV23" s="26">
        <f>IF($CA23="P",BT23,(BT23+AX23)/2)</f>
        <v>0</v>
      </c>
      <c r="SW23" s="26">
        <f>IF($CA23="P",BU23,(BU23+AY23)/2)</f>
        <v>0</v>
      </c>
      <c r="SX23" s="26">
        <f>IF($CA23="P",BV23,(BV23+AZ23)/2)</f>
        <v>0</v>
      </c>
      <c r="SY23" s="26">
        <f>IF($CA23="P",BW23,(BW23+BA23)/2)</f>
        <v>0</v>
      </c>
      <c r="SZ23" s="26">
        <f>IF($CA23="P",BX23,(BX23+BB23)/2)</f>
        <v>0</v>
      </c>
      <c r="TA23" s="26">
        <f>IF($CA23="P",BY23,(BY23+BC23)/2)</f>
        <v>0</v>
      </c>
      <c r="TB23" s="26">
        <f>IF($CA23="P",BZ23,(BZ23+BD23)/2)</f>
        <v>0</v>
      </c>
      <c r="TC23" s="28" t="s">
        <v>53</v>
      </c>
      <c r="TD23" s="11">
        <f>IF(SUM(SN23,SR23)&gt;0,SUM(SN23,SR23),"")</f>
        <v>6</v>
      </c>
      <c r="TE23" s="11">
        <f>IF(SUM(SM23:SN23,SP23:SR23,ST23)-SO23-SS23&gt;0,SUM(SM23:SN23,SP23:SR23,ST23)-SO23-SS23,"")</f>
        <v>22.5</v>
      </c>
      <c r="TF23" s="11" t="str">
        <f>IF(SUM(SV23,SZ23)&gt;0,SUM(SV23,SZ23),"")</f>
        <v/>
      </c>
      <c r="TG23" s="11" t="str">
        <f>IF(SUM(SU23:SV23,SX23:SZ23,TB23)-SUM(SW23,TA23)&gt;0,SUM(SU23:SV23,SX23:SZ23,TB23)-SUM(SW23,TA23),"")</f>
        <v/>
      </c>
      <c r="TH23" s="11">
        <f>IF(SUM(TE23,TG23)&gt;0,SUM(TE23,TG23),"")</f>
        <v>22.5</v>
      </c>
    </row>
    <row r="24" spans="1:528" x14ac:dyDescent="0.2">
      <c r="A24" s="4" t="str" cm="1">
        <f t="array" ref="A24">IF(AND(H24&lt;&gt;"",H24&lt;&gt;"No DD"),SUMPRODUCT((H$4:H$32&lt;&gt;"")*(H$4:H$32&lt;&gt;"No DD")*(E$4:E$32&gt;E24))+1,IF(H24="No DD",SUMPRODUCT((H$4:H$32="No DD")*(E$4:E$32&gt;E24))+1+SUMPRODUCT((H$4:H$32&lt;&gt;"")*(H$4:H$32&lt;&gt;"No DD")),""))</f>
        <v/>
      </c>
      <c r="B24" s="5" t="s">
        <v>174</v>
      </c>
      <c r="C24" s="4" t="s">
        <v>6</v>
      </c>
      <c r="D24" s="4">
        <v>2007</v>
      </c>
      <c r="E24" s="9">
        <f>SUM(J24:P24)+SUM(J24:M24)*0.0000001+SUM(J24)*0.0000000000001</f>
        <v>93.000009300004805</v>
      </c>
      <c r="F24" s="3" t="str">
        <f>IF(OR(AND(AJ24&gt;=AN$34,AK24&gt;=AN$38,AJ24&lt;&gt;"",AI24=""),AND(AL24&gt;=AN$34,AM24&gt;=AN$38,AL24&lt;&gt;"",AI24=""),AND(BF24&gt;=BJ$34,BG24&gt;=BJ$38,BF24&lt;&gt;"",BE24=""),AND(BH24&gt;=BJ$34,BI24&gt;=BJ$38,BH24&lt;&gt;"",BE24=""),AND(CB24&gt;=CF$34,CC24&gt;=CF$38,CB24&lt;&gt;"",CA24=""),AND(CD24&gt;=CF$34,CE24&gt;=CF$38,CD24&lt;&gt;""),AND(DC24&gt;=DJ$34,DD24&gt;=DJ$38,DC24&lt;&gt;""),AND(DH24&gt;=DJ$34,DI24&gt;=DJ$38,DH24&lt;&gt;""),AND(EE24&gt;=EL$34,EF24&gt;=EL$38,EE24&lt;&gt;""),AND(EJ24&gt;=EL$34,EK24&gt;=EL$38,EJ24&lt;&gt;""),AND(FG24&gt;=FN$34,FH24&gt;=FN$38,FG24&lt;&gt;""),AND(FL24&gt;=FN$34,FM24&gt;=FN$38,FL24&lt;&gt;""),AND(GI24&gt;=GP$34,GJ24&gt;=GP$38,GI24&lt;&gt;""),AND(GN24&gt;=GP$34,GO24&gt;=GP$38,GN24&lt;&gt;""),AND(HK24&gt;=HR$34,HL24&gt;=HR$38,HK24&lt;&gt;""),AND(HP24&gt;=HR$34,HQ24&gt;=HR$38,HP24&lt;&gt;""),AND(IM24&gt;=IT$34,IN24&gt;=IT$38,IM24&lt;&gt;""),AND(IR24&gt;=IT$34,IS24&gt;=IT$38,IR24&lt;&gt;""),AND(JO24&gt;=JV$34,JP24&gt;=JV$38,JO24&lt;&gt;""),AND(JT24&gt;=JV$34,JU24&gt;=JV$38,JT24&lt;&gt;""),AND(KQ24&gt;=KX$34,KR24&gt;=KX$38,KQ24&lt;&gt;""),AND(KV24&gt;=KX$34,KW24&gt;=KX$38,KV24&lt;&gt;""),AND(LS24&gt;=LZ$34,LT24&gt;=LZ$38,LS24&lt;&gt;""),AND(LX24&gt;=LZ$34,LY24&gt;=LZ$38,LX24&lt;&gt;""),AND(MU24&gt;=NB$34,MV24&gt;=NB$38,MU24&lt;&gt;""),AND(MZ24&gt;=NB$34,NA24&gt;=NB$38,MZ24&lt;&gt;""),AND(NW24&gt;=OD$34,NX24&gt;=OD$38,NW24&lt;&gt;""),AND(OB24&gt;=OD$34,OC24&gt;=OD$38,OB24&lt;&gt;""),AND(OY24&gt;=PF$34,OZ24&gt;=PF$38,OY24&lt;&gt;""),AND(PD24&gt;=PF$34,PE24&gt;=PF$38,PD24&lt;&gt;""),AND(QA24&gt;=QH$34,QB24&gt;=QH$38,QA24&lt;&gt;""),AND(QF24&gt;=QH$34,QG24&gt;=QH$38,QF24&lt;&gt;""),AND(RC24&gt;=RJ$34,RD24&gt;=RJ$38,RC24&lt;&gt;""),AND(RH24&gt;=RJ$34,RI24&gt;=RJ$38,RH24&lt;&gt;""),AND(SE24&gt;=SL$34,SF24&gt;=SL$38,SE24&lt;&gt;""),AND(SJ24&gt;=SL$34,SK24&gt;=SL$38,SJ24&lt;&gt;"")),"P","")</f>
        <v/>
      </c>
      <c r="G24" s="3" t="str">
        <f>IF(OR(AND(AK24&gt;=AN$38,AK24&lt;&gt;"",AI24=""),AND(AM24&gt;=AN$38,AM24&lt;&gt;"",AI24=""),AND(BG24&gt;=BJ$38,BG24&lt;&gt;"",BE24=""),AND(BI24&gt;=BJ$38,BI24&lt;&gt;"",BE24=""),AND(CC24&gt;=CF$38,CC24&lt;&gt;"",CA24=""),AND(CE24&gt;=CF$38,CE24&lt;&gt;"",CA24=""),AND(DD24&gt;=DJ$38,DD24&lt;&gt;""),AND(DI24&gt;=DJ$38,DI24&lt;&gt;""),AND(EF24&gt;=EL$38,EF24&lt;&gt;""),AND(EK24&gt;=EL$38,EK24&lt;&gt;""),AND(FH24&gt;=FN$38,FH24&lt;&gt;""),AND(FM24&gt;=FN$38,FM24&lt;&gt;""),AND(GJ24&gt;=GP$38,GJ24&lt;&gt;""),AND(GO24&gt;=GP$38,GO24&lt;&gt;""),AND(HL24&gt;=HR$38,HL24&lt;&gt;""),AND(HQ24&gt;=HR$38,HQ24&lt;&gt;""),AND(IN24&gt;=IT$38,IN24&lt;&gt;""),AND(IS24&gt;=IT$38,IS24&lt;&gt;""),AND(JP24&gt;=JV$38,JP24&lt;&gt;""),AND(JU24&gt;=JV$38,JU24&lt;&gt;""),AND(KR24&gt;=KX$38,KR24&lt;&gt;""),AND(KW24&gt;=KX$38,KW24&lt;&gt;""),AND(LT24&gt;=LZ$38,LT24&lt;&gt;""),AND(LY24&gt;=LZ$38,LY24&lt;&gt;""),AND(MV24&gt;=NB$38,MV24&lt;&gt;""),AND(NA24&gt;=NB$38,NA24&lt;&gt;""),AND(NX24&gt;=OD$38,NX24&lt;&gt;""),AND(OC24&gt;=OD$38,OC24&lt;&gt;""),AND(OZ24&gt;=PF$38,OZ24&lt;&gt;""),AND(PE24&gt;=PF$38,PE24&lt;&gt;""),AND(QB24&gt;=QH$38,QB24&lt;&gt;""),AND(QG24&gt;=QH$38,QG24&lt;&gt;""),AND(RD24&gt;=RJ$38,RD24&lt;&gt;""),AND(RI24&gt;=RJ$38,RI24&lt;&gt;""),AND(SF24&gt;=SL$38,SF24&lt;&gt;""),AND(SK24&gt;=SL$38,SK24&lt;&gt;"")),"P","")</f>
        <v/>
      </c>
      <c r="H24" s="36" t="str">
        <f>IF(AND(G24="P",F24=""),"No DD",IF(OR(AND(AJ24&gt;=AN$37,AK24&gt;=AN$41,AJ24&lt;&gt;"",AI24=""),AND(AL24&gt;=AN$37,AM24&gt;=AN$41,AL24&lt;&gt;"",AI24=""),AND(BF24&gt;=BJ$37,BG24&gt;=BJ$41,BF24&lt;&gt;"",BE24=""),AND(BH24&gt;=BJ$37,BI24&gt;=BJ$41,BH24&lt;&gt;"",BE24=""),AND(CB24&gt;=CF$37,CC24&gt;=CF$41,CB24&lt;&gt;"",CA24=""),AND(CD24&gt;=CF$37,CE24&gt;=CF$41,CD24&lt;&gt;""),AND(DC24&gt;=DJ$37,DD24&gt;=DJ$41,DC24&lt;&gt;""),AND(DH24&gt;=DJ$37,DI24&gt;=DJ$41,DH24&lt;&gt;""),AND(EE24&gt;=EL$37,EF24&gt;=EL$41,EE24&lt;&gt;""),AND(EJ24&gt;=EL$37,EK24&gt;=EL$41,EJ24&lt;&gt;""),AND(FG24&gt;=FN$37,FH24&gt;=FN$41,FG24&lt;&gt;""),AND(FL24&gt;=FN$37,FM24&gt;=FN$41,FL24&lt;&gt;""),AND(GI24&gt;=GP$37,GJ24&gt;=GP$41,GI24&lt;&gt;""),AND(GN24&gt;=GP$37,GO24&gt;=GP$41,GN24&lt;&gt;""),AND(HK24&gt;=HR$37,HL24&gt;=HR$41,HK24&lt;&gt;""),AND(HP24&gt;=HR$37,HQ24&gt;=HR$41,HP24&lt;&gt;""),AND(IM24&gt;=IT$37,IN24&gt;=IT$41,IM24&lt;&gt;""),AND(IR24&gt;=IT$37,IS24&gt;=IT$41,IR24&lt;&gt;""),AND(JO24&gt;=JV$37,JP24&gt;=JV$41,JO24&lt;&gt;""),AND(JT24&gt;=JV$37,JU24&gt;=JV$41,JT24&lt;&gt;""),AND(KQ24&gt;=KX$37,KR24&gt;=KX$41,KQ24&lt;&gt;""),AND(KV24&gt;=KX$37,KW24&gt;=KX$41,KV24&lt;&gt;""),AND(LS24&gt;=LZ$37,LT24&gt;=LZ$41,LS24&lt;&gt;""),AND(LX24&gt;=LZ$37,LY24&gt;=LZ$41,LX24&lt;&gt;""),AND(MU24&gt;=NB$37,MV24&gt;=NB$41,MU24&lt;&gt;""),AND(MZ24&gt;=NB$37,NA24&gt;=NB$41,MZ24&lt;&gt;""),AND(NW24&gt;=OD$37,NX24&gt;=OD$41,NW24&lt;&gt;""),AND(OB24&gt;=OD$37,OC24&gt;=OD$41,OB24&lt;&gt;""),AND(OY24&gt;=PF$37,OZ24&gt;=PF$41,OY24&lt;&gt;""),AND(PD24&gt;=PF$37,PE24&gt;=PF$41,PD24&lt;&gt;""),AND(QA24&gt;=QH$37,QB24&gt;=QH$41,QA24&lt;&gt;""),AND(QF24&gt;=QH$37,QG24&gt;=QH$41,QF24&lt;&gt;""),AND(RC24&gt;=RJ$37,RD24&gt;=RJ$41,RC24&lt;&gt;""),AND(RH24&gt;=RJ$37,RI24&gt;=RJ$41,RH24&lt;&gt;""),AND(SE24&gt;=SL$37,SF24&gt;=SL$41,SE24&lt;&gt;""),AND(SJ24&gt;=SL$37,SK24&gt;=SL$41,SJ24&lt;&gt;"")),"Merit",IF(OR(AND(AJ24&gt;=AN$36,AK24&gt;=AN$40,AJ24&lt;&gt;"",AI24=""),AND(AL24&gt;=AN$36,AM24&gt;=AN$40,AL24&lt;&gt;"",AI24=""),AND(BF24&gt;=BJ$36,BG24&gt;=BJ$40,BF24&lt;&gt;"",BE24=""),AND(BH24&gt;=BJ$36,BI24&gt;=BJ$40,BH24&lt;&gt;"",BE24=""),AND(CB24&gt;=CF$36,CC24&gt;=CF$40,CB24&lt;&gt;"",CA24=""),AND(CD24&gt;=CF$36,CE24&gt;=CF$40,CD24&lt;&gt;""),AND(DC24&gt;=DJ$36,DD24&gt;=DJ$40,DC24&lt;&gt;""),AND(DH24&gt;=DJ$36,DI24&gt;=DJ$40,DH24&lt;&gt;""),AND(EE24&gt;=EL$36,EF24&gt;=EL$40,EE24&lt;&gt;""),AND(EJ24&gt;=EL$36,EK24&gt;=EL$40,EJ24&lt;&gt;""),AND(FG24&gt;=FN$36,FH24&gt;=FN$40,FG24&lt;&gt;""),AND(FL24&gt;=FN$36,FM24&gt;=FN$40,FL24&lt;&gt;""),AND(GI24&gt;=GP$36,GJ24&gt;=GP$40,GI24&lt;&gt;""),AND(GN24&gt;=GP$36,GO24&gt;=GP$40,GN24&lt;&gt;""),AND(HK24&gt;=HR$36,HL24&gt;=HR$40,HK24&lt;&gt;""),AND(HP24&gt;=HR$36,HQ24&gt;=HR$40,HP24&lt;&gt;""),AND(IM24&gt;=IT$36,IN24&gt;=IT$40,IM24&lt;&gt;""),AND(IR24&gt;=IT$36,IS24&gt;=IT$40,IR24&lt;&gt;""),AND(JO24&gt;=JV$36,JP24&gt;=JV$40,JO24&lt;&gt;""),AND(JT24&gt;=JV$36,JU24&gt;=JV$40,JT24&lt;&gt;""),AND(KQ24&gt;=KX$36,KR24&gt;=KX$40,KQ24&lt;&gt;""),AND(KV24&gt;=KX$36,KW24&gt;=KX$40,KV24&lt;&gt;""),AND(LS24&gt;=LZ$36,LT24&gt;=LZ$40,LS24&lt;&gt;""),AND(LX24&gt;=LZ$36,LY24&gt;=LZ$40,LX24&lt;&gt;""),AND(MU24&gt;=NB$36,MV24&gt;=NB$40,MU24&lt;&gt;""),AND(MZ24&gt;=NB$36,NA24&gt;=NB$40,MZ24&lt;&gt;""),AND(NW24&gt;=OD$36,NX24&gt;=OD$40,NW24&lt;&gt;""),AND(OB24&gt;=OD$36,OC24&gt;=OD$40,OB24&lt;&gt;""),AND(OY24&gt;=PF$36,OZ24&gt;=PF$40,OY24&lt;&gt;""),AND(PD24&gt;=PF$36,PE24&gt;=PF$40,PD24&lt;&gt;""),AND(QA24&gt;=QH$36,QB24&gt;=QH$40,QA24&lt;&gt;""),AND(QF24&gt;=QH$36,QG24&gt;=QH$40,QF24&lt;&gt;""),AND(RC24&gt;=RJ$36,RD24&gt;=RJ$40,RC24&lt;&gt;""),AND(RH24&gt;=RJ$36,RI24&gt;=RJ$40,RH24&lt;&gt;""),AND(SE24&gt;=SL$36,SF24&gt;=SL$40,SE24&lt;&gt;""),AND(SJ24&gt;=SL$36,SK24&gt;=SL$40,SJ24&lt;&gt;"")),"Excellence",IF(I24="P","Worlds Team",IF(F24="P","National Team","")))))</f>
        <v/>
      </c>
      <c r="I24" s="3" t="str">
        <f>IF(OR(AND(AJ24&gt;=AN$35,AK24&gt;=AN$39,AJ24&lt;&gt;"",AI24=""),AND(AL24&gt;=AN$35,AM24&gt;=AN$39,AL24&lt;&gt;"",AI24=""),AND(BF24&gt;=BJ$35,BG24&gt;=BJ$39,BF24&lt;&gt;"",BE24=""),AND(BH24&gt;=BJ$35,BI24&gt;=BJ$39,BH24&lt;&gt;"",BE24=""),AND(CB24&gt;=CF$35,CC24&gt;=CF$39,CB24&lt;&gt;"",CA24=""),AND(CD24&gt;=CF$35,CE24&gt;=CF$39,CD24&lt;&gt;""),AND(DC24&gt;=DJ$35,DD24&gt;=DJ$39,DC24&lt;&gt;""),AND(DH24&gt;=DJ$35,DI24&gt;=DJ$39,DH24&lt;&gt;""),AND(EE24&gt;=EL$35,EF24&gt;=EL$39,EE24&lt;&gt;""),AND(EJ24&gt;=EL$35,EK24&gt;=EL$39,EJ24&lt;&gt;""),AND(FG24&gt;=FN$35,FH24&gt;=FN$39,FG24&lt;&gt;""),AND(FL24&gt;=FN$35,FM24&gt;=FN$39,FL24&lt;&gt;""),AND(GI24&gt;=GP$35,GJ24&gt;=GP$39,GI24&lt;&gt;""),AND(GN24&gt;=GP$35,GO24&gt;=GP$39,GN24&lt;&gt;""),AND(HK24&gt;=HR$35,HL24&gt;=HR$39,HK24&lt;&gt;""),AND(HP24&gt;=HR$35,HQ24&gt;=HR$39,HP24&lt;&gt;""),AND(IM24&gt;=IT$35,IN24&gt;=IT$39,IM24&lt;&gt;""),AND(IR24&gt;=IT$35,IS24&gt;=IT$39,IR24&lt;&gt;""),AND(JO24&gt;=JV$35,JP24&gt;=JV$39,JO24&lt;&gt;""),AND(JT24&gt;=JV$35,JU24&gt;=JV$39,JT24&lt;&gt;""),AND(KQ24&gt;=KX$35,KR24&gt;=KX$39,KQ24&lt;&gt;""),AND(KV24&gt;=KX$35,KW24&gt;=KX$39,KV24&lt;&gt;""),AND(LS24&gt;=LZ$35,LT24&gt;=LZ$39,LS24&lt;&gt;""),AND(LX24&gt;=LZ$35,LY24&gt;=LZ$39,LX24&lt;&gt;""),AND(MU24&gt;=NB$35,MV24&gt;=NB$39,MU24&lt;&gt;""),AND(MZ24&gt;=NB$35,NA24&gt;=NB$39,MZ24&lt;&gt;""),AND(NW24&gt;=OD$35,NX24&gt;=OD$39,NW24&lt;&gt;""),AND(OB24&gt;=OD$35,OC24&gt;=OD$39,OB24&lt;&gt;""),AND(OY24&gt;=PF$35,OZ24&gt;=PF$39,OY24&lt;&gt;""),AND(PD24&gt;=PF$35,PE24&gt;=PF$39,PD24&lt;&gt;""),AND(QA24&gt;=QH$35,QB24&gt;=QH$39,QA24&lt;&gt;""),AND(QF24&gt;=QH$35,QG24&gt;=QH$39,QF24&lt;&gt;""),AND(RC24&gt;=RJ$35,RD24&gt;=RJ$39,RC24&lt;&gt;""),AND(RH24&gt;=RJ$35,RI24&gt;=RJ$39,RH24&lt;&gt;""),AND(SE24&gt;=SL$35,SF24&gt;=SL$39,SE24&lt;&gt;""),AND(SJ24&gt;=SL$35,SK24&gt;=SL$39,SJ24&lt;&gt;"")),"P","")</f>
        <v/>
      </c>
      <c r="J24" s="8">
        <f>IF(COUNT(AK24,BG24,CC24)&gt;0,LARGE((AK24,BG24,CC24),1),0)</f>
        <v>48.099999999999994</v>
      </c>
      <c r="K24" s="8" t="str">
        <f>IF(J24=0,"",IF(J24=CC24,$BK$1,IF(J24=BG24,$AO$1,IF(J24=AK24,$S$1,""))))</f>
        <v>2025 Elite Canada</v>
      </c>
      <c r="L24" s="8">
        <f>IF(COUNT(AK24,BG24,CC24)&gt;1,LARGE((AK24,BG24,CC24),2),0)</f>
        <v>44.900000000000013</v>
      </c>
      <c r="M24" s="8" t="str">
        <f>IF(K24=0,"",IF(AND(L24=J24,L24=AK24,K24=BG24),$S$1,IF(AND(L24=J24,L24=AK24,L24=CC24),$S$1,IF(AND(L24=J24,L24=CC24,L24=BG24),$AO$1,IF(L24=CC24,$BK$1,IF(L24=BG24,$AO$1,IF(L24=AK24,$S$1,"")))))))</f>
        <v>2025 Nationals</v>
      </c>
      <c r="N24" s="8">
        <f>IF(MAX(AM24,BI24,CE24)&gt;0,MAX(AM24,BI24,CE24),0)</f>
        <v>0</v>
      </c>
      <c r="O24" s="8" t="str">
        <f>IF(N24=0,"",IF(N24=CE24,$BK$1,IF(N24=BI24,$AO$1,IF(N24=AM24,$S$1,""))))</f>
        <v/>
      </c>
      <c r="P24" s="8" t="str">
        <f>IF(MAX(CG24:CH24)&gt;0,MAX(CG24:CH24),"")</f>
        <v/>
      </c>
      <c r="Q24" s="11" t="str">
        <f>IF(P24="","",IF(P24=CG24,"("&amp;CG$2&amp;")",IF(P24=CH24,"("&amp;CH$2&amp;")")))</f>
        <v/>
      </c>
      <c r="R24" s="8" t="str">
        <f>IF(P24="","",IF(P24=CG24,IF(P24+IF(L24="",0,L24)=SF24,$RK$1,IF(P24+IF(L24="",0,L24)=RD24,$QI$1,IF(P24+IF(L24="",0,L24)=QB24,$PG$1,IF(P24+IF(L24="",0,L24)=OZ24,$OE$1,IF(P24+IF(L24="",0,L24)=NX24,$NC$1,IF(P24+IF(L24="",0,L24)=MV24,$MA$1,IF(P24+IF(L24="",0,L24)=LT24,$KY$1,IF(P24+IF(L24="",0,L24)=KR24,$JW$1,IF(P24+IF(L24="",0,L24)=JP24,$IU$1,IF(P24+IF(L24="",0,L24)=IN24,$HS$1,IF(P24+IF(L24="",0,L24)=HL24,$GQ$1,IF(P24+IF(L24="",0,L24)=GJ24,$FO$1,IF(P24+IF(L24="",0,L24)=FH24,$EM$1,IF(P24+IF(L24="",0,L24)=EF24,$DK$1,IF(P24+IF(L24="",0,L24)=DD24,$CI$1))))))))))))))),IF(P24=CH24,IF(P24+IF(N24="",0,N24)=SK24,$RK$1,IF(P24+IF(N24="",0,N24)=RI24,$QI$1,IF(P24+IF(N24="",0,N24)=QG24,$PG$1,IF(P24+IF(N24="",0,N24)=PE24,$OE$1,IF(P24+IF(N24="",0,N24)=OC24,$NC$1,IF(P24+IF(N24="",0,N24)=NA24,$MA$1,IF(P24+IF(N24="",0,N24)=LY24,$KY$1,IF(P24+IF(N24="",0,N24)=KW24,$JW$1,IF(P24+IF(N24="",0,N24)=JU24,$IU$1,IF(P24+IF(N24="",0,N24)=IS24,$HS$1,IF(P24+IF(N24="",0,N24)=HQ24,$GQ$1,IF(P24+IF(N24="",0,N24)=GO24,$FO$1,IF(P24+IF(N24="",0,N24)=FM24,$EM$1,IF(P24+IF(N24="",0,N24)=EK24,$DK$1,IF(P24+IF(N24="",0,N24)=DI24,$CI$1))))))))))))))))))</f>
        <v/>
      </c>
      <c r="S24" s="19">
        <v>18</v>
      </c>
      <c r="T24" s="19">
        <v>6.8</v>
      </c>
      <c r="U24" s="19">
        <v>0.2</v>
      </c>
      <c r="V24" s="19">
        <v>0</v>
      </c>
      <c r="W24" s="19">
        <v>18.3</v>
      </c>
      <c r="X24" s="19">
        <v>6.4</v>
      </c>
      <c r="Y24" s="19">
        <v>1.2</v>
      </c>
      <c r="Z24" s="19">
        <v>0</v>
      </c>
      <c r="AA24" s="19"/>
      <c r="AB24" s="19"/>
      <c r="AC24" s="19"/>
      <c r="AD24" s="19"/>
      <c r="AE24" s="19"/>
      <c r="AF24" s="19"/>
      <c r="AG24" s="19"/>
      <c r="AH24" s="19"/>
      <c r="AI24" s="27"/>
      <c r="AJ24" s="40">
        <f>IF(SUM(T24,X24)&gt;0,SUM(T24,X24),"")</f>
        <v>13.2</v>
      </c>
      <c r="AK24" s="40">
        <f>IF(SUM(S24:T24,V24:X24,Z24)-U24-Y24&gt;0,SUM(S24:T24,V24:X24,Z24)-U24-Y24,"")</f>
        <v>48.099999999999994</v>
      </c>
      <c r="AL24" s="40" t="str">
        <f>IF(SUM(AB24,AF24)&gt;0,SUM(AB24,AF24),"")</f>
        <v/>
      </c>
      <c r="AM24" s="40" t="str">
        <f>IF(SUM(AA24:AB24,AD24:AF24,AH24)-SUM(AC24,AG24)&gt;0,SUM(AA24:AB24,AD24:AF24,AH24)-SUM(AC24,AG24),"")</f>
        <v/>
      </c>
      <c r="AN24" s="40">
        <f>IF(SUM(AK24,AM24)&gt;0,SUM(AK24,AM24),"")</f>
        <v>48.099999999999994</v>
      </c>
      <c r="AO24" s="18">
        <v>16.8</v>
      </c>
      <c r="AP24" s="18">
        <v>6.8</v>
      </c>
      <c r="AQ24" s="18">
        <v>0.8</v>
      </c>
      <c r="AR24" s="18">
        <v>0</v>
      </c>
      <c r="AS24" s="18">
        <v>18.3</v>
      </c>
      <c r="AT24" s="18">
        <v>5.6</v>
      </c>
      <c r="AU24" s="18">
        <v>1.8</v>
      </c>
      <c r="AV24" s="18">
        <v>0</v>
      </c>
      <c r="AW24" s="18"/>
      <c r="AX24" s="18"/>
      <c r="AY24" s="18"/>
      <c r="AZ24" s="18"/>
      <c r="BA24" s="18"/>
      <c r="BB24" s="18"/>
      <c r="BC24" s="18"/>
      <c r="BD24" s="18"/>
      <c r="BE24" s="28"/>
      <c r="BF24" s="11">
        <f>IF(SUM(AP24,AT24)&gt;0,SUM(AP24,AT24),"")</f>
        <v>12.399999999999999</v>
      </c>
      <c r="BG24" s="11">
        <f>IF(SUM(AO24:AP24,AR24:AT24,AV24)-AQ24-AU24&gt;0,SUM(AO24:AP24,AR24:AT24,AV24)-AQ24-AU24,"")</f>
        <v>44.900000000000013</v>
      </c>
      <c r="BH24" s="11" t="str">
        <f>IF(SUM(AX24,BB24)&gt;0,SUM(AX24,BB24),"")</f>
        <v/>
      </c>
      <c r="BI24" s="11" t="str">
        <f>IF(SUM(AW24:AX24,AZ24:BB24,BD24)-SUM(AY24,BC24)&gt;0,SUM(AW24:AX24,AZ24:BB24,BD24)-SUM(AY24,BC24),"")</f>
        <v/>
      </c>
      <c r="BJ24" s="11">
        <f>IF(SUM(BG24,BI24)&gt;0,SUM(BG24,BI24),"")</f>
        <v>44.900000000000013</v>
      </c>
      <c r="BK24" s="19"/>
      <c r="BL24" s="19"/>
      <c r="BM24" s="19"/>
      <c r="BN24" s="19"/>
      <c r="BO24" s="19"/>
      <c r="BP24" s="19"/>
      <c r="BQ24" s="19"/>
      <c r="BR24" s="19"/>
      <c r="BS24" s="19"/>
      <c r="BT24" s="19"/>
      <c r="BU24" s="19"/>
      <c r="BV24" s="19"/>
      <c r="BW24" s="19"/>
      <c r="BX24" s="19"/>
      <c r="BY24" s="19"/>
      <c r="BZ24" s="19"/>
      <c r="CA24" s="27"/>
      <c r="CB24" s="40" t="str">
        <f>IF(SUM(BL24,BP24)&gt;0,SUM(BL24,BP24),"")</f>
        <v/>
      </c>
      <c r="CC24" s="40" t="str">
        <f>IF(SUM(BK24:BL24,BN24:BP24,BR24)-BM24-BQ24&gt;0,SUM(BK24:BL24,BN24:BP24,BR24)-BM24-BQ24,"")</f>
        <v/>
      </c>
      <c r="CD24" s="40" t="str">
        <f>IF(SUM(BT24,BX24)&gt;0,SUM(BT24,BX24),"")</f>
        <v/>
      </c>
      <c r="CE24" s="40" t="str">
        <f>IF(SUM(BS24:BT24,BV24:BX24,BZ24)-SUM(BU24,BY24)&gt;0,SUM(BS24:BT24,BV24:BX24,BZ24)-SUM(BU24,BY24),"")</f>
        <v/>
      </c>
      <c r="CF24" s="40" t="str">
        <f>IF(SUM(CC24,CE24)&gt;0,SUM(CC24,CE24),"")</f>
        <v/>
      </c>
      <c r="CG24" s="51" t="str">
        <f>IF(MAX(DD24,EF24,FH24,GJ24,HL24,IN24,JP24,KR24,LT24,MV24,NX24,OZ24,QB24,RD24,SF24)-IF(L24="",0,L24)&gt;0.001,MAX(DD24,EF24,FH24,GJ24,HL24,IN24,JP24,KR24,LT24,MV24,NX24,OZ24,QB24,RD24,SF24)-IF(L24="",0,L24),"")</f>
        <v/>
      </c>
      <c r="CH24" s="51" t="str">
        <f>IF(MAX(DI24,EK24,FM24,GO24,HQ24,IS24,JU24,KW24,LY24,NA24,OC24,PE24,QG24,RI24,SK24)-IF(N24="",0,N24)&gt;0.001,MAX(DI24,EK24,FM24,GO24,HQ24,IS24,JU24,KW24,LY24,NA24,OC24,PE24,QG24,RI24,SK24)-IF(N24="",0,N24),"")</f>
        <v/>
      </c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17"/>
      <c r="CU24" s="17"/>
      <c r="CV24" s="17"/>
      <c r="CW24" s="17"/>
      <c r="CX24" s="17"/>
      <c r="CY24" s="17"/>
      <c r="CZ24" s="17"/>
      <c r="DA24" s="17"/>
      <c r="DB24" s="17"/>
      <c r="DC24" s="40" t="str">
        <f>IF(SUM(CJ24,CN24)&gt;0,SUM(CJ24,CN24),"")</f>
        <v/>
      </c>
      <c r="DD24" s="40" t="str">
        <f>IF(SUM(CI24:CJ24,CL24:CN24,CP24)-CK24-CO24&gt;0,SUM(CI24:CJ24,CL24:CN24,CP24)-CK24-CO24,"")</f>
        <v/>
      </c>
      <c r="DE24" s="40" t="str">
        <f>IF(SUM(CQ24:CR24,CT24)-CS24&gt;0,SUM(CQ24:CR24,CT24)-CS24,"")</f>
        <v/>
      </c>
      <c r="DF24" s="40" t="str">
        <f>IF(SUM(CJ24,CN24,CR24)&gt;0,SUM(CJ24,CN24,CR24),"")</f>
        <v/>
      </c>
      <c r="DG24" s="40" t="str">
        <f>IF(SUM(DD24,DE24)&gt;0,SUM(DD24,DE24),"")</f>
        <v/>
      </c>
      <c r="DH24" s="40" t="str">
        <f>IF(SUM(CV24,CZ24)&gt;0,SUM(CV24,CZ24),"")</f>
        <v/>
      </c>
      <c r="DI24" s="40" t="str">
        <f>IF(SUM(CU24:CV24,CX24:CZ24,DB24)-SUM(CW24,DA24)&gt;0,SUM(CU24:CV24,CX24:CZ24,DB24)-SUM(CW24,DA24),"")</f>
        <v/>
      </c>
      <c r="DJ24" s="40" t="str">
        <f>IF(SUM(DD24,DE24,DI24)&gt;0,SUM(DD24,DE24,DI24),"")</f>
        <v/>
      </c>
      <c r="DK24" s="18"/>
      <c r="DL24" s="18"/>
      <c r="DM24" s="18"/>
      <c r="DN24" s="18"/>
      <c r="DO24" s="18"/>
      <c r="DP24" s="18"/>
      <c r="DQ24" s="18"/>
      <c r="DR24" s="18"/>
      <c r="DS24" s="18"/>
      <c r="DT24" s="18"/>
      <c r="DU24" s="18"/>
      <c r="DV24" s="18"/>
      <c r="DW24" s="18"/>
      <c r="DX24" s="18"/>
      <c r="DY24" s="18"/>
      <c r="DZ24" s="18"/>
      <c r="EA24" s="18"/>
      <c r="EB24" s="18"/>
      <c r="EC24" s="18"/>
      <c r="ED24" s="18"/>
      <c r="EE24" s="11" t="str">
        <f>IF(SUM(DL24,DP24)&gt;0,SUM(DL24,DP24),"")</f>
        <v/>
      </c>
      <c r="EF24" s="11" t="str">
        <f>IF(SUM(DK24:DL24,DN24:DP24,DR24)-DM24-DQ24&gt;0,SUM(DK24:DL24,DN24:DP24,DR24)-DM24-DQ24,"")</f>
        <v/>
      </c>
      <c r="EG24" s="11" t="str">
        <f>IF(SUM(DS24:DT24,DV24)-DU24&gt;0,SUM(DS24:DT24,DV24)-DU24,"")</f>
        <v/>
      </c>
      <c r="EH24" s="11" t="str">
        <f>IF(SUM(DL24,DP24,DT24)&gt;0,SUM(DL24,DP24,DT24),"")</f>
        <v/>
      </c>
      <c r="EI24" s="11" t="str">
        <f>IF(SUM(EF24,EG24)&gt;0,SUM(EF24,EG24),"")</f>
        <v/>
      </c>
      <c r="EJ24" s="11" t="str">
        <f>IF(SUM(DX24,EB24)&gt;0,SUM(DX24,EB24),"")</f>
        <v/>
      </c>
      <c r="EK24" s="11" t="str">
        <f>IF(SUM(DW24:DX24,DZ24:EB24,ED24)-SUM(DY24,EC24)&gt;0,SUM(DW24:DX24,DZ24:EB24,ED24)-SUM(DY24,EC24),"")</f>
        <v/>
      </c>
      <c r="EL24" s="11" t="str">
        <f>IF(SUM(EF24,EG24,EK24)&gt;0,SUM(EF24,EG24,EK24),"")</f>
        <v/>
      </c>
      <c r="EM24" s="17"/>
      <c r="EN24" s="17"/>
      <c r="EO24" s="17"/>
      <c r="EP24" s="17"/>
      <c r="EQ24" s="17"/>
      <c r="ER24" s="17"/>
      <c r="ES24" s="17"/>
      <c r="ET24" s="17"/>
      <c r="EU24" s="17"/>
      <c r="EV24" s="17"/>
      <c r="EW24" s="17"/>
      <c r="EX24" s="17"/>
      <c r="EY24" s="17"/>
      <c r="EZ24" s="17"/>
      <c r="FA24" s="17"/>
      <c r="FB24" s="17"/>
      <c r="FC24" s="17"/>
      <c r="FD24" s="17"/>
      <c r="FE24" s="17"/>
      <c r="FF24" s="17"/>
      <c r="FG24" s="40" t="str">
        <f>IF(SUM(EN24,ER24)&gt;0,SUM(EN24,ER24),"")</f>
        <v/>
      </c>
      <c r="FH24" s="40" t="str">
        <f>IF(SUM(EM24:EN24,EP24:ER24,ET24)-EO24-ES24&gt;0,SUM(EM24:EN24,EP24:ER24,ET24)-EO24-ES24,"")</f>
        <v/>
      </c>
      <c r="FI24" s="40" t="str">
        <f>IF(SUM(EU24:EV24,EX24)-EW24&gt;0,SUM(EU24:EV24,EX24)-EW24,"")</f>
        <v/>
      </c>
      <c r="FJ24" s="40" t="str">
        <f>IF(SUM(EN24,ER24,EV24)&gt;0,SUM(EN24,ER24,EV24),"")</f>
        <v/>
      </c>
      <c r="FK24" s="40" t="str">
        <f>IF(SUM(FH24,FI24)&gt;0,SUM(FH24,FI24),"")</f>
        <v/>
      </c>
      <c r="FL24" s="40" t="str">
        <f>IF(SUM(EZ24,FD24)&gt;0,SUM(EZ24,FD24),"")</f>
        <v/>
      </c>
      <c r="FM24" s="40" t="str">
        <f>IF(SUM(EY24:EZ24,FB24:FD24,FF24)-SUM(FA24,FE24)&gt;0,SUM(EY24:EZ24,FB24:FD24,FF24)-SUM(FA24,FE24),"")</f>
        <v/>
      </c>
      <c r="FN24" s="40" t="str">
        <f>IF(SUM(FH24,FI24,FM24)&gt;0,SUM(FH24,FI24,FM24),"")</f>
        <v/>
      </c>
      <c r="FO24" s="18"/>
      <c r="FP24" s="18"/>
      <c r="FQ24" s="18"/>
      <c r="FR24" s="18"/>
      <c r="FS24" s="18"/>
      <c r="FT24" s="18"/>
      <c r="FU24" s="18"/>
      <c r="FV24" s="18"/>
      <c r="FW24" s="18"/>
      <c r="FX24" s="18"/>
      <c r="FY24" s="18"/>
      <c r="FZ24" s="18"/>
      <c r="GA24" s="18"/>
      <c r="GB24" s="18"/>
      <c r="GC24" s="18"/>
      <c r="GD24" s="18"/>
      <c r="GE24" s="18"/>
      <c r="GF24" s="18"/>
      <c r="GG24" s="18"/>
      <c r="GH24" s="18"/>
      <c r="GI24" s="11" t="str">
        <f>IF(SUM(FP24,FT24)&gt;0,SUM(FP24,FT24),"")</f>
        <v/>
      </c>
      <c r="GJ24" s="11" t="str">
        <f>IF(SUM(FO24:FP24,FR24:FT24,FV24)-FQ24-FU24&gt;0,SUM(FO24:FP24,FR24:FT24,FV24)-FQ24-FU24,"")</f>
        <v/>
      </c>
      <c r="GK24" s="11" t="str">
        <f>IF(SUM(FW24:FX24,FZ24)-FY24&gt;0,SUM(FW24:FX24,FZ24)-FY24,"")</f>
        <v/>
      </c>
      <c r="GL24" s="11" t="str">
        <f>IF(SUM(FP24,FT24,FX24)&gt;0,SUM(FP24,FT24,FX24),"")</f>
        <v/>
      </c>
      <c r="GM24" s="11" t="str">
        <f>IF(SUM(GJ24,GK24)&gt;0,SUM(GJ24,GK24),"")</f>
        <v/>
      </c>
      <c r="GN24" s="11" t="str">
        <f>IF(SUM(GB24,GF24)&gt;0,SUM(GB24,GF24),"")</f>
        <v/>
      </c>
      <c r="GO24" s="11" t="str">
        <f>IF(SUM(GA24:GB24,GD24:GF24,GH24)-SUM(GC24,GG24)&gt;0,SUM(GA24:GB24,GD24:GF24,GH24)-SUM(GC24,GG24),"")</f>
        <v/>
      </c>
      <c r="GP24" s="11" t="str">
        <f>IF(SUM(GJ24,GK24,GO24)&gt;0,SUM(GJ24,GK24,GO24),"")</f>
        <v/>
      </c>
      <c r="GQ24" s="17"/>
      <c r="GR24" s="17"/>
      <c r="GS24" s="17"/>
      <c r="GT24" s="17"/>
      <c r="GU24" s="17"/>
      <c r="GV24" s="17"/>
      <c r="GW24" s="17"/>
      <c r="GX24" s="17"/>
      <c r="GY24" s="17"/>
      <c r="GZ24" s="17"/>
      <c r="HA24" s="17"/>
      <c r="HB24" s="17"/>
      <c r="HC24" s="17"/>
      <c r="HD24" s="17"/>
      <c r="HE24" s="17"/>
      <c r="HF24" s="17"/>
      <c r="HG24" s="17"/>
      <c r="HH24" s="17"/>
      <c r="HI24" s="17"/>
      <c r="HJ24" s="17"/>
      <c r="HK24" s="40" t="str">
        <f>IF(SUM(GR24,GV24)&gt;0,SUM(GR24,GV24),"")</f>
        <v/>
      </c>
      <c r="HL24" s="40" t="str">
        <f>IF(SUM(GQ24:GR24,GT24:GV24,GX24)-GS24-GW24&gt;0,SUM(GQ24:GR24,GT24:GV24,GX24)-GS24-GW24,"")</f>
        <v/>
      </c>
      <c r="HM24" s="40" t="str">
        <f>IF(SUM(GY24:GZ24,HB24)-HA24&gt;0,SUM(GY24:GZ24,HB24)-HA24,"")</f>
        <v/>
      </c>
      <c r="HN24" s="40" t="str">
        <f>IF(SUM(GR24,GV24,GZ24)&gt;0,SUM(GR24,GV24,GZ24),"")</f>
        <v/>
      </c>
      <c r="HO24" s="40" t="str">
        <f>IF(SUM(HL24,HM24)&gt;0,SUM(HL24,HM24),"")</f>
        <v/>
      </c>
      <c r="HP24" s="40" t="str">
        <f>IF(SUM(HD24,HH24)&gt;0,SUM(HD24,HH24),"")</f>
        <v/>
      </c>
      <c r="HQ24" s="40" t="str">
        <f>IF(SUM(HC24:HD24,HF24:HH24,HJ24)-SUM(HE24,HI24)&gt;0,SUM(HC24:HD24,HF24:HH24,HJ24)-SUM(HE24,HI24),"")</f>
        <v/>
      </c>
      <c r="HR24" s="40" t="str">
        <f>IF(SUM(HL24,HM24,HQ24)&gt;0,SUM(HL24,HM24,HQ24),"")</f>
        <v/>
      </c>
      <c r="HS24" s="18"/>
      <c r="HT24" s="18"/>
      <c r="HU24" s="18"/>
      <c r="HV24" s="18"/>
      <c r="HW24" s="18"/>
      <c r="HX24" s="18"/>
      <c r="HY24" s="18"/>
      <c r="HZ24" s="18"/>
      <c r="IA24" s="18"/>
      <c r="IB24" s="18"/>
      <c r="IC24" s="18"/>
      <c r="ID24" s="18"/>
      <c r="IE24" s="18"/>
      <c r="IF24" s="18"/>
      <c r="IG24" s="18"/>
      <c r="IH24" s="18"/>
      <c r="II24" s="18"/>
      <c r="IJ24" s="18"/>
      <c r="IK24" s="18"/>
      <c r="IL24" s="18"/>
      <c r="IM24" s="11" t="str">
        <f>IF(SUM(HT24,HX24)&gt;0,SUM(HT24,HX24),"")</f>
        <v/>
      </c>
      <c r="IN24" s="11" t="str">
        <f>IF(SUM(HS24:HT24,HV24:HX24,HZ24)-HU24-HY24&gt;0,SUM(HS24:HT24,HV24:HX24,HZ24)-HU24-HY24,"")</f>
        <v/>
      </c>
      <c r="IO24" s="11" t="str">
        <f>IF(SUM(IA24:IB24,ID24)-IC24&gt;0,SUM(IA24:IB24,ID24)-IC24,"")</f>
        <v/>
      </c>
      <c r="IP24" s="11" t="str">
        <f>IF(SUM(HT24,HX24,IB24)&gt;0,SUM(HT24,HX24,IB24),"")</f>
        <v/>
      </c>
      <c r="IQ24" s="11" t="str">
        <f>IF(SUM(IN24,IO24)&gt;0,SUM(IN24,IO24),"")</f>
        <v/>
      </c>
      <c r="IR24" s="11" t="str">
        <f>IF(SUM(IF24,IJ24)&gt;0,SUM(IF24,IJ24),"")</f>
        <v/>
      </c>
      <c r="IS24" s="11" t="str">
        <f>IF(SUM(IE24:IF24,IH24:IJ24,IL24)-SUM(IG24,IK24)&gt;0,SUM(IE24:IF24,IH24:IJ24,IL24)-SUM(IG24,IK24),"")</f>
        <v/>
      </c>
      <c r="IT24" s="11" t="str">
        <f>IF(SUM(IN24,IO24,IS24)&gt;0,SUM(IN24,IO24,IS24),"")</f>
        <v/>
      </c>
      <c r="IU24" s="17"/>
      <c r="IV24" s="17"/>
      <c r="IW24" s="17"/>
      <c r="IX24" s="17"/>
      <c r="IY24" s="17"/>
      <c r="IZ24" s="17"/>
      <c r="JA24" s="17"/>
      <c r="JB24" s="17"/>
      <c r="JC24" s="17"/>
      <c r="JD24" s="17"/>
      <c r="JE24" s="17"/>
      <c r="JF24" s="17"/>
      <c r="JG24" s="17"/>
      <c r="JH24" s="17"/>
      <c r="JI24" s="17"/>
      <c r="JJ24" s="17"/>
      <c r="JK24" s="17"/>
      <c r="JL24" s="17"/>
      <c r="JM24" s="17"/>
      <c r="JN24" s="17"/>
      <c r="JO24" s="40" t="str">
        <f>IF(SUM(IV24,IZ24)&gt;0,SUM(IV24,IZ24),"")</f>
        <v/>
      </c>
      <c r="JP24" s="40" t="str">
        <f>IF(SUM(IU24:IV24,IX24:IZ24,JB24)-IW24-JA24&gt;0,SUM(IU24:IV24,IX24:IZ24,JB24)-IW24-JA24,"")</f>
        <v/>
      </c>
      <c r="JQ24" s="40" t="str">
        <f>IF(SUM(JC24:JD24,JF24)-JE24&gt;0,SUM(JC24:JD24,JF24)-JE24,"")</f>
        <v/>
      </c>
      <c r="JR24" s="40" t="str">
        <f>IF(SUM(IV24,IZ24,JD24)&gt;0,SUM(IV24,IZ24,JD24),"")</f>
        <v/>
      </c>
      <c r="JS24" s="40" t="str">
        <f>IF(SUM(JP24,JQ24)&gt;0,SUM(JP24,JQ24),"")</f>
        <v/>
      </c>
      <c r="JT24" s="40" t="str">
        <f>IF(SUM(JH24,JL24)&gt;0,SUM(JH24,JL24),"")</f>
        <v/>
      </c>
      <c r="JU24" s="40" t="str">
        <f>IF(SUM(JG24:JH24,JJ24:JL24,JN24)-SUM(JI24,JM24)&gt;0,SUM(JG24:JH24,JJ24:JL24,JN24)-SUM(JI24,JM24),"")</f>
        <v/>
      </c>
      <c r="JV24" s="40" t="str">
        <f>IF(SUM(JP24,JQ24,JU24)&gt;0,SUM(JP24,JQ24,JU24),"")</f>
        <v/>
      </c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8"/>
      <c r="KM24" s="18"/>
      <c r="KN24" s="18"/>
      <c r="KO24" s="18"/>
      <c r="KP24" s="18"/>
      <c r="KQ24" s="11" t="str">
        <f>IF(SUM(JX24,KB24)&gt;0,SUM(JX24,KB24),"")</f>
        <v/>
      </c>
      <c r="KR24" s="11" t="str">
        <f>IF(SUM(JW24:JX24,JZ24:KB24,KD24)-JY24-KC24&gt;0,SUM(JW24:JX24,JZ24:KB24,KD24)-JY24-KC24,"")</f>
        <v/>
      </c>
      <c r="KS24" s="11" t="str">
        <f>IF(SUM(KE24:KF24,KH24)-KG24&gt;0,SUM(KE24:KF24,KH24)-KG24,"")</f>
        <v/>
      </c>
      <c r="KT24" s="11" t="str">
        <f>IF(SUM(JX24,KB24,KF24)&gt;0,SUM(JX24,KB24,KF24),"")</f>
        <v/>
      </c>
      <c r="KU24" s="11" t="str">
        <f>IF(SUM(KR24,KS24)&gt;0,SUM(KR24,KS24),"")</f>
        <v/>
      </c>
      <c r="KV24" s="11" t="str">
        <f>IF(SUM(KJ24,KN24)&gt;0,SUM(KJ24,KN24),"")</f>
        <v/>
      </c>
      <c r="KW24" s="11" t="str">
        <f>IF(SUM(KI24:KJ24,KL24:KN24,KP24)-SUM(KK24,KO24)&gt;0,SUM(KI24:KJ24,KL24:KN24,KP24)-SUM(KK24,KO24),"")</f>
        <v/>
      </c>
      <c r="KX24" s="11" t="str">
        <f>IF(SUM(KR24,KS24,KW24)&gt;0,SUM(KR24,KS24,KW24),"")</f>
        <v/>
      </c>
      <c r="KY24" s="17"/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40" t="str">
        <f>IF(SUM(KZ24,LD24)&gt;0,SUM(KZ24,LD24),"")</f>
        <v/>
      </c>
      <c r="LT24" s="40" t="str">
        <f>IF(SUM(KY24:KZ24,LB24:LD24,LF24)-LA24-LE24&gt;0,SUM(KY24:KZ24,LB24:LD24,LF24)-LA24-LE24,"")</f>
        <v/>
      </c>
      <c r="LU24" s="40" t="str">
        <f>IF(SUM(LG24:LH24,LJ24)-LI24&gt;0,SUM(LG24:LH24,LJ24)-LI24,"")</f>
        <v/>
      </c>
      <c r="LV24" s="40" t="str">
        <f>IF(SUM(KZ24,LD24,LH24)&gt;0,SUM(KZ24,LD24,LH24),"")</f>
        <v/>
      </c>
      <c r="LW24" s="40" t="str">
        <f>IF(SUM(LT24,LU24)&gt;0,SUM(LT24,LU24),"")</f>
        <v/>
      </c>
      <c r="LX24" s="40" t="str">
        <f>IF(SUM(LL24,LP24)&gt;0,SUM(LL24,LP24),"")</f>
        <v/>
      </c>
      <c r="LY24" s="40" t="str">
        <f>IF(SUM(LK24:LL24,LN24:LP24,LR24)-SUM(LM24,LQ24)&gt;0,SUM(LK24:LL24,LN24:LP24,LR24)-SUM(LM24,LQ24),"")</f>
        <v/>
      </c>
      <c r="LZ24" s="40" t="str">
        <f>IF(SUM(LT24,LU24,LY24)&gt;0,SUM(LT24,LU24,LY24),"")</f>
        <v/>
      </c>
      <c r="MA24" s="18"/>
      <c r="MB24" s="18"/>
      <c r="MC24" s="18"/>
      <c r="MD24" s="18"/>
      <c r="ME24" s="18"/>
      <c r="MF24" s="18"/>
      <c r="MG24" s="18"/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1" t="str">
        <f>IF(SUM(MB24,MF24)&gt;0,SUM(MB24,MF24),"")</f>
        <v/>
      </c>
      <c r="MV24" s="11" t="str">
        <f>IF(SUM(MA24:MB24,MD24:MF24,MH24)-MC24-MG24&gt;0,SUM(MA24:MB24,MD24:MF24,MH24)-MC24-MG24,"")</f>
        <v/>
      </c>
      <c r="MW24" s="11" t="str">
        <f>IF(SUM(MI24:MJ24,ML24)-MK24&gt;0,SUM(MI24:MJ24,ML24)-MK24,"")</f>
        <v/>
      </c>
      <c r="MX24" s="11" t="str">
        <f>IF(SUM(MB24,MF24,MJ24)&gt;0,SUM(MB24,MF24,MJ24),"")</f>
        <v/>
      </c>
      <c r="MY24" s="11" t="str">
        <f>IF(SUM(MV24,MW24)&gt;0,SUM(MV24,MW24),"")</f>
        <v/>
      </c>
      <c r="MZ24" s="11" t="str">
        <f>IF(SUM(MN24,MR24)&gt;0,SUM(MN24,MR24),"")</f>
        <v/>
      </c>
      <c r="NA24" s="11" t="str">
        <f>IF(SUM(MM24:MN24,MP24:MR24,MT24)-SUM(MO24,MS24)&gt;0,SUM(MM24:MN24,MP24:MR24,MT24)-SUM(MO24,MS24),"")</f>
        <v/>
      </c>
      <c r="NB24" s="11" t="str">
        <f>IF(SUM(MV24,MW24,NA24)&gt;0,SUM(MV24,MW24,NA24),"")</f>
        <v/>
      </c>
      <c r="NC24" s="17"/>
      <c r="ND24" s="17"/>
      <c r="NE24" s="17"/>
      <c r="NF24" s="17"/>
      <c r="NG24" s="17"/>
      <c r="NH24" s="17"/>
      <c r="NI24" s="17"/>
      <c r="NJ24" s="17"/>
      <c r="NK24" s="17"/>
      <c r="NL24" s="17"/>
      <c r="NM24" s="17"/>
      <c r="NN24" s="17"/>
      <c r="NO24" s="17"/>
      <c r="NP24" s="17"/>
      <c r="NQ24" s="17"/>
      <c r="NR24" s="17"/>
      <c r="NS24" s="17"/>
      <c r="NT24" s="17"/>
      <c r="NU24" s="17"/>
      <c r="NV24" s="17"/>
      <c r="NW24" s="40" t="str">
        <f>IF(SUM(ND24,NH24)&gt;0,SUM(ND24,NH24),"")</f>
        <v/>
      </c>
      <c r="NX24" s="40" t="str">
        <f>IF(SUM(NC24:ND24,NF24:NH24,NJ24)-NE24-NI24&gt;0,SUM(NC24:ND24,NF24:NH24,NJ24)-NE24-NI24,"")</f>
        <v/>
      </c>
      <c r="NY24" s="40" t="str">
        <f>IF(SUM(NK24:NL24,NN24)-NM24&gt;0,SUM(NK24:NL24,NN24)-NM24,"")</f>
        <v/>
      </c>
      <c r="NZ24" s="40" t="str">
        <f>IF(SUM(ND24,NH24,NL24)&gt;0,SUM(ND24,NH24,NL24),"")</f>
        <v/>
      </c>
      <c r="OA24" s="40" t="str">
        <f>IF(SUM(NX24,NY24)&gt;0,SUM(NX24,NY24),"")</f>
        <v/>
      </c>
      <c r="OB24" s="40" t="str">
        <f>IF(SUM(NP24,NT24)&gt;0,SUM(NP24,NT24),"")</f>
        <v/>
      </c>
      <c r="OC24" s="40" t="str">
        <f>IF(SUM(NO24:NP24,NR24:NT24,NV24)-SUM(NQ24,NU24)&gt;0,SUM(NO24:NP24,NR24:NT24,NV24)-SUM(NQ24,NU24),"")</f>
        <v/>
      </c>
      <c r="OD24" s="40" t="str">
        <f>IF(SUM(NX24,NY24,OC24)&gt;0,SUM(NX24,NY24,OC24),"")</f>
        <v/>
      </c>
      <c r="OE24" s="18"/>
      <c r="OF24" s="18"/>
      <c r="OG24" s="18"/>
      <c r="OH24" s="18"/>
      <c r="OI24" s="18"/>
      <c r="OJ24" s="18"/>
      <c r="OK24" s="18"/>
      <c r="OL24" s="18"/>
      <c r="OM24" s="18"/>
      <c r="ON24" s="18"/>
      <c r="OO24" s="18"/>
      <c r="OP24" s="18"/>
      <c r="OQ24" s="18"/>
      <c r="OR24" s="18"/>
      <c r="OS24" s="18"/>
      <c r="OT24" s="18"/>
      <c r="OU24" s="18"/>
      <c r="OV24" s="18"/>
      <c r="OW24" s="18"/>
      <c r="OX24" s="18"/>
      <c r="OY24" s="11" t="str">
        <f>IF(SUM(OF24,OJ24)&gt;0,SUM(OF24,OJ24),"")</f>
        <v/>
      </c>
      <c r="OZ24" s="11" t="str">
        <f>IF(SUM(OE24:OF24,OH24:OJ24,OL24)-OG24-OK24&gt;0,SUM(OE24:OF24,OH24:OJ24,OL24)-OG24-OK24,"")</f>
        <v/>
      </c>
      <c r="PA24" s="11" t="str">
        <f>IF(SUM(OM24:ON24,OP24)-OO24&gt;0,SUM(OM24:ON24,OP24)-OO24,"")</f>
        <v/>
      </c>
      <c r="PB24" s="11" t="str">
        <f>IF(SUM(OF24,OJ24,ON24)&gt;0,SUM(OF24,OJ24,ON24),"")</f>
        <v/>
      </c>
      <c r="PC24" s="11" t="str">
        <f>IF(SUM(OZ24,PA24)&gt;0,SUM(OZ24,PA24),"")</f>
        <v/>
      </c>
      <c r="PD24" s="11" t="str">
        <f>IF(SUM(OR24,OV24)&gt;0,SUM(OR24,OV24),"")</f>
        <v/>
      </c>
      <c r="PE24" s="11" t="str">
        <f>IF(SUM(OQ24:OR24,OT24:OV24,OX24)-SUM(OS24,OW24)&gt;0,SUM(OQ24:OR24,OT24:OV24,OX24)-SUM(OS24,OW24),"")</f>
        <v/>
      </c>
      <c r="PF24" s="11" t="str">
        <f>IF(SUM(OZ24,PA24,PE24)&gt;0,SUM(OZ24,PA24,PE24),"")</f>
        <v/>
      </c>
      <c r="PG24" s="17"/>
      <c r="PH24" s="17"/>
      <c r="PI24" s="17"/>
      <c r="PJ24" s="17"/>
      <c r="PK24" s="17"/>
      <c r="PL24" s="17"/>
      <c r="PM24" s="17"/>
      <c r="PN24" s="17"/>
      <c r="PO24" s="17"/>
      <c r="PP24" s="17"/>
      <c r="PQ24" s="17"/>
      <c r="PR24" s="17"/>
      <c r="PS24" s="17"/>
      <c r="PT24" s="17"/>
      <c r="PU24" s="17"/>
      <c r="PV24" s="17"/>
      <c r="PW24" s="17"/>
      <c r="PX24" s="17"/>
      <c r="PY24" s="17"/>
      <c r="PZ24" s="17"/>
      <c r="QA24" s="40" t="str">
        <f>IF(SUM(PH24,PL24)&gt;0,SUM(PH24,PL24),"")</f>
        <v/>
      </c>
      <c r="QB24" s="40" t="str">
        <f>IF(SUM(PG24:PH24,PJ24:PL24,PN24)-PI24-PM24&gt;0,SUM(PG24:PH24,PJ24:PL24,PN24)-PI24-PM24,"")</f>
        <v/>
      </c>
      <c r="QC24" s="40" t="str">
        <f>IF(SUM(PO24:PP24,PR24)-PQ24&gt;0,SUM(PO24:PP24,PR24)-PQ24,"")</f>
        <v/>
      </c>
      <c r="QD24" s="40" t="str">
        <f>IF(SUM(PH24,PL24,PP24)&gt;0,SUM(PH24,PL24,PP24),"")</f>
        <v/>
      </c>
      <c r="QE24" s="40" t="str">
        <f>IF(SUM(QB24,QC24)&gt;0,SUM(QB24,QC24),"")</f>
        <v/>
      </c>
      <c r="QF24" s="40" t="str">
        <f>IF(SUM(PT24,PX24)&gt;0,SUM(PT24,PX24),"")</f>
        <v/>
      </c>
      <c r="QG24" s="40" t="str">
        <f>IF(SUM(PS24:PT24,PV24:PX24,PZ24)-SUM(PU24,PY24)&gt;0,SUM(PS24:PT24,PV24:PX24,PZ24)-SUM(PU24,PY24),"")</f>
        <v/>
      </c>
      <c r="QH24" s="40" t="str">
        <f>IF(SUM(QB24,QC24,QG24)&gt;0,SUM(QB24,QC24,QG24),"")</f>
        <v/>
      </c>
      <c r="QI24" s="18"/>
      <c r="QJ24" s="18"/>
      <c r="QK24" s="18"/>
      <c r="QL24" s="18"/>
      <c r="QM24" s="18"/>
      <c r="QN24" s="18"/>
      <c r="QO24" s="18"/>
      <c r="QP24" s="18"/>
      <c r="QQ24" s="18"/>
      <c r="QR24" s="18"/>
      <c r="QS24" s="18"/>
      <c r="QT24" s="18"/>
      <c r="QU24" s="18"/>
      <c r="QV24" s="18"/>
      <c r="QW24" s="18"/>
      <c r="QX24" s="18"/>
      <c r="QY24" s="18"/>
      <c r="QZ24" s="18"/>
      <c r="RA24" s="18"/>
      <c r="RB24" s="18"/>
      <c r="RC24" s="11" t="str">
        <f>IF(SUM(QJ24,QN24)&gt;0,SUM(QJ24,QN24),"")</f>
        <v/>
      </c>
      <c r="RD24" s="11" t="str">
        <f>IF(SUM(QI24:QJ24,QL24:QN24,QP24)-QK24-QO24&gt;0,SUM(QI24:QJ24,QL24:QN24,QP24)-QK24-QO24,"")</f>
        <v/>
      </c>
      <c r="RE24" s="11" t="str">
        <f>IF(SUM(QQ24:QR24,QT24)-QS24&gt;0,SUM(QQ24:QR24,QT24)-QS24,"")</f>
        <v/>
      </c>
      <c r="RF24" s="11" t="str">
        <f>IF(SUM(QJ24,QN24,QR24)&gt;0,SUM(QJ24,QN24,QR24),"")</f>
        <v/>
      </c>
      <c r="RG24" s="11" t="str">
        <f>IF(SUM(RD24,RE24)&gt;0,SUM(RD24,RE24),"")</f>
        <v/>
      </c>
      <c r="RH24" s="11" t="str">
        <f>IF(SUM(QV24,QZ24)&gt;0,SUM(QV24,QZ24),"")</f>
        <v/>
      </c>
      <c r="RI24" s="11" t="str">
        <f>IF(SUM(QU24:QV24,QX24:QZ24,RB24)-SUM(QW24,RA24)&gt;0,SUM(QU24:QV24,QX24:QZ24,RB24)-SUM(QW24,RA24),"")</f>
        <v/>
      </c>
      <c r="RJ24" s="11" t="str">
        <f>IF(SUM(RD24,RE24,RI24)&gt;0,SUM(RD24,RE24,RI24),"")</f>
        <v/>
      </c>
      <c r="RK24" s="17"/>
      <c r="RL24" s="17"/>
      <c r="RM24" s="17"/>
      <c r="RN24" s="17"/>
      <c r="RO24" s="17"/>
      <c r="RP24" s="17"/>
      <c r="RQ24" s="17"/>
      <c r="RR24" s="17"/>
      <c r="RS24" s="17"/>
      <c r="RT24" s="17"/>
      <c r="RU24" s="17"/>
      <c r="RV24" s="17"/>
      <c r="RW24" s="17"/>
      <c r="RX24" s="17"/>
      <c r="RY24" s="17"/>
      <c r="RZ24" s="17"/>
      <c r="SA24" s="17"/>
      <c r="SB24" s="17"/>
      <c r="SC24" s="17"/>
      <c r="SD24" s="17"/>
      <c r="SE24" s="40" t="str">
        <f>IF(SUM(RL24,RP24)&gt;0,SUM(RL24,RP24),"")</f>
        <v/>
      </c>
      <c r="SF24" s="40" t="str">
        <f>IF(SUM(RK24:RL24,RN24:RP24,RR24)-RM24-RQ24&gt;0,SUM(RK24:RL24,RN24:RP24,RR24)-RM24-RQ24,"")</f>
        <v/>
      </c>
      <c r="SG24" s="40" t="str">
        <f>IF(SUM(RS24:RT24,RV24)-RU24&gt;0,SUM(RS24:RT24,RV24)-RU24,"")</f>
        <v/>
      </c>
      <c r="SH24" s="40" t="str">
        <f>IF(SUM(RL24,RP24,RT24)&gt;0,SUM(RL24,RP24,RT24),"")</f>
        <v/>
      </c>
      <c r="SI24" s="40" t="str">
        <f>IF(SUM(SF24,SG24)&gt;0,SUM(SF24,SG24),"")</f>
        <v/>
      </c>
      <c r="SJ24" s="40" t="str">
        <f>IF(SUM(RX24,SB24)&gt;0,SUM(RX24,SB24),"")</f>
        <v/>
      </c>
      <c r="SK24" s="40" t="str">
        <f>IF(SUM(RW24:RX24,RZ24:SB24,SD24)-SUM(RY24,SC24)&gt;0,SUM(RW24:RX24,RZ24:SB24,SD24)-SUM(RY24,SC24),"")</f>
        <v/>
      </c>
      <c r="SL24" s="40" t="str">
        <f>IF(SUM(SF24,SG24,SK24)&gt;0,SUM(SF24,SG24,SK24),"")</f>
        <v/>
      </c>
      <c r="SM24" s="26">
        <f>IF($CA24="P",BK24,(BK24+AO24)/2)</f>
        <v>8.4</v>
      </c>
      <c r="SN24" s="26">
        <f>IF($CA24="P",BL24,(BL24+AP24)/2)</f>
        <v>3.4</v>
      </c>
      <c r="SO24" s="26">
        <f>IF($CA24="P",BM24,(BM24+AQ24)/2)</f>
        <v>0.4</v>
      </c>
      <c r="SP24" s="26">
        <f>IF($CA24="P",BN24,(BN24+AR24)/2)</f>
        <v>0</v>
      </c>
      <c r="SQ24" s="26">
        <f>IF($CA24="P",BO24,(BO24+AS24)/2)</f>
        <v>9.15</v>
      </c>
      <c r="SR24" s="26">
        <f>IF($CA24="P",BP24,(BP24+AT24)/2)</f>
        <v>2.8</v>
      </c>
      <c r="SS24" s="26">
        <f>IF($CA24="P",BQ24,(BQ24+AU24)/2)</f>
        <v>0.9</v>
      </c>
      <c r="ST24" s="26">
        <f>IF($CA24="P",BR24,(BR24+AV24)/2)</f>
        <v>0</v>
      </c>
      <c r="SU24" s="26">
        <f>IF($CA24="P",BS24,(BS24+AW24)/2)</f>
        <v>0</v>
      </c>
      <c r="SV24" s="26">
        <f>IF($CA24="P",BT24,(BT24+AX24)/2)</f>
        <v>0</v>
      </c>
      <c r="SW24" s="26">
        <f>IF($CA24="P",BU24,(BU24+AY24)/2)</f>
        <v>0</v>
      </c>
      <c r="SX24" s="26">
        <f>IF($CA24="P",BV24,(BV24+AZ24)/2)</f>
        <v>0</v>
      </c>
      <c r="SY24" s="26">
        <f>IF($CA24="P",BW24,(BW24+BA24)/2)</f>
        <v>0</v>
      </c>
      <c r="SZ24" s="26">
        <f>IF($CA24="P",BX24,(BX24+BB24)/2)</f>
        <v>0</v>
      </c>
      <c r="TA24" s="26">
        <f>IF($CA24="P",BY24,(BY24+BC24)/2)</f>
        <v>0</v>
      </c>
      <c r="TB24" s="26">
        <f>IF($CA24="P",BZ24,(BZ24+BD24)/2)</f>
        <v>0</v>
      </c>
      <c r="TC24" s="28" t="s">
        <v>53</v>
      </c>
      <c r="TD24" s="11">
        <f>IF(SUM(SN24,SR24)&gt;0,SUM(SN24,SR24),"")</f>
        <v>6.1999999999999993</v>
      </c>
      <c r="TE24" s="11">
        <f>IF(SUM(SM24:SN24,SP24:SR24,ST24)-SO24-SS24&gt;0,SUM(SM24:SN24,SP24:SR24,ST24)-SO24-SS24,"")</f>
        <v>22.450000000000006</v>
      </c>
      <c r="TF24" s="11" t="str">
        <f>IF(SUM(SV24,SZ24)&gt;0,SUM(SV24,SZ24),"")</f>
        <v/>
      </c>
      <c r="TG24" s="11" t="str">
        <f>IF(SUM(SU24:SV24,SX24:SZ24,TB24)-SUM(SW24,TA24)&gt;0,SUM(SU24:SV24,SX24:SZ24,TB24)-SUM(SW24,TA24),"")</f>
        <v/>
      </c>
      <c r="TH24" s="11">
        <f>IF(SUM(TE24,TG24)&gt;0,SUM(TE24,TG24),"")</f>
        <v>22.450000000000006</v>
      </c>
    </row>
    <row r="25" spans="1:528" x14ac:dyDescent="0.2">
      <c r="A25" s="4" t="str" cm="1">
        <f t="array" ref="A25">IF(AND(H25&lt;&gt;"",H25&lt;&gt;"No DD"),SUMPRODUCT((H$4:H$32&lt;&gt;"")*(H$4:H$32&lt;&gt;"No DD")*(E$4:E$32&gt;E25))+1,IF(H25="No DD",SUMPRODUCT((H$4:H$32="No DD")*(E$4:E$32&gt;E25))+1+SUMPRODUCT((H$4:H$32&lt;&gt;"")*(H$4:H$32&lt;&gt;"No DD")),""))</f>
        <v/>
      </c>
      <c r="B25" s="5" t="s">
        <v>197</v>
      </c>
      <c r="C25" s="4" t="s">
        <v>5</v>
      </c>
      <c r="D25" s="4">
        <v>2007</v>
      </c>
      <c r="E25" s="9">
        <f>SUM(J25:P25)+SUM(J25:M25)*0.0000001+SUM(J25)*0.0000000000001</f>
        <v>90.800009080004656</v>
      </c>
      <c r="F25" s="3" t="str">
        <f>IF(OR(AND(AJ25&gt;=AN$34,AK25&gt;=AN$38,AJ25&lt;&gt;"",AI25=""),AND(AL25&gt;=AN$34,AM25&gt;=AN$38,AL25&lt;&gt;"",AI25=""),AND(BF25&gt;=BJ$34,BG25&gt;=BJ$38,BF25&lt;&gt;"",BE25=""),AND(BH25&gt;=BJ$34,BI25&gt;=BJ$38,BH25&lt;&gt;"",BE25=""),AND(CB25&gt;=CF$34,CC25&gt;=CF$38,CB25&lt;&gt;"",CA25=""),AND(CD25&gt;=CF$34,CE25&gt;=CF$38,CD25&lt;&gt;""),AND(DC25&gt;=DJ$34,DD25&gt;=DJ$38,DC25&lt;&gt;""),AND(DH25&gt;=DJ$34,DI25&gt;=DJ$38,DH25&lt;&gt;""),AND(EE25&gt;=EL$34,EF25&gt;=EL$38,EE25&lt;&gt;""),AND(EJ25&gt;=EL$34,EK25&gt;=EL$38,EJ25&lt;&gt;""),AND(FG25&gt;=FN$34,FH25&gt;=FN$38,FG25&lt;&gt;""),AND(FL25&gt;=FN$34,FM25&gt;=FN$38,FL25&lt;&gt;""),AND(GI25&gt;=GP$34,GJ25&gt;=GP$38,GI25&lt;&gt;""),AND(GN25&gt;=GP$34,GO25&gt;=GP$38,GN25&lt;&gt;""),AND(HK25&gt;=HR$34,HL25&gt;=HR$38,HK25&lt;&gt;""),AND(HP25&gt;=HR$34,HQ25&gt;=HR$38,HP25&lt;&gt;""),AND(IM25&gt;=IT$34,IN25&gt;=IT$38,IM25&lt;&gt;""),AND(IR25&gt;=IT$34,IS25&gt;=IT$38,IR25&lt;&gt;""),AND(JO25&gt;=JV$34,JP25&gt;=JV$38,JO25&lt;&gt;""),AND(JT25&gt;=JV$34,JU25&gt;=JV$38,JT25&lt;&gt;""),AND(KQ25&gt;=KX$34,KR25&gt;=KX$38,KQ25&lt;&gt;""),AND(KV25&gt;=KX$34,KW25&gt;=KX$38,KV25&lt;&gt;""),AND(LS25&gt;=LZ$34,LT25&gt;=LZ$38,LS25&lt;&gt;""),AND(LX25&gt;=LZ$34,LY25&gt;=LZ$38,LX25&lt;&gt;""),AND(MU25&gt;=NB$34,MV25&gt;=NB$38,MU25&lt;&gt;""),AND(MZ25&gt;=NB$34,NA25&gt;=NB$38,MZ25&lt;&gt;""),AND(NW25&gt;=OD$34,NX25&gt;=OD$38,NW25&lt;&gt;""),AND(OB25&gt;=OD$34,OC25&gt;=OD$38,OB25&lt;&gt;""),AND(OY25&gt;=PF$34,OZ25&gt;=PF$38,OY25&lt;&gt;""),AND(PD25&gt;=PF$34,PE25&gt;=PF$38,PD25&lt;&gt;""),AND(QA25&gt;=QH$34,QB25&gt;=QH$38,QA25&lt;&gt;""),AND(QF25&gt;=QH$34,QG25&gt;=QH$38,QF25&lt;&gt;""),AND(RC25&gt;=RJ$34,RD25&gt;=RJ$38,RC25&lt;&gt;""),AND(RH25&gt;=RJ$34,RI25&gt;=RJ$38,RH25&lt;&gt;""),AND(SE25&gt;=SL$34,SF25&gt;=SL$38,SE25&lt;&gt;""),AND(SJ25&gt;=SL$34,SK25&gt;=SL$38,SJ25&lt;&gt;"")),"P","")</f>
        <v/>
      </c>
      <c r="G25" s="3" t="str">
        <f>IF(OR(AND(AK25&gt;=AN$38,AK25&lt;&gt;"",AI25=""),AND(AM25&gt;=AN$38,AM25&lt;&gt;"",AI25=""),AND(BG25&gt;=BJ$38,BG25&lt;&gt;"",BE25=""),AND(BI25&gt;=BJ$38,BI25&lt;&gt;"",BE25=""),AND(CC25&gt;=CF$38,CC25&lt;&gt;"",CA25=""),AND(CE25&gt;=CF$38,CE25&lt;&gt;"",CA25=""),AND(DD25&gt;=DJ$38,DD25&lt;&gt;""),AND(DI25&gt;=DJ$38,DI25&lt;&gt;""),AND(EF25&gt;=EL$38,EF25&lt;&gt;""),AND(EK25&gt;=EL$38,EK25&lt;&gt;""),AND(FH25&gt;=FN$38,FH25&lt;&gt;""),AND(FM25&gt;=FN$38,FM25&lt;&gt;""),AND(GJ25&gt;=GP$38,GJ25&lt;&gt;""),AND(GO25&gt;=GP$38,GO25&lt;&gt;""),AND(HL25&gt;=HR$38,HL25&lt;&gt;""),AND(HQ25&gt;=HR$38,HQ25&lt;&gt;""),AND(IN25&gt;=IT$38,IN25&lt;&gt;""),AND(IS25&gt;=IT$38,IS25&lt;&gt;""),AND(JP25&gt;=JV$38,JP25&lt;&gt;""),AND(JU25&gt;=JV$38,JU25&lt;&gt;""),AND(KR25&gt;=KX$38,KR25&lt;&gt;""),AND(KW25&gt;=KX$38,KW25&lt;&gt;""),AND(LT25&gt;=LZ$38,LT25&lt;&gt;""),AND(LY25&gt;=LZ$38,LY25&lt;&gt;""),AND(MV25&gt;=NB$38,MV25&lt;&gt;""),AND(NA25&gt;=NB$38,NA25&lt;&gt;""),AND(NX25&gt;=OD$38,NX25&lt;&gt;""),AND(OC25&gt;=OD$38,OC25&lt;&gt;""),AND(OZ25&gt;=PF$38,OZ25&lt;&gt;""),AND(PE25&gt;=PF$38,PE25&lt;&gt;""),AND(QB25&gt;=QH$38,QB25&lt;&gt;""),AND(QG25&gt;=QH$38,QG25&lt;&gt;""),AND(RD25&gt;=RJ$38,RD25&lt;&gt;""),AND(RI25&gt;=RJ$38,RI25&lt;&gt;""),AND(SF25&gt;=SL$38,SF25&lt;&gt;""),AND(SK25&gt;=SL$38,SK25&lt;&gt;"")),"P","")</f>
        <v/>
      </c>
      <c r="H25" s="36" t="str">
        <f>IF(AND(G25="P",F25=""),"No DD",IF(OR(AND(AJ25&gt;=AN$37,AK25&gt;=AN$41,AJ25&lt;&gt;"",AI25=""),AND(AL25&gt;=AN$37,AM25&gt;=AN$41,AL25&lt;&gt;"",AI25=""),AND(BF25&gt;=BJ$37,BG25&gt;=BJ$41,BF25&lt;&gt;"",BE25=""),AND(BH25&gt;=BJ$37,BI25&gt;=BJ$41,BH25&lt;&gt;"",BE25=""),AND(CB25&gt;=CF$37,CC25&gt;=CF$41,CB25&lt;&gt;"",CA25=""),AND(CD25&gt;=CF$37,CE25&gt;=CF$41,CD25&lt;&gt;""),AND(DC25&gt;=DJ$37,DD25&gt;=DJ$41,DC25&lt;&gt;""),AND(DH25&gt;=DJ$37,DI25&gt;=DJ$41,DH25&lt;&gt;""),AND(EE25&gt;=EL$37,EF25&gt;=EL$41,EE25&lt;&gt;""),AND(EJ25&gt;=EL$37,EK25&gt;=EL$41,EJ25&lt;&gt;""),AND(FG25&gt;=FN$37,FH25&gt;=FN$41,FG25&lt;&gt;""),AND(FL25&gt;=FN$37,FM25&gt;=FN$41,FL25&lt;&gt;""),AND(GI25&gt;=GP$37,GJ25&gt;=GP$41,GI25&lt;&gt;""),AND(GN25&gt;=GP$37,GO25&gt;=GP$41,GN25&lt;&gt;""),AND(HK25&gt;=HR$37,HL25&gt;=HR$41,HK25&lt;&gt;""),AND(HP25&gt;=HR$37,HQ25&gt;=HR$41,HP25&lt;&gt;""),AND(IM25&gt;=IT$37,IN25&gt;=IT$41,IM25&lt;&gt;""),AND(IR25&gt;=IT$37,IS25&gt;=IT$41,IR25&lt;&gt;""),AND(JO25&gt;=JV$37,JP25&gt;=JV$41,JO25&lt;&gt;""),AND(JT25&gt;=JV$37,JU25&gt;=JV$41,JT25&lt;&gt;""),AND(KQ25&gt;=KX$37,KR25&gt;=KX$41,KQ25&lt;&gt;""),AND(KV25&gt;=KX$37,KW25&gt;=KX$41,KV25&lt;&gt;""),AND(LS25&gt;=LZ$37,LT25&gt;=LZ$41,LS25&lt;&gt;""),AND(LX25&gt;=LZ$37,LY25&gt;=LZ$41,LX25&lt;&gt;""),AND(MU25&gt;=NB$37,MV25&gt;=NB$41,MU25&lt;&gt;""),AND(MZ25&gt;=NB$37,NA25&gt;=NB$41,MZ25&lt;&gt;""),AND(NW25&gt;=OD$37,NX25&gt;=OD$41,NW25&lt;&gt;""),AND(OB25&gt;=OD$37,OC25&gt;=OD$41,OB25&lt;&gt;""),AND(OY25&gt;=PF$37,OZ25&gt;=PF$41,OY25&lt;&gt;""),AND(PD25&gt;=PF$37,PE25&gt;=PF$41,PD25&lt;&gt;""),AND(QA25&gt;=QH$37,QB25&gt;=QH$41,QA25&lt;&gt;""),AND(QF25&gt;=QH$37,QG25&gt;=QH$41,QF25&lt;&gt;""),AND(RC25&gt;=RJ$37,RD25&gt;=RJ$41,RC25&lt;&gt;""),AND(RH25&gt;=RJ$37,RI25&gt;=RJ$41,RH25&lt;&gt;""),AND(SE25&gt;=SL$37,SF25&gt;=SL$41,SE25&lt;&gt;""),AND(SJ25&gt;=SL$37,SK25&gt;=SL$41,SJ25&lt;&gt;"")),"Merit",IF(OR(AND(AJ25&gt;=AN$36,AK25&gt;=AN$40,AJ25&lt;&gt;"",AI25=""),AND(AL25&gt;=AN$36,AM25&gt;=AN$40,AL25&lt;&gt;"",AI25=""),AND(BF25&gt;=BJ$36,BG25&gt;=BJ$40,BF25&lt;&gt;"",BE25=""),AND(BH25&gt;=BJ$36,BI25&gt;=BJ$40,BH25&lt;&gt;"",BE25=""),AND(CB25&gt;=CF$36,CC25&gt;=CF$40,CB25&lt;&gt;"",CA25=""),AND(CD25&gt;=CF$36,CE25&gt;=CF$40,CD25&lt;&gt;""),AND(DC25&gt;=DJ$36,DD25&gt;=DJ$40,DC25&lt;&gt;""),AND(DH25&gt;=DJ$36,DI25&gt;=DJ$40,DH25&lt;&gt;""),AND(EE25&gt;=EL$36,EF25&gt;=EL$40,EE25&lt;&gt;""),AND(EJ25&gt;=EL$36,EK25&gt;=EL$40,EJ25&lt;&gt;""),AND(FG25&gt;=FN$36,FH25&gt;=FN$40,FG25&lt;&gt;""),AND(FL25&gt;=FN$36,FM25&gt;=FN$40,FL25&lt;&gt;""),AND(GI25&gt;=GP$36,GJ25&gt;=GP$40,GI25&lt;&gt;""),AND(GN25&gt;=GP$36,GO25&gt;=GP$40,GN25&lt;&gt;""),AND(HK25&gt;=HR$36,HL25&gt;=HR$40,HK25&lt;&gt;""),AND(HP25&gt;=HR$36,HQ25&gt;=HR$40,HP25&lt;&gt;""),AND(IM25&gt;=IT$36,IN25&gt;=IT$40,IM25&lt;&gt;""),AND(IR25&gt;=IT$36,IS25&gt;=IT$40,IR25&lt;&gt;""),AND(JO25&gt;=JV$36,JP25&gt;=JV$40,JO25&lt;&gt;""),AND(JT25&gt;=JV$36,JU25&gt;=JV$40,JT25&lt;&gt;""),AND(KQ25&gt;=KX$36,KR25&gt;=KX$40,KQ25&lt;&gt;""),AND(KV25&gt;=KX$36,KW25&gt;=KX$40,KV25&lt;&gt;""),AND(LS25&gt;=LZ$36,LT25&gt;=LZ$40,LS25&lt;&gt;""),AND(LX25&gt;=LZ$36,LY25&gt;=LZ$40,LX25&lt;&gt;""),AND(MU25&gt;=NB$36,MV25&gt;=NB$40,MU25&lt;&gt;""),AND(MZ25&gt;=NB$36,NA25&gt;=NB$40,MZ25&lt;&gt;""),AND(NW25&gt;=OD$36,NX25&gt;=OD$40,NW25&lt;&gt;""),AND(OB25&gt;=OD$36,OC25&gt;=OD$40,OB25&lt;&gt;""),AND(OY25&gt;=PF$36,OZ25&gt;=PF$40,OY25&lt;&gt;""),AND(PD25&gt;=PF$36,PE25&gt;=PF$40,PD25&lt;&gt;""),AND(QA25&gt;=QH$36,QB25&gt;=QH$40,QA25&lt;&gt;""),AND(QF25&gt;=QH$36,QG25&gt;=QH$40,QF25&lt;&gt;""),AND(RC25&gt;=RJ$36,RD25&gt;=RJ$40,RC25&lt;&gt;""),AND(RH25&gt;=RJ$36,RI25&gt;=RJ$40,RH25&lt;&gt;""),AND(SE25&gt;=SL$36,SF25&gt;=SL$40,SE25&lt;&gt;""),AND(SJ25&gt;=SL$36,SK25&gt;=SL$40,SJ25&lt;&gt;"")),"Excellence",IF(I25="P","Worlds Team",IF(F25="P","National Team","")))))</f>
        <v/>
      </c>
      <c r="I25" s="3" t="str">
        <f>IF(OR(AND(AJ25&gt;=AN$35,AK25&gt;=AN$39,AJ25&lt;&gt;"",AI25=""),AND(AL25&gt;=AN$35,AM25&gt;=AN$39,AL25&lt;&gt;"",AI25=""),AND(BF25&gt;=BJ$35,BG25&gt;=BJ$39,BF25&lt;&gt;"",BE25=""),AND(BH25&gt;=BJ$35,BI25&gt;=BJ$39,BH25&lt;&gt;"",BE25=""),AND(CB25&gt;=CF$35,CC25&gt;=CF$39,CB25&lt;&gt;"",CA25=""),AND(CD25&gt;=CF$35,CE25&gt;=CF$39,CD25&lt;&gt;""),AND(DC25&gt;=DJ$35,DD25&gt;=DJ$39,DC25&lt;&gt;""),AND(DH25&gt;=DJ$35,DI25&gt;=DJ$39,DH25&lt;&gt;""),AND(EE25&gt;=EL$35,EF25&gt;=EL$39,EE25&lt;&gt;""),AND(EJ25&gt;=EL$35,EK25&gt;=EL$39,EJ25&lt;&gt;""),AND(FG25&gt;=FN$35,FH25&gt;=FN$39,FG25&lt;&gt;""),AND(FL25&gt;=FN$35,FM25&gt;=FN$39,FL25&lt;&gt;""),AND(GI25&gt;=GP$35,GJ25&gt;=GP$39,GI25&lt;&gt;""),AND(GN25&gt;=GP$35,GO25&gt;=GP$39,GN25&lt;&gt;""),AND(HK25&gt;=HR$35,HL25&gt;=HR$39,HK25&lt;&gt;""),AND(HP25&gt;=HR$35,HQ25&gt;=HR$39,HP25&lt;&gt;""),AND(IM25&gt;=IT$35,IN25&gt;=IT$39,IM25&lt;&gt;""),AND(IR25&gt;=IT$35,IS25&gt;=IT$39,IR25&lt;&gt;""),AND(JO25&gt;=JV$35,JP25&gt;=JV$39,JO25&lt;&gt;""),AND(JT25&gt;=JV$35,JU25&gt;=JV$39,JT25&lt;&gt;""),AND(KQ25&gt;=KX$35,KR25&gt;=KX$39,KQ25&lt;&gt;""),AND(KV25&gt;=KX$35,KW25&gt;=KX$39,KV25&lt;&gt;""),AND(LS25&gt;=LZ$35,LT25&gt;=LZ$39,LS25&lt;&gt;""),AND(LX25&gt;=LZ$35,LY25&gt;=LZ$39,LX25&lt;&gt;""),AND(MU25&gt;=NB$35,MV25&gt;=NB$39,MU25&lt;&gt;""),AND(MZ25&gt;=NB$35,NA25&gt;=NB$39,MZ25&lt;&gt;""),AND(NW25&gt;=OD$35,NX25&gt;=OD$39,NW25&lt;&gt;""),AND(OB25&gt;=OD$35,OC25&gt;=OD$39,OB25&lt;&gt;""),AND(OY25&gt;=PF$35,OZ25&gt;=PF$39,OY25&lt;&gt;""),AND(PD25&gt;=PF$35,PE25&gt;=PF$39,PD25&lt;&gt;""),AND(QA25&gt;=QH$35,QB25&gt;=QH$39,QA25&lt;&gt;""),AND(QF25&gt;=QH$35,QG25&gt;=QH$39,QF25&lt;&gt;""),AND(RC25&gt;=RJ$35,RD25&gt;=RJ$39,RC25&lt;&gt;""),AND(RH25&gt;=RJ$35,RI25&gt;=RJ$39,RH25&lt;&gt;""),AND(SE25&gt;=SL$35,SF25&gt;=SL$39,SE25&lt;&gt;""),AND(SJ25&gt;=SL$35,SK25&gt;=SL$39,SJ25&lt;&gt;"")),"P","")</f>
        <v/>
      </c>
      <c r="J25" s="8">
        <f>IF(COUNT(AK25,BG25,CC25)&gt;0,LARGE((AK25,BG25,CC25),1),0)</f>
        <v>46.4</v>
      </c>
      <c r="K25" s="8" t="str">
        <f>IF(J25=0,"",IF(J25=CC25,$BK$1,IF(J25=BG25,$AO$1,IF(J25=AK25,$S$1,""))))</f>
        <v>2025 Elite Canada</v>
      </c>
      <c r="L25" s="8">
        <f>IF(COUNT(AK25,BG25,CC25)&gt;1,LARGE((AK25,BG25,CC25),2),0)</f>
        <v>44.400000000000006</v>
      </c>
      <c r="M25" s="8" t="str">
        <f>IF(K25=0,"",IF(AND(L25=J25,L25=AK25,K25=BG25),$S$1,IF(AND(L25=J25,L25=AK25,L25=CC25),$S$1,IF(AND(L25=J25,L25=CC25,L25=BG25),$AO$1,IF(L25=CC25,$BK$1,IF(L25=BG25,$AO$1,IF(L25=AK25,$S$1,"")))))))</f>
        <v>2025 3rd Domestic Trial</v>
      </c>
      <c r="N25" s="8">
        <f>IF(MAX(AM25,BI25,CE25)&gt;0,MAX(AM25,BI25,CE25),0)</f>
        <v>0</v>
      </c>
      <c r="O25" s="8" t="str">
        <f>IF(N25=0,"",IF(N25=CE25,$BK$1,IF(N25=BI25,$AO$1,IF(N25=AM25,$S$1,""))))</f>
        <v/>
      </c>
      <c r="P25" s="8" t="str">
        <f>IF(MAX(CG25:CH25)&gt;0,MAX(CG25:CH25),"")</f>
        <v/>
      </c>
      <c r="Q25" s="11" t="str">
        <f>IF(P25="","",IF(P25=CG25,"("&amp;CG$2&amp;")",IF(P25=CH25,"("&amp;CH$2&amp;")")))</f>
        <v/>
      </c>
      <c r="R25" s="8" t="str">
        <f>IF(P25="","",IF(P25=CG25,IF(P25+IF(L25="",0,L25)=SF25,$RK$1,IF(P25+IF(L25="",0,L25)=RD25,$QI$1,IF(P25+IF(L25="",0,L25)=QB25,$PG$1,IF(P25+IF(L25="",0,L25)=OZ25,$OE$1,IF(P25+IF(L25="",0,L25)=NX25,$NC$1,IF(P25+IF(L25="",0,L25)=MV25,$MA$1,IF(P25+IF(L25="",0,L25)=LT25,$KY$1,IF(P25+IF(L25="",0,L25)=KR25,$JW$1,IF(P25+IF(L25="",0,L25)=JP25,$IU$1,IF(P25+IF(L25="",0,L25)=IN25,$HS$1,IF(P25+IF(L25="",0,L25)=HL25,$GQ$1,IF(P25+IF(L25="",0,L25)=GJ25,$FO$1,IF(P25+IF(L25="",0,L25)=FH25,$EM$1,IF(P25+IF(L25="",0,L25)=EF25,$DK$1,IF(P25+IF(L25="",0,L25)=DD25,$CI$1))))))))))))))),IF(P25=CH25,IF(P25+IF(N25="",0,N25)=SK25,$RK$1,IF(P25+IF(N25="",0,N25)=RI25,$QI$1,IF(P25+IF(N25="",0,N25)=QG25,$PG$1,IF(P25+IF(N25="",0,N25)=PE25,$OE$1,IF(P25+IF(N25="",0,N25)=OC25,$NC$1,IF(P25+IF(N25="",0,N25)=NA25,$MA$1,IF(P25+IF(N25="",0,N25)=LY25,$KY$1,IF(P25+IF(N25="",0,N25)=KW25,$JW$1,IF(P25+IF(N25="",0,N25)=JU25,$IU$1,IF(P25+IF(N25="",0,N25)=IS25,$HS$1,IF(P25+IF(N25="",0,N25)=HQ25,$GQ$1,IF(P25+IF(N25="",0,N25)=GO25,$FO$1,IF(P25+IF(N25="",0,N25)=FM25,$EM$1,IF(P25+IF(N25="",0,N25)=EK25,$DK$1,IF(P25+IF(N25="",0,N25)=DI25,$CI$1))))))))))))))))))</f>
        <v/>
      </c>
      <c r="S25" s="19">
        <v>19</v>
      </c>
      <c r="T25" s="19">
        <v>7.2</v>
      </c>
      <c r="U25" s="19">
        <v>0.2</v>
      </c>
      <c r="V25" s="19">
        <v>0</v>
      </c>
      <c r="W25" s="19">
        <v>16.2</v>
      </c>
      <c r="X25" s="19">
        <v>6</v>
      </c>
      <c r="Y25" s="19">
        <v>1.8</v>
      </c>
      <c r="Z25" s="19">
        <v>0</v>
      </c>
      <c r="AA25" s="19"/>
      <c r="AB25" s="19"/>
      <c r="AC25" s="19"/>
      <c r="AD25" s="19"/>
      <c r="AE25" s="19"/>
      <c r="AF25" s="19"/>
      <c r="AG25" s="19"/>
      <c r="AH25" s="19"/>
      <c r="AI25" s="27"/>
      <c r="AJ25" s="40">
        <f>IF(SUM(T25,X25)&gt;0,SUM(T25,X25),"")</f>
        <v>13.2</v>
      </c>
      <c r="AK25" s="40">
        <f>IF(SUM(S25:T25,V25:X25,Z25)-U25-Y25&gt;0,SUM(S25:T25,V25:X25,Z25)-U25-Y25,"")</f>
        <v>46.4</v>
      </c>
      <c r="AL25" s="40" t="str">
        <f>IF(SUM(AB25,AF25)&gt;0,SUM(AB25,AF25),"")</f>
        <v/>
      </c>
      <c r="AM25" s="40" t="str">
        <f>IF(SUM(AA25:AB25,AD25:AF25,AH25)-SUM(AC25,AG25)&gt;0,SUM(AA25:AB25,AD25:AF25,AH25)-SUM(AC25,AG25),"")</f>
        <v/>
      </c>
      <c r="AN25" s="40">
        <f>IF(SUM(AK25,AM25)&gt;0,SUM(AK25,AM25),"")</f>
        <v>46.4</v>
      </c>
      <c r="AO25" s="18"/>
      <c r="AP25" s="18"/>
      <c r="AQ25" s="18"/>
      <c r="AR25" s="18"/>
      <c r="AS25" s="18"/>
      <c r="AT25" s="18"/>
      <c r="AU25" s="18"/>
      <c r="AV25" s="18"/>
      <c r="AW25" s="18"/>
      <c r="AX25" s="18"/>
      <c r="AY25" s="18"/>
      <c r="AZ25" s="18"/>
      <c r="BA25" s="18"/>
      <c r="BB25" s="18"/>
      <c r="BC25" s="18"/>
      <c r="BD25" s="18"/>
      <c r="BE25" s="28"/>
      <c r="BF25" s="11" t="str">
        <f>IF(SUM(AP25,AT25)&gt;0,SUM(AP25,AT25),"")</f>
        <v/>
      </c>
      <c r="BG25" s="11" t="str">
        <f>IF(SUM(AO25:AP25,AR25:AT25,AV25)-AQ25-AU25&gt;0,SUM(AO25:AP25,AR25:AT25,AV25)-AQ25-AU25,"")</f>
        <v/>
      </c>
      <c r="BH25" s="11" t="str">
        <f>IF(SUM(AX25,BB25)&gt;0,SUM(AX25,BB25),"")</f>
        <v/>
      </c>
      <c r="BI25" s="11" t="str">
        <f>IF(SUM(AW25:AX25,AZ25:BB25,BD25)-SUM(AY25,BC25)&gt;0,SUM(AW25:AX25,AZ25:BB25,BD25)-SUM(AY25,BC25),"")</f>
        <v/>
      </c>
      <c r="BJ25" s="11" t="str">
        <f>IF(SUM(BG25,BI25)&gt;0,SUM(BG25,BI25),"")</f>
        <v/>
      </c>
      <c r="BK25" s="19">
        <v>18.8</v>
      </c>
      <c r="BL25" s="19">
        <v>8</v>
      </c>
      <c r="BM25" s="19">
        <v>0.8</v>
      </c>
      <c r="BN25" s="19">
        <v>0</v>
      </c>
      <c r="BO25" s="19">
        <v>15.2</v>
      </c>
      <c r="BP25" s="19">
        <v>3.2</v>
      </c>
      <c r="BQ25" s="19">
        <v>0</v>
      </c>
      <c r="BR25" s="19">
        <v>0</v>
      </c>
      <c r="BS25" s="19"/>
      <c r="BT25" s="19"/>
      <c r="BU25" s="19"/>
      <c r="BV25" s="19"/>
      <c r="BW25" s="19"/>
      <c r="BX25" s="19"/>
      <c r="BY25" s="19"/>
      <c r="BZ25" s="19"/>
      <c r="CA25" s="27"/>
      <c r="CB25" s="40">
        <f>IF(SUM(BL25,BP25)&gt;0,SUM(BL25,BP25),"")</f>
        <v>11.2</v>
      </c>
      <c r="CC25" s="40">
        <f>IF(SUM(BK25:BL25,BN25:BP25,BR25)-BM25-BQ25&gt;0,SUM(BK25:BL25,BN25:BP25,BR25)-BM25-BQ25,"")</f>
        <v>44.400000000000006</v>
      </c>
      <c r="CD25" s="40" t="str">
        <f>IF(SUM(BT25,BX25)&gt;0,SUM(BT25,BX25),"")</f>
        <v/>
      </c>
      <c r="CE25" s="40" t="str">
        <f>IF(SUM(BS25:BT25,BV25:BX25,BZ25)-SUM(BU25,BY25)&gt;0,SUM(BS25:BT25,BV25:BX25,BZ25)-SUM(BU25,BY25),"")</f>
        <v/>
      </c>
      <c r="CF25" s="40">
        <f>IF(SUM(CC25,CE25)&gt;0,SUM(CC25,CE25),"")</f>
        <v>44.400000000000006</v>
      </c>
      <c r="CG25" s="51" t="str">
        <f>IF(MAX(DD25,EF25,FH25,GJ25,HL25,IN25,JP25,KR25,LT25,MV25,NX25,OZ25,QB25,RD25,SF25)-IF(L25="",0,L25)&gt;0.001,MAX(DD25,EF25,FH25,GJ25,HL25,IN25,JP25,KR25,LT25,MV25,NX25,OZ25,QB25,RD25,SF25)-IF(L25="",0,L25),"")</f>
        <v/>
      </c>
      <c r="CH25" s="51" t="str">
        <f>IF(MAX(DI25,EK25,FM25,GO25,HQ25,IS25,JU25,KW25,LY25,NA25,OC25,PE25,QG25,RI25,SK25)-IF(N25="",0,N25)&gt;0.001,MAX(DI25,EK25,FM25,GO25,HQ25,IS25,JU25,KW25,LY25,NA25,OC25,PE25,QG25,RI25,SK25)-IF(N25="",0,N25),"")</f>
        <v/>
      </c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17"/>
      <c r="CU25" s="17"/>
      <c r="CV25" s="17"/>
      <c r="CW25" s="17"/>
      <c r="CX25" s="17"/>
      <c r="CY25" s="17"/>
      <c r="CZ25" s="17"/>
      <c r="DA25" s="17"/>
      <c r="DB25" s="17"/>
      <c r="DC25" s="40" t="str">
        <f>IF(SUM(CJ25,CN25)&gt;0,SUM(CJ25,CN25),"")</f>
        <v/>
      </c>
      <c r="DD25" s="40" t="str">
        <f>IF(SUM(CI25:CJ25,CL25:CN25,CP25)-CK25-CO25&gt;0,SUM(CI25:CJ25,CL25:CN25,CP25)-CK25-CO25,"")</f>
        <v/>
      </c>
      <c r="DE25" s="40" t="str">
        <f>IF(SUM(CQ25:CR25,CT25)-CS25&gt;0,SUM(CQ25:CR25,CT25)-CS25,"")</f>
        <v/>
      </c>
      <c r="DF25" s="40" t="str">
        <f>IF(SUM(CJ25,CN25,CR25)&gt;0,SUM(CJ25,CN25,CR25),"")</f>
        <v/>
      </c>
      <c r="DG25" s="40" t="str">
        <f>IF(SUM(DD25,DE25)&gt;0,SUM(DD25,DE25),"")</f>
        <v/>
      </c>
      <c r="DH25" s="40" t="str">
        <f>IF(SUM(CV25,CZ25)&gt;0,SUM(CV25,CZ25),"")</f>
        <v/>
      </c>
      <c r="DI25" s="40" t="str">
        <f>IF(SUM(CU25:CV25,CX25:CZ25,DB25)-SUM(CW25,DA25)&gt;0,SUM(CU25:CV25,CX25:CZ25,DB25)-SUM(CW25,DA25),"")</f>
        <v/>
      </c>
      <c r="DJ25" s="40" t="str">
        <f>IF(SUM(DD25,DE25,DI25)&gt;0,SUM(DD25,DE25,DI25),"")</f>
        <v/>
      </c>
      <c r="DK25" s="18"/>
      <c r="DL25" s="18"/>
      <c r="DM25" s="18"/>
      <c r="DN25" s="18"/>
      <c r="DO25" s="18"/>
      <c r="DP25" s="18"/>
      <c r="DQ25" s="18"/>
      <c r="DR25" s="18"/>
      <c r="DS25" s="18"/>
      <c r="DT25" s="18"/>
      <c r="DU25" s="18"/>
      <c r="DV25" s="18"/>
      <c r="DW25" s="18"/>
      <c r="DX25" s="18"/>
      <c r="DY25" s="18"/>
      <c r="DZ25" s="18"/>
      <c r="EA25" s="18"/>
      <c r="EB25" s="18"/>
      <c r="EC25" s="18"/>
      <c r="ED25" s="18"/>
      <c r="EE25" s="11" t="str">
        <f>IF(SUM(DL25,DP25)&gt;0,SUM(DL25,DP25),"")</f>
        <v/>
      </c>
      <c r="EF25" s="11" t="str">
        <f>IF(SUM(DK25:DL25,DN25:DP25,DR25)-DM25-DQ25&gt;0,SUM(DK25:DL25,DN25:DP25,DR25)-DM25-DQ25,"")</f>
        <v/>
      </c>
      <c r="EG25" s="11" t="str">
        <f>IF(SUM(DS25:DT25,DV25)-DU25&gt;0,SUM(DS25:DT25,DV25)-DU25,"")</f>
        <v/>
      </c>
      <c r="EH25" s="11" t="str">
        <f>IF(SUM(DL25,DP25,DT25)&gt;0,SUM(DL25,DP25,DT25),"")</f>
        <v/>
      </c>
      <c r="EI25" s="11" t="str">
        <f>IF(SUM(EF25,EG25)&gt;0,SUM(EF25,EG25),"")</f>
        <v/>
      </c>
      <c r="EJ25" s="11" t="str">
        <f>IF(SUM(DX25,EB25)&gt;0,SUM(DX25,EB25),"")</f>
        <v/>
      </c>
      <c r="EK25" s="11" t="str">
        <f>IF(SUM(DW25:DX25,DZ25:EB25,ED25)-SUM(DY25,EC25)&gt;0,SUM(DW25:DX25,DZ25:EB25,ED25)-SUM(DY25,EC25),"")</f>
        <v/>
      </c>
      <c r="EL25" s="11" t="str">
        <f>IF(SUM(EF25,EG25,EK25)&gt;0,SUM(EF25,EG25,EK25),"")</f>
        <v/>
      </c>
      <c r="EM25" s="17"/>
      <c r="EN25" s="17"/>
      <c r="EO25" s="17"/>
      <c r="EP25" s="17"/>
      <c r="EQ25" s="17"/>
      <c r="ER25" s="17"/>
      <c r="ES25" s="17"/>
      <c r="ET25" s="17"/>
      <c r="EU25" s="17"/>
      <c r="EV25" s="17"/>
      <c r="EW25" s="17"/>
      <c r="EX25" s="17"/>
      <c r="EY25" s="17"/>
      <c r="EZ25" s="17"/>
      <c r="FA25" s="17"/>
      <c r="FB25" s="17"/>
      <c r="FC25" s="17"/>
      <c r="FD25" s="17"/>
      <c r="FE25" s="17"/>
      <c r="FF25" s="17"/>
      <c r="FG25" s="40" t="str">
        <f>IF(SUM(EN25,ER25)&gt;0,SUM(EN25,ER25),"")</f>
        <v/>
      </c>
      <c r="FH25" s="40" t="str">
        <f>IF(SUM(EM25:EN25,EP25:ER25,ET25)-EO25-ES25&gt;0,SUM(EM25:EN25,EP25:ER25,ET25)-EO25-ES25,"")</f>
        <v/>
      </c>
      <c r="FI25" s="40" t="str">
        <f>IF(SUM(EU25:EV25,EX25)-EW25&gt;0,SUM(EU25:EV25,EX25)-EW25,"")</f>
        <v/>
      </c>
      <c r="FJ25" s="40" t="str">
        <f>IF(SUM(EN25,ER25,EV25)&gt;0,SUM(EN25,ER25,EV25),"")</f>
        <v/>
      </c>
      <c r="FK25" s="40" t="str">
        <f>IF(SUM(FH25,FI25)&gt;0,SUM(FH25,FI25),"")</f>
        <v/>
      </c>
      <c r="FL25" s="40" t="str">
        <f>IF(SUM(EZ25,FD25)&gt;0,SUM(EZ25,FD25),"")</f>
        <v/>
      </c>
      <c r="FM25" s="40" t="str">
        <f>IF(SUM(EY25:EZ25,FB25:FD25,FF25)-SUM(FA25,FE25)&gt;0,SUM(EY25:EZ25,FB25:FD25,FF25)-SUM(FA25,FE25),"")</f>
        <v/>
      </c>
      <c r="FN25" s="40" t="str">
        <f>IF(SUM(FH25,FI25,FM25)&gt;0,SUM(FH25,FI25,FM25),"")</f>
        <v/>
      </c>
      <c r="FO25" s="18"/>
      <c r="FP25" s="18"/>
      <c r="FQ25" s="18"/>
      <c r="FR25" s="18"/>
      <c r="FS25" s="18"/>
      <c r="FT25" s="18"/>
      <c r="FU25" s="18"/>
      <c r="FV25" s="18"/>
      <c r="FW25" s="18"/>
      <c r="FX25" s="18"/>
      <c r="FY25" s="18"/>
      <c r="FZ25" s="18"/>
      <c r="GA25" s="18"/>
      <c r="GB25" s="18"/>
      <c r="GC25" s="18"/>
      <c r="GD25" s="18"/>
      <c r="GE25" s="18"/>
      <c r="GF25" s="18"/>
      <c r="GG25" s="18"/>
      <c r="GH25" s="18"/>
      <c r="GI25" s="11" t="str">
        <f>IF(SUM(FP25,FT25)&gt;0,SUM(FP25,FT25),"")</f>
        <v/>
      </c>
      <c r="GJ25" s="11" t="str">
        <f>IF(SUM(FO25:FP25,FR25:FT25,FV25)-FQ25-FU25&gt;0,SUM(FO25:FP25,FR25:FT25,FV25)-FQ25-FU25,"")</f>
        <v/>
      </c>
      <c r="GK25" s="11" t="str">
        <f>IF(SUM(FW25:FX25,FZ25)-FY25&gt;0,SUM(FW25:FX25,FZ25)-FY25,"")</f>
        <v/>
      </c>
      <c r="GL25" s="11" t="str">
        <f>IF(SUM(FP25,FT25,FX25)&gt;0,SUM(FP25,FT25,FX25),"")</f>
        <v/>
      </c>
      <c r="GM25" s="11" t="str">
        <f>IF(SUM(GJ25,GK25)&gt;0,SUM(GJ25,GK25),"")</f>
        <v/>
      </c>
      <c r="GN25" s="11" t="str">
        <f>IF(SUM(GB25,GF25)&gt;0,SUM(GB25,GF25),"")</f>
        <v/>
      </c>
      <c r="GO25" s="11" t="str">
        <f>IF(SUM(GA25:GB25,GD25:GF25,GH25)-SUM(GC25,GG25)&gt;0,SUM(GA25:GB25,GD25:GF25,GH25)-SUM(GC25,GG25),"")</f>
        <v/>
      </c>
      <c r="GP25" s="11" t="str">
        <f>IF(SUM(GJ25,GK25,GO25)&gt;0,SUM(GJ25,GK25,GO25),"")</f>
        <v/>
      </c>
      <c r="GQ25" s="17"/>
      <c r="GR25" s="17"/>
      <c r="GS25" s="17"/>
      <c r="GT25" s="17"/>
      <c r="GU25" s="17"/>
      <c r="GV25" s="17"/>
      <c r="GW25" s="17"/>
      <c r="GX25" s="17"/>
      <c r="GY25" s="17"/>
      <c r="GZ25" s="17"/>
      <c r="HA25" s="17"/>
      <c r="HB25" s="17"/>
      <c r="HC25" s="17"/>
      <c r="HD25" s="17"/>
      <c r="HE25" s="17"/>
      <c r="HF25" s="17"/>
      <c r="HG25" s="17"/>
      <c r="HH25" s="17"/>
      <c r="HI25" s="17"/>
      <c r="HJ25" s="17"/>
      <c r="HK25" s="40" t="str">
        <f>IF(SUM(GR25,GV25)&gt;0,SUM(GR25,GV25),"")</f>
        <v/>
      </c>
      <c r="HL25" s="40" t="str">
        <f>IF(SUM(GQ25:GR25,GT25:GV25,GX25)-GS25-GW25&gt;0,SUM(GQ25:GR25,GT25:GV25,GX25)-GS25-GW25,"")</f>
        <v/>
      </c>
      <c r="HM25" s="40" t="str">
        <f>IF(SUM(GY25:GZ25,HB25)-HA25&gt;0,SUM(GY25:GZ25,HB25)-HA25,"")</f>
        <v/>
      </c>
      <c r="HN25" s="40" t="str">
        <f>IF(SUM(GR25,GV25,GZ25)&gt;0,SUM(GR25,GV25,GZ25),"")</f>
        <v/>
      </c>
      <c r="HO25" s="40" t="str">
        <f>IF(SUM(HL25,HM25)&gt;0,SUM(HL25,HM25),"")</f>
        <v/>
      </c>
      <c r="HP25" s="40" t="str">
        <f>IF(SUM(HD25,HH25)&gt;0,SUM(HD25,HH25),"")</f>
        <v/>
      </c>
      <c r="HQ25" s="40" t="str">
        <f>IF(SUM(HC25:HD25,HF25:HH25,HJ25)-SUM(HE25,HI25)&gt;0,SUM(HC25:HD25,HF25:HH25,HJ25)-SUM(HE25,HI25),"")</f>
        <v/>
      </c>
      <c r="HR25" s="40" t="str">
        <f>IF(SUM(HL25,HM25,HQ25)&gt;0,SUM(HL25,HM25,HQ25),"")</f>
        <v/>
      </c>
      <c r="HS25" s="18"/>
      <c r="HT25" s="18"/>
      <c r="HU25" s="18"/>
      <c r="HV25" s="18"/>
      <c r="HW25" s="18"/>
      <c r="HX25" s="18"/>
      <c r="HY25" s="18"/>
      <c r="HZ25" s="18"/>
      <c r="IA25" s="18"/>
      <c r="IB25" s="18"/>
      <c r="IC25" s="18"/>
      <c r="ID25" s="18"/>
      <c r="IE25" s="18"/>
      <c r="IF25" s="18"/>
      <c r="IG25" s="18"/>
      <c r="IH25" s="18"/>
      <c r="II25" s="18"/>
      <c r="IJ25" s="18"/>
      <c r="IK25" s="18"/>
      <c r="IL25" s="18"/>
      <c r="IM25" s="11" t="str">
        <f>IF(SUM(HT25,HX25)&gt;0,SUM(HT25,HX25),"")</f>
        <v/>
      </c>
      <c r="IN25" s="11" t="str">
        <f>IF(SUM(HS25:HT25,HV25:HX25,HZ25)-HU25-HY25&gt;0,SUM(HS25:HT25,HV25:HX25,HZ25)-HU25-HY25,"")</f>
        <v/>
      </c>
      <c r="IO25" s="11" t="str">
        <f>IF(SUM(IA25:IB25,ID25)-IC25&gt;0,SUM(IA25:IB25,ID25)-IC25,"")</f>
        <v/>
      </c>
      <c r="IP25" s="11" t="str">
        <f>IF(SUM(HT25,HX25,IB25)&gt;0,SUM(HT25,HX25,IB25),"")</f>
        <v/>
      </c>
      <c r="IQ25" s="11" t="str">
        <f>IF(SUM(IN25,IO25)&gt;0,SUM(IN25,IO25),"")</f>
        <v/>
      </c>
      <c r="IR25" s="11" t="str">
        <f>IF(SUM(IF25,IJ25)&gt;0,SUM(IF25,IJ25),"")</f>
        <v/>
      </c>
      <c r="IS25" s="11" t="str">
        <f>IF(SUM(IE25:IF25,IH25:IJ25,IL25)-SUM(IG25,IK25)&gt;0,SUM(IE25:IF25,IH25:IJ25,IL25)-SUM(IG25,IK25),"")</f>
        <v/>
      </c>
      <c r="IT25" s="11" t="str">
        <f>IF(SUM(IN25,IO25,IS25)&gt;0,SUM(IN25,IO25,IS25),"")</f>
        <v/>
      </c>
      <c r="IU25" s="17"/>
      <c r="IV25" s="17"/>
      <c r="IW25" s="17"/>
      <c r="IX25" s="17"/>
      <c r="IY25" s="17"/>
      <c r="IZ25" s="17"/>
      <c r="JA25" s="17"/>
      <c r="JB25" s="17"/>
      <c r="JC25" s="17"/>
      <c r="JD25" s="17"/>
      <c r="JE25" s="17"/>
      <c r="JF25" s="17"/>
      <c r="JG25" s="17"/>
      <c r="JH25" s="17"/>
      <c r="JI25" s="17"/>
      <c r="JJ25" s="17"/>
      <c r="JK25" s="17"/>
      <c r="JL25" s="17"/>
      <c r="JM25" s="17"/>
      <c r="JN25" s="17"/>
      <c r="JO25" s="40" t="str">
        <f>IF(SUM(IV25,IZ25)&gt;0,SUM(IV25,IZ25),"")</f>
        <v/>
      </c>
      <c r="JP25" s="40" t="str">
        <f>IF(SUM(IU25:IV25,IX25:IZ25,JB25)-IW25-JA25&gt;0,SUM(IU25:IV25,IX25:IZ25,JB25)-IW25-JA25,"")</f>
        <v/>
      </c>
      <c r="JQ25" s="40" t="str">
        <f>IF(SUM(JC25:JD25,JF25)-JE25&gt;0,SUM(JC25:JD25,JF25)-JE25,"")</f>
        <v/>
      </c>
      <c r="JR25" s="40" t="str">
        <f>IF(SUM(IV25,IZ25,JD25)&gt;0,SUM(IV25,IZ25,JD25),"")</f>
        <v/>
      </c>
      <c r="JS25" s="40" t="str">
        <f>IF(SUM(JP25,JQ25)&gt;0,SUM(JP25,JQ25),"")</f>
        <v/>
      </c>
      <c r="JT25" s="40" t="str">
        <f>IF(SUM(JH25,JL25)&gt;0,SUM(JH25,JL25),"")</f>
        <v/>
      </c>
      <c r="JU25" s="40" t="str">
        <f>IF(SUM(JG25:JH25,JJ25:JL25,JN25)-SUM(JI25,JM25)&gt;0,SUM(JG25:JH25,JJ25:JL25,JN25)-SUM(JI25,JM25),"")</f>
        <v/>
      </c>
      <c r="JV25" s="40" t="str">
        <f>IF(SUM(JP25,JQ25,JU25)&gt;0,SUM(JP25,JQ25,JU25),"")</f>
        <v/>
      </c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8"/>
      <c r="KK25" s="18"/>
      <c r="KL25" s="18"/>
      <c r="KM25" s="18"/>
      <c r="KN25" s="18"/>
      <c r="KO25" s="18"/>
      <c r="KP25" s="18"/>
      <c r="KQ25" s="11" t="str">
        <f>IF(SUM(JX25,KB25)&gt;0,SUM(JX25,KB25),"")</f>
        <v/>
      </c>
      <c r="KR25" s="11" t="str">
        <f>IF(SUM(JW25:JX25,JZ25:KB25,KD25)-JY25-KC25&gt;0,SUM(JW25:JX25,JZ25:KB25,KD25)-JY25-KC25,"")</f>
        <v/>
      </c>
      <c r="KS25" s="11" t="str">
        <f>IF(SUM(KE25:KF25,KH25)-KG25&gt;0,SUM(KE25:KF25,KH25)-KG25,"")</f>
        <v/>
      </c>
      <c r="KT25" s="11" t="str">
        <f>IF(SUM(JX25,KB25,KF25)&gt;0,SUM(JX25,KB25,KF25),"")</f>
        <v/>
      </c>
      <c r="KU25" s="11" t="str">
        <f>IF(SUM(KR25,KS25)&gt;0,SUM(KR25,KS25),"")</f>
        <v/>
      </c>
      <c r="KV25" s="11" t="str">
        <f>IF(SUM(KJ25,KN25)&gt;0,SUM(KJ25,KN25),"")</f>
        <v/>
      </c>
      <c r="KW25" s="11" t="str">
        <f>IF(SUM(KI25:KJ25,KL25:KN25,KP25)-SUM(KK25,KO25)&gt;0,SUM(KI25:KJ25,KL25:KN25,KP25)-SUM(KK25,KO25),"")</f>
        <v/>
      </c>
      <c r="KX25" s="11" t="str">
        <f>IF(SUM(KR25,KS25,KW25)&gt;0,SUM(KR25,KS25,KW25),"")</f>
        <v/>
      </c>
      <c r="KY25" s="17"/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40" t="str">
        <f>IF(SUM(KZ25,LD25)&gt;0,SUM(KZ25,LD25),"")</f>
        <v/>
      </c>
      <c r="LT25" s="40" t="str">
        <f>IF(SUM(KY25:KZ25,LB25:LD25,LF25)-LA25-LE25&gt;0,SUM(KY25:KZ25,LB25:LD25,LF25)-LA25-LE25,"")</f>
        <v/>
      </c>
      <c r="LU25" s="40" t="str">
        <f>IF(SUM(LG25:LH25,LJ25)-LI25&gt;0,SUM(LG25:LH25,LJ25)-LI25,"")</f>
        <v/>
      </c>
      <c r="LV25" s="40" t="str">
        <f>IF(SUM(KZ25,LD25,LH25)&gt;0,SUM(KZ25,LD25,LH25),"")</f>
        <v/>
      </c>
      <c r="LW25" s="40" t="str">
        <f>IF(SUM(LT25,LU25)&gt;0,SUM(LT25,LU25),"")</f>
        <v/>
      </c>
      <c r="LX25" s="40" t="str">
        <f>IF(SUM(LL25,LP25)&gt;0,SUM(LL25,LP25),"")</f>
        <v/>
      </c>
      <c r="LY25" s="40" t="str">
        <f>IF(SUM(LK25:LL25,LN25:LP25,LR25)-SUM(LM25,LQ25)&gt;0,SUM(LK25:LL25,LN25:LP25,LR25)-SUM(LM25,LQ25),"")</f>
        <v/>
      </c>
      <c r="LZ25" s="40" t="str">
        <f>IF(SUM(LT25,LU25,LY25)&gt;0,SUM(LT25,LU25,LY25),"")</f>
        <v/>
      </c>
      <c r="MA25" s="18"/>
      <c r="MB25" s="18"/>
      <c r="MC25" s="18"/>
      <c r="MD25" s="18"/>
      <c r="ME25" s="18"/>
      <c r="MF25" s="18"/>
      <c r="MG25" s="18"/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1" t="str">
        <f>IF(SUM(MB25,MF25)&gt;0,SUM(MB25,MF25),"")</f>
        <v/>
      </c>
      <c r="MV25" s="11" t="str">
        <f>IF(SUM(MA25:MB25,MD25:MF25,MH25)-MC25-MG25&gt;0,SUM(MA25:MB25,MD25:MF25,MH25)-MC25-MG25,"")</f>
        <v/>
      </c>
      <c r="MW25" s="11" t="str">
        <f>IF(SUM(MI25:MJ25,ML25)-MK25&gt;0,SUM(MI25:MJ25,ML25)-MK25,"")</f>
        <v/>
      </c>
      <c r="MX25" s="11" t="str">
        <f>IF(SUM(MB25,MF25,MJ25)&gt;0,SUM(MB25,MF25,MJ25),"")</f>
        <v/>
      </c>
      <c r="MY25" s="11" t="str">
        <f>IF(SUM(MV25,MW25)&gt;0,SUM(MV25,MW25),"")</f>
        <v/>
      </c>
      <c r="MZ25" s="11" t="str">
        <f>IF(SUM(MN25,MR25)&gt;0,SUM(MN25,MR25),"")</f>
        <v/>
      </c>
      <c r="NA25" s="11" t="str">
        <f>IF(SUM(MM25:MN25,MP25:MR25,MT25)-SUM(MO25,MS25)&gt;0,SUM(MM25:MN25,MP25:MR25,MT25)-SUM(MO25,MS25),"")</f>
        <v/>
      </c>
      <c r="NB25" s="11" t="str">
        <f>IF(SUM(MV25,MW25,NA25)&gt;0,SUM(MV25,MW25,NA25),"")</f>
        <v/>
      </c>
      <c r="NC25" s="17"/>
      <c r="ND25" s="17"/>
      <c r="NE25" s="17"/>
      <c r="NF25" s="17"/>
      <c r="NG25" s="17"/>
      <c r="NH25" s="17"/>
      <c r="NI25" s="17"/>
      <c r="NJ25" s="17"/>
      <c r="NK25" s="17"/>
      <c r="NL25" s="17"/>
      <c r="NM25" s="17"/>
      <c r="NN25" s="17"/>
      <c r="NO25" s="17"/>
      <c r="NP25" s="17"/>
      <c r="NQ25" s="17"/>
      <c r="NR25" s="17"/>
      <c r="NS25" s="17"/>
      <c r="NT25" s="17"/>
      <c r="NU25" s="17"/>
      <c r="NV25" s="17"/>
      <c r="NW25" s="40" t="str">
        <f>IF(SUM(ND25,NH25)&gt;0,SUM(ND25,NH25),"")</f>
        <v/>
      </c>
      <c r="NX25" s="40" t="str">
        <f>IF(SUM(NC25:ND25,NF25:NH25,NJ25)-NE25-NI25&gt;0,SUM(NC25:ND25,NF25:NH25,NJ25)-NE25-NI25,"")</f>
        <v/>
      </c>
      <c r="NY25" s="40" t="str">
        <f>IF(SUM(NK25:NL25,NN25)-NM25&gt;0,SUM(NK25:NL25,NN25)-NM25,"")</f>
        <v/>
      </c>
      <c r="NZ25" s="40" t="str">
        <f>IF(SUM(ND25,NH25,NL25)&gt;0,SUM(ND25,NH25,NL25),"")</f>
        <v/>
      </c>
      <c r="OA25" s="40" t="str">
        <f>IF(SUM(NX25,NY25)&gt;0,SUM(NX25,NY25),"")</f>
        <v/>
      </c>
      <c r="OB25" s="40" t="str">
        <f>IF(SUM(NP25,NT25)&gt;0,SUM(NP25,NT25),"")</f>
        <v/>
      </c>
      <c r="OC25" s="40" t="str">
        <f>IF(SUM(NO25:NP25,NR25:NT25,NV25)-SUM(NQ25,NU25)&gt;0,SUM(NO25:NP25,NR25:NT25,NV25)-SUM(NQ25,NU25),"")</f>
        <v/>
      </c>
      <c r="OD25" s="40" t="str">
        <f>IF(SUM(NX25,NY25,OC25)&gt;0,SUM(NX25,NY25,OC25),"")</f>
        <v/>
      </c>
      <c r="OE25" s="18"/>
      <c r="OF25" s="18"/>
      <c r="OG25" s="18"/>
      <c r="OH25" s="18"/>
      <c r="OI25" s="18"/>
      <c r="OJ25" s="18"/>
      <c r="OK25" s="18"/>
      <c r="OL25" s="18"/>
      <c r="OM25" s="18"/>
      <c r="ON25" s="18"/>
      <c r="OO25" s="18"/>
      <c r="OP25" s="18"/>
      <c r="OQ25" s="18"/>
      <c r="OR25" s="18"/>
      <c r="OS25" s="18"/>
      <c r="OT25" s="18"/>
      <c r="OU25" s="18"/>
      <c r="OV25" s="18"/>
      <c r="OW25" s="18"/>
      <c r="OX25" s="18"/>
      <c r="OY25" s="11" t="str">
        <f>IF(SUM(OF25,OJ25)&gt;0,SUM(OF25,OJ25),"")</f>
        <v/>
      </c>
      <c r="OZ25" s="11" t="str">
        <f>IF(SUM(OE25:OF25,OH25:OJ25,OL25)-OG25-OK25&gt;0,SUM(OE25:OF25,OH25:OJ25,OL25)-OG25-OK25,"")</f>
        <v/>
      </c>
      <c r="PA25" s="11" t="str">
        <f>IF(SUM(OM25:ON25,OP25)-OO25&gt;0,SUM(OM25:ON25,OP25)-OO25,"")</f>
        <v/>
      </c>
      <c r="PB25" s="11" t="str">
        <f>IF(SUM(OF25,OJ25,ON25)&gt;0,SUM(OF25,OJ25,ON25),"")</f>
        <v/>
      </c>
      <c r="PC25" s="11" t="str">
        <f>IF(SUM(OZ25,PA25)&gt;0,SUM(OZ25,PA25),"")</f>
        <v/>
      </c>
      <c r="PD25" s="11" t="str">
        <f>IF(SUM(OR25,OV25)&gt;0,SUM(OR25,OV25),"")</f>
        <v/>
      </c>
      <c r="PE25" s="11" t="str">
        <f>IF(SUM(OQ25:OR25,OT25:OV25,OX25)-SUM(OS25,OW25)&gt;0,SUM(OQ25:OR25,OT25:OV25,OX25)-SUM(OS25,OW25),"")</f>
        <v/>
      </c>
      <c r="PF25" s="11" t="str">
        <f>IF(SUM(OZ25,PA25,PE25)&gt;0,SUM(OZ25,PA25,PE25),"")</f>
        <v/>
      </c>
      <c r="PG25" s="17"/>
      <c r="PH25" s="17"/>
      <c r="PI25" s="17"/>
      <c r="PJ25" s="17"/>
      <c r="PK25" s="17"/>
      <c r="PL25" s="17"/>
      <c r="PM25" s="17"/>
      <c r="PN25" s="17"/>
      <c r="PO25" s="17"/>
      <c r="PP25" s="17"/>
      <c r="PQ25" s="17"/>
      <c r="PR25" s="17"/>
      <c r="PS25" s="17"/>
      <c r="PT25" s="17"/>
      <c r="PU25" s="17"/>
      <c r="PV25" s="17"/>
      <c r="PW25" s="17"/>
      <c r="PX25" s="17"/>
      <c r="PY25" s="17"/>
      <c r="PZ25" s="17"/>
      <c r="QA25" s="40" t="str">
        <f>IF(SUM(PH25,PL25)&gt;0,SUM(PH25,PL25),"")</f>
        <v/>
      </c>
      <c r="QB25" s="40" t="str">
        <f>IF(SUM(PG25:PH25,PJ25:PL25,PN25)-PI25-PM25&gt;0,SUM(PG25:PH25,PJ25:PL25,PN25)-PI25-PM25,"")</f>
        <v/>
      </c>
      <c r="QC25" s="40" t="str">
        <f>IF(SUM(PO25:PP25,PR25)-PQ25&gt;0,SUM(PO25:PP25,PR25)-PQ25,"")</f>
        <v/>
      </c>
      <c r="QD25" s="40" t="str">
        <f>IF(SUM(PH25,PL25,PP25)&gt;0,SUM(PH25,PL25,PP25),"")</f>
        <v/>
      </c>
      <c r="QE25" s="40" t="str">
        <f>IF(SUM(QB25,QC25)&gt;0,SUM(QB25,QC25),"")</f>
        <v/>
      </c>
      <c r="QF25" s="40" t="str">
        <f>IF(SUM(PT25,PX25)&gt;0,SUM(PT25,PX25),"")</f>
        <v/>
      </c>
      <c r="QG25" s="40" t="str">
        <f>IF(SUM(PS25:PT25,PV25:PX25,PZ25)-SUM(PU25,PY25)&gt;0,SUM(PS25:PT25,PV25:PX25,PZ25)-SUM(PU25,PY25),"")</f>
        <v/>
      </c>
      <c r="QH25" s="40" t="str">
        <f>IF(SUM(QB25,QC25,QG25)&gt;0,SUM(QB25,QC25,QG25),"")</f>
        <v/>
      </c>
      <c r="QI25" s="18"/>
      <c r="QJ25" s="18"/>
      <c r="QK25" s="18"/>
      <c r="QL25" s="18"/>
      <c r="QM25" s="18"/>
      <c r="QN25" s="18"/>
      <c r="QO25" s="18"/>
      <c r="QP25" s="18"/>
      <c r="QQ25" s="18"/>
      <c r="QR25" s="18"/>
      <c r="QS25" s="18"/>
      <c r="QT25" s="18"/>
      <c r="QU25" s="18"/>
      <c r="QV25" s="18"/>
      <c r="QW25" s="18"/>
      <c r="QX25" s="18"/>
      <c r="QY25" s="18"/>
      <c r="QZ25" s="18"/>
      <c r="RA25" s="18"/>
      <c r="RB25" s="18"/>
      <c r="RC25" s="11" t="str">
        <f>IF(SUM(QJ25,QN25)&gt;0,SUM(QJ25,QN25),"")</f>
        <v/>
      </c>
      <c r="RD25" s="11" t="str">
        <f>IF(SUM(QI25:QJ25,QL25:QN25,QP25)-QK25-QO25&gt;0,SUM(QI25:QJ25,QL25:QN25,QP25)-QK25-QO25,"")</f>
        <v/>
      </c>
      <c r="RE25" s="11" t="str">
        <f>IF(SUM(QQ25:QR25,QT25)-QS25&gt;0,SUM(QQ25:QR25,QT25)-QS25,"")</f>
        <v/>
      </c>
      <c r="RF25" s="11" t="str">
        <f>IF(SUM(QJ25,QN25,QR25)&gt;0,SUM(QJ25,QN25,QR25),"")</f>
        <v/>
      </c>
      <c r="RG25" s="11" t="str">
        <f>IF(SUM(RD25,RE25)&gt;0,SUM(RD25,RE25),"")</f>
        <v/>
      </c>
      <c r="RH25" s="11" t="str">
        <f>IF(SUM(QV25,QZ25)&gt;0,SUM(QV25,QZ25),"")</f>
        <v/>
      </c>
      <c r="RI25" s="11" t="str">
        <f>IF(SUM(QU25:QV25,QX25:QZ25,RB25)-SUM(QW25,RA25)&gt;0,SUM(QU25:QV25,QX25:QZ25,RB25)-SUM(QW25,RA25),"")</f>
        <v/>
      </c>
      <c r="RJ25" s="11" t="str">
        <f>IF(SUM(RD25,RE25,RI25)&gt;0,SUM(RD25,RE25,RI25),"")</f>
        <v/>
      </c>
      <c r="RK25" s="17"/>
      <c r="RL25" s="17"/>
      <c r="RM25" s="17"/>
      <c r="RN25" s="17"/>
      <c r="RO25" s="17"/>
      <c r="RP25" s="17"/>
      <c r="RQ25" s="17"/>
      <c r="RR25" s="17"/>
      <c r="RS25" s="17"/>
      <c r="RT25" s="17"/>
      <c r="RU25" s="17"/>
      <c r="RV25" s="17"/>
      <c r="RW25" s="17"/>
      <c r="RX25" s="17"/>
      <c r="RY25" s="17"/>
      <c r="RZ25" s="17"/>
      <c r="SA25" s="17"/>
      <c r="SB25" s="17"/>
      <c r="SC25" s="17"/>
      <c r="SD25" s="17"/>
      <c r="SE25" s="40" t="str">
        <f>IF(SUM(RL25,RP25)&gt;0,SUM(RL25,RP25),"")</f>
        <v/>
      </c>
      <c r="SF25" s="40" t="str">
        <f>IF(SUM(RK25:RL25,RN25:RP25,RR25)-RM25-RQ25&gt;0,SUM(RK25:RL25,RN25:RP25,RR25)-RM25-RQ25,"")</f>
        <v/>
      </c>
      <c r="SG25" s="40" t="str">
        <f>IF(SUM(RS25:RT25,RV25)-RU25&gt;0,SUM(RS25:RT25,RV25)-RU25,"")</f>
        <v/>
      </c>
      <c r="SH25" s="40" t="str">
        <f>IF(SUM(RL25,RP25,RT25)&gt;0,SUM(RL25,RP25,RT25),"")</f>
        <v/>
      </c>
      <c r="SI25" s="40" t="str">
        <f>IF(SUM(SF25,SG25)&gt;0,SUM(SF25,SG25),"")</f>
        <v/>
      </c>
      <c r="SJ25" s="40" t="str">
        <f>IF(SUM(RX25,SB25)&gt;0,SUM(RX25,SB25),"")</f>
        <v/>
      </c>
      <c r="SK25" s="40" t="str">
        <f>IF(SUM(RW25:RX25,RZ25:SB25,SD25)-SUM(RY25,SC25)&gt;0,SUM(RW25:RX25,RZ25:SB25,SD25)-SUM(RY25,SC25),"")</f>
        <v/>
      </c>
      <c r="SL25" s="40" t="str">
        <f>IF(SUM(SF25,SG25,SK25)&gt;0,SUM(SF25,SG25,SK25),"")</f>
        <v/>
      </c>
      <c r="SM25" s="26">
        <f>IF($CA25="P",BK25,(BK25+AO25)/2)</f>
        <v>9.4</v>
      </c>
      <c r="SN25" s="26">
        <f>IF($CA25="P",BL25,(BL25+AP25)/2)</f>
        <v>4</v>
      </c>
      <c r="SO25" s="26">
        <f>IF($CA25="P",BM25,(BM25+AQ25)/2)</f>
        <v>0.4</v>
      </c>
      <c r="SP25" s="26">
        <f>IF($CA25="P",BN25,(BN25+AR25)/2)</f>
        <v>0</v>
      </c>
      <c r="SQ25" s="26">
        <f>IF($CA25="P",BO25,(BO25+AS25)/2)</f>
        <v>7.6</v>
      </c>
      <c r="SR25" s="26">
        <f>IF($CA25="P",BP25,(BP25+AT25)/2)</f>
        <v>1.6</v>
      </c>
      <c r="SS25" s="26">
        <f>IF($CA25="P",BQ25,(BQ25+AU25)/2)</f>
        <v>0</v>
      </c>
      <c r="ST25" s="26">
        <f>IF($CA25="P",BR25,(BR25+AV25)/2)</f>
        <v>0</v>
      </c>
      <c r="SU25" s="26">
        <f>IF($CA25="P",BS25,(BS25+AW25)/2)</f>
        <v>0</v>
      </c>
      <c r="SV25" s="26">
        <f>IF($CA25="P",BT25,(BT25+AX25)/2)</f>
        <v>0</v>
      </c>
      <c r="SW25" s="26">
        <f>IF($CA25="P",BU25,(BU25+AY25)/2)</f>
        <v>0</v>
      </c>
      <c r="SX25" s="26">
        <f>IF($CA25="P",BV25,(BV25+AZ25)/2)</f>
        <v>0</v>
      </c>
      <c r="SY25" s="26">
        <f>IF($CA25="P",BW25,(BW25+BA25)/2)</f>
        <v>0</v>
      </c>
      <c r="SZ25" s="26">
        <f>IF($CA25="P",BX25,(BX25+BB25)/2)</f>
        <v>0</v>
      </c>
      <c r="TA25" s="26">
        <f>IF($CA25="P",BY25,(BY25+BC25)/2)</f>
        <v>0</v>
      </c>
      <c r="TB25" s="26">
        <f>IF($CA25="P",BZ25,(BZ25+BD25)/2)</f>
        <v>0</v>
      </c>
      <c r="TC25" s="28" t="s">
        <v>53</v>
      </c>
      <c r="TD25" s="11">
        <f>IF(SUM(SN25,SR25)&gt;0,SUM(SN25,SR25),"")</f>
        <v>5.6</v>
      </c>
      <c r="TE25" s="11">
        <f>IF(SUM(SM25:SN25,SP25:SR25,ST25)-SO25-SS25&gt;0,SUM(SM25:SN25,SP25:SR25,ST25)-SO25-SS25,"")</f>
        <v>22.200000000000003</v>
      </c>
      <c r="TF25" s="11" t="str">
        <f>IF(SUM(SV25,SZ25)&gt;0,SUM(SV25,SZ25),"")</f>
        <v/>
      </c>
      <c r="TG25" s="11" t="str">
        <f>IF(SUM(SU25:SV25,SX25:SZ25,TB25)-SUM(SW25,TA25)&gt;0,SUM(SU25:SV25,SX25:SZ25,TB25)-SUM(SW25,TA25),"")</f>
        <v/>
      </c>
      <c r="TH25" s="11">
        <f>IF(SUM(TE25,TG25)&gt;0,SUM(TE25,TG25),"")</f>
        <v>22.200000000000003</v>
      </c>
    </row>
    <row r="26" spans="1:528" x14ac:dyDescent="0.2">
      <c r="A26" s="4" t="str" cm="1">
        <f t="array" ref="A26">IF(AND(H26&lt;&gt;"",H26&lt;&gt;"No DD"),SUMPRODUCT((H$4:H$32&lt;&gt;"")*(H$4:H$32&lt;&gt;"No DD")*(E$4:E$32&gt;E26))+1,IF(H26="No DD",SUMPRODUCT((H$4:H$32="No DD")*(E$4:E$32&gt;E26))+1+SUMPRODUCT((H$4:H$32&lt;&gt;"")*(H$4:H$32&lt;&gt;"No DD")),""))</f>
        <v/>
      </c>
      <c r="B26" s="5" t="s">
        <v>147</v>
      </c>
      <c r="C26" s="4" t="s">
        <v>132</v>
      </c>
      <c r="D26" s="4">
        <v>2005</v>
      </c>
      <c r="E26" s="9">
        <f>SUM(J26:P26)+SUM(J26:M26)*0.0000001+SUM(J26)*0.0000000000001</f>
        <v>88.500008850004505</v>
      </c>
      <c r="F26" s="3" t="str">
        <f>IF(OR(AND(AJ26&gt;=AN$34,AK26&gt;=AN$38,AJ26&lt;&gt;"",AI26=""),AND(AL26&gt;=AN$34,AM26&gt;=AN$38,AL26&lt;&gt;"",AI26=""),AND(BF26&gt;=BJ$34,BG26&gt;=BJ$38,BF26&lt;&gt;"",BE26=""),AND(BH26&gt;=BJ$34,BI26&gt;=BJ$38,BH26&lt;&gt;"",BE26=""),AND(CB26&gt;=CF$34,CC26&gt;=CF$38,CB26&lt;&gt;"",CA26=""),AND(CD26&gt;=CF$34,CE26&gt;=CF$38,CD26&lt;&gt;""),AND(DC26&gt;=DJ$34,DD26&gt;=DJ$38,DC26&lt;&gt;""),AND(DH26&gt;=DJ$34,DI26&gt;=DJ$38,DH26&lt;&gt;""),AND(EE26&gt;=EL$34,EF26&gt;=EL$38,EE26&lt;&gt;""),AND(EJ26&gt;=EL$34,EK26&gt;=EL$38,EJ26&lt;&gt;""),AND(FG26&gt;=FN$34,FH26&gt;=FN$38,FG26&lt;&gt;""),AND(FL26&gt;=FN$34,FM26&gt;=FN$38,FL26&lt;&gt;""),AND(GI26&gt;=GP$34,GJ26&gt;=GP$38,GI26&lt;&gt;""),AND(GN26&gt;=GP$34,GO26&gt;=GP$38,GN26&lt;&gt;""),AND(HK26&gt;=HR$34,HL26&gt;=HR$38,HK26&lt;&gt;""),AND(HP26&gt;=HR$34,HQ26&gt;=HR$38,HP26&lt;&gt;""),AND(IM26&gt;=IT$34,IN26&gt;=IT$38,IM26&lt;&gt;""),AND(IR26&gt;=IT$34,IS26&gt;=IT$38,IR26&lt;&gt;""),AND(JO26&gt;=JV$34,JP26&gt;=JV$38,JO26&lt;&gt;""),AND(JT26&gt;=JV$34,JU26&gt;=JV$38,JT26&lt;&gt;""),AND(KQ26&gt;=KX$34,KR26&gt;=KX$38,KQ26&lt;&gt;""),AND(KV26&gt;=KX$34,KW26&gt;=KX$38,KV26&lt;&gt;""),AND(LS26&gt;=LZ$34,LT26&gt;=LZ$38,LS26&lt;&gt;""),AND(LX26&gt;=LZ$34,LY26&gt;=LZ$38,LX26&lt;&gt;""),AND(MU26&gt;=NB$34,MV26&gt;=NB$38,MU26&lt;&gt;""),AND(MZ26&gt;=NB$34,NA26&gt;=NB$38,MZ26&lt;&gt;""),AND(NW26&gt;=OD$34,NX26&gt;=OD$38,NW26&lt;&gt;""),AND(OB26&gt;=OD$34,OC26&gt;=OD$38,OB26&lt;&gt;""),AND(OY26&gt;=PF$34,OZ26&gt;=PF$38,OY26&lt;&gt;""),AND(PD26&gt;=PF$34,PE26&gt;=PF$38,PD26&lt;&gt;""),AND(QA26&gt;=QH$34,QB26&gt;=QH$38,QA26&lt;&gt;""),AND(QF26&gt;=QH$34,QG26&gt;=QH$38,QF26&lt;&gt;""),AND(RC26&gt;=RJ$34,RD26&gt;=RJ$38,RC26&lt;&gt;""),AND(RH26&gt;=RJ$34,RI26&gt;=RJ$38,RH26&lt;&gt;""),AND(SE26&gt;=SL$34,SF26&gt;=SL$38,SE26&lt;&gt;""),AND(SJ26&gt;=SL$34,SK26&gt;=SL$38,SJ26&lt;&gt;"")),"P","")</f>
        <v/>
      </c>
      <c r="G26" s="3" t="str">
        <f>IF(OR(AND(AK26&gt;=AN$38,AK26&lt;&gt;"",AI26=""),AND(AM26&gt;=AN$38,AM26&lt;&gt;"",AI26=""),AND(BG26&gt;=BJ$38,BG26&lt;&gt;"",BE26=""),AND(BI26&gt;=BJ$38,BI26&lt;&gt;"",BE26=""),AND(CC26&gt;=CF$38,CC26&lt;&gt;"",CA26=""),AND(CE26&gt;=CF$38,CE26&lt;&gt;"",CA26=""),AND(DD26&gt;=DJ$38,DD26&lt;&gt;""),AND(DI26&gt;=DJ$38,DI26&lt;&gt;""),AND(EF26&gt;=EL$38,EF26&lt;&gt;""),AND(EK26&gt;=EL$38,EK26&lt;&gt;""),AND(FH26&gt;=FN$38,FH26&lt;&gt;""),AND(FM26&gt;=FN$38,FM26&lt;&gt;""),AND(GJ26&gt;=GP$38,GJ26&lt;&gt;""),AND(GO26&gt;=GP$38,GO26&lt;&gt;""),AND(HL26&gt;=HR$38,HL26&lt;&gt;""),AND(HQ26&gt;=HR$38,HQ26&lt;&gt;""),AND(IN26&gt;=IT$38,IN26&lt;&gt;""),AND(IS26&gt;=IT$38,IS26&lt;&gt;""),AND(JP26&gt;=JV$38,JP26&lt;&gt;""),AND(JU26&gt;=JV$38,JU26&lt;&gt;""),AND(KR26&gt;=KX$38,KR26&lt;&gt;""),AND(KW26&gt;=KX$38,KW26&lt;&gt;""),AND(LT26&gt;=LZ$38,LT26&lt;&gt;""),AND(LY26&gt;=LZ$38,LY26&lt;&gt;""),AND(MV26&gt;=NB$38,MV26&lt;&gt;""),AND(NA26&gt;=NB$38,NA26&lt;&gt;""),AND(NX26&gt;=OD$38,NX26&lt;&gt;""),AND(OC26&gt;=OD$38,OC26&lt;&gt;""),AND(OZ26&gt;=PF$38,OZ26&lt;&gt;""),AND(PE26&gt;=PF$38,PE26&lt;&gt;""),AND(QB26&gt;=QH$38,QB26&lt;&gt;""),AND(QG26&gt;=QH$38,QG26&lt;&gt;""),AND(RD26&gt;=RJ$38,RD26&lt;&gt;""),AND(RI26&gt;=RJ$38,RI26&lt;&gt;""),AND(SF26&gt;=SL$38,SF26&lt;&gt;""),AND(SK26&gt;=SL$38,SK26&lt;&gt;"")),"P","")</f>
        <v/>
      </c>
      <c r="H26" s="36" t="str">
        <f>IF(AND(G26="P",F26=""),"No DD",IF(OR(AND(AJ26&gt;=AN$37,AK26&gt;=AN$41,AJ26&lt;&gt;"",AI26=""),AND(AL26&gt;=AN$37,AM26&gt;=AN$41,AL26&lt;&gt;"",AI26=""),AND(BF26&gt;=BJ$37,BG26&gt;=BJ$41,BF26&lt;&gt;"",BE26=""),AND(BH26&gt;=BJ$37,BI26&gt;=BJ$41,BH26&lt;&gt;"",BE26=""),AND(CB26&gt;=CF$37,CC26&gt;=CF$41,CB26&lt;&gt;"",CA26=""),AND(CD26&gt;=CF$37,CE26&gt;=CF$41,CD26&lt;&gt;""),AND(DC26&gt;=DJ$37,DD26&gt;=DJ$41,DC26&lt;&gt;""),AND(DH26&gt;=DJ$37,DI26&gt;=DJ$41,DH26&lt;&gt;""),AND(EE26&gt;=EL$37,EF26&gt;=EL$41,EE26&lt;&gt;""),AND(EJ26&gt;=EL$37,EK26&gt;=EL$41,EJ26&lt;&gt;""),AND(FG26&gt;=FN$37,FH26&gt;=FN$41,FG26&lt;&gt;""),AND(FL26&gt;=FN$37,FM26&gt;=FN$41,FL26&lt;&gt;""),AND(GI26&gt;=GP$37,GJ26&gt;=GP$41,GI26&lt;&gt;""),AND(GN26&gt;=GP$37,GO26&gt;=GP$41,GN26&lt;&gt;""),AND(HK26&gt;=HR$37,HL26&gt;=HR$41,HK26&lt;&gt;""),AND(HP26&gt;=HR$37,HQ26&gt;=HR$41,HP26&lt;&gt;""),AND(IM26&gt;=IT$37,IN26&gt;=IT$41,IM26&lt;&gt;""),AND(IR26&gt;=IT$37,IS26&gt;=IT$41,IR26&lt;&gt;""),AND(JO26&gt;=JV$37,JP26&gt;=JV$41,JO26&lt;&gt;""),AND(JT26&gt;=JV$37,JU26&gt;=JV$41,JT26&lt;&gt;""),AND(KQ26&gt;=KX$37,KR26&gt;=KX$41,KQ26&lt;&gt;""),AND(KV26&gt;=KX$37,KW26&gt;=KX$41,KV26&lt;&gt;""),AND(LS26&gt;=LZ$37,LT26&gt;=LZ$41,LS26&lt;&gt;""),AND(LX26&gt;=LZ$37,LY26&gt;=LZ$41,LX26&lt;&gt;""),AND(MU26&gt;=NB$37,MV26&gt;=NB$41,MU26&lt;&gt;""),AND(MZ26&gt;=NB$37,NA26&gt;=NB$41,MZ26&lt;&gt;""),AND(NW26&gt;=OD$37,NX26&gt;=OD$41,NW26&lt;&gt;""),AND(OB26&gt;=OD$37,OC26&gt;=OD$41,OB26&lt;&gt;""),AND(OY26&gt;=PF$37,OZ26&gt;=PF$41,OY26&lt;&gt;""),AND(PD26&gt;=PF$37,PE26&gt;=PF$41,PD26&lt;&gt;""),AND(QA26&gt;=QH$37,QB26&gt;=QH$41,QA26&lt;&gt;""),AND(QF26&gt;=QH$37,QG26&gt;=QH$41,QF26&lt;&gt;""),AND(RC26&gt;=RJ$37,RD26&gt;=RJ$41,RC26&lt;&gt;""),AND(RH26&gt;=RJ$37,RI26&gt;=RJ$41,RH26&lt;&gt;""),AND(SE26&gt;=SL$37,SF26&gt;=SL$41,SE26&lt;&gt;""),AND(SJ26&gt;=SL$37,SK26&gt;=SL$41,SJ26&lt;&gt;"")),"Merit",IF(OR(AND(AJ26&gt;=AN$36,AK26&gt;=AN$40,AJ26&lt;&gt;"",AI26=""),AND(AL26&gt;=AN$36,AM26&gt;=AN$40,AL26&lt;&gt;"",AI26=""),AND(BF26&gt;=BJ$36,BG26&gt;=BJ$40,BF26&lt;&gt;"",BE26=""),AND(BH26&gt;=BJ$36,BI26&gt;=BJ$40,BH26&lt;&gt;"",BE26=""),AND(CB26&gt;=CF$36,CC26&gt;=CF$40,CB26&lt;&gt;"",CA26=""),AND(CD26&gt;=CF$36,CE26&gt;=CF$40,CD26&lt;&gt;""),AND(DC26&gt;=DJ$36,DD26&gt;=DJ$40,DC26&lt;&gt;""),AND(DH26&gt;=DJ$36,DI26&gt;=DJ$40,DH26&lt;&gt;""),AND(EE26&gt;=EL$36,EF26&gt;=EL$40,EE26&lt;&gt;""),AND(EJ26&gt;=EL$36,EK26&gt;=EL$40,EJ26&lt;&gt;""),AND(FG26&gt;=FN$36,FH26&gt;=FN$40,FG26&lt;&gt;""),AND(FL26&gt;=FN$36,FM26&gt;=FN$40,FL26&lt;&gt;""),AND(GI26&gt;=GP$36,GJ26&gt;=GP$40,GI26&lt;&gt;""),AND(GN26&gt;=GP$36,GO26&gt;=GP$40,GN26&lt;&gt;""),AND(HK26&gt;=HR$36,HL26&gt;=HR$40,HK26&lt;&gt;""),AND(HP26&gt;=HR$36,HQ26&gt;=HR$40,HP26&lt;&gt;""),AND(IM26&gt;=IT$36,IN26&gt;=IT$40,IM26&lt;&gt;""),AND(IR26&gt;=IT$36,IS26&gt;=IT$40,IR26&lt;&gt;""),AND(JO26&gt;=JV$36,JP26&gt;=JV$40,JO26&lt;&gt;""),AND(JT26&gt;=JV$36,JU26&gt;=JV$40,JT26&lt;&gt;""),AND(KQ26&gt;=KX$36,KR26&gt;=KX$40,KQ26&lt;&gt;""),AND(KV26&gt;=KX$36,KW26&gt;=KX$40,KV26&lt;&gt;""),AND(LS26&gt;=LZ$36,LT26&gt;=LZ$40,LS26&lt;&gt;""),AND(LX26&gt;=LZ$36,LY26&gt;=LZ$40,LX26&lt;&gt;""),AND(MU26&gt;=NB$36,MV26&gt;=NB$40,MU26&lt;&gt;""),AND(MZ26&gt;=NB$36,NA26&gt;=NB$40,MZ26&lt;&gt;""),AND(NW26&gt;=OD$36,NX26&gt;=OD$40,NW26&lt;&gt;""),AND(OB26&gt;=OD$36,OC26&gt;=OD$40,OB26&lt;&gt;""),AND(OY26&gt;=PF$36,OZ26&gt;=PF$40,OY26&lt;&gt;""),AND(PD26&gt;=PF$36,PE26&gt;=PF$40,PD26&lt;&gt;""),AND(QA26&gt;=QH$36,QB26&gt;=QH$40,QA26&lt;&gt;""),AND(QF26&gt;=QH$36,QG26&gt;=QH$40,QF26&lt;&gt;""),AND(RC26&gt;=RJ$36,RD26&gt;=RJ$40,RC26&lt;&gt;""),AND(RH26&gt;=RJ$36,RI26&gt;=RJ$40,RH26&lt;&gt;""),AND(SE26&gt;=SL$36,SF26&gt;=SL$40,SE26&lt;&gt;""),AND(SJ26&gt;=SL$36,SK26&gt;=SL$40,SJ26&lt;&gt;"")),"Excellence",IF(I26="P","Worlds Team",IF(F26="P","National Team","")))))</f>
        <v/>
      </c>
      <c r="I26" s="3" t="str">
        <f>IF(OR(AND(AJ26&gt;=AN$35,AK26&gt;=AN$39,AJ26&lt;&gt;"",AI26=""),AND(AL26&gt;=AN$35,AM26&gt;=AN$39,AL26&lt;&gt;"",AI26=""),AND(BF26&gt;=BJ$35,BG26&gt;=BJ$39,BF26&lt;&gt;"",BE26=""),AND(BH26&gt;=BJ$35,BI26&gt;=BJ$39,BH26&lt;&gt;"",BE26=""),AND(CB26&gt;=CF$35,CC26&gt;=CF$39,CB26&lt;&gt;"",CA26=""),AND(CD26&gt;=CF$35,CE26&gt;=CF$39,CD26&lt;&gt;""),AND(DC26&gt;=DJ$35,DD26&gt;=DJ$39,DC26&lt;&gt;""),AND(DH26&gt;=DJ$35,DI26&gt;=DJ$39,DH26&lt;&gt;""),AND(EE26&gt;=EL$35,EF26&gt;=EL$39,EE26&lt;&gt;""),AND(EJ26&gt;=EL$35,EK26&gt;=EL$39,EJ26&lt;&gt;""),AND(FG26&gt;=FN$35,FH26&gt;=FN$39,FG26&lt;&gt;""),AND(FL26&gt;=FN$35,FM26&gt;=FN$39,FL26&lt;&gt;""),AND(GI26&gt;=GP$35,GJ26&gt;=GP$39,GI26&lt;&gt;""),AND(GN26&gt;=GP$35,GO26&gt;=GP$39,GN26&lt;&gt;""),AND(HK26&gt;=HR$35,HL26&gt;=HR$39,HK26&lt;&gt;""),AND(HP26&gt;=HR$35,HQ26&gt;=HR$39,HP26&lt;&gt;""),AND(IM26&gt;=IT$35,IN26&gt;=IT$39,IM26&lt;&gt;""),AND(IR26&gt;=IT$35,IS26&gt;=IT$39,IR26&lt;&gt;""),AND(JO26&gt;=JV$35,JP26&gt;=JV$39,JO26&lt;&gt;""),AND(JT26&gt;=JV$35,JU26&gt;=JV$39,JT26&lt;&gt;""),AND(KQ26&gt;=KX$35,KR26&gt;=KX$39,KQ26&lt;&gt;""),AND(KV26&gt;=KX$35,KW26&gt;=KX$39,KV26&lt;&gt;""),AND(LS26&gt;=LZ$35,LT26&gt;=LZ$39,LS26&lt;&gt;""),AND(LX26&gt;=LZ$35,LY26&gt;=LZ$39,LX26&lt;&gt;""),AND(MU26&gt;=NB$35,MV26&gt;=NB$39,MU26&lt;&gt;""),AND(MZ26&gt;=NB$35,NA26&gt;=NB$39,MZ26&lt;&gt;""),AND(NW26&gt;=OD$35,NX26&gt;=OD$39,NW26&lt;&gt;""),AND(OB26&gt;=OD$35,OC26&gt;=OD$39,OB26&lt;&gt;""),AND(OY26&gt;=PF$35,OZ26&gt;=PF$39,OY26&lt;&gt;""),AND(PD26&gt;=PF$35,PE26&gt;=PF$39,PD26&lt;&gt;""),AND(QA26&gt;=QH$35,QB26&gt;=QH$39,QA26&lt;&gt;""),AND(QF26&gt;=QH$35,QG26&gt;=QH$39,QF26&lt;&gt;""),AND(RC26&gt;=RJ$35,RD26&gt;=RJ$39,RC26&lt;&gt;""),AND(RH26&gt;=RJ$35,RI26&gt;=RJ$39,RH26&lt;&gt;""),AND(SE26&gt;=SL$35,SF26&gt;=SL$39,SE26&lt;&gt;""),AND(SJ26&gt;=SL$35,SK26&gt;=SL$39,SJ26&lt;&gt;"")),"P","")</f>
        <v/>
      </c>
      <c r="J26" s="8">
        <f>IF(COUNT(AK26,BG26,CC26)&gt;0,LARGE((AK26,BG26,CC26),1),0)</f>
        <v>45.1</v>
      </c>
      <c r="K26" s="8" t="str">
        <f>IF(J26=0,"",IF(J26=CC26,$BK$1,IF(J26=BG26,$AO$1,IF(J26=AK26,$S$1,""))))</f>
        <v>2025 3rd Domestic Trial</v>
      </c>
      <c r="L26" s="8">
        <f>IF(COUNT(AK26,BG26,CC26)&gt;1,LARGE((AK26,BG26,CC26),2),0)</f>
        <v>43.4</v>
      </c>
      <c r="M26" s="8" t="str">
        <f>IF(K26=0,"",IF(AND(L26=J26,L26=AK26,K26=BG26),$S$1,IF(AND(L26=J26,L26=AK26,L26=CC26),$S$1,IF(AND(L26=J26,L26=CC26,L26=BG26),$AO$1,IF(L26=CC26,$BK$1,IF(L26=BG26,$AO$1,IF(L26=AK26,$S$1,"")))))))</f>
        <v>2025 Elite Canada</v>
      </c>
      <c r="N26" s="8">
        <f>IF(MAX(AM26,BI26,CE26)&gt;0,MAX(AM26,BI26,CE26),0)</f>
        <v>0</v>
      </c>
      <c r="O26" s="8" t="str">
        <f>IF(N26=0,"",IF(N26=CE26,$BK$1,IF(N26=BI26,$AO$1,IF(N26=AM26,$S$1,""))))</f>
        <v/>
      </c>
      <c r="P26" s="8" t="str">
        <f>IF(MAX(CG26:CH26)&gt;0,MAX(CG26:CH26),"")</f>
        <v/>
      </c>
      <c r="Q26" s="11" t="str">
        <f>IF(P26="","",IF(P26=CG26,"("&amp;CG$2&amp;")",IF(P26=CH26,"("&amp;CH$2&amp;")")))</f>
        <v/>
      </c>
      <c r="R26" s="8" t="str">
        <f>IF(P26="","",IF(P26=CG26,IF(P26+IF(L26="",0,L26)=SF26,$RK$1,IF(P26+IF(L26="",0,L26)=RD26,$QI$1,IF(P26+IF(L26="",0,L26)=QB26,$PG$1,IF(P26+IF(L26="",0,L26)=OZ26,$OE$1,IF(P26+IF(L26="",0,L26)=NX26,$NC$1,IF(P26+IF(L26="",0,L26)=MV26,$MA$1,IF(P26+IF(L26="",0,L26)=LT26,$KY$1,IF(P26+IF(L26="",0,L26)=KR26,$JW$1,IF(P26+IF(L26="",0,L26)=JP26,$IU$1,IF(P26+IF(L26="",0,L26)=IN26,$HS$1,IF(P26+IF(L26="",0,L26)=HL26,$GQ$1,IF(P26+IF(L26="",0,L26)=GJ26,$FO$1,IF(P26+IF(L26="",0,L26)=FH26,$EM$1,IF(P26+IF(L26="",0,L26)=EF26,$DK$1,IF(P26+IF(L26="",0,L26)=DD26,$CI$1))))))))))))))),IF(P26=CH26,IF(P26+IF(N26="",0,N26)=SK26,$RK$1,IF(P26+IF(N26="",0,N26)=RI26,$QI$1,IF(P26+IF(N26="",0,N26)=QG26,$PG$1,IF(P26+IF(N26="",0,N26)=PE26,$OE$1,IF(P26+IF(N26="",0,N26)=OC26,$NC$1,IF(P26+IF(N26="",0,N26)=NA26,$MA$1,IF(P26+IF(N26="",0,N26)=LY26,$KY$1,IF(P26+IF(N26="",0,N26)=KW26,$JW$1,IF(P26+IF(N26="",0,N26)=JU26,$IU$1,IF(P26+IF(N26="",0,N26)=IS26,$HS$1,IF(P26+IF(N26="",0,N26)=HQ26,$GQ$1,IF(P26+IF(N26="",0,N26)=GO26,$FO$1,IF(P26+IF(N26="",0,N26)=FM26,$EM$1,IF(P26+IF(N26="",0,N26)=EK26,$DK$1,IF(P26+IF(N26="",0,N26)=DI26,$CI$1))))))))))))))))))</f>
        <v/>
      </c>
      <c r="S26" s="19">
        <v>15.4</v>
      </c>
      <c r="T26" s="19">
        <v>2.8</v>
      </c>
      <c r="U26" s="19">
        <v>0</v>
      </c>
      <c r="V26" s="19">
        <v>0</v>
      </c>
      <c r="W26" s="19">
        <v>18.2</v>
      </c>
      <c r="X26" s="19">
        <v>7.2</v>
      </c>
      <c r="Y26" s="19">
        <v>0.2</v>
      </c>
      <c r="Z26" s="19">
        <v>0</v>
      </c>
      <c r="AA26" s="19"/>
      <c r="AB26" s="19"/>
      <c r="AC26" s="19"/>
      <c r="AD26" s="19"/>
      <c r="AE26" s="19"/>
      <c r="AF26" s="19"/>
      <c r="AG26" s="19"/>
      <c r="AH26" s="19"/>
      <c r="AI26" s="27"/>
      <c r="AJ26" s="40">
        <f>IF(SUM(T26,X26)&gt;0,SUM(T26,X26),"")</f>
        <v>10</v>
      </c>
      <c r="AK26" s="40">
        <f>IF(SUM(S26:T26,V26:X26,Z26)-U26-Y26&gt;0,SUM(S26:T26,V26:X26,Z26)-U26-Y26,"")</f>
        <v>43.4</v>
      </c>
      <c r="AL26" s="40" t="str">
        <f>IF(SUM(AB26,AF26)&gt;0,SUM(AB26,AF26),"")</f>
        <v/>
      </c>
      <c r="AM26" s="40" t="str">
        <f>IF(SUM(AA26:AB26,AD26:AF26,AH26)-SUM(AC26,AG26)&gt;0,SUM(AA26:AB26,AD26:AF26,AH26)-SUM(AC26,AG26),"")</f>
        <v/>
      </c>
      <c r="AN26" s="40">
        <f>IF(SUM(AK26,AM26)&gt;0,SUM(AK26,AM26),"")</f>
        <v>43.4</v>
      </c>
      <c r="AO26" s="18">
        <v>16.7</v>
      </c>
      <c r="AP26" s="18">
        <v>8</v>
      </c>
      <c r="AQ26" s="18">
        <v>0.2</v>
      </c>
      <c r="AR26" s="18">
        <v>0.3</v>
      </c>
      <c r="AS26" s="18">
        <v>15.2</v>
      </c>
      <c r="AT26" s="18">
        <v>3.2</v>
      </c>
      <c r="AU26" s="18">
        <v>0</v>
      </c>
      <c r="AV26" s="18">
        <v>0</v>
      </c>
      <c r="AW26" s="18"/>
      <c r="AX26" s="18"/>
      <c r="AY26" s="18"/>
      <c r="AZ26" s="18"/>
      <c r="BA26" s="18"/>
      <c r="BB26" s="18"/>
      <c r="BC26" s="18"/>
      <c r="BD26" s="18"/>
      <c r="BE26" s="28"/>
      <c r="BF26" s="11">
        <f>IF(SUM(AP26,AT26)&gt;0,SUM(AP26,AT26),"")</f>
        <v>11.2</v>
      </c>
      <c r="BG26" s="11">
        <f>IF(SUM(AO26:AP26,AR26:AT26,AV26)-AQ26-AU26&gt;0,SUM(AO26:AP26,AR26:AT26,AV26)-AQ26-AU26,"")</f>
        <v>43.2</v>
      </c>
      <c r="BH26" s="11" t="str">
        <f>IF(SUM(AX26,BB26)&gt;0,SUM(AX26,BB26),"")</f>
        <v/>
      </c>
      <c r="BI26" s="11" t="str">
        <f>IF(SUM(AW26:AX26,AZ26:BB26,BD26)-SUM(AY26,BC26)&gt;0,SUM(AW26:AX26,AZ26:BB26,BD26)-SUM(AY26,BC26),"")</f>
        <v/>
      </c>
      <c r="BJ26" s="11">
        <f>IF(SUM(BG26,BI26)&gt;0,SUM(BG26,BI26),"")</f>
        <v>43.2</v>
      </c>
      <c r="BK26" s="19">
        <v>18.8</v>
      </c>
      <c r="BL26" s="19">
        <v>8</v>
      </c>
      <c r="BM26" s="19">
        <v>0.2</v>
      </c>
      <c r="BN26" s="19">
        <v>0</v>
      </c>
      <c r="BO26" s="19">
        <v>15.3</v>
      </c>
      <c r="BP26" s="19">
        <v>3.2</v>
      </c>
      <c r="BQ26" s="19">
        <v>0</v>
      </c>
      <c r="BR26" s="19">
        <v>0</v>
      </c>
      <c r="BS26" s="19"/>
      <c r="BT26" s="19"/>
      <c r="BU26" s="19"/>
      <c r="BV26" s="19"/>
      <c r="BW26" s="19"/>
      <c r="BX26" s="19"/>
      <c r="BY26" s="19"/>
      <c r="BZ26" s="19"/>
      <c r="CA26" s="27"/>
      <c r="CB26" s="40">
        <f>IF(SUM(BL26,BP26)&gt;0,SUM(BL26,BP26),"")</f>
        <v>11.2</v>
      </c>
      <c r="CC26" s="40">
        <f>IF(SUM(BK26:BL26,BN26:BP26,BR26)-BM26-BQ26&gt;0,SUM(BK26:BL26,BN26:BP26,BR26)-BM26-BQ26,"")</f>
        <v>45.1</v>
      </c>
      <c r="CD26" s="40" t="str">
        <f>IF(SUM(BT26,BX26)&gt;0,SUM(BT26,BX26),"")</f>
        <v/>
      </c>
      <c r="CE26" s="40" t="str">
        <f>IF(SUM(BS26:BT26,BV26:BX26,BZ26)-SUM(BU26,BY26)&gt;0,SUM(BS26:BT26,BV26:BX26,BZ26)-SUM(BU26,BY26),"")</f>
        <v/>
      </c>
      <c r="CF26" s="40">
        <f>IF(SUM(CC26,CE26)&gt;0,SUM(CC26,CE26),"")</f>
        <v>45.1</v>
      </c>
      <c r="CG26" s="51" t="str">
        <f>IF(MAX(DD26,EF26,FH26,GJ26,HL26,IN26,JP26,KR26,LT26,MV26,NX26,OZ26,QB26,RD26,SF26)-IF(L26="",0,L26)&gt;0.001,MAX(DD26,EF26,FH26,GJ26,HL26,IN26,JP26,KR26,LT26,MV26,NX26,OZ26,QB26,RD26,SF26)-IF(L26="",0,L26),"")</f>
        <v/>
      </c>
      <c r="CH26" s="51" t="str">
        <f>IF(MAX(DI26,EK26,FM26,GO26,HQ26,IS26,JU26,KW26,LY26,NA26,OC26,PE26,QG26,RI26,SK26)-IF(N26="",0,N26)&gt;0.001,MAX(DI26,EK26,FM26,GO26,HQ26,IS26,JU26,KW26,LY26,NA26,OC26,PE26,QG26,RI26,SK26)-IF(N26="",0,N26),"")</f>
        <v/>
      </c>
      <c r="CI26" s="17"/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17"/>
      <c r="CU26" s="17"/>
      <c r="CV26" s="17"/>
      <c r="CW26" s="17"/>
      <c r="CX26" s="17"/>
      <c r="CY26" s="17"/>
      <c r="CZ26" s="17"/>
      <c r="DA26" s="17"/>
      <c r="DB26" s="17"/>
      <c r="DC26" s="40" t="str">
        <f>IF(SUM(CJ26,CN26)&gt;0,SUM(CJ26,CN26),"")</f>
        <v/>
      </c>
      <c r="DD26" s="40" t="str">
        <f>IF(SUM(CI26:CJ26,CL26:CN26,CP26)-CK26-CO26&gt;0,SUM(CI26:CJ26,CL26:CN26,CP26)-CK26-CO26,"")</f>
        <v/>
      </c>
      <c r="DE26" s="40" t="str">
        <f>IF(SUM(CQ26:CR26,CT26)-CS26&gt;0,SUM(CQ26:CR26,CT26)-CS26,"")</f>
        <v/>
      </c>
      <c r="DF26" s="40" t="str">
        <f>IF(SUM(CJ26,CN26,CR26)&gt;0,SUM(CJ26,CN26,CR26),"")</f>
        <v/>
      </c>
      <c r="DG26" s="40" t="str">
        <f>IF(SUM(DD26,DE26)&gt;0,SUM(DD26,DE26),"")</f>
        <v/>
      </c>
      <c r="DH26" s="40" t="str">
        <f>IF(SUM(CV26,CZ26)&gt;0,SUM(CV26,CZ26),"")</f>
        <v/>
      </c>
      <c r="DI26" s="40" t="str">
        <f>IF(SUM(CU26:CV26,CX26:CZ26,DB26)-SUM(CW26,DA26)&gt;0,SUM(CU26:CV26,CX26:CZ26,DB26)-SUM(CW26,DA26),"")</f>
        <v/>
      </c>
      <c r="DJ26" s="40" t="str">
        <f>IF(SUM(DD26,DE26,DI26)&gt;0,SUM(DD26,DE26,DI26),"")</f>
        <v/>
      </c>
      <c r="DK26" s="18"/>
      <c r="DL26" s="18"/>
      <c r="DM26" s="18"/>
      <c r="DN26" s="18"/>
      <c r="DO26" s="18"/>
      <c r="DP26" s="18"/>
      <c r="DQ26" s="18"/>
      <c r="DR26" s="18"/>
      <c r="DS26" s="18"/>
      <c r="DT26" s="18"/>
      <c r="DU26" s="18"/>
      <c r="DV26" s="18"/>
      <c r="DW26" s="18"/>
      <c r="DX26" s="18"/>
      <c r="DY26" s="18"/>
      <c r="DZ26" s="18"/>
      <c r="EA26" s="18"/>
      <c r="EB26" s="18"/>
      <c r="EC26" s="18"/>
      <c r="ED26" s="18"/>
      <c r="EE26" s="11" t="str">
        <f>IF(SUM(DL26,DP26)&gt;0,SUM(DL26,DP26),"")</f>
        <v/>
      </c>
      <c r="EF26" s="11" t="str">
        <f>IF(SUM(DK26:DL26,DN26:DP26,DR26)-DM26-DQ26&gt;0,SUM(DK26:DL26,DN26:DP26,DR26)-DM26-DQ26,"")</f>
        <v/>
      </c>
      <c r="EG26" s="11" t="str">
        <f>IF(SUM(DS26:DT26,DV26)-DU26&gt;0,SUM(DS26:DT26,DV26)-DU26,"")</f>
        <v/>
      </c>
      <c r="EH26" s="11" t="str">
        <f>IF(SUM(DL26,DP26,DT26)&gt;0,SUM(DL26,DP26,DT26),"")</f>
        <v/>
      </c>
      <c r="EI26" s="11" t="str">
        <f>IF(SUM(EF26,EG26)&gt;0,SUM(EF26,EG26),"")</f>
        <v/>
      </c>
      <c r="EJ26" s="11" t="str">
        <f>IF(SUM(DX26,EB26)&gt;0,SUM(DX26,EB26),"")</f>
        <v/>
      </c>
      <c r="EK26" s="11" t="str">
        <f>IF(SUM(DW26:DX26,DZ26:EB26,ED26)-SUM(DY26,EC26)&gt;0,SUM(DW26:DX26,DZ26:EB26,ED26)-SUM(DY26,EC26),"")</f>
        <v/>
      </c>
      <c r="EL26" s="11" t="str">
        <f>IF(SUM(EF26,EG26,EK26)&gt;0,SUM(EF26,EG26,EK26),"")</f>
        <v/>
      </c>
      <c r="EM26" s="17"/>
      <c r="EN26" s="17"/>
      <c r="EO26" s="17"/>
      <c r="EP26" s="17"/>
      <c r="EQ26" s="17"/>
      <c r="ER26" s="17"/>
      <c r="ES26" s="17"/>
      <c r="ET26" s="17"/>
      <c r="EU26" s="17"/>
      <c r="EV26" s="17"/>
      <c r="EW26" s="17"/>
      <c r="EX26" s="17"/>
      <c r="EY26" s="17"/>
      <c r="EZ26" s="17"/>
      <c r="FA26" s="17"/>
      <c r="FB26" s="17"/>
      <c r="FC26" s="17"/>
      <c r="FD26" s="17"/>
      <c r="FE26" s="17"/>
      <c r="FF26" s="17"/>
      <c r="FG26" s="40" t="str">
        <f>IF(SUM(EN26,ER26)&gt;0,SUM(EN26,ER26),"")</f>
        <v/>
      </c>
      <c r="FH26" s="40" t="str">
        <f>IF(SUM(EM26:EN26,EP26:ER26,ET26)-EO26-ES26&gt;0,SUM(EM26:EN26,EP26:ER26,ET26)-EO26-ES26,"")</f>
        <v/>
      </c>
      <c r="FI26" s="40" t="str">
        <f>IF(SUM(EU26:EV26,EX26)-EW26&gt;0,SUM(EU26:EV26,EX26)-EW26,"")</f>
        <v/>
      </c>
      <c r="FJ26" s="40" t="str">
        <f>IF(SUM(EN26,ER26,EV26)&gt;0,SUM(EN26,ER26,EV26),"")</f>
        <v/>
      </c>
      <c r="FK26" s="40" t="str">
        <f>IF(SUM(FH26,FI26)&gt;0,SUM(FH26,FI26),"")</f>
        <v/>
      </c>
      <c r="FL26" s="40" t="str">
        <f>IF(SUM(EZ26,FD26)&gt;0,SUM(EZ26,FD26),"")</f>
        <v/>
      </c>
      <c r="FM26" s="40" t="str">
        <f>IF(SUM(EY26:EZ26,FB26:FD26,FF26)-SUM(FA26,FE26)&gt;0,SUM(EY26:EZ26,FB26:FD26,FF26)-SUM(FA26,FE26),"")</f>
        <v/>
      </c>
      <c r="FN26" s="40" t="str">
        <f>IF(SUM(FH26,FI26,FM26)&gt;0,SUM(FH26,FI26,FM26),"")</f>
        <v/>
      </c>
      <c r="FO26" s="18"/>
      <c r="FP26" s="18"/>
      <c r="FQ26" s="18"/>
      <c r="FR26" s="18"/>
      <c r="FS26" s="18"/>
      <c r="FT26" s="18"/>
      <c r="FU26" s="18"/>
      <c r="FV26" s="18"/>
      <c r="FW26" s="18"/>
      <c r="FX26" s="18"/>
      <c r="FY26" s="18"/>
      <c r="FZ26" s="18"/>
      <c r="GA26" s="18"/>
      <c r="GB26" s="18"/>
      <c r="GC26" s="18"/>
      <c r="GD26" s="18"/>
      <c r="GE26" s="18"/>
      <c r="GF26" s="18"/>
      <c r="GG26" s="18"/>
      <c r="GH26" s="18"/>
      <c r="GI26" s="11" t="str">
        <f>IF(SUM(FP26,FT26)&gt;0,SUM(FP26,FT26),"")</f>
        <v/>
      </c>
      <c r="GJ26" s="11" t="str">
        <f>IF(SUM(FO26:FP26,FR26:FT26,FV26)-FQ26-FU26&gt;0,SUM(FO26:FP26,FR26:FT26,FV26)-FQ26-FU26,"")</f>
        <v/>
      </c>
      <c r="GK26" s="11" t="str">
        <f>IF(SUM(FW26:FX26,FZ26)-FY26&gt;0,SUM(FW26:FX26,FZ26)-FY26,"")</f>
        <v/>
      </c>
      <c r="GL26" s="11" t="str">
        <f>IF(SUM(FP26,FT26,FX26)&gt;0,SUM(FP26,FT26,FX26),"")</f>
        <v/>
      </c>
      <c r="GM26" s="11" t="str">
        <f>IF(SUM(GJ26,GK26)&gt;0,SUM(GJ26,GK26),"")</f>
        <v/>
      </c>
      <c r="GN26" s="11" t="str">
        <f>IF(SUM(GB26,GF26)&gt;0,SUM(GB26,GF26),"")</f>
        <v/>
      </c>
      <c r="GO26" s="11" t="str">
        <f>IF(SUM(GA26:GB26,GD26:GF26,GH26)-SUM(GC26,GG26)&gt;0,SUM(GA26:GB26,GD26:GF26,GH26)-SUM(GC26,GG26),"")</f>
        <v/>
      </c>
      <c r="GP26" s="11" t="str">
        <f>IF(SUM(GJ26,GK26,GO26)&gt;0,SUM(GJ26,GK26,GO26),"")</f>
        <v/>
      </c>
      <c r="GQ26" s="17"/>
      <c r="GR26" s="17"/>
      <c r="GS26" s="17"/>
      <c r="GT26" s="17"/>
      <c r="GU26" s="17"/>
      <c r="GV26" s="17"/>
      <c r="GW26" s="17"/>
      <c r="GX26" s="17"/>
      <c r="GY26" s="17"/>
      <c r="GZ26" s="17"/>
      <c r="HA26" s="17"/>
      <c r="HB26" s="17"/>
      <c r="HC26" s="17"/>
      <c r="HD26" s="17"/>
      <c r="HE26" s="17"/>
      <c r="HF26" s="17"/>
      <c r="HG26" s="17"/>
      <c r="HH26" s="17"/>
      <c r="HI26" s="17"/>
      <c r="HJ26" s="17"/>
      <c r="HK26" s="40" t="str">
        <f>IF(SUM(GR26,GV26)&gt;0,SUM(GR26,GV26),"")</f>
        <v/>
      </c>
      <c r="HL26" s="40" t="str">
        <f>IF(SUM(GQ26:GR26,GT26:GV26,GX26)-GS26-GW26&gt;0,SUM(GQ26:GR26,GT26:GV26,GX26)-GS26-GW26,"")</f>
        <v/>
      </c>
      <c r="HM26" s="40" t="str">
        <f>IF(SUM(GY26:GZ26,HB26)-HA26&gt;0,SUM(GY26:GZ26,HB26)-HA26,"")</f>
        <v/>
      </c>
      <c r="HN26" s="40" t="str">
        <f>IF(SUM(GR26,GV26,GZ26)&gt;0,SUM(GR26,GV26,GZ26),"")</f>
        <v/>
      </c>
      <c r="HO26" s="40" t="str">
        <f>IF(SUM(HL26,HM26)&gt;0,SUM(HL26,HM26),"")</f>
        <v/>
      </c>
      <c r="HP26" s="40" t="str">
        <f>IF(SUM(HD26,HH26)&gt;0,SUM(HD26,HH26),"")</f>
        <v/>
      </c>
      <c r="HQ26" s="40" t="str">
        <f>IF(SUM(HC26:HD26,HF26:HH26,HJ26)-SUM(HE26,HI26)&gt;0,SUM(HC26:HD26,HF26:HH26,HJ26)-SUM(HE26,HI26),"")</f>
        <v/>
      </c>
      <c r="HR26" s="40" t="str">
        <f>IF(SUM(HL26,HM26,HQ26)&gt;0,SUM(HL26,HM26,HQ26),"")</f>
        <v/>
      </c>
      <c r="HS26" s="18"/>
      <c r="HT26" s="18"/>
      <c r="HU26" s="18"/>
      <c r="HV26" s="18"/>
      <c r="HW26" s="18"/>
      <c r="HX26" s="18"/>
      <c r="HY26" s="18"/>
      <c r="HZ26" s="18"/>
      <c r="IA26" s="18"/>
      <c r="IB26" s="18"/>
      <c r="IC26" s="18"/>
      <c r="ID26" s="18"/>
      <c r="IE26" s="18"/>
      <c r="IF26" s="18"/>
      <c r="IG26" s="18"/>
      <c r="IH26" s="18"/>
      <c r="II26" s="18"/>
      <c r="IJ26" s="18"/>
      <c r="IK26" s="18"/>
      <c r="IL26" s="18"/>
      <c r="IM26" s="11" t="str">
        <f>IF(SUM(HT26,HX26)&gt;0,SUM(HT26,HX26),"")</f>
        <v/>
      </c>
      <c r="IN26" s="11" t="str">
        <f>IF(SUM(HS26:HT26,HV26:HX26,HZ26)-HU26-HY26&gt;0,SUM(HS26:HT26,HV26:HX26,HZ26)-HU26-HY26,"")</f>
        <v/>
      </c>
      <c r="IO26" s="11" t="str">
        <f>IF(SUM(IA26:IB26,ID26)-IC26&gt;0,SUM(IA26:IB26,ID26)-IC26,"")</f>
        <v/>
      </c>
      <c r="IP26" s="11" t="str">
        <f>IF(SUM(HT26,HX26,IB26)&gt;0,SUM(HT26,HX26,IB26),"")</f>
        <v/>
      </c>
      <c r="IQ26" s="11" t="str">
        <f>IF(SUM(IN26,IO26)&gt;0,SUM(IN26,IO26),"")</f>
        <v/>
      </c>
      <c r="IR26" s="11" t="str">
        <f>IF(SUM(IF26,IJ26)&gt;0,SUM(IF26,IJ26),"")</f>
        <v/>
      </c>
      <c r="IS26" s="11" t="str">
        <f>IF(SUM(IE26:IF26,IH26:IJ26,IL26)-SUM(IG26,IK26)&gt;0,SUM(IE26:IF26,IH26:IJ26,IL26)-SUM(IG26,IK26),"")</f>
        <v/>
      </c>
      <c r="IT26" s="11" t="str">
        <f>IF(SUM(IN26,IO26,IS26)&gt;0,SUM(IN26,IO26,IS26),"")</f>
        <v/>
      </c>
      <c r="IU26" s="17"/>
      <c r="IV26" s="17"/>
      <c r="IW26" s="17"/>
      <c r="IX26" s="17"/>
      <c r="IY26" s="17"/>
      <c r="IZ26" s="17"/>
      <c r="JA26" s="17"/>
      <c r="JB26" s="17"/>
      <c r="JC26" s="17"/>
      <c r="JD26" s="17"/>
      <c r="JE26" s="17"/>
      <c r="JF26" s="17"/>
      <c r="JG26" s="17"/>
      <c r="JH26" s="17"/>
      <c r="JI26" s="17"/>
      <c r="JJ26" s="17"/>
      <c r="JK26" s="17"/>
      <c r="JL26" s="17"/>
      <c r="JM26" s="17"/>
      <c r="JN26" s="17"/>
      <c r="JO26" s="40" t="str">
        <f>IF(SUM(IV26,IZ26)&gt;0,SUM(IV26,IZ26),"")</f>
        <v/>
      </c>
      <c r="JP26" s="40" t="str">
        <f>IF(SUM(IU26:IV26,IX26:IZ26,JB26)-IW26-JA26&gt;0,SUM(IU26:IV26,IX26:IZ26,JB26)-IW26-JA26,"")</f>
        <v/>
      </c>
      <c r="JQ26" s="40" t="str">
        <f>IF(SUM(JC26:JD26,JF26)-JE26&gt;0,SUM(JC26:JD26,JF26)-JE26,"")</f>
        <v/>
      </c>
      <c r="JR26" s="40" t="str">
        <f>IF(SUM(IV26,IZ26,JD26)&gt;0,SUM(IV26,IZ26,JD26),"")</f>
        <v/>
      </c>
      <c r="JS26" s="40" t="str">
        <f>IF(SUM(JP26,JQ26)&gt;0,SUM(JP26,JQ26),"")</f>
        <v/>
      </c>
      <c r="JT26" s="40" t="str">
        <f>IF(SUM(JH26,JL26)&gt;0,SUM(JH26,JL26),"")</f>
        <v/>
      </c>
      <c r="JU26" s="40" t="str">
        <f>IF(SUM(JG26:JH26,JJ26:JL26,JN26)-SUM(JI26,JM26)&gt;0,SUM(JG26:JH26,JJ26:JL26,JN26)-SUM(JI26,JM26),"")</f>
        <v/>
      </c>
      <c r="JV26" s="40" t="str">
        <f>IF(SUM(JP26,JQ26,JU26)&gt;0,SUM(JP26,JQ26,JU26),"")</f>
        <v/>
      </c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8"/>
      <c r="KK26" s="18"/>
      <c r="KL26" s="18"/>
      <c r="KM26" s="18"/>
      <c r="KN26" s="18"/>
      <c r="KO26" s="18"/>
      <c r="KP26" s="18"/>
      <c r="KQ26" s="11" t="str">
        <f>IF(SUM(JX26,KB26)&gt;0,SUM(JX26,KB26),"")</f>
        <v/>
      </c>
      <c r="KR26" s="11" t="str">
        <f>IF(SUM(JW26:JX26,JZ26:KB26,KD26)-JY26-KC26&gt;0,SUM(JW26:JX26,JZ26:KB26,KD26)-JY26-KC26,"")</f>
        <v/>
      </c>
      <c r="KS26" s="11" t="str">
        <f>IF(SUM(KE26:KF26,KH26)-KG26&gt;0,SUM(KE26:KF26,KH26)-KG26,"")</f>
        <v/>
      </c>
      <c r="KT26" s="11" t="str">
        <f>IF(SUM(JX26,KB26,KF26)&gt;0,SUM(JX26,KB26,KF26),"")</f>
        <v/>
      </c>
      <c r="KU26" s="11" t="str">
        <f>IF(SUM(KR26,KS26)&gt;0,SUM(KR26,KS26),"")</f>
        <v/>
      </c>
      <c r="KV26" s="11" t="str">
        <f>IF(SUM(KJ26,KN26)&gt;0,SUM(KJ26,KN26),"")</f>
        <v/>
      </c>
      <c r="KW26" s="11" t="str">
        <f>IF(SUM(KI26:KJ26,KL26:KN26,KP26)-SUM(KK26,KO26)&gt;0,SUM(KI26:KJ26,KL26:KN26,KP26)-SUM(KK26,KO26),"")</f>
        <v/>
      </c>
      <c r="KX26" s="11" t="str">
        <f>IF(SUM(KR26,KS26,KW26)&gt;0,SUM(KR26,KS26,KW26),"")</f>
        <v/>
      </c>
      <c r="KY26" s="17"/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40" t="str">
        <f>IF(SUM(KZ26,LD26)&gt;0,SUM(KZ26,LD26),"")</f>
        <v/>
      </c>
      <c r="LT26" s="40" t="str">
        <f>IF(SUM(KY26:KZ26,LB26:LD26,LF26)-LA26-LE26&gt;0,SUM(KY26:KZ26,LB26:LD26,LF26)-LA26-LE26,"")</f>
        <v/>
      </c>
      <c r="LU26" s="40" t="str">
        <f>IF(SUM(LG26:LH26,LJ26)-LI26&gt;0,SUM(LG26:LH26,LJ26)-LI26,"")</f>
        <v/>
      </c>
      <c r="LV26" s="40" t="str">
        <f>IF(SUM(KZ26,LD26,LH26)&gt;0,SUM(KZ26,LD26,LH26),"")</f>
        <v/>
      </c>
      <c r="LW26" s="40" t="str">
        <f>IF(SUM(LT26,LU26)&gt;0,SUM(LT26,LU26),"")</f>
        <v/>
      </c>
      <c r="LX26" s="40" t="str">
        <f>IF(SUM(LL26,LP26)&gt;0,SUM(LL26,LP26),"")</f>
        <v/>
      </c>
      <c r="LY26" s="40" t="str">
        <f>IF(SUM(LK26:LL26,LN26:LP26,LR26)-SUM(LM26,LQ26)&gt;0,SUM(LK26:LL26,LN26:LP26,LR26)-SUM(LM26,LQ26),"")</f>
        <v/>
      </c>
      <c r="LZ26" s="40" t="str">
        <f>IF(SUM(LT26,LU26,LY26)&gt;0,SUM(LT26,LU26,LY26),"")</f>
        <v/>
      </c>
      <c r="MA26" s="18"/>
      <c r="MB26" s="18"/>
      <c r="MC26" s="18"/>
      <c r="MD26" s="18"/>
      <c r="ME26" s="18"/>
      <c r="MF26" s="18"/>
      <c r="MG26" s="18"/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1" t="str">
        <f>IF(SUM(MB26,MF26)&gt;0,SUM(MB26,MF26),"")</f>
        <v/>
      </c>
      <c r="MV26" s="11" t="str">
        <f>IF(SUM(MA26:MB26,MD26:MF26,MH26)-MC26-MG26&gt;0,SUM(MA26:MB26,MD26:MF26,MH26)-MC26-MG26,"")</f>
        <v/>
      </c>
      <c r="MW26" s="11" t="str">
        <f>IF(SUM(MI26:MJ26,ML26)-MK26&gt;0,SUM(MI26:MJ26,ML26)-MK26,"")</f>
        <v/>
      </c>
      <c r="MX26" s="11" t="str">
        <f>IF(SUM(MB26,MF26,MJ26)&gt;0,SUM(MB26,MF26,MJ26),"")</f>
        <v/>
      </c>
      <c r="MY26" s="11" t="str">
        <f>IF(SUM(MV26,MW26)&gt;0,SUM(MV26,MW26),"")</f>
        <v/>
      </c>
      <c r="MZ26" s="11" t="str">
        <f>IF(SUM(MN26,MR26)&gt;0,SUM(MN26,MR26),"")</f>
        <v/>
      </c>
      <c r="NA26" s="11" t="str">
        <f>IF(SUM(MM26:MN26,MP26:MR26,MT26)-SUM(MO26,MS26)&gt;0,SUM(MM26:MN26,MP26:MR26,MT26)-SUM(MO26,MS26),"")</f>
        <v/>
      </c>
      <c r="NB26" s="11" t="str">
        <f>IF(SUM(MV26,MW26,NA26)&gt;0,SUM(MV26,MW26,NA26),"")</f>
        <v/>
      </c>
      <c r="NC26" s="17"/>
      <c r="ND26" s="17"/>
      <c r="NE26" s="17"/>
      <c r="NF26" s="17"/>
      <c r="NG26" s="17"/>
      <c r="NH26" s="17"/>
      <c r="NI26" s="17"/>
      <c r="NJ26" s="17"/>
      <c r="NK26" s="17"/>
      <c r="NL26" s="17"/>
      <c r="NM26" s="17"/>
      <c r="NN26" s="17"/>
      <c r="NO26" s="17"/>
      <c r="NP26" s="17"/>
      <c r="NQ26" s="17"/>
      <c r="NR26" s="17"/>
      <c r="NS26" s="17"/>
      <c r="NT26" s="17"/>
      <c r="NU26" s="17"/>
      <c r="NV26" s="17"/>
      <c r="NW26" s="40" t="str">
        <f>IF(SUM(ND26,NH26)&gt;0,SUM(ND26,NH26),"")</f>
        <v/>
      </c>
      <c r="NX26" s="40" t="str">
        <f>IF(SUM(NC26:ND26,NF26:NH26,NJ26)-NE26-NI26&gt;0,SUM(NC26:ND26,NF26:NH26,NJ26)-NE26-NI26,"")</f>
        <v/>
      </c>
      <c r="NY26" s="40" t="str">
        <f>IF(SUM(NK26:NL26,NN26)-NM26&gt;0,SUM(NK26:NL26,NN26)-NM26,"")</f>
        <v/>
      </c>
      <c r="NZ26" s="40" t="str">
        <f>IF(SUM(ND26,NH26,NL26)&gt;0,SUM(ND26,NH26,NL26),"")</f>
        <v/>
      </c>
      <c r="OA26" s="40" t="str">
        <f>IF(SUM(NX26,NY26)&gt;0,SUM(NX26,NY26),"")</f>
        <v/>
      </c>
      <c r="OB26" s="40" t="str">
        <f>IF(SUM(NP26,NT26)&gt;0,SUM(NP26,NT26),"")</f>
        <v/>
      </c>
      <c r="OC26" s="40" t="str">
        <f>IF(SUM(NO26:NP26,NR26:NT26,NV26)-SUM(NQ26,NU26)&gt;0,SUM(NO26:NP26,NR26:NT26,NV26)-SUM(NQ26,NU26),"")</f>
        <v/>
      </c>
      <c r="OD26" s="40" t="str">
        <f>IF(SUM(NX26,NY26,OC26)&gt;0,SUM(NX26,NY26,OC26),"")</f>
        <v/>
      </c>
      <c r="OE26" s="18"/>
      <c r="OF26" s="18"/>
      <c r="OG26" s="18"/>
      <c r="OH26" s="18"/>
      <c r="OI26" s="18"/>
      <c r="OJ26" s="18"/>
      <c r="OK26" s="18"/>
      <c r="OL26" s="18"/>
      <c r="OM26" s="18"/>
      <c r="ON26" s="18"/>
      <c r="OO26" s="18"/>
      <c r="OP26" s="18"/>
      <c r="OQ26" s="18"/>
      <c r="OR26" s="18"/>
      <c r="OS26" s="18"/>
      <c r="OT26" s="18"/>
      <c r="OU26" s="18"/>
      <c r="OV26" s="18"/>
      <c r="OW26" s="18"/>
      <c r="OX26" s="18"/>
      <c r="OY26" s="11" t="str">
        <f>IF(SUM(OF26,OJ26)&gt;0,SUM(OF26,OJ26),"")</f>
        <v/>
      </c>
      <c r="OZ26" s="11" t="str">
        <f>IF(SUM(OE26:OF26,OH26:OJ26,OL26)-OG26-OK26&gt;0,SUM(OE26:OF26,OH26:OJ26,OL26)-OG26-OK26,"")</f>
        <v/>
      </c>
      <c r="PA26" s="11" t="str">
        <f>IF(SUM(OM26:ON26,OP26)-OO26&gt;0,SUM(OM26:ON26,OP26)-OO26,"")</f>
        <v/>
      </c>
      <c r="PB26" s="11" t="str">
        <f>IF(SUM(OF26,OJ26,ON26)&gt;0,SUM(OF26,OJ26,ON26),"")</f>
        <v/>
      </c>
      <c r="PC26" s="11" t="str">
        <f>IF(SUM(OZ26,PA26)&gt;0,SUM(OZ26,PA26),"")</f>
        <v/>
      </c>
      <c r="PD26" s="11" t="str">
        <f>IF(SUM(OR26,OV26)&gt;0,SUM(OR26,OV26),"")</f>
        <v/>
      </c>
      <c r="PE26" s="11" t="str">
        <f>IF(SUM(OQ26:OR26,OT26:OV26,OX26)-SUM(OS26,OW26)&gt;0,SUM(OQ26:OR26,OT26:OV26,OX26)-SUM(OS26,OW26),"")</f>
        <v/>
      </c>
      <c r="PF26" s="11" t="str">
        <f>IF(SUM(OZ26,PA26,PE26)&gt;0,SUM(OZ26,PA26,PE26),"")</f>
        <v/>
      </c>
      <c r="PG26" s="17"/>
      <c r="PH26" s="17"/>
      <c r="PI26" s="17"/>
      <c r="PJ26" s="17"/>
      <c r="PK26" s="17"/>
      <c r="PL26" s="17"/>
      <c r="PM26" s="17"/>
      <c r="PN26" s="17"/>
      <c r="PO26" s="17"/>
      <c r="PP26" s="17"/>
      <c r="PQ26" s="17"/>
      <c r="PR26" s="17"/>
      <c r="PS26" s="17"/>
      <c r="PT26" s="17"/>
      <c r="PU26" s="17"/>
      <c r="PV26" s="17"/>
      <c r="PW26" s="17"/>
      <c r="PX26" s="17"/>
      <c r="PY26" s="17"/>
      <c r="PZ26" s="17"/>
      <c r="QA26" s="40" t="str">
        <f>IF(SUM(PH26,PL26)&gt;0,SUM(PH26,PL26),"")</f>
        <v/>
      </c>
      <c r="QB26" s="40" t="str">
        <f>IF(SUM(PG26:PH26,PJ26:PL26,PN26)-PI26-PM26&gt;0,SUM(PG26:PH26,PJ26:PL26,PN26)-PI26-PM26,"")</f>
        <v/>
      </c>
      <c r="QC26" s="40" t="str">
        <f>IF(SUM(PO26:PP26,PR26)-PQ26&gt;0,SUM(PO26:PP26,PR26)-PQ26,"")</f>
        <v/>
      </c>
      <c r="QD26" s="40" t="str">
        <f>IF(SUM(PH26,PL26,PP26)&gt;0,SUM(PH26,PL26,PP26),"")</f>
        <v/>
      </c>
      <c r="QE26" s="40" t="str">
        <f>IF(SUM(QB26,QC26)&gt;0,SUM(QB26,QC26),"")</f>
        <v/>
      </c>
      <c r="QF26" s="40" t="str">
        <f>IF(SUM(PT26,PX26)&gt;0,SUM(PT26,PX26),"")</f>
        <v/>
      </c>
      <c r="QG26" s="40" t="str">
        <f>IF(SUM(PS26:PT26,PV26:PX26,PZ26)-SUM(PU26,PY26)&gt;0,SUM(PS26:PT26,PV26:PX26,PZ26)-SUM(PU26,PY26),"")</f>
        <v/>
      </c>
      <c r="QH26" s="40" t="str">
        <f>IF(SUM(QB26,QC26,QG26)&gt;0,SUM(QB26,QC26,QG26),"")</f>
        <v/>
      </c>
      <c r="QI26" s="18"/>
      <c r="QJ26" s="18"/>
      <c r="QK26" s="18"/>
      <c r="QL26" s="18"/>
      <c r="QM26" s="18"/>
      <c r="QN26" s="18"/>
      <c r="QO26" s="18"/>
      <c r="QP26" s="18"/>
      <c r="QQ26" s="18"/>
      <c r="QR26" s="18"/>
      <c r="QS26" s="18"/>
      <c r="QT26" s="18"/>
      <c r="QU26" s="18"/>
      <c r="QV26" s="18"/>
      <c r="QW26" s="18"/>
      <c r="QX26" s="18"/>
      <c r="QY26" s="18"/>
      <c r="QZ26" s="18"/>
      <c r="RA26" s="18"/>
      <c r="RB26" s="18"/>
      <c r="RC26" s="11" t="str">
        <f>IF(SUM(QJ26,QN26)&gt;0,SUM(QJ26,QN26),"")</f>
        <v/>
      </c>
      <c r="RD26" s="11" t="str">
        <f>IF(SUM(QI26:QJ26,QL26:QN26,QP26)-QK26-QO26&gt;0,SUM(QI26:QJ26,QL26:QN26,QP26)-QK26-QO26,"")</f>
        <v/>
      </c>
      <c r="RE26" s="11" t="str">
        <f>IF(SUM(QQ26:QR26,QT26)-QS26&gt;0,SUM(QQ26:QR26,QT26)-QS26,"")</f>
        <v/>
      </c>
      <c r="RF26" s="11" t="str">
        <f>IF(SUM(QJ26,QN26,QR26)&gt;0,SUM(QJ26,QN26,QR26),"")</f>
        <v/>
      </c>
      <c r="RG26" s="11" t="str">
        <f>IF(SUM(RD26,RE26)&gt;0,SUM(RD26,RE26),"")</f>
        <v/>
      </c>
      <c r="RH26" s="11" t="str">
        <f>IF(SUM(QV26,QZ26)&gt;0,SUM(QV26,QZ26),"")</f>
        <v/>
      </c>
      <c r="RI26" s="11" t="str">
        <f>IF(SUM(QU26:QV26,QX26:QZ26,RB26)-SUM(QW26,RA26)&gt;0,SUM(QU26:QV26,QX26:QZ26,RB26)-SUM(QW26,RA26),"")</f>
        <v/>
      </c>
      <c r="RJ26" s="11" t="str">
        <f>IF(SUM(RD26,RE26,RI26)&gt;0,SUM(RD26,RE26,RI26),"")</f>
        <v/>
      </c>
      <c r="RK26" s="17"/>
      <c r="RL26" s="17"/>
      <c r="RM26" s="17"/>
      <c r="RN26" s="17"/>
      <c r="RO26" s="17"/>
      <c r="RP26" s="17"/>
      <c r="RQ26" s="17"/>
      <c r="RR26" s="17"/>
      <c r="RS26" s="17"/>
      <c r="RT26" s="17"/>
      <c r="RU26" s="17"/>
      <c r="RV26" s="17"/>
      <c r="RW26" s="17"/>
      <c r="RX26" s="17"/>
      <c r="RY26" s="17"/>
      <c r="RZ26" s="17"/>
      <c r="SA26" s="17"/>
      <c r="SB26" s="17"/>
      <c r="SC26" s="17"/>
      <c r="SD26" s="17"/>
      <c r="SE26" s="40" t="str">
        <f>IF(SUM(RL26,RP26)&gt;0,SUM(RL26,RP26),"")</f>
        <v/>
      </c>
      <c r="SF26" s="40" t="str">
        <f>IF(SUM(RK26:RL26,RN26:RP26,RR26)-RM26-RQ26&gt;0,SUM(RK26:RL26,RN26:RP26,RR26)-RM26-RQ26,"")</f>
        <v/>
      </c>
      <c r="SG26" s="40" t="str">
        <f>IF(SUM(RS26:RT26,RV26)-RU26&gt;0,SUM(RS26:RT26,RV26)-RU26,"")</f>
        <v/>
      </c>
      <c r="SH26" s="40" t="str">
        <f>IF(SUM(RL26,RP26,RT26)&gt;0,SUM(RL26,RP26,RT26),"")</f>
        <v/>
      </c>
      <c r="SI26" s="40" t="str">
        <f>IF(SUM(SF26,SG26)&gt;0,SUM(SF26,SG26),"")</f>
        <v/>
      </c>
      <c r="SJ26" s="40" t="str">
        <f>IF(SUM(RX26,SB26)&gt;0,SUM(RX26,SB26),"")</f>
        <v/>
      </c>
      <c r="SK26" s="40" t="str">
        <f>IF(SUM(RW26:RX26,RZ26:SB26,SD26)-SUM(RY26,SC26)&gt;0,SUM(RW26:RX26,RZ26:SB26,SD26)-SUM(RY26,SC26),"")</f>
        <v/>
      </c>
      <c r="SL26" s="40" t="str">
        <f>IF(SUM(SF26,SG26,SK26)&gt;0,SUM(SF26,SG26,SK26),"")</f>
        <v/>
      </c>
      <c r="SM26" s="26">
        <f>IF($CA26="P",BK26,(BK26+AO26)/2)</f>
        <v>17.75</v>
      </c>
      <c r="SN26" s="26">
        <f>IF($CA26="P",BL26,(BL26+AP26)/2)</f>
        <v>8</v>
      </c>
      <c r="SO26" s="26">
        <f>IF($CA26="P",BM26,(BM26+AQ26)/2)</f>
        <v>0.2</v>
      </c>
      <c r="SP26" s="26">
        <f>IF($CA26="P",BN26,(BN26+AR26)/2)</f>
        <v>0.15</v>
      </c>
      <c r="SQ26" s="26">
        <f>IF($CA26="P",BO26,(BO26+AS26)/2)</f>
        <v>15.25</v>
      </c>
      <c r="SR26" s="26">
        <f>IF($CA26="P",BP26,(BP26+AT26)/2)</f>
        <v>3.2</v>
      </c>
      <c r="SS26" s="26">
        <f>IF($CA26="P",BQ26,(BQ26+AU26)/2)</f>
        <v>0</v>
      </c>
      <c r="ST26" s="26">
        <f>IF($CA26="P",BR26,(BR26+AV26)/2)</f>
        <v>0</v>
      </c>
      <c r="SU26" s="26">
        <f>IF($CA26="P",BS26,(BS26+AW26)/2)</f>
        <v>0</v>
      </c>
      <c r="SV26" s="26">
        <f>IF($CA26="P",BT26,(BT26+AX26)/2)</f>
        <v>0</v>
      </c>
      <c r="SW26" s="26">
        <f>IF($CA26="P",BU26,(BU26+AY26)/2)</f>
        <v>0</v>
      </c>
      <c r="SX26" s="26">
        <f>IF($CA26="P",BV26,(BV26+AZ26)/2)</f>
        <v>0</v>
      </c>
      <c r="SY26" s="26">
        <f>IF($CA26="P",BW26,(BW26+BA26)/2)</f>
        <v>0</v>
      </c>
      <c r="SZ26" s="26">
        <f>IF($CA26="P",BX26,(BX26+BB26)/2)</f>
        <v>0</v>
      </c>
      <c r="TA26" s="26">
        <f>IF($CA26="P",BY26,(BY26+BC26)/2)</f>
        <v>0</v>
      </c>
      <c r="TB26" s="26">
        <f>IF($CA26="P",BZ26,(BZ26+BD26)/2)</f>
        <v>0</v>
      </c>
      <c r="TC26" s="28" t="s">
        <v>53</v>
      </c>
      <c r="TD26" s="11">
        <f>IF(SUM(SN26,SR26)&gt;0,SUM(SN26,SR26),"")</f>
        <v>11.2</v>
      </c>
      <c r="TE26" s="11">
        <f>IF(SUM(SM26:SN26,SP26:SR26,ST26)-SO26-SS26&gt;0,SUM(SM26:SN26,SP26:SR26,ST26)-SO26-SS26,"")</f>
        <v>44.15</v>
      </c>
      <c r="TF26" s="11" t="str">
        <f>IF(SUM(SV26,SZ26)&gt;0,SUM(SV26,SZ26),"")</f>
        <v/>
      </c>
      <c r="TG26" s="11" t="str">
        <f>IF(SUM(SU26:SV26,SX26:SZ26,TB26)-SUM(SW26,TA26)&gt;0,SUM(SU26:SV26,SX26:SZ26,TB26)-SUM(SW26,TA26),"")</f>
        <v/>
      </c>
      <c r="TH26" s="11">
        <f>IF(SUM(TE26,TG26)&gt;0,SUM(TE26,TG26),"")</f>
        <v>44.15</v>
      </c>
    </row>
    <row r="27" spans="1:528" x14ac:dyDescent="0.2">
      <c r="A27" s="4" t="str" cm="1">
        <f t="array" ref="A27">IF(AND(H27&lt;&gt;"",H27&lt;&gt;"No DD"),SUMPRODUCT((H$4:H$32&lt;&gt;"")*(H$4:H$32&lt;&gt;"No DD")*(E$4:E$32&gt;E27))+1,IF(H27="No DD",SUMPRODUCT((H$4:H$32="No DD")*(E$4:E$32&gt;E27))+1+SUMPRODUCT((H$4:H$32&lt;&gt;"")*(H$4:H$32&lt;&gt;"No DD")),""))</f>
        <v/>
      </c>
      <c r="B27" s="5" t="s">
        <v>202</v>
      </c>
      <c r="C27" s="4" t="s">
        <v>5</v>
      </c>
      <c r="D27" s="4">
        <v>2008</v>
      </c>
      <c r="E27" s="9">
        <f>SUM(J27:P27)+SUM(J27:M27)*0.0000001+SUM(J27)*0.0000000000001</f>
        <v>83.200008320004429</v>
      </c>
      <c r="F27" s="3" t="str">
        <f>IF(OR(AND(AJ27&gt;=AN$34,AK27&gt;=AN$38,AJ27&lt;&gt;"",AI27=""),AND(AL27&gt;=AN$34,AM27&gt;=AN$38,AL27&lt;&gt;"",AI27=""),AND(BF27&gt;=BJ$34,BG27&gt;=BJ$38,BF27&lt;&gt;"",BE27=""),AND(BH27&gt;=BJ$34,BI27&gt;=BJ$38,BH27&lt;&gt;"",BE27=""),AND(CB27&gt;=CF$34,CC27&gt;=CF$38,CB27&lt;&gt;"",CA27=""),AND(CD27&gt;=CF$34,CE27&gt;=CF$38,CD27&lt;&gt;""),AND(DC27&gt;=DJ$34,DD27&gt;=DJ$38,DC27&lt;&gt;""),AND(DH27&gt;=DJ$34,DI27&gt;=DJ$38,DH27&lt;&gt;""),AND(EE27&gt;=EL$34,EF27&gt;=EL$38,EE27&lt;&gt;""),AND(EJ27&gt;=EL$34,EK27&gt;=EL$38,EJ27&lt;&gt;""),AND(FG27&gt;=FN$34,FH27&gt;=FN$38,FG27&lt;&gt;""),AND(FL27&gt;=FN$34,FM27&gt;=FN$38,FL27&lt;&gt;""),AND(GI27&gt;=GP$34,GJ27&gt;=GP$38,GI27&lt;&gt;""),AND(GN27&gt;=GP$34,GO27&gt;=GP$38,GN27&lt;&gt;""),AND(HK27&gt;=HR$34,HL27&gt;=HR$38,HK27&lt;&gt;""),AND(HP27&gt;=HR$34,HQ27&gt;=HR$38,HP27&lt;&gt;""),AND(IM27&gt;=IT$34,IN27&gt;=IT$38,IM27&lt;&gt;""),AND(IR27&gt;=IT$34,IS27&gt;=IT$38,IR27&lt;&gt;""),AND(JO27&gt;=JV$34,JP27&gt;=JV$38,JO27&lt;&gt;""),AND(JT27&gt;=JV$34,JU27&gt;=JV$38,JT27&lt;&gt;""),AND(KQ27&gt;=KX$34,KR27&gt;=KX$38,KQ27&lt;&gt;""),AND(KV27&gt;=KX$34,KW27&gt;=KX$38,KV27&lt;&gt;""),AND(LS27&gt;=LZ$34,LT27&gt;=LZ$38,LS27&lt;&gt;""),AND(LX27&gt;=LZ$34,LY27&gt;=LZ$38,LX27&lt;&gt;""),AND(MU27&gt;=NB$34,MV27&gt;=NB$38,MU27&lt;&gt;""),AND(MZ27&gt;=NB$34,NA27&gt;=NB$38,MZ27&lt;&gt;""),AND(NW27&gt;=OD$34,NX27&gt;=OD$38,NW27&lt;&gt;""),AND(OB27&gt;=OD$34,OC27&gt;=OD$38,OB27&lt;&gt;""),AND(OY27&gt;=PF$34,OZ27&gt;=PF$38,OY27&lt;&gt;""),AND(PD27&gt;=PF$34,PE27&gt;=PF$38,PD27&lt;&gt;""),AND(QA27&gt;=QH$34,QB27&gt;=QH$38,QA27&lt;&gt;""),AND(QF27&gt;=QH$34,QG27&gt;=QH$38,QF27&lt;&gt;""),AND(RC27&gt;=RJ$34,RD27&gt;=RJ$38,RC27&lt;&gt;""),AND(RH27&gt;=RJ$34,RI27&gt;=RJ$38,RH27&lt;&gt;""),AND(SE27&gt;=SL$34,SF27&gt;=SL$38,SE27&lt;&gt;""),AND(SJ27&gt;=SL$34,SK27&gt;=SL$38,SJ27&lt;&gt;"")),"P","")</f>
        <v/>
      </c>
      <c r="G27" s="3" t="str">
        <f>IF(OR(AND(AK27&gt;=AN$38,AK27&lt;&gt;"",AI27=""),AND(AM27&gt;=AN$38,AM27&lt;&gt;"",AI27=""),AND(BG27&gt;=BJ$38,BG27&lt;&gt;"",BE27=""),AND(BI27&gt;=BJ$38,BI27&lt;&gt;"",BE27=""),AND(CC27&gt;=CF$38,CC27&lt;&gt;"",CA27=""),AND(CE27&gt;=CF$38,CE27&lt;&gt;"",CA27=""),AND(DD27&gt;=DJ$38,DD27&lt;&gt;""),AND(DI27&gt;=DJ$38,DI27&lt;&gt;""),AND(EF27&gt;=EL$38,EF27&lt;&gt;""),AND(EK27&gt;=EL$38,EK27&lt;&gt;""),AND(FH27&gt;=FN$38,FH27&lt;&gt;""),AND(FM27&gt;=FN$38,FM27&lt;&gt;""),AND(GJ27&gt;=GP$38,GJ27&lt;&gt;""),AND(GO27&gt;=GP$38,GO27&lt;&gt;""),AND(HL27&gt;=HR$38,HL27&lt;&gt;""),AND(HQ27&gt;=HR$38,HQ27&lt;&gt;""),AND(IN27&gt;=IT$38,IN27&lt;&gt;""),AND(IS27&gt;=IT$38,IS27&lt;&gt;""),AND(JP27&gt;=JV$38,JP27&lt;&gt;""),AND(JU27&gt;=JV$38,JU27&lt;&gt;""),AND(KR27&gt;=KX$38,KR27&lt;&gt;""),AND(KW27&gt;=KX$38,KW27&lt;&gt;""),AND(LT27&gt;=LZ$38,LT27&lt;&gt;""),AND(LY27&gt;=LZ$38,LY27&lt;&gt;""),AND(MV27&gt;=NB$38,MV27&lt;&gt;""),AND(NA27&gt;=NB$38,NA27&lt;&gt;""),AND(NX27&gt;=OD$38,NX27&lt;&gt;""),AND(OC27&gt;=OD$38,OC27&lt;&gt;""),AND(OZ27&gt;=PF$38,OZ27&lt;&gt;""),AND(PE27&gt;=PF$38,PE27&lt;&gt;""),AND(QB27&gt;=QH$38,QB27&lt;&gt;""),AND(QG27&gt;=QH$38,QG27&lt;&gt;""),AND(RD27&gt;=RJ$38,RD27&lt;&gt;""),AND(RI27&gt;=RJ$38,RI27&lt;&gt;""),AND(SF27&gt;=SL$38,SF27&lt;&gt;""),AND(SK27&gt;=SL$38,SK27&lt;&gt;"")),"P","")</f>
        <v/>
      </c>
      <c r="H27" s="36" t="str">
        <f>IF(AND(G27="P",F27=""),"No DD",IF(OR(AND(AJ27&gt;=AN$37,AK27&gt;=AN$41,AJ27&lt;&gt;"",AI27=""),AND(AL27&gt;=AN$37,AM27&gt;=AN$41,AL27&lt;&gt;"",AI27=""),AND(BF27&gt;=BJ$37,BG27&gt;=BJ$41,BF27&lt;&gt;"",BE27=""),AND(BH27&gt;=BJ$37,BI27&gt;=BJ$41,BH27&lt;&gt;"",BE27=""),AND(CB27&gt;=CF$37,CC27&gt;=CF$41,CB27&lt;&gt;"",CA27=""),AND(CD27&gt;=CF$37,CE27&gt;=CF$41,CD27&lt;&gt;""),AND(DC27&gt;=DJ$37,DD27&gt;=DJ$41,DC27&lt;&gt;""),AND(DH27&gt;=DJ$37,DI27&gt;=DJ$41,DH27&lt;&gt;""),AND(EE27&gt;=EL$37,EF27&gt;=EL$41,EE27&lt;&gt;""),AND(EJ27&gt;=EL$37,EK27&gt;=EL$41,EJ27&lt;&gt;""),AND(FG27&gt;=FN$37,FH27&gt;=FN$41,FG27&lt;&gt;""),AND(FL27&gt;=FN$37,FM27&gt;=FN$41,FL27&lt;&gt;""),AND(GI27&gt;=GP$37,GJ27&gt;=GP$41,GI27&lt;&gt;""),AND(GN27&gt;=GP$37,GO27&gt;=GP$41,GN27&lt;&gt;""),AND(HK27&gt;=HR$37,HL27&gt;=HR$41,HK27&lt;&gt;""),AND(HP27&gt;=HR$37,HQ27&gt;=HR$41,HP27&lt;&gt;""),AND(IM27&gt;=IT$37,IN27&gt;=IT$41,IM27&lt;&gt;""),AND(IR27&gt;=IT$37,IS27&gt;=IT$41,IR27&lt;&gt;""),AND(JO27&gt;=JV$37,JP27&gt;=JV$41,JO27&lt;&gt;""),AND(JT27&gt;=JV$37,JU27&gt;=JV$41,JT27&lt;&gt;""),AND(KQ27&gt;=KX$37,KR27&gt;=KX$41,KQ27&lt;&gt;""),AND(KV27&gt;=KX$37,KW27&gt;=KX$41,KV27&lt;&gt;""),AND(LS27&gt;=LZ$37,LT27&gt;=LZ$41,LS27&lt;&gt;""),AND(LX27&gt;=LZ$37,LY27&gt;=LZ$41,LX27&lt;&gt;""),AND(MU27&gt;=NB$37,MV27&gt;=NB$41,MU27&lt;&gt;""),AND(MZ27&gt;=NB$37,NA27&gt;=NB$41,MZ27&lt;&gt;""),AND(NW27&gt;=OD$37,NX27&gt;=OD$41,NW27&lt;&gt;""),AND(OB27&gt;=OD$37,OC27&gt;=OD$41,OB27&lt;&gt;""),AND(OY27&gt;=PF$37,OZ27&gt;=PF$41,OY27&lt;&gt;""),AND(PD27&gt;=PF$37,PE27&gt;=PF$41,PD27&lt;&gt;""),AND(QA27&gt;=QH$37,QB27&gt;=QH$41,QA27&lt;&gt;""),AND(QF27&gt;=QH$37,QG27&gt;=QH$41,QF27&lt;&gt;""),AND(RC27&gt;=RJ$37,RD27&gt;=RJ$41,RC27&lt;&gt;""),AND(RH27&gt;=RJ$37,RI27&gt;=RJ$41,RH27&lt;&gt;""),AND(SE27&gt;=SL$37,SF27&gt;=SL$41,SE27&lt;&gt;""),AND(SJ27&gt;=SL$37,SK27&gt;=SL$41,SJ27&lt;&gt;"")),"Merit",IF(OR(AND(AJ27&gt;=AN$36,AK27&gt;=AN$40,AJ27&lt;&gt;"",AI27=""),AND(AL27&gt;=AN$36,AM27&gt;=AN$40,AL27&lt;&gt;"",AI27=""),AND(BF27&gt;=BJ$36,BG27&gt;=BJ$40,BF27&lt;&gt;"",BE27=""),AND(BH27&gt;=BJ$36,BI27&gt;=BJ$40,BH27&lt;&gt;"",BE27=""),AND(CB27&gt;=CF$36,CC27&gt;=CF$40,CB27&lt;&gt;"",CA27=""),AND(CD27&gt;=CF$36,CE27&gt;=CF$40,CD27&lt;&gt;""),AND(DC27&gt;=DJ$36,DD27&gt;=DJ$40,DC27&lt;&gt;""),AND(DH27&gt;=DJ$36,DI27&gt;=DJ$40,DH27&lt;&gt;""),AND(EE27&gt;=EL$36,EF27&gt;=EL$40,EE27&lt;&gt;""),AND(EJ27&gt;=EL$36,EK27&gt;=EL$40,EJ27&lt;&gt;""),AND(FG27&gt;=FN$36,FH27&gt;=FN$40,FG27&lt;&gt;""),AND(FL27&gt;=FN$36,FM27&gt;=FN$40,FL27&lt;&gt;""),AND(GI27&gt;=GP$36,GJ27&gt;=GP$40,GI27&lt;&gt;""),AND(GN27&gt;=GP$36,GO27&gt;=GP$40,GN27&lt;&gt;""),AND(HK27&gt;=HR$36,HL27&gt;=HR$40,HK27&lt;&gt;""),AND(HP27&gt;=HR$36,HQ27&gt;=HR$40,HP27&lt;&gt;""),AND(IM27&gt;=IT$36,IN27&gt;=IT$40,IM27&lt;&gt;""),AND(IR27&gt;=IT$36,IS27&gt;=IT$40,IR27&lt;&gt;""),AND(JO27&gt;=JV$36,JP27&gt;=JV$40,JO27&lt;&gt;""),AND(JT27&gt;=JV$36,JU27&gt;=JV$40,JT27&lt;&gt;""),AND(KQ27&gt;=KX$36,KR27&gt;=KX$40,KQ27&lt;&gt;""),AND(KV27&gt;=KX$36,KW27&gt;=KX$40,KV27&lt;&gt;""),AND(LS27&gt;=LZ$36,LT27&gt;=LZ$40,LS27&lt;&gt;""),AND(LX27&gt;=LZ$36,LY27&gt;=LZ$40,LX27&lt;&gt;""),AND(MU27&gt;=NB$36,MV27&gt;=NB$40,MU27&lt;&gt;""),AND(MZ27&gt;=NB$36,NA27&gt;=NB$40,MZ27&lt;&gt;""),AND(NW27&gt;=OD$36,NX27&gt;=OD$40,NW27&lt;&gt;""),AND(OB27&gt;=OD$36,OC27&gt;=OD$40,OB27&lt;&gt;""),AND(OY27&gt;=PF$36,OZ27&gt;=PF$40,OY27&lt;&gt;""),AND(PD27&gt;=PF$36,PE27&gt;=PF$40,PD27&lt;&gt;""),AND(QA27&gt;=QH$36,QB27&gt;=QH$40,QA27&lt;&gt;""),AND(QF27&gt;=QH$36,QG27&gt;=QH$40,QF27&lt;&gt;""),AND(RC27&gt;=RJ$36,RD27&gt;=RJ$40,RC27&lt;&gt;""),AND(RH27&gt;=RJ$36,RI27&gt;=RJ$40,RH27&lt;&gt;""),AND(SE27&gt;=SL$36,SF27&gt;=SL$40,SE27&lt;&gt;""),AND(SJ27&gt;=SL$36,SK27&gt;=SL$40,SJ27&lt;&gt;"")),"Excellence",IF(I27="P","Worlds Team",IF(F27="P","National Team","")))))</f>
        <v/>
      </c>
      <c r="I27" s="3" t="str">
        <f>IF(OR(AND(AJ27&gt;=AN$35,AK27&gt;=AN$39,AJ27&lt;&gt;"",AI27=""),AND(AL27&gt;=AN$35,AM27&gt;=AN$39,AL27&lt;&gt;"",AI27=""),AND(BF27&gt;=BJ$35,BG27&gt;=BJ$39,BF27&lt;&gt;"",BE27=""),AND(BH27&gt;=BJ$35,BI27&gt;=BJ$39,BH27&lt;&gt;"",BE27=""),AND(CB27&gt;=CF$35,CC27&gt;=CF$39,CB27&lt;&gt;"",CA27=""),AND(CD27&gt;=CF$35,CE27&gt;=CF$39,CD27&lt;&gt;""),AND(DC27&gt;=DJ$35,DD27&gt;=DJ$39,DC27&lt;&gt;""),AND(DH27&gt;=DJ$35,DI27&gt;=DJ$39,DH27&lt;&gt;""),AND(EE27&gt;=EL$35,EF27&gt;=EL$39,EE27&lt;&gt;""),AND(EJ27&gt;=EL$35,EK27&gt;=EL$39,EJ27&lt;&gt;""),AND(FG27&gt;=FN$35,FH27&gt;=FN$39,FG27&lt;&gt;""),AND(FL27&gt;=FN$35,FM27&gt;=FN$39,FL27&lt;&gt;""),AND(GI27&gt;=GP$35,GJ27&gt;=GP$39,GI27&lt;&gt;""),AND(GN27&gt;=GP$35,GO27&gt;=GP$39,GN27&lt;&gt;""),AND(HK27&gt;=HR$35,HL27&gt;=HR$39,HK27&lt;&gt;""),AND(HP27&gt;=HR$35,HQ27&gt;=HR$39,HP27&lt;&gt;""),AND(IM27&gt;=IT$35,IN27&gt;=IT$39,IM27&lt;&gt;""),AND(IR27&gt;=IT$35,IS27&gt;=IT$39,IR27&lt;&gt;""),AND(JO27&gt;=JV$35,JP27&gt;=JV$39,JO27&lt;&gt;""),AND(JT27&gt;=JV$35,JU27&gt;=JV$39,JT27&lt;&gt;""),AND(KQ27&gt;=KX$35,KR27&gt;=KX$39,KQ27&lt;&gt;""),AND(KV27&gt;=KX$35,KW27&gt;=KX$39,KV27&lt;&gt;""),AND(LS27&gt;=LZ$35,LT27&gt;=LZ$39,LS27&lt;&gt;""),AND(LX27&gt;=LZ$35,LY27&gt;=LZ$39,LX27&lt;&gt;""),AND(MU27&gt;=NB$35,MV27&gt;=NB$39,MU27&lt;&gt;""),AND(MZ27&gt;=NB$35,NA27&gt;=NB$39,MZ27&lt;&gt;""),AND(NW27&gt;=OD$35,NX27&gt;=OD$39,NW27&lt;&gt;""),AND(OB27&gt;=OD$35,OC27&gt;=OD$39,OB27&lt;&gt;""),AND(OY27&gt;=PF$35,OZ27&gt;=PF$39,OY27&lt;&gt;""),AND(PD27&gt;=PF$35,PE27&gt;=PF$39,PD27&lt;&gt;""),AND(QA27&gt;=QH$35,QB27&gt;=QH$39,QA27&lt;&gt;""),AND(QF27&gt;=QH$35,QG27&gt;=QH$39,QF27&lt;&gt;""),AND(RC27&gt;=RJ$35,RD27&gt;=RJ$39,RC27&lt;&gt;""),AND(RH27&gt;=RJ$35,RI27&gt;=RJ$39,RH27&lt;&gt;""),AND(SE27&gt;=SL$35,SF27&gt;=SL$39,SE27&lt;&gt;""),AND(SJ27&gt;=SL$35,SK27&gt;=SL$39,SJ27&lt;&gt;"")),"P","")</f>
        <v/>
      </c>
      <c r="J27" s="8">
        <f>IF(COUNT(AK27,BG27,CC27)&gt;0,LARGE((AK27,BG27,CC27),1),0)</f>
        <v>44.300000000000004</v>
      </c>
      <c r="K27" s="8" t="str">
        <f>IF(J27=0,"",IF(J27=CC27,$BK$1,IF(J27=BG27,$AO$1,IF(J27=AK27,$S$1,""))))</f>
        <v>2025 Elite Canada</v>
      </c>
      <c r="L27" s="8">
        <f>IF(COUNT(AK27,BG27,CC27)&gt;1,LARGE((AK27,BG27,CC27),2),0)</f>
        <v>38.899999999999991</v>
      </c>
      <c r="M27" s="8" t="str">
        <f>IF(K27=0,"",IF(AND(L27=J27,L27=AK27,K27=BG27),$S$1,IF(AND(L27=J27,L27=AK27,L27=CC27),$S$1,IF(AND(L27=J27,L27=CC27,L27=BG27),$AO$1,IF(L27=CC27,$BK$1,IF(L27=BG27,$AO$1,IF(L27=AK27,$S$1,"")))))))</f>
        <v>2025 Nationals</v>
      </c>
      <c r="N27" s="8">
        <f>IF(MAX(AM27,BI27,CE27)&gt;0,MAX(AM27,BI27,CE27),0)</f>
        <v>0</v>
      </c>
      <c r="O27" s="8" t="str">
        <f>IF(N27=0,"",IF(N27=CE27,$BK$1,IF(N27=BI27,$AO$1,IF(N27=AM27,$S$1,""))))</f>
        <v/>
      </c>
      <c r="P27" s="8" t="str">
        <f>IF(MAX(CG27:CH27)&gt;0,MAX(CG27:CH27),"")</f>
        <v/>
      </c>
      <c r="Q27" s="11" t="str">
        <f>IF(P27="","",IF(P27=CG27,"("&amp;CG$2&amp;")",IF(P27=CH27,"("&amp;CH$2&amp;")")))</f>
        <v/>
      </c>
      <c r="R27" s="8" t="str">
        <f>IF(P27="","",IF(P27=CG27,IF(P27+IF(L27="",0,L27)=SF27,$RK$1,IF(P27+IF(L27="",0,L27)=RD27,$QI$1,IF(P27+IF(L27="",0,L27)=QB27,$PG$1,IF(P27+IF(L27="",0,L27)=OZ27,$OE$1,IF(P27+IF(L27="",0,L27)=NX27,$NC$1,IF(P27+IF(L27="",0,L27)=MV27,$MA$1,IF(P27+IF(L27="",0,L27)=LT27,$KY$1,IF(P27+IF(L27="",0,L27)=KR27,$JW$1,IF(P27+IF(L27="",0,L27)=JP27,$IU$1,IF(P27+IF(L27="",0,L27)=IN27,$HS$1,IF(P27+IF(L27="",0,L27)=HL27,$GQ$1,IF(P27+IF(L27="",0,L27)=GJ27,$FO$1,IF(P27+IF(L27="",0,L27)=FH27,$EM$1,IF(P27+IF(L27="",0,L27)=EF27,$DK$1,IF(P27+IF(L27="",0,L27)=DD27,$CI$1))))))))))))))),IF(P27=CH27,IF(P27+IF(N27="",0,N27)=SK27,$RK$1,IF(P27+IF(N27="",0,N27)=RI27,$QI$1,IF(P27+IF(N27="",0,N27)=QG27,$PG$1,IF(P27+IF(N27="",0,N27)=PE27,$OE$1,IF(P27+IF(N27="",0,N27)=OC27,$NC$1,IF(P27+IF(N27="",0,N27)=NA27,$MA$1,IF(P27+IF(N27="",0,N27)=LY27,$KY$1,IF(P27+IF(N27="",0,N27)=KW27,$JW$1,IF(P27+IF(N27="",0,N27)=JU27,$IU$1,IF(P27+IF(N27="",0,N27)=IS27,$HS$1,IF(P27+IF(N27="",0,N27)=HQ27,$GQ$1,IF(P27+IF(N27="",0,N27)=GO27,$FO$1,IF(P27+IF(N27="",0,N27)=FM27,$EM$1,IF(P27+IF(N27="",0,N27)=EK27,$DK$1,IF(P27+IF(N27="",0,N27)=DI27,$CI$1))))))))))))))))))</f>
        <v/>
      </c>
      <c r="S27" s="19">
        <v>18.600000000000001</v>
      </c>
      <c r="T27" s="19">
        <v>7.3</v>
      </c>
      <c r="U27" s="19">
        <v>0</v>
      </c>
      <c r="V27" s="19">
        <v>0</v>
      </c>
      <c r="W27" s="19">
        <v>15.2</v>
      </c>
      <c r="X27" s="19">
        <v>3.2</v>
      </c>
      <c r="Y27" s="19">
        <v>0</v>
      </c>
      <c r="Z27" s="19">
        <v>0</v>
      </c>
      <c r="AA27" s="19"/>
      <c r="AB27" s="19"/>
      <c r="AC27" s="19"/>
      <c r="AD27" s="19"/>
      <c r="AE27" s="19"/>
      <c r="AF27" s="19"/>
      <c r="AG27" s="19"/>
      <c r="AH27" s="19"/>
      <c r="AI27" s="27"/>
      <c r="AJ27" s="40">
        <f>IF(SUM(T27,X27)&gt;0,SUM(T27,X27),"")</f>
        <v>10.5</v>
      </c>
      <c r="AK27" s="40">
        <f>IF(SUM(S27:T27,V27:X27,Z27)-U27-Y27&gt;0,SUM(S27:T27,V27:X27,Z27)-U27-Y27,"")</f>
        <v>44.300000000000004</v>
      </c>
      <c r="AL27" s="40" t="str">
        <f>IF(SUM(AB27,AF27)&gt;0,SUM(AB27,AF27),"")</f>
        <v/>
      </c>
      <c r="AM27" s="40" t="str">
        <f>IF(SUM(AA27:AB27,AD27:AF27,AH27)-SUM(AC27,AG27)&gt;0,SUM(AA27:AB27,AD27:AF27,AH27)-SUM(AC27,AG27),"")</f>
        <v/>
      </c>
      <c r="AN27" s="40">
        <f>IF(SUM(AK27,AM27)&gt;0,SUM(AK27,AM27),"")</f>
        <v>44.300000000000004</v>
      </c>
      <c r="AO27" s="18">
        <v>15.2</v>
      </c>
      <c r="AP27" s="18">
        <v>3.2</v>
      </c>
      <c r="AQ27" s="18">
        <v>0</v>
      </c>
      <c r="AR27" s="18">
        <v>0</v>
      </c>
      <c r="AS27" s="18">
        <v>15.4</v>
      </c>
      <c r="AT27" s="18">
        <v>4.8</v>
      </c>
      <c r="AU27" s="18">
        <v>0</v>
      </c>
      <c r="AV27" s="18">
        <v>0.3</v>
      </c>
      <c r="AW27" s="18"/>
      <c r="AX27" s="18"/>
      <c r="AY27" s="18"/>
      <c r="AZ27" s="18"/>
      <c r="BA27" s="18"/>
      <c r="BB27" s="18"/>
      <c r="BC27" s="18"/>
      <c r="BD27" s="18"/>
      <c r="BE27" s="28"/>
      <c r="BF27" s="11">
        <f>IF(SUM(AP27,AT27)&gt;0,SUM(AP27,AT27),"")</f>
        <v>8</v>
      </c>
      <c r="BG27" s="11">
        <f>IF(SUM(AO27:AP27,AR27:AT27,AV27)-AQ27-AU27&gt;0,SUM(AO27:AP27,AR27:AT27,AV27)-AQ27-AU27,"")</f>
        <v>38.899999999999991</v>
      </c>
      <c r="BH27" s="11" t="str">
        <f>IF(SUM(AX27,BB27)&gt;0,SUM(AX27,BB27),"")</f>
        <v/>
      </c>
      <c r="BI27" s="11" t="str">
        <f>IF(SUM(AW27:AX27,AZ27:BB27,BD27)-SUM(AY27,BC27)&gt;0,SUM(AW27:AX27,AZ27:BB27,BD27)-SUM(AY27,BC27),"")</f>
        <v/>
      </c>
      <c r="BJ27" s="11">
        <f>IF(SUM(BG27,BI27)&gt;0,SUM(BG27,BI27),"")</f>
        <v>38.899999999999991</v>
      </c>
      <c r="BK27" s="19"/>
      <c r="BL27" s="19"/>
      <c r="BM27" s="19"/>
      <c r="BN27" s="19"/>
      <c r="BO27" s="19"/>
      <c r="BP27" s="19"/>
      <c r="BQ27" s="19"/>
      <c r="BR27" s="19"/>
      <c r="BS27" s="19"/>
      <c r="BT27" s="19"/>
      <c r="BU27" s="19"/>
      <c r="BV27" s="19"/>
      <c r="BW27" s="19"/>
      <c r="BX27" s="19"/>
      <c r="BY27" s="19"/>
      <c r="BZ27" s="19"/>
      <c r="CA27" s="27"/>
      <c r="CB27" s="40" t="str">
        <f>IF(SUM(BL27,BP27)&gt;0,SUM(BL27,BP27),"")</f>
        <v/>
      </c>
      <c r="CC27" s="40" t="str">
        <f>IF(SUM(BK27:BL27,BN27:BP27,BR27)-BM27-BQ27&gt;0,SUM(BK27:BL27,BN27:BP27,BR27)-BM27-BQ27,"")</f>
        <v/>
      </c>
      <c r="CD27" s="40" t="str">
        <f>IF(SUM(BT27,BX27)&gt;0,SUM(BT27,BX27),"")</f>
        <v/>
      </c>
      <c r="CE27" s="40" t="str">
        <f>IF(SUM(BS27:BT27,BV27:BX27,BZ27)-SUM(BU27,BY27)&gt;0,SUM(BS27:BT27,BV27:BX27,BZ27)-SUM(BU27,BY27),"")</f>
        <v/>
      </c>
      <c r="CF27" s="40" t="str">
        <f>IF(SUM(CC27,CE27)&gt;0,SUM(CC27,CE27),"")</f>
        <v/>
      </c>
      <c r="CG27" s="51" t="str">
        <f>IF(MAX(DD27,EF27,FH27,GJ27,HL27,IN27,JP27,KR27,LT27,MV27,NX27,OZ27,QB27,RD27,SF27)-IF(L27="",0,L27)&gt;0.001,MAX(DD27,EF27,FH27,GJ27,HL27,IN27,JP27,KR27,LT27,MV27,NX27,OZ27,QB27,RD27,SF27)-IF(L27="",0,L27),"")</f>
        <v/>
      </c>
      <c r="CH27" s="51" t="str">
        <f>IF(MAX(DI27,EK27,FM27,GO27,HQ27,IS27,JU27,KW27,LY27,NA27,OC27,PE27,QG27,RI27,SK27)-IF(N27="",0,N27)&gt;0.001,MAX(DI27,EK27,FM27,GO27,HQ27,IS27,JU27,KW27,LY27,NA27,OC27,PE27,QG27,RI27,SK27)-IF(N27="",0,N27),"")</f>
        <v/>
      </c>
      <c r="CI27" s="17"/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17"/>
      <c r="CU27" s="17"/>
      <c r="CV27" s="17"/>
      <c r="CW27" s="17"/>
      <c r="CX27" s="17"/>
      <c r="CY27" s="17"/>
      <c r="CZ27" s="17"/>
      <c r="DA27" s="17"/>
      <c r="DB27" s="17"/>
      <c r="DC27" s="40" t="str">
        <f>IF(SUM(CJ27,CN27)&gt;0,SUM(CJ27,CN27),"")</f>
        <v/>
      </c>
      <c r="DD27" s="40" t="str">
        <f>IF(SUM(CI27:CJ27,CL27:CN27,CP27)-CK27-CO27&gt;0,SUM(CI27:CJ27,CL27:CN27,CP27)-CK27-CO27,"")</f>
        <v/>
      </c>
      <c r="DE27" s="40" t="str">
        <f>IF(SUM(CQ27:CR27,CT27)-CS27&gt;0,SUM(CQ27:CR27,CT27)-CS27,"")</f>
        <v/>
      </c>
      <c r="DF27" s="40" t="str">
        <f>IF(SUM(CJ27,CN27,CR27)&gt;0,SUM(CJ27,CN27,CR27),"")</f>
        <v/>
      </c>
      <c r="DG27" s="40" t="str">
        <f>IF(SUM(DD27,DE27)&gt;0,SUM(DD27,DE27),"")</f>
        <v/>
      </c>
      <c r="DH27" s="40" t="str">
        <f>IF(SUM(CV27,CZ27)&gt;0,SUM(CV27,CZ27),"")</f>
        <v/>
      </c>
      <c r="DI27" s="40" t="str">
        <f>IF(SUM(CU27:CV27,CX27:CZ27,DB27)-SUM(CW27,DA27)&gt;0,SUM(CU27:CV27,CX27:CZ27,DB27)-SUM(CW27,DA27),"")</f>
        <v/>
      </c>
      <c r="DJ27" s="40" t="str">
        <f>IF(SUM(DD27,DE27,DI27)&gt;0,SUM(DD27,DE27,DI27),"")</f>
        <v/>
      </c>
      <c r="DK27" s="18"/>
      <c r="DL27" s="18"/>
      <c r="DM27" s="18"/>
      <c r="DN27" s="18"/>
      <c r="DO27" s="18"/>
      <c r="DP27" s="18"/>
      <c r="DQ27" s="18"/>
      <c r="DR27" s="18"/>
      <c r="DS27" s="18"/>
      <c r="DT27" s="18"/>
      <c r="DU27" s="18"/>
      <c r="DV27" s="18"/>
      <c r="DW27" s="18"/>
      <c r="DX27" s="18"/>
      <c r="DY27" s="18"/>
      <c r="DZ27" s="18"/>
      <c r="EA27" s="18"/>
      <c r="EB27" s="18"/>
      <c r="EC27" s="18"/>
      <c r="ED27" s="18"/>
      <c r="EE27" s="11" t="str">
        <f>IF(SUM(DL27,DP27)&gt;0,SUM(DL27,DP27),"")</f>
        <v/>
      </c>
      <c r="EF27" s="11" t="str">
        <f>IF(SUM(DK27:DL27,DN27:DP27,DR27)-DM27-DQ27&gt;0,SUM(DK27:DL27,DN27:DP27,DR27)-DM27-DQ27,"")</f>
        <v/>
      </c>
      <c r="EG27" s="11" t="str">
        <f>IF(SUM(DS27:DT27,DV27)-DU27&gt;0,SUM(DS27:DT27,DV27)-DU27,"")</f>
        <v/>
      </c>
      <c r="EH27" s="11" t="str">
        <f>IF(SUM(DL27,DP27,DT27)&gt;0,SUM(DL27,DP27,DT27),"")</f>
        <v/>
      </c>
      <c r="EI27" s="11" t="str">
        <f>IF(SUM(EF27,EG27)&gt;0,SUM(EF27,EG27),"")</f>
        <v/>
      </c>
      <c r="EJ27" s="11" t="str">
        <f>IF(SUM(DX27,EB27)&gt;0,SUM(DX27,EB27),"")</f>
        <v/>
      </c>
      <c r="EK27" s="11" t="str">
        <f>IF(SUM(DW27:DX27,DZ27:EB27,ED27)-SUM(DY27,EC27)&gt;0,SUM(DW27:DX27,DZ27:EB27,ED27)-SUM(DY27,EC27),"")</f>
        <v/>
      </c>
      <c r="EL27" s="11" t="str">
        <f>IF(SUM(EF27,EG27,EK27)&gt;0,SUM(EF27,EG27,EK27),"")</f>
        <v/>
      </c>
      <c r="EM27" s="17"/>
      <c r="EN27" s="17"/>
      <c r="EO27" s="17"/>
      <c r="EP27" s="17"/>
      <c r="EQ27" s="17"/>
      <c r="ER27" s="17"/>
      <c r="ES27" s="17"/>
      <c r="ET27" s="17"/>
      <c r="EU27" s="17"/>
      <c r="EV27" s="17"/>
      <c r="EW27" s="17"/>
      <c r="EX27" s="17"/>
      <c r="EY27" s="17"/>
      <c r="EZ27" s="17"/>
      <c r="FA27" s="17"/>
      <c r="FB27" s="17"/>
      <c r="FC27" s="17"/>
      <c r="FD27" s="17"/>
      <c r="FE27" s="17"/>
      <c r="FF27" s="17"/>
      <c r="FG27" s="40" t="str">
        <f>IF(SUM(EN27,ER27)&gt;0,SUM(EN27,ER27),"")</f>
        <v/>
      </c>
      <c r="FH27" s="40" t="str">
        <f>IF(SUM(EM27:EN27,EP27:ER27,ET27)-EO27-ES27&gt;0,SUM(EM27:EN27,EP27:ER27,ET27)-EO27-ES27,"")</f>
        <v/>
      </c>
      <c r="FI27" s="40" t="str">
        <f>IF(SUM(EU27:EV27,EX27)-EW27&gt;0,SUM(EU27:EV27,EX27)-EW27,"")</f>
        <v/>
      </c>
      <c r="FJ27" s="40" t="str">
        <f>IF(SUM(EN27,ER27,EV27)&gt;0,SUM(EN27,ER27,EV27),"")</f>
        <v/>
      </c>
      <c r="FK27" s="40" t="str">
        <f>IF(SUM(FH27,FI27)&gt;0,SUM(FH27,FI27),"")</f>
        <v/>
      </c>
      <c r="FL27" s="40" t="str">
        <f>IF(SUM(EZ27,FD27)&gt;0,SUM(EZ27,FD27),"")</f>
        <v/>
      </c>
      <c r="FM27" s="40" t="str">
        <f>IF(SUM(EY27:EZ27,FB27:FD27,FF27)-SUM(FA27,FE27)&gt;0,SUM(EY27:EZ27,FB27:FD27,FF27)-SUM(FA27,FE27),"")</f>
        <v/>
      </c>
      <c r="FN27" s="40" t="str">
        <f>IF(SUM(FH27,FI27,FM27)&gt;0,SUM(FH27,FI27,FM27),"")</f>
        <v/>
      </c>
      <c r="FO27" s="18"/>
      <c r="FP27" s="18"/>
      <c r="FQ27" s="18"/>
      <c r="FR27" s="18"/>
      <c r="FS27" s="18"/>
      <c r="FT27" s="18"/>
      <c r="FU27" s="18"/>
      <c r="FV27" s="18"/>
      <c r="FW27" s="18"/>
      <c r="FX27" s="18"/>
      <c r="FY27" s="18"/>
      <c r="FZ27" s="18"/>
      <c r="GA27" s="18"/>
      <c r="GB27" s="18"/>
      <c r="GC27" s="18"/>
      <c r="GD27" s="18"/>
      <c r="GE27" s="18"/>
      <c r="GF27" s="18"/>
      <c r="GG27" s="18"/>
      <c r="GH27" s="18"/>
      <c r="GI27" s="11" t="str">
        <f>IF(SUM(FP27,FT27)&gt;0,SUM(FP27,FT27),"")</f>
        <v/>
      </c>
      <c r="GJ27" s="11" t="str">
        <f>IF(SUM(FO27:FP27,FR27:FT27,FV27)-FQ27-FU27&gt;0,SUM(FO27:FP27,FR27:FT27,FV27)-FQ27-FU27,"")</f>
        <v/>
      </c>
      <c r="GK27" s="11" t="str">
        <f>IF(SUM(FW27:FX27,FZ27)-FY27&gt;0,SUM(FW27:FX27,FZ27)-FY27,"")</f>
        <v/>
      </c>
      <c r="GL27" s="11" t="str">
        <f>IF(SUM(FP27,FT27,FX27)&gt;0,SUM(FP27,FT27,FX27),"")</f>
        <v/>
      </c>
      <c r="GM27" s="11" t="str">
        <f>IF(SUM(GJ27,GK27)&gt;0,SUM(GJ27,GK27),"")</f>
        <v/>
      </c>
      <c r="GN27" s="11" t="str">
        <f>IF(SUM(GB27,GF27)&gt;0,SUM(GB27,GF27),"")</f>
        <v/>
      </c>
      <c r="GO27" s="11" t="str">
        <f>IF(SUM(GA27:GB27,GD27:GF27,GH27)-SUM(GC27,GG27)&gt;0,SUM(GA27:GB27,GD27:GF27,GH27)-SUM(GC27,GG27),"")</f>
        <v/>
      </c>
      <c r="GP27" s="11" t="str">
        <f>IF(SUM(GJ27,GK27,GO27)&gt;0,SUM(GJ27,GK27,GO27),"")</f>
        <v/>
      </c>
      <c r="GQ27" s="17"/>
      <c r="GR27" s="17"/>
      <c r="GS27" s="17"/>
      <c r="GT27" s="17"/>
      <c r="GU27" s="17"/>
      <c r="GV27" s="17"/>
      <c r="GW27" s="17"/>
      <c r="GX27" s="17"/>
      <c r="GY27" s="17"/>
      <c r="GZ27" s="17"/>
      <c r="HA27" s="17"/>
      <c r="HB27" s="17"/>
      <c r="HC27" s="17"/>
      <c r="HD27" s="17"/>
      <c r="HE27" s="17"/>
      <c r="HF27" s="17"/>
      <c r="HG27" s="17"/>
      <c r="HH27" s="17"/>
      <c r="HI27" s="17"/>
      <c r="HJ27" s="17"/>
      <c r="HK27" s="40" t="str">
        <f>IF(SUM(GR27,GV27)&gt;0,SUM(GR27,GV27),"")</f>
        <v/>
      </c>
      <c r="HL27" s="40" t="str">
        <f>IF(SUM(GQ27:GR27,GT27:GV27,GX27)-GS27-GW27&gt;0,SUM(GQ27:GR27,GT27:GV27,GX27)-GS27-GW27,"")</f>
        <v/>
      </c>
      <c r="HM27" s="40" t="str">
        <f>IF(SUM(GY27:GZ27,HB27)-HA27&gt;0,SUM(GY27:GZ27,HB27)-HA27,"")</f>
        <v/>
      </c>
      <c r="HN27" s="40" t="str">
        <f>IF(SUM(GR27,GV27,GZ27)&gt;0,SUM(GR27,GV27,GZ27),"")</f>
        <v/>
      </c>
      <c r="HO27" s="40" t="str">
        <f>IF(SUM(HL27,HM27)&gt;0,SUM(HL27,HM27),"")</f>
        <v/>
      </c>
      <c r="HP27" s="40" t="str">
        <f>IF(SUM(HD27,HH27)&gt;0,SUM(HD27,HH27),"")</f>
        <v/>
      </c>
      <c r="HQ27" s="40" t="str">
        <f>IF(SUM(HC27:HD27,HF27:HH27,HJ27)-SUM(HE27,HI27)&gt;0,SUM(HC27:HD27,HF27:HH27,HJ27)-SUM(HE27,HI27),"")</f>
        <v/>
      </c>
      <c r="HR27" s="40" t="str">
        <f>IF(SUM(HL27,HM27,HQ27)&gt;0,SUM(HL27,HM27,HQ27),"")</f>
        <v/>
      </c>
      <c r="HS27" s="18"/>
      <c r="HT27" s="18"/>
      <c r="HU27" s="18"/>
      <c r="HV27" s="18"/>
      <c r="HW27" s="18"/>
      <c r="HX27" s="18"/>
      <c r="HY27" s="18"/>
      <c r="HZ27" s="18"/>
      <c r="IA27" s="18"/>
      <c r="IB27" s="18"/>
      <c r="IC27" s="18"/>
      <c r="ID27" s="18"/>
      <c r="IE27" s="18"/>
      <c r="IF27" s="18"/>
      <c r="IG27" s="18"/>
      <c r="IH27" s="18"/>
      <c r="II27" s="18"/>
      <c r="IJ27" s="18"/>
      <c r="IK27" s="18"/>
      <c r="IL27" s="18"/>
      <c r="IM27" s="11" t="str">
        <f>IF(SUM(HT27,HX27)&gt;0,SUM(HT27,HX27),"")</f>
        <v/>
      </c>
      <c r="IN27" s="11" t="str">
        <f>IF(SUM(HS27:HT27,HV27:HX27,HZ27)-HU27-HY27&gt;0,SUM(HS27:HT27,HV27:HX27,HZ27)-HU27-HY27,"")</f>
        <v/>
      </c>
      <c r="IO27" s="11" t="str">
        <f>IF(SUM(IA27:IB27,ID27)-IC27&gt;0,SUM(IA27:IB27,ID27)-IC27,"")</f>
        <v/>
      </c>
      <c r="IP27" s="11" t="str">
        <f>IF(SUM(HT27,HX27,IB27)&gt;0,SUM(HT27,HX27,IB27),"")</f>
        <v/>
      </c>
      <c r="IQ27" s="11" t="str">
        <f>IF(SUM(IN27,IO27)&gt;0,SUM(IN27,IO27),"")</f>
        <v/>
      </c>
      <c r="IR27" s="11" t="str">
        <f>IF(SUM(IF27,IJ27)&gt;0,SUM(IF27,IJ27),"")</f>
        <v/>
      </c>
      <c r="IS27" s="11" t="str">
        <f>IF(SUM(IE27:IF27,IH27:IJ27,IL27)-SUM(IG27,IK27)&gt;0,SUM(IE27:IF27,IH27:IJ27,IL27)-SUM(IG27,IK27),"")</f>
        <v/>
      </c>
      <c r="IT27" s="11" t="str">
        <f>IF(SUM(IN27,IO27,IS27)&gt;0,SUM(IN27,IO27,IS27),"")</f>
        <v/>
      </c>
      <c r="IU27" s="17"/>
      <c r="IV27" s="17"/>
      <c r="IW27" s="17"/>
      <c r="IX27" s="17"/>
      <c r="IY27" s="17"/>
      <c r="IZ27" s="17"/>
      <c r="JA27" s="17"/>
      <c r="JB27" s="17"/>
      <c r="JC27" s="17"/>
      <c r="JD27" s="17"/>
      <c r="JE27" s="17"/>
      <c r="JF27" s="17"/>
      <c r="JG27" s="17"/>
      <c r="JH27" s="17"/>
      <c r="JI27" s="17"/>
      <c r="JJ27" s="17"/>
      <c r="JK27" s="17"/>
      <c r="JL27" s="17"/>
      <c r="JM27" s="17"/>
      <c r="JN27" s="17"/>
      <c r="JO27" s="40" t="str">
        <f>IF(SUM(IV27,IZ27)&gt;0,SUM(IV27,IZ27),"")</f>
        <v/>
      </c>
      <c r="JP27" s="40" t="str">
        <f>IF(SUM(IU27:IV27,IX27:IZ27,JB27)-IW27-JA27&gt;0,SUM(IU27:IV27,IX27:IZ27,JB27)-IW27-JA27,"")</f>
        <v/>
      </c>
      <c r="JQ27" s="40" t="str">
        <f>IF(SUM(JC27:JD27,JF27)-JE27&gt;0,SUM(JC27:JD27,JF27)-JE27,"")</f>
        <v/>
      </c>
      <c r="JR27" s="40" t="str">
        <f>IF(SUM(IV27,IZ27,JD27)&gt;0,SUM(IV27,IZ27,JD27),"")</f>
        <v/>
      </c>
      <c r="JS27" s="40" t="str">
        <f>IF(SUM(JP27,JQ27)&gt;0,SUM(JP27,JQ27),"")</f>
        <v/>
      </c>
      <c r="JT27" s="40" t="str">
        <f>IF(SUM(JH27,JL27)&gt;0,SUM(JH27,JL27),"")</f>
        <v/>
      </c>
      <c r="JU27" s="40" t="str">
        <f>IF(SUM(JG27:JH27,JJ27:JL27,JN27)-SUM(JI27,JM27)&gt;0,SUM(JG27:JH27,JJ27:JL27,JN27)-SUM(JI27,JM27),"")</f>
        <v/>
      </c>
      <c r="JV27" s="40" t="str">
        <f>IF(SUM(JP27,JQ27,JU27)&gt;0,SUM(JP27,JQ27,JU27),"")</f>
        <v/>
      </c>
      <c r="JW27" s="18"/>
      <c r="JX27" s="18"/>
      <c r="JY27" s="18"/>
      <c r="JZ27" s="18"/>
      <c r="KA27" s="18"/>
      <c r="KB27" s="18"/>
      <c r="KC27" s="18"/>
      <c r="KD27" s="18"/>
      <c r="KE27" s="18"/>
      <c r="KF27" s="18"/>
      <c r="KG27" s="18"/>
      <c r="KH27" s="18"/>
      <c r="KI27" s="18"/>
      <c r="KJ27" s="18"/>
      <c r="KK27" s="18"/>
      <c r="KL27" s="18"/>
      <c r="KM27" s="18"/>
      <c r="KN27" s="18"/>
      <c r="KO27" s="18"/>
      <c r="KP27" s="18"/>
      <c r="KQ27" s="11" t="str">
        <f>IF(SUM(JX27,KB27)&gt;0,SUM(JX27,KB27),"")</f>
        <v/>
      </c>
      <c r="KR27" s="11" t="str">
        <f>IF(SUM(JW27:JX27,JZ27:KB27,KD27)-JY27-KC27&gt;0,SUM(JW27:JX27,JZ27:KB27,KD27)-JY27-KC27,"")</f>
        <v/>
      </c>
      <c r="KS27" s="11" t="str">
        <f>IF(SUM(KE27:KF27,KH27)-KG27&gt;0,SUM(KE27:KF27,KH27)-KG27,"")</f>
        <v/>
      </c>
      <c r="KT27" s="11" t="str">
        <f>IF(SUM(JX27,KB27,KF27)&gt;0,SUM(JX27,KB27,KF27),"")</f>
        <v/>
      </c>
      <c r="KU27" s="11" t="str">
        <f>IF(SUM(KR27,KS27)&gt;0,SUM(KR27,KS27),"")</f>
        <v/>
      </c>
      <c r="KV27" s="11" t="str">
        <f>IF(SUM(KJ27,KN27)&gt;0,SUM(KJ27,KN27),"")</f>
        <v/>
      </c>
      <c r="KW27" s="11" t="str">
        <f>IF(SUM(KI27:KJ27,KL27:KN27,KP27)-SUM(KK27,KO27)&gt;0,SUM(KI27:KJ27,KL27:KN27,KP27)-SUM(KK27,KO27),"")</f>
        <v/>
      </c>
      <c r="KX27" s="11" t="str">
        <f>IF(SUM(KR27,KS27,KW27)&gt;0,SUM(KR27,KS27,KW27),"")</f>
        <v/>
      </c>
      <c r="KY27" s="17"/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40" t="str">
        <f>IF(SUM(KZ27,LD27)&gt;0,SUM(KZ27,LD27),"")</f>
        <v/>
      </c>
      <c r="LT27" s="40" t="str">
        <f>IF(SUM(KY27:KZ27,LB27:LD27,LF27)-LA27-LE27&gt;0,SUM(KY27:KZ27,LB27:LD27,LF27)-LA27-LE27,"")</f>
        <v/>
      </c>
      <c r="LU27" s="40" t="str">
        <f>IF(SUM(LG27:LH27,LJ27)-LI27&gt;0,SUM(LG27:LH27,LJ27)-LI27,"")</f>
        <v/>
      </c>
      <c r="LV27" s="40" t="str">
        <f>IF(SUM(KZ27,LD27,LH27)&gt;0,SUM(KZ27,LD27,LH27),"")</f>
        <v/>
      </c>
      <c r="LW27" s="40" t="str">
        <f>IF(SUM(LT27,LU27)&gt;0,SUM(LT27,LU27),"")</f>
        <v/>
      </c>
      <c r="LX27" s="40" t="str">
        <f>IF(SUM(LL27,LP27)&gt;0,SUM(LL27,LP27),"")</f>
        <v/>
      </c>
      <c r="LY27" s="40" t="str">
        <f>IF(SUM(LK27:LL27,LN27:LP27,LR27)-SUM(LM27,LQ27)&gt;0,SUM(LK27:LL27,LN27:LP27,LR27)-SUM(LM27,LQ27),"")</f>
        <v/>
      </c>
      <c r="LZ27" s="40" t="str">
        <f>IF(SUM(LT27,LU27,LY27)&gt;0,SUM(LT27,LU27,LY27),"")</f>
        <v/>
      </c>
      <c r="MA27" s="18"/>
      <c r="MB27" s="18"/>
      <c r="MC27" s="18"/>
      <c r="MD27" s="18"/>
      <c r="ME27" s="18"/>
      <c r="MF27" s="18"/>
      <c r="MG27" s="18"/>
      <c r="MH27" s="18"/>
      <c r="MI27" s="18"/>
      <c r="MJ27" s="18"/>
      <c r="MK27" s="18"/>
      <c r="ML27" s="18"/>
      <c r="MM27" s="18"/>
      <c r="MN27" s="18"/>
      <c r="MO27" s="18"/>
      <c r="MP27" s="18"/>
      <c r="MQ27" s="18"/>
      <c r="MR27" s="18"/>
      <c r="MS27" s="18"/>
      <c r="MT27" s="18"/>
      <c r="MU27" s="11" t="str">
        <f>IF(SUM(MB27,MF27)&gt;0,SUM(MB27,MF27),"")</f>
        <v/>
      </c>
      <c r="MV27" s="11" t="str">
        <f>IF(SUM(MA27:MB27,MD27:MF27,MH27)-MC27-MG27&gt;0,SUM(MA27:MB27,MD27:MF27,MH27)-MC27-MG27,"")</f>
        <v/>
      </c>
      <c r="MW27" s="11" t="str">
        <f>IF(SUM(MI27:MJ27,ML27)-MK27&gt;0,SUM(MI27:MJ27,ML27)-MK27,"")</f>
        <v/>
      </c>
      <c r="MX27" s="11" t="str">
        <f>IF(SUM(MB27,MF27,MJ27)&gt;0,SUM(MB27,MF27,MJ27),"")</f>
        <v/>
      </c>
      <c r="MY27" s="11" t="str">
        <f>IF(SUM(MV27,MW27)&gt;0,SUM(MV27,MW27),"")</f>
        <v/>
      </c>
      <c r="MZ27" s="11" t="str">
        <f>IF(SUM(MN27,MR27)&gt;0,SUM(MN27,MR27),"")</f>
        <v/>
      </c>
      <c r="NA27" s="11" t="str">
        <f>IF(SUM(MM27:MN27,MP27:MR27,MT27)-SUM(MO27,MS27)&gt;0,SUM(MM27:MN27,MP27:MR27,MT27)-SUM(MO27,MS27),"")</f>
        <v/>
      </c>
      <c r="NB27" s="11" t="str">
        <f>IF(SUM(MV27,MW27,NA27)&gt;0,SUM(MV27,MW27,NA27),"")</f>
        <v/>
      </c>
      <c r="NC27" s="17"/>
      <c r="ND27" s="17"/>
      <c r="NE27" s="17"/>
      <c r="NF27" s="17"/>
      <c r="NG27" s="17"/>
      <c r="NH27" s="17"/>
      <c r="NI27" s="17"/>
      <c r="NJ27" s="17"/>
      <c r="NK27" s="17"/>
      <c r="NL27" s="17"/>
      <c r="NM27" s="17"/>
      <c r="NN27" s="17"/>
      <c r="NO27" s="17"/>
      <c r="NP27" s="17"/>
      <c r="NQ27" s="17"/>
      <c r="NR27" s="17"/>
      <c r="NS27" s="17"/>
      <c r="NT27" s="17"/>
      <c r="NU27" s="17"/>
      <c r="NV27" s="17"/>
      <c r="NW27" s="40" t="str">
        <f>IF(SUM(ND27,NH27)&gt;0,SUM(ND27,NH27),"")</f>
        <v/>
      </c>
      <c r="NX27" s="40" t="str">
        <f>IF(SUM(NC27:ND27,NF27:NH27,NJ27)-NE27-NI27&gt;0,SUM(NC27:ND27,NF27:NH27,NJ27)-NE27-NI27,"")</f>
        <v/>
      </c>
      <c r="NY27" s="40" t="str">
        <f>IF(SUM(NK27:NL27,NN27)-NM27&gt;0,SUM(NK27:NL27,NN27)-NM27,"")</f>
        <v/>
      </c>
      <c r="NZ27" s="40" t="str">
        <f>IF(SUM(ND27,NH27,NL27)&gt;0,SUM(ND27,NH27,NL27),"")</f>
        <v/>
      </c>
      <c r="OA27" s="40" t="str">
        <f>IF(SUM(NX27,NY27)&gt;0,SUM(NX27,NY27),"")</f>
        <v/>
      </c>
      <c r="OB27" s="40" t="str">
        <f>IF(SUM(NP27,NT27)&gt;0,SUM(NP27,NT27),"")</f>
        <v/>
      </c>
      <c r="OC27" s="40" t="str">
        <f>IF(SUM(NO27:NP27,NR27:NT27,NV27)-SUM(NQ27,NU27)&gt;0,SUM(NO27:NP27,NR27:NT27,NV27)-SUM(NQ27,NU27),"")</f>
        <v/>
      </c>
      <c r="OD27" s="40" t="str">
        <f>IF(SUM(NX27,NY27,OC27)&gt;0,SUM(NX27,NY27,OC27),"")</f>
        <v/>
      </c>
      <c r="OE27" s="18"/>
      <c r="OF27" s="18"/>
      <c r="OG27" s="18"/>
      <c r="OH27" s="18"/>
      <c r="OI27" s="18"/>
      <c r="OJ27" s="18"/>
      <c r="OK27" s="18"/>
      <c r="OL27" s="18"/>
      <c r="OM27" s="18"/>
      <c r="ON27" s="18"/>
      <c r="OO27" s="18"/>
      <c r="OP27" s="18"/>
      <c r="OQ27" s="18"/>
      <c r="OR27" s="18"/>
      <c r="OS27" s="18"/>
      <c r="OT27" s="18"/>
      <c r="OU27" s="18"/>
      <c r="OV27" s="18"/>
      <c r="OW27" s="18"/>
      <c r="OX27" s="18"/>
      <c r="OY27" s="11" t="str">
        <f>IF(SUM(OF27,OJ27)&gt;0,SUM(OF27,OJ27),"")</f>
        <v/>
      </c>
      <c r="OZ27" s="11" t="str">
        <f>IF(SUM(OE27:OF27,OH27:OJ27,OL27)-OG27-OK27&gt;0,SUM(OE27:OF27,OH27:OJ27,OL27)-OG27-OK27,"")</f>
        <v/>
      </c>
      <c r="PA27" s="11" t="str">
        <f>IF(SUM(OM27:ON27,OP27)-OO27&gt;0,SUM(OM27:ON27,OP27)-OO27,"")</f>
        <v/>
      </c>
      <c r="PB27" s="11" t="str">
        <f>IF(SUM(OF27,OJ27,ON27)&gt;0,SUM(OF27,OJ27,ON27),"")</f>
        <v/>
      </c>
      <c r="PC27" s="11" t="str">
        <f>IF(SUM(OZ27,PA27)&gt;0,SUM(OZ27,PA27),"")</f>
        <v/>
      </c>
      <c r="PD27" s="11" t="str">
        <f>IF(SUM(OR27,OV27)&gt;0,SUM(OR27,OV27),"")</f>
        <v/>
      </c>
      <c r="PE27" s="11" t="str">
        <f>IF(SUM(OQ27:OR27,OT27:OV27,OX27)-SUM(OS27,OW27)&gt;0,SUM(OQ27:OR27,OT27:OV27,OX27)-SUM(OS27,OW27),"")</f>
        <v/>
      </c>
      <c r="PF27" s="11" t="str">
        <f>IF(SUM(OZ27,PA27,PE27)&gt;0,SUM(OZ27,PA27,PE27),"")</f>
        <v/>
      </c>
      <c r="PG27" s="17"/>
      <c r="PH27" s="17"/>
      <c r="PI27" s="17"/>
      <c r="PJ27" s="17"/>
      <c r="PK27" s="17"/>
      <c r="PL27" s="17"/>
      <c r="PM27" s="17"/>
      <c r="PN27" s="17"/>
      <c r="PO27" s="17"/>
      <c r="PP27" s="17"/>
      <c r="PQ27" s="17"/>
      <c r="PR27" s="17"/>
      <c r="PS27" s="17"/>
      <c r="PT27" s="17"/>
      <c r="PU27" s="17"/>
      <c r="PV27" s="17"/>
      <c r="PW27" s="17"/>
      <c r="PX27" s="17"/>
      <c r="PY27" s="17"/>
      <c r="PZ27" s="17"/>
      <c r="QA27" s="40" t="str">
        <f>IF(SUM(PH27,PL27)&gt;0,SUM(PH27,PL27),"")</f>
        <v/>
      </c>
      <c r="QB27" s="40" t="str">
        <f>IF(SUM(PG27:PH27,PJ27:PL27,PN27)-PI27-PM27&gt;0,SUM(PG27:PH27,PJ27:PL27,PN27)-PI27-PM27,"")</f>
        <v/>
      </c>
      <c r="QC27" s="40" t="str">
        <f>IF(SUM(PO27:PP27,PR27)-PQ27&gt;0,SUM(PO27:PP27,PR27)-PQ27,"")</f>
        <v/>
      </c>
      <c r="QD27" s="40" t="str">
        <f>IF(SUM(PH27,PL27,PP27)&gt;0,SUM(PH27,PL27,PP27),"")</f>
        <v/>
      </c>
      <c r="QE27" s="40" t="str">
        <f>IF(SUM(QB27,QC27)&gt;0,SUM(QB27,QC27),"")</f>
        <v/>
      </c>
      <c r="QF27" s="40" t="str">
        <f>IF(SUM(PT27,PX27)&gt;0,SUM(PT27,PX27),"")</f>
        <v/>
      </c>
      <c r="QG27" s="40" t="str">
        <f>IF(SUM(PS27:PT27,PV27:PX27,PZ27)-SUM(PU27,PY27)&gt;0,SUM(PS27:PT27,PV27:PX27,PZ27)-SUM(PU27,PY27),"")</f>
        <v/>
      </c>
      <c r="QH27" s="40" t="str">
        <f>IF(SUM(QB27,QC27,QG27)&gt;0,SUM(QB27,QC27,QG27),"")</f>
        <v/>
      </c>
      <c r="QI27" s="18"/>
      <c r="QJ27" s="18"/>
      <c r="QK27" s="18"/>
      <c r="QL27" s="18"/>
      <c r="QM27" s="18"/>
      <c r="QN27" s="18"/>
      <c r="QO27" s="18"/>
      <c r="QP27" s="18"/>
      <c r="QQ27" s="18"/>
      <c r="QR27" s="18"/>
      <c r="QS27" s="18"/>
      <c r="QT27" s="18"/>
      <c r="QU27" s="18"/>
      <c r="QV27" s="18"/>
      <c r="QW27" s="18"/>
      <c r="QX27" s="18"/>
      <c r="QY27" s="18"/>
      <c r="QZ27" s="18"/>
      <c r="RA27" s="18"/>
      <c r="RB27" s="18"/>
      <c r="RC27" s="11" t="str">
        <f>IF(SUM(QJ27,QN27)&gt;0,SUM(QJ27,QN27),"")</f>
        <v/>
      </c>
      <c r="RD27" s="11" t="str">
        <f>IF(SUM(QI27:QJ27,QL27:QN27,QP27)-QK27-QO27&gt;0,SUM(QI27:QJ27,QL27:QN27,QP27)-QK27-QO27,"")</f>
        <v/>
      </c>
      <c r="RE27" s="11" t="str">
        <f>IF(SUM(QQ27:QR27,QT27)-QS27&gt;0,SUM(QQ27:QR27,QT27)-QS27,"")</f>
        <v/>
      </c>
      <c r="RF27" s="11" t="str">
        <f>IF(SUM(QJ27,QN27,QR27)&gt;0,SUM(QJ27,QN27,QR27),"")</f>
        <v/>
      </c>
      <c r="RG27" s="11" t="str">
        <f>IF(SUM(RD27,RE27)&gt;0,SUM(RD27,RE27),"")</f>
        <v/>
      </c>
      <c r="RH27" s="11" t="str">
        <f>IF(SUM(QV27,QZ27)&gt;0,SUM(QV27,QZ27),"")</f>
        <v/>
      </c>
      <c r="RI27" s="11" t="str">
        <f>IF(SUM(QU27:QV27,QX27:QZ27,RB27)-SUM(QW27,RA27)&gt;0,SUM(QU27:QV27,QX27:QZ27,RB27)-SUM(QW27,RA27),"")</f>
        <v/>
      </c>
      <c r="RJ27" s="11" t="str">
        <f>IF(SUM(RD27,RE27,RI27)&gt;0,SUM(RD27,RE27,RI27),"")</f>
        <v/>
      </c>
      <c r="RK27" s="17"/>
      <c r="RL27" s="17"/>
      <c r="RM27" s="17"/>
      <c r="RN27" s="17"/>
      <c r="RO27" s="17"/>
      <c r="RP27" s="17"/>
      <c r="RQ27" s="17"/>
      <c r="RR27" s="17"/>
      <c r="RS27" s="17"/>
      <c r="RT27" s="17"/>
      <c r="RU27" s="17"/>
      <c r="RV27" s="17"/>
      <c r="RW27" s="17"/>
      <c r="RX27" s="17"/>
      <c r="RY27" s="17"/>
      <c r="RZ27" s="17"/>
      <c r="SA27" s="17"/>
      <c r="SB27" s="17"/>
      <c r="SC27" s="17"/>
      <c r="SD27" s="17"/>
      <c r="SE27" s="40" t="str">
        <f>IF(SUM(RL27,RP27)&gt;0,SUM(RL27,RP27),"")</f>
        <v/>
      </c>
      <c r="SF27" s="40" t="str">
        <f>IF(SUM(RK27:RL27,RN27:RP27,RR27)-RM27-RQ27&gt;0,SUM(RK27:RL27,RN27:RP27,RR27)-RM27-RQ27,"")</f>
        <v/>
      </c>
      <c r="SG27" s="40" t="str">
        <f>IF(SUM(RS27:RT27,RV27)-RU27&gt;0,SUM(RS27:RT27,RV27)-RU27,"")</f>
        <v/>
      </c>
      <c r="SH27" s="40" t="str">
        <f>IF(SUM(RL27,RP27,RT27)&gt;0,SUM(RL27,RP27,RT27),"")</f>
        <v/>
      </c>
      <c r="SI27" s="40" t="str">
        <f>IF(SUM(SF27,SG27)&gt;0,SUM(SF27,SG27),"")</f>
        <v/>
      </c>
      <c r="SJ27" s="40" t="str">
        <f>IF(SUM(RX27,SB27)&gt;0,SUM(RX27,SB27),"")</f>
        <v/>
      </c>
      <c r="SK27" s="40" t="str">
        <f>IF(SUM(RW27:RX27,RZ27:SB27,SD27)-SUM(RY27,SC27)&gt;0,SUM(RW27:RX27,RZ27:SB27,SD27)-SUM(RY27,SC27),"")</f>
        <v/>
      </c>
      <c r="SL27" s="40" t="str">
        <f>IF(SUM(SF27,SG27,SK27)&gt;0,SUM(SF27,SG27,SK27),"")</f>
        <v/>
      </c>
      <c r="SM27" s="26">
        <f>IF($CA27="P",BK27,(BK27+AO27)/2)</f>
        <v>7.6</v>
      </c>
      <c r="SN27" s="26">
        <f>IF($CA27="P",BL27,(BL27+AP27)/2)</f>
        <v>1.6</v>
      </c>
      <c r="SO27" s="26">
        <f>IF($CA27="P",BM27,(BM27+AQ27)/2)</f>
        <v>0</v>
      </c>
      <c r="SP27" s="26">
        <f>IF($CA27="P",BN27,(BN27+AR27)/2)</f>
        <v>0</v>
      </c>
      <c r="SQ27" s="26">
        <f>IF($CA27="P",BO27,(BO27+AS27)/2)</f>
        <v>7.7</v>
      </c>
      <c r="SR27" s="26">
        <f>IF($CA27="P",BP27,(BP27+AT27)/2)</f>
        <v>2.4</v>
      </c>
      <c r="SS27" s="26">
        <f>IF($CA27="P",BQ27,(BQ27+AU27)/2)</f>
        <v>0</v>
      </c>
      <c r="ST27" s="26">
        <f>IF($CA27="P",BR27,(BR27+AV27)/2)</f>
        <v>0.15</v>
      </c>
      <c r="SU27" s="26">
        <f>IF($CA27="P",BS27,(BS27+AW27)/2)</f>
        <v>0</v>
      </c>
      <c r="SV27" s="26">
        <f>IF($CA27="P",BT27,(BT27+AX27)/2)</f>
        <v>0</v>
      </c>
      <c r="SW27" s="26">
        <f>IF($CA27="P",BU27,(BU27+AY27)/2)</f>
        <v>0</v>
      </c>
      <c r="SX27" s="26">
        <f>IF($CA27="P",BV27,(BV27+AZ27)/2)</f>
        <v>0</v>
      </c>
      <c r="SY27" s="26">
        <f>IF($CA27="P",BW27,(BW27+BA27)/2)</f>
        <v>0</v>
      </c>
      <c r="SZ27" s="26">
        <f>IF($CA27="P",BX27,(BX27+BB27)/2)</f>
        <v>0</v>
      </c>
      <c r="TA27" s="26">
        <f>IF($CA27="P",BY27,(BY27+BC27)/2)</f>
        <v>0</v>
      </c>
      <c r="TB27" s="26">
        <f>IF($CA27="P",BZ27,(BZ27+BD27)/2)</f>
        <v>0</v>
      </c>
      <c r="TC27" s="28" t="s">
        <v>53</v>
      </c>
      <c r="TD27" s="11">
        <f>IF(SUM(SN27,SR27)&gt;0,SUM(SN27,SR27),"")</f>
        <v>4</v>
      </c>
      <c r="TE27" s="11">
        <f>IF(SUM(SM27:SN27,SP27:SR27,ST27)-SO27-SS27&gt;0,SUM(SM27:SN27,SP27:SR27,ST27)-SO27-SS27,"")</f>
        <v>19.449999999999996</v>
      </c>
      <c r="TF27" s="11" t="str">
        <f>IF(SUM(SV27,SZ27)&gt;0,SUM(SV27,SZ27),"")</f>
        <v/>
      </c>
      <c r="TG27" s="11" t="str">
        <f>IF(SUM(SU27:SV27,SX27:SZ27,TB27)-SUM(SW27,TA27)&gt;0,SUM(SU27:SV27,SX27:SZ27,TB27)-SUM(SW27,TA27),"")</f>
        <v/>
      </c>
      <c r="TH27" s="11">
        <f>IF(SUM(TE27,TG27)&gt;0,SUM(TE27,TG27),"")</f>
        <v>19.449999999999996</v>
      </c>
    </row>
    <row r="28" spans="1:528" x14ac:dyDescent="0.2">
      <c r="A28" s="4" t="str" cm="1">
        <f t="array" ref="A28">IF(AND(H28&lt;&gt;"",H28&lt;&gt;"No DD"),SUMPRODUCT((H$4:H$32&lt;&gt;"")*(H$4:H$32&lt;&gt;"No DD")*(E$4:E$32&gt;E28))+1,IF(H28="No DD",SUMPRODUCT((H$4:H$32="No DD")*(E$4:E$32&gt;E28))+1+SUMPRODUCT((H$4:H$32&lt;&gt;"")*(H$4:H$32&lt;&gt;"No DD")),""))</f>
        <v/>
      </c>
      <c r="B28" s="5" t="s">
        <v>113</v>
      </c>
      <c r="C28" s="4" t="s">
        <v>6</v>
      </c>
      <c r="D28" s="4">
        <v>2003</v>
      </c>
      <c r="E28" s="9">
        <f>SUM(J28:P28)+SUM(J28:M28)*0.0000001+SUM(J28)*0.0000000000001</f>
        <v>64.600006460004664</v>
      </c>
      <c r="F28" s="3" t="str">
        <f>IF(OR(AND(AJ28&gt;=AN$34,AK28&gt;=AN$38,AJ28&lt;&gt;"",AI28=""),AND(AL28&gt;=AN$34,AM28&gt;=AN$38,AL28&lt;&gt;"",AI28=""),AND(BF28&gt;=BJ$34,BG28&gt;=BJ$38,BF28&lt;&gt;"",BE28=""),AND(BH28&gt;=BJ$34,BI28&gt;=BJ$38,BH28&lt;&gt;"",BE28=""),AND(CB28&gt;=CF$34,CC28&gt;=CF$38,CB28&lt;&gt;"",CA28=""),AND(CD28&gt;=CF$34,CE28&gt;=CF$38,CD28&lt;&gt;""),AND(DC28&gt;=DJ$34,DD28&gt;=DJ$38,DC28&lt;&gt;""),AND(DH28&gt;=DJ$34,DI28&gt;=DJ$38,DH28&lt;&gt;""),AND(EE28&gt;=EL$34,EF28&gt;=EL$38,EE28&lt;&gt;""),AND(EJ28&gt;=EL$34,EK28&gt;=EL$38,EJ28&lt;&gt;""),AND(FG28&gt;=FN$34,FH28&gt;=FN$38,FG28&lt;&gt;""),AND(FL28&gt;=FN$34,FM28&gt;=FN$38,FL28&lt;&gt;""),AND(GI28&gt;=GP$34,GJ28&gt;=GP$38,GI28&lt;&gt;""),AND(GN28&gt;=GP$34,GO28&gt;=GP$38,GN28&lt;&gt;""),AND(HK28&gt;=HR$34,HL28&gt;=HR$38,HK28&lt;&gt;""),AND(HP28&gt;=HR$34,HQ28&gt;=HR$38,HP28&lt;&gt;""),AND(IM28&gt;=IT$34,IN28&gt;=IT$38,IM28&lt;&gt;""),AND(IR28&gt;=IT$34,IS28&gt;=IT$38,IR28&lt;&gt;""),AND(JO28&gt;=JV$34,JP28&gt;=JV$38,JO28&lt;&gt;""),AND(JT28&gt;=JV$34,JU28&gt;=JV$38,JT28&lt;&gt;""),AND(KQ28&gt;=KX$34,KR28&gt;=KX$38,KQ28&lt;&gt;""),AND(KV28&gt;=KX$34,KW28&gt;=KX$38,KV28&lt;&gt;""),AND(LS28&gt;=LZ$34,LT28&gt;=LZ$38,LS28&lt;&gt;""),AND(LX28&gt;=LZ$34,LY28&gt;=LZ$38,LX28&lt;&gt;""),AND(MU28&gt;=NB$34,MV28&gt;=NB$38,MU28&lt;&gt;""),AND(MZ28&gt;=NB$34,NA28&gt;=NB$38,MZ28&lt;&gt;""),AND(NW28&gt;=OD$34,NX28&gt;=OD$38,NW28&lt;&gt;""),AND(OB28&gt;=OD$34,OC28&gt;=OD$38,OB28&lt;&gt;""),AND(OY28&gt;=PF$34,OZ28&gt;=PF$38,OY28&lt;&gt;""),AND(PD28&gt;=PF$34,PE28&gt;=PF$38,PD28&lt;&gt;""),AND(QA28&gt;=QH$34,QB28&gt;=QH$38,QA28&lt;&gt;""),AND(QF28&gt;=QH$34,QG28&gt;=QH$38,QF28&lt;&gt;""),AND(RC28&gt;=RJ$34,RD28&gt;=RJ$38,RC28&lt;&gt;""),AND(RH28&gt;=RJ$34,RI28&gt;=RJ$38,RH28&lt;&gt;""),AND(SE28&gt;=SL$34,SF28&gt;=SL$38,SE28&lt;&gt;""),AND(SJ28&gt;=SL$34,SK28&gt;=SL$38,SJ28&lt;&gt;"")),"P","")</f>
        <v/>
      </c>
      <c r="G28" s="3" t="str">
        <f>IF(OR(AND(AK28&gt;=AN$38,AK28&lt;&gt;"",AI28=""),AND(AM28&gt;=AN$38,AM28&lt;&gt;"",AI28=""),AND(BG28&gt;=BJ$38,BG28&lt;&gt;"",BE28=""),AND(BI28&gt;=BJ$38,BI28&lt;&gt;"",BE28=""),AND(CC28&gt;=CF$38,CC28&lt;&gt;"",CA28=""),AND(CE28&gt;=CF$38,CE28&lt;&gt;"",CA28=""),AND(DD28&gt;=DJ$38,DD28&lt;&gt;""),AND(DI28&gt;=DJ$38,DI28&lt;&gt;""),AND(EF28&gt;=EL$38,EF28&lt;&gt;""),AND(EK28&gt;=EL$38,EK28&lt;&gt;""),AND(FH28&gt;=FN$38,FH28&lt;&gt;""),AND(FM28&gt;=FN$38,FM28&lt;&gt;""),AND(GJ28&gt;=GP$38,GJ28&lt;&gt;""),AND(GO28&gt;=GP$38,GO28&lt;&gt;""),AND(HL28&gt;=HR$38,HL28&lt;&gt;""),AND(HQ28&gt;=HR$38,HQ28&lt;&gt;""),AND(IN28&gt;=IT$38,IN28&lt;&gt;""),AND(IS28&gt;=IT$38,IS28&lt;&gt;""),AND(JP28&gt;=JV$38,JP28&lt;&gt;""),AND(JU28&gt;=JV$38,JU28&lt;&gt;""),AND(KR28&gt;=KX$38,KR28&lt;&gt;""),AND(KW28&gt;=KX$38,KW28&lt;&gt;""),AND(LT28&gt;=LZ$38,LT28&lt;&gt;""),AND(LY28&gt;=LZ$38,LY28&lt;&gt;""),AND(MV28&gt;=NB$38,MV28&lt;&gt;""),AND(NA28&gt;=NB$38,NA28&lt;&gt;""),AND(NX28&gt;=OD$38,NX28&lt;&gt;""),AND(OC28&gt;=OD$38,OC28&lt;&gt;""),AND(OZ28&gt;=PF$38,OZ28&lt;&gt;""),AND(PE28&gt;=PF$38,PE28&lt;&gt;""),AND(QB28&gt;=QH$38,QB28&lt;&gt;""),AND(QG28&gt;=QH$38,QG28&lt;&gt;""),AND(RD28&gt;=RJ$38,RD28&lt;&gt;""),AND(RI28&gt;=RJ$38,RI28&lt;&gt;""),AND(SF28&gt;=SL$38,SF28&lt;&gt;""),AND(SK28&gt;=SL$38,SK28&lt;&gt;"")),"P","")</f>
        <v/>
      </c>
      <c r="H28" s="36" t="str">
        <f>IF(AND(G28="P",F28=""),"No DD",IF(OR(AND(AJ28&gt;=AN$37,AK28&gt;=AN$41,AJ28&lt;&gt;"",AI28=""),AND(AL28&gt;=AN$37,AM28&gt;=AN$41,AL28&lt;&gt;"",AI28=""),AND(BF28&gt;=BJ$37,BG28&gt;=BJ$41,BF28&lt;&gt;"",BE28=""),AND(BH28&gt;=BJ$37,BI28&gt;=BJ$41,BH28&lt;&gt;"",BE28=""),AND(CB28&gt;=CF$37,CC28&gt;=CF$41,CB28&lt;&gt;"",CA28=""),AND(CD28&gt;=CF$37,CE28&gt;=CF$41,CD28&lt;&gt;""),AND(DC28&gt;=DJ$37,DD28&gt;=DJ$41,DC28&lt;&gt;""),AND(DH28&gt;=DJ$37,DI28&gt;=DJ$41,DH28&lt;&gt;""),AND(EE28&gt;=EL$37,EF28&gt;=EL$41,EE28&lt;&gt;""),AND(EJ28&gt;=EL$37,EK28&gt;=EL$41,EJ28&lt;&gt;""),AND(FG28&gt;=FN$37,FH28&gt;=FN$41,FG28&lt;&gt;""),AND(FL28&gt;=FN$37,FM28&gt;=FN$41,FL28&lt;&gt;""),AND(GI28&gt;=GP$37,GJ28&gt;=GP$41,GI28&lt;&gt;""),AND(GN28&gt;=GP$37,GO28&gt;=GP$41,GN28&lt;&gt;""),AND(HK28&gt;=HR$37,HL28&gt;=HR$41,HK28&lt;&gt;""),AND(HP28&gt;=HR$37,HQ28&gt;=HR$41,HP28&lt;&gt;""),AND(IM28&gt;=IT$37,IN28&gt;=IT$41,IM28&lt;&gt;""),AND(IR28&gt;=IT$37,IS28&gt;=IT$41,IR28&lt;&gt;""),AND(JO28&gt;=JV$37,JP28&gt;=JV$41,JO28&lt;&gt;""),AND(JT28&gt;=JV$37,JU28&gt;=JV$41,JT28&lt;&gt;""),AND(KQ28&gt;=KX$37,KR28&gt;=KX$41,KQ28&lt;&gt;""),AND(KV28&gt;=KX$37,KW28&gt;=KX$41,KV28&lt;&gt;""),AND(LS28&gt;=LZ$37,LT28&gt;=LZ$41,LS28&lt;&gt;""),AND(LX28&gt;=LZ$37,LY28&gt;=LZ$41,LX28&lt;&gt;""),AND(MU28&gt;=NB$37,MV28&gt;=NB$41,MU28&lt;&gt;""),AND(MZ28&gt;=NB$37,NA28&gt;=NB$41,MZ28&lt;&gt;""),AND(NW28&gt;=OD$37,NX28&gt;=OD$41,NW28&lt;&gt;""),AND(OB28&gt;=OD$37,OC28&gt;=OD$41,OB28&lt;&gt;""),AND(OY28&gt;=PF$37,OZ28&gt;=PF$41,OY28&lt;&gt;""),AND(PD28&gt;=PF$37,PE28&gt;=PF$41,PD28&lt;&gt;""),AND(QA28&gt;=QH$37,QB28&gt;=QH$41,QA28&lt;&gt;""),AND(QF28&gt;=QH$37,QG28&gt;=QH$41,QF28&lt;&gt;""),AND(RC28&gt;=RJ$37,RD28&gt;=RJ$41,RC28&lt;&gt;""),AND(RH28&gt;=RJ$37,RI28&gt;=RJ$41,RH28&lt;&gt;""),AND(SE28&gt;=SL$37,SF28&gt;=SL$41,SE28&lt;&gt;""),AND(SJ28&gt;=SL$37,SK28&gt;=SL$41,SJ28&lt;&gt;"")),"Merit",IF(OR(AND(AJ28&gt;=AN$36,AK28&gt;=AN$40,AJ28&lt;&gt;"",AI28=""),AND(AL28&gt;=AN$36,AM28&gt;=AN$40,AL28&lt;&gt;"",AI28=""),AND(BF28&gt;=BJ$36,BG28&gt;=BJ$40,BF28&lt;&gt;"",BE28=""),AND(BH28&gt;=BJ$36,BI28&gt;=BJ$40,BH28&lt;&gt;"",BE28=""),AND(CB28&gt;=CF$36,CC28&gt;=CF$40,CB28&lt;&gt;"",CA28=""),AND(CD28&gt;=CF$36,CE28&gt;=CF$40,CD28&lt;&gt;""),AND(DC28&gt;=DJ$36,DD28&gt;=DJ$40,DC28&lt;&gt;""),AND(DH28&gt;=DJ$36,DI28&gt;=DJ$40,DH28&lt;&gt;""),AND(EE28&gt;=EL$36,EF28&gt;=EL$40,EE28&lt;&gt;""),AND(EJ28&gt;=EL$36,EK28&gt;=EL$40,EJ28&lt;&gt;""),AND(FG28&gt;=FN$36,FH28&gt;=FN$40,FG28&lt;&gt;""),AND(FL28&gt;=FN$36,FM28&gt;=FN$40,FL28&lt;&gt;""),AND(GI28&gt;=GP$36,GJ28&gt;=GP$40,GI28&lt;&gt;""),AND(GN28&gt;=GP$36,GO28&gt;=GP$40,GN28&lt;&gt;""),AND(HK28&gt;=HR$36,HL28&gt;=HR$40,HK28&lt;&gt;""),AND(HP28&gt;=HR$36,HQ28&gt;=HR$40,HP28&lt;&gt;""),AND(IM28&gt;=IT$36,IN28&gt;=IT$40,IM28&lt;&gt;""),AND(IR28&gt;=IT$36,IS28&gt;=IT$40,IR28&lt;&gt;""),AND(JO28&gt;=JV$36,JP28&gt;=JV$40,JO28&lt;&gt;""),AND(JT28&gt;=JV$36,JU28&gt;=JV$40,JT28&lt;&gt;""),AND(KQ28&gt;=KX$36,KR28&gt;=KX$40,KQ28&lt;&gt;""),AND(KV28&gt;=KX$36,KW28&gt;=KX$40,KV28&lt;&gt;""),AND(LS28&gt;=LZ$36,LT28&gt;=LZ$40,LS28&lt;&gt;""),AND(LX28&gt;=LZ$36,LY28&gt;=LZ$40,LX28&lt;&gt;""),AND(MU28&gt;=NB$36,MV28&gt;=NB$40,MU28&lt;&gt;""),AND(MZ28&gt;=NB$36,NA28&gt;=NB$40,MZ28&lt;&gt;""),AND(NW28&gt;=OD$36,NX28&gt;=OD$40,NW28&lt;&gt;""),AND(OB28&gt;=OD$36,OC28&gt;=OD$40,OB28&lt;&gt;""),AND(OY28&gt;=PF$36,OZ28&gt;=PF$40,OY28&lt;&gt;""),AND(PD28&gt;=PF$36,PE28&gt;=PF$40,PD28&lt;&gt;""),AND(QA28&gt;=QH$36,QB28&gt;=QH$40,QA28&lt;&gt;""),AND(QF28&gt;=QH$36,QG28&gt;=QH$40,QF28&lt;&gt;""),AND(RC28&gt;=RJ$36,RD28&gt;=RJ$40,RC28&lt;&gt;""),AND(RH28&gt;=RJ$36,RI28&gt;=RJ$40,RH28&lt;&gt;""),AND(SE28&gt;=SL$36,SF28&gt;=SL$40,SE28&lt;&gt;""),AND(SJ28&gt;=SL$36,SK28&gt;=SL$40,SJ28&lt;&gt;"")),"Excellence",IF(I28="P","Worlds Team",IF(F28="P","National Team","")))))</f>
        <v/>
      </c>
      <c r="I28" s="3" t="str">
        <f>IF(OR(AND(AJ28&gt;=AN$35,AK28&gt;=AN$39,AJ28&lt;&gt;"",AI28=""),AND(AL28&gt;=AN$35,AM28&gt;=AN$39,AL28&lt;&gt;"",AI28=""),AND(BF28&gt;=BJ$35,BG28&gt;=BJ$39,BF28&lt;&gt;"",BE28=""),AND(BH28&gt;=BJ$35,BI28&gt;=BJ$39,BH28&lt;&gt;"",BE28=""),AND(CB28&gt;=CF$35,CC28&gt;=CF$39,CB28&lt;&gt;"",CA28=""),AND(CD28&gt;=CF$35,CE28&gt;=CF$39,CD28&lt;&gt;""),AND(DC28&gt;=DJ$35,DD28&gt;=DJ$39,DC28&lt;&gt;""),AND(DH28&gt;=DJ$35,DI28&gt;=DJ$39,DH28&lt;&gt;""),AND(EE28&gt;=EL$35,EF28&gt;=EL$39,EE28&lt;&gt;""),AND(EJ28&gt;=EL$35,EK28&gt;=EL$39,EJ28&lt;&gt;""),AND(FG28&gt;=FN$35,FH28&gt;=FN$39,FG28&lt;&gt;""),AND(FL28&gt;=FN$35,FM28&gt;=FN$39,FL28&lt;&gt;""),AND(GI28&gt;=GP$35,GJ28&gt;=GP$39,GI28&lt;&gt;""),AND(GN28&gt;=GP$35,GO28&gt;=GP$39,GN28&lt;&gt;""),AND(HK28&gt;=HR$35,HL28&gt;=HR$39,HK28&lt;&gt;""),AND(HP28&gt;=HR$35,HQ28&gt;=HR$39,HP28&lt;&gt;""),AND(IM28&gt;=IT$35,IN28&gt;=IT$39,IM28&lt;&gt;""),AND(IR28&gt;=IT$35,IS28&gt;=IT$39,IR28&lt;&gt;""),AND(JO28&gt;=JV$35,JP28&gt;=JV$39,JO28&lt;&gt;""),AND(JT28&gt;=JV$35,JU28&gt;=JV$39,JT28&lt;&gt;""),AND(KQ28&gt;=KX$35,KR28&gt;=KX$39,KQ28&lt;&gt;""),AND(KV28&gt;=KX$35,KW28&gt;=KX$39,KV28&lt;&gt;""),AND(LS28&gt;=LZ$35,LT28&gt;=LZ$39,LS28&lt;&gt;""),AND(LX28&gt;=LZ$35,LY28&gt;=LZ$39,LX28&lt;&gt;""),AND(MU28&gt;=NB$35,MV28&gt;=NB$39,MU28&lt;&gt;""),AND(MZ28&gt;=NB$35,NA28&gt;=NB$39,MZ28&lt;&gt;""),AND(NW28&gt;=OD$35,NX28&gt;=OD$39,NW28&lt;&gt;""),AND(OB28&gt;=OD$35,OC28&gt;=OD$39,OB28&lt;&gt;""),AND(OY28&gt;=PF$35,OZ28&gt;=PF$39,OY28&lt;&gt;""),AND(PD28&gt;=PF$35,PE28&gt;=PF$39,PD28&lt;&gt;""),AND(QA28&gt;=QH$35,QB28&gt;=QH$39,QA28&lt;&gt;""),AND(QF28&gt;=QH$35,QG28&gt;=QH$39,QF28&lt;&gt;""),AND(RC28&gt;=RJ$35,RD28&gt;=RJ$39,RC28&lt;&gt;""),AND(RH28&gt;=RJ$35,RI28&gt;=RJ$39,RH28&lt;&gt;""),AND(SE28&gt;=SL$35,SF28&gt;=SL$39,SE28&lt;&gt;""),AND(SJ28&gt;=SL$35,SK28&gt;=SL$39,SJ28&lt;&gt;"")),"P","")</f>
        <v/>
      </c>
      <c r="J28" s="8">
        <f>IF(COUNT(AK28,BG28,CC28)&gt;0,LARGE((AK28,BG28,CC28),1),0)</f>
        <v>46.7</v>
      </c>
      <c r="K28" s="8" t="str">
        <f>IF(J28=0,"",IF(J28=CC28,$BK$1,IF(J28=BG28,$AO$1,IF(J28=AK28,$S$1,""))))</f>
        <v>2025 Elite Canada</v>
      </c>
      <c r="L28" s="8">
        <f>IF(COUNT(AK28,BG28,CC28)&gt;1,LARGE((AK28,BG28,CC28),2),0)</f>
        <v>17.899999999999999</v>
      </c>
      <c r="M28" s="8" t="str">
        <f>IF(K28=0,"",IF(AND(L28=J28,L28=AK28,K28=BG28),$S$1,IF(AND(L28=J28,L28=AK28,L28=CC28),$S$1,IF(AND(L28=J28,L28=CC28,L28=BG28),$AO$1,IF(L28=CC28,$BK$1,IF(L28=BG28,$AO$1,IF(L28=AK28,$S$1,"")))))))</f>
        <v>2025 Nationals</v>
      </c>
      <c r="N28" s="8">
        <f>IF(MAX(AM28,BI28,CE28)&gt;0,MAX(AM28,BI28,CE28),0)</f>
        <v>0</v>
      </c>
      <c r="O28" s="8" t="str">
        <f>IF(N28=0,"",IF(N28=CE28,$BK$1,IF(N28=BI28,$AO$1,IF(N28=AM28,$S$1,""))))</f>
        <v/>
      </c>
      <c r="P28" s="8" t="str">
        <f>IF(MAX(CG28:CH28)&gt;0,MAX(CG28:CH28),"")</f>
        <v/>
      </c>
      <c r="Q28" s="11" t="str">
        <f>IF(P28="","",IF(P28=CG28,"("&amp;CG$2&amp;")",IF(P28=CH28,"("&amp;CH$2&amp;")")))</f>
        <v/>
      </c>
      <c r="R28" s="8" t="str">
        <f>IF(P28="","",IF(P28=CG28,IF(P28+IF(L28="",0,L28)=SF28,$RK$1,IF(P28+IF(L28="",0,L28)=RD28,$QI$1,IF(P28+IF(L28="",0,L28)=QB28,$PG$1,IF(P28+IF(L28="",0,L28)=OZ28,$OE$1,IF(P28+IF(L28="",0,L28)=NX28,$NC$1,IF(P28+IF(L28="",0,L28)=MV28,$MA$1,IF(P28+IF(L28="",0,L28)=LT28,$KY$1,IF(P28+IF(L28="",0,L28)=KR28,$JW$1,IF(P28+IF(L28="",0,L28)=JP28,$IU$1,IF(P28+IF(L28="",0,L28)=IN28,$HS$1,IF(P28+IF(L28="",0,L28)=HL28,$GQ$1,IF(P28+IF(L28="",0,L28)=GJ28,$FO$1,IF(P28+IF(L28="",0,L28)=FH28,$EM$1,IF(P28+IF(L28="",0,L28)=EF28,$DK$1,IF(P28+IF(L28="",0,L28)=DD28,$CI$1))))))))))))))),IF(P28=CH28,IF(P28+IF(N28="",0,N28)=SK28,$RK$1,IF(P28+IF(N28="",0,N28)=RI28,$QI$1,IF(P28+IF(N28="",0,N28)=QG28,$PG$1,IF(P28+IF(N28="",0,N28)=PE28,$OE$1,IF(P28+IF(N28="",0,N28)=OC28,$NC$1,IF(P28+IF(N28="",0,N28)=NA28,$MA$1,IF(P28+IF(N28="",0,N28)=LY28,$KY$1,IF(P28+IF(N28="",0,N28)=KW28,$JW$1,IF(P28+IF(N28="",0,N28)=JU28,$IU$1,IF(P28+IF(N28="",0,N28)=IS28,$HS$1,IF(P28+IF(N28="",0,N28)=HQ28,$GQ$1,IF(P28+IF(N28="",0,N28)=GO28,$FO$1,IF(P28+IF(N28="",0,N28)=FM28,$EM$1,IF(P28+IF(N28="",0,N28)=EK28,$DK$1,IF(P28+IF(N28="",0,N28)=DI28,$CI$1))))))))))))))))))</f>
        <v/>
      </c>
      <c r="S28" s="19">
        <v>18.399999999999999</v>
      </c>
      <c r="T28" s="19">
        <v>7.3</v>
      </c>
      <c r="U28" s="19">
        <v>1</v>
      </c>
      <c r="V28" s="19">
        <v>0</v>
      </c>
      <c r="W28" s="19">
        <v>18.600000000000001</v>
      </c>
      <c r="X28" s="19">
        <v>5.2</v>
      </c>
      <c r="Y28" s="19">
        <v>1.8</v>
      </c>
      <c r="Z28" s="19">
        <v>0</v>
      </c>
      <c r="AA28" s="19"/>
      <c r="AB28" s="19"/>
      <c r="AC28" s="19"/>
      <c r="AD28" s="19"/>
      <c r="AE28" s="19"/>
      <c r="AF28" s="19"/>
      <c r="AG28" s="19"/>
      <c r="AH28" s="19"/>
      <c r="AI28" s="27"/>
      <c r="AJ28" s="40">
        <f>IF(SUM(T28,X28)&gt;0,SUM(T28,X28),"")</f>
        <v>12.5</v>
      </c>
      <c r="AK28" s="40">
        <f>IF(SUM(S28:T28,V28:X28,Z28)-U28-Y28&gt;0,SUM(S28:T28,V28:X28,Z28)-U28-Y28,"")</f>
        <v>46.7</v>
      </c>
      <c r="AL28" s="40" t="str">
        <f>IF(SUM(AB28,AF28)&gt;0,SUM(AB28,AF28),"")</f>
        <v/>
      </c>
      <c r="AM28" s="40" t="str">
        <f>IF(SUM(AA28:AB28,AD28:AF28,AH28)-SUM(AC28,AG28)&gt;0,SUM(AA28:AB28,AD28:AF28,AH28)-SUM(AC28,AG28),"")</f>
        <v/>
      </c>
      <c r="AN28" s="40">
        <f>IF(SUM(AK28,AM28)&gt;0,SUM(AK28,AM28),"")</f>
        <v>46.7</v>
      </c>
      <c r="AO28" s="18">
        <v>15.5</v>
      </c>
      <c r="AP28" s="18">
        <v>2.4</v>
      </c>
      <c r="AQ28" s="18">
        <v>0</v>
      </c>
      <c r="AR28" s="18">
        <v>0</v>
      </c>
      <c r="AS28" s="18">
        <v>0</v>
      </c>
      <c r="AT28" s="18">
        <v>0</v>
      </c>
      <c r="AU28" s="18">
        <v>0</v>
      </c>
      <c r="AV28" s="18">
        <v>0</v>
      </c>
      <c r="AW28" s="18"/>
      <c r="AX28" s="18"/>
      <c r="AY28" s="18"/>
      <c r="AZ28" s="18"/>
      <c r="BA28" s="18"/>
      <c r="BB28" s="18"/>
      <c r="BC28" s="18"/>
      <c r="BD28" s="18"/>
      <c r="BE28" s="28"/>
      <c r="BF28" s="11">
        <f>IF(SUM(AP28,AT28)&gt;0,SUM(AP28,AT28),"")</f>
        <v>2.4</v>
      </c>
      <c r="BG28" s="11">
        <f>IF(SUM(AO28:AP28,AR28:AT28,AV28)-AQ28-AU28&gt;0,SUM(AO28:AP28,AR28:AT28,AV28)-AQ28-AU28,"")</f>
        <v>17.899999999999999</v>
      </c>
      <c r="BH28" s="11" t="str">
        <f>IF(SUM(AX28,BB28)&gt;0,SUM(AX28,BB28),"")</f>
        <v/>
      </c>
      <c r="BI28" s="11" t="str">
        <f>IF(SUM(AW28:AX28,AZ28:BB28,BD28)-SUM(AY28,BC28)&gt;0,SUM(AW28:AX28,AZ28:BB28,BD28)-SUM(AY28,BC28),"")</f>
        <v/>
      </c>
      <c r="BJ28" s="11">
        <f>IF(SUM(BG28,BI28)&gt;0,SUM(BG28,BI28),"")</f>
        <v>17.899999999999999</v>
      </c>
      <c r="BK28" s="19"/>
      <c r="BL28" s="19"/>
      <c r="BM28" s="19"/>
      <c r="BN28" s="19"/>
      <c r="BO28" s="19"/>
      <c r="BP28" s="19"/>
      <c r="BQ28" s="19"/>
      <c r="BR28" s="19"/>
      <c r="BS28" s="19"/>
      <c r="BT28" s="19"/>
      <c r="BU28" s="19"/>
      <c r="BV28" s="19"/>
      <c r="BW28" s="19"/>
      <c r="BX28" s="19"/>
      <c r="BY28" s="19"/>
      <c r="BZ28" s="19"/>
      <c r="CA28" s="27"/>
      <c r="CB28" s="40" t="str">
        <f>IF(SUM(BL28,BP28)&gt;0,SUM(BL28,BP28),"")</f>
        <v/>
      </c>
      <c r="CC28" s="40" t="str">
        <f>IF(SUM(BK28:BL28,BN28:BP28,BR28)-BM28-BQ28&gt;0,SUM(BK28:BL28,BN28:BP28,BR28)-BM28-BQ28,"")</f>
        <v/>
      </c>
      <c r="CD28" s="40" t="str">
        <f>IF(SUM(BT28,BX28)&gt;0,SUM(BT28,BX28),"")</f>
        <v/>
      </c>
      <c r="CE28" s="40" t="str">
        <f>IF(SUM(BS28:BT28,BV28:BX28,BZ28)-SUM(BU28,BY28)&gt;0,SUM(BS28:BT28,BV28:BX28,BZ28)-SUM(BU28,BY28),"")</f>
        <v/>
      </c>
      <c r="CF28" s="40" t="str">
        <f>IF(SUM(CC28,CE28)&gt;0,SUM(CC28,CE28),"")</f>
        <v/>
      </c>
      <c r="CG28" s="51" t="str">
        <f>IF(MAX(DD28,EF28,FH28,GJ28,HL28,IN28,JP28,KR28,LT28,MV28,NX28,OZ28,QB28,RD28,SF28)-IF(L28="",0,L28)&gt;0.001,MAX(DD28,EF28,FH28,GJ28,HL28,IN28,JP28,KR28,LT28,MV28,NX28,OZ28,QB28,RD28,SF28)-IF(L28="",0,L28),"")</f>
        <v/>
      </c>
      <c r="CH28" s="51" t="str">
        <f>IF(MAX(DI28,EK28,FM28,GO28,HQ28,IS28,JU28,KW28,LY28,NA28,OC28,PE28,QG28,RI28,SK28)-IF(N28="",0,N28)&gt;0.001,MAX(DI28,EK28,FM28,GO28,HQ28,IS28,JU28,KW28,LY28,NA28,OC28,PE28,QG28,RI28,SK28)-IF(N28="",0,N28),"")</f>
        <v/>
      </c>
      <c r="CI28" s="17"/>
      <c r="CJ28" s="17"/>
      <c r="CK28" s="17"/>
      <c r="CL28" s="17"/>
      <c r="CM28" s="17"/>
      <c r="CN28" s="17"/>
      <c r="CO28" s="17"/>
      <c r="CP28" s="17"/>
      <c r="CQ28" s="17"/>
      <c r="CR28" s="17"/>
      <c r="CS28" s="17"/>
      <c r="CT28" s="17"/>
      <c r="CU28" s="17"/>
      <c r="CV28" s="17"/>
      <c r="CW28" s="17"/>
      <c r="CX28" s="17"/>
      <c r="CY28" s="17"/>
      <c r="CZ28" s="17"/>
      <c r="DA28" s="17"/>
      <c r="DB28" s="17"/>
      <c r="DC28" s="40" t="str">
        <f>IF(SUM(CJ28,CN28)&gt;0,SUM(CJ28,CN28),"")</f>
        <v/>
      </c>
      <c r="DD28" s="40" t="str">
        <f>IF(SUM(CI28:CJ28,CL28:CN28,CP28)-CK28-CO28&gt;0,SUM(CI28:CJ28,CL28:CN28,CP28)-CK28-CO28,"")</f>
        <v/>
      </c>
      <c r="DE28" s="40" t="str">
        <f>IF(SUM(CQ28:CR28,CT28)-CS28&gt;0,SUM(CQ28:CR28,CT28)-CS28,"")</f>
        <v/>
      </c>
      <c r="DF28" s="40" t="str">
        <f>IF(SUM(CJ28,CN28,CR28)&gt;0,SUM(CJ28,CN28,CR28),"")</f>
        <v/>
      </c>
      <c r="DG28" s="40" t="str">
        <f>IF(SUM(DD28,DE28)&gt;0,SUM(DD28,DE28),"")</f>
        <v/>
      </c>
      <c r="DH28" s="40" t="str">
        <f>IF(SUM(CV28,CZ28)&gt;0,SUM(CV28,CZ28),"")</f>
        <v/>
      </c>
      <c r="DI28" s="40" t="str">
        <f>IF(SUM(CU28:CV28,CX28:CZ28,DB28)-SUM(CW28,DA28)&gt;0,SUM(CU28:CV28,CX28:CZ28,DB28)-SUM(CW28,DA28),"")</f>
        <v/>
      </c>
      <c r="DJ28" s="40" t="str">
        <f>IF(SUM(DD28,DE28,DI28)&gt;0,SUM(DD28,DE28,DI28),"")</f>
        <v/>
      </c>
      <c r="DK28" s="18"/>
      <c r="DL28" s="18"/>
      <c r="DM28" s="18"/>
      <c r="DN28" s="18"/>
      <c r="DO28" s="18"/>
      <c r="DP28" s="18"/>
      <c r="DQ28" s="18"/>
      <c r="DR28" s="18"/>
      <c r="DS28" s="18"/>
      <c r="DT28" s="18"/>
      <c r="DU28" s="18"/>
      <c r="DV28" s="18"/>
      <c r="DW28" s="18"/>
      <c r="DX28" s="18"/>
      <c r="DY28" s="18"/>
      <c r="DZ28" s="18"/>
      <c r="EA28" s="18"/>
      <c r="EB28" s="18"/>
      <c r="EC28" s="18"/>
      <c r="ED28" s="18"/>
      <c r="EE28" s="11" t="str">
        <f>IF(SUM(DL28,DP28)&gt;0,SUM(DL28,DP28),"")</f>
        <v/>
      </c>
      <c r="EF28" s="11" t="str">
        <f>IF(SUM(DK28:DL28,DN28:DP28,DR28)-DM28-DQ28&gt;0,SUM(DK28:DL28,DN28:DP28,DR28)-DM28-DQ28,"")</f>
        <v/>
      </c>
      <c r="EG28" s="11" t="str">
        <f>IF(SUM(DS28:DT28,DV28)-DU28&gt;0,SUM(DS28:DT28,DV28)-DU28,"")</f>
        <v/>
      </c>
      <c r="EH28" s="11" t="str">
        <f>IF(SUM(DL28,DP28,DT28)&gt;0,SUM(DL28,DP28,DT28),"")</f>
        <v/>
      </c>
      <c r="EI28" s="11" t="str">
        <f>IF(SUM(EF28,EG28)&gt;0,SUM(EF28,EG28),"")</f>
        <v/>
      </c>
      <c r="EJ28" s="11" t="str">
        <f>IF(SUM(DX28,EB28)&gt;0,SUM(DX28,EB28),"")</f>
        <v/>
      </c>
      <c r="EK28" s="11" t="str">
        <f>IF(SUM(DW28:DX28,DZ28:EB28,ED28)-SUM(DY28,EC28)&gt;0,SUM(DW28:DX28,DZ28:EB28,ED28)-SUM(DY28,EC28),"")</f>
        <v/>
      </c>
      <c r="EL28" s="11" t="str">
        <f>IF(SUM(EF28,EG28,EK28)&gt;0,SUM(EF28,EG28,EK28),"")</f>
        <v/>
      </c>
      <c r="EM28" s="17"/>
      <c r="EN28" s="17"/>
      <c r="EO28" s="17"/>
      <c r="EP28" s="17"/>
      <c r="EQ28" s="17"/>
      <c r="ER28" s="17"/>
      <c r="ES28" s="17"/>
      <c r="ET28" s="17"/>
      <c r="EU28" s="17"/>
      <c r="EV28" s="17"/>
      <c r="EW28" s="17"/>
      <c r="EX28" s="17"/>
      <c r="EY28" s="17"/>
      <c r="EZ28" s="17"/>
      <c r="FA28" s="17"/>
      <c r="FB28" s="17"/>
      <c r="FC28" s="17"/>
      <c r="FD28" s="17"/>
      <c r="FE28" s="17"/>
      <c r="FF28" s="17"/>
      <c r="FG28" s="40" t="str">
        <f>IF(SUM(EN28,ER28)&gt;0,SUM(EN28,ER28),"")</f>
        <v/>
      </c>
      <c r="FH28" s="40" t="str">
        <f>IF(SUM(EM28:EN28,EP28:ER28,ET28)-EO28-ES28&gt;0,SUM(EM28:EN28,EP28:ER28,ET28)-EO28-ES28,"")</f>
        <v/>
      </c>
      <c r="FI28" s="40" t="str">
        <f>IF(SUM(EU28:EV28,EX28)-EW28&gt;0,SUM(EU28:EV28,EX28)-EW28,"")</f>
        <v/>
      </c>
      <c r="FJ28" s="40" t="str">
        <f>IF(SUM(EN28,ER28,EV28)&gt;0,SUM(EN28,ER28,EV28),"")</f>
        <v/>
      </c>
      <c r="FK28" s="40" t="str">
        <f>IF(SUM(FH28,FI28)&gt;0,SUM(FH28,FI28),"")</f>
        <v/>
      </c>
      <c r="FL28" s="40" t="str">
        <f>IF(SUM(EZ28,FD28)&gt;0,SUM(EZ28,FD28),"")</f>
        <v/>
      </c>
      <c r="FM28" s="40" t="str">
        <f>IF(SUM(EY28:EZ28,FB28:FD28,FF28)-SUM(FA28,FE28)&gt;0,SUM(EY28:EZ28,FB28:FD28,FF28)-SUM(FA28,FE28),"")</f>
        <v/>
      </c>
      <c r="FN28" s="40" t="str">
        <f>IF(SUM(FH28,FI28,FM28)&gt;0,SUM(FH28,FI28,FM28),"")</f>
        <v/>
      </c>
      <c r="FO28" s="18"/>
      <c r="FP28" s="18"/>
      <c r="FQ28" s="18"/>
      <c r="FR28" s="18"/>
      <c r="FS28" s="18"/>
      <c r="FT28" s="18"/>
      <c r="FU28" s="18"/>
      <c r="FV28" s="18"/>
      <c r="FW28" s="18"/>
      <c r="FX28" s="18"/>
      <c r="FY28" s="18"/>
      <c r="FZ28" s="18"/>
      <c r="GA28" s="18"/>
      <c r="GB28" s="18"/>
      <c r="GC28" s="18"/>
      <c r="GD28" s="18"/>
      <c r="GE28" s="18"/>
      <c r="GF28" s="18"/>
      <c r="GG28" s="18"/>
      <c r="GH28" s="18"/>
      <c r="GI28" s="11" t="str">
        <f>IF(SUM(FP28,FT28)&gt;0,SUM(FP28,FT28),"")</f>
        <v/>
      </c>
      <c r="GJ28" s="11" t="str">
        <f>IF(SUM(FO28:FP28,FR28:FT28,FV28)-FQ28-FU28&gt;0,SUM(FO28:FP28,FR28:FT28,FV28)-FQ28-FU28,"")</f>
        <v/>
      </c>
      <c r="GK28" s="11" t="str">
        <f>IF(SUM(FW28:FX28,FZ28)-FY28&gt;0,SUM(FW28:FX28,FZ28)-FY28,"")</f>
        <v/>
      </c>
      <c r="GL28" s="11" t="str">
        <f>IF(SUM(FP28,FT28,FX28)&gt;0,SUM(FP28,FT28,FX28),"")</f>
        <v/>
      </c>
      <c r="GM28" s="11" t="str">
        <f>IF(SUM(GJ28,GK28)&gt;0,SUM(GJ28,GK28),"")</f>
        <v/>
      </c>
      <c r="GN28" s="11" t="str">
        <f>IF(SUM(GB28,GF28)&gt;0,SUM(GB28,GF28),"")</f>
        <v/>
      </c>
      <c r="GO28" s="11" t="str">
        <f>IF(SUM(GA28:GB28,GD28:GF28,GH28)-SUM(GC28,GG28)&gt;0,SUM(GA28:GB28,GD28:GF28,GH28)-SUM(GC28,GG28),"")</f>
        <v/>
      </c>
      <c r="GP28" s="11" t="str">
        <f>IF(SUM(GJ28,GK28,GO28)&gt;0,SUM(GJ28,GK28,GO28),"")</f>
        <v/>
      </c>
      <c r="GQ28" s="17"/>
      <c r="GR28" s="17"/>
      <c r="GS28" s="17"/>
      <c r="GT28" s="17"/>
      <c r="GU28" s="17"/>
      <c r="GV28" s="17"/>
      <c r="GW28" s="17"/>
      <c r="GX28" s="17"/>
      <c r="GY28" s="17"/>
      <c r="GZ28" s="17"/>
      <c r="HA28" s="17"/>
      <c r="HB28" s="17"/>
      <c r="HC28" s="17"/>
      <c r="HD28" s="17"/>
      <c r="HE28" s="17"/>
      <c r="HF28" s="17"/>
      <c r="HG28" s="17"/>
      <c r="HH28" s="17"/>
      <c r="HI28" s="17"/>
      <c r="HJ28" s="17"/>
      <c r="HK28" s="40" t="str">
        <f>IF(SUM(GR28,GV28)&gt;0,SUM(GR28,GV28),"")</f>
        <v/>
      </c>
      <c r="HL28" s="40" t="str">
        <f>IF(SUM(GQ28:GR28,GT28:GV28,GX28)-GS28-GW28&gt;0,SUM(GQ28:GR28,GT28:GV28,GX28)-GS28-GW28,"")</f>
        <v/>
      </c>
      <c r="HM28" s="40" t="str">
        <f>IF(SUM(GY28:GZ28,HB28)-HA28&gt;0,SUM(GY28:GZ28,HB28)-HA28,"")</f>
        <v/>
      </c>
      <c r="HN28" s="40" t="str">
        <f>IF(SUM(GR28,GV28,GZ28)&gt;0,SUM(GR28,GV28,GZ28),"")</f>
        <v/>
      </c>
      <c r="HO28" s="40" t="str">
        <f>IF(SUM(HL28,HM28)&gt;0,SUM(HL28,HM28),"")</f>
        <v/>
      </c>
      <c r="HP28" s="40" t="str">
        <f>IF(SUM(HD28,HH28)&gt;0,SUM(HD28,HH28),"")</f>
        <v/>
      </c>
      <c r="HQ28" s="40" t="str">
        <f>IF(SUM(HC28:HD28,HF28:HH28,HJ28)-SUM(HE28,HI28)&gt;0,SUM(HC28:HD28,HF28:HH28,HJ28)-SUM(HE28,HI28),"")</f>
        <v/>
      </c>
      <c r="HR28" s="40" t="str">
        <f>IF(SUM(HL28,HM28,HQ28)&gt;0,SUM(HL28,HM28,HQ28),"")</f>
        <v/>
      </c>
      <c r="HS28" s="18"/>
      <c r="HT28" s="18"/>
      <c r="HU28" s="18"/>
      <c r="HV28" s="18"/>
      <c r="HW28" s="18"/>
      <c r="HX28" s="18"/>
      <c r="HY28" s="18"/>
      <c r="HZ28" s="18"/>
      <c r="IA28" s="18"/>
      <c r="IB28" s="18"/>
      <c r="IC28" s="18"/>
      <c r="ID28" s="18"/>
      <c r="IE28" s="18"/>
      <c r="IF28" s="18"/>
      <c r="IG28" s="18"/>
      <c r="IH28" s="18"/>
      <c r="II28" s="18"/>
      <c r="IJ28" s="18"/>
      <c r="IK28" s="18"/>
      <c r="IL28" s="18"/>
      <c r="IM28" s="11" t="str">
        <f>IF(SUM(HT28,HX28)&gt;0,SUM(HT28,HX28),"")</f>
        <v/>
      </c>
      <c r="IN28" s="11" t="str">
        <f>IF(SUM(HS28:HT28,HV28:HX28,HZ28)-HU28-HY28&gt;0,SUM(HS28:HT28,HV28:HX28,HZ28)-HU28-HY28,"")</f>
        <v/>
      </c>
      <c r="IO28" s="11" t="str">
        <f>IF(SUM(IA28:IB28,ID28)-IC28&gt;0,SUM(IA28:IB28,ID28)-IC28,"")</f>
        <v/>
      </c>
      <c r="IP28" s="11" t="str">
        <f>IF(SUM(HT28,HX28,IB28)&gt;0,SUM(HT28,HX28,IB28),"")</f>
        <v/>
      </c>
      <c r="IQ28" s="11" t="str">
        <f>IF(SUM(IN28,IO28)&gt;0,SUM(IN28,IO28),"")</f>
        <v/>
      </c>
      <c r="IR28" s="11" t="str">
        <f>IF(SUM(IF28,IJ28)&gt;0,SUM(IF28,IJ28),"")</f>
        <v/>
      </c>
      <c r="IS28" s="11" t="str">
        <f>IF(SUM(IE28:IF28,IH28:IJ28,IL28)-SUM(IG28,IK28)&gt;0,SUM(IE28:IF28,IH28:IJ28,IL28)-SUM(IG28,IK28),"")</f>
        <v/>
      </c>
      <c r="IT28" s="11" t="str">
        <f>IF(SUM(IN28,IO28,IS28)&gt;0,SUM(IN28,IO28,IS28),"")</f>
        <v/>
      </c>
      <c r="IU28" s="17"/>
      <c r="IV28" s="17"/>
      <c r="IW28" s="17"/>
      <c r="IX28" s="17"/>
      <c r="IY28" s="17"/>
      <c r="IZ28" s="17"/>
      <c r="JA28" s="17"/>
      <c r="JB28" s="17"/>
      <c r="JC28" s="17"/>
      <c r="JD28" s="17"/>
      <c r="JE28" s="17"/>
      <c r="JF28" s="17"/>
      <c r="JG28" s="17"/>
      <c r="JH28" s="17"/>
      <c r="JI28" s="17"/>
      <c r="JJ28" s="17"/>
      <c r="JK28" s="17"/>
      <c r="JL28" s="17"/>
      <c r="JM28" s="17"/>
      <c r="JN28" s="17"/>
      <c r="JO28" s="40" t="str">
        <f>IF(SUM(IV28,IZ28)&gt;0,SUM(IV28,IZ28),"")</f>
        <v/>
      </c>
      <c r="JP28" s="40" t="str">
        <f>IF(SUM(IU28:IV28,IX28:IZ28,JB28)-IW28-JA28&gt;0,SUM(IU28:IV28,IX28:IZ28,JB28)-IW28-JA28,"")</f>
        <v/>
      </c>
      <c r="JQ28" s="40" t="str">
        <f>IF(SUM(JC28:JD28,JF28)-JE28&gt;0,SUM(JC28:JD28,JF28)-JE28,"")</f>
        <v/>
      </c>
      <c r="JR28" s="40" t="str">
        <f>IF(SUM(IV28,IZ28,JD28)&gt;0,SUM(IV28,IZ28,JD28),"")</f>
        <v/>
      </c>
      <c r="JS28" s="40" t="str">
        <f>IF(SUM(JP28,JQ28)&gt;0,SUM(JP28,JQ28),"")</f>
        <v/>
      </c>
      <c r="JT28" s="40" t="str">
        <f>IF(SUM(JH28,JL28)&gt;0,SUM(JH28,JL28),"")</f>
        <v/>
      </c>
      <c r="JU28" s="40" t="str">
        <f>IF(SUM(JG28:JH28,JJ28:JL28,JN28)-SUM(JI28,JM28)&gt;0,SUM(JG28:JH28,JJ28:JL28,JN28)-SUM(JI28,JM28),"")</f>
        <v/>
      </c>
      <c r="JV28" s="40" t="str">
        <f>IF(SUM(JP28,JQ28,JU28)&gt;0,SUM(JP28,JQ28,JU28),"")</f>
        <v/>
      </c>
      <c r="JW28" s="18"/>
      <c r="JX28" s="18"/>
      <c r="JY28" s="18"/>
      <c r="JZ28" s="18"/>
      <c r="KA28" s="18"/>
      <c r="KB28" s="18"/>
      <c r="KC28" s="18"/>
      <c r="KD28" s="18"/>
      <c r="KE28" s="18"/>
      <c r="KF28" s="18"/>
      <c r="KG28" s="18"/>
      <c r="KH28" s="18"/>
      <c r="KI28" s="18"/>
      <c r="KJ28" s="18"/>
      <c r="KK28" s="18"/>
      <c r="KL28" s="18"/>
      <c r="KM28" s="18"/>
      <c r="KN28" s="18"/>
      <c r="KO28" s="18"/>
      <c r="KP28" s="18"/>
      <c r="KQ28" s="11" t="str">
        <f>IF(SUM(JX28,KB28)&gt;0,SUM(JX28,KB28),"")</f>
        <v/>
      </c>
      <c r="KR28" s="11" t="str">
        <f>IF(SUM(JW28:JX28,JZ28:KB28,KD28)-JY28-KC28&gt;0,SUM(JW28:JX28,JZ28:KB28,KD28)-JY28-KC28,"")</f>
        <v/>
      </c>
      <c r="KS28" s="11" t="str">
        <f>IF(SUM(KE28:KF28,KH28)-KG28&gt;0,SUM(KE28:KF28,KH28)-KG28,"")</f>
        <v/>
      </c>
      <c r="KT28" s="11" t="str">
        <f>IF(SUM(JX28,KB28,KF28)&gt;0,SUM(JX28,KB28,KF28),"")</f>
        <v/>
      </c>
      <c r="KU28" s="11" t="str">
        <f>IF(SUM(KR28,KS28)&gt;0,SUM(KR28,KS28),"")</f>
        <v/>
      </c>
      <c r="KV28" s="11" t="str">
        <f>IF(SUM(KJ28,KN28)&gt;0,SUM(KJ28,KN28),"")</f>
        <v/>
      </c>
      <c r="KW28" s="11" t="str">
        <f>IF(SUM(KI28:KJ28,KL28:KN28,KP28)-SUM(KK28,KO28)&gt;0,SUM(KI28:KJ28,KL28:KN28,KP28)-SUM(KK28,KO28),"")</f>
        <v/>
      </c>
      <c r="KX28" s="11" t="str">
        <f>IF(SUM(KR28,KS28,KW28)&gt;0,SUM(KR28,KS28,KW28),"")</f>
        <v/>
      </c>
      <c r="KY28" s="17"/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17"/>
      <c r="LS28" s="40" t="str">
        <f>IF(SUM(KZ28,LD28)&gt;0,SUM(KZ28,LD28),"")</f>
        <v/>
      </c>
      <c r="LT28" s="40" t="str">
        <f>IF(SUM(KY28:KZ28,LB28:LD28,LF28)-LA28-LE28&gt;0,SUM(KY28:KZ28,LB28:LD28,LF28)-LA28-LE28,"")</f>
        <v/>
      </c>
      <c r="LU28" s="40" t="str">
        <f>IF(SUM(LG28:LH28,LJ28)-LI28&gt;0,SUM(LG28:LH28,LJ28)-LI28,"")</f>
        <v/>
      </c>
      <c r="LV28" s="40" t="str">
        <f>IF(SUM(KZ28,LD28,LH28)&gt;0,SUM(KZ28,LD28,LH28),"")</f>
        <v/>
      </c>
      <c r="LW28" s="40" t="str">
        <f>IF(SUM(LT28,LU28)&gt;0,SUM(LT28,LU28),"")</f>
        <v/>
      </c>
      <c r="LX28" s="40" t="str">
        <f>IF(SUM(LL28,LP28)&gt;0,SUM(LL28,LP28),"")</f>
        <v/>
      </c>
      <c r="LY28" s="40" t="str">
        <f>IF(SUM(LK28:LL28,LN28:LP28,LR28)-SUM(LM28,LQ28)&gt;0,SUM(LK28:LL28,LN28:LP28,LR28)-SUM(LM28,LQ28),"")</f>
        <v/>
      </c>
      <c r="LZ28" s="40" t="str">
        <f>IF(SUM(LT28,LU28,LY28)&gt;0,SUM(LT28,LU28,LY28),"")</f>
        <v/>
      </c>
      <c r="MA28" s="18"/>
      <c r="MB28" s="18"/>
      <c r="MC28" s="18"/>
      <c r="MD28" s="18"/>
      <c r="ME28" s="18"/>
      <c r="MF28" s="18"/>
      <c r="MG28" s="18"/>
      <c r="MH28" s="18"/>
      <c r="MI28" s="18"/>
      <c r="MJ28" s="18"/>
      <c r="MK28" s="18"/>
      <c r="ML28" s="18"/>
      <c r="MM28" s="18"/>
      <c r="MN28" s="18"/>
      <c r="MO28" s="18"/>
      <c r="MP28" s="18"/>
      <c r="MQ28" s="18"/>
      <c r="MR28" s="18"/>
      <c r="MS28" s="18"/>
      <c r="MT28" s="18"/>
      <c r="MU28" s="11" t="str">
        <f>IF(SUM(MB28,MF28)&gt;0,SUM(MB28,MF28),"")</f>
        <v/>
      </c>
      <c r="MV28" s="11" t="str">
        <f>IF(SUM(MA28:MB28,MD28:MF28,MH28)-MC28-MG28&gt;0,SUM(MA28:MB28,MD28:MF28,MH28)-MC28-MG28,"")</f>
        <v/>
      </c>
      <c r="MW28" s="11" t="str">
        <f>IF(SUM(MI28:MJ28,ML28)-MK28&gt;0,SUM(MI28:MJ28,ML28)-MK28,"")</f>
        <v/>
      </c>
      <c r="MX28" s="11" t="str">
        <f>IF(SUM(MB28,MF28,MJ28)&gt;0,SUM(MB28,MF28,MJ28),"")</f>
        <v/>
      </c>
      <c r="MY28" s="11" t="str">
        <f>IF(SUM(MV28,MW28)&gt;0,SUM(MV28,MW28),"")</f>
        <v/>
      </c>
      <c r="MZ28" s="11" t="str">
        <f>IF(SUM(MN28,MR28)&gt;0,SUM(MN28,MR28),"")</f>
        <v/>
      </c>
      <c r="NA28" s="11" t="str">
        <f>IF(SUM(MM28:MN28,MP28:MR28,MT28)-SUM(MO28,MS28)&gt;0,SUM(MM28:MN28,MP28:MR28,MT28)-SUM(MO28,MS28),"")</f>
        <v/>
      </c>
      <c r="NB28" s="11" t="str">
        <f>IF(SUM(MV28,MW28,NA28)&gt;0,SUM(MV28,MW28,NA28),"")</f>
        <v/>
      </c>
      <c r="NC28" s="17"/>
      <c r="ND28" s="17"/>
      <c r="NE28" s="17"/>
      <c r="NF28" s="17"/>
      <c r="NG28" s="17"/>
      <c r="NH28" s="17"/>
      <c r="NI28" s="17"/>
      <c r="NJ28" s="17"/>
      <c r="NK28" s="17"/>
      <c r="NL28" s="17"/>
      <c r="NM28" s="17"/>
      <c r="NN28" s="17"/>
      <c r="NO28" s="17"/>
      <c r="NP28" s="17"/>
      <c r="NQ28" s="17"/>
      <c r="NR28" s="17"/>
      <c r="NS28" s="17"/>
      <c r="NT28" s="17"/>
      <c r="NU28" s="17"/>
      <c r="NV28" s="17"/>
      <c r="NW28" s="40" t="str">
        <f>IF(SUM(ND28,NH28)&gt;0,SUM(ND28,NH28),"")</f>
        <v/>
      </c>
      <c r="NX28" s="40" t="str">
        <f>IF(SUM(NC28:ND28,NF28:NH28,NJ28)-NE28-NI28&gt;0,SUM(NC28:ND28,NF28:NH28,NJ28)-NE28-NI28,"")</f>
        <v/>
      </c>
      <c r="NY28" s="40" t="str">
        <f>IF(SUM(NK28:NL28,NN28)-NM28&gt;0,SUM(NK28:NL28,NN28)-NM28,"")</f>
        <v/>
      </c>
      <c r="NZ28" s="40" t="str">
        <f>IF(SUM(ND28,NH28,NL28)&gt;0,SUM(ND28,NH28,NL28),"")</f>
        <v/>
      </c>
      <c r="OA28" s="40" t="str">
        <f>IF(SUM(NX28,NY28)&gt;0,SUM(NX28,NY28),"")</f>
        <v/>
      </c>
      <c r="OB28" s="40" t="str">
        <f>IF(SUM(NP28,NT28)&gt;0,SUM(NP28,NT28),"")</f>
        <v/>
      </c>
      <c r="OC28" s="40" t="str">
        <f>IF(SUM(NO28:NP28,NR28:NT28,NV28)-SUM(NQ28,NU28)&gt;0,SUM(NO28:NP28,NR28:NT28,NV28)-SUM(NQ28,NU28),"")</f>
        <v/>
      </c>
      <c r="OD28" s="40" t="str">
        <f>IF(SUM(NX28,NY28,OC28)&gt;0,SUM(NX28,NY28,OC28),"")</f>
        <v/>
      </c>
      <c r="OE28" s="18"/>
      <c r="OF28" s="18"/>
      <c r="OG28" s="18"/>
      <c r="OH28" s="18"/>
      <c r="OI28" s="18"/>
      <c r="OJ28" s="18"/>
      <c r="OK28" s="18"/>
      <c r="OL28" s="18"/>
      <c r="OM28" s="18"/>
      <c r="ON28" s="18"/>
      <c r="OO28" s="18"/>
      <c r="OP28" s="18"/>
      <c r="OQ28" s="18"/>
      <c r="OR28" s="18"/>
      <c r="OS28" s="18"/>
      <c r="OT28" s="18"/>
      <c r="OU28" s="18"/>
      <c r="OV28" s="18"/>
      <c r="OW28" s="18"/>
      <c r="OX28" s="18"/>
      <c r="OY28" s="11" t="str">
        <f>IF(SUM(OF28,OJ28)&gt;0,SUM(OF28,OJ28),"")</f>
        <v/>
      </c>
      <c r="OZ28" s="11" t="str">
        <f>IF(SUM(OE28:OF28,OH28:OJ28,OL28)-OG28-OK28&gt;0,SUM(OE28:OF28,OH28:OJ28,OL28)-OG28-OK28,"")</f>
        <v/>
      </c>
      <c r="PA28" s="11" t="str">
        <f>IF(SUM(OM28:ON28,OP28)-OO28&gt;0,SUM(OM28:ON28,OP28)-OO28,"")</f>
        <v/>
      </c>
      <c r="PB28" s="11" t="str">
        <f>IF(SUM(OF28,OJ28,ON28)&gt;0,SUM(OF28,OJ28,ON28),"")</f>
        <v/>
      </c>
      <c r="PC28" s="11" t="str">
        <f>IF(SUM(OZ28,PA28)&gt;0,SUM(OZ28,PA28),"")</f>
        <v/>
      </c>
      <c r="PD28" s="11" t="str">
        <f>IF(SUM(OR28,OV28)&gt;0,SUM(OR28,OV28),"")</f>
        <v/>
      </c>
      <c r="PE28" s="11" t="str">
        <f>IF(SUM(OQ28:OR28,OT28:OV28,OX28)-SUM(OS28,OW28)&gt;0,SUM(OQ28:OR28,OT28:OV28,OX28)-SUM(OS28,OW28),"")</f>
        <v/>
      </c>
      <c r="PF28" s="11" t="str">
        <f>IF(SUM(OZ28,PA28,PE28)&gt;0,SUM(OZ28,PA28,PE28),"")</f>
        <v/>
      </c>
      <c r="PG28" s="17"/>
      <c r="PH28" s="17"/>
      <c r="PI28" s="17"/>
      <c r="PJ28" s="17"/>
      <c r="PK28" s="17"/>
      <c r="PL28" s="17"/>
      <c r="PM28" s="17"/>
      <c r="PN28" s="17"/>
      <c r="PO28" s="17"/>
      <c r="PP28" s="17"/>
      <c r="PQ28" s="17"/>
      <c r="PR28" s="17"/>
      <c r="PS28" s="17"/>
      <c r="PT28" s="17"/>
      <c r="PU28" s="17"/>
      <c r="PV28" s="17"/>
      <c r="PW28" s="17"/>
      <c r="PX28" s="17"/>
      <c r="PY28" s="17"/>
      <c r="PZ28" s="17"/>
      <c r="QA28" s="40" t="str">
        <f>IF(SUM(PH28,PL28)&gt;0,SUM(PH28,PL28),"")</f>
        <v/>
      </c>
      <c r="QB28" s="40" t="str">
        <f>IF(SUM(PG28:PH28,PJ28:PL28,PN28)-PI28-PM28&gt;0,SUM(PG28:PH28,PJ28:PL28,PN28)-PI28-PM28,"")</f>
        <v/>
      </c>
      <c r="QC28" s="40" t="str">
        <f>IF(SUM(PO28:PP28,PR28)-PQ28&gt;0,SUM(PO28:PP28,PR28)-PQ28,"")</f>
        <v/>
      </c>
      <c r="QD28" s="40" t="str">
        <f>IF(SUM(PH28,PL28,PP28)&gt;0,SUM(PH28,PL28,PP28),"")</f>
        <v/>
      </c>
      <c r="QE28" s="40" t="str">
        <f>IF(SUM(QB28,QC28)&gt;0,SUM(QB28,QC28),"")</f>
        <v/>
      </c>
      <c r="QF28" s="40" t="str">
        <f>IF(SUM(PT28,PX28)&gt;0,SUM(PT28,PX28),"")</f>
        <v/>
      </c>
      <c r="QG28" s="40" t="str">
        <f>IF(SUM(PS28:PT28,PV28:PX28,PZ28)-SUM(PU28,PY28)&gt;0,SUM(PS28:PT28,PV28:PX28,PZ28)-SUM(PU28,PY28),"")</f>
        <v/>
      </c>
      <c r="QH28" s="40" t="str">
        <f>IF(SUM(QB28,QC28,QG28)&gt;0,SUM(QB28,QC28,QG28),"")</f>
        <v/>
      </c>
      <c r="QI28" s="18"/>
      <c r="QJ28" s="18"/>
      <c r="QK28" s="18"/>
      <c r="QL28" s="18"/>
      <c r="QM28" s="18"/>
      <c r="QN28" s="18"/>
      <c r="QO28" s="18"/>
      <c r="QP28" s="18"/>
      <c r="QQ28" s="18"/>
      <c r="QR28" s="18"/>
      <c r="QS28" s="18"/>
      <c r="QT28" s="18"/>
      <c r="QU28" s="18"/>
      <c r="QV28" s="18"/>
      <c r="QW28" s="18"/>
      <c r="QX28" s="18"/>
      <c r="QY28" s="18"/>
      <c r="QZ28" s="18"/>
      <c r="RA28" s="18"/>
      <c r="RB28" s="18"/>
      <c r="RC28" s="11" t="str">
        <f>IF(SUM(QJ28,QN28)&gt;0,SUM(QJ28,QN28),"")</f>
        <v/>
      </c>
      <c r="RD28" s="11" t="str">
        <f>IF(SUM(QI28:QJ28,QL28:QN28,QP28)-QK28-QO28&gt;0,SUM(QI28:QJ28,QL28:QN28,QP28)-QK28-QO28,"")</f>
        <v/>
      </c>
      <c r="RE28" s="11" t="str">
        <f>IF(SUM(QQ28:QR28,QT28)-QS28&gt;0,SUM(QQ28:QR28,QT28)-QS28,"")</f>
        <v/>
      </c>
      <c r="RF28" s="11" t="str">
        <f>IF(SUM(QJ28,QN28,QR28)&gt;0,SUM(QJ28,QN28,QR28),"")</f>
        <v/>
      </c>
      <c r="RG28" s="11" t="str">
        <f>IF(SUM(RD28,RE28)&gt;0,SUM(RD28,RE28),"")</f>
        <v/>
      </c>
      <c r="RH28" s="11" t="str">
        <f>IF(SUM(QV28,QZ28)&gt;0,SUM(QV28,QZ28),"")</f>
        <v/>
      </c>
      <c r="RI28" s="11" t="str">
        <f>IF(SUM(QU28:QV28,QX28:QZ28,RB28)-SUM(QW28,RA28)&gt;0,SUM(QU28:QV28,QX28:QZ28,RB28)-SUM(QW28,RA28),"")</f>
        <v/>
      </c>
      <c r="RJ28" s="11" t="str">
        <f>IF(SUM(RD28,RE28,RI28)&gt;0,SUM(RD28,RE28,RI28),"")</f>
        <v/>
      </c>
      <c r="RK28" s="17"/>
      <c r="RL28" s="17"/>
      <c r="RM28" s="17"/>
      <c r="RN28" s="17"/>
      <c r="RO28" s="17"/>
      <c r="RP28" s="17"/>
      <c r="RQ28" s="17"/>
      <c r="RR28" s="17"/>
      <c r="RS28" s="17"/>
      <c r="RT28" s="17"/>
      <c r="RU28" s="17"/>
      <c r="RV28" s="17"/>
      <c r="RW28" s="17"/>
      <c r="RX28" s="17"/>
      <c r="RY28" s="17"/>
      <c r="RZ28" s="17"/>
      <c r="SA28" s="17"/>
      <c r="SB28" s="17"/>
      <c r="SC28" s="17"/>
      <c r="SD28" s="17"/>
      <c r="SE28" s="40" t="str">
        <f>IF(SUM(RL28,RP28)&gt;0,SUM(RL28,RP28),"")</f>
        <v/>
      </c>
      <c r="SF28" s="40" t="str">
        <f>IF(SUM(RK28:RL28,RN28:RP28,RR28)-RM28-RQ28&gt;0,SUM(RK28:RL28,RN28:RP28,RR28)-RM28-RQ28,"")</f>
        <v/>
      </c>
      <c r="SG28" s="40" t="str">
        <f>IF(SUM(RS28:RT28,RV28)-RU28&gt;0,SUM(RS28:RT28,RV28)-RU28,"")</f>
        <v/>
      </c>
      <c r="SH28" s="40" t="str">
        <f>IF(SUM(RL28,RP28,RT28)&gt;0,SUM(RL28,RP28,RT28),"")</f>
        <v/>
      </c>
      <c r="SI28" s="40" t="str">
        <f>IF(SUM(SF28,SG28)&gt;0,SUM(SF28,SG28),"")</f>
        <v/>
      </c>
      <c r="SJ28" s="40" t="str">
        <f>IF(SUM(RX28,SB28)&gt;0,SUM(RX28,SB28),"")</f>
        <v/>
      </c>
      <c r="SK28" s="40" t="str">
        <f>IF(SUM(RW28:RX28,RZ28:SB28,SD28)-SUM(RY28,SC28)&gt;0,SUM(RW28:RX28,RZ28:SB28,SD28)-SUM(RY28,SC28),"")</f>
        <v/>
      </c>
      <c r="SL28" s="40" t="str">
        <f>IF(SUM(SF28,SG28,SK28)&gt;0,SUM(SF28,SG28,SK28),"")</f>
        <v/>
      </c>
      <c r="SM28" s="26">
        <f>IF($CA28="P",BK28,(BK28+AO28)/2)</f>
        <v>7.75</v>
      </c>
      <c r="SN28" s="26">
        <f>IF($CA28="P",BL28,(BL28+AP28)/2)</f>
        <v>1.2</v>
      </c>
      <c r="SO28" s="26">
        <f>IF($CA28="P",BM28,(BM28+AQ28)/2)</f>
        <v>0</v>
      </c>
      <c r="SP28" s="26">
        <f>IF($CA28="P",BN28,(BN28+AR28)/2)</f>
        <v>0</v>
      </c>
      <c r="SQ28" s="26">
        <f>IF($CA28="P",BO28,(BO28+AS28)/2)</f>
        <v>0</v>
      </c>
      <c r="SR28" s="26">
        <f>IF($CA28="P",BP28,(BP28+AT28)/2)</f>
        <v>0</v>
      </c>
      <c r="SS28" s="26">
        <f>IF($CA28="P",BQ28,(BQ28+AU28)/2)</f>
        <v>0</v>
      </c>
      <c r="ST28" s="26">
        <f>IF($CA28="P",BR28,(BR28+AV28)/2)</f>
        <v>0</v>
      </c>
      <c r="SU28" s="26">
        <f>IF($CA28="P",BS28,(BS28+AW28)/2)</f>
        <v>0</v>
      </c>
      <c r="SV28" s="26">
        <f>IF($CA28="P",BT28,(BT28+AX28)/2)</f>
        <v>0</v>
      </c>
      <c r="SW28" s="26">
        <f>IF($CA28="P",BU28,(BU28+AY28)/2)</f>
        <v>0</v>
      </c>
      <c r="SX28" s="26">
        <f>IF($CA28="P",BV28,(BV28+AZ28)/2)</f>
        <v>0</v>
      </c>
      <c r="SY28" s="26">
        <f>IF($CA28="P",BW28,(BW28+BA28)/2)</f>
        <v>0</v>
      </c>
      <c r="SZ28" s="26">
        <f>IF($CA28="P",BX28,(BX28+BB28)/2)</f>
        <v>0</v>
      </c>
      <c r="TA28" s="26">
        <f>IF($CA28="P",BY28,(BY28+BC28)/2)</f>
        <v>0</v>
      </c>
      <c r="TB28" s="26">
        <f>IF($CA28="P",BZ28,(BZ28+BD28)/2)</f>
        <v>0</v>
      </c>
      <c r="TC28" s="28" t="s">
        <v>53</v>
      </c>
      <c r="TD28" s="11">
        <f>IF(SUM(SN28,SR28)&gt;0,SUM(SN28,SR28),"")</f>
        <v>1.2</v>
      </c>
      <c r="TE28" s="11">
        <f>IF(SUM(SM28:SN28,SP28:SR28,ST28)-SO28-SS28&gt;0,SUM(SM28:SN28,SP28:SR28,ST28)-SO28-SS28,"")</f>
        <v>8.9499999999999993</v>
      </c>
      <c r="TF28" s="11" t="str">
        <f>IF(SUM(SV28,SZ28)&gt;0,SUM(SV28,SZ28),"")</f>
        <v/>
      </c>
      <c r="TG28" s="11" t="str">
        <f>IF(SUM(SU28:SV28,SX28:SZ28,TB28)-SUM(SW28,TA28)&gt;0,SUM(SU28:SV28,SX28:SZ28,TB28)-SUM(SW28,TA28),"")</f>
        <v/>
      </c>
      <c r="TH28" s="11">
        <f>IF(SUM(TE28,TG28)&gt;0,SUM(TE28,TG28),"")</f>
        <v>8.9499999999999993</v>
      </c>
    </row>
    <row r="29" spans="1:528" x14ac:dyDescent="0.2">
      <c r="A29" s="4" t="str" cm="1">
        <f t="array" ref="A29">IF(AND(H29&lt;&gt;"",H29&lt;&gt;"No DD"),SUMPRODUCT((H$4:H$32&lt;&gt;"")*(H$4:H$32&lt;&gt;"No DD")*(E$4:E$32&gt;E29))+1,IF(H29="No DD",SUMPRODUCT((H$4:H$32="No DD")*(E$4:E$32&gt;E29))+1+SUMPRODUCT((H$4:H$32&lt;&gt;"")*(H$4:H$32&lt;&gt;"No DD")),""))</f>
        <v/>
      </c>
      <c r="B29" s="5" t="s">
        <v>155</v>
      </c>
      <c r="C29" s="4" t="s">
        <v>5</v>
      </c>
      <c r="D29" s="4">
        <v>2007</v>
      </c>
      <c r="E29" s="9">
        <f>SUM(J29:P29)+SUM(J29:M29)*0.0000001+SUM(J29)*0.0000000000001</f>
        <v>46.500004650004648</v>
      </c>
      <c r="F29" s="3" t="str">
        <f>IF(OR(AND(AJ29&gt;=AN$34,AK29&gt;=AN$38,AJ29&lt;&gt;"",AI29=""),AND(AL29&gt;=AN$34,AM29&gt;=AN$38,AL29&lt;&gt;"",AI29=""),AND(BF29&gt;=BJ$34,BG29&gt;=BJ$38,BF29&lt;&gt;"",BE29=""),AND(BH29&gt;=BJ$34,BI29&gt;=BJ$38,BH29&lt;&gt;"",BE29=""),AND(CB29&gt;=CF$34,CC29&gt;=CF$38,CB29&lt;&gt;"",CA29=""),AND(CD29&gt;=CF$34,CE29&gt;=CF$38,CD29&lt;&gt;""),AND(DC29&gt;=DJ$34,DD29&gt;=DJ$38,DC29&lt;&gt;""),AND(DH29&gt;=DJ$34,DI29&gt;=DJ$38,DH29&lt;&gt;""),AND(EE29&gt;=EL$34,EF29&gt;=EL$38,EE29&lt;&gt;""),AND(EJ29&gt;=EL$34,EK29&gt;=EL$38,EJ29&lt;&gt;""),AND(FG29&gt;=FN$34,FH29&gt;=FN$38,FG29&lt;&gt;""),AND(FL29&gt;=FN$34,FM29&gt;=FN$38,FL29&lt;&gt;""),AND(GI29&gt;=GP$34,GJ29&gt;=GP$38,GI29&lt;&gt;""),AND(GN29&gt;=GP$34,GO29&gt;=GP$38,GN29&lt;&gt;""),AND(HK29&gt;=HR$34,HL29&gt;=HR$38,HK29&lt;&gt;""),AND(HP29&gt;=HR$34,HQ29&gt;=HR$38,HP29&lt;&gt;""),AND(IM29&gt;=IT$34,IN29&gt;=IT$38,IM29&lt;&gt;""),AND(IR29&gt;=IT$34,IS29&gt;=IT$38,IR29&lt;&gt;""),AND(JO29&gt;=JV$34,JP29&gt;=JV$38,JO29&lt;&gt;""),AND(JT29&gt;=JV$34,JU29&gt;=JV$38,JT29&lt;&gt;""),AND(KQ29&gt;=KX$34,KR29&gt;=KX$38,KQ29&lt;&gt;""),AND(KV29&gt;=KX$34,KW29&gt;=KX$38,KV29&lt;&gt;""),AND(LS29&gt;=LZ$34,LT29&gt;=LZ$38,LS29&lt;&gt;""),AND(LX29&gt;=LZ$34,LY29&gt;=LZ$38,LX29&lt;&gt;""),AND(MU29&gt;=NB$34,MV29&gt;=NB$38,MU29&lt;&gt;""),AND(MZ29&gt;=NB$34,NA29&gt;=NB$38,MZ29&lt;&gt;""),AND(NW29&gt;=OD$34,NX29&gt;=OD$38,NW29&lt;&gt;""),AND(OB29&gt;=OD$34,OC29&gt;=OD$38,OB29&lt;&gt;""),AND(OY29&gt;=PF$34,OZ29&gt;=PF$38,OY29&lt;&gt;""),AND(PD29&gt;=PF$34,PE29&gt;=PF$38,PD29&lt;&gt;""),AND(QA29&gt;=QH$34,QB29&gt;=QH$38,QA29&lt;&gt;""),AND(QF29&gt;=QH$34,QG29&gt;=QH$38,QF29&lt;&gt;""),AND(RC29&gt;=RJ$34,RD29&gt;=RJ$38,RC29&lt;&gt;""),AND(RH29&gt;=RJ$34,RI29&gt;=RJ$38,RH29&lt;&gt;""),AND(SE29&gt;=SL$34,SF29&gt;=SL$38,SE29&lt;&gt;""),AND(SJ29&gt;=SL$34,SK29&gt;=SL$38,SJ29&lt;&gt;"")),"P","")</f>
        <v/>
      </c>
      <c r="G29" s="3" t="str">
        <f>IF(OR(AND(AK29&gt;=AN$38,AK29&lt;&gt;"",AI29=""),AND(AM29&gt;=AN$38,AM29&lt;&gt;"",AI29=""),AND(BG29&gt;=BJ$38,BG29&lt;&gt;"",BE29=""),AND(BI29&gt;=BJ$38,BI29&lt;&gt;"",BE29=""),AND(CC29&gt;=CF$38,CC29&lt;&gt;"",CA29=""),AND(CE29&gt;=CF$38,CE29&lt;&gt;"",CA29=""),AND(DD29&gt;=DJ$38,DD29&lt;&gt;""),AND(DI29&gt;=DJ$38,DI29&lt;&gt;""),AND(EF29&gt;=EL$38,EF29&lt;&gt;""),AND(EK29&gt;=EL$38,EK29&lt;&gt;""),AND(FH29&gt;=FN$38,FH29&lt;&gt;""),AND(FM29&gt;=FN$38,FM29&lt;&gt;""),AND(GJ29&gt;=GP$38,GJ29&lt;&gt;""),AND(GO29&gt;=GP$38,GO29&lt;&gt;""),AND(HL29&gt;=HR$38,HL29&lt;&gt;""),AND(HQ29&gt;=HR$38,HQ29&lt;&gt;""),AND(IN29&gt;=IT$38,IN29&lt;&gt;""),AND(IS29&gt;=IT$38,IS29&lt;&gt;""),AND(JP29&gt;=JV$38,JP29&lt;&gt;""),AND(JU29&gt;=JV$38,JU29&lt;&gt;""),AND(KR29&gt;=KX$38,KR29&lt;&gt;""),AND(KW29&gt;=KX$38,KW29&lt;&gt;""),AND(LT29&gt;=LZ$38,LT29&lt;&gt;""),AND(LY29&gt;=LZ$38,LY29&lt;&gt;""),AND(MV29&gt;=NB$38,MV29&lt;&gt;""),AND(NA29&gt;=NB$38,NA29&lt;&gt;""),AND(NX29&gt;=OD$38,NX29&lt;&gt;""),AND(OC29&gt;=OD$38,OC29&lt;&gt;""),AND(OZ29&gt;=PF$38,OZ29&lt;&gt;""),AND(PE29&gt;=PF$38,PE29&lt;&gt;""),AND(QB29&gt;=QH$38,QB29&lt;&gt;""),AND(QG29&gt;=QH$38,QG29&lt;&gt;""),AND(RD29&gt;=RJ$38,RD29&lt;&gt;""),AND(RI29&gt;=RJ$38,RI29&lt;&gt;""),AND(SF29&gt;=SL$38,SF29&lt;&gt;""),AND(SK29&gt;=SL$38,SK29&lt;&gt;"")),"P","")</f>
        <v/>
      </c>
      <c r="H29" s="36" t="str">
        <f>IF(AND(G29="P",F29=""),"No DD",IF(OR(AND(AJ29&gt;=AN$37,AK29&gt;=AN$41,AJ29&lt;&gt;"",AI29=""),AND(AL29&gt;=AN$37,AM29&gt;=AN$41,AL29&lt;&gt;"",AI29=""),AND(BF29&gt;=BJ$37,BG29&gt;=BJ$41,BF29&lt;&gt;"",BE29=""),AND(BH29&gt;=BJ$37,BI29&gt;=BJ$41,BH29&lt;&gt;"",BE29=""),AND(CB29&gt;=CF$37,CC29&gt;=CF$41,CB29&lt;&gt;"",CA29=""),AND(CD29&gt;=CF$37,CE29&gt;=CF$41,CD29&lt;&gt;""),AND(DC29&gt;=DJ$37,DD29&gt;=DJ$41,DC29&lt;&gt;""),AND(DH29&gt;=DJ$37,DI29&gt;=DJ$41,DH29&lt;&gt;""),AND(EE29&gt;=EL$37,EF29&gt;=EL$41,EE29&lt;&gt;""),AND(EJ29&gt;=EL$37,EK29&gt;=EL$41,EJ29&lt;&gt;""),AND(FG29&gt;=FN$37,FH29&gt;=FN$41,FG29&lt;&gt;""),AND(FL29&gt;=FN$37,FM29&gt;=FN$41,FL29&lt;&gt;""),AND(GI29&gt;=GP$37,GJ29&gt;=GP$41,GI29&lt;&gt;""),AND(GN29&gt;=GP$37,GO29&gt;=GP$41,GN29&lt;&gt;""),AND(HK29&gt;=HR$37,HL29&gt;=HR$41,HK29&lt;&gt;""),AND(HP29&gt;=HR$37,HQ29&gt;=HR$41,HP29&lt;&gt;""),AND(IM29&gt;=IT$37,IN29&gt;=IT$41,IM29&lt;&gt;""),AND(IR29&gt;=IT$37,IS29&gt;=IT$41,IR29&lt;&gt;""),AND(JO29&gt;=JV$37,JP29&gt;=JV$41,JO29&lt;&gt;""),AND(JT29&gt;=JV$37,JU29&gt;=JV$41,JT29&lt;&gt;""),AND(KQ29&gt;=KX$37,KR29&gt;=KX$41,KQ29&lt;&gt;""),AND(KV29&gt;=KX$37,KW29&gt;=KX$41,KV29&lt;&gt;""),AND(LS29&gt;=LZ$37,LT29&gt;=LZ$41,LS29&lt;&gt;""),AND(LX29&gt;=LZ$37,LY29&gt;=LZ$41,LX29&lt;&gt;""),AND(MU29&gt;=NB$37,MV29&gt;=NB$41,MU29&lt;&gt;""),AND(MZ29&gt;=NB$37,NA29&gt;=NB$41,MZ29&lt;&gt;""),AND(NW29&gt;=OD$37,NX29&gt;=OD$41,NW29&lt;&gt;""),AND(OB29&gt;=OD$37,OC29&gt;=OD$41,OB29&lt;&gt;""),AND(OY29&gt;=PF$37,OZ29&gt;=PF$41,OY29&lt;&gt;""),AND(PD29&gt;=PF$37,PE29&gt;=PF$41,PD29&lt;&gt;""),AND(QA29&gt;=QH$37,QB29&gt;=QH$41,QA29&lt;&gt;""),AND(QF29&gt;=QH$37,QG29&gt;=QH$41,QF29&lt;&gt;""),AND(RC29&gt;=RJ$37,RD29&gt;=RJ$41,RC29&lt;&gt;""),AND(RH29&gt;=RJ$37,RI29&gt;=RJ$41,RH29&lt;&gt;""),AND(SE29&gt;=SL$37,SF29&gt;=SL$41,SE29&lt;&gt;""),AND(SJ29&gt;=SL$37,SK29&gt;=SL$41,SJ29&lt;&gt;"")),"Merit",IF(OR(AND(AJ29&gt;=AN$36,AK29&gt;=AN$40,AJ29&lt;&gt;"",AI29=""),AND(AL29&gt;=AN$36,AM29&gt;=AN$40,AL29&lt;&gt;"",AI29=""),AND(BF29&gt;=BJ$36,BG29&gt;=BJ$40,BF29&lt;&gt;"",BE29=""),AND(BH29&gt;=BJ$36,BI29&gt;=BJ$40,BH29&lt;&gt;"",BE29=""),AND(CB29&gt;=CF$36,CC29&gt;=CF$40,CB29&lt;&gt;"",CA29=""),AND(CD29&gt;=CF$36,CE29&gt;=CF$40,CD29&lt;&gt;""),AND(DC29&gt;=DJ$36,DD29&gt;=DJ$40,DC29&lt;&gt;""),AND(DH29&gt;=DJ$36,DI29&gt;=DJ$40,DH29&lt;&gt;""),AND(EE29&gt;=EL$36,EF29&gt;=EL$40,EE29&lt;&gt;""),AND(EJ29&gt;=EL$36,EK29&gt;=EL$40,EJ29&lt;&gt;""),AND(FG29&gt;=FN$36,FH29&gt;=FN$40,FG29&lt;&gt;""),AND(FL29&gt;=FN$36,FM29&gt;=FN$40,FL29&lt;&gt;""),AND(GI29&gt;=GP$36,GJ29&gt;=GP$40,GI29&lt;&gt;""),AND(GN29&gt;=GP$36,GO29&gt;=GP$40,GN29&lt;&gt;""),AND(HK29&gt;=HR$36,HL29&gt;=HR$40,HK29&lt;&gt;""),AND(HP29&gt;=HR$36,HQ29&gt;=HR$40,HP29&lt;&gt;""),AND(IM29&gt;=IT$36,IN29&gt;=IT$40,IM29&lt;&gt;""),AND(IR29&gt;=IT$36,IS29&gt;=IT$40,IR29&lt;&gt;""),AND(JO29&gt;=JV$36,JP29&gt;=JV$40,JO29&lt;&gt;""),AND(JT29&gt;=JV$36,JU29&gt;=JV$40,JT29&lt;&gt;""),AND(KQ29&gt;=KX$36,KR29&gt;=KX$40,KQ29&lt;&gt;""),AND(KV29&gt;=KX$36,KW29&gt;=KX$40,KV29&lt;&gt;""),AND(LS29&gt;=LZ$36,LT29&gt;=LZ$40,LS29&lt;&gt;""),AND(LX29&gt;=LZ$36,LY29&gt;=LZ$40,LX29&lt;&gt;""),AND(MU29&gt;=NB$36,MV29&gt;=NB$40,MU29&lt;&gt;""),AND(MZ29&gt;=NB$36,NA29&gt;=NB$40,MZ29&lt;&gt;""),AND(NW29&gt;=OD$36,NX29&gt;=OD$40,NW29&lt;&gt;""),AND(OB29&gt;=OD$36,OC29&gt;=OD$40,OB29&lt;&gt;""),AND(OY29&gt;=PF$36,OZ29&gt;=PF$40,OY29&lt;&gt;""),AND(PD29&gt;=PF$36,PE29&gt;=PF$40,PD29&lt;&gt;""),AND(QA29&gt;=QH$36,QB29&gt;=QH$40,QA29&lt;&gt;""),AND(QF29&gt;=QH$36,QG29&gt;=QH$40,QF29&lt;&gt;""),AND(RC29&gt;=RJ$36,RD29&gt;=RJ$40,RC29&lt;&gt;""),AND(RH29&gt;=RJ$36,RI29&gt;=RJ$40,RH29&lt;&gt;""),AND(SE29&gt;=SL$36,SF29&gt;=SL$40,SE29&lt;&gt;""),AND(SJ29&gt;=SL$36,SK29&gt;=SL$40,SJ29&lt;&gt;"")),"Excellence",IF(I29="P","Worlds Team",IF(F29="P","National Team","")))))</f>
        <v/>
      </c>
      <c r="I29" s="3" t="str">
        <f>IF(OR(AND(AJ29&gt;=AN$35,AK29&gt;=AN$39,AJ29&lt;&gt;"",AI29=""),AND(AL29&gt;=AN$35,AM29&gt;=AN$39,AL29&lt;&gt;"",AI29=""),AND(BF29&gt;=BJ$35,BG29&gt;=BJ$39,BF29&lt;&gt;"",BE29=""),AND(BH29&gt;=BJ$35,BI29&gt;=BJ$39,BH29&lt;&gt;"",BE29=""),AND(CB29&gt;=CF$35,CC29&gt;=CF$39,CB29&lt;&gt;"",CA29=""),AND(CD29&gt;=CF$35,CE29&gt;=CF$39,CD29&lt;&gt;""),AND(DC29&gt;=DJ$35,DD29&gt;=DJ$39,DC29&lt;&gt;""),AND(DH29&gt;=DJ$35,DI29&gt;=DJ$39,DH29&lt;&gt;""),AND(EE29&gt;=EL$35,EF29&gt;=EL$39,EE29&lt;&gt;""),AND(EJ29&gt;=EL$35,EK29&gt;=EL$39,EJ29&lt;&gt;""),AND(FG29&gt;=FN$35,FH29&gt;=FN$39,FG29&lt;&gt;""),AND(FL29&gt;=FN$35,FM29&gt;=FN$39,FL29&lt;&gt;""),AND(GI29&gt;=GP$35,GJ29&gt;=GP$39,GI29&lt;&gt;""),AND(GN29&gt;=GP$35,GO29&gt;=GP$39,GN29&lt;&gt;""),AND(HK29&gt;=HR$35,HL29&gt;=HR$39,HK29&lt;&gt;""),AND(HP29&gt;=HR$35,HQ29&gt;=HR$39,HP29&lt;&gt;""),AND(IM29&gt;=IT$35,IN29&gt;=IT$39,IM29&lt;&gt;""),AND(IR29&gt;=IT$35,IS29&gt;=IT$39,IR29&lt;&gt;""),AND(JO29&gt;=JV$35,JP29&gt;=JV$39,JO29&lt;&gt;""),AND(JT29&gt;=JV$35,JU29&gt;=JV$39,JT29&lt;&gt;""),AND(KQ29&gt;=KX$35,KR29&gt;=KX$39,KQ29&lt;&gt;""),AND(KV29&gt;=KX$35,KW29&gt;=KX$39,KV29&lt;&gt;""),AND(LS29&gt;=LZ$35,LT29&gt;=LZ$39,LS29&lt;&gt;""),AND(LX29&gt;=LZ$35,LY29&gt;=LZ$39,LX29&lt;&gt;""),AND(MU29&gt;=NB$35,MV29&gt;=NB$39,MU29&lt;&gt;""),AND(MZ29&gt;=NB$35,NA29&gt;=NB$39,MZ29&lt;&gt;""),AND(NW29&gt;=OD$35,NX29&gt;=OD$39,NW29&lt;&gt;""),AND(OB29&gt;=OD$35,OC29&gt;=OD$39,OB29&lt;&gt;""),AND(OY29&gt;=PF$35,OZ29&gt;=PF$39,OY29&lt;&gt;""),AND(PD29&gt;=PF$35,PE29&gt;=PF$39,PD29&lt;&gt;""),AND(QA29&gt;=QH$35,QB29&gt;=QH$39,QA29&lt;&gt;""),AND(QF29&gt;=QH$35,QG29&gt;=QH$39,QF29&lt;&gt;""),AND(RC29&gt;=RJ$35,RD29&gt;=RJ$39,RC29&lt;&gt;""),AND(RH29&gt;=RJ$35,RI29&gt;=RJ$39,RH29&lt;&gt;""),AND(SE29&gt;=SL$35,SF29&gt;=SL$39,SE29&lt;&gt;""),AND(SJ29&gt;=SL$35,SK29&gt;=SL$39,SJ29&lt;&gt;"")),"P","")</f>
        <v/>
      </c>
      <c r="J29" s="8">
        <f>IF(COUNT(AK29,BG29,CC29)&gt;0,LARGE((AK29,BG29,CC29),1),0)</f>
        <v>46.5</v>
      </c>
      <c r="K29" s="8" t="str">
        <f>IF(J29=0,"",IF(J29=CC29,$BK$1,IF(J29=BG29,$AO$1,IF(J29=AK29,$S$1,""))))</f>
        <v>2025 Elite Canada</v>
      </c>
      <c r="L29" s="8">
        <f>IF(COUNT(AK29,BG29,CC29)&gt;1,LARGE((AK29,BG29,CC29),2),0)</f>
        <v>0</v>
      </c>
      <c r="M29" s="8" t="str">
        <f>IF(K29=0,"",IF(AND(L29=J29,L29=AK29,K29=BG29),$S$1,IF(AND(L29=J29,L29=AK29,L29=CC29),$S$1,IF(AND(L29=J29,L29=CC29,L29=BG29),$AO$1,IF(L29=CC29,$BK$1,IF(L29=BG29,$AO$1,IF(L29=AK29,$S$1,"")))))))</f>
        <v/>
      </c>
      <c r="N29" s="8">
        <f>IF(MAX(AM29,BI29,CE29)&gt;0,MAX(AM29,BI29,CE29),0)</f>
        <v>0</v>
      </c>
      <c r="O29" s="8" t="str">
        <f>IF(N29=0,"",IF(N29=CE29,$BK$1,IF(N29=BI29,$AO$1,IF(N29=AM29,$S$1,""))))</f>
        <v/>
      </c>
      <c r="P29" s="8" t="str">
        <f>IF(MAX(CG29:CH29)&gt;0,MAX(CG29:CH29),"")</f>
        <v/>
      </c>
      <c r="Q29" s="11" t="str">
        <f>IF(P29="","",IF(P29=CG29,"("&amp;CG$2&amp;")",IF(P29=CH29,"("&amp;CH$2&amp;")")))</f>
        <v/>
      </c>
      <c r="R29" s="8" t="str">
        <f>IF(P29="","",IF(P29=CG29,IF(P29+IF(L29="",0,L29)=SF29,$RK$1,IF(P29+IF(L29="",0,L29)=RD29,$QI$1,IF(P29+IF(L29="",0,L29)=QB29,$PG$1,IF(P29+IF(L29="",0,L29)=OZ29,$OE$1,IF(P29+IF(L29="",0,L29)=NX29,$NC$1,IF(P29+IF(L29="",0,L29)=MV29,$MA$1,IF(P29+IF(L29="",0,L29)=LT29,$KY$1,IF(P29+IF(L29="",0,L29)=KR29,$JW$1,IF(P29+IF(L29="",0,L29)=JP29,$IU$1,IF(P29+IF(L29="",0,L29)=IN29,$HS$1,IF(P29+IF(L29="",0,L29)=HL29,$GQ$1,IF(P29+IF(L29="",0,L29)=GJ29,$FO$1,IF(P29+IF(L29="",0,L29)=FH29,$EM$1,IF(P29+IF(L29="",0,L29)=EF29,$DK$1,IF(P29+IF(L29="",0,L29)=DD29,$CI$1))))))))))))))),IF(P29=CH29,IF(P29+IF(N29="",0,N29)=SK29,$RK$1,IF(P29+IF(N29="",0,N29)=RI29,$QI$1,IF(P29+IF(N29="",0,N29)=QG29,$PG$1,IF(P29+IF(N29="",0,N29)=PE29,$OE$1,IF(P29+IF(N29="",0,N29)=OC29,$NC$1,IF(P29+IF(N29="",0,N29)=NA29,$MA$1,IF(P29+IF(N29="",0,N29)=LY29,$KY$1,IF(P29+IF(N29="",0,N29)=KW29,$JW$1,IF(P29+IF(N29="",0,N29)=JU29,$IU$1,IF(P29+IF(N29="",0,N29)=IS29,$HS$1,IF(P29+IF(N29="",0,N29)=HQ29,$GQ$1,IF(P29+IF(N29="",0,N29)=GO29,$FO$1,IF(P29+IF(N29="",0,N29)=FM29,$EM$1,IF(P29+IF(N29="",0,N29)=EK29,$DK$1,IF(P29+IF(N29="",0,N29)=DI29,$CI$1))))))))))))))))))</f>
        <v/>
      </c>
      <c r="S29" s="19">
        <v>18.899999999999999</v>
      </c>
      <c r="T29" s="19">
        <v>5.6</v>
      </c>
      <c r="U29" s="19">
        <v>1.6</v>
      </c>
      <c r="V29" s="19">
        <v>0</v>
      </c>
      <c r="W29" s="19">
        <v>19</v>
      </c>
      <c r="X29" s="19">
        <v>5.6</v>
      </c>
      <c r="Y29" s="19">
        <v>1</v>
      </c>
      <c r="Z29" s="19">
        <v>0</v>
      </c>
      <c r="AA29" s="19"/>
      <c r="AB29" s="19"/>
      <c r="AC29" s="19"/>
      <c r="AD29" s="19"/>
      <c r="AE29" s="19"/>
      <c r="AF29" s="19"/>
      <c r="AG29" s="19"/>
      <c r="AH29" s="19"/>
      <c r="AI29" s="27"/>
      <c r="AJ29" s="40">
        <f>IF(SUM(T29,X29)&gt;0,SUM(T29,X29),"")</f>
        <v>11.2</v>
      </c>
      <c r="AK29" s="40">
        <f>IF(SUM(S29:T29,V29:X29,Z29)-U29-Y29&gt;0,SUM(S29:T29,V29:X29,Z29)-U29-Y29,"")</f>
        <v>46.5</v>
      </c>
      <c r="AL29" s="40" t="str">
        <f>IF(SUM(AB29,AF29)&gt;0,SUM(AB29,AF29),"")</f>
        <v/>
      </c>
      <c r="AM29" s="40" t="str">
        <f>IF(SUM(AA29:AB29,AD29:AF29,AH29)-SUM(AC29,AG29)&gt;0,SUM(AA29:AB29,AD29:AF29,AH29)-SUM(AC29,AG29),"")</f>
        <v/>
      </c>
      <c r="AN29" s="40">
        <f>IF(SUM(AK29,AM29)&gt;0,SUM(AK29,AM29),"")</f>
        <v>46.5</v>
      </c>
      <c r="AO29" s="18"/>
      <c r="AP29" s="18"/>
      <c r="AQ29" s="18"/>
      <c r="AR29" s="18"/>
      <c r="AS29" s="18"/>
      <c r="AT29" s="18"/>
      <c r="AU29" s="18"/>
      <c r="AV29" s="18"/>
      <c r="AW29" s="18"/>
      <c r="AX29" s="18"/>
      <c r="AY29" s="18"/>
      <c r="AZ29" s="18"/>
      <c r="BA29" s="18"/>
      <c r="BB29" s="18"/>
      <c r="BC29" s="18"/>
      <c r="BD29" s="18"/>
      <c r="BE29" s="28"/>
      <c r="BF29" s="11" t="str">
        <f>IF(SUM(AP29,AT29)&gt;0,SUM(AP29,AT29),"")</f>
        <v/>
      </c>
      <c r="BG29" s="11" t="str">
        <f>IF(SUM(AO29:AP29,AR29:AT29,AV29)-AQ29-AU29&gt;0,SUM(AO29:AP29,AR29:AT29,AV29)-AQ29-AU29,"")</f>
        <v/>
      </c>
      <c r="BH29" s="11" t="str">
        <f>IF(SUM(AX29,BB29)&gt;0,SUM(AX29,BB29),"")</f>
        <v/>
      </c>
      <c r="BI29" s="11" t="str">
        <f>IF(SUM(AW29:AX29,AZ29:BB29,BD29)-SUM(AY29,BC29)&gt;0,SUM(AW29:AX29,AZ29:BB29,BD29)-SUM(AY29,BC29),"")</f>
        <v/>
      </c>
      <c r="BJ29" s="11" t="str">
        <f>IF(SUM(BG29,BI29)&gt;0,SUM(BG29,BI29),"")</f>
        <v/>
      </c>
      <c r="BK29" s="19"/>
      <c r="BL29" s="19"/>
      <c r="BM29" s="19"/>
      <c r="BN29" s="19"/>
      <c r="BO29" s="19"/>
      <c r="BP29" s="19"/>
      <c r="BQ29" s="19"/>
      <c r="BR29" s="19"/>
      <c r="BS29" s="19"/>
      <c r="BT29" s="19"/>
      <c r="BU29" s="19"/>
      <c r="BV29" s="19"/>
      <c r="BW29" s="19"/>
      <c r="BX29" s="19"/>
      <c r="BY29" s="19"/>
      <c r="BZ29" s="19"/>
      <c r="CA29" s="27"/>
      <c r="CB29" s="40" t="str">
        <f>IF(SUM(BL29,BP29)&gt;0,SUM(BL29,BP29),"")</f>
        <v/>
      </c>
      <c r="CC29" s="40" t="str">
        <f>IF(SUM(BK29:BL29,BN29:BP29,BR29)-BM29-BQ29&gt;0,SUM(BK29:BL29,BN29:BP29,BR29)-BM29-BQ29,"")</f>
        <v/>
      </c>
      <c r="CD29" s="40" t="str">
        <f>IF(SUM(BT29,BX29)&gt;0,SUM(BT29,BX29),"")</f>
        <v/>
      </c>
      <c r="CE29" s="40" t="str">
        <f>IF(SUM(BS29:BT29,BV29:BX29,BZ29)-SUM(BU29,BY29)&gt;0,SUM(BS29:BT29,BV29:BX29,BZ29)-SUM(BU29,BY29),"")</f>
        <v/>
      </c>
      <c r="CF29" s="40" t="str">
        <f>IF(SUM(CC29,CE29)&gt;0,SUM(CC29,CE29),"")</f>
        <v/>
      </c>
      <c r="CG29" s="51" t="str">
        <f>IF(MAX(DD29,EF29,FH29,GJ29,HL29,IN29,JP29,KR29,LT29,MV29,NX29,OZ29,QB29,RD29,SF29)-IF(L29="",0,L29)&gt;0.001,MAX(DD29,EF29,FH29,GJ29,HL29,IN29,JP29,KR29,LT29,MV29,NX29,OZ29,QB29,RD29,SF29)-IF(L29="",0,L29),"")</f>
        <v/>
      </c>
      <c r="CH29" s="51" t="str">
        <f>IF(MAX(DI29,EK29,FM29,GO29,HQ29,IS29,JU29,KW29,LY29,NA29,OC29,PE29,QG29,RI29,SK29)-IF(N29="",0,N29)&gt;0.001,MAX(DI29,EK29,FM29,GO29,HQ29,IS29,JU29,KW29,LY29,NA29,OC29,PE29,QG29,RI29,SK29)-IF(N29="",0,N29),"")</f>
        <v/>
      </c>
      <c r="CI29" s="17"/>
      <c r="CJ29" s="17"/>
      <c r="CK29" s="17"/>
      <c r="CL29" s="17"/>
      <c r="CM29" s="17"/>
      <c r="CN29" s="17"/>
      <c r="CO29" s="17"/>
      <c r="CP29" s="17"/>
      <c r="CQ29" s="17"/>
      <c r="CR29" s="17"/>
      <c r="CS29" s="17"/>
      <c r="CT29" s="17"/>
      <c r="CU29" s="17"/>
      <c r="CV29" s="17"/>
      <c r="CW29" s="17"/>
      <c r="CX29" s="17"/>
      <c r="CY29" s="17"/>
      <c r="CZ29" s="17"/>
      <c r="DA29" s="17"/>
      <c r="DB29" s="17"/>
      <c r="DC29" s="40" t="str">
        <f>IF(SUM(CJ29,CN29)&gt;0,SUM(CJ29,CN29),"")</f>
        <v/>
      </c>
      <c r="DD29" s="40" t="str">
        <f>IF(SUM(CI29:CJ29,CL29:CN29,CP29)-CK29-CO29&gt;0,SUM(CI29:CJ29,CL29:CN29,CP29)-CK29-CO29,"")</f>
        <v/>
      </c>
      <c r="DE29" s="40" t="str">
        <f>IF(SUM(CQ29:CR29,CT29)-CS29&gt;0,SUM(CQ29:CR29,CT29)-CS29,"")</f>
        <v/>
      </c>
      <c r="DF29" s="40" t="str">
        <f>IF(SUM(CJ29,CN29,CR29)&gt;0,SUM(CJ29,CN29,CR29),"")</f>
        <v/>
      </c>
      <c r="DG29" s="40" t="str">
        <f>IF(SUM(DD29,DE29)&gt;0,SUM(DD29,DE29),"")</f>
        <v/>
      </c>
      <c r="DH29" s="40" t="str">
        <f>IF(SUM(CV29,CZ29)&gt;0,SUM(CV29,CZ29),"")</f>
        <v/>
      </c>
      <c r="DI29" s="40" t="str">
        <f>IF(SUM(CU29:CV29,CX29:CZ29,DB29)-SUM(CW29,DA29)&gt;0,SUM(CU29:CV29,CX29:CZ29,DB29)-SUM(CW29,DA29),"")</f>
        <v/>
      </c>
      <c r="DJ29" s="40" t="str">
        <f>IF(SUM(DD29,DE29,DI29)&gt;0,SUM(DD29,DE29,DI29),"")</f>
        <v/>
      </c>
      <c r="DK29" s="18"/>
      <c r="DL29" s="18"/>
      <c r="DM29" s="18"/>
      <c r="DN29" s="18"/>
      <c r="DO29" s="18"/>
      <c r="DP29" s="18"/>
      <c r="DQ29" s="18"/>
      <c r="DR29" s="18"/>
      <c r="DS29" s="18"/>
      <c r="DT29" s="18"/>
      <c r="DU29" s="18"/>
      <c r="DV29" s="18"/>
      <c r="DW29" s="18"/>
      <c r="DX29" s="18"/>
      <c r="DY29" s="18"/>
      <c r="DZ29" s="18"/>
      <c r="EA29" s="18"/>
      <c r="EB29" s="18"/>
      <c r="EC29" s="18"/>
      <c r="ED29" s="18"/>
      <c r="EE29" s="11" t="str">
        <f>IF(SUM(DL29,DP29)&gt;0,SUM(DL29,DP29),"")</f>
        <v/>
      </c>
      <c r="EF29" s="11" t="str">
        <f>IF(SUM(DK29:DL29,DN29:DP29,DR29)-DM29-DQ29&gt;0,SUM(DK29:DL29,DN29:DP29,DR29)-DM29-DQ29,"")</f>
        <v/>
      </c>
      <c r="EG29" s="11" t="str">
        <f>IF(SUM(DS29:DT29,DV29)-DU29&gt;0,SUM(DS29:DT29,DV29)-DU29,"")</f>
        <v/>
      </c>
      <c r="EH29" s="11" t="str">
        <f>IF(SUM(DL29,DP29,DT29)&gt;0,SUM(DL29,DP29,DT29),"")</f>
        <v/>
      </c>
      <c r="EI29" s="11" t="str">
        <f>IF(SUM(EF29,EG29)&gt;0,SUM(EF29,EG29),"")</f>
        <v/>
      </c>
      <c r="EJ29" s="11" t="str">
        <f>IF(SUM(DX29,EB29)&gt;0,SUM(DX29,EB29),"")</f>
        <v/>
      </c>
      <c r="EK29" s="11" t="str">
        <f>IF(SUM(DW29:DX29,DZ29:EB29,ED29)-SUM(DY29,EC29)&gt;0,SUM(DW29:DX29,DZ29:EB29,ED29)-SUM(DY29,EC29),"")</f>
        <v/>
      </c>
      <c r="EL29" s="11" t="str">
        <f>IF(SUM(EF29,EG29,EK29)&gt;0,SUM(EF29,EG29,EK29),"")</f>
        <v/>
      </c>
      <c r="EM29" s="17"/>
      <c r="EN29" s="17"/>
      <c r="EO29" s="17"/>
      <c r="EP29" s="17"/>
      <c r="EQ29" s="17"/>
      <c r="ER29" s="17"/>
      <c r="ES29" s="17"/>
      <c r="ET29" s="17"/>
      <c r="EU29" s="17"/>
      <c r="EV29" s="17"/>
      <c r="EW29" s="17"/>
      <c r="EX29" s="17"/>
      <c r="EY29" s="17"/>
      <c r="EZ29" s="17"/>
      <c r="FA29" s="17"/>
      <c r="FB29" s="17"/>
      <c r="FC29" s="17"/>
      <c r="FD29" s="17"/>
      <c r="FE29" s="17"/>
      <c r="FF29" s="17"/>
      <c r="FG29" s="40" t="str">
        <f>IF(SUM(EN29,ER29)&gt;0,SUM(EN29,ER29),"")</f>
        <v/>
      </c>
      <c r="FH29" s="40" t="str">
        <f>IF(SUM(EM29:EN29,EP29:ER29,ET29)-EO29-ES29&gt;0,SUM(EM29:EN29,EP29:ER29,ET29)-EO29-ES29,"")</f>
        <v/>
      </c>
      <c r="FI29" s="40" t="str">
        <f>IF(SUM(EU29:EV29,EX29)-EW29&gt;0,SUM(EU29:EV29,EX29)-EW29,"")</f>
        <v/>
      </c>
      <c r="FJ29" s="40" t="str">
        <f>IF(SUM(EN29,ER29,EV29)&gt;0,SUM(EN29,ER29,EV29),"")</f>
        <v/>
      </c>
      <c r="FK29" s="40" t="str">
        <f>IF(SUM(FH29,FI29)&gt;0,SUM(FH29,FI29),"")</f>
        <v/>
      </c>
      <c r="FL29" s="40" t="str">
        <f>IF(SUM(EZ29,FD29)&gt;0,SUM(EZ29,FD29),"")</f>
        <v/>
      </c>
      <c r="FM29" s="40" t="str">
        <f>IF(SUM(EY29:EZ29,FB29:FD29,FF29)-SUM(FA29,FE29)&gt;0,SUM(EY29:EZ29,FB29:FD29,FF29)-SUM(FA29,FE29),"")</f>
        <v/>
      </c>
      <c r="FN29" s="40" t="str">
        <f>IF(SUM(FH29,FI29,FM29)&gt;0,SUM(FH29,FI29,FM29),"")</f>
        <v/>
      </c>
      <c r="FO29" s="18"/>
      <c r="FP29" s="18"/>
      <c r="FQ29" s="18"/>
      <c r="FR29" s="18"/>
      <c r="FS29" s="18"/>
      <c r="FT29" s="18"/>
      <c r="FU29" s="18"/>
      <c r="FV29" s="18"/>
      <c r="FW29" s="18"/>
      <c r="FX29" s="18"/>
      <c r="FY29" s="18"/>
      <c r="FZ29" s="18"/>
      <c r="GA29" s="18"/>
      <c r="GB29" s="18"/>
      <c r="GC29" s="18"/>
      <c r="GD29" s="18"/>
      <c r="GE29" s="18"/>
      <c r="GF29" s="18"/>
      <c r="GG29" s="18"/>
      <c r="GH29" s="18"/>
      <c r="GI29" s="11" t="str">
        <f>IF(SUM(FP29,FT29)&gt;0,SUM(FP29,FT29),"")</f>
        <v/>
      </c>
      <c r="GJ29" s="11" t="str">
        <f>IF(SUM(FO29:FP29,FR29:FT29,FV29)-FQ29-FU29&gt;0,SUM(FO29:FP29,FR29:FT29,FV29)-FQ29-FU29,"")</f>
        <v/>
      </c>
      <c r="GK29" s="11" t="str">
        <f>IF(SUM(FW29:FX29,FZ29)-FY29&gt;0,SUM(FW29:FX29,FZ29)-FY29,"")</f>
        <v/>
      </c>
      <c r="GL29" s="11" t="str">
        <f>IF(SUM(FP29,FT29,FX29)&gt;0,SUM(FP29,FT29,FX29),"")</f>
        <v/>
      </c>
      <c r="GM29" s="11" t="str">
        <f>IF(SUM(GJ29,GK29)&gt;0,SUM(GJ29,GK29),"")</f>
        <v/>
      </c>
      <c r="GN29" s="11" t="str">
        <f>IF(SUM(GB29,GF29)&gt;0,SUM(GB29,GF29),"")</f>
        <v/>
      </c>
      <c r="GO29" s="11" t="str">
        <f>IF(SUM(GA29:GB29,GD29:GF29,GH29)-SUM(GC29,GG29)&gt;0,SUM(GA29:GB29,GD29:GF29,GH29)-SUM(GC29,GG29),"")</f>
        <v/>
      </c>
      <c r="GP29" s="11" t="str">
        <f>IF(SUM(GJ29,GK29,GO29)&gt;0,SUM(GJ29,GK29,GO29),"")</f>
        <v/>
      </c>
      <c r="GQ29" s="17"/>
      <c r="GR29" s="17"/>
      <c r="GS29" s="17"/>
      <c r="GT29" s="17"/>
      <c r="GU29" s="17"/>
      <c r="GV29" s="17"/>
      <c r="GW29" s="17"/>
      <c r="GX29" s="17"/>
      <c r="GY29" s="17"/>
      <c r="GZ29" s="17"/>
      <c r="HA29" s="17"/>
      <c r="HB29" s="17"/>
      <c r="HC29" s="17"/>
      <c r="HD29" s="17"/>
      <c r="HE29" s="17"/>
      <c r="HF29" s="17"/>
      <c r="HG29" s="17"/>
      <c r="HH29" s="17"/>
      <c r="HI29" s="17"/>
      <c r="HJ29" s="17"/>
      <c r="HK29" s="40" t="str">
        <f>IF(SUM(GR29,GV29)&gt;0,SUM(GR29,GV29),"")</f>
        <v/>
      </c>
      <c r="HL29" s="40" t="str">
        <f>IF(SUM(GQ29:GR29,GT29:GV29,GX29)-GS29-GW29&gt;0,SUM(GQ29:GR29,GT29:GV29,GX29)-GS29-GW29,"")</f>
        <v/>
      </c>
      <c r="HM29" s="40" t="str">
        <f>IF(SUM(GY29:GZ29,HB29)-HA29&gt;0,SUM(GY29:GZ29,HB29)-HA29,"")</f>
        <v/>
      </c>
      <c r="HN29" s="40" t="str">
        <f>IF(SUM(GR29,GV29,GZ29)&gt;0,SUM(GR29,GV29,GZ29),"")</f>
        <v/>
      </c>
      <c r="HO29" s="40" t="str">
        <f>IF(SUM(HL29,HM29)&gt;0,SUM(HL29,HM29),"")</f>
        <v/>
      </c>
      <c r="HP29" s="40" t="str">
        <f>IF(SUM(HD29,HH29)&gt;0,SUM(HD29,HH29),"")</f>
        <v/>
      </c>
      <c r="HQ29" s="40" t="str">
        <f>IF(SUM(HC29:HD29,HF29:HH29,HJ29)-SUM(HE29,HI29)&gt;0,SUM(HC29:HD29,HF29:HH29,HJ29)-SUM(HE29,HI29),"")</f>
        <v/>
      </c>
      <c r="HR29" s="40" t="str">
        <f>IF(SUM(HL29,HM29,HQ29)&gt;0,SUM(HL29,HM29,HQ29),"")</f>
        <v/>
      </c>
      <c r="HS29" s="18"/>
      <c r="HT29" s="18"/>
      <c r="HU29" s="18"/>
      <c r="HV29" s="18"/>
      <c r="HW29" s="18"/>
      <c r="HX29" s="18"/>
      <c r="HY29" s="18"/>
      <c r="HZ29" s="18"/>
      <c r="IA29" s="18"/>
      <c r="IB29" s="18"/>
      <c r="IC29" s="18"/>
      <c r="ID29" s="18"/>
      <c r="IE29" s="18"/>
      <c r="IF29" s="18"/>
      <c r="IG29" s="18"/>
      <c r="IH29" s="18"/>
      <c r="II29" s="18"/>
      <c r="IJ29" s="18"/>
      <c r="IK29" s="18"/>
      <c r="IL29" s="18"/>
      <c r="IM29" s="11" t="str">
        <f>IF(SUM(HT29,HX29)&gt;0,SUM(HT29,HX29),"")</f>
        <v/>
      </c>
      <c r="IN29" s="11" t="str">
        <f>IF(SUM(HS29:HT29,HV29:HX29,HZ29)-HU29-HY29&gt;0,SUM(HS29:HT29,HV29:HX29,HZ29)-HU29-HY29,"")</f>
        <v/>
      </c>
      <c r="IO29" s="11" t="str">
        <f>IF(SUM(IA29:IB29,ID29)-IC29&gt;0,SUM(IA29:IB29,ID29)-IC29,"")</f>
        <v/>
      </c>
      <c r="IP29" s="11" t="str">
        <f>IF(SUM(HT29,HX29,IB29)&gt;0,SUM(HT29,HX29,IB29),"")</f>
        <v/>
      </c>
      <c r="IQ29" s="11" t="str">
        <f>IF(SUM(IN29,IO29)&gt;0,SUM(IN29,IO29),"")</f>
        <v/>
      </c>
      <c r="IR29" s="11" t="str">
        <f>IF(SUM(IF29,IJ29)&gt;0,SUM(IF29,IJ29),"")</f>
        <v/>
      </c>
      <c r="IS29" s="11" t="str">
        <f>IF(SUM(IE29:IF29,IH29:IJ29,IL29)-SUM(IG29,IK29)&gt;0,SUM(IE29:IF29,IH29:IJ29,IL29)-SUM(IG29,IK29),"")</f>
        <v/>
      </c>
      <c r="IT29" s="11" t="str">
        <f>IF(SUM(IN29,IO29,IS29)&gt;0,SUM(IN29,IO29,IS29),"")</f>
        <v/>
      </c>
      <c r="IU29" s="17"/>
      <c r="IV29" s="17"/>
      <c r="IW29" s="17"/>
      <c r="IX29" s="17"/>
      <c r="IY29" s="17"/>
      <c r="IZ29" s="17"/>
      <c r="JA29" s="17"/>
      <c r="JB29" s="17"/>
      <c r="JC29" s="17"/>
      <c r="JD29" s="17"/>
      <c r="JE29" s="17"/>
      <c r="JF29" s="17"/>
      <c r="JG29" s="17"/>
      <c r="JH29" s="17"/>
      <c r="JI29" s="17"/>
      <c r="JJ29" s="17"/>
      <c r="JK29" s="17"/>
      <c r="JL29" s="17"/>
      <c r="JM29" s="17"/>
      <c r="JN29" s="17"/>
      <c r="JO29" s="40" t="str">
        <f>IF(SUM(IV29,IZ29)&gt;0,SUM(IV29,IZ29),"")</f>
        <v/>
      </c>
      <c r="JP29" s="40" t="str">
        <f>IF(SUM(IU29:IV29,IX29:IZ29,JB29)-IW29-JA29&gt;0,SUM(IU29:IV29,IX29:IZ29,JB29)-IW29-JA29,"")</f>
        <v/>
      </c>
      <c r="JQ29" s="40" t="str">
        <f>IF(SUM(JC29:JD29,JF29)-JE29&gt;0,SUM(JC29:JD29,JF29)-JE29,"")</f>
        <v/>
      </c>
      <c r="JR29" s="40" t="str">
        <f>IF(SUM(IV29,IZ29,JD29)&gt;0,SUM(IV29,IZ29,JD29),"")</f>
        <v/>
      </c>
      <c r="JS29" s="40" t="str">
        <f>IF(SUM(JP29,JQ29)&gt;0,SUM(JP29,JQ29),"")</f>
        <v/>
      </c>
      <c r="JT29" s="40" t="str">
        <f>IF(SUM(JH29,JL29)&gt;0,SUM(JH29,JL29),"")</f>
        <v/>
      </c>
      <c r="JU29" s="40" t="str">
        <f>IF(SUM(JG29:JH29,JJ29:JL29,JN29)-SUM(JI29,JM29)&gt;0,SUM(JG29:JH29,JJ29:JL29,JN29)-SUM(JI29,JM29),"")</f>
        <v/>
      </c>
      <c r="JV29" s="40" t="str">
        <f>IF(SUM(JP29,JQ29,JU29)&gt;0,SUM(JP29,JQ29,JU29),"")</f>
        <v/>
      </c>
      <c r="JW29" s="18"/>
      <c r="JX29" s="18"/>
      <c r="JY29" s="18"/>
      <c r="JZ29" s="18"/>
      <c r="KA29" s="18"/>
      <c r="KB29" s="18"/>
      <c r="KC29" s="18"/>
      <c r="KD29" s="18"/>
      <c r="KE29" s="18"/>
      <c r="KF29" s="18"/>
      <c r="KG29" s="18"/>
      <c r="KH29" s="18"/>
      <c r="KI29" s="18"/>
      <c r="KJ29" s="18"/>
      <c r="KK29" s="18"/>
      <c r="KL29" s="18"/>
      <c r="KM29" s="18"/>
      <c r="KN29" s="18"/>
      <c r="KO29" s="18"/>
      <c r="KP29" s="18"/>
      <c r="KQ29" s="11" t="str">
        <f>IF(SUM(JX29,KB29)&gt;0,SUM(JX29,KB29),"")</f>
        <v/>
      </c>
      <c r="KR29" s="11" t="str">
        <f>IF(SUM(JW29:JX29,JZ29:KB29,KD29)-JY29-KC29&gt;0,SUM(JW29:JX29,JZ29:KB29,KD29)-JY29-KC29,"")</f>
        <v/>
      </c>
      <c r="KS29" s="11" t="str">
        <f>IF(SUM(KE29:KF29,KH29)-KG29&gt;0,SUM(KE29:KF29,KH29)-KG29,"")</f>
        <v/>
      </c>
      <c r="KT29" s="11" t="str">
        <f>IF(SUM(JX29,KB29,KF29)&gt;0,SUM(JX29,KB29,KF29),"")</f>
        <v/>
      </c>
      <c r="KU29" s="11" t="str">
        <f>IF(SUM(KR29,KS29)&gt;0,SUM(KR29,KS29),"")</f>
        <v/>
      </c>
      <c r="KV29" s="11" t="str">
        <f>IF(SUM(KJ29,KN29)&gt;0,SUM(KJ29,KN29),"")</f>
        <v/>
      </c>
      <c r="KW29" s="11" t="str">
        <f>IF(SUM(KI29:KJ29,KL29:KN29,KP29)-SUM(KK29,KO29)&gt;0,SUM(KI29:KJ29,KL29:KN29,KP29)-SUM(KK29,KO29),"")</f>
        <v/>
      </c>
      <c r="KX29" s="11" t="str">
        <f>IF(SUM(KR29,KS29,KW29)&gt;0,SUM(KR29,KS29,KW29),"")</f>
        <v/>
      </c>
      <c r="KY29" s="17"/>
      <c r="KZ29" s="17"/>
      <c r="LA29" s="17"/>
      <c r="LB29" s="17"/>
      <c r="LC29" s="17"/>
      <c r="LD29" s="17"/>
      <c r="LE29" s="17"/>
      <c r="LF29" s="17"/>
      <c r="LG29" s="17"/>
      <c r="LH29" s="17"/>
      <c r="LI29" s="17"/>
      <c r="LJ29" s="17"/>
      <c r="LK29" s="17"/>
      <c r="LL29" s="17"/>
      <c r="LM29" s="17"/>
      <c r="LN29" s="17"/>
      <c r="LO29" s="17"/>
      <c r="LP29" s="17"/>
      <c r="LQ29" s="17"/>
      <c r="LR29" s="17"/>
      <c r="LS29" s="40" t="str">
        <f>IF(SUM(KZ29,LD29)&gt;0,SUM(KZ29,LD29),"")</f>
        <v/>
      </c>
      <c r="LT29" s="40" t="str">
        <f>IF(SUM(KY29:KZ29,LB29:LD29,LF29)-LA29-LE29&gt;0,SUM(KY29:KZ29,LB29:LD29,LF29)-LA29-LE29,"")</f>
        <v/>
      </c>
      <c r="LU29" s="40" t="str">
        <f>IF(SUM(LG29:LH29,LJ29)-LI29&gt;0,SUM(LG29:LH29,LJ29)-LI29,"")</f>
        <v/>
      </c>
      <c r="LV29" s="40" t="str">
        <f>IF(SUM(KZ29,LD29,LH29)&gt;0,SUM(KZ29,LD29,LH29),"")</f>
        <v/>
      </c>
      <c r="LW29" s="40" t="str">
        <f>IF(SUM(LT29,LU29)&gt;0,SUM(LT29,LU29),"")</f>
        <v/>
      </c>
      <c r="LX29" s="40" t="str">
        <f>IF(SUM(LL29,LP29)&gt;0,SUM(LL29,LP29),"")</f>
        <v/>
      </c>
      <c r="LY29" s="40" t="str">
        <f>IF(SUM(LK29:LL29,LN29:LP29,LR29)-SUM(LM29,LQ29)&gt;0,SUM(LK29:LL29,LN29:LP29,LR29)-SUM(LM29,LQ29),"")</f>
        <v/>
      </c>
      <c r="LZ29" s="40" t="str">
        <f>IF(SUM(LT29,LU29,LY29)&gt;0,SUM(LT29,LU29,LY29),"")</f>
        <v/>
      </c>
      <c r="MA29" s="18"/>
      <c r="MB29" s="18"/>
      <c r="MC29" s="18"/>
      <c r="MD29" s="18"/>
      <c r="ME29" s="18"/>
      <c r="MF29" s="18"/>
      <c r="MG29" s="18"/>
      <c r="MH29" s="18"/>
      <c r="MI29" s="18"/>
      <c r="MJ29" s="18"/>
      <c r="MK29" s="18"/>
      <c r="ML29" s="18"/>
      <c r="MM29" s="18"/>
      <c r="MN29" s="18"/>
      <c r="MO29" s="18"/>
      <c r="MP29" s="18"/>
      <c r="MQ29" s="18"/>
      <c r="MR29" s="18"/>
      <c r="MS29" s="18"/>
      <c r="MT29" s="18"/>
      <c r="MU29" s="11" t="str">
        <f>IF(SUM(MB29,MF29)&gt;0,SUM(MB29,MF29),"")</f>
        <v/>
      </c>
      <c r="MV29" s="11" t="str">
        <f>IF(SUM(MA29:MB29,MD29:MF29,MH29)-MC29-MG29&gt;0,SUM(MA29:MB29,MD29:MF29,MH29)-MC29-MG29,"")</f>
        <v/>
      </c>
      <c r="MW29" s="11" t="str">
        <f>IF(SUM(MI29:MJ29,ML29)-MK29&gt;0,SUM(MI29:MJ29,ML29)-MK29,"")</f>
        <v/>
      </c>
      <c r="MX29" s="11" t="str">
        <f>IF(SUM(MB29,MF29,MJ29)&gt;0,SUM(MB29,MF29,MJ29),"")</f>
        <v/>
      </c>
      <c r="MY29" s="11" t="str">
        <f>IF(SUM(MV29,MW29)&gt;0,SUM(MV29,MW29),"")</f>
        <v/>
      </c>
      <c r="MZ29" s="11" t="str">
        <f>IF(SUM(MN29,MR29)&gt;0,SUM(MN29,MR29),"")</f>
        <v/>
      </c>
      <c r="NA29" s="11" t="str">
        <f>IF(SUM(MM29:MN29,MP29:MR29,MT29)-SUM(MO29,MS29)&gt;0,SUM(MM29:MN29,MP29:MR29,MT29)-SUM(MO29,MS29),"")</f>
        <v/>
      </c>
      <c r="NB29" s="11" t="str">
        <f>IF(SUM(MV29,MW29,NA29)&gt;0,SUM(MV29,MW29,NA29),"")</f>
        <v/>
      </c>
      <c r="NC29" s="17"/>
      <c r="ND29" s="17"/>
      <c r="NE29" s="17"/>
      <c r="NF29" s="17"/>
      <c r="NG29" s="17"/>
      <c r="NH29" s="17"/>
      <c r="NI29" s="17"/>
      <c r="NJ29" s="17"/>
      <c r="NK29" s="17"/>
      <c r="NL29" s="17"/>
      <c r="NM29" s="17"/>
      <c r="NN29" s="17"/>
      <c r="NO29" s="17"/>
      <c r="NP29" s="17"/>
      <c r="NQ29" s="17"/>
      <c r="NR29" s="17"/>
      <c r="NS29" s="17"/>
      <c r="NT29" s="17"/>
      <c r="NU29" s="17"/>
      <c r="NV29" s="17"/>
      <c r="NW29" s="40" t="str">
        <f>IF(SUM(ND29,NH29)&gt;0,SUM(ND29,NH29),"")</f>
        <v/>
      </c>
      <c r="NX29" s="40" t="str">
        <f>IF(SUM(NC29:ND29,NF29:NH29,NJ29)-NE29-NI29&gt;0,SUM(NC29:ND29,NF29:NH29,NJ29)-NE29-NI29,"")</f>
        <v/>
      </c>
      <c r="NY29" s="40" t="str">
        <f>IF(SUM(NK29:NL29,NN29)-NM29&gt;0,SUM(NK29:NL29,NN29)-NM29,"")</f>
        <v/>
      </c>
      <c r="NZ29" s="40" t="str">
        <f>IF(SUM(ND29,NH29,NL29)&gt;0,SUM(ND29,NH29,NL29),"")</f>
        <v/>
      </c>
      <c r="OA29" s="40" t="str">
        <f>IF(SUM(NX29,NY29)&gt;0,SUM(NX29,NY29),"")</f>
        <v/>
      </c>
      <c r="OB29" s="40" t="str">
        <f>IF(SUM(NP29,NT29)&gt;0,SUM(NP29,NT29),"")</f>
        <v/>
      </c>
      <c r="OC29" s="40" t="str">
        <f>IF(SUM(NO29:NP29,NR29:NT29,NV29)-SUM(NQ29,NU29)&gt;0,SUM(NO29:NP29,NR29:NT29,NV29)-SUM(NQ29,NU29),"")</f>
        <v/>
      </c>
      <c r="OD29" s="40" t="str">
        <f>IF(SUM(NX29,NY29,OC29)&gt;0,SUM(NX29,NY29,OC29),"")</f>
        <v/>
      </c>
      <c r="OE29" s="18"/>
      <c r="OF29" s="18"/>
      <c r="OG29" s="18"/>
      <c r="OH29" s="18"/>
      <c r="OI29" s="18"/>
      <c r="OJ29" s="18"/>
      <c r="OK29" s="18"/>
      <c r="OL29" s="18"/>
      <c r="OM29" s="18"/>
      <c r="ON29" s="18"/>
      <c r="OO29" s="18"/>
      <c r="OP29" s="18"/>
      <c r="OQ29" s="18"/>
      <c r="OR29" s="18"/>
      <c r="OS29" s="18"/>
      <c r="OT29" s="18"/>
      <c r="OU29" s="18"/>
      <c r="OV29" s="18"/>
      <c r="OW29" s="18"/>
      <c r="OX29" s="18"/>
      <c r="OY29" s="11" t="str">
        <f>IF(SUM(OF29,OJ29)&gt;0,SUM(OF29,OJ29),"")</f>
        <v/>
      </c>
      <c r="OZ29" s="11" t="str">
        <f>IF(SUM(OE29:OF29,OH29:OJ29,OL29)-OG29-OK29&gt;0,SUM(OE29:OF29,OH29:OJ29,OL29)-OG29-OK29,"")</f>
        <v/>
      </c>
      <c r="PA29" s="11" t="str">
        <f>IF(SUM(OM29:ON29,OP29)-OO29&gt;0,SUM(OM29:ON29,OP29)-OO29,"")</f>
        <v/>
      </c>
      <c r="PB29" s="11" t="str">
        <f>IF(SUM(OF29,OJ29,ON29)&gt;0,SUM(OF29,OJ29,ON29),"")</f>
        <v/>
      </c>
      <c r="PC29" s="11" t="str">
        <f>IF(SUM(OZ29,PA29)&gt;0,SUM(OZ29,PA29),"")</f>
        <v/>
      </c>
      <c r="PD29" s="11" t="str">
        <f>IF(SUM(OR29,OV29)&gt;0,SUM(OR29,OV29),"")</f>
        <v/>
      </c>
      <c r="PE29" s="11" t="str">
        <f>IF(SUM(OQ29:OR29,OT29:OV29,OX29)-SUM(OS29,OW29)&gt;0,SUM(OQ29:OR29,OT29:OV29,OX29)-SUM(OS29,OW29),"")</f>
        <v/>
      </c>
      <c r="PF29" s="11" t="str">
        <f>IF(SUM(OZ29,PA29,PE29)&gt;0,SUM(OZ29,PA29,PE29),"")</f>
        <v/>
      </c>
      <c r="PG29" s="17"/>
      <c r="PH29" s="17"/>
      <c r="PI29" s="17"/>
      <c r="PJ29" s="17"/>
      <c r="PK29" s="17"/>
      <c r="PL29" s="17"/>
      <c r="PM29" s="17"/>
      <c r="PN29" s="17"/>
      <c r="PO29" s="17"/>
      <c r="PP29" s="17"/>
      <c r="PQ29" s="17"/>
      <c r="PR29" s="17"/>
      <c r="PS29" s="17"/>
      <c r="PT29" s="17"/>
      <c r="PU29" s="17"/>
      <c r="PV29" s="17"/>
      <c r="PW29" s="17"/>
      <c r="PX29" s="17"/>
      <c r="PY29" s="17"/>
      <c r="PZ29" s="17"/>
      <c r="QA29" s="40" t="str">
        <f>IF(SUM(PH29,PL29)&gt;0,SUM(PH29,PL29),"")</f>
        <v/>
      </c>
      <c r="QB29" s="40" t="str">
        <f>IF(SUM(PG29:PH29,PJ29:PL29,PN29)-PI29-PM29&gt;0,SUM(PG29:PH29,PJ29:PL29,PN29)-PI29-PM29,"")</f>
        <v/>
      </c>
      <c r="QC29" s="40" t="str">
        <f>IF(SUM(PO29:PP29,PR29)-PQ29&gt;0,SUM(PO29:PP29,PR29)-PQ29,"")</f>
        <v/>
      </c>
      <c r="QD29" s="40" t="str">
        <f>IF(SUM(PH29,PL29,PP29)&gt;0,SUM(PH29,PL29,PP29),"")</f>
        <v/>
      </c>
      <c r="QE29" s="40" t="str">
        <f>IF(SUM(QB29,QC29)&gt;0,SUM(QB29,QC29),"")</f>
        <v/>
      </c>
      <c r="QF29" s="40" t="str">
        <f>IF(SUM(PT29,PX29)&gt;0,SUM(PT29,PX29),"")</f>
        <v/>
      </c>
      <c r="QG29" s="40" t="str">
        <f>IF(SUM(PS29:PT29,PV29:PX29,PZ29)-SUM(PU29,PY29)&gt;0,SUM(PS29:PT29,PV29:PX29,PZ29)-SUM(PU29,PY29),"")</f>
        <v/>
      </c>
      <c r="QH29" s="40" t="str">
        <f>IF(SUM(QB29,QC29,QG29)&gt;0,SUM(QB29,QC29,QG29),"")</f>
        <v/>
      </c>
      <c r="QI29" s="18"/>
      <c r="QJ29" s="18"/>
      <c r="QK29" s="18"/>
      <c r="QL29" s="18"/>
      <c r="QM29" s="18"/>
      <c r="QN29" s="18"/>
      <c r="QO29" s="18"/>
      <c r="QP29" s="18"/>
      <c r="QQ29" s="18"/>
      <c r="QR29" s="18"/>
      <c r="QS29" s="18"/>
      <c r="QT29" s="18"/>
      <c r="QU29" s="18"/>
      <c r="QV29" s="18"/>
      <c r="QW29" s="18"/>
      <c r="QX29" s="18"/>
      <c r="QY29" s="18"/>
      <c r="QZ29" s="18"/>
      <c r="RA29" s="18"/>
      <c r="RB29" s="18"/>
      <c r="RC29" s="11" t="str">
        <f>IF(SUM(QJ29,QN29)&gt;0,SUM(QJ29,QN29),"")</f>
        <v/>
      </c>
      <c r="RD29" s="11" t="str">
        <f>IF(SUM(QI29:QJ29,QL29:QN29,QP29)-QK29-QO29&gt;0,SUM(QI29:QJ29,QL29:QN29,QP29)-QK29-QO29,"")</f>
        <v/>
      </c>
      <c r="RE29" s="11" t="str">
        <f>IF(SUM(QQ29:QR29,QT29)-QS29&gt;0,SUM(QQ29:QR29,QT29)-QS29,"")</f>
        <v/>
      </c>
      <c r="RF29" s="11" t="str">
        <f>IF(SUM(QJ29,QN29,QR29)&gt;0,SUM(QJ29,QN29,QR29),"")</f>
        <v/>
      </c>
      <c r="RG29" s="11" t="str">
        <f>IF(SUM(RD29,RE29)&gt;0,SUM(RD29,RE29),"")</f>
        <v/>
      </c>
      <c r="RH29" s="11" t="str">
        <f>IF(SUM(QV29,QZ29)&gt;0,SUM(QV29,QZ29),"")</f>
        <v/>
      </c>
      <c r="RI29" s="11" t="str">
        <f>IF(SUM(QU29:QV29,QX29:QZ29,RB29)-SUM(QW29,RA29)&gt;0,SUM(QU29:QV29,QX29:QZ29,RB29)-SUM(QW29,RA29),"")</f>
        <v/>
      </c>
      <c r="RJ29" s="11" t="str">
        <f>IF(SUM(RD29,RE29,RI29)&gt;0,SUM(RD29,RE29,RI29),"")</f>
        <v/>
      </c>
      <c r="RK29" s="17"/>
      <c r="RL29" s="17"/>
      <c r="RM29" s="17"/>
      <c r="RN29" s="17"/>
      <c r="RO29" s="17"/>
      <c r="RP29" s="17"/>
      <c r="RQ29" s="17"/>
      <c r="RR29" s="17"/>
      <c r="RS29" s="17"/>
      <c r="RT29" s="17"/>
      <c r="RU29" s="17"/>
      <c r="RV29" s="17"/>
      <c r="RW29" s="17"/>
      <c r="RX29" s="17"/>
      <c r="RY29" s="17"/>
      <c r="RZ29" s="17"/>
      <c r="SA29" s="17"/>
      <c r="SB29" s="17"/>
      <c r="SC29" s="17"/>
      <c r="SD29" s="17"/>
      <c r="SE29" s="40" t="str">
        <f>IF(SUM(RL29,RP29)&gt;0,SUM(RL29,RP29),"")</f>
        <v/>
      </c>
      <c r="SF29" s="40" t="str">
        <f>IF(SUM(RK29:RL29,RN29:RP29,RR29)-RM29-RQ29&gt;0,SUM(RK29:RL29,RN29:RP29,RR29)-RM29-RQ29,"")</f>
        <v/>
      </c>
      <c r="SG29" s="40" t="str">
        <f>IF(SUM(RS29:RT29,RV29)-RU29&gt;0,SUM(RS29:RT29,RV29)-RU29,"")</f>
        <v/>
      </c>
      <c r="SH29" s="40" t="str">
        <f>IF(SUM(RL29,RP29,RT29)&gt;0,SUM(RL29,RP29,RT29),"")</f>
        <v/>
      </c>
      <c r="SI29" s="40" t="str">
        <f>IF(SUM(SF29,SG29)&gt;0,SUM(SF29,SG29),"")</f>
        <v/>
      </c>
      <c r="SJ29" s="40" t="str">
        <f>IF(SUM(RX29,SB29)&gt;0,SUM(RX29,SB29),"")</f>
        <v/>
      </c>
      <c r="SK29" s="40" t="str">
        <f>IF(SUM(RW29:RX29,RZ29:SB29,SD29)-SUM(RY29,SC29)&gt;0,SUM(RW29:RX29,RZ29:SB29,SD29)-SUM(RY29,SC29),"")</f>
        <v/>
      </c>
      <c r="SL29" s="40" t="str">
        <f>IF(SUM(SF29,SG29,SK29)&gt;0,SUM(SF29,SG29,SK29),"")</f>
        <v/>
      </c>
      <c r="SM29" s="26">
        <f>IF($CA29="P",BK29,(BK29+AO29)/2)</f>
        <v>0</v>
      </c>
      <c r="SN29" s="26">
        <f>IF($CA29="P",BL29,(BL29+AP29)/2)</f>
        <v>0</v>
      </c>
      <c r="SO29" s="26">
        <f>IF($CA29="P",BM29,(BM29+AQ29)/2)</f>
        <v>0</v>
      </c>
      <c r="SP29" s="26">
        <f>IF($CA29="P",BN29,(BN29+AR29)/2)</f>
        <v>0</v>
      </c>
      <c r="SQ29" s="26">
        <f>IF($CA29="P",BO29,(BO29+AS29)/2)</f>
        <v>0</v>
      </c>
      <c r="SR29" s="26">
        <f>IF($CA29="P",BP29,(BP29+AT29)/2)</f>
        <v>0</v>
      </c>
      <c r="SS29" s="26">
        <f>IF($CA29="P",BQ29,(BQ29+AU29)/2)</f>
        <v>0</v>
      </c>
      <c r="ST29" s="26">
        <f>IF($CA29="P",BR29,(BR29+AV29)/2)</f>
        <v>0</v>
      </c>
      <c r="SU29" s="26">
        <f>IF($CA29="P",BS29,(BS29+AW29)/2)</f>
        <v>0</v>
      </c>
      <c r="SV29" s="26">
        <f>IF($CA29="P",BT29,(BT29+AX29)/2)</f>
        <v>0</v>
      </c>
      <c r="SW29" s="26">
        <f>IF($CA29="P",BU29,(BU29+AY29)/2)</f>
        <v>0</v>
      </c>
      <c r="SX29" s="26">
        <f>IF($CA29="P",BV29,(BV29+AZ29)/2)</f>
        <v>0</v>
      </c>
      <c r="SY29" s="26">
        <f>IF($CA29="P",BW29,(BW29+BA29)/2)</f>
        <v>0</v>
      </c>
      <c r="SZ29" s="26">
        <f>IF($CA29="P",BX29,(BX29+BB29)/2)</f>
        <v>0</v>
      </c>
      <c r="TA29" s="26">
        <f>IF($CA29="P",BY29,(BY29+BC29)/2)</f>
        <v>0</v>
      </c>
      <c r="TB29" s="26">
        <f>IF($CA29="P",BZ29,(BZ29+BD29)/2)</f>
        <v>0</v>
      </c>
      <c r="TC29" s="28" t="s">
        <v>53</v>
      </c>
      <c r="TD29" s="11" t="str">
        <f>IF(SUM(SN29,SR29)&gt;0,SUM(SN29,SR29),"")</f>
        <v/>
      </c>
      <c r="TE29" s="11" t="str">
        <f>IF(SUM(SM29:SN29,SP29:SR29,ST29)-SO29-SS29&gt;0,SUM(SM29:SN29,SP29:SR29,ST29)-SO29-SS29,"")</f>
        <v/>
      </c>
      <c r="TF29" s="11" t="str">
        <f>IF(SUM(SV29,SZ29)&gt;0,SUM(SV29,SZ29),"")</f>
        <v/>
      </c>
      <c r="TG29" s="11" t="str">
        <f>IF(SUM(SU29:SV29,SX29:SZ29,TB29)-SUM(SW29,TA29)&gt;0,SUM(SU29:SV29,SX29:SZ29,TB29)-SUM(SW29,TA29),"")</f>
        <v/>
      </c>
      <c r="TH29" s="11" t="str">
        <f>IF(SUM(TE29,TG29)&gt;0,SUM(TE29,TG29),"")</f>
        <v/>
      </c>
    </row>
    <row r="30" spans="1:528" x14ac:dyDescent="0.2">
      <c r="A30" s="4" t="str" cm="1">
        <f t="array" ref="A30">IF(AND(H30&lt;&gt;"",H30&lt;&gt;"No DD"),SUMPRODUCT((H$4:H$32&lt;&gt;"")*(H$4:H$32&lt;&gt;"No DD")*(E$4:E$32&gt;E30))+1,IF(H30="No DD",SUMPRODUCT((H$4:H$32="No DD")*(E$4:E$32&gt;E30))+1+SUMPRODUCT((H$4:H$32&lt;&gt;"")*(H$4:H$32&lt;&gt;"No DD")),""))</f>
        <v/>
      </c>
      <c r="B30" s="5" t="s">
        <v>133</v>
      </c>
      <c r="C30" s="4" t="s">
        <v>3</v>
      </c>
      <c r="D30" s="4">
        <v>2000</v>
      </c>
      <c r="E30" s="9">
        <f>SUM(J30:P30)+SUM(J30:M30)*0.0000001+SUM(J30)*0.0000000000001</f>
        <v>41.500004150004159</v>
      </c>
      <c r="F30" s="3" t="str">
        <f>IF(OR(AND(AJ30&gt;=AN$34,AK30&gt;=AN$38,AJ30&lt;&gt;"",AI30=""),AND(AL30&gt;=AN$34,AM30&gt;=AN$38,AL30&lt;&gt;"",AI30=""),AND(BF30&gt;=BJ$34,BG30&gt;=BJ$38,BF30&lt;&gt;"",BE30=""),AND(BH30&gt;=BJ$34,BI30&gt;=BJ$38,BH30&lt;&gt;"",BE30=""),AND(CB30&gt;=CF$34,CC30&gt;=CF$38,CB30&lt;&gt;"",CA30=""),AND(CD30&gt;=CF$34,CE30&gt;=CF$38,CD30&lt;&gt;""),AND(DC30&gt;=DJ$34,DD30&gt;=DJ$38,DC30&lt;&gt;""),AND(DH30&gt;=DJ$34,DI30&gt;=DJ$38,DH30&lt;&gt;""),AND(EE30&gt;=EL$34,EF30&gt;=EL$38,EE30&lt;&gt;""),AND(EJ30&gt;=EL$34,EK30&gt;=EL$38,EJ30&lt;&gt;""),AND(FG30&gt;=FN$34,FH30&gt;=FN$38,FG30&lt;&gt;""),AND(FL30&gt;=FN$34,FM30&gt;=FN$38,FL30&lt;&gt;""),AND(GI30&gt;=GP$34,GJ30&gt;=GP$38,GI30&lt;&gt;""),AND(GN30&gt;=GP$34,GO30&gt;=GP$38,GN30&lt;&gt;""),AND(HK30&gt;=HR$34,HL30&gt;=HR$38,HK30&lt;&gt;""),AND(HP30&gt;=HR$34,HQ30&gt;=HR$38,HP30&lt;&gt;""),AND(IM30&gt;=IT$34,IN30&gt;=IT$38,IM30&lt;&gt;""),AND(IR30&gt;=IT$34,IS30&gt;=IT$38,IR30&lt;&gt;""),AND(JO30&gt;=JV$34,JP30&gt;=JV$38,JO30&lt;&gt;""),AND(JT30&gt;=JV$34,JU30&gt;=JV$38,JT30&lt;&gt;""),AND(KQ30&gt;=KX$34,KR30&gt;=KX$38,KQ30&lt;&gt;""),AND(KV30&gt;=KX$34,KW30&gt;=KX$38,KV30&lt;&gt;""),AND(LS30&gt;=LZ$34,LT30&gt;=LZ$38,LS30&lt;&gt;""),AND(LX30&gt;=LZ$34,LY30&gt;=LZ$38,LX30&lt;&gt;""),AND(MU30&gt;=NB$34,MV30&gt;=NB$38,MU30&lt;&gt;""),AND(MZ30&gt;=NB$34,NA30&gt;=NB$38,MZ30&lt;&gt;""),AND(NW30&gt;=OD$34,NX30&gt;=OD$38,NW30&lt;&gt;""),AND(OB30&gt;=OD$34,OC30&gt;=OD$38,OB30&lt;&gt;""),AND(OY30&gt;=PF$34,OZ30&gt;=PF$38,OY30&lt;&gt;""),AND(PD30&gt;=PF$34,PE30&gt;=PF$38,PD30&lt;&gt;""),AND(QA30&gt;=QH$34,QB30&gt;=QH$38,QA30&lt;&gt;""),AND(QF30&gt;=QH$34,QG30&gt;=QH$38,QF30&lt;&gt;""),AND(RC30&gt;=RJ$34,RD30&gt;=RJ$38,RC30&lt;&gt;""),AND(RH30&gt;=RJ$34,RI30&gt;=RJ$38,RH30&lt;&gt;""),AND(SE30&gt;=SL$34,SF30&gt;=SL$38,SE30&lt;&gt;""),AND(SJ30&gt;=SL$34,SK30&gt;=SL$38,SJ30&lt;&gt;"")),"P","")</f>
        <v/>
      </c>
      <c r="G30" s="3" t="str">
        <f>IF(OR(AND(AK30&gt;=AN$38,AK30&lt;&gt;"",AI30=""),AND(AM30&gt;=AN$38,AM30&lt;&gt;"",AI30=""),AND(BG30&gt;=BJ$38,BG30&lt;&gt;"",BE30=""),AND(BI30&gt;=BJ$38,BI30&lt;&gt;"",BE30=""),AND(CC30&gt;=CF$38,CC30&lt;&gt;"",CA30=""),AND(CE30&gt;=CF$38,CE30&lt;&gt;"",CA30=""),AND(DD30&gt;=DJ$38,DD30&lt;&gt;""),AND(DI30&gt;=DJ$38,DI30&lt;&gt;""),AND(EF30&gt;=EL$38,EF30&lt;&gt;""),AND(EK30&gt;=EL$38,EK30&lt;&gt;""),AND(FH30&gt;=FN$38,FH30&lt;&gt;""),AND(FM30&gt;=FN$38,FM30&lt;&gt;""),AND(GJ30&gt;=GP$38,GJ30&lt;&gt;""),AND(GO30&gt;=GP$38,GO30&lt;&gt;""),AND(HL30&gt;=HR$38,HL30&lt;&gt;""),AND(HQ30&gt;=HR$38,HQ30&lt;&gt;""),AND(IN30&gt;=IT$38,IN30&lt;&gt;""),AND(IS30&gt;=IT$38,IS30&lt;&gt;""),AND(JP30&gt;=JV$38,JP30&lt;&gt;""),AND(JU30&gt;=JV$38,JU30&lt;&gt;""),AND(KR30&gt;=KX$38,KR30&lt;&gt;""),AND(KW30&gt;=KX$38,KW30&lt;&gt;""),AND(LT30&gt;=LZ$38,LT30&lt;&gt;""),AND(LY30&gt;=LZ$38,LY30&lt;&gt;""),AND(MV30&gt;=NB$38,MV30&lt;&gt;""),AND(NA30&gt;=NB$38,NA30&lt;&gt;""),AND(NX30&gt;=OD$38,NX30&lt;&gt;""),AND(OC30&gt;=OD$38,OC30&lt;&gt;""),AND(OZ30&gt;=PF$38,OZ30&lt;&gt;""),AND(PE30&gt;=PF$38,PE30&lt;&gt;""),AND(QB30&gt;=QH$38,QB30&lt;&gt;""),AND(QG30&gt;=QH$38,QG30&lt;&gt;""),AND(RD30&gt;=RJ$38,RD30&lt;&gt;""),AND(RI30&gt;=RJ$38,RI30&lt;&gt;""),AND(SF30&gt;=SL$38,SF30&lt;&gt;""),AND(SK30&gt;=SL$38,SK30&lt;&gt;"")),"P","")</f>
        <v/>
      </c>
      <c r="H30" s="36" t="str">
        <f>IF(AND(G30="P",F30=""),"No DD",IF(OR(AND(AJ30&gt;=AN$37,AK30&gt;=AN$41,AJ30&lt;&gt;"",AI30=""),AND(AL30&gt;=AN$37,AM30&gt;=AN$41,AL30&lt;&gt;"",AI30=""),AND(BF30&gt;=BJ$37,BG30&gt;=BJ$41,BF30&lt;&gt;"",BE30=""),AND(BH30&gt;=BJ$37,BI30&gt;=BJ$41,BH30&lt;&gt;"",BE30=""),AND(CB30&gt;=CF$37,CC30&gt;=CF$41,CB30&lt;&gt;"",CA30=""),AND(CD30&gt;=CF$37,CE30&gt;=CF$41,CD30&lt;&gt;""),AND(DC30&gt;=DJ$37,DD30&gt;=DJ$41,DC30&lt;&gt;""),AND(DH30&gt;=DJ$37,DI30&gt;=DJ$41,DH30&lt;&gt;""),AND(EE30&gt;=EL$37,EF30&gt;=EL$41,EE30&lt;&gt;""),AND(EJ30&gt;=EL$37,EK30&gt;=EL$41,EJ30&lt;&gt;""),AND(FG30&gt;=FN$37,FH30&gt;=FN$41,FG30&lt;&gt;""),AND(FL30&gt;=FN$37,FM30&gt;=FN$41,FL30&lt;&gt;""),AND(GI30&gt;=GP$37,GJ30&gt;=GP$41,GI30&lt;&gt;""),AND(GN30&gt;=GP$37,GO30&gt;=GP$41,GN30&lt;&gt;""),AND(HK30&gt;=HR$37,HL30&gt;=HR$41,HK30&lt;&gt;""),AND(HP30&gt;=HR$37,HQ30&gt;=HR$41,HP30&lt;&gt;""),AND(IM30&gt;=IT$37,IN30&gt;=IT$41,IM30&lt;&gt;""),AND(IR30&gt;=IT$37,IS30&gt;=IT$41,IR30&lt;&gt;""),AND(JO30&gt;=JV$37,JP30&gt;=JV$41,JO30&lt;&gt;""),AND(JT30&gt;=JV$37,JU30&gt;=JV$41,JT30&lt;&gt;""),AND(KQ30&gt;=KX$37,KR30&gt;=KX$41,KQ30&lt;&gt;""),AND(KV30&gt;=KX$37,KW30&gt;=KX$41,KV30&lt;&gt;""),AND(LS30&gt;=LZ$37,LT30&gt;=LZ$41,LS30&lt;&gt;""),AND(LX30&gt;=LZ$37,LY30&gt;=LZ$41,LX30&lt;&gt;""),AND(MU30&gt;=NB$37,MV30&gt;=NB$41,MU30&lt;&gt;""),AND(MZ30&gt;=NB$37,NA30&gt;=NB$41,MZ30&lt;&gt;""),AND(NW30&gt;=OD$37,NX30&gt;=OD$41,NW30&lt;&gt;""),AND(OB30&gt;=OD$37,OC30&gt;=OD$41,OB30&lt;&gt;""),AND(OY30&gt;=PF$37,OZ30&gt;=PF$41,OY30&lt;&gt;""),AND(PD30&gt;=PF$37,PE30&gt;=PF$41,PD30&lt;&gt;""),AND(QA30&gt;=QH$37,QB30&gt;=QH$41,QA30&lt;&gt;""),AND(QF30&gt;=QH$37,QG30&gt;=QH$41,QF30&lt;&gt;""),AND(RC30&gt;=RJ$37,RD30&gt;=RJ$41,RC30&lt;&gt;""),AND(RH30&gt;=RJ$37,RI30&gt;=RJ$41,RH30&lt;&gt;""),AND(SE30&gt;=SL$37,SF30&gt;=SL$41,SE30&lt;&gt;""),AND(SJ30&gt;=SL$37,SK30&gt;=SL$41,SJ30&lt;&gt;"")),"Merit",IF(OR(AND(AJ30&gt;=AN$36,AK30&gt;=AN$40,AJ30&lt;&gt;"",AI30=""),AND(AL30&gt;=AN$36,AM30&gt;=AN$40,AL30&lt;&gt;"",AI30=""),AND(BF30&gt;=BJ$36,BG30&gt;=BJ$40,BF30&lt;&gt;"",BE30=""),AND(BH30&gt;=BJ$36,BI30&gt;=BJ$40,BH30&lt;&gt;"",BE30=""),AND(CB30&gt;=CF$36,CC30&gt;=CF$40,CB30&lt;&gt;"",CA30=""),AND(CD30&gt;=CF$36,CE30&gt;=CF$40,CD30&lt;&gt;""),AND(DC30&gt;=DJ$36,DD30&gt;=DJ$40,DC30&lt;&gt;""),AND(DH30&gt;=DJ$36,DI30&gt;=DJ$40,DH30&lt;&gt;""),AND(EE30&gt;=EL$36,EF30&gt;=EL$40,EE30&lt;&gt;""),AND(EJ30&gt;=EL$36,EK30&gt;=EL$40,EJ30&lt;&gt;""),AND(FG30&gt;=FN$36,FH30&gt;=FN$40,FG30&lt;&gt;""),AND(FL30&gt;=FN$36,FM30&gt;=FN$40,FL30&lt;&gt;""),AND(GI30&gt;=GP$36,GJ30&gt;=GP$40,GI30&lt;&gt;""),AND(GN30&gt;=GP$36,GO30&gt;=GP$40,GN30&lt;&gt;""),AND(HK30&gt;=HR$36,HL30&gt;=HR$40,HK30&lt;&gt;""),AND(HP30&gt;=HR$36,HQ30&gt;=HR$40,HP30&lt;&gt;""),AND(IM30&gt;=IT$36,IN30&gt;=IT$40,IM30&lt;&gt;""),AND(IR30&gt;=IT$36,IS30&gt;=IT$40,IR30&lt;&gt;""),AND(JO30&gt;=JV$36,JP30&gt;=JV$40,JO30&lt;&gt;""),AND(JT30&gt;=JV$36,JU30&gt;=JV$40,JT30&lt;&gt;""),AND(KQ30&gt;=KX$36,KR30&gt;=KX$40,KQ30&lt;&gt;""),AND(KV30&gt;=KX$36,KW30&gt;=KX$40,KV30&lt;&gt;""),AND(LS30&gt;=LZ$36,LT30&gt;=LZ$40,LS30&lt;&gt;""),AND(LX30&gt;=LZ$36,LY30&gt;=LZ$40,LX30&lt;&gt;""),AND(MU30&gt;=NB$36,MV30&gt;=NB$40,MU30&lt;&gt;""),AND(MZ30&gt;=NB$36,NA30&gt;=NB$40,MZ30&lt;&gt;""),AND(NW30&gt;=OD$36,NX30&gt;=OD$40,NW30&lt;&gt;""),AND(OB30&gt;=OD$36,OC30&gt;=OD$40,OB30&lt;&gt;""),AND(OY30&gt;=PF$36,OZ30&gt;=PF$40,OY30&lt;&gt;""),AND(PD30&gt;=PF$36,PE30&gt;=PF$40,PD30&lt;&gt;""),AND(QA30&gt;=QH$36,QB30&gt;=QH$40,QA30&lt;&gt;""),AND(QF30&gt;=QH$36,QG30&gt;=QH$40,QF30&lt;&gt;""),AND(RC30&gt;=RJ$36,RD30&gt;=RJ$40,RC30&lt;&gt;""),AND(RH30&gt;=RJ$36,RI30&gt;=RJ$40,RH30&lt;&gt;""),AND(SE30&gt;=SL$36,SF30&gt;=SL$40,SE30&lt;&gt;""),AND(SJ30&gt;=SL$36,SK30&gt;=SL$40,SJ30&lt;&gt;"")),"Excellence",IF(I30="P","Worlds Team",IF(F30="P","National Team","")))))</f>
        <v/>
      </c>
      <c r="I30" s="3" t="str">
        <f>IF(OR(AND(AJ30&gt;=AN$35,AK30&gt;=AN$39,AJ30&lt;&gt;"",AI30=""),AND(AL30&gt;=AN$35,AM30&gt;=AN$39,AL30&lt;&gt;"",AI30=""),AND(BF30&gt;=BJ$35,BG30&gt;=BJ$39,BF30&lt;&gt;"",BE30=""),AND(BH30&gt;=BJ$35,BI30&gt;=BJ$39,BH30&lt;&gt;"",BE30=""),AND(CB30&gt;=CF$35,CC30&gt;=CF$39,CB30&lt;&gt;"",CA30=""),AND(CD30&gt;=CF$35,CE30&gt;=CF$39,CD30&lt;&gt;""),AND(DC30&gt;=DJ$35,DD30&gt;=DJ$39,DC30&lt;&gt;""),AND(DH30&gt;=DJ$35,DI30&gt;=DJ$39,DH30&lt;&gt;""),AND(EE30&gt;=EL$35,EF30&gt;=EL$39,EE30&lt;&gt;""),AND(EJ30&gt;=EL$35,EK30&gt;=EL$39,EJ30&lt;&gt;""),AND(FG30&gt;=FN$35,FH30&gt;=FN$39,FG30&lt;&gt;""),AND(FL30&gt;=FN$35,FM30&gt;=FN$39,FL30&lt;&gt;""),AND(GI30&gt;=GP$35,GJ30&gt;=GP$39,GI30&lt;&gt;""),AND(GN30&gt;=GP$35,GO30&gt;=GP$39,GN30&lt;&gt;""),AND(HK30&gt;=HR$35,HL30&gt;=HR$39,HK30&lt;&gt;""),AND(HP30&gt;=HR$35,HQ30&gt;=HR$39,HP30&lt;&gt;""),AND(IM30&gt;=IT$35,IN30&gt;=IT$39,IM30&lt;&gt;""),AND(IR30&gt;=IT$35,IS30&gt;=IT$39,IR30&lt;&gt;""),AND(JO30&gt;=JV$35,JP30&gt;=JV$39,JO30&lt;&gt;""),AND(JT30&gt;=JV$35,JU30&gt;=JV$39,JT30&lt;&gt;""),AND(KQ30&gt;=KX$35,KR30&gt;=KX$39,KQ30&lt;&gt;""),AND(KV30&gt;=KX$35,KW30&gt;=KX$39,KV30&lt;&gt;""),AND(LS30&gt;=LZ$35,LT30&gt;=LZ$39,LS30&lt;&gt;""),AND(LX30&gt;=LZ$35,LY30&gt;=LZ$39,LX30&lt;&gt;""),AND(MU30&gt;=NB$35,MV30&gt;=NB$39,MU30&lt;&gt;""),AND(MZ30&gt;=NB$35,NA30&gt;=NB$39,MZ30&lt;&gt;""),AND(NW30&gt;=OD$35,NX30&gt;=OD$39,NW30&lt;&gt;""),AND(OB30&gt;=OD$35,OC30&gt;=OD$39,OB30&lt;&gt;""),AND(OY30&gt;=PF$35,OZ30&gt;=PF$39,OY30&lt;&gt;""),AND(PD30&gt;=PF$35,PE30&gt;=PF$39,PD30&lt;&gt;""),AND(QA30&gt;=QH$35,QB30&gt;=QH$39,QA30&lt;&gt;""),AND(QF30&gt;=QH$35,QG30&gt;=QH$39,QF30&lt;&gt;""),AND(RC30&gt;=RJ$35,RD30&gt;=RJ$39,RC30&lt;&gt;""),AND(RH30&gt;=RJ$35,RI30&gt;=RJ$39,RH30&lt;&gt;""),AND(SE30&gt;=SL$35,SF30&gt;=SL$39,SE30&lt;&gt;""),AND(SJ30&gt;=SL$35,SK30&gt;=SL$39,SJ30&lt;&gt;"")),"P","")</f>
        <v/>
      </c>
      <c r="J30" s="8">
        <f>IF(COUNT(AK30,BG30,CC30)&gt;0,LARGE((AK30,BG30,CC30),1),0)</f>
        <v>41.500000000000007</v>
      </c>
      <c r="K30" s="8" t="str">
        <f>IF(J30=0,"",IF(J30=CC30,$BK$1,IF(J30=BG30,$AO$1,IF(J30=AK30,$S$1,""))))</f>
        <v>2025 Elite Canada</v>
      </c>
      <c r="L30" s="8">
        <f>IF(COUNT(AK30,BG30,CC30)&gt;1,LARGE((AK30,BG30,CC30),2),0)</f>
        <v>0</v>
      </c>
      <c r="M30" s="8" t="str">
        <f>IF(K30=0,"",IF(AND(L30=J30,L30=AK30,K30=BG30),$S$1,IF(AND(L30=J30,L30=AK30,L30=CC30),$S$1,IF(AND(L30=J30,L30=CC30,L30=BG30),$AO$1,IF(L30=CC30,$BK$1,IF(L30=BG30,$AO$1,IF(L30=AK30,$S$1,"")))))))</f>
        <v/>
      </c>
      <c r="N30" s="8">
        <f>IF(MAX(AM30,BI30,CE30)&gt;0,MAX(AM30,BI30,CE30),0)</f>
        <v>0</v>
      </c>
      <c r="O30" s="8" t="str">
        <f>IF(N30=0,"",IF(N30=CE30,$BK$1,IF(N30=BI30,$AO$1,IF(N30=AM30,$S$1,""))))</f>
        <v/>
      </c>
      <c r="P30" s="8" t="str">
        <f>IF(MAX(CG30:CH30)&gt;0,MAX(CG30:CH30),"")</f>
        <v/>
      </c>
      <c r="Q30" s="11" t="str">
        <f>IF(P30="","",IF(P30=CG30,"("&amp;CG$2&amp;")",IF(P30=CH30,"("&amp;CH$2&amp;")")))</f>
        <v/>
      </c>
      <c r="R30" s="8" t="str">
        <f>IF(P30="","",IF(P30=CG30,IF(P30+IF(L30="",0,L30)=SF30,$RK$1,IF(P30+IF(L30="",0,L30)=RD30,$QI$1,IF(P30+IF(L30="",0,L30)=QB30,$PG$1,IF(P30+IF(L30="",0,L30)=OZ30,$OE$1,IF(P30+IF(L30="",0,L30)=NX30,$NC$1,IF(P30+IF(L30="",0,L30)=MV30,$MA$1,IF(P30+IF(L30="",0,L30)=LT30,$KY$1,IF(P30+IF(L30="",0,L30)=KR30,$JW$1,IF(P30+IF(L30="",0,L30)=JP30,$IU$1,IF(P30+IF(L30="",0,L30)=IN30,$HS$1,IF(P30+IF(L30="",0,L30)=HL30,$GQ$1,IF(P30+IF(L30="",0,L30)=GJ30,$FO$1,IF(P30+IF(L30="",0,L30)=FH30,$EM$1,IF(P30+IF(L30="",0,L30)=EF30,$DK$1,IF(P30+IF(L30="",0,L30)=DD30,$CI$1))))))))))))))),IF(P30=CH30,IF(P30+IF(N30="",0,N30)=SK30,$RK$1,IF(P30+IF(N30="",0,N30)=RI30,$QI$1,IF(P30+IF(N30="",0,N30)=QG30,$PG$1,IF(P30+IF(N30="",0,N30)=PE30,$OE$1,IF(P30+IF(N30="",0,N30)=OC30,$NC$1,IF(P30+IF(N30="",0,N30)=NA30,$MA$1,IF(P30+IF(N30="",0,N30)=LY30,$KY$1,IF(P30+IF(N30="",0,N30)=KW30,$JW$1,IF(P30+IF(N30="",0,N30)=JU30,$IU$1,IF(P30+IF(N30="",0,N30)=IS30,$HS$1,IF(P30+IF(N30="",0,N30)=HQ30,$GQ$1,IF(P30+IF(N30="",0,N30)=GO30,$FO$1,IF(P30+IF(N30="",0,N30)=FM30,$EM$1,IF(P30+IF(N30="",0,N30)=EK30,$DK$1,IF(P30+IF(N30="",0,N30)=DI30,$CI$1))))))))))))))))))</f>
        <v/>
      </c>
      <c r="S30" s="19">
        <v>17.8</v>
      </c>
      <c r="T30" s="19">
        <v>4.4000000000000004</v>
      </c>
      <c r="U30" s="19">
        <v>1</v>
      </c>
      <c r="V30" s="19">
        <v>0</v>
      </c>
      <c r="W30" s="19">
        <v>17.600000000000001</v>
      </c>
      <c r="X30" s="19">
        <v>3.7</v>
      </c>
      <c r="Y30" s="19">
        <v>1</v>
      </c>
      <c r="Z30" s="19">
        <v>0</v>
      </c>
      <c r="AA30" s="19"/>
      <c r="AB30" s="19"/>
      <c r="AC30" s="19"/>
      <c r="AD30" s="19"/>
      <c r="AE30" s="19"/>
      <c r="AF30" s="19"/>
      <c r="AG30" s="19"/>
      <c r="AH30" s="19"/>
      <c r="AI30" s="27"/>
      <c r="AJ30" s="40">
        <f>IF(SUM(T30,X30)&gt;0,SUM(T30,X30),"")</f>
        <v>8.1000000000000014</v>
      </c>
      <c r="AK30" s="40">
        <f>IF(SUM(S30:T30,V30:X30,Z30)-U30-Y30&gt;0,SUM(S30:T30,V30:X30,Z30)-U30-Y30,"")</f>
        <v>41.500000000000007</v>
      </c>
      <c r="AL30" s="40" t="str">
        <f>IF(SUM(AB30,AF30)&gt;0,SUM(AB30,AF30),"")</f>
        <v/>
      </c>
      <c r="AM30" s="40" t="str">
        <f>IF(SUM(AA30:AB30,AD30:AF30,AH30)-SUM(AC30,AG30)&gt;0,SUM(AA30:AB30,AD30:AF30,AH30)-SUM(AC30,AG30),"")</f>
        <v/>
      </c>
      <c r="AN30" s="40">
        <f>IF(SUM(AK30,AM30)&gt;0,SUM(AK30,AM30),"")</f>
        <v>41.500000000000007</v>
      </c>
      <c r="AO30" s="18"/>
      <c r="AP30" s="18"/>
      <c r="AQ30" s="18"/>
      <c r="AR30" s="18"/>
      <c r="AS30" s="18"/>
      <c r="AT30" s="18"/>
      <c r="AU30" s="18"/>
      <c r="AV30" s="18"/>
      <c r="AW30" s="18"/>
      <c r="AX30" s="18"/>
      <c r="AY30" s="18"/>
      <c r="AZ30" s="18"/>
      <c r="BA30" s="18"/>
      <c r="BB30" s="18"/>
      <c r="BC30" s="18"/>
      <c r="BD30" s="18"/>
      <c r="BE30" s="28"/>
      <c r="BF30" s="11" t="str">
        <f>IF(SUM(AP30,AT30)&gt;0,SUM(AP30,AT30),"")</f>
        <v/>
      </c>
      <c r="BG30" s="11" t="str">
        <f>IF(SUM(AO30:AP30,AR30:AT30,AV30)-AQ30-AU30&gt;0,SUM(AO30:AP30,AR30:AT30,AV30)-AQ30-AU30,"")</f>
        <v/>
      </c>
      <c r="BH30" s="11" t="str">
        <f>IF(SUM(AX30,BB30)&gt;0,SUM(AX30,BB30),"")</f>
        <v/>
      </c>
      <c r="BI30" s="11" t="str">
        <f>IF(SUM(AW30:AX30,AZ30:BB30,BD30)-SUM(AY30,BC30)&gt;0,SUM(AW30:AX30,AZ30:BB30,BD30)-SUM(AY30,BC30),"")</f>
        <v/>
      </c>
      <c r="BJ30" s="11" t="str">
        <f>IF(SUM(BG30,BI30)&gt;0,SUM(BG30,BI30),"")</f>
        <v/>
      </c>
      <c r="BK30" s="19"/>
      <c r="BL30" s="19"/>
      <c r="BM30" s="19"/>
      <c r="BN30" s="19"/>
      <c r="BO30" s="19"/>
      <c r="BP30" s="19"/>
      <c r="BQ30" s="19"/>
      <c r="BR30" s="19"/>
      <c r="BS30" s="19"/>
      <c r="BT30" s="19"/>
      <c r="BU30" s="19"/>
      <c r="BV30" s="19"/>
      <c r="BW30" s="19"/>
      <c r="BX30" s="19"/>
      <c r="BY30" s="19"/>
      <c r="BZ30" s="19"/>
      <c r="CA30" s="27"/>
      <c r="CB30" s="40" t="str">
        <f>IF(SUM(BL30,BP30)&gt;0,SUM(BL30,BP30),"")</f>
        <v/>
      </c>
      <c r="CC30" s="40" t="str">
        <f>IF(SUM(BK30:BL30,BN30:BP30,BR30)-BM30-BQ30&gt;0,SUM(BK30:BL30,BN30:BP30,BR30)-BM30-BQ30,"")</f>
        <v/>
      </c>
      <c r="CD30" s="40" t="str">
        <f>IF(SUM(BT30,BX30)&gt;0,SUM(BT30,BX30),"")</f>
        <v/>
      </c>
      <c r="CE30" s="40" t="str">
        <f>IF(SUM(BS30:BT30,BV30:BX30,BZ30)-SUM(BU30,BY30)&gt;0,SUM(BS30:BT30,BV30:BX30,BZ30)-SUM(BU30,BY30),"")</f>
        <v/>
      </c>
      <c r="CF30" s="40" t="str">
        <f>IF(SUM(CC30,CE30)&gt;0,SUM(CC30,CE30),"")</f>
        <v/>
      </c>
      <c r="CG30" s="51" t="str">
        <f>IF(MAX(DD30,EF30,FH30,GJ30,HL30,IN30,JP30,KR30,LT30,MV30,NX30,OZ30,QB30,RD30,SF30)-IF(L30="",0,L30)&gt;0.001,MAX(DD30,EF30,FH30,GJ30,HL30,IN30,JP30,KR30,LT30,MV30,NX30,OZ30,QB30,RD30,SF30)-IF(L30="",0,L30),"")</f>
        <v/>
      </c>
      <c r="CH30" s="51" t="str">
        <f>IF(MAX(DI30,EK30,FM30,GO30,HQ30,IS30,JU30,KW30,LY30,NA30,OC30,PE30,QG30,RI30,SK30)-IF(N30="",0,N30)&gt;0.001,MAX(DI30,EK30,FM30,GO30,HQ30,IS30,JU30,KW30,LY30,NA30,OC30,PE30,QG30,RI30,SK30)-IF(N30="",0,N30),"")</f>
        <v/>
      </c>
      <c r="CI30" s="17"/>
      <c r="CJ30" s="17"/>
      <c r="CK30" s="17"/>
      <c r="CL30" s="17"/>
      <c r="CM30" s="17"/>
      <c r="CN30" s="17"/>
      <c r="CO30" s="17"/>
      <c r="CP30" s="17"/>
      <c r="CQ30" s="17"/>
      <c r="CR30" s="17"/>
      <c r="CS30" s="17"/>
      <c r="CT30" s="17"/>
      <c r="CU30" s="17"/>
      <c r="CV30" s="17"/>
      <c r="CW30" s="17"/>
      <c r="CX30" s="17"/>
      <c r="CY30" s="17"/>
      <c r="CZ30" s="17"/>
      <c r="DA30" s="17"/>
      <c r="DB30" s="17"/>
      <c r="DC30" s="40" t="str">
        <f>IF(SUM(CJ30,CN30)&gt;0,SUM(CJ30,CN30),"")</f>
        <v/>
      </c>
      <c r="DD30" s="40" t="str">
        <f>IF(SUM(CI30:CJ30,CL30:CN30,CP30)-CK30-CO30&gt;0,SUM(CI30:CJ30,CL30:CN30,CP30)-CK30-CO30,"")</f>
        <v/>
      </c>
      <c r="DE30" s="40" t="str">
        <f>IF(SUM(CQ30:CR30,CT30)-CS30&gt;0,SUM(CQ30:CR30,CT30)-CS30,"")</f>
        <v/>
      </c>
      <c r="DF30" s="40" t="str">
        <f>IF(SUM(CJ30,CN30,CR30)&gt;0,SUM(CJ30,CN30,CR30),"")</f>
        <v/>
      </c>
      <c r="DG30" s="40" t="str">
        <f>IF(SUM(DD30,DE30)&gt;0,SUM(DD30,DE30),"")</f>
        <v/>
      </c>
      <c r="DH30" s="40" t="str">
        <f>IF(SUM(CV30,CZ30)&gt;0,SUM(CV30,CZ30),"")</f>
        <v/>
      </c>
      <c r="DI30" s="40" t="str">
        <f>IF(SUM(CU30:CV30,CX30:CZ30,DB30)-SUM(CW30,DA30)&gt;0,SUM(CU30:CV30,CX30:CZ30,DB30)-SUM(CW30,DA30),"")</f>
        <v/>
      </c>
      <c r="DJ30" s="40" t="str">
        <f>IF(SUM(DD30,DE30,DI30)&gt;0,SUM(DD30,DE30,DI30),"")</f>
        <v/>
      </c>
      <c r="DK30" s="18"/>
      <c r="DL30" s="18"/>
      <c r="DM30" s="18"/>
      <c r="DN30" s="18"/>
      <c r="DO30" s="18"/>
      <c r="DP30" s="18"/>
      <c r="DQ30" s="18"/>
      <c r="DR30" s="18"/>
      <c r="DS30" s="18"/>
      <c r="DT30" s="18"/>
      <c r="DU30" s="18"/>
      <c r="DV30" s="18"/>
      <c r="DW30" s="18"/>
      <c r="DX30" s="18"/>
      <c r="DY30" s="18"/>
      <c r="DZ30" s="18"/>
      <c r="EA30" s="18"/>
      <c r="EB30" s="18"/>
      <c r="EC30" s="18"/>
      <c r="ED30" s="18"/>
      <c r="EE30" s="11" t="str">
        <f>IF(SUM(DL30,DP30)&gt;0,SUM(DL30,DP30),"")</f>
        <v/>
      </c>
      <c r="EF30" s="11" t="str">
        <f>IF(SUM(DK30:DL30,DN30:DP30,DR30)-DM30-DQ30&gt;0,SUM(DK30:DL30,DN30:DP30,DR30)-DM30-DQ30,"")</f>
        <v/>
      </c>
      <c r="EG30" s="11" t="str">
        <f>IF(SUM(DS30:DT30,DV30)-DU30&gt;0,SUM(DS30:DT30,DV30)-DU30,"")</f>
        <v/>
      </c>
      <c r="EH30" s="11" t="str">
        <f>IF(SUM(DL30,DP30,DT30)&gt;0,SUM(DL30,DP30,DT30),"")</f>
        <v/>
      </c>
      <c r="EI30" s="11" t="str">
        <f>IF(SUM(EF30,EG30)&gt;0,SUM(EF30,EG30),"")</f>
        <v/>
      </c>
      <c r="EJ30" s="11" t="str">
        <f>IF(SUM(DX30,EB30)&gt;0,SUM(DX30,EB30),"")</f>
        <v/>
      </c>
      <c r="EK30" s="11" t="str">
        <f>IF(SUM(DW30:DX30,DZ30:EB30,ED30)-SUM(DY30,EC30)&gt;0,SUM(DW30:DX30,DZ30:EB30,ED30)-SUM(DY30,EC30),"")</f>
        <v/>
      </c>
      <c r="EL30" s="11" t="str">
        <f>IF(SUM(EF30,EG30,EK30)&gt;0,SUM(EF30,EG30,EK30),"")</f>
        <v/>
      </c>
      <c r="EM30" s="17"/>
      <c r="EN30" s="17"/>
      <c r="EO30" s="17"/>
      <c r="EP30" s="17"/>
      <c r="EQ30" s="17"/>
      <c r="ER30" s="17"/>
      <c r="ES30" s="17"/>
      <c r="ET30" s="17"/>
      <c r="EU30" s="17"/>
      <c r="EV30" s="17"/>
      <c r="EW30" s="17"/>
      <c r="EX30" s="17"/>
      <c r="EY30" s="17"/>
      <c r="EZ30" s="17"/>
      <c r="FA30" s="17"/>
      <c r="FB30" s="17"/>
      <c r="FC30" s="17"/>
      <c r="FD30" s="17"/>
      <c r="FE30" s="17"/>
      <c r="FF30" s="17"/>
      <c r="FG30" s="40" t="str">
        <f>IF(SUM(EN30,ER30)&gt;0,SUM(EN30,ER30),"")</f>
        <v/>
      </c>
      <c r="FH30" s="40" t="str">
        <f>IF(SUM(EM30:EN30,EP30:ER30,ET30)-EO30-ES30&gt;0,SUM(EM30:EN30,EP30:ER30,ET30)-EO30-ES30,"")</f>
        <v/>
      </c>
      <c r="FI30" s="40" t="str">
        <f>IF(SUM(EU30:EV30,EX30)-EW30&gt;0,SUM(EU30:EV30,EX30)-EW30,"")</f>
        <v/>
      </c>
      <c r="FJ30" s="40" t="str">
        <f>IF(SUM(EN30,ER30,EV30)&gt;0,SUM(EN30,ER30,EV30),"")</f>
        <v/>
      </c>
      <c r="FK30" s="40" t="str">
        <f>IF(SUM(FH30,FI30)&gt;0,SUM(FH30,FI30),"")</f>
        <v/>
      </c>
      <c r="FL30" s="40" t="str">
        <f>IF(SUM(EZ30,FD30)&gt;0,SUM(EZ30,FD30),"")</f>
        <v/>
      </c>
      <c r="FM30" s="40" t="str">
        <f>IF(SUM(EY30:EZ30,FB30:FD30,FF30)-SUM(FA30,FE30)&gt;0,SUM(EY30:EZ30,FB30:FD30,FF30)-SUM(FA30,FE30),"")</f>
        <v/>
      </c>
      <c r="FN30" s="40" t="str">
        <f>IF(SUM(FH30,FI30,FM30)&gt;0,SUM(FH30,FI30,FM30),"")</f>
        <v/>
      </c>
      <c r="FO30" s="18"/>
      <c r="FP30" s="18"/>
      <c r="FQ30" s="18"/>
      <c r="FR30" s="18"/>
      <c r="FS30" s="18"/>
      <c r="FT30" s="18"/>
      <c r="FU30" s="18"/>
      <c r="FV30" s="18"/>
      <c r="FW30" s="18"/>
      <c r="FX30" s="18"/>
      <c r="FY30" s="18"/>
      <c r="FZ30" s="18"/>
      <c r="GA30" s="18"/>
      <c r="GB30" s="18"/>
      <c r="GC30" s="18"/>
      <c r="GD30" s="18"/>
      <c r="GE30" s="18"/>
      <c r="GF30" s="18"/>
      <c r="GG30" s="18"/>
      <c r="GH30" s="18"/>
      <c r="GI30" s="11" t="str">
        <f>IF(SUM(FP30,FT30)&gt;0,SUM(FP30,FT30),"")</f>
        <v/>
      </c>
      <c r="GJ30" s="11" t="str">
        <f>IF(SUM(FO30:FP30,FR30:FT30,FV30)-FQ30-FU30&gt;0,SUM(FO30:FP30,FR30:FT30,FV30)-FQ30-FU30,"")</f>
        <v/>
      </c>
      <c r="GK30" s="11" t="str">
        <f>IF(SUM(FW30:FX30,FZ30)-FY30&gt;0,SUM(FW30:FX30,FZ30)-FY30,"")</f>
        <v/>
      </c>
      <c r="GL30" s="11" t="str">
        <f>IF(SUM(FP30,FT30,FX30)&gt;0,SUM(FP30,FT30,FX30),"")</f>
        <v/>
      </c>
      <c r="GM30" s="11" t="str">
        <f>IF(SUM(GJ30,GK30)&gt;0,SUM(GJ30,GK30),"")</f>
        <v/>
      </c>
      <c r="GN30" s="11" t="str">
        <f>IF(SUM(GB30,GF30)&gt;0,SUM(GB30,GF30),"")</f>
        <v/>
      </c>
      <c r="GO30" s="11" t="str">
        <f>IF(SUM(GA30:GB30,GD30:GF30,GH30)-SUM(GC30,GG30)&gt;0,SUM(GA30:GB30,GD30:GF30,GH30)-SUM(GC30,GG30),"")</f>
        <v/>
      </c>
      <c r="GP30" s="11" t="str">
        <f>IF(SUM(GJ30,GK30,GO30)&gt;0,SUM(GJ30,GK30,GO30),"")</f>
        <v/>
      </c>
      <c r="GQ30" s="17"/>
      <c r="GR30" s="17"/>
      <c r="GS30" s="17"/>
      <c r="GT30" s="17"/>
      <c r="GU30" s="17"/>
      <c r="GV30" s="17"/>
      <c r="GW30" s="17"/>
      <c r="GX30" s="17"/>
      <c r="GY30" s="17"/>
      <c r="GZ30" s="17"/>
      <c r="HA30" s="17"/>
      <c r="HB30" s="17"/>
      <c r="HC30" s="17"/>
      <c r="HD30" s="17"/>
      <c r="HE30" s="17"/>
      <c r="HF30" s="17"/>
      <c r="HG30" s="17"/>
      <c r="HH30" s="17"/>
      <c r="HI30" s="17"/>
      <c r="HJ30" s="17"/>
      <c r="HK30" s="40" t="str">
        <f>IF(SUM(GR30,GV30)&gt;0,SUM(GR30,GV30),"")</f>
        <v/>
      </c>
      <c r="HL30" s="40" t="str">
        <f>IF(SUM(GQ30:GR30,GT30:GV30,GX30)-GS30-GW30&gt;0,SUM(GQ30:GR30,GT30:GV30,GX30)-GS30-GW30,"")</f>
        <v/>
      </c>
      <c r="HM30" s="40" t="str">
        <f>IF(SUM(GY30:GZ30,HB30)-HA30&gt;0,SUM(GY30:GZ30,HB30)-HA30,"")</f>
        <v/>
      </c>
      <c r="HN30" s="40" t="str">
        <f>IF(SUM(GR30,GV30,GZ30)&gt;0,SUM(GR30,GV30,GZ30),"")</f>
        <v/>
      </c>
      <c r="HO30" s="40" t="str">
        <f>IF(SUM(HL30,HM30)&gt;0,SUM(HL30,HM30),"")</f>
        <v/>
      </c>
      <c r="HP30" s="40" t="str">
        <f>IF(SUM(HD30,HH30)&gt;0,SUM(HD30,HH30),"")</f>
        <v/>
      </c>
      <c r="HQ30" s="40" t="str">
        <f>IF(SUM(HC30:HD30,HF30:HH30,HJ30)-SUM(HE30,HI30)&gt;0,SUM(HC30:HD30,HF30:HH30,HJ30)-SUM(HE30,HI30),"")</f>
        <v/>
      </c>
      <c r="HR30" s="40" t="str">
        <f>IF(SUM(HL30,HM30,HQ30)&gt;0,SUM(HL30,HM30,HQ30),"")</f>
        <v/>
      </c>
      <c r="HS30" s="18"/>
      <c r="HT30" s="18"/>
      <c r="HU30" s="18"/>
      <c r="HV30" s="18"/>
      <c r="HW30" s="18"/>
      <c r="HX30" s="18"/>
      <c r="HY30" s="18"/>
      <c r="HZ30" s="18"/>
      <c r="IA30" s="18"/>
      <c r="IB30" s="18"/>
      <c r="IC30" s="18"/>
      <c r="ID30" s="18"/>
      <c r="IE30" s="18"/>
      <c r="IF30" s="18"/>
      <c r="IG30" s="18"/>
      <c r="IH30" s="18"/>
      <c r="II30" s="18"/>
      <c r="IJ30" s="18"/>
      <c r="IK30" s="18"/>
      <c r="IL30" s="18"/>
      <c r="IM30" s="11" t="str">
        <f>IF(SUM(HT30,HX30)&gt;0,SUM(HT30,HX30),"")</f>
        <v/>
      </c>
      <c r="IN30" s="11" t="str">
        <f>IF(SUM(HS30:HT30,HV30:HX30,HZ30)-HU30-HY30&gt;0,SUM(HS30:HT30,HV30:HX30,HZ30)-HU30-HY30,"")</f>
        <v/>
      </c>
      <c r="IO30" s="11" t="str">
        <f>IF(SUM(IA30:IB30,ID30)-IC30&gt;0,SUM(IA30:IB30,ID30)-IC30,"")</f>
        <v/>
      </c>
      <c r="IP30" s="11" t="str">
        <f>IF(SUM(HT30,HX30,IB30)&gt;0,SUM(HT30,HX30,IB30),"")</f>
        <v/>
      </c>
      <c r="IQ30" s="11" t="str">
        <f>IF(SUM(IN30,IO30)&gt;0,SUM(IN30,IO30),"")</f>
        <v/>
      </c>
      <c r="IR30" s="11" t="str">
        <f>IF(SUM(IF30,IJ30)&gt;0,SUM(IF30,IJ30),"")</f>
        <v/>
      </c>
      <c r="IS30" s="11" t="str">
        <f>IF(SUM(IE30:IF30,IH30:IJ30,IL30)-SUM(IG30,IK30)&gt;0,SUM(IE30:IF30,IH30:IJ30,IL30)-SUM(IG30,IK30),"")</f>
        <v/>
      </c>
      <c r="IT30" s="11" t="str">
        <f>IF(SUM(IN30,IO30,IS30)&gt;0,SUM(IN30,IO30,IS30),"")</f>
        <v/>
      </c>
      <c r="IU30" s="17"/>
      <c r="IV30" s="17"/>
      <c r="IW30" s="17"/>
      <c r="IX30" s="17"/>
      <c r="IY30" s="17"/>
      <c r="IZ30" s="17"/>
      <c r="JA30" s="17"/>
      <c r="JB30" s="17"/>
      <c r="JC30" s="17"/>
      <c r="JD30" s="17"/>
      <c r="JE30" s="17"/>
      <c r="JF30" s="17"/>
      <c r="JG30" s="17"/>
      <c r="JH30" s="17"/>
      <c r="JI30" s="17"/>
      <c r="JJ30" s="17"/>
      <c r="JK30" s="17"/>
      <c r="JL30" s="17"/>
      <c r="JM30" s="17"/>
      <c r="JN30" s="17"/>
      <c r="JO30" s="40" t="str">
        <f>IF(SUM(IV30,IZ30)&gt;0,SUM(IV30,IZ30),"")</f>
        <v/>
      </c>
      <c r="JP30" s="40" t="str">
        <f>IF(SUM(IU30:IV30,IX30:IZ30,JB30)-IW30-JA30&gt;0,SUM(IU30:IV30,IX30:IZ30,JB30)-IW30-JA30,"")</f>
        <v/>
      </c>
      <c r="JQ30" s="40" t="str">
        <f>IF(SUM(JC30:JD30,JF30)-JE30&gt;0,SUM(JC30:JD30,JF30)-JE30,"")</f>
        <v/>
      </c>
      <c r="JR30" s="40" t="str">
        <f>IF(SUM(IV30,IZ30,JD30)&gt;0,SUM(IV30,IZ30,JD30),"")</f>
        <v/>
      </c>
      <c r="JS30" s="40" t="str">
        <f>IF(SUM(JP30,JQ30)&gt;0,SUM(JP30,JQ30),"")</f>
        <v/>
      </c>
      <c r="JT30" s="40" t="str">
        <f>IF(SUM(JH30,JL30)&gt;0,SUM(JH30,JL30),"")</f>
        <v/>
      </c>
      <c r="JU30" s="40" t="str">
        <f>IF(SUM(JG30:JH30,JJ30:JL30,JN30)-SUM(JI30,JM30)&gt;0,SUM(JG30:JH30,JJ30:JL30,JN30)-SUM(JI30,JM30),"")</f>
        <v/>
      </c>
      <c r="JV30" s="40" t="str">
        <f>IF(SUM(JP30,JQ30,JU30)&gt;0,SUM(JP30,JQ30,JU30),"")</f>
        <v/>
      </c>
      <c r="JW30" s="18"/>
      <c r="JX30" s="18"/>
      <c r="JY30" s="18"/>
      <c r="JZ30" s="18"/>
      <c r="KA30" s="18"/>
      <c r="KB30" s="18"/>
      <c r="KC30" s="18"/>
      <c r="KD30" s="18"/>
      <c r="KE30" s="18"/>
      <c r="KF30" s="18"/>
      <c r="KG30" s="18"/>
      <c r="KH30" s="18"/>
      <c r="KI30" s="18"/>
      <c r="KJ30" s="18"/>
      <c r="KK30" s="18"/>
      <c r="KL30" s="18"/>
      <c r="KM30" s="18"/>
      <c r="KN30" s="18"/>
      <c r="KO30" s="18"/>
      <c r="KP30" s="18"/>
      <c r="KQ30" s="11" t="str">
        <f>IF(SUM(JX30,KB30)&gt;0,SUM(JX30,KB30),"")</f>
        <v/>
      </c>
      <c r="KR30" s="11" t="str">
        <f>IF(SUM(JW30:JX30,JZ30:KB30,KD30)-JY30-KC30&gt;0,SUM(JW30:JX30,JZ30:KB30,KD30)-JY30-KC30,"")</f>
        <v/>
      </c>
      <c r="KS30" s="11" t="str">
        <f>IF(SUM(KE30:KF30,KH30)-KG30&gt;0,SUM(KE30:KF30,KH30)-KG30,"")</f>
        <v/>
      </c>
      <c r="KT30" s="11" t="str">
        <f>IF(SUM(JX30,KB30,KF30)&gt;0,SUM(JX30,KB30,KF30),"")</f>
        <v/>
      </c>
      <c r="KU30" s="11" t="str">
        <f>IF(SUM(KR30,KS30)&gt;0,SUM(KR30,KS30),"")</f>
        <v/>
      </c>
      <c r="KV30" s="11" t="str">
        <f>IF(SUM(KJ30,KN30)&gt;0,SUM(KJ30,KN30),"")</f>
        <v/>
      </c>
      <c r="KW30" s="11" t="str">
        <f>IF(SUM(KI30:KJ30,KL30:KN30,KP30)-SUM(KK30,KO30)&gt;0,SUM(KI30:KJ30,KL30:KN30,KP30)-SUM(KK30,KO30),"")</f>
        <v/>
      </c>
      <c r="KX30" s="11" t="str">
        <f>IF(SUM(KR30,KS30,KW30)&gt;0,SUM(KR30,KS30,KW30),"")</f>
        <v/>
      </c>
      <c r="KY30" s="17"/>
      <c r="KZ30" s="17"/>
      <c r="LA30" s="17"/>
      <c r="LB30" s="17"/>
      <c r="LC30" s="17"/>
      <c r="LD30" s="17"/>
      <c r="LE30" s="17"/>
      <c r="LF30" s="17"/>
      <c r="LG30" s="17"/>
      <c r="LH30" s="17"/>
      <c r="LI30" s="17"/>
      <c r="LJ30" s="17"/>
      <c r="LK30" s="17"/>
      <c r="LL30" s="17"/>
      <c r="LM30" s="17"/>
      <c r="LN30" s="17"/>
      <c r="LO30" s="17"/>
      <c r="LP30" s="17"/>
      <c r="LQ30" s="17"/>
      <c r="LR30" s="17"/>
      <c r="LS30" s="40" t="str">
        <f>IF(SUM(KZ30,LD30)&gt;0,SUM(KZ30,LD30),"")</f>
        <v/>
      </c>
      <c r="LT30" s="40" t="str">
        <f>IF(SUM(KY30:KZ30,LB30:LD30,LF30)-LA30-LE30&gt;0,SUM(KY30:KZ30,LB30:LD30,LF30)-LA30-LE30,"")</f>
        <v/>
      </c>
      <c r="LU30" s="40" t="str">
        <f>IF(SUM(LG30:LH30,LJ30)-LI30&gt;0,SUM(LG30:LH30,LJ30)-LI30,"")</f>
        <v/>
      </c>
      <c r="LV30" s="40" t="str">
        <f>IF(SUM(KZ30,LD30,LH30)&gt;0,SUM(KZ30,LD30,LH30),"")</f>
        <v/>
      </c>
      <c r="LW30" s="40" t="str">
        <f>IF(SUM(LT30,LU30)&gt;0,SUM(LT30,LU30),"")</f>
        <v/>
      </c>
      <c r="LX30" s="40" t="str">
        <f>IF(SUM(LL30,LP30)&gt;0,SUM(LL30,LP30),"")</f>
        <v/>
      </c>
      <c r="LY30" s="40" t="str">
        <f>IF(SUM(LK30:LL30,LN30:LP30,LR30)-SUM(LM30,LQ30)&gt;0,SUM(LK30:LL30,LN30:LP30,LR30)-SUM(LM30,LQ30),"")</f>
        <v/>
      </c>
      <c r="LZ30" s="40" t="str">
        <f>IF(SUM(LT30,LU30,LY30)&gt;0,SUM(LT30,LU30,LY30),"")</f>
        <v/>
      </c>
      <c r="MA30" s="18"/>
      <c r="MB30" s="18"/>
      <c r="MC30" s="18"/>
      <c r="MD30" s="18"/>
      <c r="ME30" s="18"/>
      <c r="MF30" s="18"/>
      <c r="MG30" s="18"/>
      <c r="MH30" s="18"/>
      <c r="MI30" s="18"/>
      <c r="MJ30" s="18"/>
      <c r="MK30" s="18"/>
      <c r="ML30" s="18"/>
      <c r="MM30" s="18"/>
      <c r="MN30" s="18"/>
      <c r="MO30" s="18"/>
      <c r="MP30" s="18"/>
      <c r="MQ30" s="18"/>
      <c r="MR30" s="18"/>
      <c r="MS30" s="18"/>
      <c r="MT30" s="18"/>
      <c r="MU30" s="11" t="str">
        <f>IF(SUM(MB30,MF30)&gt;0,SUM(MB30,MF30),"")</f>
        <v/>
      </c>
      <c r="MV30" s="11" t="str">
        <f>IF(SUM(MA30:MB30,MD30:MF30,MH30)-MC30-MG30&gt;0,SUM(MA30:MB30,MD30:MF30,MH30)-MC30-MG30,"")</f>
        <v/>
      </c>
      <c r="MW30" s="11" t="str">
        <f>IF(SUM(MI30:MJ30,ML30)-MK30&gt;0,SUM(MI30:MJ30,ML30)-MK30,"")</f>
        <v/>
      </c>
      <c r="MX30" s="11" t="str">
        <f>IF(SUM(MB30,MF30,MJ30)&gt;0,SUM(MB30,MF30,MJ30),"")</f>
        <v/>
      </c>
      <c r="MY30" s="11" t="str">
        <f>IF(SUM(MV30,MW30)&gt;0,SUM(MV30,MW30),"")</f>
        <v/>
      </c>
      <c r="MZ30" s="11" t="str">
        <f>IF(SUM(MN30,MR30)&gt;0,SUM(MN30,MR30),"")</f>
        <v/>
      </c>
      <c r="NA30" s="11" t="str">
        <f>IF(SUM(MM30:MN30,MP30:MR30,MT30)-SUM(MO30,MS30)&gt;0,SUM(MM30:MN30,MP30:MR30,MT30)-SUM(MO30,MS30),"")</f>
        <v/>
      </c>
      <c r="NB30" s="11" t="str">
        <f>IF(SUM(MV30,MW30,NA30)&gt;0,SUM(MV30,MW30,NA30),"")</f>
        <v/>
      </c>
      <c r="NC30" s="17"/>
      <c r="ND30" s="17"/>
      <c r="NE30" s="17"/>
      <c r="NF30" s="17"/>
      <c r="NG30" s="17"/>
      <c r="NH30" s="17"/>
      <c r="NI30" s="17"/>
      <c r="NJ30" s="17"/>
      <c r="NK30" s="17"/>
      <c r="NL30" s="17"/>
      <c r="NM30" s="17"/>
      <c r="NN30" s="17"/>
      <c r="NO30" s="17"/>
      <c r="NP30" s="17"/>
      <c r="NQ30" s="17"/>
      <c r="NR30" s="17"/>
      <c r="NS30" s="17"/>
      <c r="NT30" s="17"/>
      <c r="NU30" s="17"/>
      <c r="NV30" s="17"/>
      <c r="NW30" s="40" t="str">
        <f>IF(SUM(ND30,NH30)&gt;0,SUM(ND30,NH30),"")</f>
        <v/>
      </c>
      <c r="NX30" s="40" t="str">
        <f>IF(SUM(NC30:ND30,NF30:NH30,NJ30)-NE30-NI30&gt;0,SUM(NC30:ND30,NF30:NH30,NJ30)-NE30-NI30,"")</f>
        <v/>
      </c>
      <c r="NY30" s="40" t="str">
        <f>IF(SUM(NK30:NL30,NN30)-NM30&gt;0,SUM(NK30:NL30,NN30)-NM30,"")</f>
        <v/>
      </c>
      <c r="NZ30" s="40" t="str">
        <f>IF(SUM(ND30,NH30,NL30)&gt;0,SUM(ND30,NH30,NL30),"")</f>
        <v/>
      </c>
      <c r="OA30" s="40" t="str">
        <f>IF(SUM(NX30,NY30)&gt;0,SUM(NX30,NY30),"")</f>
        <v/>
      </c>
      <c r="OB30" s="40" t="str">
        <f>IF(SUM(NP30,NT30)&gt;0,SUM(NP30,NT30),"")</f>
        <v/>
      </c>
      <c r="OC30" s="40" t="str">
        <f>IF(SUM(NO30:NP30,NR30:NT30,NV30)-SUM(NQ30,NU30)&gt;0,SUM(NO30:NP30,NR30:NT30,NV30)-SUM(NQ30,NU30),"")</f>
        <v/>
      </c>
      <c r="OD30" s="40" t="str">
        <f>IF(SUM(NX30,NY30,OC30)&gt;0,SUM(NX30,NY30,OC30),"")</f>
        <v/>
      </c>
      <c r="OE30" s="18"/>
      <c r="OF30" s="18"/>
      <c r="OG30" s="18"/>
      <c r="OH30" s="18"/>
      <c r="OI30" s="18"/>
      <c r="OJ30" s="18"/>
      <c r="OK30" s="18"/>
      <c r="OL30" s="18"/>
      <c r="OM30" s="18"/>
      <c r="ON30" s="18"/>
      <c r="OO30" s="18"/>
      <c r="OP30" s="18"/>
      <c r="OQ30" s="18"/>
      <c r="OR30" s="18"/>
      <c r="OS30" s="18"/>
      <c r="OT30" s="18"/>
      <c r="OU30" s="18"/>
      <c r="OV30" s="18"/>
      <c r="OW30" s="18"/>
      <c r="OX30" s="18"/>
      <c r="OY30" s="11" t="str">
        <f>IF(SUM(OF30,OJ30)&gt;0,SUM(OF30,OJ30),"")</f>
        <v/>
      </c>
      <c r="OZ30" s="11" t="str">
        <f>IF(SUM(OE30:OF30,OH30:OJ30,OL30)-OG30-OK30&gt;0,SUM(OE30:OF30,OH30:OJ30,OL30)-OG30-OK30,"")</f>
        <v/>
      </c>
      <c r="PA30" s="11" t="str">
        <f>IF(SUM(OM30:ON30,OP30)-OO30&gt;0,SUM(OM30:ON30,OP30)-OO30,"")</f>
        <v/>
      </c>
      <c r="PB30" s="11" t="str">
        <f>IF(SUM(OF30,OJ30,ON30)&gt;0,SUM(OF30,OJ30,ON30),"")</f>
        <v/>
      </c>
      <c r="PC30" s="11" t="str">
        <f>IF(SUM(OZ30,PA30)&gt;0,SUM(OZ30,PA30),"")</f>
        <v/>
      </c>
      <c r="PD30" s="11" t="str">
        <f>IF(SUM(OR30,OV30)&gt;0,SUM(OR30,OV30),"")</f>
        <v/>
      </c>
      <c r="PE30" s="11" t="str">
        <f>IF(SUM(OQ30:OR30,OT30:OV30,OX30)-SUM(OS30,OW30)&gt;0,SUM(OQ30:OR30,OT30:OV30,OX30)-SUM(OS30,OW30),"")</f>
        <v/>
      </c>
      <c r="PF30" s="11" t="str">
        <f>IF(SUM(OZ30,PA30,PE30)&gt;0,SUM(OZ30,PA30,PE30),"")</f>
        <v/>
      </c>
      <c r="PG30" s="17"/>
      <c r="PH30" s="17"/>
      <c r="PI30" s="17"/>
      <c r="PJ30" s="17"/>
      <c r="PK30" s="17"/>
      <c r="PL30" s="17"/>
      <c r="PM30" s="17"/>
      <c r="PN30" s="17"/>
      <c r="PO30" s="17"/>
      <c r="PP30" s="17"/>
      <c r="PQ30" s="17"/>
      <c r="PR30" s="17"/>
      <c r="PS30" s="17"/>
      <c r="PT30" s="17"/>
      <c r="PU30" s="17"/>
      <c r="PV30" s="17"/>
      <c r="PW30" s="17"/>
      <c r="PX30" s="17"/>
      <c r="PY30" s="17"/>
      <c r="PZ30" s="17"/>
      <c r="QA30" s="40" t="str">
        <f>IF(SUM(PH30,PL30)&gt;0,SUM(PH30,PL30),"")</f>
        <v/>
      </c>
      <c r="QB30" s="40" t="str">
        <f>IF(SUM(PG30:PH30,PJ30:PL30,PN30)-PI30-PM30&gt;0,SUM(PG30:PH30,PJ30:PL30,PN30)-PI30-PM30,"")</f>
        <v/>
      </c>
      <c r="QC30" s="40" t="str">
        <f>IF(SUM(PO30:PP30,PR30)-PQ30&gt;0,SUM(PO30:PP30,PR30)-PQ30,"")</f>
        <v/>
      </c>
      <c r="QD30" s="40" t="str">
        <f>IF(SUM(PH30,PL30,PP30)&gt;0,SUM(PH30,PL30,PP30),"")</f>
        <v/>
      </c>
      <c r="QE30" s="40" t="str">
        <f>IF(SUM(QB30,QC30)&gt;0,SUM(QB30,QC30),"")</f>
        <v/>
      </c>
      <c r="QF30" s="40" t="str">
        <f>IF(SUM(PT30,PX30)&gt;0,SUM(PT30,PX30),"")</f>
        <v/>
      </c>
      <c r="QG30" s="40" t="str">
        <f>IF(SUM(PS30:PT30,PV30:PX30,PZ30)-SUM(PU30,PY30)&gt;0,SUM(PS30:PT30,PV30:PX30,PZ30)-SUM(PU30,PY30),"")</f>
        <v/>
      </c>
      <c r="QH30" s="40" t="str">
        <f>IF(SUM(QB30,QC30,QG30)&gt;0,SUM(QB30,QC30,QG30),"")</f>
        <v/>
      </c>
      <c r="QI30" s="18"/>
      <c r="QJ30" s="18"/>
      <c r="QK30" s="18"/>
      <c r="QL30" s="18"/>
      <c r="QM30" s="18"/>
      <c r="QN30" s="18"/>
      <c r="QO30" s="18"/>
      <c r="QP30" s="18"/>
      <c r="QQ30" s="18"/>
      <c r="QR30" s="18"/>
      <c r="QS30" s="18"/>
      <c r="QT30" s="18"/>
      <c r="QU30" s="18"/>
      <c r="QV30" s="18"/>
      <c r="QW30" s="18"/>
      <c r="QX30" s="18"/>
      <c r="QY30" s="18"/>
      <c r="QZ30" s="18"/>
      <c r="RA30" s="18"/>
      <c r="RB30" s="18"/>
      <c r="RC30" s="11" t="str">
        <f>IF(SUM(QJ30,QN30)&gt;0,SUM(QJ30,QN30),"")</f>
        <v/>
      </c>
      <c r="RD30" s="11" t="str">
        <f>IF(SUM(QI30:QJ30,QL30:QN30,QP30)-QK30-QO30&gt;0,SUM(QI30:QJ30,QL30:QN30,QP30)-QK30-QO30,"")</f>
        <v/>
      </c>
      <c r="RE30" s="11" t="str">
        <f>IF(SUM(QQ30:QR30,QT30)-QS30&gt;0,SUM(QQ30:QR30,QT30)-QS30,"")</f>
        <v/>
      </c>
      <c r="RF30" s="11" t="str">
        <f>IF(SUM(QJ30,QN30,QR30)&gt;0,SUM(QJ30,QN30,QR30),"")</f>
        <v/>
      </c>
      <c r="RG30" s="11" t="str">
        <f>IF(SUM(RD30,RE30)&gt;0,SUM(RD30,RE30),"")</f>
        <v/>
      </c>
      <c r="RH30" s="11" t="str">
        <f>IF(SUM(QV30,QZ30)&gt;0,SUM(QV30,QZ30),"")</f>
        <v/>
      </c>
      <c r="RI30" s="11" t="str">
        <f>IF(SUM(QU30:QV30,QX30:QZ30,RB30)-SUM(QW30,RA30)&gt;0,SUM(QU30:QV30,QX30:QZ30,RB30)-SUM(QW30,RA30),"")</f>
        <v/>
      </c>
      <c r="RJ30" s="11" t="str">
        <f>IF(SUM(RD30,RE30,RI30)&gt;0,SUM(RD30,RE30,RI30),"")</f>
        <v/>
      </c>
      <c r="RK30" s="17"/>
      <c r="RL30" s="17"/>
      <c r="RM30" s="17"/>
      <c r="RN30" s="17"/>
      <c r="RO30" s="17"/>
      <c r="RP30" s="17"/>
      <c r="RQ30" s="17"/>
      <c r="RR30" s="17"/>
      <c r="RS30" s="17"/>
      <c r="RT30" s="17"/>
      <c r="RU30" s="17"/>
      <c r="RV30" s="17"/>
      <c r="RW30" s="17"/>
      <c r="RX30" s="17"/>
      <c r="RY30" s="17"/>
      <c r="RZ30" s="17"/>
      <c r="SA30" s="17"/>
      <c r="SB30" s="17"/>
      <c r="SC30" s="17"/>
      <c r="SD30" s="17"/>
      <c r="SE30" s="40" t="str">
        <f>IF(SUM(RL30,RP30)&gt;0,SUM(RL30,RP30),"")</f>
        <v/>
      </c>
      <c r="SF30" s="40" t="str">
        <f>IF(SUM(RK30:RL30,RN30:RP30,RR30)-RM30-RQ30&gt;0,SUM(RK30:RL30,RN30:RP30,RR30)-RM30-RQ30,"")</f>
        <v/>
      </c>
      <c r="SG30" s="40" t="str">
        <f>IF(SUM(RS30:RT30,RV30)-RU30&gt;0,SUM(RS30:RT30,RV30)-RU30,"")</f>
        <v/>
      </c>
      <c r="SH30" s="40" t="str">
        <f>IF(SUM(RL30,RP30,RT30)&gt;0,SUM(RL30,RP30,RT30),"")</f>
        <v/>
      </c>
      <c r="SI30" s="40" t="str">
        <f>IF(SUM(SF30,SG30)&gt;0,SUM(SF30,SG30),"")</f>
        <v/>
      </c>
      <c r="SJ30" s="40" t="str">
        <f>IF(SUM(RX30,SB30)&gt;0,SUM(RX30,SB30),"")</f>
        <v/>
      </c>
      <c r="SK30" s="40" t="str">
        <f>IF(SUM(RW30:RX30,RZ30:SB30,SD30)-SUM(RY30,SC30)&gt;0,SUM(RW30:RX30,RZ30:SB30,SD30)-SUM(RY30,SC30),"")</f>
        <v/>
      </c>
      <c r="SL30" s="40" t="str">
        <f>IF(SUM(SF30,SG30,SK30)&gt;0,SUM(SF30,SG30,SK30),"")</f>
        <v/>
      </c>
      <c r="SM30" s="26">
        <f>IF($CA30="P",BK30,(BK30+AO30)/2)</f>
        <v>0</v>
      </c>
      <c r="SN30" s="26">
        <f>IF($CA30="P",BL30,(BL30+AP30)/2)</f>
        <v>0</v>
      </c>
      <c r="SO30" s="26">
        <f>IF($CA30="P",BM30,(BM30+AQ30)/2)</f>
        <v>0</v>
      </c>
      <c r="SP30" s="26">
        <f>IF($CA30="P",BN30,(BN30+AR30)/2)</f>
        <v>0</v>
      </c>
      <c r="SQ30" s="26">
        <f>IF($CA30="P",BO30,(BO30+AS30)/2)</f>
        <v>0</v>
      </c>
      <c r="SR30" s="26">
        <f>IF($CA30="P",BP30,(BP30+AT30)/2)</f>
        <v>0</v>
      </c>
      <c r="SS30" s="26">
        <f>IF($CA30="P",BQ30,(BQ30+AU30)/2)</f>
        <v>0</v>
      </c>
      <c r="ST30" s="26">
        <f>IF($CA30="P",BR30,(BR30+AV30)/2)</f>
        <v>0</v>
      </c>
      <c r="SU30" s="26">
        <f>IF($CA30="P",BS30,(BS30+AW30)/2)</f>
        <v>0</v>
      </c>
      <c r="SV30" s="26">
        <f>IF($CA30="P",BT30,(BT30+AX30)/2)</f>
        <v>0</v>
      </c>
      <c r="SW30" s="26">
        <f>IF($CA30="P",BU30,(BU30+AY30)/2)</f>
        <v>0</v>
      </c>
      <c r="SX30" s="26">
        <f>IF($CA30="P",BV30,(BV30+AZ30)/2)</f>
        <v>0</v>
      </c>
      <c r="SY30" s="26">
        <f>IF($CA30="P",BW30,(BW30+BA30)/2)</f>
        <v>0</v>
      </c>
      <c r="SZ30" s="26">
        <f>IF($CA30="P",BX30,(BX30+BB30)/2)</f>
        <v>0</v>
      </c>
      <c r="TA30" s="26">
        <f>IF($CA30="P",BY30,(BY30+BC30)/2)</f>
        <v>0</v>
      </c>
      <c r="TB30" s="26">
        <f>IF($CA30="P",BZ30,(BZ30+BD30)/2)</f>
        <v>0</v>
      </c>
      <c r="TC30" s="28" t="s">
        <v>53</v>
      </c>
      <c r="TD30" s="11" t="str">
        <f>IF(SUM(SN30,SR30)&gt;0,SUM(SN30,SR30),"")</f>
        <v/>
      </c>
      <c r="TE30" s="11" t="str">
        <f>IF(SUM(SM30:SN30,SP30:SR30,ST30)-SO30-SS30&gt;0,SUM(SM30:SN30,SP30:SR30,ST30)-SO30-SS30,"")</f>
        <v/>
      </c>
      <c r="TF30" s="11" t="str">
        <f>IF(SUM(SV30,SZ30)&gt;0,SUM(SV30,SZ30),"")</f>
        <v/>
      </c>
      <c r="TG30" s="11" t="str">
        <f>IF(SUM(SU30:SV30,SX30:SZ30,TB30)-SUM(SW30,TA30)&gt;0,SUM(SU30:SV30,SX30:SZ30,TB30)-SUM(SW30,TA30),"")</f>
        <v/>
      </c>
      <c r="TH30" s="11" t="str">
        <f>IF(SUM(TE30,TG30)&gt;0,SUM(TE30,TG30),"")</f>
        <v/>
      </c>
    </row>
    <row r="31" spans="1:528" x14ac:dyDescent="0.2">
      <c r="A31" s="4" t="str" cm="1">
        <f t="array" ref="A31">IF(AND(H31&lt;&gt;"",H31&lt;&gt;"No DD"),SUMPRODUCT((H$4:H$32&lt;&gt;"")*(H$4:H$32&lt;&gt;"No DD")*(E$4:E$32&gt;E31))+1,IF(H31="No DD",SUMPRODUCT((H$4:H$32="No DD")*(E$4:E$32&gt;E31))+1+SUMPRODUCT((H$4:H$32&lt;&gt;"")*(H$4:H$32&lt;&gt;"No DD")),""))</f>
        <v/>
      </c>
      <c r="B31" s="5" t="s">
        <v>178</v>
      </c>
      <c r="C31" s="4" t="s">
        <v>6</v>
      </c>
      <c r="D31" s="4">
        <v>2004</v>
      </c>
      <c r="E31" s="9">
        <f>SUM(J31:P31)+SUM(J31:M31)*0.0000001+SUM(J31)*0.0000000000001</f>
        <v>35.150003515003519</v>
      </c>
      <c r="F31" s="3" t="str">
        <f>IF(OR(AND(AJ31&gt;=AN$34,AK31&gt;=AN$38,AJ31&lt;&gt;"",AI31=""),AND(AL31&gt;=AN$34,AM31&gt;=AN$38,AL31&lt;&gt;"",AI31=""),AND(BF31&gt;=BJ$34,BG31&gt;=BJ$38,BF31&lt;&gt;"",BE31=""),AND(BH31&gt;=BJ$34,BI31&gt;=BJ$38,BH31&lt;&gt;"",BE31=""),AND(CB31&gt;=CF$34,CC31&gt;=CF$38,CB31&lt;&gt;"",CA31=""),AND(CD31&gt;=CF$34,CE31&gt;=CF$38,CD31&lt;&gt;""),AND(DC31&gt;=DJ$34,DD31&gt;=DJ$38,DC31&lt;&gt;""),AND(DH31&gt;=DJ$34,DI31&gt;=DJ$38,DH31&lt;&gt;""),AND(EE31&gt;=EL$34,EF31&gt;=EL$38,EE31&lt;&gt;""),AND(EJ31&gt;=EL$34,EK31&gt;=EL$38,EJ31&lt;&gt;""),AND(FG31&gt;=FN$34,FH31&gt;=FN$38,FG31&lt;&gt;""),AND(FL31&gt;=FN$34,FM31&gt;=FN$38,FL31&lt;&gt;""),AND(GI31&gt;=GP$34,GJ31&gt;=GP$38,GI31&lt;&gt;""),AND(GN31&gt;=GP$34,GO31&gt;=GP$38,GN31&lt;&gt;""),AND(HK31&gt;=HR$34,HL31&gt;=HR$38,HK31&lt;&gt;""),AND(HP31&gt;=HR$34,HQ31&gt;=HR$38,HP31&lt;&gt;""),AND(IM31&gt;=IT$34,IN31&gt;=IT$38,IM31&lt;&gt;""),AND(IR31&gt;=IT$34,IS31&gt;=IT$38,IR31&lt;&gt;""),AND(JO31&gt;=JV$34,JP31&gt;=JV$38,JO31&lt;&gt;""),AND(JT31&gt;=JV$34,JU31&gt;=JV$38,JT31&lt;&gt;""),AND(KQ31&gt;=KX$34,KR31&gt;=KX$38,KQ31&lt;&gt;""),AND(KV31&gt;=KX$34,KW31&gt;=KX$38,KV31&lt;&gt;""),AND(LS31&gt;=LZ$34,LT31&gt;=LZ$38,LS31&lt;&gt;""),AND(LX31&gt;=LZ$34,LY31&gt;=LZ$38,LX31&lt;&gt;""),AND(MU31&gt;=NB$34,MV31&gt;=NB$38,MU31&lt;&gt;""),AND(MZ31&gt;=NB$34,NA31&gt;=NB$38,MZ31&lt;&gt;""),AND(NW31&gt;=OD$34,NX31&gt;=OD$38,NW31&lt;&gt;""),AND(OB31&gt;=OD$34,OC31&gt;=OD$38,OB31&lt;&gt;""),AND(OY31&gt;=PF$34,OZ31&gt;=PF$38,OY31&lt;&gt;""),AND(PD31&gt;=PF$34,PE31&gt;=PF$38,PD31&lt;&gt;""),AND(QA31&gt;=QH$34,QB31&gt;=QH$38,QA31&lt;&gt;""),AND(QF31&gt;=QH$34,QG31&gt;=QH$38,QF31&lt;&gt;""),AND(RC31&gt;=RJ$34,RD31&gt;=RJ$38,RC31&lt;&gt;""),AND(RH31&gt;=RJ$34,RI31&gt;=RJ$38,RH31&lt;&gt;""),AND(SE31&gt;=SL$34,SF31&gt;=SL$38,SE31&lt;&gt;""),AND(SJ31&gt;=SL$34,SK31&gt;=SL$38,SJ31&lt;&gt;"")),"P","")</f>
        <v/>
      </c>
      <c r="G31" s="3" t="str">
        <f>IF(OR(AND(AK31&gt;=AN$38,AK31&lt;&gt;"",AI31=""),AND(AM31&gt;=AN$38,AM31&lt;&gt;"",AI31=""),AND(BG31&gt;=BJ$38,BG31&lt;&gt;"",BE31=""),AND(BI31&gt;=BJ$38,BI31&lt;&gt;"",BE31=""),AND(CC31&gt;=CF$38,CC31&lt;&gt;"",CA31=""),AND(CE31&gt;=CF$38,CE31&lt;&gt;"",CA31=""),AND(DD31&gt;=DJ$38,DD31&lt;&gt;""),AND(DI31&gt;=DJ$38,DI31&lt;&gt;""),AND(EF31&gt;=EL$38,EF31&lt;&gt;""),AND(EK31&gt;=EL$38,EK31&lt;&gt;""),AND(FH31&gt;=FN$38,FH31&lt;&gt;""),AND(FM31&gt;=FN$38,FM31&lt;&gt;""),AND(GJ31&gt;=GP$38,GJ31&lt;&gt;""),AND(GO31&gt;=GP$38,GO31&lt;&gt;""),AND(HL31&gt;=HR$38,HL31&lt;&gt;""),AND(HQ31&gt;=HR$38,HQ31&lt;&gt;""),AND(IN31&gt;=IT$38,IN31&lt;&gt;""),AND(IS31&gt;=IT$38,IS31&lt;&gt;""),AND(JP31&gt;=JV$38,JP31&lt;&gt;""),AND(JU31&gt;=JV$38,JU31&lt;&gt;""),AND(KR31&gt;=KX$38,KR31&lt;&gt;""),AND(KW31&gt;=KX$38,KW31&lt;&gt;""),AND(LT31&gt;=LZ$38,LT31&lt;&gt;""),AND(LY31&gt;=LZ$38,LY31&lt;&gt;""),AND(MV31&gt;=NB$38,MV31&lt;&gt;""),AND(NA31&gt;=NB$38,NA31&lt;&gt;""),AND(NX31&gt;=OD$38,NX31&lt;&gt;""),AND(OC31&gt;=OD$38,OC31&lt;&gt;""),AND(OZ31&gt;=PF$38,OZ31&lt;&gt;""),AND(PE31&gt;=PF$38,PE31&lt;&gt;""),AND(QB31&gt;=QH$38,QB31&lt;&gt;""),AND(QG31&gt;=QH$38,QG31&lt;&gt;""),AND(RD31&gt;=RJ$38,RD31&lt;&gt;""),AND(RI31&gt;=RJ$38,RI31&lt;&gt;""),AND(SF31&gt;=SL$38,SF31&lt;&gt;""),AND(SK31&gt;=SL$38,SK31&lt;&gt;"")),"P","")</f>
        <v/>
      </c>
      <c r="H31" s="36" t="str">
        <f>IF(AND(G31="P",F31=""),"No DD",IF(OR(AND(AJ31&gt;=AN$37,AK31&gt;=AN$41,AJ31&lt;&gt;"",AI31=""),AND(AL31&gt;=AN$37,AM31&gt;=AN$41,AL31&lt;&gt;"",AI31=""),AND(BF31&gt;=BJ$37,BG31&gt;=BJ$41,BF31&lt;&gt;"",BE31=""),AND(BH31&gt;=BJ$37,BI31&gt;=BJ$41,BH31&lt;&gt;"",BE31=""),AND(CB31&gt;=CF$37,CC31&gt;=CF$41,CB31&lt;&gt;"",CA31=""),AND(CD31&gt;=CF$37,CE31&gt;=CF$41,CD31&lt;&gt;""),AND(DC31&gt;=DJ$37,DD31&gt;=DJ$41,DC31&lt;&gt;""),AND(DH31&gt;=DJ$37,DI31&gt;=DJ$41,DH31&lt;&gt;""),AND(EE31&gt;=EL$37,EF31&gt;=EL$41,EE31&lt;&gt;""),AND(EJ31&gt;=EL$37,EK31&gt;=EL$41,EJ31&lt;&gt;""),AND(FG31&gt;=FN$37,FH31&gt;=FN$41,FG31&lt;&gt;""),AND(FL31&gt;=FN$37,FM31&gt;=FN$41,FL31&lt;&gt;""),AND(GI31&gt;=GP$37,GJ31&gt;=GP$41,GI31&lt;&gt;""),AND(GN31&gt;=GP$37,GO31&gt;=GP$41,GN31&lt;&gt;""),AND(HK31&gt;=HR$37,HL31&gt;=HR$41,HK31&lt;&gt;""),AND(HP31&gt;=HR$37,HQ31&gt;=HR$41,HP31&lt;&gt;""),AND(IM31&gt;=IT$37,IN31&gt;=IT$41,IM31&lt;&gt;""),AND(IR31&gt;=IT$37,IS31&gt;=IT$41,IR31&lt;&gt;""),AND(JO31&gt;=JV$37,JP31&gt;=JV$41,JO31&lt;&gt;""),AND(JT31&gt;=JV$37,JU31&gt;=JV$41,JT31&lt;&gt;""),AND(KQ31&gt;=KX$37,KR31&gt;=KX$41,KQ31&lt;&gt;""),AND(KV31&gt;=KX$37,KW31&gt;=KX$41,KV31&lt;&gt;""),AND(LS31&gt;=LZ$37,LT31&gt;=LZ$41,LS31&lt;&gt;""),AND(LX31&gt;=LZ$37,LY31&gt;=LZ$41,LX31&lt;&gt;""),AND(MU31&gt;=NB$37,MV31&gt;=NB$41,MU31&lt;&gt;""),AND(MZ31&gt;=NB$37,NA31&gt;=NB$41,MZ31&lt;&gt;""),AND(NW31&gt;=OD$37,NX31&gt;=OD$41,NW31&lt;&gt;""),AND(OB31&gt;=OD$37,OC31&gt;=OD$41,OB31&lt;&gt;""),AND(OY31&gt;=PF$37,OZ31&gt;=PF$41,OY31&lt;&gt;""),AND(PD31&gt;=PF$37,PE31&gt;=PF$41,PD31&lt;&gt;""),AND(QA31&gt;=QH$37,QB31&gt;=QH$41,QA31&lt;&gt;""),AND(QF31&gt;=QH$37,QG31&gt;=QH$41,QF31&lt;&gt;""),AND(RC31&gt;=RJ$37,RD31&gt;=RJ$41,RC31&lt;&gt;""),AND(RH31&gt;=RJ$37,RI31&gt;=RJ$41,RH31&lt;&gt;""),AND(SE31&gt;=SL$37,SF31&gt;=SL$41,SE31&lt;&gt;""),AND(SJ31&gt;=SL$37,SK31&gt;=SL$41,SJ31&lt;&gt;"")),"Merit",IF(OR(AND(AJ31&gt;=AN$36,AK31&gt;=AN$40,AJ31&lt;&gt;"",AI31=""),AND(AL31&gt;=AN$36,AM31&gt;=AN$40,AL31&lt;&gt;"",AI31=""),AND(BF31&gt;=BJ$36,BG31&gt;=BJ$40,BF31&lt;&gt;"",BE31=""),AND(BH31&gt;=BJ$36,BI31&gt;=BJ$40,BH31&lt;&gt;"",BE31=""),AND(CB31&gt;=CF$36,CC31&gt;=CF$40,CB31&lt;&gt;"",CA31=""),AND(CD31&gt;=CF$36,CE31&gt;=CF$40,CD31&lt;&gt;""),AND(DC31&gt;=DJ$36,DD31&gt;=DJ$40,DC31&lt;&gt;""),AND(DH31&gt;=DJ$36,DI31&gt;=DJ$40,DH31&lt;&gt;""),AND(EE31&gt;=EL$36,EF31&gt;=EL$40,EE31&lt;&gt;""),AND(EJ31&gt;=EL$36,EK31&gt;=EL$40,EJ31&lt;&gt;""),AND(FG31&gt;=FN$36,FH31&gt;=FN$40,FG31&lt;&gt;""),AND(FL31&gt;=FN$36,FM31&gt;=FN$40,FL31&lt;&gt;""),AND(GI31&gt;=GP$36,GJ31&gt;=GP$40,GI31&lt;&gt;""),AND(GN31&gt;=GP$36,GO31&gt;=GP$40,GN31&lt;&gt;""),AND(HK31&gt;=HR$36,HL31&gt;=HR$40,HK31&lt;&gt;""),AND(HP31&gt;=HR$36,HQ31&gt;=HR$40,HP31&lt;&gt;""),AND(IM31&gt;=IT$36,IN31&gt;=IT$40,IM31&lt;&gt;""),AND(IR31&gt;=IT$36,IS31&gt;=IT$40,IR31&lt;&gt;""),AND(JO31&gt;=JV$36,JP31&gt;=JV$40,JO31&lt;&gt;""),AND(JT31&gt;=JV$36,JU31&gt;=JV$40,JT31&lt;&gt;""),AND(KQ31&gt;=KX$36,KR31&gt;=KX$40,KQ31&lt;&gt;""),AND(KV31&gt;=KX$36,KW31&gt;=KX$40,KV31&lt;&gt;""),AND(LS31&gt;=LZ$36,LT31&gt;=LZ$40,LS31&lt;&gt;""),AND(LX31&gt;=LZ$36,LY31&gt;=LZ$40,LX31&lt;&gt;""),AND(MU31&gt;=NB$36,MV31&gt;=NB$40,MU31&lt;&gt;""),AND(MZ31&gt;=NB$36,NA31&gt;=NB$40,MZ31&lt;&gt;""),AND(NW31&gt;=OD$36,NX31&gt;=OD$40,NW31&lt;&gt;""),AND(OB31&gt;=OD$36,OC31&gt;=OD$40,OB31&lt;&gt;""),AND(OY31&gt;=PF$36,OZ31&gt;=PF$40,OY31&lt;&gt;""),AND(PD31&gt;=PF$36,PE31&gt;=PF$40,PD31&lt;&gt;""),AND(QA31&gt;=QH$36,QB31&gt;=QH$40,QA31&lt;&gt;""),AND(QF31&gt;=QH$36,QG31&gt;=QH$40,QF31&lt;&gt;""),AND(RC31&gt;=RJ$36,RD31&gt;=RJ$40,RC31&lt;&gt;""),AND(RH31&gt;=RJ$36,RI31&gt;=RJ$40,RH31&lt;&gt;""),AND(SE31&gt;=SL$36,SF31&gt;=SL$40,SE31&lt;&gt;""),AND(SJ31&gt;=SL$36,SK31&gt;=SL$40,SJ31&lt;&gt;"")),"Excellence",IF(I31="P","Worlds Team",IF(F31="P","National Team","")))))</f>
        <v/>
      </c>
      <c r="I31" s="3" t="str">
        <f>IF(OR(AND(AJ31&gt;=AN$35,AK31&gt;=AN$39,AJ31&lt;&gt;"",AI31=""),AND(AL31&gt;=AN$35,AM31&gt;=AN$39,AL31&lt;&gt;"",AI31=""),AND(BF31&gt;=BJ$35,BG31&gt;=BJ$39,BF31&lt;&gt;"",BE31=""),AND(BH31&gt;=BJ$35,BI31&gt;=BJ$39,BH31&lt;&gt;"",BE31=""),AND(CB31&gt;=CF$35,CC31&gt;=CF$39,CB31&lt;&gt;"",CA31=""),AND(CD31&gt;=CF$35,CE31&gt;=CF$39,CD31&lt;&gt;""),AND(DC31&gt;=DJ$35,DD31&gt;=DJ$39,DC31&lt;&gt;""),AND(DH31&gt;=DJ$35,DI31&gt;=DJ$39,DH31&lt;&gt;""),AND(EE31&gt;=EL$35,EF31&gt;=EL$39,EE31&lt;&gt;""),AND(EJ31&gt;=EL$35,EK31&gt;=EL$39,EJ31&lt;&gt;""),AND(FG31&gt;=FN$35,FH31&gt;=FN$39,FG31&lt;&gt;""),AND(FL31&gt;=FN$35,FM31&gt;=FN$39,FL31&lt;&gt;""),AND(GI31&gt;=GP$35,GJ31&gt;=GP$39,GI31&lt;&gt;""),AND(GN31&gt;=GP$35,GO31&gt;=GP$39,GN31&lt;&gt;""),AND(HK31&gt;=HR$35,HL31&gt;=HR$39,HK31&lt;&gt;""),AND(HP31&gt;=HR$35,HQ31&gt;=HR$39,HP31&lt;&gt;""),AND(IM31&gt;=IT$35,IN31&gt;=IT$39,IM31&lt;&gt;""),AND(IR31&gt;=IT$35,IS31&gt;=IT$39,IR31&lt;&gt;""),AND(JO31&gt;=JV$35,JP31&gt;=JV$39,JO31&lt;&gt;""),AND(JT31&gt;=JV$35,JU31&gt;=JV$39,JT31&lt;&gt;""),AND(KQ31&gt;=KX$35,KR31&gt;=KX$39,KQ31&lt;&gt;""),AND(KV31&gt;=KX$35,KW31&gt;=KX$39,KV31&lt;&gt;""),AND(LS31&gt;=LZ$35,LT31&gt;=LZ$39,LS31&lt;&gt;""),AND(LX31&gt;=LZ$35,LY31&gt;=LZ$39,LX31&lt;&gt;""),AND(MU31&gt;=NB$35,MV31&gt;=NB$39,MU31&lt;&gt;""),AND(MZ31&gt;=NB$35,NA31&gt;=NB$39,MZ31&lt;&gt;""),AND(NW31&gt;=OD$35,NX31&gt;=OD$39,NW31&lt;&gt;""),AND(OB31&gt;=OD$35,OC31&gt;=OD$39,OB31&lt;&gt;""),AND(OY31&gt;=PF$35,OZ31&gt;=PF$39,OY31&lt;&gt;""),AND(PD31&gt;=PF$35,PE31&gt;=PF$39,PD31&lt;&gt;""),AND(QA31&gt;=QH$35,QB31&gt;=QH$39,QA31&lt;&gt;""),AND(QF31&gt;=QH$35,QG31&gt;=QH$39,QF31&lt;&gt;""),AND(RC31&gt;=RJ$35,RD31&gt;=RJ$39,RC31&lt;&gt;""),AND(RH31&gt;=RJ$35,RI31&gt;=RJ$39,RH31&lt;&gt;""),AND(SE31&gt;=SL$35,SF31&gt;=SL$39,SE31&lt;&gt;""),AND(SJ31&gt;=SL$35,SK31&gt;=SL$39,SJ31&lt;&gt;"")),"P","")</f>
        <v/>
      </c>
      <c r="J31" s="8">
        <f>IF(COUNT(AK31,BG31,CC31)&gt;0,LARGE((AK31,BG31,CC31),1),0)</f>
        <v>35.15</v>
      </c>
      <c r="K31" s="8" t="str">
        <f>IF(J31=0,"",IF(J31=CC31,$BK$1,IF(J31=BG31,$AO$1,IF(J31=AK31,$S$1,""))))</f>
        <v>2025 Elite Canada</v>
      </c>
      <c r="L31" s="8">
        <f>IF(COUNT(AK31,BG31,CC31)&gt;1,LARGE((AK31,BG31,CC31),2),0)</f>
        <v>0</v>
      </c>
      <c r="M31" s="8" t="str">
        <f>IF(K31=0,"",IF(AND(L31=J31,L31=AK31,K31=BG31),$S$1,IF(AND(L31=J31,L31=AK31,L31=CC31),$S$1,IF(AND(L31=J31,L31=CC31,L31=BG31),$AO$1,IF(L31=CC31,$BK$1,IF(L31=BG31,$AO$1,IF(L31=AK31,$S$1,"")))))))</f>
        <v/>
      </c>
      <c r="N31" s="8">
        <f>IF(MAX(AM31,BI31,CE31)&gt;0,MAX(AM31,BI31,CE31),0)</f>
        <v>0</v>
      </c>
      <c r="O31" s="8" t="str">
        <f>IF(N31=0,"",IF(N31=CE31,$BK$1,IF(N31=BI31,$AO$1,IF(N31=AM31,$S$1,""))))</f>
        <v/>
      </c>
      <c r="P31" s="8" t="str">
        <f>IF(MAX(CG31:CH31)&gt;0,MAX(CG31:CH31),"")</f>
        <v/>
      </c>
      <c r="Q31" s="11" t="str">
        <f>IF(P31="","",IF(P31=CG31,"("&amp;CG$2&amp;")",IF(P31=CH31,"("&amp;CH$2&amp;")")))</f>
        <v/>
      </c>
      <c r="R31" s="8" t="str">
        <f>IF(P31="","",IF(P31=CG31,IF(P31+IF(L31="",0,L31)=SF31,$RK$1,IF(P31+IF(L31="",0,L31)=RD31,$QI$1,IF(P31+IF(L31="",0,L31)=QB31,$PG$1,IF(P31+IF(L31="",0,L31)=OZ31,$OE$1,IF(P31+IF(L31="",0,L31)=NX31,$NC$1,IF(P31+IF(L31="",0,L31)=MV31,$MA$1,IF(P31+IF(L31="",0,L31)=LT31,$KY$1,IF(P31+IF(L31="",0,L31)=KR31,$JW$1,IF(P31+IF(L31="",0,L31)=JP31,$IU$1,IF(P31+IF(L31="",0,L31)=IN31,$HS$1,IF(P31+IF(L31="",0,L31)=HL31,$GQ$1,IF(P31+IF(L31="",0,L31)=GJ31,$FO$1,IF(P31+IF(L31="",0,L31)=FH31,$EM$1,IF(P31+IF(L31="",0,L31)=EF31,$DK$1,IF(P31+IF(L31="",0,L31)=DD31,$CI$1))))))))))))))),IF(P31=CH31,IF(P31+IF(N31="",0,N31)=SK31,$RK$1,IF(P31+IF(N31="",0,N31)=RI31,$QI$1,IF(P31+IF(N31="",0,N31)=QG31,$PG$1,IF(P31+IF(N31="",0,N31)=PE31,$OE$1,IF(P31+IF(N31="",0,N31)=OC31,$NC$1,IF(P31+IF(N31="",0,N31)=NA31,$MA$1,IF(P31+IF(N31="",0,N31)=LY31,$KY$1,IF(P31+IF(N31="",0,N31)=KW31,$JW$1,IF(P31+IF(N31="",0,N31)=JU31,$IU$1,IF(P31+IF(N31="",0,N31)=IS31,$HS$1,IF(P31+IF(N31="",0,N31)=HQ31,$GQ$1,IF(P31+IF(N31="",0,N31)=GO31,$FO$1,IF(P31+IF(N31="",0,N31)=FM31,$EM$1,IF(P31+IF(N31="",0,N31)=EK31,$DK$1,IF(P31+IF(N31="",0,N31)=DI31,$CI$1))))))))))))))))))</f>
        <v/>
      </c>
      <c r="S31" s="19">
        <v>8.35</v>
      </c>
      <c r="T31" s="19">
        <v>3</v>
      </c>
      <c r="U31" s="19">
        <v>0.5</v>
      </c>
      <c r="V31" s="19">
        <v>0</v>
      </c>
      <c r="W31" s="19">
        <v>18.399999999999999</v>
      </c>
      <c r="X31" s="19">
        <v>6.6</v>
      </c>
      <c r="Y31" s="19">
        <v>0.7</v>
      </c>
      <c r="Z31" s="19">
        <v>0</v>
      </c>
      <c r="AA31" s="19">
        <v>0</v>
      </c>
      <c r="AB31" s="19">
        <v>0</v>
      </c>
      <c r="AC31" s="19">
        <v>0</v>
      </c>
      <c r="AD31" s="19">
        <v>0</v>
      </c>
      <c r="AE31" s="19">
        <v>0</v>
      </c>
      <c r="AF31" s="19">
        <v>0</v>
      </c>
      <c r="AG31" s="19">
        <v>0</v>
      </c>
      <c r="AH31" s="19">
        <v>0</v>
      </c>
      <c r="AI31" s="27" t="s">
        <v>53</v>
      </c>
      <c r="AJ31" s="40">
        <f>IF(SUM(T31,X31)&gt;0,SUM(T31,X31),"")</f>
        <v>9.6</v>
      </c>
      <c r="AK31" s="40">
        <f>IF(SUM(S31:T31,V31:X31,Z31)-U31-Y31&gt;0,SUM(S31:T31,V31:X31,Z31)-U31-Y31,"")</f>
        <v>35.15</v>
      </c>
      <c r="AL31" s="40" t="str">
        <f>IF(SUM(AB31,AF31)&gt;0,SUM(AB31,AF31),"")</f>
        <v/>
      </c>
      <c r="AM31" s="40" t="str">
        <f>IF(SUM(AA31:AB31,AD31:AF31,AH31)-SUM(AC31,AG31)&gt;0,SUM(AA31:AB31,AD31:AF31,AH31)-SUM(AC31,AG31),"")</f>
        <v/>
      </c>
      <c r="AN31" s="40">
        <f>IF(SUM(AK31,AM31)&gt;0,SUM(AK31,AM31),"")</f>
        <v>35.15</v>
      </c>
      <c r="AO31" s="18"/>
      <c r="AP31" s="18"/>
      <c r="AQ31" s="18"/>
      <c r="AR31" s="18"/>
      <c r="AS31" s="18"/>
      <c r="AT31" s="18"/>
      <c r="AU31" s="18"/>
      <c r="AV31" s="18"/>
      <c r="AW31" s="18"/>
      <c r="AX31" s="18"/>
      <c r="AY31" s="18"/>
      <c r="AZ31" s="18"/>
      <c r="BA31" s="18"/>
      <c r="BB31" s="18"/>
      <c r="BC31" s="18"/>
      <c r="BD31" s="18"/>
      <c r="BE31" s="28"/>
      <c r="BF31" s="11" t="str">
        <f>IF(SUM(AP31,AT31)&gt;0,SUM(AP31,AT31),"")</f>
        <v/>
      </c>
      <c r="BG31" s="11" t="str">
        <f>IF(SUM(AO31:AP31,AR31:AT31,AV31)-AQ31-AU31&gt;0,SUM(AO31:AP31,AR31:AT31,AV31)-AQ31-AU31,"")</f>
        <v/>
      </c>
      <c r="BH31" s="11" t="str">
        <f>IF(SUM(AX31,BB31)&gt;0,SUM(AX31,BB31),"")</f>
        <v/>
      </c>
      <c r="BI31" s="11" t="str">
        <f>IF(SUM(AW31:AX31,AZ31:BB31,BD31)-SUM(AY31,BC31)&gt;0,SUM(AW31:AX31,AZ31:BB31,BD31)-SUM(AY31,BC31),"")</f>
        <v/>
      </c>
      <c r="BJ31" s="11" t="str">
        <f>IF(SUM(BG31,BI31)&gt;0,SUM(BG31,BI31),"")</f>
        <v/>
      </c>
      <c r="BK31" s="19"/>
      <c r="BL31" s="19"/>
      <c r="BM31" s="19"/>
      <c r="BN31" s="19"/>
      <c r="BO31" s="19"/>
      <c r="BP31" s="19"/>
      <c r="BQ31" s="19"/>
      <c r="BR31" s="19"/>
      <c r="BS31" s="19"/>
      <c r="BT31" s="19"/>
      <c r="BU31" s="19"/>
      <c r="BV31" s="19"/>
      <c r="BW31" s="19"/>
      <c r="BX31" s="19"/>
      <c r="BY31" s="19"/>
      <c r="BZ31" s="19"/>
      <c r="CA31" s="27"/>
      <c r="CB31" s="40" t="str">
        <f>IF(SUM(BL31,BP31)&gt;0,SUM(BL31,BP31),"")</f>
        <v/>
      </c>
      <c r="CC31" s="40" t="str">
        <f>IF(SUM(BK31:BL31,BN31:BP31,BR31)-BM31-BQ31&gt;0,SUM(BK31:BL31,BN31:BP31,BR31)-BM31-BQ31,"")</f>
        <v/>
      </c>
      <c r="CD31" s="40" t="str">
        <f>IF(SUM(BT31,BX31)&gt;0,SUM(BT31,BX31),"")</f>
        <v/>
      </c>
      <c r="CE31" s="40" t="str">
        <f>IF(SUM(BS31:BT31,BV31:BX31,BZ31)-SUM(BU31,BY31)&gt;0,SUM(BS31:BT31,BV31:BX31,BZ31)-SUM(BU31,BY31),"")</f>
        <v/>
      </c>
      <c r="CF31" s="40" t="str">
        <f>IF(SUM(CC31,CE31)&gt;0,SUM(CC31,CE31),"")</f>
        <v/>
      </c>
      <c r="CG31" s="51" t="str">
        <f>IF(MAX(DD31,EF31,FH31,GJ31,HL31,IN31,JP31,KR31,LT31,MV31,NX31,OZ31,QB31,RD31,SF31)-IF(L31="",0,L31)&gt;0.001,MAX(DD31,EF31,FH31,GJ31,HL31,IN31,JP31,KR31,LT31,MV31,NX31,OZ31,QB31,RD31,SF31)-IF(L31="",0,L31),"")</f>
        <v/>
      </c>
      <c r="CH31" s="51" t="str">
        <f>IF(MAX(DI31,EK31,FM31,GO31,HQ31,IS31,JU31,KW31,LY31,NA31,OC31,PE31,QG31,RI31,SK31)-IF(N31="",0,N31)&gt;0.001,MAX(DI31,EK31,FM31,GO31,HQ31,IS31,JU31,KW31,LY31,NA31,OC31,PE31,QG31,RI31,SK31)-IF(N31="",0,N31),"")</f>
        <v/>
      </c>
      <c r="CI31" s="17"/>
      <c r="CJ31" s="17"/>
      <c r="CK31" s="17"/>
      <c r="CL31" s="17"/>
      <c r="CM31" s="17"/>
      <c r="CN31" s="17"/>
      <c r="CO31" s="17"/>
      <c r="CP31" s="17"/>
      <c r="CQ31" s="17"/>
      <c r="CR31" s="17"/>
      <c r="CS31" s="17"/>
      <c r="CT31" s="17"/>
      <c r="CU31" s="17"/>
      <c r="CV31" s="17"/>
      <c r="CW31" s="17"/>
      <c r="CX31" s="17"/>
      <c r="CY31" s="17"/>
      <c r="CZ31" s="17"/>
      <c r="DA31" s="17"/>
      <c r="DB31" s="17"/>
      <c r="DC31" s="40" t="str">
        <f>IF(SUM(CJ31,CN31)&gt;0,SUM(CJ31,CN31),"")</f>
        <v/>
      </c>
      <c r="DD31" s="40" t="str">
        <f>IF(SUM(CI31:CJ31,CL31:CN31,CP31)-CK31-CO31&gt;0,SUM(CI31:CJ31,CL31:CN31,CP31)-CK31-CO31,"")</f>
        <v/>
      </c>
      <c r="DE31" s="40" t="str">
        <f>IF(SUM(CQ31:CR31,CT31)-CS31&gt;0,SUM(CQ31:CR31,CT31)-CS31,"")</f>
        <v/>
      </c>
      <c r="DF31" s="40" t="str">
        <f>IF(SUM(CJ31,CN31,CR31)&gt;0,SUM(CJ31,CN31,CR31),"")</f>
        <v/>
      </c>
      <c r="DG31" s="40" t="str">
        <f>IF(SUM(DD31,DE31)&gt;0,SUM(DD31,DE31),"")</f>
        <v/>
      </c>
      <c r="DH31" s="40" t="str">
        <f>IF(SUM(CV31,CZ31)&gt;0,SUM(CV31,CZ31),"")</f>
        <v/>
      </c>
      <c r="DI31" s="40" t="str">
        <f>IF(SUM(CU31:CV31,CX31:CZ31,DB31)-SUM(CW31,DA31)&gt;0,SUM(CU31:CV31,CX31:CZ31,DB31)-SUM(CW31,DA31),"")</f>
        <v/>
      </c>
      <c r="DJ31" s="40" t="str">
        <f>IF(SUM(DD31,DE31,DI31)&gt;0,SUM(DD31,DE31,DI31),"")</f>
        <v/>
      </c>
      <c r="DK31" s="18"/>
      <c r="DL31" s="18"/>
      <c r="DM31" s="18"/>
      <c r="DN31" s="18"/>
      <c r="DO31" s="18"/>
      <c r="DP31" s="18"/>
      <c r="DQ31" s="18"/>
      <c r="DR31" s="18"/>
      <c r="DS31" s="18"/>
      <c r="DT31" s="18"/>
      <c r="DU31" s="18"/>
      <c r="DV31" s="18"/>
      <c r="DW31" s="18"/>
      <c r="DX31" s="18"/>
      <c r="DY31" s="18"/>
      <c r="DZ31" s="18"/>
      <c r="EA31" s="18"/>
      <c r="EB31" s="18"/>
      <c r="EC31" s="18"/>
      <c r="ED31" s="18"/>
      <c r="EE31" s="11" t="str">
        <f>IF(SUM(DL31,DP31)&gt;0,SUM(DL31,DP31),"")</f>
        <v/>
      </c>
      <c r="EF31" s="11" t="str">
        <f>IF(SUM(DK31:DL31,DN31:DP31,DR31)-DM31-DQ31&gt;0,SUM(DK31:DL31,DN31:DP31,DR31)-DM31-DQ31,"")</f>
        <v/>
      </c>
      <c r="EG31" s="11" t="str">
        <f>IF(SUM(DS31:DT31,DV31)-DU31&gt;0,SUM(DS31:DT31,DV31)-DU31,"")</f>
        <v/>
      </c>
      <c r="EH31" s="11" t="str">
        <f>IF(SUM(DL31,DP31,DT31)&gt;0,SUM(DL31,DP31,DT31),"")</f>
        <v/>
      </c>
      <c r="EI31" s="11" t="str">
        <f>IF(SUM(EF31,EG31)&gt;0,SUM(EF31,EG31),"")</f>
        <v/>
      </c>
      <c r="EJ31" s="11" t="str">
        <f>IF(SUM(DX31,EB31)&gt;0,SUM(DX31,EB31),"")</f>
        <v/>
      </c>
      <c r="EK31" s="11" t="str">
        <f>IF(SUM(DW31:DX31,DZ31:EB31,ED31)-SUM(DY31,EC31)&gt;0,SUM(DW31:DX31,DZ31:EB31,ED31)-SUM(DY31,EC31),"")</f>
        <v/>
      </c>
      <c r="EL31" s="11" t="str">
        <f>IF(SUM(EF31,EG31,EK31)&gt;0,SUM(EF31,EG31,EK31),"")</f>
        <v/>
      </c>
      <c r="EM31" s="17"/>
      <c r="EN31" s="17"/>
      <c r="EO31" s="17"/>
      <c r="EP31" s="17"/>
      <c r="EQ31" s="17"/>
      <c r="ER31" s="17"/>
      <c r="ES31" s="17"/>
      <c r="ET31" s="17"/>
      <c r="EU31" s="17"/>
      <c r="EV31" s="17"/>
      <c r="EW31" s="17"/>
      <c r="EX31" s="17"/>
      <c r="EY31" s="17"/>
      <c r="EZ31" s="17"/>
      <c r="FA31" s="17"/>
      <c r="FB31" s="17"/>
      <c r="FC31" s="17"/>
      <c r="FD31" s="17"/>
      <c r="FE31" s="17"/>
      <c r="FF31" s="17"/>
      <c r="FG31" s="40" t="str">
        <f>IF(SUM(EN31,ER31)&gt;0,SUM(EN31,ER31),"")</f>
        <v/>
      </c>
      <c r="FH31" s="40" t="str">
        <f>IF(SUM(EM31:EN31,EP31:ER31,ET31)-EO31-ES31&gt;0,SUM(EM31:EN31,EP31:ER31,ET31)-EO31-ES31,"")</f>
        <v/>
      </c>
      <c r="FI31" s="40" t="str">
        <f>IF(SUM(EU31:EV31,EX31)-EW31&gt;0,SUM(EU31:EV31,EX31)-EW31,"")</f>
        <v/>
      </c>
      <c r="FJ31" s="40" t="str">
        <f>IF(SUM(EN31,ER31,EV31)&gt;0,SUM(EN31,ER31,EV31),"")</f>
        <v/>
      </c>
      <c r="FK31" s="40" t="str">
        <f>IF(SUM(FH31,FI31)&gt;0,SUM(FH31,FI31),"")</f>
        <v/>
      </c>
      <c r="FL31" s="40" t="str">
        <f>IF(SUM(EZ31,FD31)&gt;0,SUM(EZ31,FD31),"")</f>
        <v/>
      </c>
      <c r="FM31" s="40" t="str">
        <f>IF(SUM(EY31:EZ31,FB31:FD31,FF31)-SUM(FA31,FE31)&gt;0,SUM(EY31:EZ31,FB31:FD31,FF31)-SUM(FA31,FE31),"")</f>
        <v/>
      </c>
      <c r="FN31" s="40" t="str">
        <f>IF(SUM(FH31,FI31,FM31)&gt;0,SUM(FH31,FI31,FM31),"")</f>
        <v/>
      </c>
      <c r="FO31" s="18"/>
      <c r="FP31" s="18"/>
      <c r="FQ31" s="18"/>
      <c r="FR31" s="18"/>
      <c r="FS31" s="18"/>
      <c r="FT31" s="18"/>
      <c r="FU31" s="18"/>
      <c r="FV31" s="18"/>
      <c r="FW31" s="18"/>
      <c r="FX31" s="18"/>
      <c r="FY31" s="18"/>
      <c r="FZ31" s="18"/>
      <c r="GA31" s="18"/>
      <c r="GB31" s="18"/>
      <c r="GC31" s="18"/>
      <c r="GD31" s="18"/>
      <c r="GE31" s="18"/>
      <c r="GF31" s="18"/>
      <c r="GG31" s="18"/>
      <c r="GH31" s="18"/>
      <c r="GI31" s="11" t="str">
        <f>IF(SUM(FP31,FT31)&gt;0,SUM(FP31,FT31),"")</f>
        <v/>
      </c>
      <c r="GJ31" s="11" t="str">
        <f>IF(SUM(FO31:FP31,FR31:FT31,FV31)-FQ31-FU31&gt;0,SUM(FO31:FP31,FR31:FT31,FV31)-FQ31-FU31,"")</f>
        <v/>
      </c>
      <c r="GK31" s="11" t="str">
        <f>IF(SUM(FW31:FX31,FZ31)-FY31&gt;0,SUM(FW31:FX31,FZ31)-FY31,"")</f>
        <v/>
      </c>
      <c r="GL31" s="11" t="str">
        <f>IF(SUM(FP31,FT31,FX31)&gt;0,SUM(FP31,FT31,FX31),"")</f>
        <v/>
      </c>
      <c r="GM31" s="11" t="str">
        <f>IF(SUM(GJ31,GK31)&gt;0,SUM(GJ31,GK31),"")</f>
        <v/>
      </c>
      <c r="GN31" s="11" t="str">
        <f>IF(SUM(GB31,GF31)&gt;0,SUM(GB31,GF31),"")</f>
        <v/>
      </c>
      <c r="GO31" s="11" t="str">
        <f>IF(SUM(GA31:GB31,GD31:GF31,GH31)-SUM(GC31,GG31)&gt;0,SUM(GA31:GB31,GD31:GF31,GH31)-SUM(GC31,GG31),"")</f>
        <v/>
      </c>
      <c r="GP31" s="11" t="str">
        <f>IF(SUM(GJ31,GK31,GO31)&gt;0,SUM(GJ31,GK31,GO31),"")</f>
        <v/>
      </c>
      <c r="GQ31" s="17"/>
      <c r="GR31" s="17"/>
      <c r="GS31" s="17"/>
      <c r="GT31" s="17"/>
      <c r="GU31" s="17"/>
      <c r="GV31" s="17"/>
      <c r="GW31" s="17"/>
      <c r="GX31" s="17"/>
      <c r="GY31" s="17"/>
      <c r="GZ31" s="17"/>
      <c r="HA31" s="17"/>
      <c r="HB31" s="17"/>
      <c r="HC31" s="17"/>
      <c r="HD31" s="17"/>
      <c r="HE31" s="17"/>
      <c r="HF31" s="17"/>
      <c r="HG31" s="17"/>
      <c r="HH31" s="17"/>
      <c r="HI31" s="17"/>
      <c r="HJ31" s="17"/>
      <c r="HK31" s="40" t="str">
        <f>IF(SUM(GR31,GV31)&gt;0,SUM(GR31,GV31),"")</f>
        <v/>
      </c>
      <c r="HL31" s="40" t="str">
        <f>IF(SUM(GQ31:GR31,GT31:GV31,GX31)-GS31-GW31&gt;0,SUM(GQ31:GR31,GT31:GV31,GX31)-GS31-GW31,"")</f>
        <v/>
      </c>
      <c r="HM31" s="40" t="str">
        <f>IF(SUM(GY31:GZ31,HB31)-HA31&gt;0,SUM(GY31:GZ31,HB31)-HA31,"")</f>
        <v/>
      </c>
      <c r="HN31" s="40" t="str">
        <f>IF(SUM(GR31,GV31,GZ31)&gt;0,SUM(GR31,GV31,GZ31),"")</f>
        <v/>
      </c>
      <c r="HO31" s="40" t="str">
        <f>IF(SUM(HL31,HM31)&gt;0,SUM(HL31,HM31),"")</f>
        <v/>
      </c>
      <c r="HP31" s="40" t="str">
        <f>IF(SUM(HD31,HH31)&gt;0,SUM(HD31,HH31),"")</f>
        <v/>
      </c>
      <c r="HQ31" s="40" t="str">
        <f>IF(SUM(HC31:HD31,HF31:HH31,HJ31)-SUM(HE31,HI31)&gt;0,SUM(HC31:HD31,HF31:HH31,HJ31)-SUM(HE31,HI31),"")</f>
        <v/>
      </c>
      <c r="HR31" s="40" t="str">
        <f>IF(SUM(HL31,HM31,HQ31)&gt;0,SUM(HL31,HM31,HQ31),"")</f>
        <v/>
      </c>
      <c r="HS31" s="18"/>
      <c r="HT31" s="18"/>
      <c r="HU31" s="18"/>
      <c r="HV31" s="18"/>
      <c r="HW31" s="18"/>
      <c r="HX31" s="18"/>
      <c r="HY31" s="18"/>
      <c r="HZ31" s="18"/>
      <c r="IA31" s="18"/>
      <c r="IB31" s="18"/>
      <c r="IC31" s="18"/>
      <c r="ID31" s="18"/>
      <c r="IE31" s="18"/>
      <c r="IF31" s="18"/>
      <c r="IG31" s="18"/>
      <c r="IH31" s="18"/>
      <c r="II31" s="18"/>
      <c r="IJ31" s="18"/>
      <c r="IK31" s="18"/>
      <c r="IL31" s="18"/>
      <c r="IM31" s="11" t="str">
        <f>IF(SUM(HT31,HX31)&gt;0,SUM(HT31,HX31),"")</f>
        <v/>
      </c>
      <c r="IN31" s="11" t="str">
        <f>IF(SUM(HS31:HT31,HV31:HX31,HZ31)-HU31-HY31&gt;0,SUM(HS31:HT31,HV31:HX31,HZ31)-HU31-HY31,"")</f>
        <v/>
      </c>
      <c r="IO31" s="11" t="str">
        <f>IF(SUM(IA31:IB31,ID31)-IC31&gt;0,SUM(IA31:IB31,ID31)-IC31,"")</f>
        <v/>
      </c>
      <c r="IP31" s="11" t="str">
        <f>IF(SUM(HT31,HX31,IB31)&gt;0,SUM(HT31,HX31,IB31),"")</f>
        <v/>
      </c>
      <c r="IQ31" s="11" t="str">
        <f>IF(SUM(IN31,IO31)&gt;0,SUM(IN31,IO31),"")</f>
        <v/>
      </c>
      <c r="IR31" s="11" t="str">
        <f>IF(SUM(IF31,IJ31)&gt;0,SUM(IF31,IJ31),"")</f>
        <v/>
      </c>
      <c r="IS31" s="11" t="str">
        <f>IF(SUM(IE31:IF31,IH31:IJ31,IL31)-SUM(IG31,IK31)&gt;0,SUM(IE31:IF31,IH31:IJ31,IL31)-SUM(IG31,IK31),"")</f>
        <v/>
      </c>
      <c r="IT31" s="11" t="str">
        <f>IF(SUM(IN31,IO31,IS31)&gt;0,SUM(IN31,IO31,IS31),"")</f>
        <v/>
      </c>
      <c r="IU31" s="17"/>
      <c r="IV31" s="17"/>
      <c r="IW31" s="17"/>
      <c r="IX31" s="17"/>
      <c r="IY31" s="17"/>
      <c r="IZ31" s="17"/>
      <c r="JA31" s="17"/>
      <c r="JB31" s="17"/>
      <c r="JC31" s="17"/>
      <c r="JD31" s="17"/>
      <c r="JE31" s="17"/>
      <c r="JF31" s="17"/>
      <c r="JG31" s="17"/>
      <c r="JH31" s="17"/>
      <c r="JI31" s="17"/>
      <c r="JJ31" s="17"/>
      <c r="JK31" s="17"/>
      <c r="JL31" s="17"/>
      <c r="JM31" s="17"/>
      <c r="JN31" s="17"/>
      <c r="JO31" s="40" t="str">
        <f>IF(SUM(IV31,IZ31)&gt;0,SUM(IV31,IZ31),"")</f>
        <v/>
      </c>
      <c r="JP31" s="40" t="str">
        <f>IF(SUM(IU31:IV31,IX31:IZ31,JB31)-IW31-JA31&gt;0,SUM(IU31:IV31,IX31:IZ31,JB31)-IW31-JA31,"")</f>
        <v/>
      </c>
      <c r="JQ31" s="40" t="str">
        <f>IF(SUM(JC31:JD31,JF31)-JE31&gt;0,SUM(JC31:JD31,JF31)-JE31,"")</f>
        <v/>
      </c>
      <c r="JR31" s="40" t="str">
        <f>IF(SUM(IV31,IZ31,JD31)&gt;0,SUM(IV31,IZ31,JD31),"")</f>
        <v/>
      </c>
      <c r="JS31" s="40" t="str">
        <f>IF(SUM(JP31,JQ31)&gt;0,SUM(JP31,JQ31),"")</f>
        <v/>
      </c>
      <c r="JT31" s="40" t="str">
        <f>IF(SUM(JH31,JL31)&gt;0,SUM(JH31,JL31),"")</f>
        <v/>
      </c>
      <c r="JU31" s="40" t="str">
        <f>IF(SUM(JG31:JH31,JJ31:JL31,JN31)-SUM(JI31,JM31)&gt;0,SUM(JG31:JH31,JJ31:JL31,JN31)-SUM(JI31,JM31),"")</f>
        <v/>
      </c>
      <c r="JV31" s="40" t="str">
        <f>IF(SUM(JP31,JQ31,JU31)&gt;0,SUM(JP31,JQ31,JU31),"")</f>
        <v/>
      </c>
      <c r="JW31" s="18"/>
      <c r="JX31" s="18"/>
      <c r="JY31" s="18"/>
      <c r="JZ31" s="18"/>
      <c r="KA31" s="18"/>
      <c r="KB31" s="18"/>
      <c r="KC31" s="18"/>
      <c r="KD31" s="18"/>
      <c r="KE31" s="18"/>
      <c r="KF31" s="18"/>
      <c r="KG31" s="18"/>
      <c r="KH31" s="18"/>
      <c r="KI31" s="18"/>
      <c r="KJ31" s="18"/>
      <c r="KK31" s="18"/>
      <c r="KL31" s="18"/>
      <c r="KM31" s="18"/>
      <c r="KN31" s="18"/>
      <c r="KO31" s="18"/>
      <c r="KP31" s="18"/>
      <c r="KQ31" s="11" t="str">
        <f>IF(SUM(JX31,KB31)&gt;0,SUM(JX31,KB31),"")</f>
        <v/>
      </c>
      <c r="KR31" s="11" t="str">
        <f>IF(SUM(JW31:JX31,JZ31:KB31,KD31)-JY31-KC31&gt;0,SUM(JW31:JX31,JZ31:KB31,KD31)-JY31-KC31,"")</f>
        <v/>
      </c>
      <c r="KS31" s="11" t="str">
        <f>IF(SUM(KE31:KF31,KH31)-KG31&gt;0,SUM(KE31:KF31,KH31)-KG31,"")</f>
        <v/>
      </c>
      <c r="KT31" s="11" t="str">
        <f>IF(SUM(JX31,KB31,KF31)&gt;0,SUM(JX31,KB31,KF31),"")</f>
        <v/>
      </c>
      <c r="KU31" s="11" t="str">
        <f>IF(SUM(KR31,KS31)&gt;0,SUM(KR31,KS31),"")</f>
        <v/>
      </c>
      <c r="KV31" s="11" t="str">
        <f>IF(SUM(KJ31,KN31)&gt;0,SUM(KJ31,KN31),"")</f>
        <v/>
      </c>
      <c r="KW31" s="11" t="str">
        <f>IF(SUM(KI31:KJ31,KL31:KN31,KP31)-SUM(KK31,KO31)&gt;0,SUM(KI31:KJ31,KL31:KN31,KP31)-SUM(KK31,KO31),"")</f>
        <v/>
      </c>
      <c r="KX31" s="11" t="str">
        <f>IF(SUM(KR31,KS31,KW31)&gt;0,SUM(KR31,KS31,KW31),"")</f>
        <v/>
      </c>
      <c r="KY31" s="17"/>
      <c r="KZ31" s="17"/>
      <c r="LA31" s="17"/>
      <c r="LB31" s="17"/>
      <c r="LC31" s="17"/>
      <c r="LD31" s="17"/>
      <c r="LE31" s="17"/>
      <c r="LF31" s="17"/>
      <c r="LG31" s="17"/>
      <c r="LH31" s="17"/>
      <c r="LI31" s="17"/>
      <c r="LJ31" s="17"/>
      <c r="LK31" s="17"/>
      <c r="LL31" s="17"/>
      <c r="LM31" s="17"/>
      <c r="LN31" s="17"/>
      <c r="LO31" s="17"/>
      <c r="LP31" s="17"/>
      <c r="LQ31" s="17"/>
      <c r="LR31" s="17"/>
      <c r="LS31" s="40" t="str">
        <f>IF(SUM(KZ31,LD31)&gt;0,SUM(KZ31,LD31),"")</f>
        <v/>
      </c>
      <c r="LT31" s="40" t="str">
        <f>IF(SUM(KY31:KZ31,LB31:LD31,LF31)-LA31-LE31&gt;0,SUM(KY31:KZ31,LB31:LD31,LF31)-LA31-LE31,"")</f>
        <v/>
      </c>
      <c r="LU31" s="40" t="str">
        <f>IF(SUM(LG31:LH31,LJ31)-LI31&gt;0,SUM(LG31:LH31,LJ31)-LI31,"")</f>
        <v/>
      </c>
      <c r="LV31" s="40" t="str">
        <f>IF(SUM(KZ31,LD31,LH31)&gt;0,SUM(KZ31,LD31,LH31),"")</f>
        <v/>
      </c>
      <c r="LW31" s="40" t="str">
        <f>IF(SUM(LT31,LU31)&gt;0,SUM(LT31,LU31),"")</f>
        <v/>
      </c>
      <c r="LX31" s="40" t="str">
        <f>IF(SUM(LL31,LP31)&gt;0,SUM(LL31,LP31),"")</f>
        <v/>
      </c>
      <c r="LY31" s="40" t="str">
        <f>IF(SUM(LK31:LL31,LN31:LP31,LR31)-SUM(LM31,LQ31)&gt;0,SUM(LK31:LL31,LN31:LP31,LR31)-SUM(LM31,LQ31),"")</f>
        <v/>
      </c>
      <c r="LZ31" s="40" t="str">
        <f>IF(SUM(LT31,LU31,LY31)&gt;0,SUM(LT31,LU31,LY31),"")</f>
        <v/>
      </c>
      <c r="MA31" s="18"/>
      <c r="MB31" s="18"/>
      <c r="MC31" s="18"/>
      <c r="MD31" s="18"/>
      <c r="ME31" s="18"/>
      <c r="MF31" s="18"/>
      <c r="MG31" s="18"/>
      <c r="MH31" s="18"/>
      <c r="MI31" s="18"/>
      <c r="MJ31" s="18"/>
      <c r="MK31" s="18"/>
      <c r="ML31" s="18"/>
      <c r="MM31" s="18"/>
      <c r="MN31" s="18"/>
      <c r="MO31" s="18"/>
      <c r="MP31" s="18"/>
      <c r="MQ31" s="18"/>
      <c r="MR31" s="18"/>
      <c r="MS31" s="18"/>
      <c r="MT31" s="18"/>
      <c r="MU31" s="11" t="str">
        <f>IF(SUM(MB31,MF31)&gt;0,SUM(MB31,MF31),"")</f>
        <v/>
      </c>
      <c r="MV31" s="11" t="str">
        <f>IF(SUM(MA31:MB31,MD31:MF31,MH31)-MC31-MG31&gt;0,SUM(MA31:MB31,MD31:MF31,MH31)-MC31-MG31,"")</f>
        <v/>
      </c>
      <c r="MW31" s="11" t="str">
        <f>IF(SUM(MI31:MJ31,ML31)-MK31&gt;0,SUM(MI31:MJ31,ML31)-MK31,"")</f>
        <v/>
      </c>
      <c r="MX31" s="11" t="str">
        <f>IF(SUM(MB31,MF31,MJ31)&gt;0,SUM(MB31,MF31,MJ31),"")</f>
        <v/>
      </c>
      <c r="MY31" s="11" t="str">
        <f>IF(SUM(MV31,MW31)&gt;0,SUM(MV31,MW31),"")</f>
        <v/>
      </c>
      <c r="MZ31" s="11" t="str">
        <f>IF(SUM(MN31,MR31)&gt;0,SUM(MN31,MR31),"")</f>
        <v/>
      </c>
      <c r="NA31" s="11" t="str">
        <f>IF(SUM(MM31:MN31,MP31:MR31,MT31)-SUM(MO31,MS31)&gt;0,SUM(MM31:MN31,MP31:MR31,MT31)-SUM(MO31,MS31),"")</f>
        <v/>
      </c>
      <c r="NB31" s="11" t="str">
        <f>IF(SUM(MV31,MW31,NA31)&gt;0,SUM(MV31,MW31,NA31),"")</f>
        <v/>
      </c>
      <c r="NC31" s="17"/>
      <c r="ND31" s="17"/>
      <c r="NE31" s="17"/>
      <c r="NF31" s="17"/>
      <c r="NG31" s="17"/>
      <c r="NH31" s="17"/>
      <c r="NI31" s="17"/>
      <c r="NJ31" s="17"/>
      <c r="NK31" s="17"/>
      <c r="NL31" s="17"/>
      <c r="NM31" s="17"/>
      <c r="NN31" s="17"/>
      <c r="NO31" s="17"/>
      <c r="NP31" s="17"/>
      <c r="NQ31" s="17"/>
      <c r="NR31" s="17"/>
      <c r="NS31" s="17"/>
      <c r="NT31" s="17"/>
      <c r="NU31" s="17"/>
      <c r="NV31" s="17"/>
      <c r="NW31" s="40" t="str">
        <f>IF(SUM(ND31,NH31)&gt;0,SUM(ND31,NH31),"")</f>
        <v/>
      </c>
      <c r="NX31" s="40" t="str">
        <f>IF(SUM(NC31:ND31,NF31:NH31,NJ31)-NE31-NI31&gt;0,SUM(NC31:ND31,NF31:NH31,NJ31)-NE31-NI31,"")</f>
        <v/>
      </c>
      <c r="NY31" s="40" t="str">
        <f>IF(SUM(NK31:NL31,NN31)-NM31&gt;0,SUM(NK31:NL31,NN31)-NM31,"")</f>
        <v/>
      </c>
      <c r="NZ31" s="40" t="str">
        <f>IF(SUM(ND31,NH31,NL31)&gt;0,SUM(ND31,NH31,NL31),"")</f>
        <v/>
      </c>
      <c r="OA31" s="40" t="str">
        <f>IF(SUM(NX31,NY31)&gt;0,SUM(NX31,NY31),"")</f>
        <v/>
      </c>
      <c r="OB31" s="40" t="str">
        <f>IF(SUM(NP31,NT31)&gt;0,SUM(NP31,NT31),"")</f>
        <v/>
      </c>
      <c r="OC31" s="40" t="str">
        <f>IF(SUM(NO31:NP31,NR31:NT31,NV31)-SUM(NQ31,NU31)&gt;0,SUM(NO31:NP31,NR31:NT31,NV31)-SUM(NQ31,NU31),"")</f>
        <v/>
      </c>
      <c r="OD31" s="40" t="str">
        <f>IF(SUM(NX31,NY31,OC31)&gt;0,SUM(NX31,NY31,OC31),"")</f>
        <v/>
      </c>
      <c r="OE31" s="18"/>
      <c r="OF31" s="18"/>
      <c r="OG31" s="18"/>
      <c r="OH31" s="18"/>
      <c r="OI31" s="18"/>
      <c r="OJ31" s="18"/>
      <c r="OK31" s="18"/>
      <c r="OL31" s="18"/>
      <c r="OM31" s="18"/>
      <c r="ON31" s="18"/>
      <c r="OO31" s="18"/>
      <c r="OP31" s="18"/>
      <c r="OQ31" s="18"/>
      <c r="OR31" s="18"/>
      <c r="OS31" s="18"/>
      <c r="OT31" s="18"/>
      <c r="OU31" s="18"/>
      <c r="OV31" s="18"/>
      <c r="OW31" s="18"/>
      <c r="OX31" s="18"/>
      <c r="OY31" s="11" t="str">
        <f>IF(SUM(OF31,OJ31)&gt;0,SUM(OF31,OJ31),"")</f>
        <v/>
      </c>
      <c r="OZ31" s="11" t="str">
        <f>IF(SUM(OE31:OF31,OH31:OJ31,OL31)-OG31-OK31&gt;0,SUM(OE31:OF31,OH31:OJ31,OL31)-OG31-OK31,"")</f>
        <v/>
      </c>
      <c r="PA31" s="11" t="str">
        <f>IF(SUM(OM31:ON31,OP31)-OO31&gt;0,SUM(OM31:ON31,OP31)-OO31,"")</f>
        <v/>
      </c>
      <c r="PB31" s="11" t="str">
        <f>IF(SUM(OF31,OJ31,ON31)&gt;0,SUM(OF31,OJ31,ON31),"")</f>
        <v/>
      </c>
      <c r="PC31" s="11" t="str">
        <f>IF(SUM(OZ31,PA31)&gt;0,SUM(OZ31,PA31),"")</f>
        <v/>
      </c>
      <c r="PD31" s="11" t="str">
        <f>IF(SUM(OR31,OV31)&gt;0,SUM(OR31,OV31),"")</f>
        <v/>
      </c>
      <c r="PE31" s="11" t="str">
        <f>IF(SUM(OQ31:OR31,OT31:OV31,OX31)-SUM(OS31,OW31)&gt;0,SUM(OQ31:OR31,OT31:OV31,OX31)-SUM(OS31,OW31),"")</f>
        <v/>
      </c>
      <c r="PF31" s="11" t="str">
        <f>IF(SUM(OZ31,PA31,PE31)&gt;0,SUM(OZ31,PA31,PE31),"")</f>
        <v/>
      </c>
      <c r="PG31" s="17"/>
      <c r="PH31" s="17"/>
      <c r="PI31" s="17"/>
      <c r="PJ31" s="17"/>
      <c r="PK31" s="17"/>
      <c r="PL31" s="17"/>
      <c r="PM31" s="17"/>
      <c r="PN31" s="17"/>
      <c r="PO31" s="17"/>
      <c r="PP31" s="17"/>
      <c r="PQ31" s="17"/>
      <c r="PR31" s="17"/>
      <c r="PS31" s="17"/>
      <c r="PT31" s="17"/>
      <c r="PU31" s="17"/>
      <c r="PV31" s="17"/>
      <c r="PW31" s="17"/>
      <c r="PX31" s="17"/>
      <c r="PY31" s="17"/>
      <c r="PZ31" s="17"/>
      <c r="QA31" s="40" t="str">
        <f>IF(SUM(PH31,PL31)&gt;0,SUM(PH31,PL31),"")</f>
        <v/>
      </c>
      <c r="QB31" s="40" t="str">
        <f>IF(SUM(PG31:PH31,PJ31:PL31,PN31)-PI31-PM31&gt;0,SUM(PG31:PH31,PJ31:PL31,PN31)-PI31-PM31,"")</f>
        <v/>
      </c>
      <c r="QC31" s="40" t="str">
        <f>IF(SUM(PO31:PP31,PR31)-PQ31&gt;0,SUM(PO31:PP31,PR31)-PQ31,"")</f>
        <v/>
      </c>
      <c r="QD31" s="40" t="str">
        <f>IF(SUM(PH31,PL31,PP31)&gt;0,SUM(PH31,PL31,PP31),"")</f>
        <v/>
      </c>
      <c r="QE31" s="40" t="str">
        <f>IF(SUM(QB31,QC31)&gt;0,SUM(QB31,QC31),"")</f>
        <v/>
      </c>
      <c r="QF31" s="40" t="str">
        <f>IF(SUM(PT31,PX31)&gt;0,SUM(PT31,PX31),"")</f>
        <v/>
      </c>
      <c r="QG31" s="40" t="str">
        <f>IF(SUM(PS31:PT31,PV31:PX31,PZ31)-SUM(PU31,PY31)&gt;0,SUM(PS31:PT31,PV31:PX31,PZ31)-SUM(PU31,PY31),"")</f>
        <v/>
      </c>
      <c r="QH31" s="40" t="str">
        <f>IF(SUM(QB31,QC31,QG31)&gt;0,SUM(QB31,QC31,QG31),"")</f>
        <v/>
      </c>
      <c r="QI31" s="18"/>
      <c r="QJ31" s="18"/>
      <c r="QK31" s="18"/>
      <c r="QL31" s="18"/>
      <c r="QM31" s="18"/>
      <c r="QN31" s="18"/>
      <c r="QO31" s="18"/>
      <c r="QP31" s="18"/>
      <c r="QQ31" s="18"/>
      <c r="QR31" s="18"/>
      <c r="QS31" s="18"/>
      <c r="QT31" s="18"/>
      <c r="QU31" s="18"/>
      <c r="QV31" s="18"/>
      <c r="QW31" s="18"/>
      <c r="QX31" s="18"/>
      <c r="QY31" s="18"/>
      <c r="QZ31" s="18"/>
      <c r="RA31" s="18"/>
      <c r="RB31" s="18"/>
      <c r="RC31" s="11" t="str">
        <f>IF(SUM(QJ31,QN31)&gt;0,SUM(QJ31,QN31),"")</f>
        <v/>
      </c>
      <c r="RD31" s="11" t="str">
        <f>IF(SUM(QI31:QJ31,QL31:QN31,QP31)-QK31-QO31&gt;0,SUM(QI31:QJ31,QL31:QN31,QP31)-QK31-QO31,"")</f>
        <v/>
      </c>
      <c r="RE31" s="11" t="str">
        <f>IF(SUM(QQ31:QR31,QT31)-QS31&gt;0,SUM(QQ31:QR31,QT31)-QS31,"")</f>
        <v/>
      </c>
      <c r="RF31" s="11" t="str">
        <f>IF(SUM(QJ31,QN31,QR31)&gt;0,SUM(QJ31,QN31,QR31),"")</f>
        <v/>
      </c>
      <c r="RG31" s="11" t="str">
        <f>IF(SUM(RD31,RE31)&gt;0,SUM(RD31,RE31),"")</f>
        <v/>
      </c>
      <c r="RH31" s="11" t="str">
        <f>IF(SUM(QV31,QZ31)&gt;0,SUM(QV31,QZ31),"")</f>
        <v/>
      </c>
      <c r="RI31" s="11" t="str">
        <f>IF(SUM(QU31:QV31,QX31:QZ31,RB31)-SUM(QW31,RA31)&gt;0,SUM(QU31:QV31,QX31:QZ31,RB31)-SUM(QW31,RA31),"")</f>
        <v/>
      </c>
      <c r="RJ31" s="11" t="str">
        <f>IF(SUM(RD31,RE31,RI31)&gt;0,SUM(RD31,RE31,RI31),"")</f>
        <v/>
      </c>
      <c r="RK31" s="17"/>
      <c r="RL31" s="17"/>
      <c r="RM31" s="17"/>
      <c r="RN31" s="17"/>
      <c r="RO31" s="17"/>
      <c r="RP31" s="17"/>
      <c r="RQ31" s="17"/>
      <c r="RR31" s="17"/>
      <c r="RS31" s="17"/>
      <c r="RT31" s="17"/>
      <c r="RU31" s="17"/>
      <c r="RV31" s="17"/>
      <c r="RW31" s="17"/>
      <c r="RX31" s="17"/>
      <c r="RY31" s="17"/>
      <c r="RZ31" s="17"/>
      <c r="SA31" s="17"/>
      <c r="SB31" s="17"/>
      <c r="SC31" s="17"/>
      <c r="SD31" s="17"/>
      <c r="SE31" s="40" t="str">
        <f>IF(SUM(RL31,RP31)&gt;0,SUM(RL31,RP31),"")</f>
        <v/>
      </c>
      <c r="SF31" s="40" t="str">
        <f>IF(SUM(RK31:RL31,RN31:RP31,RR31)-RM31-RQ31&gt;0,SUM(RK31:RL31,RN31:RP31,RR31)-RM31-RQ31,"")</f>
        <v/>
      </c>
      <c r="SG31" s="40" t="str">
        <f>IF(SUM(RS31:RT31,RV31)-RU31&gt;0,SUM(RS31:RT31,RV31)-RU31,"")</f>
        <v/>
      </c>
      <c r="SH31" s="40" t="str">
        <f>IF(SUM(RL31,RP31,RT31)&gt;0,SUM(RL31,RP31,RT31),"")</f>
        <v/>
      </c>
      <c r="SI31" s="40" t="str">
        <f>IF(SUM(SF31,SG31)&gt;0,SUM(SF31,SG31),"")</f>
        <v/>
      </c>
      <c r="SJ31" s="40" t="str">
        <f>IF(SUM(RX31,SB31)&gt;0,SUM(RX31,SB31),"")</f>
        <v/>
      </c>
      <c r="SK31" s="40" t="str">
        <f>IF(SUM(RW31:RX31,RZ31:SB31,SD31)-SUM(RY31,SC31)&gt;0,SUM(RW31:RX31,RZ31:SB31,SD31)-SUM(RY31,SC31),"")</f>
        <v/>
      </c>
      <c r="SL31" s="40" t="str">
        <f>IF(SUM(SF31,SG31,SK31)&gt;0,SUM(SF31,SG31,SK31),"")</f>
        <v/>
      </c>
      <c r="SM31" s="26">
        <f>IF($CA31="P",BK31,(BK31+AO31)/2)</f>
        <v>0</v>
      </c>
      <c r="SN31" s="26">
        <f>IF($CA31="P",BL31,(BL31+AP31)/2)</f>
        <v>0</v>
      </c>
      <c r="SO31" s="26">
        <f>IF($CA31="P",BM31,(BM31+AQ31)/2)</f>
        <v>0</v>
      </c>
      <c r="SP31" s="26">
        <f>IF($CA31="P",BN31,(BN31+AR31)/2)</f>
        <v>0</v>
      </c>
      <c r="SQ31" s="26">
        <f>IF($CA31="P",BO31,(BO31+AS31)/2)</f>
        <v>0</v>
      </c>
      <c r="SR31" s="26">
        <f>IF($CA31="P",BP31,(BP31+AT31)/2)</f>
        <v>0</v>
      </c>
      <c r="SS31" s="26">
        <f>IF($CA31="P",BQ31,(BQ31+AU31)/2)</f>
        <v>0</v>
      </c>
      <c r="ST31" s="26">
        <f>IF($CA31="P",BR31,(BR31+AV31)/2)</f>
        <v>0</v>
      </c>
      <c r="SU31" s="26">
        <f>IF($CA31="P",BS31,(BS31+AW31)/2)</f>
        <v>0</v>
      </c>
      <c r="SV31" s="26">
        <f>IF($CA31="P",BT31,(BT31+AX31)/2)</f>
        <v>0</v>
      </c>
      <c r="SW31" s="26">
        <f>IF($CA31="P",BU31,(BU31+AY31)/2)</f>
        <v>0</v>
      </c>
      <c r="SX31" s="26">
        <f>IF($CA31="P",BV31,(BV31+AZ31)/2)</f>
        <v>0</v>
      </c>
      <c r="SY31" s="26">
        <f>IF($CA31="P",BW31,(BW31+BA31)/2)</f>
        <v>0</v>
      </c>
      <c r="SZ31" s="26">
        <f>IF($CA31="P",BX31,(BX31+BB31)/2)</f>
        <v>0</v>
      </c>
      <c r="TA31" s="26">
        <f>IF($CA31="P",BY31,(BY31+BC31)/2)</f>
        <v>0</v>
      </c>
      <c r="TB31" s="26">
        <f>IF($CA31="P",BZ31,(BZ31+BD31)/2)</f>
        <v>0</v>
      </c>
      <c r="TC31" s="28" t="s">
        <v>53</v>
      </c>
      <c r="TD31" s="11" t="str">
        <f>IF(SUM(SN31,SR31)&gt;0,SUM(SN31,SR31),"")</f>
        <v/>
      </c>
      <c r="TE31" s="11" t="str">
        <f>IF(SUM(SM31:SN31,SP31:SR31,ST31)-SO31-SS31&gt;0,SUM(SM31:SN31,SP31:SR31,ST31)-SO31-SS31,"")</f>
        <v/>
      </c>
      <c r="TF31" s="11" t="str">
        <f>IF(SUM(SV31,SZ31)&gt;0,SUM(SV31,SZ31),"")</f>
        <v/>
      </c>
      <c r="TG31" s="11" t="str">
        <f>IF(SUM(SU31:SV31,SX31:SZ31,TB31)-SUM(SW31,TA31)&gt;0,SUM(SU31:SV31,SX31:SZ31,TB31)-SUM(SW31,TA31),"")</f>
        <v/>
      </c>
      <c r="TH31" s="11" t="str">
        <f>IF(SUM(TE31,TG31)&gt;0,SUM(TE31,TG31),"")</f>
        <v/>
      </c>
    </row>
    <row r="32" spans="1:528" ht="17" x14ac:dyDescent="0.2">
      <c r="P32" s="10"/>
      <c r="Q32" s="10"/>
      <c r="R32" s="10"/>
      <c r="QA32" s="36"/>
      <c r="QI32"/>
      <c r="RC32" s="36"/>
      <c r="RD32" s="36"/>
      <c r="RE32" s="36"/>
      <c r="RF32" s="36"/>
      <c r="RG32" s="36"/>
      <c r="RH32" s="36"/>
      <c r="RI32" s="36"/>
      <c r="RJ32" s="36"/>
      <c r="SE32" s="36"/>
      <c r="SF32" s="36"/>
      <c r="SG32" s="36"/>
      <c r="SH32" s="36"/>
      <c r="SI32" s="36"/>
      <c r="SJ32" s="36"/>
      <c r="SK32" s="36"/>
      <c r="SL32" s="36"/>
    </row>
    <row r="33" spans="1:506" ht="17" x14ac:dyDescent="0.2">
      <c r="P33" s="10"/>
      <c r="Q33" s="10"/>
      <c r="R33" s="10"/>
      <c r="QA33" s="36"/>
      <c r="QI33"/>
      <c r="RC33" s="36"/>
      <c r="RD33" s="36"/>
      <c r="RE33" s="36"/>
      <c r="RF33" s="36"/>
      <c r="RG33" s="36"/>
      <c r="RH33" s="36"/>
      <c r="RI33" s="36"/>
      <c r="RJ33" s="36"/>
      <c r="SE33" s="36"/>
      <c r="SF33" s="36"/>
      <c r="SG33" s="36"/>
      <c r="SH33" s="36"/>
      <c r="SI33" s="36"/>
      <c r="SJ33" s="36"/>
      <c r="SK33" s="36"/>
      <c r="SL33" s="36"/>
    </row>
    <row r="34" spans="1:506" ht="17" x14ac:dyDescent="0.2">
      <c r="B34" s="23" t="s">
        <v>51</v>
      </c>
      <c r="P34" s="10"/>
      <c r="Q34" s="10"/>
      <c r="R34" s="10"/>
      <c r="AN34" s="42">
        <v>15.6</v>
      </c>
      <c r="BJ34" s="42">
        <v>15.6</v>
      </c>
      <c r="CF34" s="42">
        <v>15.6</v>
      </c>
      <c r="DC34" s="4"/>
      <c r="DJ34" s="42">
        <v>15.6</v>
      </c>
      <c r="EE34" s="4"/>
      <c r="EL34" s="42">
        <v>15.6</v>
      </c>
      <c r="FG34" s="4"/>
      <c r="FN34" s="42">
        <v>15.6</v>
      </c>
      <c r="GI34" s="4"/>
      <c r="GP34" s="42">
        <v>15.6</v>
      </c>
      <c r="HK34" s="4"/>
      <c r="HR34" s="42">
        <v>15.6</v>
      </c>
      <c r="IM34" s="4"/>
      <c r="IT34" s="42">
        <v>15.6</v>
      </c>
      <c r="JO34" s="4"/>
      <c r="JV34" s="42">
        <v>15.6</v>
      </c>
      <c r="KQ34" s="4"/>
      <c r="KX34" s="42">
        <v>15.6</v>
      </c>
      <c r="LS34" s="4"/>
      <c r="LZ34" s="42">
        <v>15.6</v>
      </c>
      <c r="MU34" s="4"/>
      <c r="NB34" s="42">
        <v>15.6</v>
      </c>
      <c r="NW34" s="4"/>
      <c r="OD34" s="42">
        <v>15.6</v>
      </c>
      <c r="OY34" s="4"/>
      <c r="PF34" s="42">
        <v>15.6</v>
      </c>
      <c r="QA34" s="4"/>
      <c r="QH34" s="42">
        <v>15.6</v>
      </c>
      <c r="QI34"/>
      <c r="RC34" s="4"/>
      <c r="RD34" s="36"/>
      <c r="RE34" s="36"/>
      <c r="RF34" s="36"/>
      <c r="RG34" s="36"/>
      <c r="RH34" s="36"/>
      <c r="RI34" s="36"/>
      <c r="RJ34" s="42">
        <v>15.6</v>
      </c>
      <c r="SE34" s="4"/>
      <c r="SF34" s="36"/>
      <c r="SG34" s="36"/>
      <c r="SH34" s="36"/>
      <c r="SI34" s="36"/>
      <c r="SJ34" s="36"/>
      <c r="SK34" s="36"/>
      <c r="SL34" s="42">
        <v>15.6</v>
      </c>
    </row>
    <row r="35" spans="1:506" ht="17" x14ac:dyDescent="0.2">
      <c r="B35" s="30" t="s">
        <v>50</v>
      </c>
      <c r="P35" s="10"/>
      <c r="Q35" s="10"/>
      <c r="R35" s="10"/>
      <c r="AN35" s="52">
        <v>16</v>
      </c>
      <c r="BJ35" s="52">
        <v>16</v>
      </c>
      <c r="CF35" s="52">
        <v>16</v>
      </c>
      <c r="DC35" s="4"/>
      <c r="DJ35" s="52">
        <v>16</v>
      </c>
      <c r="EE35" s="4"/>
      <c r="EL35" s="52">
        <v>16</v>
      </c>
      <c r="FG35" s="4"/>
      <c r="FN35" s="52">
        <v>16</v>
      </c>
      <c r="GI35" s="4"/>
      <c r="GP35" s="52">
        <v>16</v>
      </c>
      <c r="HK35" s="4"/>
      <c r="HR35" s="52">
        <v>16</v>
      </c>
      <c r="IM35" s="4"/>
      <c r="IT35" s="52">
        <v>16</v>
      </c>
      <c r="JO35" s="4"/>
      <c r="JV35" s="52">
        <v>16</v>
      </c>
      <c r="KQ35" s="4"/>
      <c r="KX35" s="52">
        <v>16</v>
      </c>
      <c r="LS35" s="4"/>
      <c r="LZ35" s="52">
        <v>16</v>
      </c>
      <c r="MU35" s="4"/>
      <c r="NB35" s="52">
        <v>16</v>
      </c>
      <c r="NW35" s="4"/>
      <c r="OD35" s="52">
        <v>16</v>
      </c>
      <c r="OY35" s="4"/>
      <c r="PF35" s="52">
        <v>16</v>
      </c>
      <c r="QA35" s="4"/>
      <c r="QH35" s="52">
        <v>16</v>
      </c>
      <c r="QI35"/>
      <c r="RC35" s="4"/>
      <c r="RD35" s="36"/>
      <c r="RE35" s="36"/>
      <c r="RF35" s="36"/>
      <c r="RG35" s="36"/>
      <c r="RH35" s="36"/>
      <c r="RI35" s="36"/>
      <c r="RJ35" s="52">
        <v>16</v>
      </c>
      <c r="SE35" s="4"/>
      <c r="SF35" s="36"/>
      <c r="SG35" s="36"/>
      <c r="SH35" s="36"/>
      <c r="SI35" s="36"/>
      <c r="SJ35" s="36"/>
      <c r="SK35" s="36"/>
      <c r="SL35" s="52">
        <v>16</v>
      </c>
    </row>
    <row r="36" spans="1:506" ht="17" x14ac:dyDescent="0.2">
      <c r="A36" s="5"/>
      <c r="B36" s="31" t="s">
        <v>63</v>
      </c>
      <c r="C36" s="20"/>
      <c r="P36" s="10"/>
      <c r="Q36" s="10"/>
      <c r="R36" s="10"/>
      <c r="AN36" s="44">
        <v>17.2</v>
      </c>
      <c r="BJ36" s="44">
        <v>17.2</v>
      </c>
      <c r="CF36" s="44">
        <v>17.2</v>
      </c>
      <c r="DC36" s="4"/>
      <c r="DJ36" s="44">
        <v>0</v>
      </c>
      <c r="EE36" s="4"/>
      <c r="EL36" s="44">
        <v>0</v>
      </c>
      <c r="FG36" s="4"/>
      <c r="FN36" s="44">
        <v>0</v>
      </c>
      <c r="GI36" s="4"/>
      <c r="GP36" s="44">
        <v>0</v>
      </c>
      <c r="HK36" s="4"/>
      <c r="HR36" s="44">
        <v>0</v>
      </c>
      <c r="IM36" s="4"/>
      <c r="IT36" s="44">
        <v>0</v>
      </c>
      <c r="JO36" s="4"/>
      <c r="JV36" s="44">
        <v>0</v>
      </c>
      <c r="KQ36" s="4"/>
      <c r="KX36" s="44">
        <v>0</v>
      </c>
      <c r="LS36" s="4"/>
      <c r="LZ36" s="44">
        <v>0</v>
      </c>
      <c r="MU36" s="4"/>
      <c r="NB36" s="44">
        <v>0</v>
      </c>
      <c r="NW36" s="4"/>
      <c r="OD36" s="44">
        <v>0</v>
      </c>
      <c r="OY36" s="4"/>
      <c r="PF36" s="44">
        <v>0</v>
      </c>
      <c r="QA36" s="4"/>
      <c r="QH36" s="44">
        <v>0</v>
      </c>
      <c r="QI36"/>
      <c r="RC36" s="4"/>
      <c r="RD36" s="36"/>
      <c r="RE36" s="36"/>
      <c r="RF36" s="36"/>
      <c r="RG36" s="36"/>
      <c r="RH36" s="36"/>
      <c r="RI36" s="36"/>
      <c r="RJ36" s="44">
        <v>0</v>
      </c>
      <c r="SE36" s="4"/>
      <c r="SF36" s="36"/>
      <c r="SG36" s="36"/>
      <c r="SH36" s="36"/>
      <c r="SI36" s="36"/>
      <c r="SJ36" s="36"/>
      <c r="SK36" s="36"/>
      <c r="SL36" s="44">
        <v>0</v>
      </c>
    </row>
    <row r="37" spans="1:506" ht="17" x14ac:dyDescent="0.2">
      <c r="A37" s="5"/>
      <c r="B37" s="35" t="s">
        <v>75</v>
      </c>
      <c r="C37" s="20"/>
      <c r="P37" s="10"/>
      <c r="Q37" s="10"/>
      <c r="R37" s="10"/>
      <c r="AN37" s="45">
        <v>18.399999999999999</v>
      </c>
      <c r="BJ37" s="45">
        <v>18.399999999999999</v>
      </c>
      <c r="CF37" s="45">
        <v>18.399999999999999</v>
      </c>
      <c r="DC37" s="4"/>
      <c r="DJ37" s="45">
        <v>0</v>
      </c>
      <c r="EE37" s="4"/>
      <c r="EL37" s="45">
        <v>0</v>
      </c>
      <c r="FG37" s="4"/>
      <c r="FN37" s="45">
        <v>0</v>
      </c>
      <c r="GI37" s="4"/>
      <c r="GP37" s="45">
        <v>0</v>
      </c>
      <c r="HK37" s="4"/>
      <c r="HR37" s="45">
        <v>0</v>
      </c>
      <c r="IM37" s="4"/>
      <c r="IT37" s="45">
        <v>0</v>
      </c>
      <c r="JO37" s="4"/>
      <c r="JV37" s="45">
        <v>0</v>
      </c>
      <c r="KQ37" s="4"/>
      <c r="KX37" s="45">
        <v>0</v>
      </c>
      <c r="LS37" s="4"/>
      <c r="LZ37" s="45">
        <v>0</v>
      </c>
      <c r="MU37" s="4"/>
      <c r="NB37" s="45">
        <v>0</v>
      </c>
      <c r="NW37" s="4"/>
      <c r="OD37" s="45">
        <v>0</v>
      </c>
      <c r="OY37" s="4"/>
      <c r="PF37" s="45">
        <v>0</v>
      </c>
      <c r="QA37" s="4"/>
      <c r="QH37" s="45">
        <v>0</v>
      </c>
      <c r="QI37"/>
      <c r="RC37" s="4"/>
      <c r="RD37" s="36"/>
      <c r="RE37" s="36"/>
      <c r="RF37" s="36"/>
      <c r="RG37" s="36"/>
      <c r="RH37" s="36"/>
      <c r="RI37" s="36"/>
      <c r="RJ37" s="45">
        <v>0</v>
      </c>
      <c r="SE37" s="4"/>
      <c r="SF37" s="36"/>
      <c r="SG37" s="36"/>
      <c r="SH37" s="36"/>
      <c r="SI37" s="36"/>
      <c r="SJ37" s="36"/>
      <c r="SK37" s="36"/>
      <c r="SL37" s="45">
        <v>0</v>
      </c>
    </row>
    <row r="38" spans="1:506" ht="17" x14ac:dyDescent="0.2">
      <c r="A38" s="5"/>
      <c r="B38" s="34" t="s">
        <v>48</v>
      </c>
      <c r="C38" s="20"/>
      <c r="P38" s="10"/>
      <c r="Q38" s="10"/>
      <c r="R38" s="10"/>
      <c r="AN38" s="46">
        <v>52</v>
      </c>
      <c r="BJ38" s="46">
        <v>52</v>
      </c>
      <c r="CF38" s="46">
        <v>52</v>
      </c>
      <c r="DC38" s="4"/>
      <c r="DJ38" s="46">
        <v>52</v>
      </c>
      <c r="EE38" s="4"/>
      <c r="EL38" s="46">
        <v>52</v>
      </c>
      <c r="FG38" s="4"/>
      <c r="FN38" s="46">
        <v>52</v>
      </c>
      <c r="GI38" s="4"/>
      <c r="GP38" s="46">
        <v>52</v>
      </c>
      <c r="HK38" s="4"/>
      <c r="HR38" s="46">
        <v>52</v>
      </c>
      <c r="IM38" s="4"/>
      <c r="IT38" s="46">
        <v>52</v>
      </c>
      <c r="JO38" s="4"/>
      <c r="JV38" s="46">
        <v>52</v>
      </c>
      <c r="KQ38" s="4"/>
      <c r="KX38" s="46">
        <v>52</v>
      </c>
      <c r="LS38" s="4"/>
      <c r="LZ38" s="46">
        <v>52</v>
      </c>
      <c r="MU38" s="4"/>
      <c r="NB38" s="46">
        <v>52</v>
      </c>
      <c r="NW38" s="4"/>
      <c r="OD38" s="46">
        <v>52</v>
      </c>
      <c r="OY38" s="4"/>
      <c r="PF38" s="46">
        <v>52</v>
      </c>
      <c r="QA38" s="4"/>
      <c r="QH38" s="46">
        <v>52</v>
      </c>
      <c r="QI38"/>
      <c r="RC38" s="4"/>
      <c r="RD38" s="36"/>
      <c r="RE38" s="36"/>
      <c r="RF38" s="36"/>
      <c r="RG38" s="36"/>
      <c r="RH38" s="36"/>
      <c r="RI38" s="36"/>
      <c r="RJ38" s="46">
        <v>52</v>
      </c>
      <c r="SE38" s="4"/>
      <c r="SF38" s="36"/>
      <c r="SG38" s="36"/>
      <c r="SH38" s="36"/>
      <c r="SI38" s="36"/>
      <c r="SJ38" s="36"/>
      <c r="SK38" s="36"/>
      <c r="SL38" s="46">
        <v>52</v>
      </c>
    </row>
    <row r="39" spans="1:506" ht="17" x14ac:dyDescent="0.2">
      <c r="A39" s="5"/>
      <c r="B39" s="24" t="s">
        <v>49</v>
      </c>
      <c r="C39" s="20"/>
      <c r="P39" s="10"/>
      <c r="Q39" s="10"/>
      <c r="R39" s="10"/>
      <c r="AN39" s="47">
        <v>53</v>
      </c>
      <c r="BJ39" s="47">
        <v>53</v>
      </c>
      <c r="CF39" s="47">
        <v>53</v>
      </c>
      <c r="DC39" s="4"/>
      <c r="DJ39" s="47">
        <v>53</v>
      </c>
      <c r="EE39" s="4"/>
      <c r="EL39" s="47">
        <v>53</v>
      </c>
      <c r="FG39" s="4"/>
      <c r="FN39" s="47">
        <v>53</v>
      </c>
      <c r="GI39" s="4"/>
      <c r="GP39" s="47">
        <v>53</v>
      </c>
      <c r="HK39" s="4"/>
      <c r="HR39" s="47">
        <v>53</v>
      </c>
      <c r="IM39" s="4"/>
      <c r="IT39" s="47">
        <v>53</v>
      </c>
      <c r="JO39" s="4"/>
      <c r="JV39" s="47">
        <v>53</v>
      </c>
      <c r="KQ39" s="4"/>
      <c r="KX39" s="47">
        <v>53</v>
      </c>
      <c r="LS39" s="4"/>
      <c r="LZ39" s="47">
        <v>53</v>
      </c>
      <c r="MU39" s="4"/>
      <c r="NB39" s="47">
        <v>53</v>
      </c>
      <c r="NW39" s="4"/>
      <c r="OD39" s="47">
        <v>53</v>
      </c>
      <c r="OY39" s="4"/>
      <c r="PF39" s="47">
        <v>53</v>
      </c>
      <c r="QA39" s="4"/>
      <c r="QH39" s="47">
        <v>53</v>
      </c>
      <c r="QI39"/>
      <c r="RC39" s="4"/>
      <c r="RD39" s="36"/>
      <c r="RE39" s="36"/>
      <c r="RF39" s="36"/>
      <c r="RG39" s="36"/>
      <c r="RH39" s="36"/>
      <c r="RI39" s="36"/>
      <c r="RJ39" s="47">
        <v>53</v>
      </c>
      <c r="SE39" s="4"/>
      <c r="SF39" s="36"/>
      <c r="SG39" s="36"/>
      <c r="SH39" s="36"/>
      <c r="SI39" s="36"/>
      <c r="SJ39" s="36"/>
      <c r="SK39" s="36"/>
      <c r="SL39" s="47">
        <v>53</v>
      </c>
    </row>
    <row r="40" spans="1:506" ht="17" x14ac:dyDescent="0.2">
      <c r="A40" s="5"/>
      <c r="B40" s="33" t="s">
        <v>62</v>
      </c>
      <c r="C40" s="20"/>
      <c r="P40" s="10"/>
      <c r="Q40" s="10"/>
      <c r="R40" s="10"/>
      <c r="AN40" s="48">
        <v>54.2</v>
      </c>
      <c r="BJ40" s="48">
        <v>54.2</v>
      </c>
      <c r="CF40" s="48">
        <v>54.2</v>
      </c>
      <c r="DC40" s="4"/>
      <c r="DJ40" s="48">
        <v>54.2</v>
      </c>
      <c r="EE40" s="4"/>
      <c r="EL40" s="48">
        <v>54.2</v>
      </c>
      <c r="FG40" s="4"/>
      <c r="FN40" s="48">
        <v>54.2</v>
      </c>
      <c r="GI40" s="4"/>
      <c r="GP40" s="48">
        <v>54.2</v>
      </c>
      <c r="HK40" s="4"/>
      <c r="HR40" s="48">
        <v>54.2</v>
      </c>
      <c r="IM40" s="4"/>
      <c r="IT40" s="48">
        <v>54.2</v>
      </c>
      <c r="JO40" s="4"/>
      <c r="JV40" s="48">
        <v>54.2</v>
      </c>
      <c r="KQ40" s="4"/>
      <c r="KX40" s="48">
        <v>54.2</v>
      </c>
      <c r="LS40" s="4"/>
      <c r="LZ40" s="48">
        <v>54.2</v>
      </c>
      <c r="MU40" s="4"/>
      <c r="NB40" s="48">
        <v>54.2</v>
      </c>
      <c r="NW40" s="4"/>
      <c r="OD40" s="48">
        <v>54.2</v>
      </c>
      <c r="OY40" s="4"/>
      <c r="PF40" s="48">
        <v>54.2</v>
      </c>
      <c r="QA40" s="4"/>
      <c r="QH40" s="48">
        <v>54.2</v>
      </c>
      <c r="QI40"/>
      <c r="RC40" s="4"/>
      <c r="RD40" s="36"/>
      <c r="RE40" s="36"/>
      <c r="RF40" s="36"/>
      <c r="RG40" s="36"/>
      <c r="RH40" s="36"/>
      <c r="RI40" s="36"/>
      <c r="RJ40" s="48">
        <v>54.2</v>
      </c>
      <c r="SE40" s="4"/>
      <c r="SF40" s="36"/>
      <c r="SG40" s="36"/>
      <c r="SH40" s="36"/>
      <c r="SI40" s="36"/>
      <c r="SJ40" s="36"/>
      <c r="SK40" s="36"/>
      <c r="SL40" s="48">
        <v>54.2</v>
      </c>
    </row>
    <row r="41" spans="1:506" ht="17" x14ac:dyDescent="0.2">
      <c r="A41" s="5"/>
      <c r="B41" s="25" t="s">
        <v>32</v>
      </c>
      <c r="C41" s="20"/>
      <c r="P41" s="10"/>
      <c r="Q41" s="10"/>
      <c r="R41" s="10"/>
      <c r="AN41" s="49">
        <v>55.2</v>
      </c>
      <c r="BJ41" s="49">
        <v>55.2</v>
      </c>
      <c r="CF41" s="49">
        <v>55.2</v>
      </c>
      <c r="DC41" s="4"/>
      <c r="DJ41" s="49">
        <v>55.2</v>
      </c>
      <c r="EE41" s="4"/>
      <c r="EL41" s="49">
        <v>55.2</v>
      </c>
      <c r="FG41" s="4"/>
      <c r="FN41" s="49">
        <v>55.2</v>
      </c>
      <c r="GI41" s="4"/>
      <c r="GP41" s="49">
        <v>55.2</v>
      </c>
      <c r="HK41" s="4"/>
      <c r="HR41" s="49">
        <v>55.2</v>
      </c>
      <c r="IM41" s="4"/>
      <c r="IT41" s="49">
        <v>55.2</v>
      </c>
      <c r="JO41" s="4"/>
      <c r="JV41" s="49">
        <v>55.2</v>
      </c>
      <c r="KQ41" s="4"/>
      <c r="KX41" s="49">
        <v>55.2</v>
      </c>
      <c r="LS41" s="4"/>
      <c r="LZ41" s="49">
        <v>55.2</v>
      </c>
      <c r="MU41" s="4"/>
      <c r="NB41" s="49">
        <v>55.2</v>
      </c>
      <c r="NW41" s="4"/>
      <c r="OD41" s="49">
        <v>55.2</v>
      </c>
      <c r="OY41" s="4"/>
      <c r="PF41" s="49">
        <v>55.2</v>
      </c>
      <c r="QA41" s="4"/>
      <c r="QH41" s="49">
        <v>55.2</v>
      </c>
      <c r="QI41"/>
      <c r="RC41" s="4"/>
      <c r="RD41" s="36"/>
      <c r="RE41" s="36"/>
      <c r="RF41" s="36"/>
      <c r="RG41" s="36"/>
      <c r="RH41" s="36"/>
      <c r="RI41" s="36"/>
      <c r="RJ41" s="49">
        <v>55.2</v>
      </c>
      <c r="SE41" s="4"/>
      <c r="SF41" s="36"/>
      <c r="SG41" s="36"/>
      <c r="SH41" s="36"/>
      <c r="SI41" s="36"/>
      <c r="SJ41" s="36"/>
      <c r="SK41" s="36"/>
      <c r="SL41" s="49">
        <v>55.2</v>
      </c>
    </row>
    <row r="42" spans="1:506" x14ac:dyDescent="0.2">
      <c r="B42" s="29" t="s">
        <v>54</v>
      </c>
      <c r="C42" s="2"/>
    </row>
    <row r="43" spans="1:506" x14ac:dyDescent="0.2">
      <c r="A43" s="5"/>
      <c r="B43" s="5"/>
      <c r="C43" s="20"/>
      <c r="PH43" s="2"/>
      <c r="PI43" s="2"/>
      <c r="PJ43" s="2"/>
      <c r="PK43" s="2"/>
      <c r="PL43" s="2"/>
      <c r="PM43" s="2"/>
      <c r="PN43" s="2"/>
      <c r="PO43" s="2"/>
      <c r="PP43" s="2"/>
    </row>
    <row r="44" spans="1:506" x14ac:dyDescent="0.2">
      <c r="A44" s="5"/>
      <c r="B44" s="5"/>
      <c r="C44" s="20"/>
    </row>
    <row r="45" spans="1:506" x14ac:dyDescent="0.2">
      <c r="A45" s="5"/>
      <c r="B45" s="5"/>
      <c r="C45" s="20"/>
    </row>
    <row r="46" spans="1:506" x14ac:dyDescent="0.2">
      <c r="A46" s="5"/>
      <c r="B46" s="5"/>
      <c r="C46" s="5"/>
    </row>
    <row r="49" spans="2:2" x14ac:dyDescent="0.2">
      <c r="B49" s="60"/>
    </row>
  </sheetData>
  <sheetProtection sheet="1" formatCells="0" formatColumns="0" formatRows="0"/>
  <autoFilter ref="A1:TH1" xr:uid="{562C6DCA-CC42-3044-B5F7-4065DAFFC028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4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sortState xmlns:xlrd2="http://schemas.microsoft.com/office/spreadsheetml/2017/richdata2" ref="A4:TH31">
      <sortCondition descending="1" ref="F1:F32"/>
    </sortState>
  </autoFilter>
  <mergeCells count="129">
    <mergeCell ref="SA2:SD2"/>
    <mergeCell ref="SM2:SP2"/>
    <mergeCell ref="SQ2:ST2"/>
    <mergeCell ref="SU2:SX2"/>
    <mergeCell ref="SY2:TB2"/>
    <mergeCell ref="QU2:QX2"/>
    <mergeCell ref="QY2:RB2"/>
    <mergeCell ref="RK2:RN2"/>
    <mergeCell ref="RO2:RR2"/>
    <mergeCell ref="RS2:RV2"/>
    <mergeCell ref="RW2:RZ2"/>
    <mergeCell ref="PO2:PR2"/>
    <mergeCell ref="PS2:PV2"/>
    <mergeCell ref="PW2:PZ2"/>
    <mergeCell ref="QI2:QL2"/>
    <mergeCell ref="QM2:QP2"/>
    <mergeCell ref="QQ2:QT2"/>
    <mergeCell ref="OI2:OL2"/>
    <mergeCell ref="OM2:OP2"/>
    <mergeCell ref="OQ2:OT2"/>
    <mergeCell ref="OU2:OX2"/>
    <mergeCell ref="PG2:PJ2"/>
    <mergeCell ref="PK2:PN2"/>
    <mergeCell ref="NC2:NF2"/>
    <mergeCell ref="NG2:NJ2"/>
    <mergeCell ref="NK2:NN2"/>
    <mergeCell ref="NO2:NR2"/>
    <mergeCell ref="NS2:NV2"/>
    <mergeCell ref="OE2:OH2"/>
    <mergeCell ref="LO2:LR2"/>
    <mergeCell ref="MA2:MD2"/>
    <mergeCell ref="ME2:MH2"/>
    <mergeCell ref="MI2:ML2"/>
    <mergeCell ref="MM2:MP2"/>
    <mergeCell ref="MQ2:MT2"/>
    <mergeCell ref="KI2:KL2"/>
    <mergeCell ref="KM2:KP2"/>
    <mergeCell ref="KY2:LB2"/>
    <mergeCell ref="LC2:LF2"/>
    <mergeCell ref="LG2:LJ2"/>
    <mergeCell ref="LK2:LN2"/>
    <mergeCell ref="JC2:JF2"/>
    <mergeCell ref="JG2:JJ2"/>
    <mergeCell ref="JK2:JN2"/>
    <mergeCell ref="JW2:JZ2"/>
    <mergeCell ref="KA2:KD2"/>
    <mergeCell ref="KE2:KH2"/>
    <mergeCell ref="HW2:HZ2"/>
    <mergeCell ref="IA2:ID2"/>
    <mergeCell ref="IE2:IH2"/>
    <mergeCell ref="II2:IL2"/>
    <mergeCell ref="IU2:IX2"/>
    <mergeCell ref="IY2:JB2"/>
    <mergeCell ref="GQ2:GT2"/>
    <mergeCell ref="GU2:GX2"/>
    <mergeCell ref="GY2:HB2"/>
    <mergeCell ref="HC2:HF2"/>
    <mergeCell ref="HG2:HJ2"/>
    <mergeCell ref="HS2:HV2"/>
    <mergeCell ref="FC2:FF2"/>
    <mergeCell ref="FO2:FR2"/>
    <mergeCell ref="FS2:FV2"/>
    <mergeCell ref="FW2:FZ2"/>
    <mergeCell ref="GA2:GD2"/>
    <mergeCell ref="GE2:GH2"/>
    <mergeCell ref="DW2:DZ2"/>
    <mergeCell ref="EA2:ED2"/>
    <mergeCell ref="EM2:EP2"/>
    <mergeCell ref="EQ2:ET2"/>
    <mergeCell ref="EU2:EX2"/>
    <mergeCell ref="EY2:FB2"/>
    <mergeCell ref="RK1:SL1"/>
    <mergeCell ref="SM1:TH1"/>
    <mergeCell ref="S2:V2"/>
    <mergeCell ref="W2:Z2"/>
    <mergeCell ref="AA2:AD2"/>
    <mergeCell ref="AE2:AH2"/>
    <mergeCell ref="AO2:AR2"/>
    <mergeCell ref="AS2:AV2"/>
    <mergeCell ref="AW2:AZ2"/>
    <mergeCell ref="BA2:BD2"/>
    <mergeCell ref="KY1:LZ1"/>
    <mergeCell ref="MA1:NB1"/>
    <mergeCell ref="NC1:OD1"/>
    <mergeCell ref="OE1:PF1"/>
    <mergeCell ref="PG1:QH1"/>
    <mergeCell ref="QI1:RJ1"/>
    <mergeCell ref="EM1:FN1"/>
    <mergeCell ref="FO1:GP1"/>
    <mergeCell ref="GQ1:HR1"/>
    <mergeCell ref="HS1:IT1"/>
    <mergeCell ref="IU1:JV1"/>
    <mergeCell ref="JW1:KX1"/>
    <mergeCell ref="S1:AN1"/>
    <mergeCell ref="AO1:BJ1"/>
    <mergeCell ref="BK1:CF1"/>
    <mergeCell ref="CG1:CH1"/>
    <mergeCell ref="CI1:DJ1"/>
    <mergeCell ref="DK1:EL1"/>
    <mergeCell ref="M1:M3"/>
    <mergeCell ref="N1:N3"/>
    <mergeCell ref="O1:O3"/>
    <mergeCell ref="P1:P3"/>
    <mergeCell ref="Q1:Q3"/>
    <mergeCell ref="R1:R3"/>
    <mergeCell ref="CQ2:CT2"/>
    <mergeCell ref="CU2:CX2"/>
    <mergeCell ref="CY2:DB2"/>
    <mergeCell ref="DK2:DN2"/>
    <mergeCell ref="DO2:DR2"/>
    <mergeCell ref="DS2:DV2"/>
    <mergeCell ref="BK2:BN2"/>
    <mergeCell ref="BO2:BR2"/>
    <mergeCell ref="BS2:BV2"/>
    <mergeCell ref="BW2:BZ2"/>
    <mergeCell ref="CI2:CL2"/>
    <mergeCell ref="CM2:CP2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</mergeCells>
  <conditionalFormatting sqref="A4:A1048576">
    <cfRule type="expression" dxfId="81" priority="40" stopIfTrue="1">
      <formula>IF(A4&gt;8,1,0)</formula>
    </cfRule>
    <cfRule type="expression" dxfId="80" priority="41" stopIfTrue="1">
      <formula>AND(G4="P",F4="")</formula>
    </cfRule>
  </conditionalFormatting>
  <conditionalFormatting sqref="H1:H1048576">
    <cfRule type="containsText" dxfId="79" priority="35" stopIfTrue="1" operator="containsText" text="National Team">
      <formula>NOT(ISERROR(SEARCH("National Team",H1)))</formula>
    </cfRule>
    <cfRule type="containsText" dxfId="78" priority="36" stopIfTrue="1" operator="containsText" text="Worlds Team">
      <formula>NOT(ISERROR(SEARCH("Worlds Team",H1)))</formula>
    </cfRule>
    <cfRule type="containsText" dxfId="77" priority="37" stopIfTrue="1" operator="containsText" text="Excellence">
      <formula>NOT(ISERROR(SEARCH("Excellence",H1)))</formula>
    </cfRule>
    <cfRule type="containsText" dxfId="76" priority="38" stopIfTrue="1" operator="containsText" text="Merit">
      <formula>NOT(ISERROR(SEARCH("Merit",H1)))</formula>
    </cfRule>
    <cfRule type="containsText" dxfId="75" priority="39" stopIfTrue="1" operator="containsText" text="No DD">
      <formula>NOT(ISERROR(SEARCH("No DD",H1)))</formula>
    </cfRule>
  </conditionalFormatting>
  <conditionalFormatting sqref="DD1:DD1048576 EF1:EF1048576 FH1:FH1048576 GJ1:GJ1048576 HL1:HL1048576 IN1:IN1048576 JP1:JP1048576 KR1:KR1048576 LT1:LT1048576 MV1:MV1048576 NX1:NX1048576 OZ1:OZ1048576 QB1:QB1048576 RD1:RD1048576 SF1:SF1048576">
    <cfRule type="cellIs" dxfId="74" priority="31" stopIfTrue="1" operator="between">
      <formula>DJ$38-0.00001</formula>
      <formula>DJ$39-0.00001</formula>
    </cfRule>
    <cfRule type="cellIs" dxfId="73" priority="32" stopIfTrue="1" operator="between">
      <formula>DJ$39-0.00001</formula>
      <formula>DJ$40-0.00001</formula>
    </cfRule>
    <cfRule type="cellIs" dxfId="72" priority="33" stopIfTrue="1" operator="between">
      <formula>DJ$40-0.00001</formula>
      <formula>DJ$41-0.00001</formula>
    </cfRule>
    <cfRule type="cellIs" dxfId="71" priority="34" stopIfTrue="1" operator="between">
      <formula>DJ$41-0.00001</formula>
      <formula>1000</formula>
    </cfRule>
  </conditionalFormatting>
  <conditionalFormatting sqref="DH1:DH1048576 EJ1:EJ1048576 FL1:FL1048576 GN1:GN1048576 HP1:HP1048576 IR1:IR1048576 JT1:JT1048576 KV1:KV1048576 LX1:LX1048576 MZ1:MZ1048576 OB1:OB1048576 PD1:PD1048576 RH1:RH1048576 QF1:QF1048576 SJ1:SJ1048576">
    <cfRule type="cellIs" dxfId="70" priority="27" stopIfTrue="1" operator="between">
      <formula>DJ$34-0.00001</formula>
      <formula>DJ$35-0.00001</formula>
    </cfRule>
    <cfRule type="cellIs" dxfId="69" priority="28" stopIfTrue="1" operator="between">
      <formula>DJ$35-0.00001</formula>
      <formula>1000</formula>
    </cfRule>
    <cfRule type="cellIs" dxfId="68" priority="29" stopIfTrue="1" operator="between">
      <formula>1000</formula>
      <formula>2000</formula>
    </cfRule>
    <cfRule type="cellIs" dxfId="67" priority="30" stopIfTrue="1" operator="between">
      <formula>2000</formula>
      <formula>3000</formula>
    </cfRule>
  </conditionalFormatting>
  <conditionalFormatting sqref="AJ1:AJ1048576 BF1:BF1048576 CB1:CB1048576">
    <cfRule type="cellIs" dxfId="66" priority="23" stopIfTrue="1" operator="between">
      <formula>AN$34-0.00001</formula>
      <formula>AN$35-0.00001</formula>
    </cfRule>
    <cfRule type="cellIs" dxfId="65" priority="24" stopIfTrue="1" operator="between">
      <formula>AN$35-0.00001</formula>
      <formula>AN$36-0.00001</formula>
    </cfRule>
    <cfRule type="cellIs" dxfId="64" priority="25" stopIfTrue="1" operator="between">
      <formula>AN$36-0.00001</formula>
      <formula>AN$37-0.00001</formula>
    </cfRule>
    <cfRule type="cellIs" dxfId="63" priority="26" stopIfTrue="1" operator="between">
      <formula>AN$37-0.00001</formula>
      <formula>1000</formula>
    </cfRule>
  </conditionalFormatting>
  <conditionalFormatting sqref="AL1:AL1048576 BH1:BH1048576 CD1:CD1048576">
    <cfRule type="cellIs" dxfId="62" priority="19" stopIfTrue="1" operator="between">
      <formula>AN$34-0.00001</formula>
      <formula>AN$35-0.00001</formula>
    </cfRule>
    <cfRule type="cellIs" dxfId="61" priority="20" stopIfTrue="1" operator="between">
      <formula>AN$35-0.00001</formula>
      <formula>AN$36-0.00001</formula>
    </cfRule>
    <cfRule type="cellIs" dxfId="60" priority="21" stopIfTrue="1" operator="between">
      <formula>AN$36-0.00001</formula>
      <formula>AN$37-0.00001</formula>
    </cfRule>
    <cfRule type="cellIs" dxfId="59" priority="22" stopIfTrue="1" operator="between">
      <formula>AN$37-0.00001</formula>
      <formula>1000</formula>
    </cfRule>
  </conditionalFormatting>
  <conditionalFormatting sqref="AK1:AK1048576 BG1:BG1048576 CC1:CC1048576">
    <cfRule type="cellIs" dxfId="58" priority="15" stopIfTrue="1" operator="between">
      <formula>AN$38-0.00001</formula>
      <formula>AN$39-0.00001</formula>
    </cfRule>
    <cfRule type="cellIs" dxfId="57" priority="16" stopIfTrue="1" operator="between">
      <formula>AN$39-0.00001</formula>
      <formula>AN$40-0.00001</formula>
    </cfRule>
    <cfRule type="cellIs" dxfId="56" priority="17" stopIfTrue="1" operator="between">
      <formula>AN$40-0.00001</formula>
      <formula>AN$41-0.00001</formula>
    </cfRule>
    <cfRule type="cellIs" dxfId="55" priority="18" stopIfTrue="1" operator="between">
      <formula>AN$41-0.00001</formula>
      <formula>1000</formula>
    </cfRule>
  </conditionalFormatting>
  <conditionalFormatting sqref="DC1:DC1048576 EE1:EE1048576 FG1:FG1048576 GI1:GI1048576 HK1:HK1048576 IM1:IM1048576 JO1:JO1048576 KQ1:KQ1048576 LS1:LS1048576 MU1:MU1048576 NW1:NW1048576 OY1:OY1048576 QA1:QA41 RC1:RC41 SE1:SE41">
    <cfRule type="cellIs" dxfId="54" priority="11" stopIfTrue="1" operator="between">
      <formula>DJ$34-0.00001</formula>
      <formula>DJ$35-0.00001</formula>
    </cfRule>
    <cfRule type="cellIs" dxfId="53" priority="12" stopIfTrue="1" operator="between">
      <formula>DJ$35-0.00001</formula>
      <formula>1000</formula>
    </cfRule>
    <cfRule type="cellIs" dxfId="52" priority="13" stopIfTrue="1" operator="between">
      <formula>1000</formula>
      <formula>2000</formula>
    </cfRule>
    <cfRule type="cellIs" dxfId="51" priority="14" stopIfTrue="1" operator="between">
      <formula>2000</formula>
      <formula>3000</formula>
    </cfRule>
  </conditionalFormatting>
  <conditionalFormatting sqref="AM1:AM1048576 BI1:BI1048576 CE1:CE1048576 DI1:DI1048576 EK1:EK1048576 FM1:FM1048576 GO1:GO1048576 HQ1:HQ1048576 IS1:IS1048576 JU1:JU1048576 KW1:KW1048576 LY1:LY1048576 NA1:NA1048576 OC1:OC1048576 PE1:PE1048576 RI1:RI1048576 QG1:QG1048576 SK1:SK1048576">
    <cfRule type="cellIs" dxfId="50" priority="7" stopIfTrue="1" operator="between">
      <formula>AN$38-0.00001</formula>
      <formula>AN$39-0.00001</formula>
    </cfRule>
    <cfRule type="cellIs" dxfId="49" priority="8" stopIfTrue="1" operator="between">
      <formula>AN$39-0.00001</formula>
      <formula>AN$40-0.00001</formula>
    </cfRule>
    <cfRule type="cellIs" dxfId="48" priority="9" stopIfTrue="1" operator="between">
      <formula>AN$40-0.00001</formula>
      <formula>AN$41-0.00001</formula>
    </cfRule>
    <cfRule type="cellIs" dxfId="47" priority="10" stopIfTrue="1" operator="between">
      <formula>AN$41-0.00001</formula>
      <formula>1000</formula>
    </cfRule>
  </conditionalFormatting>
  <conditionalFormatting sqref="S4:AN31">
    <cfRule type="expression" dxfId="46" priority="6" stopIfTrue="1">
      <formula>IF($AI4&lt;&gt;"",1,0)</formula>
    </cfRule>
  </conditionalFormatting>
  <conditionalFormatting sqref="AO4:BJ31">
    <cfRule type="expression" dxfId="45" priority="5" stopIfTrue="1">
      <formula>IF($BE4&lt;&gt;"",1,0)</formula>
    </cfRule>
  </conditionalFormatting>
  <conditionalFormatting sqref="O1:O1048576 K1:K1048576 M1:M1048576">
    <cfRule type="expression" dxfId="44" priority="2" stopIfTrue="1">
      <formula>IF(K1=$BK$1,1,0)</formula>
    </cfRule>
    <cfRule type="expression" dxfId="43" priority="3" stopIfTrue="1">
      <formula>IF(K1=$AO$1,1,0)</formula>
    </cfRule>
    <cfRule type="expression" dxfId="42" priority="4" stopIfTrue="1">
      <formula>IF(K1=$S$1,1,0)</formula>
    </cfRule>
  </conditionalFormatting>
  <conditionalFormatting sqref="BK4:CF31">
    <cfRule type="expression" dxfId="41" priority="1" stopIfTrue="1">
      <formula>IF($CA4&lt;&gt;"",1,0)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A977D-8F66-BB4C-B649-12CD0F8588D5}">
  <sheetPr codeName="Sheet17"/>
  <dimension ref="A1:TH43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83203125" customWidth="1"/>
    <col min="15" max="15" width="27.5" customWidth="1"/>
    <col min="16" max="16" width="24.6640625" customWidth="1"/>
    <col min="17" max="17" width="13" customWidth="1"/>
    <col min="18" max="18" width="31.5" customWidth="1"/>
    <col min="19" max="35" width="10.83203125" hidden="1" customWidth="1"/>
    <col min="36" max="40" width="10.83203125" style="36" customWidth="1"/>
    <col min="41" max="57" width="10.83203125" hidden="1" customWidth="1"/>
    <col min="58" max="62" width="10.83203125" style="36" customWidth="1"/>
    <col min="63" max="79" width="10.83203125" hidden="1" customWidth="1"/>
    <col min="80" max="86" width="10.83203125" style="36" customWidth="1"/>
    <col min="87" max="106" width="10.83203125" hidden="1" customWidth="1"/>
    <col min="107" max="114" width="10.83203125" style="36" customWidth="1"/>
    <col min="115" max="134" width="10.83203125" hidden="1" customWidth="1"/>
    <col min="135" max="142" width="10.83203125" style="36" customWidth="1"/>
    <col min="143" max="162" width="10.83203125" hidden="1" customWidth="1"/>
    <col min="163" max="170" width="10.83203125" style="36" customWidth="1"/>
    <col min="171" max="190" width="10.83203125" hidden="1" customWidth="1"/>
    <col min="191" max="198" width="10.83203125" style="36" customWidth="1"/>
    <col min="199" max="218" width="10.83203125" hidden="1" customWidth="1"/>
    <col min="219" max="226" width="10.83203125" style="36" customWidth="1"/>
    <col min="227" max="246" width="10.83203125" hidden="1" customWidth="1"/>
    <col min="247" max="254" width="10.83203125" style="36" hidden="1" customWidth="1"/>
    <col min="255" max="274" width="10.83203125" hidden="1" customWidth="1"/>
    <col min="275" max="282" width="10.83203125" style="36" hidden="1" customWidth="1"/>
    <col min="283" max="302" width="10.83203125" hidden="1" customWidth="1"/>
    <col min="303" max="310" width="10.83203125" style="36" hidden="1" customWidth="1"/>
    <col min="311" max="330" width="10.83203125" hidden="1" customWidth="1"/>
    <col min="331" max="338" width="10.83203125" style="36" hidden="1" customWidth="1"/>
    <col min="339" max="358" width="10.83203125" hidden="1" customWidth="1"/>
    <col min="359" max="366" width="10.83203125" style="36" hidden="1" customWidth="1"/>
    <col min="367" max="386" width="10.83203125" hidden="1" customWidth="1"/>
    <col min="387" max="394" width="10.83203125" style="36" hidden="1" customWidth="1"/>
    <col min="395" max="414" width="10.83203125" hidden="1" customWidth="1"/>
    <col min="415" max="422" width="10.83203125" style="36" hidden="1" customWidth="1"/>
    <col min="423" max="443" width="10.83203125" hidden="1" customWidth="1"/>
    <col min="444" max="451" width="10.83203125" style="36" hidden="1" customWidth="1"/>
    <col min="452" max="528" width="10.83203125" hidden="1" customWidth="1"/>
  </cols>
  <sheetData>
    <row r="1" spans="1:528" ht="16" customHeight="1" x14ac:dyDescent="0.2">
      <c r="A1" s="71" t="s">
        <v>1</v>
      </c>
      <c r="B1" s="71" t="s">
        <v>27</v>
      </c>
      <c r="C1" s="71" t="s">
        <v>0</v>
      </c>
      <c r="D1" s="71" t="s">
        <v>55</v>
      </c>
      <c r="E1" s="71" t="s">
        <v>2</v>
      </c>
      <c r="F1" s="73" t="s">
        <v>61</v>
      </c>
      <c r="G1" s="73" t="s">
        <v>10</v>
      </c>
      <c r="H1" s="71" t="s">
        <v>11</v>
      </c>
      <c r="I1" s="73" t="s">
        <v>81</v>
      </c>
      <c r="J1" s="72" t="s">
        <v>267</v>
      </c>
      <c r="K1" s="70" t="s">
        <v>30</v>
      </c>
      <c r="L1" s="72" t="s">
        <v>268</v>
      </c>
      <c r="M1" s="70" t="s">
        <v>30</v>
      </c>
      <c r="N1" s="70" t="s">
        <v>12</v>
      </c>
      <c r="O1" s="70" t="s">
        <v>30</v>
      </c>
      <c r="P1" s="74" t="s">
        <v>13</v>
      </c>
      <c r="Q1" s="70" t="s">
        <v>31</v>
      </c>
      <c r="R1" s="70" t="s">
        <v>30</v>
      </c>
      <c r="S1" s="65" t="s">
        <v>195</v>
      </c>
      <c r="T1" s="65"/>
      <c r="U1" s="65"/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8" t="s">
        <v>230</v>
      </c>
      <c r="AP1" s="68"/>
      <c r="AQ1" s="68"/>
      <c r="AR1" s="68"/>
      <c r="AS1" s="68"/>
      <c r="AT1" s="68"/>
      <c r="AU1" s="68"/>
      <c r="AV1" s="68"/>
      <c r="AW1" s="68"/>
      <c r="AX1" s="68"/>
      <c r="AY1" s="68"/>
      <c r="AZ1" s="68"/>
      <c r="BA1" s="68"/>
      <c r="BB1" s="68"/>
      <c r="BC1" s="68"/>
      <c r="BD1" s="68"/>
      <c r="BE1" s="68"/>
      <c r="BF1" s="68"/>
      <c r="BG1" s="68"/>
      <c r="BH1" s="68"/>
      <c r="BI1" s="68"/>
      <c r="BJ1" s="68"/>
      <c r="BK1" s="65" t="s">
        <v>252</v>
      </c>
      <c r="BL1" s="65"/>
      <c r="BM1" s="65"/>
      <c r="BN1" s="65"/>
      <c r="BO1" s="65"/>
      <c r="BP1" s="65"/>
      <c r="BQ1" s="65"/>
      <c r="BR1" s="65"/>
      <c r="BS1" s="65"/>
      <c r="BT1" s="65"/>
      <c r="BU1" s="65"/>
      <c r="BV1" s="65"/>
      <c r="BW1" s="65"/>
      <c r="BX1" s="65"/>
      <c r="BY1" s="65"/>
      <c r="BZ1" s="65"/>
      <c r="CA1" s="65"/>
      <c r="CB1" s="65"/>
      <c r="CC1" s="65"/>
      <c r="CD1" s="65"/>
      <c r="CE1" s="65"/>
      <c r="CF1" s="65"/>
      <c r="CG1" s="69" t="s">
        <v>60</v>
      </c>
      <c r="CH1" s="69"/>
      <c r="CI1" s="65" t="s">
        <v>222</v>
      </c>
      <c r="CJ1" s="65"/>
      <c r="CK1" s="65"/>
      <c r="CL1" s="65"/>
      <c r="CM1" s="65"/>
      <c r="CN1" s="65"/>
      <c r="CO1" s="65"/>
      <c r="CP1" s="65"/>
      <c r="CQ1" s="65"/>
      <c r="CR1" s="65"/>
      <c r="CS1" s="65"/>
      <c r="CT1" s="65"/>
      <c r="CU1" s="65"/>
      <c r="CV1" s="65"/>
      <c r="CW1" s="65"/>
      <c r="CX1" s="65"/>
      <c r="CY1" s="65"/>
      <c r="CZ1" s="65"/>
      <c r="DA1" s="65"/>
      <c r="DB1" s="65"/>
      <c r="DC1" s="65"/>
      <c r="DD1" s="65"/>
      <c r="DE1" s="65"/>
      <c r="DF1" s="65"/>
      <c r="DG1" s="65"/>
      <c r="DH1" s="65"/>
      <c r="DI1" s="65"/>
      <c r="DJ1" s="65"/>
      <c r="DK1" s="68" t="s">
        <v>242</v>
      </c>
      <c r="DL1" s="68"/>
      <c r="DM1" s="68"/>
      <c r="DN1" s="68"/>
      <c r="DO1" s="68"/>
      <c r="DP1" s="68"/>
      <c r="DQ1" s="68"/>
      <c r="DR1" s="68"/>
      <c r="DS1" s="68"/>
      <c r="DT1" s="68"/>
      <c r="DU1" s="68"/>
      <c r="DV1" s="68"/>
      <c r="DW1" s="68"/>
      <c r="DX1" s="68"/>
      <c r="DY1" s="68"/>
      <c r="DZ1" s="68"/>
      <c r="EA1" s="68"/>
      <c r="EB1" s="68"/>
      <c r="EC1" s="68"/>
      <c r="ED1" s="68"/>
      <c r="EE1" s="68"/>
      <c r="EF1" s="68"/>
      <c r="EG1" s="68"/>
      <c r="EH1" s="68"/>
      <c r="EI1" s="68"/>
      <c r="EJ1" s="68"/>
      <c r="EK1" s="68"/>
      <c r="EL1" s="68"/>
      <c r="EM1" s="65" t="s">
        <v>247</v>
      </c>
      <c r="EN1" s="65"/>
      <c r="EO1" s="65"/>
      <c r="EP1" s="65"/>
      <c r="EQ1" s="65"/>
      <c r="ER1" s="65"/>
      <c r="ES1" s="65"/>
      <c r="ET1" s="65"/>
      <c r="EU1" s="65"/>
      <c r="EV1" s="65"/>
      <c r="EW1" s="65"/>
      <c r="EX1" s="65"/>
      <c r="EY1" s="65"/>
      <c r="EZ1" s="65"/>
      <c r="FA1" s="65"/>
      <c r="FB1" s="65"/>
      <c r="FC1" s="65"/>
      <c r="FD1" s="65"/>
      <c r="FE1" s="65"/>
      <c r="FF1" s="65"/>
      <c r="FG1" s="65"/>
      <c r="FH1" s="65"/>
      <c r="FI1" s="65"/>
      <c r="FJ1" s="65"/>
      <c r="FK1" s="65"/>
      <c r="FL1" s="65"/>
      <c r="FM1" s="65"/>
      <c r="FN1" s="65"/>
      <c r="FO1" s="68" t="s">
        <v>269</v>
      </c>
      <c r="FP1" s="68"/>
      <c r="FQ1" s="68"/>
      <c r="FR1" s="68"/>
      <c r="FS1" s="68"/>
      <c r="FT1" s="68"/>
      <c r="FU1" s="68"/>
      <c r="FV1" s="68"/>
      <c r="FW1" s="68"/>
      <c r="FX1" s="68"/>
      <c r="FY1" s="68"/>
      <c r="FZ1" s="68"/>
      <c r="GA1" s="68"/>
      <c r="GB1" s="68"/>
      <c r="GC1" s="68"/>
      <c r="GD1" s="68"/>
      <c r="GE1" s="68"/>
      <c r="GF1" s="68"/>
      <c r="GG1" s="68"/>
      <c r="GH1" s="68"/>
      <c r="GI1" s="68"/>
      <c r="GJ1" s="68"/>
      <c r="GK1" s="68"/>
      <c r="GL1" s="68"/>
      <c r="GM1" s="68"/>
      <c r="GN1" s="68"/>
      <c r="GO1" s="68"/>
      <c r="GP1" s="68"/>
      <c r="GQ1" s="65" t="s">
        <v>275</v>
      </c>
      <c r="GR1" s="65"/>
      <c r="GS1" s="65"/>
      <c r="GT1" s="65"/>
      <c r="GU1" s="65"/>
      <c r="GV1" s="65"/>
      <c r="GW1" s="65"/>
      <c r="GX1" s="65"/>
      <c r="GY1" s="65"/>
      <c r="GZ1" s="65"/>
      <c r="HA1" s="65"/>
      <c r="HB1" s="65"/>
      <c r="HC1" s="65"/>
      <c r="HD1" s="65"/>
      <c r="HE1" s="65"/>
      <c r="HF1" s="65"/>
      <c r="HG1" s="65"/>
      <c r="HH1" s="65"/>
      <c r="HI1" s="65"/>
      <c r="HJ1" s="65"/>
      <c r="HK1" s="65"/>
      <c r="HL1" s="65"/>
      <c r="HM1" s="65"/>
      <c r="HN1" s="65"/>
      <c r="HO1" s="65"/>
      <c r="HP1" s="65"/>
      <c r="HQ1" s="65"/>
      <c r="HR1" s="65"/>
      <c r="HS1" s="68"/>
      <c r="HT1" s="68"/>
      <c r="HU1" s="68"/>
      <c r="HV1" s="68"/>
      <c r="HW1" s="68"/>
      <c r="HX1" s="68"/>
      <c r="HY1" s="68"/>
      <c r="HZ1" s="68"/>
      <c r="IA1" s="68"/>
      <c r="IB1" s="68"/>
      <c r="IC1" s="68"/>
      <c r="ID1" s="68"/>
      <c r="IE1" s="68"/>
      <c r="IF1" s="68"/>
      <c r="IG1" s="68"/>
      <c r="IH1" s="68"/>
      <c r="II1" s="68"/>
      <c r="IJ1" s="68"/>
      <c r="IK1" s="68"/>
      <c r="IL1" s="68"/>
      <c r="IM1" s="68"/>
      <c r="IN1" s="68"/>
      <c r="IO1" s="68"/>
      <c r="IP1" s="68"/>
      <c r="IQ1" s="68"/>
      <c r="IR1" s="68"/>
      <c r="IS1" s="68"/>
      <c r="IT1" s="68"/>
      <c r="IU1" s="65"/>
      <c r="IV1" s="65"/>
      <c r="IW1" s="65"/>
      <c r="IX1" s="65"/>
      <c r="IY1" s="65"/>
      <c r="IZ1" s="65"/>
      <c r="JA1" s="65"/>
      <c r="JB1" s="65"/>
      <c r="JC1" s="65"/>
      <c r="JD1" s="65"/>
      <c r="JE1" s="65"/>
      <c r="JF1" s="65"/>
      <c r="JG1" s="65"/>
      <c r="JH1" s="65"/>
      <c r="JI1" s="65"/>
      <c r="JJ1" s="65"/>
      <c r="JK1" s="65"/>
      <c r="JL1" s="65"/>
      <c r="JM1" s="65"/>
      <c r="JN1" s="65"/>
      <c r="JO1" s="65"/>
      <c r="JP1" s="65"/>
      <c r="JQ1" s="65"/>
      <c r="JR1" s="65"/>
      <c r="JS1" s="65"/>
      <c r="JT1" s="65"/>
      <c r="JU1" s="65"/>
      <c r="JV1" s="65"/>
      <c r="JW1" s="68"/>
      <c r="JX1" s="68"/>
      <c r="JY1" s="68"/>
      <c r="JZ1" s="68"/>
      <c r="KA1" s="68"/>
      <c r="KB1" s="68"/>
      <c r="KC1" s="68"/>
      <c r="KD1" s="68"/>
      <c r="KE1" s="68"/>
      <c r="KF1" s="68"/>
      <c r="KG1" s="68"/>
      <c r="KH1" s="68"/>
      <c r="KI1" s="68"/>
      <c r="KJ1" s="68"/>
      <c r="KK1" s="68"/>
      <c r="KL1" s="68"/>
      <c r="KM1" s="68"/>
      <c r="KN1" s="68"/>
      <c r="KO1" s="68"/>
      <c r="KP1" s="68"/>
      <c r="KQ1" s="68"/>
      <c r="KR1" s="68"/>
      <c r="KS1" s="68"/>
      <c r="KT1" s="68"/>
      <c r="KU1" s="68"/>
      <c r="KV1" s="68"/>
      <c r="KW1" s="68"/>
      <c r="KX1" s="68"/>
      <c r="KY1" s="65"/>
      <c r="KZ1" s="65"/>
      <c r="LA1" s="65"/>
      <c r="LB1" s="65"/>
      <c r="LC1" s="65"/>
      <c r="LD1" s="65"/>
      <c r="LE1" s="65"/>
      <c r="LF1" s="65"/>
      <c r="LG1" s="65"/>
      <c r="LH1" s="65"/>
      <c r="LI1" s="65"/>
      <c r="LJ1" s="65"/>
      <c r="LK1" s="65"/>
      <c r="LL1" s="65"/>
      <c r="LM1" s="65"/>
      <c r="LN1" s="65"/>
      <c r="LO1" s="65"/>
      <c r="LP1" s="65"/>
      <c r="LQ1" s="65"/>
      <c r="LR1" s="65"/>
      <c r="LS1" s="65"/>
      <c r="LT1" s="65"/>
      <c r="LU1" s="65"/>
      <c r="LV1" s="65"/>
      <c r="LW1" s="65"/>
      <c r="LX1" s="65"/>
      <c r="LY1" s="65"/>
      <c r="LZ1" s="65"/>
      <c r="MA1" s="68"/>
      <c r="MB1" s="68"/>
      <c r="MC1" s="68"/>
      <c r="MD1" s="68"/>
      <c r="ME1" s="68"/>
      <c r="MF1" s="68"/>
      <c r="MG1" s="68"/>
      <c r="MH1" s="68"/>
      <c r="MI1" s="68"/>
      <c r="MJ1" s="68"/>
      <c r="MK1" s="68"/>
      <c r="ML1" s="68"/>
      <c r="MM1" s="68"/>
      <c r="MN1" s="68"/>
      <c r="MO1" s="68"/>
      <c r="MP1" s="68"/>
      <c r="MQ1" s="68"/>
      <c r="MR1" s="68"/>
      <c r="MS1" s="68"/>
      <c r="MT1" s="68"/>
      <c r="MU1" s="68"/>
      <c r="MV1" s="68"/>
      <c r="MW1" s="68"/>
      <c r="MX1" s="68"/>
      <c r="MY1" s="68"/>
      <c r="MZ1" s="68"/>
      <c r="NA1" s="68"/>
      <c r="NB1" s="68"/>
      <c r="NC1" s="65"/>
      <c r="ND1" s="65"/>
      <c r="NE1" s="65"/>
      <c r="NF1" s="65"/>
      <c r="NG1" s="65"/>
      <c r="NH1" s="65"/>
      <c r="NI1" s="65"/>
      <c r="NJ1" s="65"/>
      <c r="NK1" s="65"/>
      <c r="NL1" s="65"/>
      <c r="NM1" s="65"/>
      <c r="NN1" s="65"/>
      <c r="NO1" s="65"/>
      <c r="NP1" s="65"/>
      <c r="NQ1" s="65"/>
      <c r="NR1" s="65"/>
      <c r="NS1" s="65"/>
      <c r="NT1" s="65"/>
      <c r="NU1" s="65"/>
      <c r="NV1" s="65"/>
      <c r="NW1" s="65"/>
      <c r="NX1" s="65"/>
      <c r="NY1" s="65"/>
      <c r="NZ1" s="65"/>
      <c r="OA1" s="65"/>
      <c r="OB1" s="65"/>
      <c r="OC1" s="65"/>
      <c r="OD1" s="65"/>
      <c r="OE1" s="68"/>
      <c r="OF1" s="68"/>
      <c r="OG1" s="68"/>
      <c r="OH1" s="68"/>
      <c r="OI1" s="68"/>
      <c r="OJ1" s="68"/>
      <c r="OK1" s="68"/>
      <c r="OL1" s="68"/>
      <c r="OM1" s="68"/>
      <c r="ON1" s="68"/>
      <c r="OO1" s="68"/>
      <c r="OP1" s="68"/>
      <c r="OQ1" s="68"/>
      <c r="OR1" s="68"/>
      <c r="OS1" s="68"/>
      <c r="OT1" s="68"/>
      <c r="OU1" s="68"/>
      <c r="OV1" s="68"/>
      <c r="OW1" s="68"/>
      <c r="OX1" s="68"/>
      <c r="OY1" s="68"/>
      <c r="OZ1" s="68"/>
      <c r="PA1" s="68"/>
      <c r="PB1" s="68"/>
      <c r="PC1" s="68"/>
      <c r="PD1" s="68"/>
      <c r="PE1" s="68"/>
      <c r="PF1" s="68"/>
      <c r="PG1" s="65"/>
      <c r="PH1" s="65"/>
      <c r="PI1" s="65"/>
      <c r="PJ1" s="65"/>
      <c r="PK1" s="65"/>
      <c r="PL1" s="65"/>
      <c r="PM1" s="65"/>
      <c r="PN1" s="65"/>
      <c r="PO1" s="65"/>
      <c r="PP1" s="65"/>
      <c r="PQ1" s="65"/>
      <c r="PR1" s="65"/>
      <c r="PS1" s="65"/>
      <c r="PT1" s="65"/>
      <c r="PU1" s="65"/>
      <c r="PV1" s="65"/>
      <c r="PW1" s="65"/>
      <c r="PX1" s="65"/>
      <c r="PY1" s="65"/>
      <c r="PZ1" s="65"/>
      <c r="QA1" s="65"/>
      <c r="QB1" s="65"/>
      <c r="QC1" s="65"/>
      <c r="QD1" s="65"/>
      <c r="QE1" s="65"/>
      <c r="QF1" s="65"/>
      <c r="QG1" s="65"/>
      <c r="QH1" s="65"/>
      <c r="QI1" s="68"/>
      <c r="QJ1" s="68"/>
      <c r="QK1" s="68"/>
      <c r="QL1" s="68"/>
      <c r="QM1" s="68"/>
      <c r="QN1" s="68"/>
      <c r="QO1" s="68"/>
      <c r="QP1" s="68"/>
      <c r="QQ1" s="68"/>
      <c r="QR1" s="68"/>
      <c r="QS1" s="68"/>
      <c r="QT1" s="68"/>
      <c r="QU1" s="68"/>
      <c r="QV1" s="68"/>
      <c r="QW1" s="68"/>
      <c r="QX1" s="68"/>
      <c r="QY1" s="68"/>
      <c r="QZ1" s="68"/>
      <c r="RA1" s="68"/>
      <c r="RB1" s="68"/>
      <c r="RC1" s="68"/>
      <c r="RD1" s="68"/>
      <c r="RE1" s="68"/>
      <c r="RF1" s="68"/>
      <c r="RG1" s="68"/>
      <c r="RH1" s="68"/>
      <c r="RI1" s="68"/>
      <c r="RJ1" s="68"/>
      <c r="RK1" s="65"/>
      <c r="RL1" s="65"/>
      <c r="RM1" s="65"/>
      <c r="RN1" s="65"/>
      <c r="RO1" s="65"/>
      <c r="RP1" s="65"/>
      <c r="RQ1" s="65"/>
      <c r="RR1" s="65"/>
      <c r="RS1" s="65"/>
      <c r="RT1" s="65"/>
      <c r="RU1" s="65"/>
      <c r="RV1" s="65"/>
      <c r="RW1" s="65"/>
      <c r="RX1" s="65"/>
      <c r="RY1" s="65"/>
      <c r="RZ1" s="65"/>
      <c r="SA1" s="65"/>
      <c r="SB1" s="65"/>
      <c r="SC1" s="65"/>
      <c r="SD1" s="65"/>
      <c r="SE1" s="65"/>
      <c r="SF1" s="65"/>
      <c r="SG1" s="65"/>
      <c r="SH1" s="65"/>
      <c r="SI1" s="65"/>
      <c r="SJ1" s="65"/>
      <c r="SK1" s="65"/>
      <c r="SL1" s="65"/>
      <c r="SM1" s="68" t="s">
        <v>64</v>
      </c>
      <c r="SN1" s="68"/>
      <c r="SO1" s="68"/>
      <c r="SP1" s="68"/>
      <c r="SQ1" s="68"/>
      <c r="SR1" s="68"/>
      <c r="SS1" s="68"/>
      <c r="ST1" s="68"/>
      <c r="SU1" s="68"/>
      <c r="SV1" s="68"/>
      <c r="SW1" s="68"/>
      <c r="SX1" s="68"/>
      <c r="SY1" s="68"/>
      <c r="SZ1" s="68"/>
      <c r="TA1" s="68"/>
      <c r="TB1" s="68"/>
      <c r="TC1" s="68"/>
      <c r="TD1" s="68"/>
      <c r="TE1" s="68"/>
      <c r="TF1" s="68"/>
      <c r="TG1" s="68"/>
      <c r="TH1" s="68"/>
    </row>
    <row r="2" spans="1:528" x14ac:dyDescent="0.2">
      <c r="A2" s="71"/>
      <c r="B2" s="71"/>
      <c r="C2" s="71"/>
      <c r="D2" s="71"/>
      <c r="E2" s="71"/>
      <c r="F2" s="73"/>
      <c r="G2" s="73"/>
      <c r="H2" s="71"/>
      <c r="I2" s="73"/>
      <c r="J2" s="72"/>
      <c r="K2" s="70"/>
      <c r="L2" s="72"/>
      <c r="M2" s="70"/>
      <c r="N2" s="70"/>
      <c r="O2" s="70"/>
      <c r="P2" s="74"/>
      <c r="Q2" s="70"/>
      <c r="R2" s="70"/>
      <c r="S2" s="66" t="s">
        <v>102</v>
      </c>
      <c r="T2" s="66"/>
      <c r="U2" s="66"/>
      <c r="V2" s="66"/>
      <c r="W2" s="66" t="s">
        <v>103</v>
      </c>
      <c r="X2" s="66"/>
      <c r="Y2" s="66"/>
      <c r="Z2" s="66"/>
      <c r="AA2" s="66" t="s">
        <v>105</v>
      </c>
      <c r="AB2" s="66"/>
      <c r="AC2" s="66"/>
      <c r="AD2" s="66"/>
      <c r="AE2" s="78" t="s">
        <v>106</v>
      </c>
      <c r="AF2" s="78"/>
      <c r="AG2" s="78"/>
      <c r="AH2" s="78"/>
      <c r="AI2" s="14"/>
      <c r="AJ2" s="14" t="s">
        <v>110</v>
      </c>
      <c r="AK2" s="14" t="s">
        <v>23</v>
      </c>
      <c r="AL2" s="14" t="s">
        <v>65</v>
      </c>
      <c r="AM2" s="14" t="s">
        <v>109</v>
      </c>
      <c r="AN2" s="14" t="s">
        <v>17</v>
      </c>
      <c r="AO2" s="67" t="s">
        <v>102</v>
      </c>
      <c r="AP2" s="67"/>
      <c r="AQ2" s="67"/>
      <c r="AR2" s="67"/>
      <c r="AS2" s="67" t="s">
        <v>103</v>
      </c>
      <c r="AT2" s="67"/>
      <c r="AU2" s="67"/>
      <c r="AV2" s="67"/>
      <c r="AW2" s="67" t="s">
        <v>105</v>
      </c>
      <c r="AX2" s="67"/>
      <c r="AY2" s="67"/>
      <c r="AZ2" s="67"/>
      <c r="BA2" s="76" t="s">
        <v>106</v>
      </c>
      <c r="BB2" s="76"/>
      <c r="BC2" s="76"/>
      <c r="BD2" s="76"/>
      <c r="BE2" s="13"/>
      <c r="BF2" s="13" t="s">
        <v>110</v>
      </c>
      <c r="BG2" s="13" t="s">
        <v>23</v>
      </c>
      <c r="BH2" s="13" t="s">
        <v>65</v>
      </c>
      <c r="BI2" s="13" t="s">
        <v>109</v>
      </c>
      <c r="BJ2" s="13" t="s">
        <v>17</v>
      </c>
      <c r="BK2" s="66" t="s">
        <v>102</v>
      </c>
      <c r="BL2" s="66"/>
      <c r="BM2" s="66"/>
      <c r="BN2" s="66"/>
      <c r="BO2" s="66" t="s">
        <v>103</v>
      </c>
      <c r="BP2" s="66"/>
      <c r="BQ2" s="66"/>
      <c r="BR2" s="66"/>
      <c r="BS2" s="66" t="s">
        <v>105</v>
      </c>
      <c r="BT2" s="66"/>
      <c r="BU2" s="66"/>
      <c r="BV2" s="66"/>
      <c r="BW2" s="78" t="s">
        <v>106</v>
      </c>
      <c r="BX2" s="78"/>
      <c r="BY2" s="78"/>
      <c r="BZ2" s="78"/>
      <c r="CA2" s="14"/>
      <c r="CB2" s="14" t="s">
        <v>110</v>
      </c>
      <c r="CC2" s="14" t="s">
        <v>23</v>
      </c>
      <c r="CD2" s="14" t="s">
        <v>65</v>
      </c>
      <c r="CE2" s="14" t="s">
        <v>109</v>
      </c>
      <c r="CF2" s="14" t="s">
        <v>17</v>
      </c>
      <c r="CG2" s="50" t="s">
        <v>108</v>
      </c>
      <c r="CH2" s="50" t="s">
        <v>22</v>
      </c>
      <c r="CI2" s="66" t="s">
        <v>102</v>
      </c>
      <c r="CJ2" s="66"/>
      <c r="CK2" s="66"/>
      <c r="CL2" s="66"/>
      <c r="CM2" s="66" t="s">
        <v>103</v>
      </c>
      <c r="CN2" s="66"/>
      <c r="CO2" s="66"/>
      <c r="CP2" s="66"/>
      <c r="CQ2" s="66" t="s">
        <v>104</v>
      </c>
      <c r="CR2" s="66"/>
      <c r="CS2" s="66"/>
      <c r="CT2" s="66"/>
      <c r="CU2" s="66" t="s">
        <v>105</v>
      </c>
      <c r="CV2" s="66"/>
      <c r="CW2" s="66"/>
      <c r="CX2" s="66"/>
      <c r="CY2" s="75" t="s">
        <v>106</v>
      </c>
      <c r="CZ2" s="75"/>
      <c r="DA2" s="75"/>
      <c r="DB2" s="75"/>
      <c r="DC2" s="14" t="s">
        <v>107</v>
      </c>
      <c r="DD2" s="14" t="s">
        <v>108</v>
      </c>
      <c r="DE2" s="14" t="s">
        <v>104</v>
      </c>
      <c r="DF2" s="14" t="s">
        <v>110</v>
      </c>
      <c r="DG2" s="14" t="s">
        <v>23</v>
      </c>
      <c r="DH2" s="14" t="s">
        <v>65</v>
      </c>
      <c r="DI2" s="14" t="s">
        <v>109</v>
      </c>
      <c r="DJ2" s="14" t="s">
        <v>17</v>
      </c>
      <c r="DK2" s="67" t="s">
        <v>102</v>
      </c>
      <c r="DL2" s="67"/>
      <c r="DM2" s="67"/>
      <c r="DN2" s="67"/>
      <c r="DO2" s="67" t="s">
        <v>103</v>
      </c>
      <c r="DP2" s="67"/>
      <c r="DQ2" s="67"/>
      <c r="DR2" s="67"/>
      <c r="DS2" s="67" t="s">
        <v>104</v>
      </c>
      <c r="DT2" s="67"/>
      <c r="DU2" s="67"/>
      <c r="DV2" s="67"/>
      <c r="DW2" s="67" t="s">
        <v>105</v>
      </c>
      <c r="DX2" s="67"/>
      <c r="DY2" s="67"/>
      <c r="DZ2" s="67"/>
      <c r="EA2" s="76" t="s">
        <v>106</v>
      </c>
      <c r="EB2" s="76"/>
      <c r="EC2" s="76"/>
      <c r="ED2" s="76"/>
      <c r="EE2" s="13" t="s">
        <v>107</v>
      </c>
      <c r="EF2" s="13" t="s">
        <v>108</v>
      </c>
      <c r="EG2" s="13" t="s">
        <v>104</v>
      </c>
      <c r="EH2" s="13" t="s">
        <v>110</v>
      </c>
      <c r="EI2" s="13" t="s">
        <v>23</v>
      </c>
      <c r="EJ2" s="13" t="s">
        <v>65</v>
      </c>
      <c r="EK2" s="13" t="s">
        <v>109</v>
      </c>
      <c r="EL2" s="13" t="s">
        <v>17</v>
      </c>
      <c r="EM2" s="66" t="s">
        <v>102</v>
      </c>
      <c r="EN2" s="66"/>
      <c r="EO2" s="66"/>
      <c r="EP2" s="66"/>
      <c r="EQ2" s="66" t="s">
        <v>103</v>
      </c>
      <c r="ER2" s="66"/>
      <c r="ES2" s="66"/>
      <c r="ET2" s="66"/>
      <c r="EU2" s="66" t="s">
        <v>104</v>
      </c>
      <c r="EV2" s="66"/>
      <c r="EW2" s="66"/>
      <c r="EX2" s="66"/>
      <c r="EY2" s="66" t="s">
        <v>105</v>
      </c>
      <c r="EZ2" s="66"/>
      <c r="FA2" s="66"/>
      <c r="FB2" s="66"/>
      <c r="FC2" s="75" t="s">
        <v>106</v>
      </c>
      <c r="FD2" s="75"/>
      <c r="FE2" s="75"/>
      <c r="FF2" s="75"/>
      <c r="FG2" s="14" t="s">
        <v>107</v>
      </c>
      <c r="FH2" s="14" t="s">
        <v>108</v>
      </c>
      <c r="FI2" s="14" t="s">
        <v>104</v>
      </c>
      <c r="FJ2" s="14" t="s">
        <v>110</v>
      </c>
      <c r="FK2" s="14" t="s">
        <v>23</v>
      </c>
      <c r="FL2" s="14" t="s">
        <v>65</v>
      </c>
      <c r="FM2" s="14" t="s">
        <v>109</v>
      </c>
      <c r="FN2" s="14" t="s">
        <v>17</v>
      </c>
      <c r="FO2" s="67" t="s">
        <v>102</v>
      </c>
      <c r="FP2" s="67"/>
      <c r="FQ2" s="67"/>
      <c r="FR2" s="67"/>
      <c r="FS2" s="67" t="s">
        <v>103</v>
      </c>
      <c r="FT2" s="67"/>
      <c r="FU2" s="67"/>
      <c r="FV2" s="67"/>
      <c r="FW2" s="67" t="s">
        <v>104</v>
      </c>
      <c r="FX2" s="67"/>
      <c r="FY2" s="67"/>
      <c r="FZ2" s="67"/>
      <c r="GA2" s="67" t="s">
        <v>105</v>
      </c>
      <c r="GB2" s="67"/>
      <c r="GC2" s="67"/>
      <c r="GD2" s="67"/>
      <c r="GE2" s="76" t="s">
        <v>106</v>
      </c>
      <c r="GF2" s="76"/>
      <c r="GG2" s="76"/>
      <c r="GH2" s="76"/>
      <c r="GI2" s="13" t="s">
        <v>107</v>
      </c>
      <c r="GJ2" s="13" t="s">
        <v>108</v>
      </c>
      <c r="GK2" s="13" t="s">
        <v>104</v>
      </c>
      <c r="GL2" s="13" t="s">
        <v>110</v>
      </c>
      <c r="GM2" s="13" t="s">
        <v>23</v>
      </c>
      <c r="GN2" s="13" t="s">
        <v>65</v>
      </c>
      <c r="GO2" s="13" t="s">
        <v>109</v>
      </c>
      <c r="GP2" s="13" t="s">
        <v>17</v>
      </c>
      <c r="GQ2" s="66" t="s">
        <v>102</v>
      </c>
      <c r="GR2" s="66"/>
      <c r="GS2" s="66"/>
      <c r="GT2" s="66"/>
      <c r="GU2" s="66" t="s">
        <v>103</v>
      </c>
      <c r="GV2" s="66"/>
      <c r="GW2" s="66"/>
      <c r="GX2" s="66"/>
      <c r="GY2" s="66" t="s">
        <v>104</v>
      </c>
      <c r="GZ2" s="66"/>
      <c r="HA2" s="66"/>
      <c r="HB2" s="66"/>
      <c r="HC2" s="66" t="s">
        <v>105</v>
      </c>
      <c r="HD2" s="66"/>
      <c r="HE2" s="66"/>
      <c r="HF2" s="66"/>
      <c r="HG2" s="75" t="s">
        <v>106</v>
      </c>
      <c r="HH2" s="75"/>
      <c r="HI2" s="75"/>
      <c r="HJ2" s="75"/>
      <c r="HK2" s="14" t="s">
        <v>107</v>
      </c>
      <c r="HL2" s="14" t="s">
        <v>108</v>
      </c>
      <c r="HM2" s="14" t="s">
        <v>104</v>
      </c>
      <c r="HN2" s="14" t="s">
        <v>110</v>
      </c>
      <c r="HO2" s="14" t="s">
        <v>23</v>
      </c>
      <c r="HP2" s="14" t="s">
        <v>65</v>
      </c>
      <c r="HQ2" s="14" t="s">
        <v>109</v>
      </c>
      <c r="HR2" s="14" t="s">
        <v>17</v>
      </c>
      <c r="HS2" s="67" t="s">
        <v>102</v>
      </c>
      <c r="HT2" s="67"/>
      <c r="HU2" s="67"/>
      <c r="HV2" s="67"/>
      <c r="HW2" s="67" t="s">
        <v>103</v>
      </c>
      <c r="HX2" s="67"/>
      <c r="HY2" s="67"/>
      <c r="HZ2" s="67"/>
      <c r="IA2" s="67" t="s">
        <v>104</v>
      </c>
      <c r="IB2" s="67"/>
      <c r="IC2" s="67"/>
      <c r="ID2" s="67"/>
      <c r="IE2" s="67" t="s">
        <v>105</v>
      </c>
      <c r="IF2" s="67"/>
      <c r="IG2" s="67"/>
      <c r="IH2" s="67"/>
      <c r="II2" s="76" t="s">
        <v>106</v>
      </c>
      <c r="IJ2" s="76"/>
      <c r="IK2" s="76"/>
      <c r="IL2" s="76"/>
      <c r="IM2" s="13" t="s">
        <v>107</v>
      </c>
      <c r="IN2" s="13" t="s">
        <v>108</v>
      </c>
      <c r="IO2" s="13" t="s">
        <v>104</v>
      </c>
      <c r="IP2" s="13" t="s">
        <v>110</v>
      </c>
      <c r="IQ2" s="13" t="s">
        <v>23</v>
      </c>
      <c r="IR2" s="13" t="s">
        <v>65</v>
      </c>
      <c r="IS2" s="13" t="s">
        <v>109</v>
      </c>
      <c r="IT2" s="13" t="s">
        <v>17</v>
      </c>
      <c r="IU2" s="66" t="s">
        <v>102</v>
      </c>
      <c r="IV2" s="66"/>
      <c r="IW2" s="66"/>
      <c r="IX2" s="66"/>
      <c r="IY2" s="66" t="s">
        <v>103</v>
      </c>
      <c r="IZ2" s="66"/>
      <c r="JA2" s="66"/>
      <c r="JB2" s="66"/>
      <c r="JC2" s="66" t="s">
        <v>104</v>
      </c>
      <c r="JD2" s="66"/>
      <c r="JE2" s="66"/>
      <c r="JF2" s="66"/>
      <c r="JG2" s="66" t="s">
        <v>105</v>
      </c>
      <c r="JH2" s="66"/>
      <c r="JI2" s="66"/>
      <c r="JJ2" s="66"/>
      <c r="JK2" s="75" t="s">
        <v>106</v>
      </c>
      <c r="JL2" s="75"/>
      <c r="JM2" s="75"/>
      <c r="JN2" s="75"/>
      <c r="JO2" s="14" t="s">
        <v>107</v>
      </c>
      <c r="JP2" s="14" t="s">
        <v>108</v>
      </c>
      <c r="JQ2" s="14" t="s">
        <v>104</v>
      </c>
      <c r="JR2" s="14" t="s">
        <v>110</v>
      </c>
      <c r="JS2" s="14" t="s">
        <v>23</v>
      </c>
      <c r="JT2" s="14" t="s">
        <v>65</v>
      </c>
      <c r="JU2" s="14" t="s">
        <v>109</v>
      </c>
      <c r="JV2" s="14" t="s">
        <v>17</v>
      </c>
      <c r="JW2" s="67" t="s">
        <v>102</v>
      </c>
      <c r="JX2" s="67"/>
      <c r="JY2" s="67"/>
      <c r="JZ2" s="67"/>
      <c r="KA2" s="67" t="s">
        <v>103</v>
      </c>
      <c r="KB2" s="67"/>
      <c r="KC2" s="67"/>
      <c r="KD2" s="67"/>
      <c r="KE2" s="67" t="s">
        <v>104</v>
      </c>
      <c r="KF2" s="67"/>
      <c r="KG2" s="67"/>
      <c r="KH2" s="67"/>
      <c r="KI2" s="67" t="s">
        <v>105</v>
      </c>
      <c r="KJ2" s="67"/>
      <c r="KK2" s="67"/>
      <c r="KL2" s="67"/>
      <c r="KM2" s="76" t="s">
        <v>106</v>
      </c>
      <c r="KN2" s="76"/>
      <c r="KO2" s="76"/>
      <c r="KP2" s="76"/>
      <c r="KQ2" s="13" t="s">
        <v>107</v>
      </c>
      <c r="KR2" s="13" t="s">
        <v>108</v>
      </c>
      <c r="KS2" s="13" t="s">
        <v>104</v>
      </c>
      <c r="KT2" s="13" t="s">
        <v>110</v>
      </c>
      <c r="KU2" s="13" t="s">
        <v>23</v>
      </c>
      <c r="KV2" s="13" t="s">
        <v>65</v>
      </c>
      <c r="KW2" s="13" t="s">
        <v>109</v>
      </c>
      <c r="KX2" s="13" t="s">
        <v>17</v>
      </c>
      <c r="KY2" s="66" t="s">
        <v>102</v>
      </c>
      <c r="KZ2" s="66"/>
      <c r="LA2" s="66"/>
      <c r="LB2" s="66"/>
      <c r="LC2" s="66" t="s">
        <v>103</v>
      </c>
      <c r="LD2" s="66"/>
      <c r="LE2" s="66"/>
      <c r="LF2" s="66"/>
      <c r="LG2" s="66" t="s">
        <v>104</v>
      </c>
      <c r="LH2" s="66"/>
      <c r="LI2" s="66"/>
      <c r="LJ2" s="66"/>
      <c r="LK2" s="66" t="s">
        <v>105</v>
      </c>
      <c r="LL2" s="66"/>
      <c r="LM2" s="66"/>
      <c r="LN2" s="66"/>
      <c r="LO2" s="75" t="s">
        <v>106</v>
      </c>
      <c r="LP2" s="75"/>
      <c r="LQ2" s="75"/>
      <c r="LR2" s="75"/>
      <c r="LS2" s="14" t="s">
        <v>107</v>
      </c>
      <c r="LT2" s="14" t="s">
        <v>108</v>
      </c>
      <c r="LU2" s="14" t="s">
        <v>104</v>
      </c>
      <c r="LV2" s="14" t="s">
        <v>110</v>
      </c>
      <c r="LW2" s="14" t="s">
        <v>23</v>
      </c>
      <c r="LX2" s="14" t="s">
        <v>65</v>
      </c>
      <c r="LY2" s="14" t="s">
        <v>109</v>
      </c>
      <c r="LZ2" s="14" t="s">
        <v>17</v>
      </c>
      <c r="MA2" s="67" t="s">
        <v>102</v>
      </c>
      <c r="MB2" s="67"/>
      <c r="MC2" s="67"/>
      <c r="MD2" s="67"/>
      <c r="ME2" s="67" t="s">
        <v>103</v>
      </c>
      <c r="MF2" s="67"/>
      <c r="MG2" s="67"/>
      <c r="MH2" s="67"/>
      <c r="MI2" s="67" t="s">
        <v>104</v>
      </c>
      <c r="MJ2" s="67"/>
      <c r="MK2" s="67"/>
      <c r="ML2" s="67"/>
      <c r="MM2" s="67" t="s">
        <v>105</v>
      </c>
      <c r="MN2" s="67"/>
      <c r="MO2" s="67"/>
      <c r="MP2" s="67"/>
      <c r="MQ2" s="76" t="s">
        <v>106</v>
      </c>
      <c r="MR2" s="76"/>
      <c r="MS2" s="76"/>
      <c r="MT2" s="76"/>
      <c r="MU2" s="13" t="s">
        <v>107</v>
      </c>
      <c r="MV2" s="13" t="s">
        <v>108</v>
      </c>
      <c r="MW2" s="13" t="s">
        <v>104</v>
      </c>
      <c r="MX2" s="13" t="s">
        <v>110</v>
      </c>
      <c r="MY2" s="13" t="s">
        <v>23</v>
      </c>
      <c r="MZ2" s="13" t="s">
        <v>65</v>
      </c>
      <c r="NA2" s="13" t="s">
        <v>109</v>
      </c>
      <c r="NB2" s="13" t="s">
        <v>17</v>
      </c>
      <c r="NC2" s="66" t="s">
        <v>102</v>
      </c>
      <c r="ND2" s="66"/>
      <c r="NE2" s="66"/>
      <c r="NF2" s="66"/>
      <c r="NG2" s="66" t="s">
        <v>103</v>
      </c>
      <c r="NH2" s="66"/>
      <c r="NI2" s="66"/>
      <c r="NJ2" s="66"/>
      <c r="NK2" s="66" t="s">
        <v>104</v>
      </c>
      <c r="NL2" s="66"/>
      <c r="NM2" s="66"/>
      <c r="NN2" s="66"/>
      <c r="NO2" s="66" t="s">
        <v>105</v>
      </c>
      <c r="NP2" s="66"/>
      <c r="NQ2" s="66"/>
      <c r="NR2" s="66"/>
      <c r="NS2" s="75" t="s">
        <v>106</v>
      </c>
      <c r="NT2" s="75"/>
      <c r="NU2" s="75"/>
      <c r="NV2" s="75"/>
      <c r="NW2" s="14" t="s">
        <v>107</v>
      </c>
      <c r="NX2" s="14" t="s">
        <v>108</v>
      </c>
      <c r="NY2" s="14" t="s">
        <v>104</v>
      </c>
      <c r="NZ2" s="14" t="s">
        <v>110</v>
      </c>
      <c r="OA2" s="14" t="s">
        <v>23</v>
      </c>
      <c r="OB2" s="14" t="s">
        <v>65</v>
      </c>
      <c r="OC2" s="14" t="s">
        <v>109</v>
      </c>
      <c r="OD2" s="14" t="s">
        <v>17</v>
      </c>
      <c r="OE2" s="67" t="s">
        <v>102</v>
      </c>
      <c r="OF2" s="67"/>
      <c r="OG2" s="67"/>
      <c r="OH2" s="67"/>
      <c r="OI2" s="67" t="s">
        <v>103</v>
      </c>
      <c r="OJ2" s="67"/>
      <c r="OK2" s="67"/>
      <c r="OL2" s="67"/>
      <c r="OM2" s="67" t="s">
        <v>104</v>
      </c>
      <c r="ON2" s="67"/>
      <c r="OO2" s="67"/>
      <c r="OP2" s="67"/>
      <c r="OQ2" s="67" t="s">
        <v>105</v>
      </c>
      <c r="OR2" s="67"/>
      <c r="OS2" s="67"/>
      <c r="OT2" s="67"/>
      <c r="OU2" s="76" t="s">
        <v>106</v>
      </c>
      <c r="OV2" s="76"/>
      <c r="OW2" s="76"/>
      <c r="OX2" s="76"/>
      <c r="OY2" s="13" t="s">
        <v>107</v>
      </c>
      <c r="OZ2" s="13" t="s">
        <v>108</v>
      </c>
      <c r="PA2" s="13" t="s">
        <v>104</v>
      </c>
      <c r="PB2" s="13" t="s">
        <v>110</v>
      </c>
      <c r="PC2" s="13" t="s">
        <v>23</v>
      </c>
      <c r="PD2" s="13" t="s">
        <v>65</v>
      </c>
      <c r="PE2" s="13" t="s">
        <v>109</v>
      </c>
      <c r="PF2" s="13" t="s">
        <v>17</v>
      </c>
      <c r="PG2" s="66" t="s">
        <v>102</v>
      </c>
      <c r="PH2" s="66"/>
      <c r="PI2" s="66"/>
      <c r="PJ2" s="66"/>
      <c r="PK2" s="66" t="s">
        <v>103</v>
      </c>
      <c r="PL2" s="66"/>
      <c r="PM2" s="66"/>
      <c r="PN2" s="66"/>
      <c r="PO2" s="66" t="s">
        <v>104</v>
      </c>
      <c r="PP2" s="66"/>
      <c r="PQ2" s="66"/>
      <c r="PR2" s="66"/>
      <c r="PS2" s="66" t="s">
        <v>105</v>
      </c>
      <c r="PT2" s="66"/>
      <c r="PU2" s="66"/>
      <c r="PV2" s="66"/>
      <c r="PW2" s="75" t="s">
        <v>106</v>
      </c>
      <c r="PX2" s="75"/>
      <c r="PY2" s="75"/>
      <c r="PZ2" s="75"/>
      <c r="QA2" s="14" t="s">
        <v>107</v>
      </c>
      <c r="QB2" s="14" t="s">
        <v>108</v>
      </c>
      <c r="QC2" s="14" t="s">
        <v>104</v>
      </c>
      <c r="QD2" s="14" t="s">
        <v>110</v>
      </c>
      <c r="QE2" s="14" t="s">
        <v>23</v>
      </c>
      <c r="QF2" s="14" t="s">
        <v>65</v>
      </c>
      <c r="QG2" s="14" t="s">
        <v>109</v>
      </c>
      <c r="QH2" s="14" t="s">
        <v>17</v>
      </c>
      <c r="QI2" s="67" t="s">
        <v>102</v>
      </c>
      <c r="QJ2" s="67"/>
      <c r="QK2" s="67"/>
      <c r="QL2" s="67"/>
      <c r="QM2" s="67" t="s">
        <v>103</v>
      </c>
      <c r="QN2" s="67"/>
      <c r="QO2" s="67"/>
      <c r="QP2" s="67"/>
      <c r="QQ2" s="67" t="s">
        <v>104</v>
      </c>
      <c r="QR2" s="67"/>
      <c r="QS2" s="67"/>
      <c r="QT2" s="67"/>
      <c r="QU2" s="67" t="s">
        <v>105</v>
      </c>
      <c r="QV2" s="67"/>
      <c r="QW2" s="67"/>
      <c r="QX2" s="67"/>
      <c r="QY2" s="76" t="s">
        <v>106</v>
      </c>
      <c r="QZ2" s="76"/>
      <c r="RA2" s="76"/>
      <c r="RB2" s="76"/>
      <c r="RC2" s="13" t="s">
        <v>107</v>
      </c>
      <c r="RD2" s="13" t="s">
        <v>108</v>
      </c>
      <c r="RE2" s="13" t="s">
        <v>104</v>
      </c>
      <c r="RF2" s="13" t="s">
        <v>110</v>
      </c>
      <c r="RG2" s="13" t="s">
        <v>23</v>
      </c>
      <c r="RH2" s="13" t="s">
        <v>65</v>
      </c>
      <c r="RI2" s="13" t="s">
        <v>109</v>
      </c>
      <c r="RJ2" s="13" t="s">
        <v>17</v>
      </c>
      <c r="RK2" s="66" t="s">
        <v>102</v>
      </c>
      <c r="RL2" s="66"/>
      <c r="RM2" s="66"/>
      <c r="RN2" s="66"/>
      <c r="RO2" s="66" t="s">
        <v>103</v>
      </c>
      <c r="RP2" s="66"/>
      <c r="RQ2" s="66"/>
      <c r="RR2" s="66"/>
      <c r="RS2" s="66" t="s">
        <v>104</v>
      </c>
      <c r="RT2" s="66"/>
      <c r="RU2" s="66"/>
      <c r="RV2" s="66"/>
      <c r="RW2" s="66" t="s">
        <v>105</v>
      </c>
      <c r="RX2" s="66"/>
      <c r="RY2" s="66"/>
      <c r="RZ2" s="66"/>
      <c r="SA2" s="75" t="s">
        <v>106</v>
      </c>
      <c r="SB2" s="75"/>
      <c r="SC2" s="75"/>
      <c r="SD2" s="75"/>
      <c r="SE2" s="14" t="s">
        <v>107</v>
      </c>
      <c r="SF2" s="14" t="s">
        <v>108</v>
      </c>
      <c r="SG2" s="14" t="s">
        <v>104</v>
      </c>
      <c r="SH2" s="14" t="s">
        <v>110</v>
      </c>
      <c r="SI2" s="14" t="s">
        <v>23</v>
      </c>
      <c r="SJ2" s="14" t="s">
        <v>65</v>
      </c>
      <c r="SK2" s="14" t="s">
        <v>109</v>
      </c>
      <c r="SL2" s="14" t="s">
        <v>17</v>
      </c>
      <c r="SM2" s="67" t="s">
        <v>102</v>
      </c>
      <c r="SN2" s="67"/>
      <c r="SO2" s="67"/>
      <c r="SP2" s="67"/>
      <c r="SQ2" s="67" t="s">
        <v>103</v>
      </c>
      <c r="SR2" s="67"/>
      <c r="SS2" s="67"/>
      <c r="ST2" s="67"/>
      <c r="SU2" s="67" t="s">
        <v>105</v>
      </c>
      <c r="SV2" s="67"/>
      <c r="SW2" s="67"/>
      <c r="SX2" s="67"/>
      <c r="SY2" s="77" t="s">
        <v>106</v>
      </c>
      <c r="SZ2" s="77"/>
      <c r="TA2" s="77"/>
      <c r="TB2" s="77"/>
      <c r="TC2" s="13"/>
      <c r="TD2" s="13" t="s">
        <v>110</v>
      </c>
      <c r="TE2" s="13" t="s">
        <v>23</v>
      </c>
      <c r="TF2" s="13" t="s">
        <v>65</v>
      </c>
      <c r="TG2" s="13" t="s">
        <v>109</v>
      </c>
      <c r="TH2" s="13" t="s">
        <v>17</v>
      </c>
    </row>
    <row r="3" spans="1:528" x14ac:dyDescent="0.2">
      <c r="A3" s="71"/>
      <c r="B3" s="71"/>
      <c r="C3" s="71"/>
      <c r="D3" s="71"/>
      <c r="E3" s="71"/>
      <c r="F3" s="73"/>
      <c r="G3" s="73"/>
      <c r="H3" s="71"/>
      <c r="I3" s="73"/>
      <c r="J3" s="72"/>
      <c r="K3" s="70"/>
      <c r="L3" s="72"/>
      <c r="M3" s="70"/>
      <c r="N3" s="70"/>
      <c r="O3" s="70"/>
      <c r="P3" s="74"/>
      <c r="Q3" s="70"/>
      <c r="R3" s="70"/>
      <c r="S3" s="14" t="s">
        <v>14</v>
      </c>
      <c r="T3" s="14" t="s">
        <v>9</v>
      </c>
      <c r="U3" s="14" t="s">
        <v>28</v>
      </c>
      <c r="V3" s="14" t="s">
        <v>29</v>
      </c>
      <c r="W3" s="14" t="s">
        <v>14</v>
      </c>
      <c r="X3" s="14" t="s">
        <v>9</v>
      </c>
      <c r="Y3" s="14" t="s">
        <v>28</v>
      </c>
      <c r="Z3" s="14" t="s">
        <v>29</v>
      </c>
      <c r="AA3" s="14" t="s">
        <v>14</v>
      </c>
      <c r="AB3" s="14" t="s">
        <v>9</v>
      </c>
      <c r="AC3" s="14" t="s">
        <v>28</v>
      </c>
      <c r="AD3" s="14" t="s">
        <v>29</v>
      </c>
      <c r="AE3" s="21" t="s">
        <v>14</v>
      </c>
      <c r="AF3" s="21" t="s">
        <v>9</v>
      </c>
      <c r="AG3" s="21" t="s">
        <v>28</v>
      </c>
      <c r="AH3" s="21" t="s">
        <v>29</v>
      </c>
      <c r="AI3" s="14" t="s">
        <v>52</v>
      </c>
      <c r="AJ3" s="14"/>
      <c r="AK3" s="14"/>
      <c r="AL3" s="14"/>
      <c r="AM3" s="14"/>
      <c r="AN3" s="14"/>
      <c r="AO3" s="13" t="s">
        <v>14</v>
      </c>
      <c r="AP3" s="13" t="s">
        <v>9</v>
      </c>
      <c r="AQ3" s="13" t="s">
        <v>28</v>
      </c>
      <c r="AR3" s="13" t="s">
        <v>29</v>
      </c>
      <c r="AS3" s="13" t="s">
        <v>14</v>
      </c>
      <c r="AT3" s="13" t="s">
        <v>9</v>
      </c>
      <c r="AU3" s="13" t="s">
        <v>28</v>
      </c>
      <c r="AV3" s="13" t="s">
        <v>29</v>
      </c>
      <c r="AW3" s="13" t="s">
        <v>14</v>
      </c>
      <c r="AX3" s="13" t="s">
        <v>9</v>
      </c>
      <c r="AY3" s="13" t="s">
        <v>28</v>
      </c>
      <c r="AZ3" s="13" t="s">
        <v>29</v>
      </c>
      <c r="BA3" s="16" t="s">
        <v>14</v>
      </c>
      <c r="BB3" s="16" t="s">
        <v>9</v>
      </c>
      <c r="BC3" s="16" t="s">
        <v>28</v>
      </c>
      <c r="BD3" s="16" t="s">
        <v>29</v>
      </c>
      <c r="BE3" s="13" t="s">
        <v>52</v>
      </c>
      <c r="BF3" s="13"/>
      <c r="BG3" s="13"/>
      <c r="BH3" s="13"/>
      <c r="BI3" s="13"/>
      <c r="BJ3" s="13"/>
      <c r="BK3" s="14" t="s">
        <v>14</v>
      </c>
      <c r="BL3" s="14" t="s">
        <v>9</v>
      </c>
      <c r="BM3" s="14" t="s">
        <v>28</v>
      </c>
      <c r="BN3" s="14" t="s">
        <v>29</v>
      </c>
      <c r="BO3" s="14" t="s">
        <v>14</v>
      </c>
      <c r="BP3" s="14" t="s">
        <v>9</v>
      </c>
      <c r="BQ3" s="14" t="s">
        <v>28</v>
      </c>
      <c r="BR3" s="14" t="s">
        <v>29</v>
      </c>
      <c r="BS3" s="14" t="s">
        <v>14</v>
      </c>
      <c r="BT3" s="14" t="s">
        <v>9</v>
      </c>
      <c r="BU3" s="14" t="s">
        <v>28</v>
      </c>
      <c r="BV3" s="14" t="s">
        <v>29</v>
      </c>
      <c r="BW3" s="21" t="s">
        <v>14</v>
      </c>
      <c r="BX3" s="21" t="s">
        <v>9</v>
      </c>
      <c r="BY3" s="21" t="s">
        <v>28</v>
      </c>
      <c r="BZ3" s="21" t="s">
        <v>29</v>
      </c>
      <c r="CA3" s="14" t="s">
        <v>52</v>
      </c>
      <c r="CB3" s="14"/>
      <c r="CC3" s="14"/>
      <c r="CD3" s="14"/>
      <c r="CE3" s="14"/>
      <c r="CF3" s="14"/>
      <c r="CG3" s="50"/>
      <c r="CH3" s="50"/>
      <c r="CI3" s="14" t="s">
        <v>14</v>
      </c>
      <c r="CJ3" s="14" t="s">
        <v>9</v>
      </c>
      <c r="CK3" s="14" t="s">
        <v>28</v>
      </c>
      <c r="CL3" s="14" t="s">
        <v>29</v>
      </c>
      <c r="CM3" s="14" t="s">
        <v>14</v>
      </c>
      <c r="CN3" s="14" t="s">
        <v>9</v>
      </c>
      <c r="CO3" s="14" t="s">
        <v>28</v>
      </c>
      <c r="CP3" s="14" t="s">
        <v>29</v>
      </c>
      <c r="CQ3" s="14" t="s">
        <v>14</v>
      </c>
      <c r="CR3" s="14" t="s">
        <v>9</v>
      </c>
      <c r="CS3" s="14" t="s">
        <v>28</v>
      </c>
      <c r="CT3" s="14" t="s">
        <v>29</v>
      </c>
      <c r="CU3" s="14" t="s">
        <v>14</v>
      </c>
      <c r="CV3" s="14" t="s">
        <v>9</v>
      </c>
      <c r="CW3" s="14" t="s">
        <v>28</v>
      </c>
      <c r="CX3" s="14" t="s">
        <v>29</v>
      </c>
      <c r="CY3" s="15" t="s">
        <v>14</v>
      </c>
      <c r="CZ3" s="15" t="s">
        <v>9</v>
      </c>
      <c r="DA3" s="15" t="s">
        <v>28</v>
      </c>
      <c r="DB3" s="15" t="s">
        <v>29</v>
      </c>
      <c r="DC3" s="14"/>
      <c r="DD3" s="14"/>
      <c r="DE3" s="14"/>
      <c r="DF3" s="14"/>
      <c r="DG3" s="14"/>
      <c r="DH3" s="14"/>
      <c r="DI3" s="14"/>
      <c r="DJ3" s="14"/>
      <c r="DK3" s="13" t="s">
        <v>14</v>
      </c>
      <c r="DL3" s="13" t="s">
        <v>9</v>
      </c>
      <c r="DM3" s="13" t="s">
        <v>28</v>
      </c>
      <c r="DN3" s="13" t="s">
        <v>29</v>
      </c>
      <c r="DO3" s="13" t="s">
        <v>14</v>
      </c>
      <c r="DP3" s="13" t="s">
        <v>9</v>
      </c>
      <c r="DQ3" s="13" t="s">
        <v>28</v>
      </c>
      <c r="DR3" s="13" t="s">
        <v>29</v>
      </c>
      <c r="DS3" s="13" t="s">
        <v>14</v>
      </c>
      <c r="DT3" s="13" t="s">
        <v>9</v>
      </c>
      <c r="DU3" s="13" t="s">
        <v>28</v>
      </c>
      <c r="DV3" s="13" t="s">
        <v>29</v>
      </c>
      <c r="DW3" s="13" t="s">
        <v>14</v>
      </c>
      <c r="DX3" s="13" t="s">
        <v>9</v>
      </c>
      <c r="DY3" s="13" t="s">
        <v>28</v>
      </c>
      <c r="DZ3" s="13" t="s">
        <v>29</v>
      </c>
      <c r="EA3" s="16" t="s">
        <v>14</v>
      </c>
      <c r="EB3" s="16" t="s">
        <v>9</v>
      </c>
      <c r="EC3" s="16" t="s">
        <v>28</v>
      </c>
      <c r="ED3" s="16" t="s">
        <v>29</v>
      </c>
      <c r="EE3" s="13"/>
      <c r="EF3" s="13"/>
      <c r="EG3" s="13"/>
      <c r="EH3" s="13"/>
      <c r="EI3" s="13"/>
      <c r="EJ3" s="13"/>
      <c r="EK3" s="13"/>
      <c r="EL3" s="13"/>
      <c r="EM3" s="14" t="s">
        <v>14</v>
      </c>
      <c r="EN3" s="14" t="s">
        <v>9</v>
      </c>
      <c r="EO3" s="14" t="s">
        <v>28</v>
      </c>
      <c r="EP3" s="14" t="s">
        <v>29</v>
      </c>
      <c r="EQ3" s="14" t="s">
        <v>14</v>
      </c>
      <c r="ER3" s="14" t="s">
        <v>9</v>
      </c>
      <c r="ES3" s="14" t="s">
        <v>28</v>
      </c>
      <c r="ET3" s="14" t="s">
        <v>29</v>
      </c>
      <c r="EU3" s="14" t="s">
        <v>14</v>
      </c>
      <c r="EV3" s="14" t="s">
        <v>9</v>
      </c>
      <c r="EW3" s="14" t="s">
        <v>28</v>
      </c>
      <c r="EX3" s="14" t="s">
        <v>29</v>
      </c>
      <c r="EY3" s="14" t="s">
        <v>14</v>
      </c>
      <c r="EZ3" s="14" t="s">
        <v>9</v>
      </c>
      <c r="FA3" s="14" t="s">
        <v>28</v>
      </c>
      <c r="FB3" s="14" t="s">
        <v>29</v>
      </c>
      <c r="FC3" s="15" t="s">
        <v>14</v>
      </c>
      <c r="FD3" s="15" t="s">
        <v>9</v>
      </c>
      <c r="FE3" s="15" t="s">
        <v>28</v>
      </c>
      <c r="FF3" s="15" t="s">
        <v>29</v>
      </c>
      <c r="FG3" s="14"/>
      <c r="FH3" s="14"/>
      <c r="FI3" s="14"/>
      <c r="FJ3" s="14"/>
      <c r="FK3" s="14"/>
      <c r="FL3" s="14"/>
      <c r="FM3" s="14"/>
      <c r="FN3" s="14"/>
      <c r="FO3" s="13" t="s">
        <v>14</v>
      </c>
      <c r="FP3" s="13" t="s">
        <v>9</v>
      </c>
      <c r="FQ3" s="13" t="s">
        <v>28</v>
      </c>
      <c r="FR3" s="13" t="s">
        <v>29</v>
      </c>
      <c r="FS3" s="13" t="s">
        <v>14</v>
      </c>
      <c r="FT3" s="13" t="s">
        <v>9</v>
      </c>
      <c r="FU3" s="13" t="s">
        <v>28</v>
      </c>
      <c r="FV3" s="13" t="s">
        <v>29</v>
      </c>
      <c r="FW3" s="13" t="s">
        <v>14</v>
      </c>
      <c r="FX3" s="13" t="s">
        <v>9</v>
      </c>
      <c r="FY3" s="13" t="s">
        <v>28</v>
      </c>
      <c r="FZ3" s="13" t="s">
        <v>29</v>
      </c>
      <c r="GA3" s="13" t="s">
        <v>14</v>
      </c>
      <c r="GB3" s="13" t="s">
        <v>9</v>
      </c>
      <c r="GC3" s="13" t="s">
        <v>28</v>
      </c>
      <c r="GD3" s="13" t="s">
        <v>29</v>
      </c>
      <c r="GE3" s="16" t="s">
        <v>14</v>
      </c>
      <c r="GF3" s="16" t="s">
        <v>9</v>
      </c>
      <c r="GG3" s="16" t="s">
        <v>28</v>
      </c>
      <c r="GH3" s="16" t="s">
        <v>29</v>
      </c>
      <c r="GI3" s="13"/>
      <c r="GJ3" s="13"/>
      <c r="GK3" s="13"/>
      <c r="GL3" s="13"/>
      <c r="GM3" s="13"/>
      <c r="GN3" s="13"/>
      <c r="GO3" s="13"/>
      <c r="GP3" s="13"/>
      <c r="GQ3" s="14" t="s">
        <v>14</v>
      </c>
      <c r="GR3" s="14" t="s">
        <v>9</v>
      </c>
      <c r="GS3" s="14" t="s">
        <v>28</v>
      </c>
      <c r="GT3" s="14" t="s">
        <v>29</v>
      </c>
      <c r="GU3" s="14" t="s">
        <v>14</v>
      </c>
      <c r="GV3" s="14" t="s">
        <v>9</v>
      </c>
      <c r="GW3" s="14" t="s">
        <v>28</v>
      </c>
      <c r="GX3" s="14" t="s">
        <v>29</v>
      </c>
      <c r="GY3" s="14" t="s">
        <v>14</v>
      </c>
      <c r="GZ3" s="14" t="s">
        <v>9</v>
      </c>
      <c r="HA3" s="14" t="s">
        <v>28</v>
      </c>
      <c r="HB3" s="14" t="s">
        <v>29</v>
      </c>
      <c r="HC3" s="14" t="s">
        <v>14</v>
      </c>
      <c r="HD3" s="14" t="s">
        <v>9</v>
      </c>
      <c r="HE3" s="14" t="s">
        <v>28</v>
      </c>
      <c r="HF3" s="14" t="s">
        <v>29</v>
      </c>
      <c r="HG3" s="15" t="s">
        <v>14</v>
      </c>
      <c r="HH3" s="15" t="s">
        <v>9</v>
      </c>
      <c r="HI3" s="15" t="s">
        <v>28</v>
      </c>
      <c r="HJ3" s="15" t="s">
        <v>29</v>
      </c>
      <c r="HK3" s="14"/>
      <c r="HL3" s="14"/>
      <c r="HM3" s="14"/>
      <c r="HN3" s="14"/>
      <c r="HO3" s="14"/>
      <c r="HP3" s="14"/>
      <c r="HQ3" s="14"/>
      <c r="HR3" s="14"/>
      <c r="HS3" s="13" t="s">
        <v>14</v>
      </c>
      <c r="HT3" s="13" t="s">
        <v>9</v>
      </c>
      <c r="HU3" s="13" t="s">
        <v>28</v>
      </c>
      <c r="HV3" s="13" t="s">
        <v>29</v>
      </c>
      <c r="HW3" s="13" t="s">
        <v>14</v>
      </c>
      <c r="HX3" s="13" t="s">
        <v>9</v>
      </c>
      <c r="HY3" s="13" t="s">
        <v>28</v>
      </c>
      <c r="HZ3" s="13" t="s">
        <v>29</v>
      </c>
      <c r="IA3" s="13" t="s">
        <v>14</v>
      </c>
      <c r="IB3" s="13" t="s">
        <v>9</v>
      </c>
      <c r="IC3" s="13" t="s">
        <v>28</v>
      </c>
      <c r="ID3" s="13" t="s">
        <v>29</v>
      </c>
      <c r="IE3" s="13" t="s">
        <v>14</v>
      </c>
      <c r="IF3" s="13" t="s">
        <v>9</v>
      </c>
      <c r="IG3" s="13" t="s">
        <v>28</v>
      </c>
      <c r="IH3" s="13" t="s">
        <v>29</v>
      </c>
      <c r="II3" s="16" t="s">
        <v>14</v>
      </c>
      <c r="IJ3" s="16" t="s">
        <v>9</v>
      </c>
      <c r="IK3" s="16" t="s">
        <v>28</v>
      </c>
      <c r="IL3" s="16" t="s">
        <v>29</v>
      </c>
      <c r="IM3" s="13"/>
      <c r="IN3" s="13"/>
      <c r="IO3" s="13"/>
      <c r="IP3" s="13"/>
      <c r="IQ3" s="13"/>
      <c r="IR3" s="13"/>
      <c r="IS3" s="13"/>
      <c r="IT3" s="13"/>
      <c r="IU3" s="14" t="s">
        <v>14</v>
      </c>
      <c r="IV3" s="14" t="s">
        <v>9</v>
      </c>
      <c r="IW3" s="14" t="s">
        <v>28</v>
      </c>
      <c r="IX3" s="14" t="s">
        <v>29</v>
      </c>
      <c r="IY3" s="14" t="s">
        <v>14</v>
      </c>
      <c r="IZ3" s="14" t="s">
        <v>9</v>
      </c>
      <c r="JA3" s="14" t="s">
        <v>28</v>
      </c>
      <c r="JB3" s="14" t="s">
        <v>29</v>
      </c>
      <c r="JC3" s="14" t="s">
        <v>14</v>
      </c>
      <c r="JD3" s="14" t="s">
        <v>9</v>
      </c>
      <c r="JE3" s="14" t="s">
        <v>28</v>
      </c>
      <c r="JF3" s="14" t="s">
        <v>29</v>
      </c>
      <c r="JG3" s="14" t="s">
        <v>14</v>
      </c>
      <c r="JH3" s="14" t="s">
        <v>9</v>
      </c>
      <c r="JI3" s="14" t="s">
        <v>28</v>
      </c>
      <c r="JJ3" s="14" t="s">
        <v>29</v>
      </c>
      <c r="JK3" s="15" t="s">
        <v>14</v>
      </c>
      <c r="JL3" s="15" t="s">
        <v>9</v>
      </c>
      <c r="JM3" s="15" t="s">
        <v>28</v>
      </c>
      <c r="JN3" s="15" t="s">
        <v>29</v>
      </c>
      <c r="JO3" s="14"/>
      <c r="JP3" s="14"/>
      <c r="JQ3" s="14"/>
      <c r="JR3" s="14"/>
      <c r="JS3" s="14"/>
      <c r="JT3" s="14"/>
      <c r="JU3" s="14"/>
      <c r="JV3" s="14"/>
      <c r="JW3" s="13" t="s">
        <v>14</v>
      </c>
      <c r="JX3" s="13" t="s">
        <v>9</v>
      </c>
      <c r="JY3" s="13" t="s">
        <v>28</v>
      </c>
      <c r="JZ3" s="13" t="s">
        <v>29</v>
      </c>
      <c r="KA3" s="13" t="s">
        <v>14</v>
      </c>
      <c r="KB3" s="13" t="s">
        <v>9</v>
      </c>
      <c r="KC3" s="13" t="s">
        <v>28</v>
      </c>
      <c r="KD3" s="13" t="s">
        <v>29</v>
      </c>
      <c r="KE3" s="13" t="s">
        <v>14</v>
      </c>
      <c r="KF3" s="13" t="s">
        <v>9</v>
      </c>
      <c r="KG3" s="13" t="s">
        <v>28</v>
      </c>
      <c r="KH3" s="13" t="s">
        <v>29</v>
      </c>
      <c r="KI3" s="13" t="s">
        <v>14</v>
      </c>
      <c r="KJ3" s="13" t="s">
        <v>9</v>
      </c>
      <c r="KK3" s="13" t="s">
        <v>28</v>
      </c>
      <c r="KL3" s="13" t="s">
        <v>29</v>
      </c>
      <c r="KM3" s="16" t="s">
        <v>14</v>
      </c>
      <c r="KN3" s="16" t="s">
        <v>9</v>
      </c>
      <c r="KO3" s="16" t="s">
        <v>28</v>
      </c>
      <c r="KP3" s="16" t="s">
        <v>29</v>
      </c>
      <c r="KQ3" s="13"/>
      <c r="KR3" s="13"/>
      <c r="KS3" s="13"/>
      <c r="KT3" s="13"/>
      <c r="KU3" s="13"/>
      <c r="KV3" s="13"/>
      <c r="KW3" s="13"/>
      <c r="KX3" s="13"/>
      <c r="KY3" s="14" t="s">
        <v>14</v>
      </c>
      <c r="KZ3" s="14" t="s">
        <v>9</v>
      </c>
      <c r="LA3" s="14" t="s">
        <v>28</v>
      </c>
      <c r="LB3" s="14" t="s">
        <v>29</v>
      </c>
      <c r="LC3" s="14" t="s">
        <v>14</v>
      </c>
      <c r="LD3" s="14" t="s">
        <v>9</v>
      </c>
      <c r="LE3" s="14" t="s">
        <v>28</v>
      </c>
      <c r="LF3" s="14" t="s">
        <v>29</v>
      </c>
      <c r="LG3" s="14" t="s">
        <v>14</v>
      </c>
      <c r="LH3" s="14" t="s">
        <v>9</v>
      </c>
      <c r="LI3" s="14" t="s">
        <v>28</v>
      </c>
      <c r="LJ3" s="14" t="s">
        <v>29</v>
      </c>
      <c r="LK3" s="14" t="s">
        <v>14</v>
      </c>
      <c r="LL3" s="14" t="s">
        <v>9</v>
      </c>
      <c r="LM3" s="14" t="s">
        <v>28</v>
      </c>
      <c r="LN3" s="14" t="s">
        <v>29</v>
      </c>
      <c r="LO3" s="15" t="s">
        <v>14</v>
      </c>
      <c r="LP3" s="15" t="s">
        <v>9</v>
      </c>
      <c r="LQ3" s="15" t="s">
        <v>28</v>
      </c>
      <c r="LR3" s="15" t="s">
        <v>29</v>
      </c>
      <c r="LS3" s="14"/>
      <c r="LT3" s="14"/>
      <c r="LU3" s="14"/>
      <c r="LV3" s="14"/>
      <c r="LW3" s="14"/>
      <c r="LX3" s="14"/>
      <c r="LY3" s="14"/>
      <c r="LZ3" s="14"/>
      <c r="MA3" s="13" t="s">
        <v>14</v>
      </c>
      <c r="MB3" s="13" t="s">
        <v>9</v>
      </c>
      <c r="MC3" s="13" t="s">
        <v>28</v>
      </c>
      <c r="MD3" s="13" t="s">
        <v>29</v>
      </c>
      <c r="ME3" s="13" t="s">
        <v>14</v>
      </c>
      <c r="MF3" s="13" t="s">
        <v>9</v>
      </c>
      <c r="MG3" s="13" t="s">
        <v>28</v>
      </c>
      <c r="MH3" s="13" t="s">
        <v>29</v>
      </c>
      <c r="MI3" s="13" t="s">
        <v>14</v>
      </c>
      <c r="MJ3" s="13" t="s">
        <v>9</v>
      </c>
      <c r="MK3" s="13" t="s">
        <v>28</v>
      </c>
      <c r="ML3" s="13" t="s">
        <v>29</v>
      </c>
      <c r="MM3" s="13" t="s">
        <v>14</v>
      </c>
      <c r="MN3" s="13" t="s">
        <v>9</v>
      </c>
      <c r="MO3" s="13" t="s">
        <v>28</v>
      </c>
      <c r="MP3" s="13" t="s">
        <v>29</v>
      </c>
      <c r="MQ3" s="16" t="s">
        <v>14</v>
      </c>
      <c r="MR3" s="16" t="s">
        <v>9</v>
      </c>
      <c r="MS3" s="16" t="s">
        <v>28</v>
      </c>
      <c r="MT3" s="16" t="s">
        <v>29</v>
      </c>
      <c r="MU3" s="13"/>
      <c r="MV3" s="13"/>
      <c r="MW3" s="13"/>
      <c r="MX3" s="13"/>
      <c r="MY3" s="13"/>
      <c r="MZ3" s="13"/>
      <c r="NA3" s="13"/>
      <c r="NB3" s="13"/>
      <c r="NC3" s="14" t="s">
        <v>14</v>
      </c>
      <c r="ND3" s="14" t="s">
        <v>9</v>
      </c>
      <c r="NE3" s="14" t="s">
        <v>28</v>
      </c>
      <c r="NF3" s="14" t="s">
        <v>29</v>
      </c>
      <c r="NG3" s="14" t="s">
        <v>14</v>
      </c>
      <c r="NH3" s="14" t="s">
        <v>9</v>
      </c>
      <c r="NI3" s="14" t="s">
        <v>28</v>
      </c>
      <c r="NJ3" s="14" t="s">
        <v>29</v>
      </c>
      <c r="NK3" s="14" t="s">
        <v>14</v>
      </c>
      <c r="NL3" s="14" t="s">
        <v>9</v>
      </c>
      <c r="NM3" s="14" t="s">
        <v>28</v>
      </c>
      <c r="NN3" s="14" t="s">
        <v>29</v>
      </c>
      <c r="NO3" s="14" t="s">
        <v>14</v>
      </c>
      <c r="NP3" s="14" t="s">
        <v>9</v>
      </c>
      <c r="NQ3" s="14" t="s">
        <v>28</v>
      </c>
      <c r="NR3" s="14" t="s">
        <v>29</v>
      </c>
      <c r="NS3" s="15" t="s">
        <v>14</v>
      </c>
      <c r="NT3" s="15" t="s">
        <v>9</v>
      </c>
      <c r="NU3" s="15" t="s">
        <v>28</v>
      </c>
      <c r="NV3" s="15" t="s">
        <v>29</v>
      </c>
      <c r="NW3" s="14"/>
      <c r="NX3" s="14"/>
      <c r="NY3" s="14"/>
      <c r="NZ3" s="14"/>
      <c r="OA3" s="14"/>
      <c r="OB3" s="14"/>
      <c r="OC3" s="14"/>
      <c r="OD3" s="14"/>
      <c r="OE3" s="13" t="s">
        <v>14</v>
      </c>
      <c r="OF3" s="13" t="s">
        <v>9</v>
      </c>
      <c r="OG3" s="13" t="s">
        <v>28</v>
      </c>
      <c r="OH3" s="13" t="s">
        <v>29</v>
      </c>
      <c r="OI3" s="13" t="s">
        <v>14</v>
      </c>
      <c r="OJ3" s="13" t="s">
        <v>9</v>
      </c>
      <c r="OK3" s="13" t="s">
        <v>28</v>
      </c>
      <c r="OL3" s="13" t="s">
        <v>29</v>
      </c>
      <c r="OM3" s="13" t="s">
        <v>14</v>
      </c>
      <c r="ON3" s="13" t="s">
        <v>9</v>
      </c>
      <c r="OO3" s="13" t="s">
        <v>28</v>
      </c>
      <c r="OP3" s="13" t="s">
        <v>29</v>
      </c>
      <c r="OQ3" s="13" t="s">
        <v>14</v>
      </c>
      <c r="OR3" s="13" t="s">
        <v>9</v>
      </c>
      <c r="OS3" s="13" t="s">
        <v>28</v>
      </c>
      <c r="OT3" s="13" t="s">
        <v>29</v>
      </c>
      <c r="OU3" s="16" t="s">
        <v>14</v>
      </c>
      <c r="OV3" s="16" t="s">
        <v>9</v>
      </c>
      <c r="OW3" s="16" t="s">
        <v>28</v>
      </c>
      <c r="OX3" s="16" t="s">
        <v>29</v>
      </c>
      <c r="OY3" s="13"/>
      <c r="OZ3" s="13"/>
      <c r="PA3" s="13"/>
      <c r="PB3" s="13"/>
      <c r="PC3" s="13"/>
      <c r="PD3" s="13"/>
      <c r="PE3" s="13"/>
      <c r="PF3" s="13"/>
      <c r="PG3" s="14" t="s">
        <v>14</v>
      </c>
      <c r="PH3" s="14" t="s">
        <v>9</v>
      </c>
      <c r="PI3" s="14" t="s">
        <v>28</v>
      </c>
      <c r="PJ3" s="14" t="s">
        <v>29</v>
      </c>
      <c r="PK3" s="14" t="s">
        <v>14</v>
      </c>
      <c r="PL3" s="14" t="s">
        <v>9</v>
      </c>
      <c r="PM3" s="14" t="s">
        <v>28</v>
      </c>
      <c r="PN3" s="14" t="s">
        <v>29</v>
      </c>
      <c r="PO3" s="14" t="s">
        <v>14</v>
      </c>
      <c r="PP3" s="14" t="s">
        <v>9</v>
      </c>
      <c r="PQ3" s="14" t="s">
        <v>28</v>
      </c>
      <c r="PR3" s="14" t="s">
        <v>29</v>
      </c>
      <c r="PS3" s="14" t="s">
        <v>14</v>
      </c>
      <c r="PT3" s="14" t="s">
        <v>9</v>
      </c>
      <c r="PU3" s="14" t="s">
        <v>28</v>
      </c>
      <c r="PV3" s="14" t="s">
        <v>29</v>
      </c>
      <c r="PW3" s="15" t="s">
        <v>14</v>
      </c>
      <c r="PX3" s="15" t="s">
        <v>9</v>
      </c>
      <c r="PY3" s="15" t="s">
        <v>28</v>
      </c>
      <c r="PZ3" s="15" t="s">
        <v>29</v>
      </c>
      <c r="QA3" s="14"/>
      <c r="QB3" s="14"/>
      <c r="QC3" s="14"/>
      <c r="QD3" s="14"/>
      <c r="QE3" s="14"/>
      <c r="QF3" s="14"/>
      <c r="QG3" s="14"/>
      <c r="QH3" s="14"/>
      <c r="QI3" s="13" t="s">
        <v>14</v>
      </c>
      <c r="QJ3" s="13" t="s">
        <v>9</v>
      </c>
      <c r="QK3" s="13" t="s">
        <v>28</v>
      </c>
      <c r="QL3" s="13" t="s">
        <v>29</v>
      </c>
      <c r="QM3" s="13" t="s">
        <v>14</v>
      </c>
      <c r="QN3" s="13" t="s">
        <v>9</v>
      </c>
      <c r="QO3" s="13" t="s">
        <v>28</v>
      </c>
      <c r="QP3" s="13" t="s">
        <v>29</v>
      </c>
      <c r="QQ3" s="13" t="s">
        <v>14</v>
      </c>
      <c r="QR3" s="13" t="s">
        <v>9</v>
      </c>
      <c r="QS3" s="13" t="s">
        <v>28</v>
      </c>
      <c r="QT3" s="13" t="s">
        <v>29</v>
      </c>
      <c r="QU3" s="13" t="s">
        <v>14</v>
      </c>
      <c r="QV3" s="13" t="s">
        <v>9</v>
      </c>
      <c r="QW3" s="13" t="s">
        <v>28</v>
      </c>
      <c r="QX3" s="13" t="s">
        <v>29</v>
      </c>
      <c r="QY3" s="16" t="s">
        <v>14</v>
      </c>
      <c r="QZ3" s="16" t="s">
        <v>9</v>
      </c>
      <c r="RA3" s="16" t="s">
        <v>28</v>
      </c>
      <c r="RB3" s="16" t="s">
        <v>29</v>
      </c>
      <c r="RC3" s="13"/>
      <c r="RD3" s="13"/>
      <c r="RE3" s="13"/>
      <c r="RF3" s="13"/>
      <c r="RG3" s="13"/>
      <c r="RH3" s="13"/>
      <c r="RI3" s="13"/>
      <c r="RJ3" s="13"/>
      <c r="RK3" s="14" t="s">
        <v>14</v>
      </c>
      <c r="RL3" s="14" t="s">
        <v>9</v>
      </c>
      <c r="RM3" s="14" t="s">
        <v>28</v>
      </c>
      <c r="RN3" s="14" t="s">
        <v>29</v>
      </c>
      <c r="RO3" s="14" t="s">
        <v>14</v>
      </c>
      <c r="RP3" s="14" t="s">
        <v>9</v>
      </c>
      <c r="RQ3" s="14" t="s">
        <v>28</v>
      </c>
      <c r="RR3" s="14" t="s">
        <v>29</v>
      </c>
      <c r="RS3" s="14" t="s">
        <v>14</v>
      </c>
      <c r="RT3" s="14" t="s">
        <v>9</v>
      </c>
      <c r="RU3" s="14" t="s">
        <v>28</v>
      </c>
      <c r="RV3" s="14" t="s">
        <v>29</v>
      </c>
      <c r="RW3" s="14" t="s">
        <v>14</v>
      </c>
      <c r="RX3" s="14" t="s">
        <v>9</v>
      </c>
      <c r="RY3" s="14" t="s">
        <v>28</v>
      </c>
      <c r="RZ3" s="14" t="s">
        <v>29</v>
      </c>
      <c r="SA3" s="15" t="s">
        <v>14</v>
      </c>
      <c r="SB3" s="15" t="s">
        <v>9</v>
      </c>
      <c r="SC3" s="15" t="s">
        <v>28</v>
      </c>
      <c r="SD3" s="15" t="s">
        <v>29</v>
      </c>
      <c r="SE3" s="14"/>
      <c r="SF3" s="14"/>
      <c r="SG3" s="14"/>
      <c r="SH3" s="14"/>
      <c r="SI3" s="14"/>
      <c r="SJ3" s="14"/>
      <c r="SK3" s="14"/>
      <c r="SL3" s="14"/>
      <c r="SM3" s="13" t="s">
        <v>14</v>
      </c>
      <c r="SN3" s="13" t="s">
        <v>9</v>
      </c>
      <c r="SO3" s="13" t="s">
        <v>28</v>
      </c>
      <c r="SP3" s="13" t="s">
        <v>29</v>
      </c>
      <c r="SQ3" s="13" t="s">
        <v>14</v>
      </c>
      <c r="SR3" s="13" t="s">
        <v>9</v>
      </c>
      <c r="SS3" s="13" t="s">
        <v>28</v>
      </c>
      <c r="ST3" s="13" t="s">
        <v>29</v>
      </c>
      <c r="SU3" s="13" t="s">
        <v>14</v>
      </c>
      <c r="SV3" s="13" t="s">
        <v>9</v>
      </c>
      <c r="SW3" s="13" t="s">
        <v>28</v>
      </c>
      <c r="SX3" s="13" t="s">
        <v>29</v>
      </c>
      <c r="SY3" s="61" t="s">
        <v>14</v>
      </c>
      <c r="SZ3" s="61" t="s">
        <v>9</v>
      </c>
      <c r="TA3" s="61" t="s">
        <v>28</v>
      </c>
      <c r="TB3" s="61" t="s">
        <v>29</v>
      </c>
      <c r="TC3" s="13" t="s">
        <v>52</v>
      </c>
      <c r="TD3" s="13"/>
      <c r="TE3" s="13"/>
      <c r="TF3" s="13"/>
      <c r="TG3" s="13"/>
      <c r="TH3" s="13"/>
    </row>
    <row r="4" spans="1:528" x14ac:dyDescent="0.2">
      <c r="A4" s="4" cm="1">
        <f t="array" ref="A4">IF(AND(H4&lt;&gt;"",H4&lt;&gt;"No DD"),SUMPRODUCT((H$4:H$26&lt;&gt;"")*(H$4:H$26&lt;&gt;"No DD")*(E$4:E$26&gt;E4))+1,IF(H4="No DD",SUMPRODUCT((H$4:H$26="No DD")*(E$4:E$26&gt;E4))+1+SUMPRODUCT((H$4:H$26&lt;&gt;"")*(H$4:H$26&lt;&gt;"No DD")),""))</f>
        <v>1</v>
      </c>
      <c r="B4" s="5" t="s">
        <v>69</v>
      </c>
      <c r="C4" s="4" t="s">
        <v>6</v>
      </c>
      <c r="D4" s="4">
        <v>2001</v>
      </c>
      <c r="E4" s="9">
        <f>SUM(J4:P4)+SUM(J4:M4)*0.0000001+SUM(J4)*0.0000000000001</f>
        <v>157.00001043000526</v>
      </c>
      <c r="F4" s="3" t="str">
        <f>IF(OR(AND(AJ4&gt;=AN$28,AK4&gt;=AN$32,AJ4&lt;&gt;"",AI4=""),AND(AL4&gt;=AN$28,AM4&gt;=AN$32,AL4&lt;&gt;"",AI4=""),AND(BF4&gt;=BJ$28,BG4&gt;=BJ$32,BF4&lt;&gt;"",BE4=""),AND(BH4&gt;=BJ$28,BI4&gt;=BJ$32,BH4&lt;&gt;"",BE4=""),AND(CB4&gt;=CF$28,CC4&gt;=CF$32,CB4&lt;&gt;"",CA4=""),AND(CD4&gt;=CF$28,CE4&gt;=CF$32,CD4&lt;&gt;""),AND(DC4&gt;=DJ$28,DD4&gt;=DJ$32,DC4&lt;&gt;""),AND(DH4&gt;=DJ$28,DI4&gt;=DJ$32,DH4&lt;&gt;""),AND(EE4&gt;=EL$28,EF4&gt;=EL$32,EE4&lt;&gt;""),AND(EJ4&gt;=EL$28,EK4&gt;=EL$32,EJ4&lt;&gt;""),AND(FG4&gt;=FN$28,FH4&gt;=FN$32,FG4&lt;&gt;""),AND(FL4&gt;=FN$28,FM4&gt;=FN$32,FL4&lt;&gt;""),AND(GI4&gt;=GP$28,GJ4&gt;=GP$32,GI4&lt;&gt;""),AND(GN4&gt;=GP$28,GO4&gt;=GP$32,GN4&lt;&gt;""),AND(HK4&gt;=HR$28,HL4&gt;=HR$32,HK4&lt;&gt;""),AND(HP4&gt;=HR$28,HQ4&gt;=HR$32,HP4&lt;&gt;""),AND(IM4&gt;=IT$28,IN4&gt;=IT$32,IM4&lt;&gt;""),AND(IR4&gt;=IT$28,IS4&gt;=IT$32,IR4&lt;&gt;""),AND(JO4&gt;=JV$28,JP4&gt;=JV$32,JO4&lt;&gt;""),AND(JT4&gt;=JV$28,JU4&gt;=JV$32,JT4&lt;&gt;""),AND(KQ4&gt;=KX$28,KR4&gt;=KX$32,KQ4&lt;&gt;""),AND(KV4&gt;=KX$28,KW4&gt;=KX$32,KV4&lt;&gt;""),AND(LS4&gt;=LZ$28,LT4&gt;=LZ$32,LS4&lt;&gt;""),AND(LX4&gt;=LZ$28,LY4&gt;=LZ$32,LX4&lt;&gt;""),AND(MU4&gt;=NB$28,MV4&gt;=NB$32,MU4&lt;&gt;""),AND(MZ4&gt;=NB$28,NA4&gt;=NB$32,MZ4&lt;&gt;""),AND(NW4&gt;=OD$28,NX4&gt;=OD$32,NW4&lt;&gt;""),AND(OB4&gt;=OD$28,OC4&gt;=OD$32,OB4&lt;&gt;""),AND(OY4&gt;=PF$28,OZ4&gt;=PF$32,OY4&lt;&gt;""),AND(PD4&gt;=PF$28,PE4&gt;=PF$32,PD4&lt;&gt;""),AND(QA4&gt;=QH$28,QB4&gt;=QH$32,QA4&lt;&gt;""),AND(QF4&gt;=QH$28,QG4&gt;=QH$32,QF4&lt;&gt;""),AND(RC4&gt;=RJ$28,RD4&gt;=RJ$32,RC4&lt;&gt;""),AND(RH4&gt;=RJ$28,RI4&gt;=RJ$32,RH4&lt;&gt;""),AND(SE4&gt;=SL$28,SF4&gt;=SL$32,SE4&lt;&gt;""),AND(SJ4&gt;=SL$28,SK4&gt;=SL$32,SJ4&lt;&gt;"")),"P","")</f>
        <v>P</v>
      </c>
      <c r="G4" s="3" t="str">
        <f>IF(OR(AND(AK4&gt;=AN$32,AK4&lt;&gt;"",AI4=""),AND(AM4&gt;=AN$32,AM4&lt;&gt;"",AI4=""),AND(BG4&gt;=BJ$32,BG4&lt;&gt;"",BE4=""),AND(BI4&gt;=BJ$32,BI4&lt;&gt;"",BE4=""),AND(CC4&gt;=CF$32,CC4&lt;&gt;"",CA4=""),AND(CE4&gt;=CF$32,CE4&lt;&gt;"",CA4=""),AND(DD4&gt;=DJ$32,DD4&lt;&gt;""),AND(DI4&gt;=DJ$32,DI4&lt;&gt;""),AND(EF4&gt;=EL$32,EF4&lt;&gt;""),AND(EK4&gt;=EL$32,EK4&lt;&gt;""),AND(FH4&gt;=FN$32,FH4&lt;&gt;""),AND(FM4&gt;=FN$32,FM4&lt;&gt;""),AND(GJ4&gt;=GP$32,GJ4&lt;&gt;""),AND(GO4&gt;=GP$32,GO4&lt;&gt;""),AND(HL4&gt;=HR$32,HL4&lt;&gt;""),AND(HQ4&gt;=HR$32,HQ4&lt;&gt;""),AND(IN4&gt;=IT$32,IN4&lt;&gt;""),AND(IS4&gt;=IT$32,IS4&lt;&gt;""),AND(JP4&gt;=JV$32,JP4&lt;&gt;""),AND(JU4&gt;=JV$32,JU4&lt;&gt;""),AND(KR4&gt;=KX$32,KR4&lt;&gt;""),AND(KW4&gt;=KX$32,KW4&lt;&gt;""),AND(LT4&gt;=LZ$32,LT4&lt;&gt;""),AND(LY4&gt;=LZ$32,LY4&lt;&gt;""),AND(MV4&gt;=NB$32,MV4&lt;&gt;""),AND(NA4&gt;=NB$32,NA4&lt;&gt;""),AND(NX4&gt;=OD$32,NX4&lt;&gt;""),AND(OC4&gt;=OD$32,OC4&lt;&gt;""),AND(OZ4&gt;=PF$32,OZ4&lt;&gt;""),AND(PE4&gt;=PF$32,PE4&lt;&gt;""),AND(QB4&gt;=QH$32,QB4&lt;&gt;""),AND(QG4&gt;=QH$32,QG4&lt;&gt;""),AND(RD4&gt;=RJ$32,RD4&lt;&gt;""),AND(RI4&gt;=RJ$32,RI4&lt;&gt;""),AND(SF4&gt;=SL$32,SF4&lt;&gt;""),AND(SK4&gt;=SL$32,SK4&lt;&gt;"")),"P","")</f>
        <v>P</v>
      </c>
      <c r="H4" s="36" t="str">
        <f>IF(AND(G4="P",F4=""),"No DD",IF(OR(AND(AJ4&gt;=AN$31,AK4&gt;=AN$35,AJ4&lt;&gt;"",AI4=""),AND(AL4&gt;=AN$31,AM4&gt;=AN$35,AL4&lt;&gt;"",AI4=""),AND(BF4&gt;=BJ$31,BG4&gt;=BJ$35,BF4&lt;&gt;"",BE4=""),AND(BH4&gt;=BJ$31,BI4&gt;=BJ$35,BH4&lt;&gt;"",BE4=""),AND(CB4&gt;=CF$31,CC4&gt;=CF$35,CB4&lt;&gt;"",CA4=""),AND(CD4&gt;=CF$31,CE4&gt;=CF$35,CD4&lt;&gt;""),AND(DC4&gt;=DJ$31,DD4&gt;=DJ$35,DC4&lt;&gt;""),AND(DH4&gt;=DJ$31,DI4&gt;=DJ$35,DH4&lt;&gt;""),AND(EE4&gt;=EL$31,EF4&gt;=EL$35,EE4&lt;&gt;""),AND(EJ4&gt;=EL$31,EK4&gt;=EL$35,EJ4&lt;&gt;""),AND(FG4&gt;=FN$31,FH4&gt;=FN$35,FG4&lt;&gt;""),AND(FL4&gt;=FN$31,FM4&gt;=FN$35,FL4&lt;&gt;""),AND(GI4&gt;=GP$31,GJ4&gt;=GP$35,GI4&lt;&gt;""),AND(GN4&gt;=GP$31,GO4&gt;=GP$35,GN4&lt;&gt;""),AND(HK4&gt;=HR$31,HL4&gt;=HR$35,HK4&lt;&gt;""),AND(HP4&gt;=HR$31,HQ4&gt;=HR$35,HP4&lt;&gt;""),AND(IM4&gt;=IT$31,IN4&gt;=IT$35,IM4&lt;&gt;""),AND(IR4&gt;=IT$31,IS4&gt;=IT$35,IR4&lt;&gt;""),AND(JO4&gt;=JV$31,JP4&gt;=JV$35,JO4&lt;&gt;""),AND(JT4&gt;=JV$31,JU4&gt;=JV$35,JT4&lt;&gt;""),AND(KQ4&gt;=KX$31,KR4&gt;=KX$35,KQ4&lt;&gt;""),AND(KV4&gt;=KX$31,KW4&gt;=KX$35,KV4&lt;&gt;""),AND(LS4&gt;=LZ$31,LT4&gt;=LZ$35,LS4&lt;&gt;""),AND(LX4&gt;=LZ$31,LY4&gt;=LZ$35,LX4&lt;&gt;""),AND(MU4&gt;=NB$31,MV4&gt;=NB$35,MU4&lt;&gt;""),AND(MZ4&gt;=NB$31,NA4&gt;=NB$35,MZ4&lt;&gt;""),AND(NW4&gt;=OD$31,NX4&gt;=OD$35,NW4&lt;&gt;""),AND(OB4&gt;=OD$31,OC4&gt;=OD$35,OB4&lt;&gt;""),AND(OY4&gt;=PF$31,OZ4&gt;=PF$35,OY4&lt;&gt;""),AND(PD4&gt;=PF$31,PE4&gt;=PF$35,PD4&lt;&gt;""),AND(QA4&gt;=QH$31,QB4&gt;=QH$35,QA4&lt;&gt;""),AND(QF4&gt;=QH$31,QG4&gt;=QH$35,QF4&lt;&gt;""),AND(RC4&gt;=RJ$31,RD4&gt;=RJ$35,RC4&lt;&gt;""),AND(RH4&gt;=RJ$31,RI4&gt;=RJ$35,RH4&lt;&gt;""),AND(SE4&gt;=SL$31,SF4&gt;=SL$35,SE4&lt;&gt;""),AND(SJ4&gt;=SL$31,SK4&gt;=SL$35,SJ4&lt;&gt;"")),"Merit",IF(OR(AND(AJ4&gt;=AN$30,AK4&gt;=AN$34,AJ4&lt;&gt;"",AI4=""),AND(AL4&gt;=AN$30,AM4&gt;=AN$34,AL4&lt;&gt;"",AI4=""),AND(BF4&gt;=BJ$30,BG4&gt;=BJ$34,BF4&lt;&gt;"",BE4=""),AND(BH4&gt;=BJ$30,BI4&gt;=BJ$34,BH4&lt;&gt;"",BE4=""),AND(CB4&gt;=CF$30,CC4&gt;=CF$34,CB4&lt;&gt;"",CA4=""),AND(CD4&gt;=CF$30,CE4&gt;=CF$34,CD4&lt;&gt;""),AND(DC4&gt;=DJ$30,DD4&gt;=DJ$34,DC4&lt;&gt;""),AND(DH4&gt;=DJ$30,DI4&gt;=DJ$34,DH4&lt;&gt;""),AND(EE4&gt;=EL$30,EF4&gt;=EL$34,EE4&lt;&gt;""),AND(EJ4&gt;=EL$30,EK4&gt;=EL$34,EJ4&lt;&gt;""),AND(FG4&gt;=FN$30,FH4&gt;=FN$34,FG4&lt;&gt;""),AND(FL4&gt;=FN$30,FM4&gt;=FN$34,FL4&lt;&gt;""),AND(GI4&gt;=GP$30,GJ4&gt;=GP$34,GI4&lt;&gt;""),AND(GN4&gt;=GP$30,GO4&gt;=GP$34,GN4&lt;&gt;""),AND(HK4&gt;=HR$30,HL4&gt;=HR$34,HK4&lt;&gt;""),AND(HP4&gt;=HR$30,HQ4&gt;=HR$34,HP4&lt;&gt;""),AND(IM4&gt;=IT$30,IN4&gt;=IT$34,IM4&lt;&gt;""),AND(IR4&gt;=IT$30,IS4&gt;=IT$34,IR4&lt;&gt;""),AND(JO4&gt;=JV$30,JP4&gt;=JV$34,JO4&lt;&gt;""),AND(JT4&gt;=JV$30,JU4&gt;=JV$34,JT4&lt;&gt;""),AND(KQ4&gt;=KX$30,KR4&gt;=KX$34,KQ4&lt;&gt;""),AND(KV4&gt;=KX$30,KW4&gt;=KX$34,KV4&lt;&gt;""),AND(LS4&gt;=LZ$30,LT4&gt;=LZ$34,LS4&lt;&gt;""),AND(LX4&gt;=LZ$30,LY4&gt;=LZ$34,LX4&lt;&gt;""),AND(MU4&gt;=NB$30,MV4&gt;=NB$34,MU4&lt;&gt;""),AND(MZ4&gt;=NB$30,NA4&gt;=NB$34,MZ4&lt;&gt;""),AND(NW4&gt;=OD$30,NX4&gt;=OD$34,NW4&lt;&gt;""),AND(OB4&gt;=OD$30,OC4&gt;=OD$34,OB4&lt;&gt;""),AND(OY4&gt;=PF$30,OZ4&gt;=PF$34,OY4&lt;&gt;""),AND(PD4&gt;=PF$30,PE4&gt;=PF$34,PD4&lt;&gt;""),AND(QA4&gt;=QH$30,QB4&gt;=QH$34,QA4&lt;&gt;""),AND(QF4&gt;=QH$30,QG4&gt;=QH$34,QF4&lt;&gt;""),AND(RC4&gt;=RJ$30,RD4&gt;=RJ$34,RC4&lt;&gt;""),AND(RH4&gt;=RJ$30,RI4&gt;=RJ$34,RH4&lt;&gt;""),AND(SE4&gt;=SL$30,SF4&gt;=SL$34,SE4&lt;&gt;""),AND(SJ4&gt;=SL$30,SK4&gt;=SL$34,SJ4&lt;&gt;"")),"Excellence",IF(I4="P","Worlds Team",IF(F4="P","National Team","")))))</f>
        <v>Merit</v>
      </c>
      <c r="I4" s="3" t="str">
        <f>IF(OR(AND(AJ4&gt;=AN$29,AK4&gt;=AN$33,AJ4&lt;&gt;"",AI4=""),AND(AL4&gt;=AN$29,AM4&gt;=AN$33,AL4&lt;&gt;"",AI4=""),AND(BF4&gt;=BJ$29,BG4&gt;=BJ$33,BF4&lt;&gt;"",BE4=""),AND(BH4&gt;=BJ$29,BI4&gt;=BJ$33,BH4&lt;&gt;"",BE4=""),AND(CB4&gt;=CF$29,CC4&gt;=CF$33,CB4&lt;&gt;"",CA4=""),AND(CD4&gt;=CF$29,CE4&gt;=CF$33,CD4&lt;&gt;""),AND(DC4&gt;=DJ$29,DD4&gt;=DJ$33,DC4&lt;&gt;""),AND(DH4&gt;=DJ$29,DI4&gt;=DJ$33,DH4&lt;&gt;""),AND(EE4&gt;=EL$29,EF4&gt;=EL$33,EE4&lt;&gt;""),AND(EJ4&gt;=EL$29,EK4&gt;=EL$33,EJ4&lt;&gt;""),AND(FG4&gt;=FN$29,FH4&gt;=FN$33,FG4&lt;&gt;""),AND(FL4&gt;=FN$29,FM4&gt;=FN$33,FL4&lt;&gt;""),AND(GI4&gt;=GP$29,GJ4&gt;=GP$33,GI4&lt;&gt;""),AND(GN4&gt;=GP$29,GO4&gt;=GP$33,GN4&lt;&gt;""),AND(HK4&gt;=HR$29,HL4&gt;=HR$33,HK4&lt;&gt;""),AND(HP4&gt;=HR$29,HQ4&gt;=HR$33,HP4&lt;&gt;""),AND(IM4&gt;=IT$29,IN4&gt;=IT$33,IM4&lt;&gt;""),AND(IR4&gt;=IT$29,IS4&gt;=IT$33,IR4&lt;&gt;""),AND(JO4&gt;=JV$29,JP4&gt;=JV$33,JO4&lt;&gt;""),AND(JT4&gt;=JV$29,JU4&gt;=JV$33,JT4&lt;&gt;""),AND(KQ4&gt;=KX$29,KR4&gt;=KX$33,KQ4&lt;&gt;""),AND(KV4&gt;=KX$29,KW4&gt;=KX$33,KV4&lt;&gt;""),AND(LS4&gt;=LZ$29,LT4&gt;=LZ$33,LS4&lt;&gt;""),AND(LX4&gt;=LZ$29,LY4&gt;=LZ$33,LX4&lt;&gt;""),AND(MU4&gt;=NB$29,MV4&gt;=NB$33,MU4&lt;&gt;""),AND(MZ4&gt;=NB$29,NA4&gt;=NB$33,MZ4&lt;&gt;""),AND(NW4&gt;=OD$29,NX4&gt;=OD$33,NW4&lt;&gt;""),AND(OB4&gt;=OD$29,OC4&gt;=OD$33,OB4&lt;&gt;""),AND(OY4&gt;=PF$29,OZ4&gt;=PF$33,OY4&lt;&gt;""),AND(PD4&gt;=PF$29,PE4&gt;=PF$33,PD4&lt;&gt;""),AND(QA4&gt;=QH$29,QB4&gt;=QH$33,QA4&lt;&gt;""),AND(QF4&gt;=QH$29,QG4&gt;=QH$33,QF4&lt;&gt;""),AND(RC4&gt;=RJ$29,RD4&gt;=RJ$33,RC4&lt;&gt;""),AND(RH4&gt;=RJ$29,RI4&gt;=RJ$33,RH4&lt;&gt;""),AND(SE4&gt;=SL$29,SF4&gt;=SL$33,SE4&lt;&gt;""),AND(SJ4&gt;=SL$29,SK4&gt;=SL$33,SJ4&lt;&gt;"")),"P","")</f>
        <v>P</v>
      </c>
      <c r="J4" s="8">
        <f>IF(COUNT(AK4,BG4,CC4)&gt;0,LARGE((AK4,BG4,CC4),1),0)</f>
        <v>52.499999999999993</v>
      </c>
      <c r="K4" s="8" t="str">
        <f>IF(J4=0,"",IF(J4=CC4,$BK$1,IF(J4=BG4,$AO$1,IF(J4=AK4,$S$1,""))))</f>
        <v>2025 3rd Domestic Trial</v>
      </c>
      <c r="L4" s="8">
        <f>IF(COUNT(AK4,BG4,CC4)&gt;1,LARGE((AK4,BG4,CC4),2),0)</f>
        <v>51.800000000000004</v>
      </c>
      <c r="M4" s="8" t="str">
        <f>IF(K4=0,"",IF(AND(L4=J4,L4=AK4,K4=BG4),$S$1,IF(AND(L4=J4,L4=AK4,L4=CC4),$S$1,IF(AND(L4=J4,L4=CC4,L4=BG4),$AO$1,IF(L4=CC4,$BK$1,IF(L4=BG4,$AO$1,IF(L4=AK4,$S$1,"")))))))</f>
        <v>2025 Elite Canada</v>
      </c>
      <c r="N4" s="8">
        <f>IF(MAX(AM4,BI4,CE4)&gt;0,MAX(AM4,BI4,CE4),0)</f>
        <v>52.7</v>
      </c>
      <c r="O4" s="8" t="str">
        <f>IF(N4=0,"",IF(N4=CE4,$BK$1,IF(N4=BI4,$AO$1,IF(N4=AM4,$S$1,""))))</f>
        <v>2025 Nationals</v>
      </c>
      <c r="P4" s="8" t="str">
        <f>IF(MAX(CG4:CH4)&gt;0,MAX(CG4:CH4),"")</f>
        <v/>
      </c>
      <c r="Q4" s="11" t="str">
        <f>IF(P4="","",IF(P4=CG4,"("&amp;CG$2&amp;")",IF(P4=CH4,"("&amp;CH$2&amp;")")))</f>
        <v/>
      </c>
      <c r="R4" s="8" t="str">
        <f>IF(P4="","",IF(P4=CG4,IF(P4+IF(L4="",0,L4)=SF4,$RK$1,IF(P4+IF(L4="",0,L4)=RD4,$QI$1,IF(P4+IF(L4="",0,L4)=QB4,$PG$1,IF(P4+IF(L4="",0,L4)=OZ4,$OE$1,IF(P4+IF(L4="",0,L4)=NX4,$NC$1,IF(P4+IF(L4="",0,L4)=MV4,$MA$1,IF(P4+IF(L4="",0,L4)=LT4,$KY$1,IF(P4+IF(L4="",0,L4)=KR4,$JW$1,IF(P4+IF(L4="",0,L4)=JP4,$IU$1,IF(P4+IF(L4="",0,L4)=IN4,$HS$1,IF(P4+IF(L4="",0,L4)=HL4,$GQ$1,IF(P4+IF(L4="",0,L4)=GJ4,$FO$1,IF(P4+IF(L4="",0,L4)=FH4,$EM$1,IF(P4+IF(L4="",0,L4)=EF4,$DK$1,IF(P4+IF(L4="",0,L4)=DD4,$CI$1))))))))))))))),IF(P4=CH4,IF(P4+IF(N4="",0,N4)=SK4,$RK$1,IF(P4+IF(N4="",0,N4)=RI4,$QI$1,IF(P4+IF(N4="",0,N4)=QG4,$PG$1,IF(P4+IF(N4="",0,N4)=PE4,$OE$1,IF(P4+IF(N4="",0,N4)=OC4,$NC$1,IF(P4+IF(N4="",0,N4)=NA4,$MA$1,IF(P4+IF(N4="",0,N4)=LY4,$KY$1,IF(P4+IF(N4="",0,N4)=KW4,$JW$1,IF(P4+IF(N4="",0,N4)=JU4,$IU$1,IF(P4+IF(N4="",0,N4)=IS4,$HS$1,IF(P4+IF(N4="",0,N4)=HQ4,$GQ$1,IF(P4+IF(N4="",0,N4)=GO4,$FO$1,IF(P4+IF(N4="",0,N4)=FM4,$EM$1,IF(P4+IF(N4="",0,N4)=EK4,$DK$1,IF(P4+IF(N4="",0,N4)=DI4,$CI$1))))))))))))))))))</f>
        <v/>
      </c>
      <c r="S4" s="19">
        <v>18.600000000000001</v>
      </c>
      <c r="T4" s="19">
        <v>6.8</v>
      </c>
      <c r="U4" s="19">
        <v>0</v>
      </c>
      <c r="V4" s="19">
        <v>0.3</v>
      </c>
      <c r="W4" s="19">
        <v>18.600000000000001</v>
      </c>
      <c r="X4" s="19">
        <v>7.2</v>
      </c>
      <c r="Y4" s="19">
        <v>0</v>
      </c>
      <c r="Z4" s="19">
        <v>0.3</v>
      </c>
      <c r="AA4" s="19">
        <v>18.2</v>
      </c>
      <c r="AB4" s="19">
        <v>6.8</v>
      </c>
      <c r="AC4" s="19">
        <v>0</v>
      </c>
      <c r="AD4" s="19">
        <v>0.6</v>
      </c>
      <c r="AE4" s="19">
        <v>17.2</v>
      </c>
      <c r="AF4" s="19">
        <v>6.4</v>
      </c>
      <c r="AG4" s="19">
        <v>0.2</v>
      </c>
      <c r="AH4" s="19">
        <v>0</v>
      </c>
      <c r="AI4" s="27"/>
      <c r="AJ4" s="40">
        <f>IF(SUM(T4,X4)&gt;0,SUM(T4,X4),"")</f>
        <v>14</v>
      </c>
      <c r="AK4" s="40">
        <f>IF(SUM(S4:T4,V4:X4,Z4)-U4-Y4&gt;0,SUM(S4:T4,V4:X4,Z4)-U4-Y4,"")</f>
        <v>51.800000000000004</v>
      </c>
      <c r="AL4" s="40">
        <f>IF(SUM(AB4,AF4)&gt;0,SUM(AB4,AF4),"")</f>
        <v>13.2</v>
      </c>
      <c r="AM4" s="40">
        <f>IF(SUM(AA4:AB4,AD4:AF4,AH4)-SUM(AC4,AG4)&gt;0,SUM(AA4:AB4,AD4:AF4,AH4)-SUM(AC4,AG4),"")</f>
        <v>48.999999999999993</v>
      </c>
      <c r="AN4" s="40">
        <f>IF(SUM(AK4,AM4)&gt;0,SUM(AK4,AM4),"")</f>
        <v>100.8</v>
      </c>
      <c r="AO4" s="18">
        <v>19</v>
      </c>
      <c r="AP4" s="18">
        <v>7.2</v>
      </c>
      <c r="AQ4" s="18">
        <v>0</v>
      </c>
      <c r="AR4" s="18">
        <v>0.3</v>
      </c>
      <c r="AS4" s="18">
        <v>17.899999999999999</v>
      </c>
      <c r="AT4" s="18">
        <v>6.8</v>
      </c>
      <c r="AU4" s="18">
        <v>0.8</v>
      </c>
      <c r="AV4" s="18">
        <v>0.3</v>
      </c>
      <c r="AW4" s="18">
        <v>18.8</v>
      </c>
      <c r="AX4" s="18">
        <v>8.4</v>
      </c>
      <c r="AY4" s="18">
        <v>0.6</v>
      </c>
      <c r="AZ4" s="18">
        <v>0.6</v>
      </c>
      <c r="BA4" s="18">
        <v>18.600000000000001</v>
      </c>
      <c r="BB4" s="18">
        <v>6.8</v>
      </c>
      <c r="BC4" s="18">
        <v>0.2</v>
      </c>
      <c r="BD4" s="18">
        <v>0.3</v>
      </c>
      <c r="BE4" s="28"/>
      <c r="BF4" s="11">
        <f>IF(SUM(AP4,AT4)&gt;0,SUM(AP4,AT4),"")</f>
        <v>14</v>
      </c>
      <c r="BG4" s="11">
        <f>IF(SUM(AO4:AP4,AR4:AT4,AV4)-AQ4-AU4&gt;0,SUM(AO4:AP4,AR4:AT4,AV4)-AQ4-AU4,"")</f>
        <v>50.699999999999996</v>
      </c>
      <c r="BH4" s="11">
        <f>IF(SUM(AX4,BB4)&gt;0,SUM(AX4,BB4),"")</f>
        <v>15.2</v>
      </c>
      <c r="BI4" s="11">
        <f>IF(SUM(AW4:AX4,AZ4:BB4,BD4)-SUM(AY4,BC4)&gt;0,SUM(AW4:AX4,AZ4:BB4,BD4)-SUM(AY4,BC4),"")</f>
        <v>52.7</v>
      </c>
      <c r="BJ4" s="11">
        <f>IF(SUM(BG4,BI4)&gt;0,SUM(BG4,BI4),"")</f>
        <v>103.4</v>
      </c>
      <c r="BK4" s="19">
        <v>19</v>
      </c>
      <c r="BL4" s="19">
        <v>7.2</v>
      </c>
      <c r="BM4" s="19">
        <v>0.6</v>
      </c>
      <c r="BN4" s="19">
        <v>0.3</v>
      </c>
      <c r="BO4" s="19">
        <v>18.899999999999999</v>
      </c>
      <c r="BP4" s="19">
        <v>7.6</v>
      </c>
      <c r="BQ4" s="19">
        <v>0.2</v>
      </c>
      <c r="BR4" s="19">
        <v>0.3</v>
      </c>
      <c r="BS4" s="19">
        <v>18.8</v>
      </c>
      <c r="BT4" s="19">
        <v>7.2</v>
      </c>
      <c r="BU4" s="19">
        <v>0.2</v>
      </c>
      <c r="BV4" s="19">
        <v>0.3</v>
      </c>
      <c r="BW4" s="19">
        <v>15.3</v>
      </c>
      <c r="BX4" s="19">
        <v>3.2</v>
      </c>
      <c r="BY4" s="19">
        <v>0</v>
      </c>
      <c r="BZ4" s="19">
        <v>0.3</v>
      </c>
      <c r="CA4" s="27"/>
      <c r="CB4" s="40">
        <f>IF(SUM(BL4,BP4)&gt;0,SUM(BL4,BP4),"")</f>
        <v>14.8</v>
      </c>
      <c r="CC4" s="40">
        <f>IF(SUM(BK4:BL4,BN4:BP4,BR4)-BM4-BQ4&gt;0,SUM(BK4:BL4,BN4:BP4,BR4)-BM4-BQ4,"")</f>
        <v>52.499999999999993</v>
      </c>
      <c r="CD4" s="40">
        <f>IF(SUM(BT4,BX4)&gt;0,SUM(BT4,BX4),"")</f>
        <v>10.4</v>
      </c>
      <c r="CE4" s="40">
        <f>IF(SUM(BS4:BT4,BV4:BX4,BZ4)-SUM(BU4,BY4)&gt;0,SUM(BS4:BT4,BV4:BX4,BZ4)-SUM(BU4,BY4),"")</f>
        <v>44.9</v>
      </c>
      <c r="CF4" s="40">
        <f>IF(SUM(CC4,CE4)&gt;0,SUM(CC4,CE4),"")</f>
        <v>97.399999999999991</v>
      </c>
      <c r="CG4" s="51" t="str">
        <f>IF(MAX(DD4,EF4,FH4,GJ4,HL4,IN4,JP4,KR4,LT4,MV4,NX4,OZ4,QB4,RD4,SF4)-IF(L4="",0,L4)&gt;0.001,MAX(DD4,EF4,FH4,GJ4,HL4,IN4,JP4,KR4,LT4,MV4,NX4,OZ4,QB4,RD4,SF4)-IF(L4="",0,L4),"")</f>
        <v/>
      </c>
      <c r="CH4" s="51" t="str">
        <f>IF(MAX(DI4,EK4,FM4,GO4,HQ4,IS4,JU4,KW4,LY4,NA4,OC4,PE4,QG4,RI4,SK4)-IF(N4="",0,N4)&gt;0.001,MAX(DI4,EK4,FM4,GO4,HQ4,IS4,JU4,KW4,LY4,NA4,OC4,PE4,QG4,RI4,SK4)-IF(N4="",0,N4),"")</f>
        <v/>
      </c>
      <c r="CI4" s="17">
        <v>19</v>
      </c>
      <c r="CJ4" s="17">
        <v>7.2</v>
      </c>
      <c r="CK4" s="17">
        <v>0</v>
      </c>
      <c r="CL4" s="17">
        <v>0</v>
      </c>
      <c r="CM4" s="17">
        <v>18.600000000000001</v>
      </c>
      <c r="CN4" s="17">
        <v>6.8</v>
      </c>
      <c r="CO4" s="17">
        <v>0</v>
      </c>
      <c r="CP4" s="17">
        <v>0</v>
      </c>
      <c r="CQ4" s="17"/>
      <c r="CR4" s="17"/>
      <c r="CS4" s="17"/>
      <c r="CT4" s="17"/>
      <c r="CU4" s="17">
        <v>18.8</v>
      </c>
      <c r="CV4" s="17">
        <v>7.2</v>
      </c>
      <c r="CW4" s="17">
        <v>0.6</v>
      </c>
      <c r="CX4" s="17">
        <v>0</v>
      </c>
      <c r="CY4" s="17"/>
      <c r="CZ4" s="17"/>
      <c r="DA4" s="17"/>
      <c r="DB4" s="17"/>
      <c r="DC4" s="40">
        <f>IF(SUM(CJ4,CN4)&gt;0,SUM(CJ4,CN4),"")</f>
        <v>14</v>
      </c>
      <c r="DD4" s="40">
        <f>IF(SUM(CI4:CJ4,CL4:CN4,CP4)-CK4-CO4&gt;0,SUM(CI4:CJ4,CL4:CN4,CP4)-CK4-CO4,"")</f>
        <v>51.599999999999994</v>
      </c>
      <c r="DE4" s="40" t="str">
        <f>IF(SUM(CQ4:CR4,CT4)-CS4&gt;0,SUM(CQ4:CR4,CT4)-CS4,"")</f>
        <v/>
      </c>
      <c r="DF4" s="40">
        <f>IF(SUM(CJ4,CN4,CR4)&gt;0,SUM(CJ4,CN4,CR4),"")</f>
        <v>14</v>
      </c>
      <c r="DG4" s="40">
        <f>IF(SUM(DD4,DE4)&gt;0,SUM(DD4,DE4),"")</f>
        <v>51.599999999999994</v>
      </c>
      <c r="DH4" s="40">
        <f>IF(SUM(CV4,CZ4)&gt;0,SUM(CV4,CZ4),"")</f>
        <v>7.2</v>
      </c>
      <c r="DI4" s="40">
        <f>IF(SUM(CU4:CV4,CX4:CZ4,DB4)-SUM(CW4,DA4)&gt;0,SUM(CU4:CV4,CX4:CZ4,DB4)-SUM(CW4,DA4),"")</f>
        <v>25.4</v>
      </c>
      <c r="DJ4" s="40">
        <f>IF(SUM(DD4,DE4,DI4)&gt;0,SUM(DD4,DE4,DI4),"")</f>
        <v>77</v>
      </c>
      <c r="DK4" s="18"/>
      <c r="DL4" s="18"/>
      <c r="DM4" s="18"/>
      <c r="DN4" s="18"/>
      <c r="DO4" s="18"/>
      <c r="DP4" s="18"/>
      <c r="DQ4" s="18"/>
      <c r="DR4" s="18"/>
      <c r="DS4" s="18"/>
      <c r="DT4" s="18"/>
      <c r="DU4" s="18"/>
      <c r="DV4" s="18"/>
      <c r="DW4" s="18"/>
      <c r="DX4" s="18"/>
      <c r="DY4" s="18"/>
      <c r="DZ4" s="18"/>
      <c r="EA4" s="18"/>
      <c r="EB4" s="18"/>
      <c r="EC4" s="18"/>
      <c r="ED4" s="18"/>
      <c r="EE4" s="11" t="str">
        <f>IF(SUM(DL4,DP4)&gt;0,SUM(DL4,DP4),"")</f>
        <v/>
      </c>
      <c r="EF4" s="11" t="str">
        <f>IF(SUM(DK4:DL4,DN4:DP4,DR4)-DM4-DQ4&gt;0,SUM(DK4:DL4,DN4:DP4,DR4)-DM4-DQ4,"")</f>
        <v/>
      </c>
      <c r="EG4" s="11" t="str">
        <f>IF(SUM(DS4:DT4,DV4)-DU4&gt;0,SUM(DS4:DT4,DV4)-DU4,"")</f>
        <v/>
      </c>
      <c r="EH4" s="11" t="str">
        <f>IF(SUM(DL4,DP4,DT4)&gt;0,SUM(DL4,DP4,DT4),"")</f>
        <v/>
      </c>
      <c r="EI4" s="11" t="str">
        <f>IF(SUM(EF4,EG4)&gt;0,SUM(EF4,EG4),"")</f>
        <v/>
      </c>
      <c r="EJ4" s="11" t="str">
        <f>IF(SUM(DX4,EB4)&gt;0,SUM(DX4,EB4),"")</f>
        <v/>
      </c>
      <c r="EK4" s="11" t="str">
        <f>IF(SUM(DW4:DX4,DZ4:EB4,ED4)-SUM(DY4,EC4)&gt;0,SUM(DW4:DX4,DZ4:EB4,ED4)-SUM(DY4,EC4),"")</f>
        <v/>
      </c>
      <c r="EL4" s="11" t="str">
        <f>IF(SUM(EF4,EG4,EK4)&gt;0,SUM(EF4,EG4,EK4),"")</f>
        <v/>
      </c>
      <c r="EM4" s="17">
        <v>16.399999999999999</v>
      </c>
      <c r="EN4" s="17">
        <v>7.6</v>
      </c>
      <c r="EO4" s="17">
        <v>0.8</v>
      </c>
      <c r="EP4" s="17">
        <v>0</v>
      </c>
      <c r="EQ4" s="17">
        <v>17.8</v>
      </c>
      <c r="ER4" s="17">
        <v>6</v>
      </c>
      <c r="ES4" s="17">
        <v>0.2</v>
      </c>
      <c r="ET4" s="17">
        <v>0</v>
      </c>
      <c r="EU4" s="17"/>
      <c r="EV4" s="17"/>
      <c r="EW4" s="17"/>
      <c r="EX4" s="17"/>
      <c r="EY4" s="17">
        <v>18.600000000000001</v>
      </c>
      <c r="EZ4" s="17">
        <v>8.4</v>
      </c>
      <c r="FA4" s="17">
        <v>0</v>
      </c>
      <c r="FB4" s="17">
        <v>0</v>
      </c>
      <c r="FC4" s="17">
        <v>18.5</v>
      </c>
      <c r="FD4" s="17">
        <v>7.2</v>
      </c>
      <c r="FE4" s="17">
        <v>0</v>
      </c>
      <c r="FF4" s="17">
        <v>0</v>
      </c>
      <c r="FG4" s="40">
        <f>IF(SUM(EN4,ER4)&gt;0,SUM(EN4,ER4),"")</f>
        <v>13.6</v>
      </c>
      <c r="FH4" s="40">
        <f>IF(SUM(EM4:EN4,EP4:ER4,ET4)-EO4-ES4&gt;0,SUM(EM4:EN4,EP4:ER4,ET4)-EO4-ES4,"")</f>
        <v>46.8</v>
      </c>
      <c r="FI4" s="40" t="str">
        <f>IF(SUM(EU4:EV4,EX4)-EW4&gt;0,SUM(EU4:EV4,EX4)-EW4,"")</f>
        <v/>
      </c>
      <c r="FJ4" s="40">
        <f>IF(SUM(EN4,ER4,EV4)&gt;0,SUM(EN4,ER4,EV4),"")</f>
        <v>13.6</v>
      </c>
      <c r="FK4" s="40">
        <f>IF(SUM(FH4,FI4)&gt;0,SUM(FH4,FI4),"")</f>
        <v>46.8</v>
      </c>
      <c r="FL4" s="40">
        <f>IF(SUM(EZ4,FD4)&gt;0,SUM(EZ4,FD4),"")</f>
        <v>15.600000000000001</v>
      </c>
      <c r="FM4" s="40">
        <f>IF(SUM(EY4:EZ4,FB4:FD4,FF4)-SUM(FA4,FE4)&gt;0,SUM(EY4:EZ4,FB4:FD4,FF4)-SUM(FA4,FE4),"")</f>
        <v>52.7</v>
      </c>
      <c r="FN4" s="40">
        <f>IF(SUM(FH4,FI4,FM4)&gt;0,SUM(FH4,FI4,FM4),"")</f>
        <v>99.5</v>
      </c>
      <c r="FO4" s="18">
        <v>18.399999999999999</v>
      </c>
      <c r="FP4" s="18">
        <v>7.2</v>
      </c>
      <c r="FQ4" s="18">
        <v>0.2</v>
      </c>
      <c r="FR4" s="18">
        <v>0</v>
      </c>
      <c r="FS4" s="18">
        <v>18.600000000000001</v>
      </c>
      <c r="FT4" s="18">
        <v>6.8</v>
      </c>
      <c r="FU4" s="18">
        <v>0</v>
      </c>
      <c r="FV4" s="18">
        <v>0</v>
      </c>
      <c r="FW4" s="18">
        <v>15.4</v>
      </c>
      <c r="FX4" s="18">
        <v>4</v>
      </c>
      <c r="FY4" s="18">
        <v>0</v>
      </c>
      <c r="FZ4" s="18">
        <v>0</v>
      </c>
      <c r="GA4" s="18"/>
      <c r="GB4" s="18"/>
      <c r="GC4" s="18"/>
      <c r="GD4" s="18"/>
      <c r="GE4" s="18"/>
      <c r="GF4" s="18"/>
      <c r="GG4" s="18"/>
      <c r="GH4" s="18"/>
      <c r="GI4" s="11">
        <f>IF(SUM(FP4,FT4)&gt;0,SUM(FP4,FT4),"")</f>
        <v>14</v>
      </c>
      <c r="GJ4" s="11">
        <f>IF(SUM(FO4:FP4,FR4:FT4,FV4)-FQ4-FU4&gt;0,SUM(FO4:FP4,FR4:FT4,FV4)-FQ4-FU4,"")</f>
        <v>50.8</v>
      </c>
      <c r="GK4" s="11">
        <f>IF(SUM(FW4:FX4,FZ4)-FY4&gt;0,SUM(FW4:FX4,FZ4)-FY4,"")</f>
        <v>19.399999999999999</v>
      </c>
      <c r="GL4" s="11">
        <f>IF(SUM(FP4,FT4,FX4)&gt;0,SUM(FP4,FT4,FX4),"")</f>
        <v>18</v>
      </c>
      <c r="GM4" s="11">
        <f>IF(SUM(GJ4,GK4)&gt;0,SUM(GJ4,GK4),"")</f>
        <v>70.199999999999989</v>
      </c>
      <c r="GN4" s="11" t="str">
        <f>IF(SUM(GB4,GF4)&gt;0,SUM(GB4,GF4),"")</f>
        <v/>
      </c>
      <c r="GO4" s="11" t="str">
        <f>IF(SUM(GA4:GB4,GD4:GF4,GH4)-SUM(GC4,GG4)&gt;0,SUM(GA4:GB4,GD4:GF4,GH4)-SUM(GC4,GG4),"")</f>
        <v/>
      </c>
      <c r="GP4" s="11">
        <f>IF(SUM(GJ4,GK4,GO4)&gt;0,SUM(GJ4,GK4,GO4),"")</f>
        <v>70.199999999999989</v>
      </c>
      <c r="GQ4" s="17"/>
      <c r="GR4" s="17"/>
      <c r="GS4" s="17"/>
      <c r="GT4" s="17"/>
      <c r="GU4" s="17"/>
      <c r="GV4" s="17"/>
      <c r="GW4" s="17"/>
      <c r="GX4" s="17"/>
      <c r="GY4" s="17"/>
      <c r="GZ4" s="17"/>
      <c r="HA4" s="17"/>
      <c r="HB4" s="17"/>
      <c r="HC4" s="17"/>
      <c r="HD4" s="17"/>
      <c r="HE4" s="17"/>
      <c r="HF4" s="17"/>
      <c r="HG4" s="17"/>
      <c r="HH4" s="17"/>
      <c r="HI4" s="17"/>
      <c r="HJ4" s="17"/>
      <c r="HK4" s="40" t="str">
        <f>IF(SUM(GR4,GV4)&gt;0,SUM(GR4,GV4),"")</f>
        <v/>
      </c>
      <c r="HL4" s="40" t="str">
        <f>IF(SUM(GQ4:GR4,GT4:GV4,GX4)-GS4-GW4&gt;0,SUM(GQ4:GR4,GT4:GV4,GX4)-GS4-GW4,"")</f>
        <v/>
      </c>
      <c r="HM4" s="40" t="str">
        <f>IF(SUM(GY4:GZ4,HB4)-HA4&gt;0,SUM(GY4:GZ4,HB4)-HA4,"")</f>
        <v/>
      </c>
      <c r="HN4" s="40" t="str">
        <f>IF(SUM(GR4,GV4,GZ4)&gt;0,SUM(GR4,GV4,GZ4),"")</f>
        <v/>
      </c>
      <c r="HO4" s="40" t="str">
        <f>IF(SUM(HL4,HM4)&gt;0,SUM(HL4,HM4),"")</f>
        <v/>
      </c>
      <c r="HP4" s="40" t="str">
        <f>IF(SUM(HD4,HH4)&gt;0,SUM(HD4,HH4),"")</f>
        <v/>
      </c>
      <c r="HQ4" s="40" t="str">
        <f>IF(SUM(HC4:HD4,HF4:HH4,HJ4)-SUM(HE4,HI4)&gt;0,SUM(HC4:HD4,HF4:HH4,HJ4)-SUM(HE4,HI4),"")</f>
        <v/>
      </c>
      <c r="HR4" s="40" t="str">
        <f>IF(SUM(HL4,HM4,HQ4)&gt;0,SUM(HL4,HM4,HQ4),"")</f>
        <v/>
      </c>
      <c r="HS4" s="18"/>
      <c r="HT4" s="18"/>
      <c r="HU4" s="18"/>
      <c r="HV4" s="18"/>
      <c r="HW4" s="18"/>
      <c r="HX4" s="18"/>
      <c r="HY4" s="18"/>
      <c r="HZ4" s="18"/>
      <c r="IA4" s="18"/>
      <c r="IB4" s="18"/>
      <c r="IC4" s="18"/>
      <c r="ID4" s="18"/>
      <c r="IE4" s="18"/>
      <c r="IF4" s="18"/>
      <c r="IG4" s="18"/>
      <c r="IH4" s="18"/>
      <c r="II4" s="18"/>
      <c r="IJ4" s="18"/>
      <c r="IK4" s="18"/>
      <c r="IL4" s="18"/>
      <c r="IM4" s="11" t="str">
        <f>IF(SUM(HT4,HX4)&gt;0,SUM(HT4,HX4),"")</f>
        <v/>
      </c>
      <c r="IN4" s="11" t="str">
        <f>IF(SUM(HS4:HT4,HV4:HX4,HZ4)-HU4-HY4&gt;0,SUM(HS4:HT4,HV4:HX4,HZ4)-HU4-HY4,"")</f>
        <v/>
      </c>
      <c r="IO4" s="11" t="str">
        <f>IF(SUM(IA4:IB4,ID4)-IC4&gt;0,SUM(IA4:IB4,ID4)-IC4,"")</f>
        <v/>
      </c>
      <c r="IP4" s="11" t="str">
        <f>IF(SUM(HT4,HX4,IB4)&gt;0,SUM(HT4,HX4,IB4),"")</f>
        <v/>
      </c>
      <c r="IQ4" s="11" t="str">
        <f>IF(SUM(IN4,IO4)&gt;0,SUM(IN4,IO4),"")</f>
        <v/>
      </c>
      <c r="IR4" s="11" t="str">
        <f>IF(SUM(IF4,IJ4)&gt;0,SUM(IF4,IJ4),"")</f>
        <v/>
      </c>
      <c r="IS4" s="11" t="str">
        <f>IF(SUM(IE4:IF4,IH4:IJ4,IL4)-SUM(IG4,IK4)&gt;0,SUM(IE4:IF4,IH4:IJ4,IL4)-SUM(IG4,IK4),"")</f>
        <v/>
      </c>
      <c r="IT4" s="11" t="str">
        <f>IF(SUM(IN4,IO4,IS4)&gt;0,SUM(IN4,IO4,IS4),"")</f>
        <v/>
      </c>
      <c r="IU4" s="17"/>
      <c r="IV4" s="17"/>
      <c r="IW4" s="17"/>
      <c r="IX4" s="17"/>
      <c r="IY4" s="17"/>
      <c r="IZ4" s="17"/>
      <c r="JA4" s="17"/>
      <c r="JB4" s="17"/>
      <c r="JC4" s="17"/>
      <c r="JD4" s="17"/>
      <c r="JE4" s="17"/>
      <c r="JF4" s="17"/>
      <c r="JG4" s="17"/>
      <c r="JH4" s="17"/>
      <c r="JI4" s="17"/>
      <c r="JJ4" s="17"/>
      <c r="JK4" s="17"/>
      <c r="JL4" s="17"/>
      <c r="JM4" s="17"/>
      <c r="JN4" s="17"/>
      <c r="JO4" s="40" t="str">
        <f>IF(SUM(IV4,IZ4)&gt;0,SUM(IV4,IZ4),"")</f>
        <v/>
      </c>
      <c r="JP4" s="40" t="str">
        <f>IF(SUM(IU4:IV4,IX4:IZ4,JB4)-IW4-JA4&gt;0,SUM(IU4:IV4,IX4:IZ4,JB4)-IW4-JA4,"")</f>
        <v/>
      </c>
      <c r="JQ4" s="40" t="str">
        <f>IF(SUM(JC4:JD4,JF4)-JE4&gt;0,SUM(JC4:JD4,JF4)-JE4,"")</f>
        <v/>
      </c>
      <c r="JR4" s="40" t="str">
        <f>IF(SUM(IV4,IZ4,JD4)&gt;0,SUM(IV4,IZ4,JD4),"")</f>
        <v/>
      </c>
      <c r="JS4" s="40" t="str">
        <f>IF(SUM(JP4,JQ4)&gt;0,SUM(JP4,JQ4),"")</f>
        <v/>
      </c>
      <c r="JT4" s="40" t="str">
        <f>IF(SUM(JH4,JL4)&gt;0,SUM(JH4,JL4),"")</f>
        <v/>
      </c>
      <c r="JU4" s="40" t="str">
        <f>IF(SUM(JG4:JH4,JJ4:JL4,JN4)-SUM(JI4,JM4)&gt;0,SUM(JG4:JH4,JJ4:JL4,JN4)-SUM(JI4,JM4),"")</f>
        <v/>
      </c>
      <c r="JV4" s="40" t="str">
        <f>IF(SUM(JP4,JQ4,JU4)&gt;0,SUM(JP4,JQ4,JU4),"")</f>
        <v/>
      </c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8"/>
      <c r="KM4" s="18"/>
      <c r="KN4" s="18"/>
      <c r="KO4" s="18"/>
      <c r="KP4" s="18"/>
      <c r="KQ4" s="11" t="str">
        <f>IF(SUM(JX4,KB4)&gt;0,SUM(JX4,KB4),"")</f>
        <v/>
      </c>
      <c r="KR4" s="11" t="str">
        <f>IF(SUM(JW4:JX4,JZ4:KB4,KD4)-JY4-KC4&gt;0,SUM(JW4:JX4,JZ4:KB4,KD4)-JY4-KC4,"")</f>
        <v/>
      </c>
      <c r="KS4" s="11" t="str">
        <f>IF(SUM(KE4:KF4,KH4)-KG4&gt;0,SUM(KE4:KF4,KH4)-KG4,"")</f>
        <v/>
      </c>
      <c r="KT4" s="11" t="str">
        <f>IF(SUM(JX4,KB4,KF4)&gt;0,SUM(JX4,KB4,KF4),"")</f>
        <v/>
      </c>
      <c r="KU4" s="11" t="str">
        <f>IF(SUM(KR4,KS4)&gt;0,SUM(KR4,KS4),"")</f>
        <v/>
      </c>
      <c r="KV4" s="11" t="str">
        <f>IF(SUM(KJ4,KN4)&gt;0,SUM(KJ4,KN4),"")</f>
        <v/>
      </c>
      <c r="KW4" s="11" t="str">
        <f>IF(SUM(KI4:KJ4,KL4:KN4,KP4)-SUM(KK4,KO4)&gt;0,SUM(KI4:KJ4,KL4:KN4,KP4)-SUM(KK4,KO4),"")</f>
        <v/>
      </c>
      <c r="KX4" s="11" t="str">
        <f>IF(SUM(KR4,KS4,KW4)&gt;0,SUM(KR4,KS4,KW4),"")</f>
        <v/>
      </c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40" t="str">
        <f>IF(SUM(KZ4,LD4)&gt;0,SUM(KZ4,LD4),"")</f>
        <v/>
      </c>
      <c r="LT4" s="40" t="str">
        <f>IF(SUM(KY4:KZ4,LB4:LD4,LF4)-LA4-LE4&gt;0,SUM(KY4:KZ4,LB4:LD4,LF4)-LA4-LE4,"")</f>
        <v/>
      </c>
      <c r="LU4" s="40" t="str">
        <f>IF(SUM(LG4:LH4,LJ4)-LI4&gt;0,SUM(LG4:LH4,LJ4)-LI4,"")</f>
        <v/>
      </c>
      <c r="LV4" s="40" t="str">
        <f>IF(SUM(KZ4,LD4,LH4)&gt;0,SUM(KZ4,LD4,LH4),"")</f>
        <v/>
      </c>
      <c r="LW4" s="40" t="str">
        <f>IF(SUM(LT4,LU4)&gt;0,SUM(LT4,LU4),"")</f>
        <v/>
      </c>
      <c r="LX4" s="40" t="str">
        <f>IF(SUM(LL4,LP4)&gt;0,SUM(LL4,LP4),"")</f>
        <v/>
      </c>
      <c r="LY4" s="40" t="str">
        <f>IF(SUM(LK4:LL4,LN4:LP4,LR4)-SUM(LM4,LQ4)&gt;0,SUM(LK4:LL4,LN4:LP4,LR4)-SUM(LM4,LQ4),"")</f>
        <v/>
      </c>
      <c r="LZ4" s="40" t="str">
        <f>IF(SUM(LT4,LU4,LY4)&gt;0,SUM(LT4,LU4,LY4),"")</f>
        <v/>
      </c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1" t="str">
        <f>IF(SUM(MB4,MF4)&gt;0,SUM(MB4,MF4),"")</f>
        <v/>
      </c>
      <c r="MV4" s="11" t="str">
        <f>IF(SUM(MA4:MB4,MD4:MF4,MH4)-MC4-MG4&gt;0,SUM(MA4:MB4,MD4:MF4,MH4)-MC4-MG4,"")</f>
        <v/>
      </c>
      <c r="MW4" s="11" t="str">
        <f>IF(SUM(MI4:MJ4,ML4)-MK4&gt;0,SUM(MI4:MJ4,ML4)-MK4,"")</f>
        <v/>
      </c>
      <c r="MX4" s="11" t="str">
        <f>IF(SUM(MB4,MF4,MJ4)&gt;0,SUM(MB4,MF4,MJ4),"")</f>
        <v/>
      </c>
      <c r="MY4" s="11" t="str">
        <f>IF(SUM(MV4,MW4)&gt;0,SUM(MV4,MW4),"")</f>
        <v/>
      </c>
      <c r="MZ4" s="11" t="str">
        <f>IF(SUM(MN4,MR4)&gt;0,SUM(MN4,MR4),"")</f>
        <v/>
      </c>
      <c r="NA4" s="11" t="str">
        <f>IF(SUM(MM4:MN4,MP4:MR4,MT4)-SUM(MO4,MS4)&gt;0,SUM(MM4:MN4,MP4:MR4,MT4)-SUM(MO4,MS4),"")</f>
        <v/>
      </c>
      <c r="NB4" s="11" t="str">
        <f>IF(SUM(MV4,MW4,NA4)&gt;0,SUM(MV4,MW4,NA4),"")</f>
        <v/>
      </c>
      <c r="NC4" s="17"/>
      <c r="ND4" s="17"/>
      <c r="NE4" s="17"/>
      <c r="NF4" s="17"/>
      <c r="NG4" s="17"/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40" t="str">
        <f>IF(SUM(ND4,NH4)&gt;0,SUM(ND4,NH4),"")</f>
        <v/>
      </c>
      <c r="NX4" s="40" t="str">
        <f>IF(SUM(NC4:ND4,NF4:NH4,NJ4)-NE4-NI4&gt;0,SUM(NC4:ND4,NF4:NH4,NJ4)-NE4-NI4,"")</f>
        <v/>
      </c>
      <c r="NY4" s="40" t="str">
        <f>IF(SUM(NK4:NL4,NN4)-NM4&gt;0,SUM(NK4:NL4,NN4)-NM4,"")</f>
        <v/>
      </c>
      <c r="NZ4" s="40" t="str">
        <f>IF(SUM(ND4,NH4,NL4)&gt;0,SUM(ND4,NH4,NL4),"")</f>
        <v/>
      </c>
      <c r="OA4" s="40" t="str">
        <f>IF(SUM(NX4,NY4)&gt;0,SUM(NX4,NY4),"")</f>
        <v/>
      </c>
      <c r="OB4" s="40" t="str">
        <f>IF(SUM(NP4,NT4)&gt;0,SUM(NP4,NT4),"")</f>
        <v/>
      </c>
      <c r="OC4" s="40" t="str">
        <f>IF(SUM(NO4:NP4,NR4:NT4,NV4)-SUM(NQ4,NU4)&gt;0,SUM(NO4:NP4,NR4:NT4,NV4)-SUM(NQ4,NU4),"")</f>
        <v/>
      </c>
      <c r="OD4" s="40" t="str">
        <f>IF(SUM(NX4,NY4,OC4)&gt;0,SUM(NX4,NY4,OC4),"")</f>
        <v/>
      </c>
      <c r="OE4" s="18"/>
      <c r="OF4" s="18"/>
      <c r="OG4" s="18"/>
      <c r="OH4" s="18"/>
      <c r="OI4" s="18"/>
      <c r="OJ4" s="18"/>
      <c r="OK4" s="18"/>
      <c r="OL4" s="18"/>
      <c r="OM4" s="18"/>
      <c r="ON4" s="18"/>
      <c r="OO4" s="18"/>
      <c r="OP4" s="18"/>
      <c r="OQ4" s="18"/>
      <c r="OR4" s="18"/>
      <c r="OS4" s="18"/>
      <c r="OT4" s="18"/>
      <c r="OU4" s="18"/>
      <c r="OV4" s="18"/>
      <c r="OW4" s="18"/>
      <c r="OX4" s="18"/>
      <c r="OY4" s="11" t="str">
        <f>IF(SUM(OF4,OJ4)&gt;0,SUM(OF4,OJ4),"")</f>
        <v/>
      </c>
      <c r="OZ4" s="11" t="str">
        <f>IF(SUM(OE4:OF4,OH4:OJ4,OL4)-OG4-OK4&gt;0,SUM(OE4:OF4,OH4:OJ4,OL4)-OG4-OK4,"")</f>
        <v/>
      </c>
      <c r="PA4" s="11" t="str">
        <f>IF(SUM(OM4:ON4,OP4)-OO4&gt;0,SUM(OM4:ON4,OP4)-OO4,"")</f>
        <v/>
      </c>
      <c r="PB4" s="11" t="str">
        <f>IF(SUM(OF4,OJ4,ON4)&gt;0,SUM(OF4,OJ4,ON4),"")</f>
        <v/>
      </c>
      <c r="PC4" s="11" t="str">
        <f>IF(SUM(OZ4,PA4)&gt;0,SUM(OZ4,PA4),"")</f>
        <v/>
      </c>
      <c r="PD4" s="11" t="str">
        <f>IF(SUM(OR4,OV4)&gt;0,SUM(OR4,OV4),"")</f>
        <v/>
      </c>
      <c r="PE4" s="11" t="str">
        <f>IF(SUM(OQ4:OR4,OT4:OV4,OX4)-SUM(OS4,OW4)&gt;0,SUM(OQ4:OR4,OT4:OV4,OX4)-SUM(OS4,OW4),"")</f>
        <v/>
      </c>
      <c r="PF4" s="11" t="str">
        <f>IF(SUM(OZ4,PA4,PE4)&gt;0,SUM(OZ4,PA4,PE4),"")</f>
        <v/>
      </c>
      <c r="PG4" s="17"/>
      <c r="PH4" s="17"/>
      <c r="PI4" s="17"/>
      <c r="PJ4" s="17"/>
      <c r="PK4" s="17"/>
      <c r="PL4" s="17"/>
      <c r="PM4" s="17"/>
      <c r="PN4" s="17"/>
      <c r="PO4" s="17"/>
      <c r="PP4" s="17"/>
      <c r="PQ4" s="17"/>
      <c r="PR4" s="17"/>
      <c r="PS4" s="17"/>
      <c r="PT4" s="17"/>
      <c r="PU4" s="17"/>
      <c r="PV4" s="17"/>
      <c r="PW4" s="17"/>
      <c r="PX4" s="17"/>
      <c r="PY4" s="17"/>
      <c r="PZ4" s="17"/>
      <c r="QA4" s="40" t="str">
        <f>IF(SUM(PH4,PL4)&gt;0,SUM(PH4,PL4),"")</f>
        <v/>
      </c>
      <c r="QB4" s="40" t="str">
        <f>IF(SUM(PG4:PH4,PJ4:PL4,PN4)-PI4-PM4&gt;0,SUM(PG4:PH4,PJ4:PL4,PN4)-PI4-PM4,"")</f>
        <v/>
      </c>
      <c r="QC4" s="40" t="str">
        <f>IF(SUM(PO4:PP4,PR4)-PQ4&gt;0,SUM(PO4:PP4,PR4)-PQ4,"")</f>
        <v/>
      </c>
      <c r="QD4" s="40" t="str">
        <f>IF(SUM(PH4,PL4,PP4)&gt;0,SUM(PH4,PL4,PP4),"")</f>
        <v/>
      </c>
      <c r="QE4" s="40" t="str">
        <f>IF(SUM(QB4,QC4)&gt;0,SUM(QB4,QC4),"")</f>
        <v/>
      </c>
      <c r="QF4" s="40" t="str">
        <f>IF(SUM(PT4,PX4)&gt;0,SUM(PT4,PX4),"")</f>
        <v/>
      </c>
      <c r="QG4" s="40" t="str">
        <f>IF(SUM(PS4:PT4,PV4:PX4,PZ4)-SUM(PU4,PY4)&gt;0,SUM(PS4:PT4,PV4:PX4,PZ4)-SUM(PU4,PY4),"")</f>
        <v/>
      </c>
      <c r="QH4" s="40" t="str">
        <f>IF(SUM(QB4,QC4,QG4)&gt;0,SUM(QB4,QC4,QG4),"")</f>
        <v/>
      </c>
      <c r="QI4" s="18"/>
      <c r="QJ4" s="18"/>
      <c r="QK4" s="18"/>
      <c r="QL4" s="18"/>
      <c r="QM4" s="18"/>
      <c r="QN4" s="18"/>
      <c r="QO4" s="18"/>
      <c r="QP4" s="18"/>
      <c r="QQ4" s="18"/>
      <c r="QR4" s="18"/>
      <c r="QS4" s="18"/>
      <c r="QT4" s="18"/>
      <c r="QU4" s="18"/>
      <c r="QV4" s="18"/>
      <c r="QW4" s="18"/>
      <c r="QX4" s="18"/>
      <c r="QY4" s="18"/>
      <c r="QZ4" s="18"/>
      <c r="RA4" s="18"/>
      <c r="RB4" s="18"/>
      <c r="RC4" s="11" t="str">
        <f>IF(SUM(QJ4,QN4)&gt;0,SUM(QJ4,QN4),"")</f>
        <v/>
      </c>
      <c r="RD4" s="11" t="str">
        <f>IF(SUM(QI4:QJ4,QL4:QN4,QP4)-QK4-QO4&gt;0,SUM(QI4:QJ4,QL4:QN4,QP4)-QK4-QO4,"")</f>
        <v/>
      </c>
      <c r="RE4" s="11" t="str">
        <f>IF(SUM(QQ4:QR4,QT4)-QS4&gt;0,SUM(QQ4:QR4,QT4)-QS4,"")</f>
        <v/>
      </c>
      <c r="RF4" s="11" t="str">
        <f>IF(SUM(QJ4,QN4,QR4)&gt;0,SUM(QJ4,QN4,QR4),"")</f>
        <v/>
      </c>
      <c r="RG4" s="11" t="str">
        <f>IF(SUM(RD4,RE4)&gt;0,SUM(RD4,RE4),"")</f>
        <v/>
      </c>
      <c r="RH4" s="11" t="str">
        <f>IF(SUM(QV4,QZ4)&gt;0,SUM(QV4,QZ4),"")</f>
        <v/>
      </c>
      <c r="RI4" s="11" t="str">
        <f>IF(SUM(QU4:QV4,QX4:QZ4,RB4)-SUM(QW4,RA4)&gt;0,SUM(QU4:QV4,QX4:QZ4,RB4)-SUM(QW4,RA4),"")</f>
        <v/>
      </c>
      <c r="RJ4" s="11" t="str">
        <f>IF(SUM(RD4,RE4,RI4)&gt;0,SUM(RD4,RE4,RI4),"")</f>
        <v/>
      </c>
      <c r="RK4" s="17"/>
      <c r="RL4" s="17"/>
      <c r="RM4" s="17"/>
      <c r="RN4" s="17"/>
      <c r="RO4" s="17"/>
      <c r="RP4" s="17"/>
      <c r="RQ4" s="17"/>
      <c r="RR4" s="17"/>
      <c r="RS4" s="17"/>
      <c r="RT4" s="17"/>
      <c r="RU4" s="17"/>
      <c r="RV4" s="17"/>
      <c r="RW4" s="17"/>
      <c r="RX4" s="17"/>
      <c r="RY4" s="17"/>
      <c r="RZ4" s="17"/>
      <c r="SA4" s="17"/>
      <c r="SB4" s="17"/>
      <c r="SC4" s="17"/>
      <c r="SD4" s="17"/>
      <c r="SE4" s="40" t="str">
        <f>IF(SUM(RL4,RP4)&gt;0,SUM(RL4,RP4),"")</f>
        <v/>
      </c>
      <c r="SF4" s="40" t="str">
        <f>IF(SUM(RK4:RL4,RN4:RP4,RR4)-RM4-RQ4&gt;0,SUM(RK4:RL4,RN4:RP4,RR4)-RM4-RQ4,"")</f>
        <v/>
      </c>
      <c r="SG4" s="40" t="str">
        <f>IF(SUM(RS4:RT4,RV4)-RU4&gt;0,SUM(RS4:RT4,RV4)-RU4,"")</f>
        <v/>
      </c>
      <c r="SH4" s="40" t="str">
        <f>IF(SUM(RL4,RP4,RT4)&gt;0,SUM(RL4,RP4,RT4),"")</f>
        <v/>
      </c>
      <c r="SI4" s="40" t="str">
        <f>IF(SUM(SF4,SG4)&gt;0,SUM(SF4,SG4),"")</f>
        <v/>
      </c>
      <c r="SJ4" s="40" t="str">
        <f>IF(SUM(RX4,SB4)&gt;0,SUM(RX4,SB4),"")</f>
        <v/>
      </c>
      <c r="SK4" s="40" t="str">
        <f>IF(SUM(RW4:RX4,RZ4:SB4,SD4)-SUM(RY4,SC4)&gt;0,SUM(RW4:RX4,RZ4:SB4,SD4)-SUM(RY4,SC4),"")</f>
        <v/>
      </c>
      <c r="SL4" s="40" t="str">
        <f>IF(SUM(SF4,SG4,SK4)&gt;0,SUM(SF4,SG4,SK4),"")</f>
        <v/>
      </c>
      <c r="SM4" s="26">
        <f>IF($CA4="P",BK4,(BK4+AO4)/2)</f>
        <v>19</v>
      </c>
      <c r="SN4" s="26">
        <f>IF($CA4="P",BL4,(BL4+AP4)/2)</f>
        <v>7.2</v>
      </c>
      <c r="SO4" s="26">
        <f>IF($CA4="P",BM4,(BM4+AQ4)/2)</f>
        <v>0.3</v>
      </c>
      <c r="SP4" s="26">
        <f>IF($CA4="P",BN4,(BN4+AR4)/2)</f>
        <v>0.3</v>
      </c>
      <c r="SQ4" s="26">
        <f>IF($CA4="P",BO4,(BO4+AS4)/2)</f>
        <v>18.399999999999999</v>
      </c>
      <c r="SR4" s="26">
        <f>IF($CA4="P",BP4,(BP4+AT4)/2)</f>
        <v>7.1999999999999993</v>
      </c>
      <c r="SS4" s="26">
        <f>IF($CA4="P",BQ4,(BQ4+AU4)/2)</f>
        <v>0.5</v>
      </c>
      <c r="ST4" s="26">
        <f>IF($CA4="P",BR4,(BR4+AV4)/2)</f>
        <v>0.3</v>
      </c>
      <c r="SU4" s="26">
        <f>IF($CA4="P",BS4,(BS4+AW4)/2)</f>
        <v>18.8</v>
      </c>
      <c r="SV4" s="26">
        <f>IF($CA4="P",BT4,(BT4+AX4)/2)</f>
        <v>7.8000000000000007</v>
      </c>
      <c r="SW4" s="26">
        <f>IF($CA4="P",BU4,(BU4+AY4)/2)</f>
        <v>0.4</v>
      </c>
      <c r="SX4" s="26">
        <f>IF($CA4="P",BV4,(BV4+AZ4)/2)</f>
        <v>0.44999999999999996</v>
      </c>
      <c r="SY4" s="26">
        <f>IF($CA4="P",BW4,(BW4+BA4)/2)</f>
        <v>16.950000000000003</v>
      </c>
      <c r="SZ4" s="26">
        <f>IF($CA4="P",BX4,(BX4+BB4)/2)</f>
        <v>5</v>
      </c>
      <c r="TA4" s="26">
        <f>IF($CA4="P",BY4,(BY4+BC4)/2)</f>
        <v>0.1</v>
      </c>
      <c r="TB4" s="26">
        <f>IF($CA4="P",BZ4,(BZ4+BD4)/2)</f>
        <v>0.3</v>
      </c>
      <c r="TC4" s="28" t="s">
        <v>53</v>
      </c>
      <c r="TD4" s="11">
        <f>IF(SUM(SN4,SR4)&gt;0,SUM(SN4,SR4),"")</f>
        <v>14.399999999999999</v>
      </c>
      <c r="TE4" s="11">
        <f>IF(SUM(SM4:SN4,SP4:SR4,ST4)-SO4-SS4&gt;0,SUM(SM4:SN4,SP4:SR4,ST4)-SO4-SS4,"")</f>
        <v>51.599999999999994</v>
      </c>
      <c r="TF4" s="11">
        <f>IF(SUM(SV4,SZ4)&gt;0,SUM(SV4,SZ4),"")</f>
        <v>12.8</v>
      </c>
      <c r="TG4" s="11">
        <f>IF(SUM(SU4:SV4,SX4:SZ4,TB4)-SUM(SW4,TA4)&gt;0,SUM(SU4:SV4,SX4:SZ4,TB4)-SUM(SW4,TA4),"")</f>
        <v>48.8</v>
      </c>
      <c r="TH4" s="11">
        <f>IF(SUM(TE4,TG4)&gt;0,SUM(TE4,TG4),"")</f>
        <v>100.39999999999999</v>
      </c>
    </row>
    <row r="5" spans="1:528" x14ac:dyDescent="0.2">
      <c r="A5" s="4" cm="1">
        <f t="array" ref="A5">IF(AND(H5&lt;&gt;"",H5&lt;&gt;"No DD"),SUMPRODUCT((H$4:H$26&lt;&gt;"")*(H$4:H$26&lt;&gt;"No DD")*(E$4:E$26&gt;E5))+1,IF(H5="No DD",SUMPRODUCT((H$4:H$26="No DD")*(E$4:E$26&gt;E5))+1+SUMPRODUCT((H$4:H$26&lt;&gt;"")*(H$4:H$26&lt;&gt;"No DD")),""))</f>
        <v>2</v>
      </c>
      <c r="B5" s="5" t="s">
        <v>86</v>
      </c>
      <c r="C5" s="4" t="s">
        <v>6</v>
      </c>
      <c r="D5" s="4">
        <v>2004</v>
      </c>
      <c r="E5" s="9">
        <f>SUM(J5:P5)+SUM(J5:M5)*0.0000001+SUM(J5)*0.0000000000001</f>
        <v>152.80000991000509</v>
      </c>
      <c r="F5" s="3" t="str">
        <f>IF(OR(AND(AJ5&gt;=AN$28,AK5&gt;=AN$32,AJ5&lt;&gt;"",AI5=""),AND(AL5&gt;=AN$28,AM5&gt;=AN$32,AL5&lt;&gt;"",AI5=""),AND(BF5&gt;=BJ$28,BG5&gt;=BJ$32,BF5&lt;&gt;"",BE5=""),AND(BH5&gt;=BJ$28,BI5&gt;=BJ$32,BH5&lt;&gt;"",BE5=""),AND(CB5&gt;=CF$28,CC5&gt;=CF$32,CB5&lt;&gt;"",CA5=""),AND(CD5&gt;=CF$28,CE5&gt;=CF$32,CD5&lt;&gt;""),AND(DC5&gt;=DJ$28,DD5&gt;=DJ$32,DC5&lt;&gt;""),AND(DH5&gt;=DJ$28,DI5&gt;=DJ$32,DH5&lt;&gt;""),AND(EE5&gt;=EL$28,EF5&gt;=EL$32,EE5&lt;&gt;""),AND(EJ5&gt;=EL$28,EK5&gt;=EL$32,EJ5&lt;&gt;""),AND(FG5&gt;=FN$28,FH5&gt;=FN$32,FG5&lt;&gt;""),AND(FL5&gt;=FN$28,FM5&gt;=FN$32,FL5&lt;&gt;""),AND(GI5&gt;=GP$28,GJ5&gt;=GP$32,GI5&lt;&gt;""),AND(GN5&gt;=GP$28,GO5&gt;=GP$32,GN5&lt;&gt;""),AND(HK5&gt;=HR$28,HL5&gt;=HR$32,HK5&lt;&gt;""),AND(HP5&gt;=HR$28,HQ5&gt;=HR$32,HP5&lt;&gt;""),AND(IM5&gt;=IT$28,IN5&gt;=IT$32,IM5&lt;&gt;""),AND(IR5&gt;=IT$28,IS5&gt;=IT$32,IR5&lt;&gt;""),AND(JO5&gt;=JV$28,JP5&gt;=JV$32,JO5&lt;&gt;""),AND(JT5&gt;=JV$28,JU5&gt;=JV$32,JT5&lt;&gt;""),AND(KQ5&gt;=KX$28,KR5&gt;=KX$32,KQ5&lt;&gt;""),AND(KV5&gt;=KX$28,KW5&gt;=KX$32,KV5&lt;&gt;""),AND(LS5&gt;=LZ$28,LT5&gt;=LZ$32,LS5&lt;&gt;""),AND(LX5&gt;=LZ$28,LY5&gt;=LZ$32,LX5&lt;&gt;""),AND(MU5&gt;=NB$28,MV5&gt;=NB$32,MU5&lt;&gt;""),AND(MZ5&gt;=NB$28,NA5&gt;=NB$32,MZ5&lt;&gt;""),AND(NW5&gt;=OD$28,NX5&gt;=OD$32,NW5&lt;&gt;""),AND(OB5&gt;=OD$28,OC5&gt;=OD$32,OB5&lt;&gt;""),AND(OY5&gt;=PF$28,OZ5&gt;=PF$32,OY5&lt;&gt;""),AND(PD5&gt;=PF$28,PE5&gt;=PF$32,PD5&lt;&gt;""),AND(QA5&gt;=QH$28,QB5&gt;=QH$32,QA5&lt;&gt;""),AND(QF5&gt;=QH$28,QG5&gt;=QH$32,QF5&lt;&gt;""),AND(RC5&gt;=RJ$28,RD5&gt;=RJ$32,RC5&lt;&gt;""),AND(RH5&gt;=RJ$28,RI5&gt;=RJ$32,RH5&lt;&gt;""),AND(SE5&gt;=SL$28,SF5&gt;=SL$32,SE5&lt;&gt;""),AND(SJ5&gt;=SL$28,SK5&gt;=SL$32,SJ5&lt;&gt;"")),"P","")</f>
        <v>P</v>
      </c>
      <c r="G5" s="3" t="str">
        <f>IF(OR(AND(AK5&gt;=AN$32,AK5&lt;&gt;"",AI5=""),AND(AM5&gt;=AN$32,AM5&lt;&gt;"",AI5=""),AND(BG5&gt;=BJ$32,BG5&lt;&gt;"",BE5=""),AND(BI5&gt;=BJ$32,BI5&lt;&gt;"",BE5=""),AND(CC5&gt;=CF$32,CC5&lt;&gt;"",CA5=""),AND(CE5&gt;=CF$32,CE5&lt;&gt;"",CA5=""),AND(DD5&gt;=DJ$32,DD5&lt;&gt;""),AND(DI5&gt;=DJ$32,DI5&lt;&gt;""),AND(EF5&gt;=EL$32,EF5&lt;&gt;""),AND(EK5&gt;=EL$32,EK5&lt;&gt;""),AND(FH5&gt;=FN$32,FH5&lt;&gt;""),AND(FM5&gt;=FN$32,FM5&lt;&gt;""),AND(GJ5&gt;=GP$32,GJ5&lt;&gt;""),AND(GO5&gt;=GP$32,GO5&lt;&gt;""),AND(HL5&gt;=HR$32,HL5&lt;&gt;""),AND(HQ5&gt;=HR$32,HQ5&lt;&gt;""),AND(IN5&gt;=IT$32,IN5&lt;&gt;""),AND(IS5&gt;=IT$32,IS5&lt;&gt;""),AND(JP5&gt;=JV$32,JP5&lt;&gt;""),AND(JU5&gt;=JV$32,JU5&lt;&gt;""),AND(KR5&gt;=KX$32,KR5&lt;&gt;""),AND(KW5&gt;=KX$32,KW5&lt;&gt;""),AND(LT5&gt;=LZ$32,LT5&lt;&gt;""),AND(LY5&gt;=LZ$32,LY5&lt;&gt;""),AND(MV5&gt;=NB$32,MV5&lt;&gt;""),AND(NA5&gt;=NB$32,NA5&lt;&gt;""),AND(NX5&gt;=OD$32,NX5&lt;&gt;""),AND(OC5&gt;=OD$32,OC5&lt;&gt;""),AND(OZ5&gt;=PF$32,OZ5&lt;&gt;""),AND(PE5&gt;=PF$32,PE5&lt;&gt;""),AND(QB5&gt;=QH$32,QB5&lt;&gt;""),AND(QG5&gt;=QH$32,QG5&lt;&gt;""),AND(RD5&gt;=RJ$32,RD5&lt;&gt;""),AND(RI5&gt;=RJ$32,RI5&lt;&gt;""),AND(SF5&gt;=SL$32,SF5&lt;&gt;""),AND(SK5&gt;=SL$32,SK5&lt;&gt;"")),"P","")</f>
        <v>P</v>
      </c>
      <c r="H5" s="36" t="str">
        <f>IF(AND(G5="P",F5=""),"No DD",IF(OR(AND(AJ5&gt;=AN$31,AK5&gt;=AN$35,AJ5&lt;&gt;"",AI5=""),AND(AL5&gt;=AN$31,AM5&gt;=AN$35,AL5&lt;&gt;"",AI5=""),AND(BF5&gt;=BJ$31,BG5&gt;=BJ$35,BF5&lt;&gt;"",BE5=""),AND(BH5&gt;=BJ$31,BI5&gt;=BJ$35,BH5&lt;&gt;"",BE5=""),AND(CB5&gt;=CF$31,CC5&gt;=CF$35,CB5&lt;&gt;"",CA5=""),AND(CD5&gt;=CF$31,CE5&gt;=CF$35,CD5&lt;&gt;""),AND(DC5&gt;=DJ$31,DD5&gt;=DJ$35,DC5&lt;&gt;""),AND(DH5&gt;=DJ$31,DI5&gt;=DJ$35,DH5&lt;&gt;""),AND(EE5&gt;=EL$31,EF5&gt;=EL$35,EE5&lt;&gt;""),AND(EJ5&gt;=EL$31,EK5&gt;=EL$35,EJ5&lt;&gt;""),AND(FG5&gt;=FN$31,FH5&gt;=FN$35,FG5&lt;&gt;""),AND(FL5&gt;=FN$31,FM5&gt;=FN$35,FL5&lt;&gt;""),AND(GI5&gt;=GP$31,GJ5&gt;=GP$35,GI5&lt;&gt;""),AND(GN5&gt;=GP$31,GO5&gt;=GP$35,GN5&lt;&gt;""),AND(HK5&gt;=HR$31,HL5&gt;=HR$35,HK5&lt;&gt;""),AND(HP5&gt;=HR$31,HQ5&gt;=HR$35,HP5&lt;&gt;""),AND(IM5&gt;=IT$31,IN5&gt;=IT$35,IM5&lt;&gt;""),AND(IR5&gt;=IT$31,IS5&gt;=IT$35,IR5&lt;&gt;""),AND(JO5&gt;=JV$31,JP5&gt;=JV$35,JO5&lt;&gt;""),AND(JT5&gt;=JV$31,JU5&gt;=JV$35,JT5&lt;&gt;""),AND(KQ5&gt;=KX$31,KR5&gt;=KX$35,KQ5&lt;&gt;""),AND(KV5&gt;=KX$31,KW5&gt;=KX$35,KV5&lt;&gt;""),AND(LS5&gt;=LZ$31,LT5&gt;=LZ$35,LS5&lt;&gt;""),AND(LX5&gt;=LZ$31,LY5&gt;=LZ$35,LX5&lt;&gt;""),AND(MU5&gt;=NB$31,MV5&gt;=NB$35,MU5&lt;&gt;""),AND(MZ5&gt;=NB$31,NA5&gt;=NB$35,MZ5&lt;&gt;""),AND(NW5&gt;=OD$31,NX5&gt;=OD$35,NW5&lt;&gt;""),AND(OB5&gt;=OD$31,OC5&gt;=OD$35,OB5&lt;&gt;""),AND(OY5&gt;=PF$31,OZ5&gt;=PF$35,OY5&lt;&gt;""),AND(PD5&gt;=PF$31,PE5&gt;=PF$35,PD5&lt;&gt;""),AND(QA5&gt;=QH$31,QB5&gt;=QH$35,QA5&lt;&gt;""),AND(QF5&gt;=QH$31,QG5&gt;=QH$35,QF5&lt;&gt;""),AND(RC5&gt;=RJ$31,RD5&gt;=RJ$35,RC5&lt;&gt;""),AND(RH5&gt;=RJ$31,RI5&gt;=RJ$35,RH5&lt;&gt;""),AND(SE5&gt;=SL$31,SF5&gt;=SL$35,SE5&lt;&gt;""),AND(SJ5&gt;=SL$31,SK5&gt;=SL$35,SJ5&lt;&gt;"")),"Merit",IF(OR(AND(AJ5&gt;=AN$30,AK5&gt;=AN$34,AJ5&lt;&gt;"",AI5=""),AND(AL5&gt;=AN$30,AM5&gt;=AN$34,AL5&lt;&gt;"",AI5=""),AND(BF5&gt;=BJ$30,BG5&gt;=BJ$34,BF5&lt;&gt;"",BE5=""),AND(BH5&gt;=BJ$30,BI5&gt;=BJ$34,BH5&lt;&gt;"",BE5=""),AND(CB5&gt;=CF$30,CC5&gt;=CF$34,CB5&lt;&gt;"",CA5=""),AND(CD5&gt;=CF$30,CE5&gt;=CF$34,CD5&lt;&gt;""),AND(DC5&gt;=DJ$30,DD5&gt;=DJ$34,DC5&lt;&gt;""),AND(DH5&gt;=DJ$30,DI5&gt;=DJ$34,DH5&lt;&gt;""),AND(EE5&gt;=EL$30,EF5&gt;=EL$34,EE5&lt;&gt;""),AND(EJ5&gt;=EL$30,EK5&gt;=EL$34,EJ5&lt;&gt;""),AND(FG5&gt;=FN$30,FH5&gt;=FN$34,FG5&lt;&gt;""),AND(FL5&gt;=FN$30,FM5&gt;=FN$34,FL5&lt;&gt;""),AND(GI5&gt;=GP$30,GJ5&gt;=GP$34,GI5&lt;&gt;""),AND(GN5&gt;=GP$30,GO5&gt;=GP$34,GN5&lt;&gt;""),AND(HK5&gt;=HR$30,HL5&gt;=HR$34,HK5&lt;&gt;""),AND(HP5&gt;=HR$30,HQ5&gt;=HR$34,HP5&lt;&gt;""),AND(IM5&gt;=IT$30,IN5&gt;=IT$34,IM5&lt;&gt;""),AND(IR5&gt;=IT$30,IS5&gt;=IT$34,IR5&lt;&gt;""),AND(JO5&gt;=JV$30,JP5&gt;=JV$34,JO5&lt;&gt;""),AND(JT5&gt;=JV$30,JU5&gt;=JV$34,JT5&lt;&gt;""),AND(KQ5&gt;=KX$30,KR5&gt;=KX$34,KQ5&lt;&gt;""),AND(KV5&gt;=KX$30,KW5&gt;=KX$34,KV5&lt;&gt;""),AND(LS5&gt;=LZ$30,LT5&gt;=LZ$34,LS5&lt;&gt;""),AND(LX5&gt;=LZ$30,LY5&gt;=LZ$34,LX5&lt;&gt;""),AND(MU5&gt;=NB$30,MV5&gt;=NB$34,MU5&lt;&gt;""),AND(MZ5&gt;=NB$30,NA5&gt;=NB$34,MZ5&lt;&gt;""),AND(NW5&gt;=OD$30,NX5&gt;=OD$34,NW5&lt;&gt;""),AND(OB5&gt;=OD$30,OC5&gt;=OD$34,OB5&lt;&gt;""),AND(OY5&gt;=PF$30,OZ5&gt;=PF$34,OY5&lt;&gt;""),AND(PD5&gt;=PF$30,PE5&gt;=PF$34,PD5&lt;&gt;""),AND(QA5&gt;=QH$30,QB5&gt;=QH$34,QA5&lt;&gt;""),AND(QF5&gt;=QH$30,QG5&gt;=QH$34,QF5&lt;&gt;""),AND(RC5&gt;=RJ$30,RD5&gt;=RJ$34,RC5&lt;&gt;""),AND(RH5&gt;=RJ$30,RI5&gt;=RJ$34,RH5&lt;&gt;""),AND(SE5&gt;=SL$30,SF5&gt;=SL$34,SE5&lt;&gt;""),AND(SJ5&gt;=SL$30,SK5&gt;=SL$34,SJ5&lt;&gt;"")),"Excellence",IF(I5="P","Worlds Team",IF(F5="P","National Team","")))))</f>
        <v>Merit</v>
      </c>
      <c r="I5" s="3" t="str">
        <f>IF(OR(AND(AJ5&gt;=AN$29,AK5&gt;=AN$33,AJ5&lt;&gt;"",AI5=""),AND(AL5&gt;=AN$29,AM5&gt;=AN$33,AL5&lt;&gt;"",AI5=""),AND(BF5&gt;=BJ$29,BG5&gt;=BJ$33,BF5&lt;&gt;"",BE5=""),AND(BH5&gt;=BJ$29,BI5&gt;=BJ$33,BH5&lt;&gt;"",BE5=""),AND(CB5&gt;=CF$29,CC5&gt;=CF$33,CB5&lt;&gt;"",CA5=""),AND(CD5&gt;=CF$29,CE5&gt;=CF$33,CD5&lt;&gt;""),AND(DC5&gt;=DJ$29,DD5&gt;=DJ$33,DC5&lt;&gt;""),AND(DH5&gt;=DJ$29,DI5&gt;=DJ$33,DH5&lt;&gt;""),AND(EE5&gt;=EL$29,EF5&gt;=EL$33,EE5&lt;&gt;""),AND(EJ5&gt;=EL$29,EK5&gt;=EL$33,EJ5&lt;&gt;""),AND(FG5&gt;=FN$29,FH5&gt;=FN$33,FG5&lt;&gt;""),AND(FL5&gt;=FN$29,FM5&gt;=FN$33,FL5&lt;&gt;""),AND(GI5&gt;=GP$29,GJ5&gt;=GP$33,GI5&lt;&gt;""),AND(GN5&gt;=GP$29,GO5&gt;=GP$33,GN5&lt;&gt;""),AND(HK5&gt;=HR$29,HL5&gt;=HR$33,HK5&lt;&gt;""),AND(HP5&gt;=HR$29,HQ5&gt;=HR$33,HP5&lt;&gt;""),AND(IM5&gt;=IT$29,IN5&gt;=IT$33,IM5&lt;&gt;""),AND(IR5&gt;=IT$29,IS5&gt;=IT$33,IR5&lt;&gt;""),AND(JO5&gt;=JV$29,JP5&gt;=JV$33,JO5&lt;&gt;""),AND(JT5&gt;=JV$29,JU5&gt;=JV$33,JT5&lt;&gt;""),AND(KQ5&gt;=KX$29,KR5&gt;=KX$33,KQ5&lt;&gt;""),AND(KV5&gt;=KX$29,KW5&gt;=KX$33,KV5&lt;&gt;""),AND(LS5&gt;=LZ$29,LT5&gt;=LZ$33,LS5&lt;&gt;""),AND(LX5&gt;=LZ$29,LY5&gt;=LZ$33,LX5&lt;&gt;""),AND(MU5&gt;=NB$29,MV5&gt;=NB$33,MU5&lt;&gt;""),AND(MZ5&gt;=NB$29,NA5&gt;=NB$33,MZ5&lt;&gt;""),AND(NW5&gt;=OD$29,NX5&gt;=OD$33,NW5&lt;&gt;""),AND(OB5&gt;=OD$29,OC5&gt;=OD$33,OB5&lt;&gt;""),AND(OY5&gt;=PF$29,OZ5&gt;=PF$33,OY5&lt;&gt;""),AND(PD5&gt;=PF$29,PE5&gt;=PF$33,PD5&lt;&gt;""),AND(QA5&gt;=QH$29,QB5&gt;=QH$33,QA5&lt;&gt;""),AND(QF5&gt;=QH$29,QG5&gt;=QH$33,QF5&lt;&gt;""),AND(RC5&gt;=RJ$29,RD5&gt;=RJ$33,RC5&lt;&gt;""),AND(RH5&gt;=RJ$29,RI5&gt;=RJ$33,RH5&lt;&gt;""),AND(SE5&gt;=SL$29,SF5&gt;=SL$33,SE5&lt;&gt;""),AND(SJ5&gt;=SL$29,SK5&gt;=SL$33,SJ5&lt;&gt;"")),"P","")</f>
        <v>P</v>
      </c>
      <c r="J5" s="8">
        <f>IF(COUNT(AK5,BG5,CC5)&gt;0,LARGE((AK5,BG5,CC5),1),0)</f>
        <v>51.1</v>
      </c>
      <c r="K5" s="8" t="str">
        <f>IF(J5=0,"",IF(J5=CC5,$BK$1,IF(J5=BG5,$AO$1,IF(J5=AK5,$S$1,""))))</f>
        <v>2025 Elite Canada</v>
      </c>
      <c r="L5" s="8">
        <f>IF(COUNT(AK5,BG5,CC5)&gt;1,LARGE((AK5,BG5,CC5),2),0)</f>
        <v>48</v>
      </c>
      <c r="M5" s="8" t="str">
        <f>IF(K5=0,"",IF(AND(L5=J5,L5=AK5,K5=BG5),$S$1,IF(AND(L5=J5,L5=AK5,L5=CC5),$S$1,IF(AND(L5=J5,L5=CC5,L5=BG5),$AO$1,IF(L5=CC5,$BK$1,IF(L5=BG5,$AO$1,IF(L5=AK5,$S$1,"")))))))</f>
        <v>2025 3rd Domestic Trial</v>
      </c>
      <c r="N5" s="8">
        <f>IF(MAX(AM5,BI5,CE5)&gt;0,MAX(AM5,BI5,CE5),0)</f>
        <v>51.099999999999994</v>
      </c>
      <c r="O5" s="8" t="str">
        <f>IF(N5=0,"",IF(N5=CE5,$BK$1,IF(N5=BI5,$AO$1,IF(N5=AM5,$S$1,""))))</f>
        <v>2025 3rd Domestic Trial</v>
      </c>
      <c r="P5" s="8">
        <f>IF(MAX(CG5:CH5)&gt;0,MAX(CG5:CH5),"")</f>
        <v>2.6000000000000014</v>
      </c>
      <c r="Q5" s="11" t="str">
        <f>IF(P5="","",IF(P5=CG5,"("&amp;CG$2&amp;")",IF(P5=CH5,"("&amp;CH$2&amp;")")))</f>
        <v>(Q1)</v>
      </c>
      <c r="R5" s="8" t="str">
        <f>IF(P5="","",IF(P5=CG5,IF(P5+IF(L5="",0,L5)=SF5,$RK$1,IF(P5+IF(L5="",0,L5)=RD5,$QI$1,IF(P5+IF(L5="",0,L5)=QB5,$PG$1,IF(P5+IF(L5="",0,L5)=OZ5,$OE$1,IF(P5+IF(L5="",0,L5)=NX5,$NC$1,IF(P5+IF(L5="",0,L5)=MV5,$MA$1,IF(P5+IF(L5="",0,L5)=LT5,$KY$1,IF(P5+IF(L5="",0,L5)=KR5,$JW$1,IF(P5+IF(L5="",0,L5)=JP5,$IU$1,IF(P5+IF(L5="",0,L5)=IN5,$HS$1,IF(P5+IF(L5="",0,L5)=HL5,$GQ$1,IF(P5+IF(L5="",0,L5)=GJ5,$FO$1,IF(P5+IF(L5="",0,L5)=FH5,$EM$1,IF(P5+IF(L5="",0,L5)=EF5,$DK$1,IF(P5+IF(L5="",0,L5)=DD5,$CI$1))))))))))))))),IF(P5=CH5,IF(P5+IF(N5="",0,N5)=SK5,$RK$1,IF(P5+IF(N5="",0,N5)=RI5,$QI$1,IF(P5+IF(N5="",0,N5)=QG5,$PG$1,IF(P5+IF(N5="",0,N5)=PE5,$OE$1,IF(P5+IF(N5="",0,N5)=OC5,$NC$1,IF(P5+IF(N5="",0,N5)=NA5,$MA$1,IF(P5+IF(N5="",0,N5)=LY5,$KY$1,IF(P5+IF(N5="",0,N5)=KW5,$JW$1,IF(P5+IF(N5="",0,N5)=JU5,$IU$1,IF(P5+IF(N5="",0,N5)=IS5,$HS$1,IF(P5+IF(N5="",0,N5)=HQ5,$GQ$1,IF(P5+IF(N5="",0,N5)=GO5,$FO$1,IF(P5+IF(N5="",0,N5)=FM5,$EM$1,IF(P5+IF(N5="",0,N5)=EK5,$DK$1,IF(P5+IF(N5="",0,N5)=DI5,$CI$1))))))))))))))))))</f>
        <v>2025 Worlds (Nov 9)</v>
      </c>
      <c r="S5" s="19">
        <v>19</v>
      </c>
      <c r="T5" s="19">
        <v>6.8</v>
      </c>
      <c r="U5" s="19">
        <v>0.2</v>
      </c>
      <c r="V5" s="19">
        <v>0.3</v>
      </c>
      <c r="W5" s="19">
        <v>18.8</v>
      </c>
      <c r="X5" s="19">
        <v>6.4</v>
      </c>
      <c r="Y5" s="19">
        <v>0</v>
      </c>
      <c r="Z5" s="19">
        <v>0</v>
      </c>
      <c r="AA5" s="19">
        <v>18.8</v>
      </c>
      <c r="AB5" s="19">
        <v>6.8</v>
      </c>
      <c r="AC5" s="19">
        <v>0.2</v>
      </c>
      <c r="AD5" s="19">
        <v>0.3</v>
      </c>
      <c r="AE5" s="19">
        <v>15.6</v>
      </c>
      <c r="AF5" s="19">
        <v>2.8</v>
      </c>
      <c r="AG5" s="19">
        <v>0</v>
      </c>
      <c r="AH5" s="19">
        <v>0</v>
      </c>
      <c r="AI5" s="27"/>
      <c r="AJ5" s="40">
        <f>IF(SUM(T5,X5)&gt;0,SUM(T5,X5),"")</f>
        <v>13.2</v>
      </c>
      <c r="AK5" s="40">
        <f>IF(SUM(S5:T5,V5:X5,Z5)-U5-Y5&gt;0,SUM(S5:T5,V5:X5,Z5)-U5-Y5,"")</f>
        <v>51.1</v>
      </c>
      <c r="AL5" s="40">
        <f>IF(SUM(AB5,AF5)&gt;0,SUM(AB5,AF5),"")</f>
        <v>9.6</v>
      </c>
      <c r="AM5" s="40">
        <f>IF(SUM(AA5:AB5,AD5:AF5,AH5)-SUM(AC5,AG5)&gt;0,SUM(AA5:AB5,AD5:AF5,AH5)-SUM(AC5,AG5),"")</f>
        <v>44.099999999999994</v>
      </c>
      <c r="AN5" s="40">
        <f>IF(SUM(AK5,AM5)&gt;0,SUM(AK5,AM5),"")</f>
        <v>95.199999999999989</v>
      </c>
      <c r="AO5" s="18">
        <v>15.7</v>
      </c>
      <c r="AP5" s="18">
        <v>2.4</v>
      </c>
      <c r="AQ5" s="18">
        <v>0</v>
      </c>
      <c r="AR5" s="18">
        <v>0</v>
      </c>
      <c r="AS5" s="18">
        <v>18.3</v>
      </c>
      <c r="AT5" s="18">
        <v>7.2</v>
      </c>
      <c r="AU5" s="18">
        <v>0</v>
      </c>
      <c r="AV5" s="18">
        <v>0.3</v>
      </c>
      <c r="AW5" s="18"/>
      <c r="AX5" s="18"/>
      <c r="AY5" s="18"/>
      <c r="AZ5" s="18"/>
      <c r="BA5" s="18"/>
      <c r="BB5" s="18"/>
      <c r="BC5" s="18"/>
      <c r="BD5" s="18"/>
      <c r="BE5" s="28"/>
      <c r="BF5" s="11">
        <f>IF(SUM(AP5,AT5)&gt;0,SUM(AP5,AT5),"")</f>
        <v>9.6</v>
      </c>
      <c r="BG5" s="11">
        <f>IF(SUM(AO5:AP5,AR5:AT5,AV5)-AQ5-AU5&gt;0,SUM(AO5:AP5,AR5:AT5,AV5)-AQ5-AU5,"")</f>
        <v>43.9</v>
      </c>
      <c r="BH5" s="11" t="str">
        <f>IF(SUM(AX5,BB5)&gt;0,SUM(AX5,BB5),"")</f>
        <v/>
      </c>
      <c r="BI5" s="11" t="str">
        <f>IF(SUM(AW5:AX5,AZ5:BB5,BD5)-SUM(AY5,BC5)&gt;0,SUM(AW5:AX5,AZ5:BB5,BD5)-SUM(AY5,BC5),"")</f>
        <v/>
      </c>
      <c r="BJ5" s="11">
        <f>IF(SUM(BG5,BI5)&gt;0,SUM(BG5,BI5),"")</f>
        <v>43.9</v>
      </c>
      <c r="BK5" s="19">
        <v>18.899999999999999</v>
      </c>
      <c r="BL5" s="19">
        <v>5.6</v>
      </c>
      <c r="BM5" s="19">
        <v>0.6</v>
      </c>
      <c r="BN5" s="19">
        <v>0</v>
      </c>
      <c r="BO5" s="19">
        <v>18.899999999999999</v>
      </c>
      <c r="BP5" s="19">
        <v>6</v>
      </c>
      <c r="BQ5" s="19">
        <v>0.8</v>
      </c>
      <c r="BR5" s="19">
        <v>0</v>
      </c>
      <c r="BS5" s="19">
        <v>19</v>
      </c>
      <c r="BT5" s="19">
        <v>6.4</v>
      </c>
      <c r="BU5" s="19">
        <v>0.2</v>
      </c>
      <c r="BV5" s="19">
        <v>0</v>
      </c>
      <c r="BW5" s="19">
        <v>19</v>
      </c>
      <c r="BX5" s="19">
        <v>6.8</v>
      </c>
      <c r="BY5" s="19">
        <v>0.2</v>
      </c>
      <c r="BZ5" s="19">
        <v>0.3</v>
      </c>
      <c r="CA5" s="27"/>
      <c r="CB5" s="40">
        <f>IF(SUM(BL5,BP5)&gt;0,SUM(BL5,BP5),"")</f>
        <v>11.6</v>
      </c>
      <c r="CC5" s="40">
        <f>IF(SUM(BK5:BL5,BN5:BP5,BR5)-BM5-BQ5&gt;0,SUM(BK5:BL5,BN5:BP5,BR5)-BM5-BQ5,"")</f>
        <v>48</v>
      </c>
      <c r="CD5" s="40">
        <f>IF(SUM(BT5,BX5)&gt;0,SUM(BT5,BX5),"")</f>
        <v>13.2</v>
      </c>
      <c r="CE5" s="40">
        <f>IF(SUM(BS5:BT5,BV5:BX5,BZ5)-SUM(BU5,BY5)&gt;0,SUM(BS5:BT5,BV5:BX5,BZ5)-SUM(BU5,BY5),"")</f>
        <v>51.099999999999994</v>
      </c>
      <c r="CF5" s="40">
        <f>IF(SUM(CC5,CE5)&gt;0,SUM(CC5,CE5),"")</f>
        <v>99.1</v>
      </c>
      <c r="CG5" s="51">
        <f>IF(MAX(DD5,EF5,FH5,GJ5,HL5,IN5,JP5,KR5,LT5,MV5,NX5,OZ5,QB5,RD5,SF5)-IF(L5="",0,L5)&gt;0.001,MAX(DD5,EF5,FH5,GJ5,HL5,IN5,JP5,KR5,LT5,MV5,NX5,OZ5,QB5,RD5,SF5)-IF(L5="",0,L5),"")</f>
        <v>2.6000000000000014</v>
      </c>
      <c r="CH5" s="51" t="str">
        <f>IF(MAX(DI5,EK5,FM5,GO5,HQ5,IS5,JU5,KW5,LY5,NA5,OC5,PE5,QG5,RI5,SK5)-IF(N5="",0,N5)&gt;0.001,MAX(DI5,EK5,FM5,GO5,HQ5,IS5,JU5,KW5,LY5,NA5,OC5,PE5,QG5,RI5,SK5)-IF(N5="",0,N5),"")</f>
        <v/>
      </c>
      <c r="CI5" s="17">
        <v>15.6</v>
      </c>
      <c r="CJ5" s="17">
        <v>2.4</v>
      </c>
      <c r="CK5" s="17">
        <v>0</v>
      </c>
      <c r="CL5" s="17">
        <v>0</v>
      </c>
      <c r="CM5" s="17">
        <v>18.7</v>
      </c>
      <c r="CN5" s="17">
        <v>6.4</v>
      </c>
      <c r="CO5" s="17">
        <v>0</v>
      </c>
      <c r="CP5" s="17">
        <v>0</v>
      </c>
      <c r="CQ5" s="17"/>
      <c r="CR5" s="17"/>
      <c r="CS5" s="17"/>
      <c r="CT5" s="17"/>
      <c r="CU5" s="17"/>
      <c r="CV5" s="17"/>
      <c r="CW5" s="17"/>
      <c r="CX5" s="17"/>
      <c r="CY5" s="17"/>
      <c r="CZ5" s="17"/>
      <c r="DA5" s="17"/>
      <c r="DB5" s="17"/>
      <c r="DC5" s="40">
        <f>IF(SUM(CJ5,CN5)&gt;0,SUM(CJ5,CN5),"")</f>
        <v>8.8000000000000007</v>
      </c>
      <c r="DD5" s="40">
        <f>IF(SUM(CI5:CJ5,CL5:CN5,CP5)-CK5-CO5&gt;0,SUM(CI5:CJ5,CL5:CN5,CP5)-CK5-CO5,"")</f>
        <v>43.1</v>
      </c>
      <c r="DE5" s="40" t="str">
        <f>IF(SUM(CQ5:CR5,CT5)-CS5&gt;0,SUM(CQ5:CR5,CT5)-CS5,"")</f>
        <v/>
      </c>
      <c r="DF5" s="40">
        <f>IF(SUM(CJ5,CN5,CR5)&gt;0,SUM(CJ5,CN5,CR5),"")</f>
        <v>8.8000000000000007</v>
      </c>
      <c r="DG5" s="40">
        <f>IF(SUM(DD5,DE5)&gt;0,SUM(DD5,DE5),"")</f>
        <v>43.1</v>
      </c>
      <c r="DH5" s="40" t="str">
        <f>IF(SUM(CV5,CZ5)&gt;0,SUM(CV5,CZ5),"")</f>
        <v/>
      </c>
      <c r="DI5" s="40" t="str">
        <f>IF(SUM(CU5:CV5,CX5:CZ5,DB5)-SUM(CW5,DA5)&gt;0,SUM(CU5:CV5,CX5:CZ5,DB5)-SUM(CW5,DA5),"")</f>
        <v/>
      </c>
      <c r="DJ5" s="40">
        <f>IF(SUM(DD5,DE5,DI5)&gt;0,SUM(DD5,DE5,DI5),"")</f>
        <v>43.1</v>
      </c>
      <c r="DK5" s="18"/>
      <c r="DL5" s="18"/>
      <c r="DM5" s="18"/>
      <c r="DN5" s="18"/>
      <c r="DO5" s="18"/>
      <c r="DP5" s="18"/>
      <c r="DQ5" s="18"/>
      <c r="DR5" s="18"/>
      <c r="DS5" s="18"/>
      <c r="DT5" s="18"/>
      <c r="DU5" s="18"/>
      <c r="DV5" s="18"/>
      <c r="DW5" s="18"/>
      <c r="DX5" s="18"/>
      <c r="DY5" s="18"/>
      <c r="DZ5" s="18"/>
      <c r="EA5" s="18"/>
      <c r="EB5" s="18"/>
      <c r="EC5" s="18"/>
      <c r="ED5" s="18"/>
      <c r="EE5" s="11" t="str">
        <f>IF(SUM(DL5,DP5)&gt;0,SUM(DL5,DP5),"")</f>
        <v/>
      </c>
      <c r="EF5" s="11" t="str">
        <f>IF(SUM(DK5:DL5,DN5:DP5,DR5)-DM5-DQ5&gt;0,SUM(DK5:DL5,DN5:DP5,DR5)-DM5-DQ5,"")</f>
        <v/>
      </c>
      <c r="EG5" s="11" t="str">
        <f>IF(SUM(DS5:DT5,DV5)-DU5&gt;0,SUM(DS5:DT5,DV5)-DU5,"")</f>
        <v/>
      </c>
      <c r="EH5" s="11" t="str">
        <f>IF(SUM(DL5,DP5,DT5)&gt;0,SUM(DL5,DP5,DT5),"")</f>
        <v/>
      </c>
      <c r="EI5" s="11" t="str">
        <f>IF(SUM(EF5,EG5)&gt;0,SUM(EF5,EG5),"")</f>
        <v/>
      </c>
      <c r="EJ5" s="11" t="str">
        <f>IF(SUM(DX5,EB5)&gt;0,SUM(DX5,EB5),"")</f>
        <v/>
      </c>
      <c r="EK5" s="11" t="str">
        <f>IF(SUM(DW5:DX5,DZ5:EB5,ED5)-SUM(DY5,EC5)&gt;0,SUM(DW5:DX5,DZ5:EB5,ED5)-SUM(DY5,EC5),"")</f>
        <v/>
      </c>
      <c r="EL5" s="11" t="str">
        <f>IF(SUM(EF5,EG5,EK5)&gt;0,SUM(EF5,EG5,EK5),"")</f>
        <v/>
      </c>
      <c r="EM5" s="17"/>
      <c r="EN5" s="17"/>
      <c r="EO5" s="17"/>
      <c r="EP5" s="17"/>
      <c r="EQ5" s="17"/>
      <c r="ER5" s="17"/>
      <c r="ES5" s="17"/>
      <c r="ET5" s="17"/>
      <c r="EU5" s="17"/>
      <c r="EV5" s="17"/>
      <c r="EW5" s="17"/>
      <c r="EX5" s="17"/>
      <c r="EY5" s="17"/>
      <c r="EZ5" s="17"/>
      <c r="FA5" s="17"/>
      <c r="FB5" s="17"/>
      <c r="FC5" s="17"/>
      <c r="FD5" s="17"/>
      <c r="FE5" s="17"/>
      <c r="FF5" s="17"/>
      <c r="FG5" s="40" t="str">
        <f>IF(SUM(EN5,ER5)&gt;0,SUM(EN5,ER5),"")</f>
        <v/>
      </c>
      <c r="FH5" s="40" t="str">
        <f>IF(SUM(EM5:EN5,EP5:ER5,ET5)-EO5-ES5&gt;0,SUM(EM5:EN5,EP5:ER5,ET5)-EO5-ES5,"")</f>
        <v/>
      </c>
      <c r="FI5" s="40" t="str">
        <f>IF(SUM(EU5:EV5,EX5)-EW5&gt;0,SUM(EU5:EV5,EX5)-EW5,"")</f>
        <v/>
      </c>
      <c r="FJ5" s="40" t="str">
        <f>IF(SUM(EN5,ER5,EV5)&gt;0,SUM(EN5,ER5,EV5),"")</f>
        <v/>
      </c>
      <c r="FK5" s="40" t="str">
        <f>IF(SUM(FH5,FI5)&gt;0,SUM(FH5,FI5),"")</f>
        <v/>
      </c>
      <c r="FL5" s="40" t="str">
        <f>IF(SUM(EZ5,FD5)&gt;0,SUM(EZ5,FD5),"")</f>
        <v/>
      </c>
      <c r="FM5" s="40" t="str">
        <f>IF(SUM(EY5:EZ5,FB5:FD5,FF5)-SUM(FA5,FE5)&gt;0,SUM(EY5:EZ5,FB5:FD5,FF5)-SUM(FA5,FE5),"")</f>
        <v/>
      </c>
      <c r="FN5" s="40" t="str">
        <f>IF(SUM(FH5,FI5,FM5)&gt;0,SUM(FH5,FI5,FM5),"")</f>
        <v/>
      </c>
      <c r="FO5" s="18">
        <v>18.899999999999999</v>
      </c>
      <c r="FP5" s="18">
        <v>6</v>
      </c>
      <c r="FQ5" s="18">
        <v>0</v>
      </c>
      <c r="FR5" s="18">
        <v>0</v>
      </c>
      <c r="FS5" s="18">
        <v>18.5</v>
      </c>
      <c r="FT5" s="18">
        <v>7.2</v>
      </c>
      <c r="FU5" s="18">
        <v>0</v>
      </c>
      <c r="FV5" s="18">
        <v>0</v>
      </c>
      <c r="FW5" s="18">
        <v>18.3</v>
      </c>
      <c r="FX5" s="18">
        <v>7.2</v>
      </c>
      <c r="FY5" s="18">
        <v>0.6</v>
      </c>
      <c r="FZ5" s="18">
        <v>0</v>
      </c>
      <c r="GA5" s="18">
        <v>18.8</v>
      </c>
      <c r="GB5" s="18">
        <v>7.2</v>
      </c>
      <c r="GC5" s="18">
        <v>0</v>
      </c>
      <c r="GD5" s="18">
        <v>0</v>
      </c>
      <c r="GE5" s="18"/>
      <c r="GF5" s="18"/>
      <c r="GG5" s="18"/>
      <c r="GH5" s="18"/>
      <c r="GI5" s="11">
        <f>IF(SUM(FP5,FT5)&gt;0,SUM(FP5,FT5),"")</f>
        <v>13.2</v>
      </c>
      <c r="GJ5" s="11">
        <f>IF(SUM(FO5:FP5,FR5:FT5,FV5)-FQ5-FU5&gt;0,SUM(FO5:FP5,FR5:FT5,FV5)-FQ5-FU5,"")</f>
        <v>50.6</v>
      </c>
      <c r="GK5" s="11">
        <f>IF(SUM(FW5:FX5,FZ5)-FY5&gt;0,SUM(FW5:FX5,FZ5)-FY5,"")</f>
        <v>24.9</v>
      </c>
      <c r="GL5" s="11">
        <f>IF(SUM(FP5,FT5,FX5)&gt;0,SUM(FP5,FT5,FX5),"")</f>
        <v>20.399999999999999</v>
      </c>
      <c r="GM5" s="11">
        <f>IF(SUM(GJ5,GK5)&gt;0,SUM(GJ5,GK5),"")</f>
        <v>75.5</v>
      </c>
      <c r="GN5" s="11">
        <f>IF(SUM(GB5,GF5)&gt;0,SUM(GB5,GF5),"")</f>
        <v>7.2</v>
      </c>
      <c r="GO5" s="11">
        <f>IF(SUM(GA5:GB5,GD5:GF5,GH5)-SUM(GC5,GG5)&gt;0,SUM(GA5:GB5,GD5:GF5,GH5)-SUM(GC5,GG5),"")</f>
        <v>26</v>
      </c>
      <c r="GP5" s="11">
        <f>IF(SUM(GJ5,GK5,GO5)&gt;0,SUM(GJ5,GK5,GO5),"")</f>
        <v>101.5</v>
      </c>
      <c r="GQ5" s="17"/>
      <c r="GR5" s="17"/>
      <c r="GS5" s="17"/>
      <c r="GT5" s="17"/>
      <c r="GU5" s="17"/>
      <c r="GV5" s="17"/>
      <c r="GW5" s="17"/>
      <c r="GX5" s="17"/>
      <c r="GY5" s="17"/>
      <c r="GZ5" s="17"/>
      <c r="HA5" s="17"/>
      <c r="HB5" s="17"/>
      <c r="HC5" s="17"/>
      <c r="HD5" s="17"/>
      <c r="HE5" s="17"/>
      <c r="HF5" s="17"/>
      <c r="HG5" s="17"/>
      <c r="HH5" s="17"/>
      <c r="HI5" s="17"/>
      <c r="HJ5" s="17"/>
      <c r="HK5" s="40" t="str">
        <f>IF(SUM(GR5,GV5)&gt;0,SUM(GR5,GV5),"")</f>
        <v/>
      </c>
      <c r="HL5" s="40" t="str">
        <f>IF(SUM(GQ5:GR5,GT5:GV5,GX5)-GS5-GW5&gt;0,SUM(GQ5:GR5,GT5:GV5,GX5)-GS5-GW5,"")</f>
        <v/>
      </c>
      <c r="HM5" s="40" t="str">
        <f>IF(SUM(GY5:GZ5,HB5)-HA5&gt;0,SUM(GY5:GZ5,HB5)-HA5,"")</f>
        <v/>
      </c>
      <c r="HN5" s="40" t="str">
        <f>IF(SUM(GR5,GV5,GZ5)&gt;0,SUM(GR5,GV5,GZ5),"")</f>
        <v/>
      </c>
      <c r="HO5" s="40" t="str">
        <f>IF(SUM(HL5,HM5)&gt;0,SUM(HL5,HM5),"")</f>
        <v/>
      </c>
      <c r="HP5" s="40" t="str">
        <f>IF(SUM(HD5,HH5)&gt;0,SUM(HD5,HH5),"")</f>
        <v/>
      </c>
      <c r="HQ5" s="40" t="str">
        <f>IF(SUM(HC5:HD5,HF5:HH5,HJ5)-SUM(HE5,HI5)&gt;0,SUM(HC5:HD5,HF5:HH5,HJ5)-SUM(HE5,HI5),"")</f>
        <v/>
      </c>
      <c r="HR5" s="40" t="str">
        <f>IF(SUM(HL5,HM5,HQ5)&gt;0,SUM(HL5,HM5,HQ5),"")</f>
        <v/>
      </c>
      <c r="HS5" s="18"/>
      <c r="HT5" s="18"/>
      <c r="HU5" s="18"/>
      <c r="HV5" s="18"/>
      <c r="HW5" s="18"/>
      <c r="HX5" s="18"/>
      <c r="HY5" s="18"/>
      <c r="HZ5" s="18"/>
      <c r="IA5" s="18"/>
      <c r="IB5" s="18"/>
      <c r="IC5" s="18"/>
      <c r="ID5" s="18"/>
      <c r="IE5" s="18"/>
      <c r="IF5" s="18"/>
      <c r="IG5" s="18"/>
      <c r="IH5" s="18"/>
      <c r="II5" s="18"/>
      <c r="IJ5" s="18"/>
      <c r="IK5" s="18"/>
      <c r="IL5" s="18"/>
      <c r="IM5" s="11" t="str">
        <f>IF(SUM(HT5,HX5)&gt;0,SUM(HT5,HX5),"")</f>
        <v/>
      </c>
      <c r="IN5" s="11" t="str">
        <f>IF(SUM(HS5:HT5,HV5:HX5,HZ5)-HU5-HY5&gt;0,SUM(HS5:HT5,HV5:HX5,HZ5)-HU5-HY5,"")</f>
        <v/>
      </c>
      <c r="IO5" s="11" t="str">
        <f>IF(SUM(IA5:IB5,ID5)-IC5&gt;0,SUM(IA5:IB5,ID5)-IC5,"")</f>
        <v/>
      </c>
      <c r="IP5" s="11" t="str">
        <f>IF(SUM(HT5,HX5,IB5)&gt;0,SUM(HT5,HX5,IB5),"")</f>
        <v/>
      </c>
      <c r="IQ5" s="11" t="str">
        <f>IF(SUM(IN5,IO5)&gt;0,SUM(IN5,IO5),"")</f>
        <v/>
      </c>
      <c r="IR5" s="11" t="str">
        <f>IF(SUM(IF5,IJ5)&gt;0,SUM(IF5,IJ5),"")</f>
        <v/>
      </c>
      <c r="IS5" s="11" t="str">
        <f>IF(SUM(IE5:IF5,IH5:IJ5,IL5)-SUM(IG5,IK5)&gt;0,SUM(IE5:IF5,IH5:IJ5,IL5)-SUM(IG5,IK5),"")</f>
        <v/>
      </c>
      <c r="IT5" s="11" t="str">
        <f>IF(SUM(IN5,IO5,IS5)&gt;0,SUM(IN5,IO5,IS5),"")</f>
        <v/>
      </c>
      <c r="IU5" s="17"/>
      <c r="IV5" s="17"/>
      <c r="IW5" s="17"/>
      <c r="IX5" s="17"/>
      <c r="IY5" s="17"/>
      <c r="IZ5" s="17"/>
      <c r="JA5" s="17"/>
      <c r="JB5" s="17"/>
      <c r="JC5" s="17"/>
      <c r="JD5" s="17"/>
      <c r="JE5" s="17"/>
      <c r="JF5" s="17"/>
      <c r="JG5" s="17"/>
      <c r="JH5" s="17"/>
      <c r="JI5" s="17"/>
      <c r="JJ5" s="17"/>
      <c r="JK5" s="17"/>
      <c r="JL5" s="17"/>
      <c r="JM5" s="17"/>
      <c r="JN5" s="17"/>
      <c r="JO5" s="40" t="str">
        <f>IF(SUM(IV5,IZ5)&gt;0,SUM(IV5,IZ5),"")</f>
        <v/>
      </c>
      <c r="JP5" s="40" t="str">
        <f>IF(SUM(IU5:IV5,IX5:IZ5,JB5)-IW5-JA5&gt;0,SUM(IU5:IV5,IX5:IZ5,JB5)-IW5-JA5,"")</f>
        <v/>
      </c>
      <c r="JQ5" s="40" t="str">
        <f>IF(SUM(JC5:JD5,JF5)-JE5&gt;0,SUM(JC5:JD5,JF5)-JE5,"")</f>
        <v/>
      </c>
      <c r="JR5" s="40" t="str">
        <f>IF(SUM(IV5,IZ5,JD5)&gt;0,SUM(IV5,IZ5,JD5),"")</f>
        <v/>
      </c>
      <c r="JS5" s="40" t="str">
        <f>IF(SUM(JP5,JQ5)&gt;0,SUM(JP5,JQ5),"")</f>
        <v/>
      </c>
      <c r="JT5" s="40" t="str">
        <f>IF(SUM(JH5,JL5)&gt;0,SUM(JH5,JL5),"")</f>
        <v/>
      </c>
      <c r="JU5" s="40" t="str">
        <f>IF(SUM(JG5:JH5,JJ5:JL5,JN5)-SUM(JI5,JM5)&gt;0,SUM(JG5:JH5,JJ5:JL5,JN5)-SUM(JI5,JM5),"")</f>
        <v/>
      </c>
      <c r="JV5" s="40" t="str">
        <f>IF(SUM(JP5,JQ5,JU5)&gt;0,SUM(JP5,JQ5,JU5),"")</f>
        <v/>
      </c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8"/>
      <c r="KM5" s="18"/>
      <c r="KN5" s="18"/>
      <c r="KO5" s="18"/>
      <c r="KP5" s="18"/>
      <c r="KQ5" s="11" t="str">
        <f>IF(SUM(JX5,KB5)&gt;0,SUM(JX5,KB5),"")</f>
        <v/>
      </c>
      <c r="KR5" s="11" t="str">
        <f>IF(SUM(JW5:JX5,JZ5:KB5,KD5)-JY5-KC5&gt;0,SUM(JW5:JX5,JZ5:KB5,KD5)-JY5-KC5,"")</f>
        <v/>
      </c>
      <c r="KS5" s="11" t="str">
        <f>IF(SUM(KE5:KF5,KH5)-KG5&gt;0,SUM(KE5:KF5,KH5)-KG5,"")</f>
        <v/>
      </c>
      <c r="KT5" s="11" t="str">
        <f>IF(SUM(JX5,KB5,KF5)&gt;0,SUM(JX5,KB5,KF5),"")</f>
        <v/>
      </c>
      <c r="KU5" s="11" t="str">
        <f>IF(SUM(KR5,KS5)&gt;0,SUM(KR5,KS5),"")</f>
        <v/>
      </c>
      <c r="KV5" s="11" t="str">
        <f>IF(SUM(KJ5,KN5)&gt;0,SUM(KJ5,KN5),"")</f>
        <v/>
      </c>
      <c r="KW5" s="11" t="str">
        <f>IF(SUM(KI5:KJ5,KL5:KN5,KP5)-SUM(KK5,KO5)&gt;0,SUM(KI5:KJ5,KL5:KN5,KP5)-SUM(KK5,KO5),"")</f>
        <v/>
      </c>
      <c r="KX5" s="11" t="str">
        <f>IF(SUM(KR5,KS5,KW5)&gt;0,SUM(KR5,KS5,KW5),"")</f>
        <v/>
      </c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40" t="str">
        <f>IF(SUM(KZ5,LD5)&gt;0,SUM(KZ5,LD5),"")</f>
        <v/>
      </c>
      <c r="LT5" s="40" t="str">
        <f>IF(SUM(KY5:KZ5,LB5:LD5,LF5)-LA5-LE5&gt;0,SUM(KY5:KZ5,LB5:LD5,LF5)-LA5-LE5,"")</f>
        <v/>
      </c>
      <c r="LU5" s="40" t="str">
        <f>IF(SUM(LG5:LH5,LJ5)-LI5&gt;0,SUM(LG5:LH5,LJ5)-LI5,"")</f>
        <v/>
      </c>
      <c r="LV5" s="40" t="str">
        <f>IF(SUM(KZ5,LD5,LH5)&gt;0,SUM(KZ5,LD5,LH5),"")</f>
        <v/>
      </c>
      <c r="LW5" s="40" t="str">
        <f>IF(SUM(LT5,LU5)&gt;0,SUM(LT5,LU5),"")</f>
        <v/>
      </c>
      <c r="LX5" s="40" t="str">
        <f>IF(SUM(LL5,LP5)&gt;0,SUM(LL5,LP5),"")</f>
        <v/>
      </c>
      <c r="LY5" s="40" t="str">
        <f>IF(SUM(LK5:LL5,LN5:LP5,LR5)-SUM(LM5,LQ5)&gt;0,SUM(LK5:LL5,LN5:LP5,LR5)-SUM(LM5,LQ5),"")</f>
        <v/>
      </c>
      <c r="LZ5" s="40" t="str">
        <f>IF(SUM(LT5,LU5,LY5)&gt;0,SUM(LT5,LU5,LY5),"")</f>
        <v/>
      </c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1" t="str">
        <f>IF(SUM(MB5,MF5)&gt;0,SUM(MB5,MF5),"")</f>
        <v/>
      </c>
      <c r="MV5" s="11" t="str">
        <f>IF(SUM(MA5:MB5,MD5:MF5,MH5)-MC5-MG5&gt;0,SUM(MA5:MB5,MD5:MF5,MH5)-MC5-MG5,"")</f>
        <v/>
      </c>
      <c r="MW5" s="11" t="str">
        <f>IF(SUM(MI5:MJ5,ML5)-MK5&gt;0,SUM(MI5:MJ5,ML5)-MK5,"")</f>
        <v/>
      </c>
      <c r="MX5" s="11" t="str">
        <f>IF(SUM(MB5,MF5,MJ5)&gt;0,SUM(MB5,MF5,MJ5),"")</f>
        <v/>
      </c>
      <c r="MY5" s="11" t="str">
        <f>IF(SUM(MV5,MW5)&gt;0,SUM(MV5,MW5),"")</f>
        <v/>
      </c>
      <c r="MZ5" s="11" t="str">
        <f>IF(SUM(MN5,MR5)&gt;0,SUM(MN5,MR5),"")</f>
        <v/>
      </c>
      <c r="NA5" s="11" t="str">
        <f>IF(SUM(MM5:MN5,MP5:MR5,MT5)-SUM(MO5,MS5)&gt;0,SUM(MM5:MN5,MP5:MR5,MT5)-SUM(MO5,MS5),"")</f>
        <v/>
      </c>
      <c r="NB5" s="11" t="str">
        <f>IF(SUM(MV5,MW5,NA5)&gt;0,SUM(MV5,MW5,NA5),"")</f>
        <v/>
      </c>
      <c r="NC5" s="17"/>
      <c r="ND5" s="17"/>
      <c r="NE5" s="17"/>
      <c r="NF5" s="17"/>
      <c r="NG5" s="17"/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40" t="str">
        <f>IF(SUM(ND5,NH5)&gt;0,SUM(ND5,NH5),"")</f>
        <v/>
      </c>
      <c r="NX5" s="40" t="str">
        <f>IF(SUM(NC5:ND5,NF5:NH5,NJ5)-NE5-NI5&gt;0,SUM(NC5:ND5,NF5:NH5,NJ5)-NE5-NI5,"")</f>
        <v/>
      </c>
      <c r="NY5" s="40" t="str">
        <f>IF(SUM(NK5:NL5,NN5)-NM5&gt;0,SUM(NK5:NL5,NN5)-NM5,"")</f>
        <v/>
      </c>
      <c r="NZ5" s="40" t="str">
        <f>IF(SUM(ND5,NH5,NL5)&gt;0,SUM(ND5,NH5,NL5),"")</f>
        <v/>
      </c>
      <c r="OA5" s="40" t="str">
        <f>IF(SUM(NX5,NY5)&gt;0,SUM(NX5,NY5),"")</f>
        <v/>
      </c>
      <c r="OB5" s="40" t="str">
        <f>IF(SUM(NP5,NT5)&gt;0,SUM(NP5,NT5),"")</f>
        <v/>
      </c>
      <c r="OC5" s="40" t="str">
        <f>IF(SUM(NO5:NP5,NR5:NT5,NV5)-SUM(NQ5,NU5)&gt;0,SUM(NO5:NP5,NR5:NT5,NV5)-SUM(NQ5,NU5),"")</f>
        <v/>
      </c>
      <c r="OD5" s="40" t="str">
        <f>IF(SUM(NX5,NY5,OC5)&gt;0,SUM(NX5,NY5,OC5),"")</f>
        <v/>
      </c>
      <c r="OE5" s="18"/>
      <c r="OF5" s="18"/>
      <c r="OG5" s="18"/>
      <c r="OH5" s="18"/>
      <c r="OI5" s="18"/>
      <c r="OJ5" s="18"/>
      <c r="OK5" s="18"/>
      <c r="OL5" s="18"/>
      <c r="OM5" s="18"/>
      <c r="ON5" s="18"/>
      <c r="OO5" s="18"/>
      <c r="OP5" s="18"/>
      <c r="OQ5" s="18"/>
      <c r="OR5" s="18"/>
      <c r="OS5" s="18"/>
      <c r="OT5" s="18"/>
      <c r="OU5" s="18"/>
      <c r="OV5" s="18"/>
      <c r="OW5" s="18"/>
      <c r="OX5" s="18"/>
      <c r="OY5" s="11" t="str">
        <f>IF(SUM(OF5,OJ5)&gt;0,SUM(OF5,OJ5),"")</f>
        <v/>
      </c>
      <c r="OZ5" s="11" t="str">
        <f>IF(SUM(OE5:OF5,OH5:OJ5,OL5)-OG5-OK5&gt;0,SUM(OE5:OF5,OH5:OJ5,OL5)-OG5-OK5,"")</f>
        <v/>
      </c>
      <c r="PA5" s="11" t="str">
        <f>IF(SUM(OM5:ON5,OP5)-OO5&gt;0,SUM(OM5:ON5,OP5)-OO5,"")</f>
        <v/>
      </c>
      <c r="PB5" s="11" t="str">
        <f>IF(SUM(OF5,OJ5,ON5)&gt;0,SUM(OF5,OJ5,ON5),"")</f>
        <v/>
      </c>
      <c r="PC5" s="11" t="str">
        <f>IF(SUM(OZ5,PA5)&gt;0,SUM(OZ5,PA5),"")</f>
        <v/>
      </c>
      <c r="PD5" s="11" t="str">
        <f>IF(SUM(OR5,OV5)&gt;0,SUM(OR5,OV5),"")</f>
        <v/>
      </c>
      <c r="PE5" s="11" t="str">
        <f>IF(SUM(OQ5:OR5,OT5:OV5,OX5)-SUM(OS5,OW5)&gt;0,SUM(OQ5:OR5,OT5:OV5,OX5)-SUM(OS5,OW5),"")</f>
        <v/>
      </c>
      <c r="PF5" s="11" t="str">
        <f>IF(SUM(OZ5,PA5,PE5)&gt;0,SUM(OZ5,PA5,PE5),"")</f>
        <v/>
      </c>
      <c r="PG5" s="17"/>
      <c r="PH5" s="17"/>
      <c r="PI5" s="17"/>
      <c r="PJ5" s="17"/>
      <c r="PK5" s="17"/>
      <c r="PL5" s="17"/>
      <c r="PM5" s="17"/>
      <c r="PN5" s="17"/>
      <c r="PO5" s="17"/>
      <c r="PP5" s="17"/>
      <c r="PQ5" s="17"/>
      <c r="PR5" s="17"/>
      <c r="PS5" s="17"/>
      <c r="PT5" s="17"/>
      <c r="PU5" s="17"/>
      <c r="PV5" s="17"/>
      <c r="PW5" s="17"/>
      <c r="PX5" s="17"/>
      <c r="PY5" s="17"/>
      <c r="PZ5" s="17"/>
      <c r="QA5" s="40" t="str">
        <f>IF(SUM(PH5,PL5)&gt;0,SUM(PH5,PL5),"")</f>
        <v/>
      </c>
      <c r="QB5" s="40" t="str">
        <f>IF(SUM(PG5:PH5,PJ5:PL5,PN5)-PI5-PM5&gt;0,SUM(PG5:PH5,PJ5:PL5,PN5)-PI5-PM5,"")</f>
        <v/>
      </c>
      <c r="QC5" s="40" t="str">
        <f>IF(SUM(PO5:PP5,PR5)-PQ5&gt;0,SUM(PO5:PP5,PR5)-PQ5,"")</f>
        <v/>
      </c>
      <c r="QD5" s="40" t="str">
        <f>IF(SUM(PH5,PL5,PP5)&gt;0,SUM(PH5,PL5,PP5),"")</f>
        <v/>
      </c>
      <c r="QE5" s="40" t="str">
        <f>IF(SUM(QB5,QC5)&gt;0,SUM(QB5,QC5),"")</f>
        <v/>
      </c>
      <c r="QF5" s="40" t="str">
        <f>IF(SUM(PT5,PX5)&gt;0,SUM(PT5,PX5),"")</f>
        <v/>
      </c>
      <c r="QG5" s="40" t="str">
        <f>IF(SUM(PS5:PT5,PV5:PX5,PZ5)-SUM(PU5,PY5)&gt;0,SUM(PS5:PT5,PV5:PX5,PZ5)-SUM(PU5,PY5),"")</f>
        <v/>
      </c>
      <c r="QH5" s="40" t="str">
        <f>IF(SUM(QB5,QC5,QG5)&gt;0,SUM(QB5,QC5,QG5),"")</f>
        <v/>
      </c>
      <c r="QI5" s="18"/>
      <c r="QJ5" s="18"/>
      <c r="QK5" s="18"/>
      <c r="QL5" s="18"/>
      <c r="QM5" s="18"/>
      <c r="QN5" s="18"/>
      <c r="QO5" s="18"/>
      <c r="QP5" s="18"/>
      <c r="QQ5" s="18"/>
      <c r="QR5" s="18"/>
      <c r="QS5" s="18"/>
      <c r="QT5" s="18"/>
      <c r="QU5" s="18"/>
      <c r="QV5" s="18"/>
      <c r="QW5" s="18"/>
      <c r="QX5" s="18"/>
      <c r="QY5" s="18"/>
      <c r="QZ5" s="18"/>
      <c r="RA5" s="18"/>
      <c r="RB5" s="18"/>
      <c r="RC5" s="11" t="str">
        <f>IF(SUM(QJ5,QN5)&gt;0,SUM(QJ5,QN5),"")</f>
        <v/>
      </c>
      <c r="RD5" s="11" t="str">
        <f>IF(SUM(QI5:QJ5,QL5:QN5,QP5)-QK5-QO5&gt;0,SUM(QI5:QJ5,QL5:QN5,QP5)-QK5-QO5,"")</f>
        <v/>
      </c>
      <c r="RE5" s="11" t="str">
        <f>IF(SUM(QQ5:QR5,QT5)-QS5&gt;0,SUM(QQ5:QR5,QT5)-QS5,"")</f>
        <v/>
      </c>
      <c r="RF5" s="11" t="str">
        <f>IF(SUM(QJ5,QN5,QR5)&gt;0,SUM(QJ5,QN5,QR5),"")</f>
        <v/>
      </c>
      <c r="RG5" s="11" t="str">
        <f>IF(SUM(RD5,RE5)&gt;0,SUM(RD5,RE5),"")</f>
        <v/>
      </c>
      <c r="RH5" s="11" t="str">
        <f>IF(SUM(QV5,QZ5)&gt;0,SUM(QV5,QZ5),"")</f>
        <v/>
      </c>
      <c r="RI5" s="11" t="str">
        <f>IF(SUM(QU5:QV5,QX5:QZ5,RB5)-SUM(QW5,RA5)&gt;0,SUM(QU5:QV5,QX5:QZ5,RB5)-SUM(QW5,RA5),"")</f>
        <v/>
      </c>
      <c r="RJ5" s="11" t="str">
        <f>IF(SUM(RD5,RE5,RI5)&gt;0,SUM(RD5,RE5,RI5),"")</f>
        <v/>
      </c>
      <c r="RK5" s="17"/>
      <c r="RL5" s="17"/>
      <c r="RM5" s="17"/>
      <c r="RN5" s="17"/>
      <c r="RO5" s="17"/>
      <c r="RP5" s="17"/>
      <c r="RQ5" s="17"/>
      <c r="RR5" s="17"/>
      <c r="RS5" s="17"/>
      <c r="RT5" s="17"/>
      <c r="RU5" s="17"/>
      <c r="RV5" s="17"/>
      <c r="RW5" s="17"/>
      <c r="RX5" s="17"/>
      <c r="RY5" s="17"/>
      <c r="RZ5" s="17"/>
      <c r="SA5" s="17"/>
      <c r="SB5" s="17"/>
      <c r="SC5" s="17"/>
      <c r="SD5" s="17"/>
      <c r="SE5" s="40" t="str">
        <f>IF(SUM(RL5,RP5)&gt;0,SUM(RL5,RP5),"")</f>
        <v/>
      </c>
      <c r="SF5" s="40" t="str">
        <f>IF(SUM(RK5:RL5,RN5:RP5,RR5)-RM5-RQ5&gt;0,SUM(RK5:RL5,RN5:RP5,RR5)-RM5-RQ5,"")</f>
        <v/>
      </c>
      <c r="SG5" s="40" t="str">
        <f>IF(SUM(RS5:RT5,RV5)-RU5&gt;0,SUM(RS5:RT5,RV5)-RU5,"")</f>
        <v/>
      </c>
      <c r="SH5" s="40" t="str">
        <f>IF(SUM(RL5,RP5,RT5)&gt;0,SUM(RL5,RP5,RT5),"")</f>
        <v/>
      </c>
      <c r="SI5" s="40" t="str">
        <f>IF(SUM(SF5,SG5)&gt;0,SUM(SF5,SG5),"")</f>
        <v/>
      </c>
      <c r="SJ5" s="40" t="str">
        <f>IF(SUM(RX5,SB5)&gt;0,SUM(RX5,SB5),"")</f>
        <v/>
      </c>
      <c r="SK5" s="40" t="str">
        <f>IF(SUM(RW5:RX5,RZ5:SB5,SD5)-SUM(RY5,SC5)&gt;0,SUM(RW5:RX5,RZ5:SB5,SD5)-SUM(RY5,SC5),"")</f>
        <v/>
      </c>
      <c r="SL5" s="40" t="str">
        <f>IF(SUM(SF5,SG5,SK5)&gt;0,SUM(SF5,SG5,SK5),"")</f>
        <v/>
      </c>
      <c r="SM5" s="26">
        <f>IF($CA5="P",BK5,(BK5+AO5)/2)</f>
        <v>17.299999999999997</v>
      </c>
      <c r="SN5" s="26">
        <f>IF($CA5="P",BL5,(BL5+AP5)/2)</f>
        <v>4</v>
      </c>
      <c r="SO5" s="26">
        <f>IF($CA5="P",BM5,(BM5+AQ5)/2)</f>
        <v>0.3</v>
      </c>
      <c r="SP5" s="26">
        <f>IF($CA5="P",BN5,(BN5+AR5)/2)</f>
        <v>0</v>
      </c>
      <c r="SQ5" s="26">
        <f>IF($CA5="P",BO5,(BO5+AS5)/2)</f>
        <v>18.600000000000001</v>
      </c>
      <c r="SR5" s="26">
        <f>IF($CA5="P",BP5,(BP5+AT5)/2)</f>
        <v>6.6</v>
      </c>
      <c r="SS5" s="26">
        <f>IF($CA5="P",BQ5,(BQ5+AU5)/2)</f>
        <v>0.4</v>
      </c>
      <c r="ST5" s="26">
        <f>IF($CA5="P",BR5,(BR5+AV5)/2)</f>
        <v>0.15</v>
      </c>
      <c r="SU5" s="26">
        <f>IF($CA5="P",BS5,(BS5+AW5)/2)</f>
        <v>9.5</v>
      </c>
      <c r="SV5" s="26">
        <f>IF($CA5="P",BT5,(BT5+AX5)/2)</f>
        <v>3.2</v>
      </c>
      <c r="SW5" s="26">
        <f>IF($CA5="P",BU5,(BU5+AY5)/2)</f>
        <v>0.1</v>
      </c>
      <c r="SX5" s="26">
        <f>IF($CA5="P",BV5,(BV5+AZ5)/2)</f>
        <v>0</v>
      </c>
      <c r="SY5" s="26">
        <f>IF($CA5="P",BW5,(BW5+BA5)/2)</f>
        <v>9.5</v>
      </c>
      <c r="SZ5" s="26">
        <f>IF($CA5="P",BX5,(BX5+BB5)/2)</f>
        <v>3.4</v>
      </c>
      <c r="TA5" s="26">
        <f>IF($CA5="P",BY5,(BY5+BC5)/2)</f>
        <v>0.1</v>
      </c>
      <c r="TB5" s="26">
        <f>IF($CA5="P",BZ5,(BZ5+BD5)/2)</f>
        <v>0.15</v>
      </c>
      <c r="TC5" s="28" t="s">
        <v>53</v>
      </c>
      <c r="TD5" s="11">
        <f>IF(SUM(SN5,SR5)&gt;0,SUM(SN5,SR5),"")</f>
        <v>10.6</v>
      </c>
      <c r="TE5" s="11">
        <f>IF(SUM(SM5:SN5,SP5:SR5,ST5)-SO5-SS5&gt;0,SUM(SM5:SN5,SP5:SR5,ST5)-SO5-SS5,"")</f>
        <v>45.95</v>
      </c>
      <c r="TF5" s="11">
        <f>IF(SUM(SV5,SZ5)&gt;0,SUM(SV5,SZ5),"")</f>
        <v>6.6</v>
      </c>
      <c r="TG5" s="11">
        <f>IF(SUM(SU5:SV5,SX5:SZ5,TB5)-SUM(SW5,TA5)&gt;0,SUM(SU5:SV5,SX5:SZ5,TB5)-SUM(SW5,TA5),"")</f>
        <v>25.549999999999997</v>
      </c>
      <c r="TH5" s="11">
        <f>IF(SUM(TE5,TG5)&gt;0,SUM(TE5,TG5),"")</f>
        <v>71.5</v>
      </c>
    </row>
    <row r="6" spans="1:528" x14ac:dyDescent="0.2">
      <c r="A6" s="4" cm="1">
        <f t="array" ref="A6">IF(AND(H6&lt;&gt;"",H6&lt;&gt;"No DD"),SUMPRODUCT((H$4:H$26&lt;&gt;"")*(H$4:H$26&lt;&gt;"No DD")*(E$4:E$26&gt;E6))+1,IF(H6="No DD",SUMPRODUCT((H$4:H$26="No DD")*(E$4:E$26&gt;E6))+1+SUMPRODUCT((H$4:H$26&lt;&gt;"")*(H$4:H$26&lt;&gt;"No DD")),""))</f>
        <v>3</v>
      </c>
      <c r="B6" s="5" t="s">
        <v>157</v>
      </c>
      <c r="C6" s="4" t="s">
        <v>6</v>
      </c>
      <c r="D6" s="4">
        <v>2007</v>
      </c>
      <c r="E6" s="9">
        <f>SUM(J6:P6)+SUM(J6:M6)*0.0000001+SUM(J6)*0.0000000000001</f>
        <v>151.3000101200052</v>
      </c>
      <c r="F6" s="3" t="str">
        <f>IF(OR(AND(AJ6&gt;=AN$28,AK6&gt;=AN$32,AJ6&lt;&gt;"",AI6=""),AND(AL6&gt;=AN$28,AM6&gt;=AN$32,AL6&lt;&gt;"",AI6=""),AND(BF6&gt;=BJ$28,BG6&gt;=BJ$32,BF6&lt;&gt;"",BE6=""),AND(BH6&gt;=BJ$28,BI6&gt;=BJ$32,BH6&lt;&gt;"",BE6=""),AND(CB6&gt;=CF$28,CC6&gt;=CF$32,CB6&lt;&gt;"",CA6=""),AND(CD6&gt;=CF$28,CE6&gt;=CF$32,CD6&lt;&gt;""),AND(DC6&gt;=DJ$28,DD6&gt;=DJ$32,DC6&lt;&gt;""),AND(DH6&gt;=DJ$28,DI6&gt;=DJ$32,DH6&lt;&gt;""),AND(EE6&gt;=EL$28,EF6&gt;=EL$32,EE6&lt;&gt;""),AND(EJ6&gt;=EL$28,EK6&gt;=EL$32,EJ6&lt;&gt;""),AND(FG6&gt;=FN$28,FH6&gt;=FN$32,FG6&lt;&gt;""),AND(FL6&gt;=FN$28,FM6&gt;=FN$32,FL6&lt;&gt;""),AND(GI6&gt;=GP$28,GJ6&gt;=GP$32,GI6&lt;&gt;""),AND(GN6&gt;=GP$28,GO6&gt;=GP$32,GN6&lt;&gt;""),AND(HK6&gt;=HR$28,HL6&gt;=HR$32,HK6&lt;&gt;""),AND(HP6&gt;=HR$28,HQ6&gt;=HR$32,HP6&lt;&gt;""),AND(IM6&gt;=IT$28,IN6&gt;=IT$32,IM6&lt;&gt;""),AND(IR6&gt;=IT$28,IS6&gt;=IT$32,IR6&lt;&gt;""),AND(JO6&gt;=JV$28,JP6&gt;=JV$32,JO6&lt;&gt;""),AND(JT6&gt;=JV$28,JU6&gt;=JV$32,JT6&lt;&gt;""),AND(KQ6&gt;=KX$28,KR6&gt;=KX$32,KQ6&lt;&gt;""),AND(KV6&gt;=KX$28,KW6&gt;=KX$32,KV6&lt;&gt;""),AND(LS6&gt;=LZ$28,LT6&gt;=LZ$32,LS6&lt;&gt;""),AND(LX6&gt;=LZ$28,LY6&gt;=LZ$32,LX6&lt;&gt;""),AND(MU6&gt;=NB$28,MV6&gt;=NB$32,MU6&lt;&gt;""),AND(MZ6&gt;=NB$28,NA6&gt;=NB$32,MZ6&lt;&gt;""),AND(NW6&gt;=OD$28,NX6&gt;=OD$32,NW6&lt;&gt;""),AND(OB6&gt;=OD$28,OC6&gt;=OD$32,OB6&lt;&gt;""),AND(OY6&gt;=PF$28,OZ6&gt;=PF$32,OY6&lt;&gt;""),AND(PD6&gt;=PF$28,PE6&gt;=PF$32,PD6&lt;&gt;""),AND(QA6&gt;=QH$28,QB6&gt;=QH$32,QA6&lt;&gt;""),AND(QF6&gt;=QH$28,QG6&gt;=QH$32,QF6&lt;&gt;""),AND(RC6&gt;=RJ$28,RD6&gt;=RJ$32,RC6&lt;&gt;""),AND(RH6&gt;=RJ$28,RI6&gt;=RJ$32,RH6&lt;&gt;""),AND(SE6&gt;=SL$28,SF6&gt;=SL$32,SE6&lt;&gt;""),AND(SJ6&gt;=SL$28,SK6&gt;=SL$32,SJ6&lt;&gt;"")),"P","")</f>
        <v>P</v>
      </c>
      <c r="G6" s="3" t="str">
        <f>IF(OR(AND(AK6&gt;=AN$32,AK6&lt;&gt;"",AI6=""),AND(AM6&gt;=AN$32,AM6&lt;&gt;"",AI6=""),AND(BG6&gt;=BJ$32,BG6&lt;&gt;"",BE6=""),AND(BI6&gt;=BJ$32,BI6&lt;&gt;"",BE6=""),AND(CC6&gt;=CF$32,CC6&lt;&gt;"",CA6=""),AND(CE6&gt;=CF$32,CE6&lt;&gt;"",CA6=""),AND(DD6&gt;=DJ$32,DD6&lt;&gt;""),AND(DI6&gt;=DJ$32,DI6&lt;&gt;""),AND(EF6&gt;=EL$32,EF6&lt;&gt;""),AND(EK6&gt;=EL$32,EK6&lt;&gt;""),AND(FH6&gt;=FN$32,FH6&lt;&gt;""),AND(FM6&gt;=FN$32,FM6&lt;&gt;""),AND(GJ6&gt;=GP$32,GJ6&lt;&gt;""),AND(GO6&gt;=GP$32,GO6&lt;&gt;""),AND(HL6&gt;=HR$32,HL6&lt;&gt;""),AND(HQ6&gt;=HR$32,HQ6&lt;&gt;""),AND(IN6&gt;=IT$32,IN6&lt;&gt;""),AND(IS6&gt;=IT$32,IS6&lt;&gt;""),AND(JP6&gt;=JV$32,JP6&lt;&gt;""),AND(JU6&gt;=JV$32,JU6&lt;&gt;""),AND(KR6&gt;=KX$32,KR6&lt;&gt;""),AND(KW6&gt;=KX$32,KW6&lt;&gt;""),AND(LT6&gt;=LZ$32,LT6&lt;&gt;""),AND(LY6&gt;=LZ$32,LY6&lt;&gt;""),AND(MV6&gt;=NB$32,MV6&lt;&gt;""),AND(NA6&gt;=NB$32,NA6&lt;&gt;""),AND(NX6&gt;=OD$32,NX6&lt;&gt;""),AND(OC6&gt;=OD$32,OC6&lt;&gt;""),AND(OZ6&gt;=PF$32,OZ6&lt;&gt;""),AND(PE6&gt;=PF$32,PE6&lt;&gt;""),AND(QB6&gt;=QH$32,QB6&lt;&gt;""),AND(QG6&gt;=QH$32,QG6&lt;&gt;""),AND(RD6&gt;=RJ$32,RD6&lt;&gt;""),AND(RI6&gt;=RJ$32,RI6&lt;&gt;""),AND(SF6&gt;=SL$32,SF6&lt;&gt;""),AND(SK6&gt;=SL$32,SK6&lt;&gt;"")),"P","")</f>
        <v>P</v>
      </c>
      <c r="H6" s="36" t="str">
        <f>IF(AND(G6="P",F6=""),"No DD",IF(OR(AND(AJ6&gt;=AN$31,AK6&gt;=AN$35,AJ6&lt;&gt;"",AI6=""),AND(AL6&gt;=AN$31,AM6&gt;=AN$35,AL6&lt;&gt;"",AI6=""),AND(BF6&gt;=BJ$31,BG6&gt;=BJ$35,BF6&lt;&gt;"",BE6=""),AND(BH6&gt;=BJ$31,BI6&gt;=BJ$35,BH6&lt;&gt;"",BE6=""),AND(CB6&gt;=CF$31,CC6&gt;=CF$35,CB6&lt;&gt;"",CA6=""),AND(CD6&gt;=CF$31,CE6&gt;=CF$35,CD6&lt;&gt;""),AND(DC6&gt;=DJ$31,DD6&gt;=DJ$35,DC6&lt;&gt;""),AND(DH6&gt;=DJ$31,DI6&gt;=DJ$35,DH6&lt;&gt;""),AND(EE6&gt;=EL$31,EF6&gt;=EL$35,EE6&lt;&gt;""),AND(EJ6&gt;=EL$31,EK6&gt;=EL$35,EJ6&lt;&gt;""),AND(FG6&gt;=FN$31,FH6&gt;=FN$35,FG6&lt;&gt;""),AND(FL6&gt;=FN$31,FM6&gt;=FN$35,FL6&lt;&gt;""),AND(GI6&gt;=GP$31,GJ6&gt;=GP$35,GI6&lt;&gt;""),AND(GN6&gt;=GP$31,GO6&gt;=GP$35,GN6&lt;&gt;""),AND(HK6&gt;=HR$31,HL6&gt;=HR$35,HK6&lt;&gt;""),AND(HP6&gt;=HR$31,HQ6&gt;=HR$35,HP6&lt;&gt;""),AND(IM6&gt;=IT$31,IN6&gt;=IT$35,IM6&lt;&gt;""),AND(IR6&gt;=IT$31,IS6&gt;=IT$35,IR6&lt;&gt;""),AND(JO6&gt;=JV$31,JP6&gt;=JV$35,JO6&lt;&gt;""),AND(JT6&gt;=JV$31,JU6&gt;=JV$35,JT6&lt;&gt;""),AND(KQ6&gt;=KX$31,KR6&gt;=KX$35,KQ6&lt;&gt;""),AND(KV6&gt;=KX$31,KW6&gt;=KX$35,KV6&lt;&gt;""),AND(LS6&gt;=LZ$31,LT6&gt;=LZ$35,LS6&lt;&gt;""),AND(LX6&gt;=LZ$31,LY6&gt;=LZ$35,LX6&lt;&gt;""),AND(MU6&gt;=NB$31,MV6&gt;=NB$35,MU6&lt;&gt;""),AND(MZ6&gt;=NB$31,NA6&gt;=NB$35,MZ6&lt;&gt;""),AND(NW6&gt;=OD$31,NX6&gt;=OD$35,NW6&lt;&gt;""),AND(OB6&gt;=OD$31,OC6&gt;=OD$35,OB6&lt;&gt;""),AND(OY6&gt;=PF$31,OZ6&gt;=PF$35,OY6&lt;&gt;""),AND(PD6&gt;=PF$31,PE6&gt;=PF$35,PD6&lt;&gt;""),AND(QA6&gt;=QH$31,QB6&gt;=QH$35,QA6&lt;&gt;""),AND(QF6&gt;=QH$31,QG6&gt;=QH$35,QF6&lt;&gt;""),AND(RC6&gt;=RJ$31,RD6&gt;=RJ$35,RC6&lt;&gt;""),AND(RH6&gt;=RJ$31,RI6&gt;=RJ$35,RH6&lt;&gt;""),AND(SE6&gt;=SL$31,SF6&gt;=SL$35,SE6&lt;&gt;""),AND(SJ6&gt;=SL$31,SK6&gt;=SL$35,SJ6&lt;&gt;"")),"Merit",IF(OR(AND(AJ6&gt;=AN$30,AK6&gt;=AN$34,AJ6&lt;&gt;"",AI6=""),AND(AL6&gt;=AN$30,AM6&gt;=AN$34,AL6&lt;&gt;"",AI6=""),AND(BF6&gt;=BJ$30,BG6&gt;=BJ$34,BF6&lt;&gt;"",BE6=""),AND(BH6&gt;=BJ$30,BI6&gt;=BJ$34,BH6&lt;&gt;"",BE6=""),AND(CB6&gt;=CF$30,CC6&gt;=CF$34,CB6&lt;&gt;"",CA6=""),AND(CD6&gt;=CF$30,CE6&gt;=CF$34,CD6&lt;&gt;""),AND(DC6&gt;=DJ$30,DD6&gt;=DJ$34,DC6&lt;&gt;""),AND(DH6&gt;=DJ$30,DI6&gt;=DJ$34,DH6&lt;&gt;""),AND(EE6&gt;=EL$30,EF6&gt;=EL$34,EE6&lt;&gt;""),AND(EJ6&gt;=EL$30,EK6&gt;=EL$34,EJ6&lt;&gt;""),AND(FG6&gt;=FN$30,FH6&gt;=FN$34,FG6&lt;&gt;""),AND(FL6&gt;=FN$30,FM6&gt;=FN$34,FL6&lt;&gt;""),AND(GI6&gt;=GP$30,GJ6&gt;=GP$34,GI6&lt;&gt;""),AND(GN6&gt;=GP$30,GO6&gt;=GP$34,GN6&lt;&gt;""),AND(HK6&gt;=HR$30,HL6&gt;=HR$34,HK6&lt;&gt;""),AND(HP6&gt;=HR$30,HQ6&gt;=HR$34,HP6&lt;&gt;""),AND(IM6&gt;=IT$30,IN6&gt;=IT$34,IM6&lt;&gt;""),AND(IR6&gt;=IT$30,IS6&gt;=IT$34,IR6&lt;&gt;""),AND(JO6&gt;=JV$30,JP6&gt;=JV$34,JO6&lt;&gt;""),AND(JT6&gt;=JV$30,JU6&gt;=JV$34,JT6&lt;&gt;""),AND(KQ6&gt;=KX$30,KR6&gt;=KX$34,KQ6&lt;&gt;""),AND(KV6&gt;=KX$30,KW6&gt;=KX$34,KV6&lt;&gt;""),AND(LS6&gt;=LZ$30,LT6&gt;=LZ$34,LS6&lt;&gt;""),AND(LX6&gt;=LZ$30,LY6&gt;=LZ$34,LX6&lt;&gt;""),AND(MU6&gt;=NB$30,MV6&gt;=NB$34,MU6&lt;&gt;""),AND(MZ6&gt;=NB$30,NA6&gt;=NB$34,MZ6&lt;&gt;""),AND(NW6&gt;=OD$30,NX6&gt;=OD$34,NW6&lt;&gt;""),AND(OB6&gt;=OD$30,OC6&gt;=OD$34,OB6&lt;&gt;""),AND(OY6&gt;=PF$30,OZ6&gt;=PF$34,OY6&lt;&gt;""),AND(PD6&gt;=PF$30,PE6&gt;=PF$34,PD6&lt;&gt;""),AND(QA6&gt;=QH$30,QB6&gt;=QH$34,QA6&lt;&gt;""),AND(QF6&gt;=QH$30,QG6&gt;=QH$34,QF6&lt;&gt;""),AND(RC6&gt;=RJ$30,RD6&gt;=RJ$34,RC6&lt;&gt;""),AND(RH6&gt;=RJ$30,RI6&gt;=RJ$34,RH6&lt;&gt;""),AND(SE6&gt;=SL$30,SF6&gt;=SL$34,SE6&lt;&gt;""),AND(SJ6&gt;=SL$30,SK6&gt;=SL$34,SJ6&lt;&gt;"")),"Excellence",IF(I6="P","Worlds Team",IF(F6="P","National Team","")))))</f>
        <v>Merit</v>
      </c>
      <c r="I6" s="3" t="str">
        <f>IF(OR(AND(AJ6&gt;=AN$29,AK6&gt;=AN$33,AJ6&lt;&gt;"",AI6=""),AND(AL6&gt;=AN$29,AM6&gt;=AN$33,AL6&lt;&gt;"",AI6=""),AND(BF6&gt;=BJ$29,BG6&gt;=BJ$33,BF6&lt;&gt;"",BE6=""),AND(BH6&gt;=BJ$29,BI6&gt;=BJ$33,BH6&lt;&gt;"",BE6=""),AND(CB6&gt;=CF$29,CC6&gt;=CF$33,CB6&lt;&gt;"",CA6=""),AND(CD6&gt;=CF$29,CE6&gt;=CF$33,CD6&lt;&gt;""),AND(DC6&gt;=DJ$29,DD6&gt;=DJ$33,DC6&lt;&gt;""),AND(DH6&gt;=DJ$29,DI6&gt;=DJ$33,DH6&lt;&gt;""),AND(EE6&gt;=EL$29,EF6&gt;=EL$33,EE6&lt;&gt;""),AND(EJ6&gt;=EL$29,EK6&gt;=EL$33,EJ6&lt;&gt;""),AND(FG6&gt;=FN$29,FH6&gt;=FN$33,FG6&lt;&gt;""),AND(FL6&gt;=FN$29,FM6&gt;=FN$33,FL6&lt;&gt;""),AND(GI6&gt;=GP$29,GJ6&gt;=GP$33,GI6&lt;&gt;""),AND(GN6&gt;=GP$29,GO6&gt;=GP$33,GN6&lt;&gt;""),AND(HK6&gt;=HR$29,HL6&gt;=HR$33,HK6&lt;&gt;""),AND(HP6&gt;=HR$29,HQ6&gt;=HR$33,HP6&lt;&gt;""),AND(IM6&gt;=IT$29,IN6&gt;=IT$33,IM6&lt;&gt;""),AND(IR6&gt;=IT$29,IS6&gt;=IT$33,IR6&lt;&gt;""),AND(JO6&gt;=JV$29,JP6&gt;=JV$33,JO6&lt;&gt;""),AND(JT6&gt;=JV$29,JU6&gt;=JV$33,JT6&lt;&gt;""),AND(KQ6&gt;=KX$29,KR6&gt;=KX$33,KQ6&lt;&gt;""),AND(KV6&gt;=KX$29,KW6&gt;=KX$33,KV6&lt;&gt;""),AND(LS6&gt;=LZ$29,LT6&gt;=LZ$33,LS6&lt;&gt;""),AND(LX6&gt;=LZ$29,LY6&gt;=LZ$33,LX6&lt;&gt;""),AND(MU6&gt;=NB$29,MV6&gt;=NB$33,MU6&lt;&gt;""),AND(MZ6&gt;=NB$29,NA6&gt;=NB$33,MZ6&lt;&gt;""),AND(NW6&gt;=OD$29,NX6&gt;=OD$33,NW6&lt;&gt;""),AND(OB6&gt;=OD$29,OC6&gt;=OD$33,OB6&lt;&gt;""),AND(OY6&gt;=PF$29,OZ6&gt;=PF$33,OY6&lt;&gt;""),AND(PD6&gt;=PF$29,PE6&gt;=PF$33,PD6&lt;&gt;""),AND(QA6&gt;=QH$29,QB6&gt;=QH$33,QA6&lt;&gt;""),AND(QF6&gt;=QH$29,QG6&gt;=QH$33,QF6&lt;&gt;""),AND(RC6&gt;=RJ$29,RD6&gt;=RJ$33,RC6&lt;&gt;""),AND(RH6&gt;=RJ$29,RI6&gt;=RJ$33,RH6&lt;&gt;""),AND(SE6&gt;=SL$29,SF6&gt;=SL$33,SE6&lt;&gt;""),AND(SJ6&gt;=SL$29,SK6&gt;=SL$33,SJ6&lt;&gt;"")),"P","")</f>
        <v>P</v>
      </c>
      <c r="J6" s="8">
        <f>IF(COUNT(AK6,BG6,CC6)&gt;0,LARGE((AK6,BG6,CC6),1),0)</f>
        <v>51.7</v>
      </c>
      <c r="K6" s="8" t="str">
        <f>IF(J6=0,"",IF(J6=CC6,$BK$1,IF(J6=BG6,$AO$1,IF(J6=AK6,$S$1,""))))</f>
        <v>2025 Nationals</v>
      </c>
      <c r="L6" s="8">
        <f>IF(COUNT(AK6,BG6,CC6)&gt;1,LARGE((AK6,BG6,CC6),2),0)</f>
        <v>49.5</v>
      </c>
      <c r="M6" s="8" t="str">
        <f>IF(K6=0,"",IF(AND(L6=J6,L6=AK6,K6=BG6),$S$1,IF(AND(L6=J6,L6=AK6,L6=CC6),$S$1,IF(AND(L6=J6,L6=CC6,L6=BG6),$AO$1,IF(L6=CC6,$BK$1,IF(L6=BG6,$AO$1,IF(L6=AK6,$S$1,"")))))))</f>
        <v>2025 3rd Domestic Trial</v>
      </c>
      <c r="N6" s="8">
        <f>IF(MAX(AM6,BI6,CE6)&gt;0,MAX(AM6,BI6,CE6),0)</f>
        <v>50.099999999999994</v>
      </c>
      <c r="O6" s="8" t="str">
        <f>IF(N6=0,"",IF(N6=CE6,$BK$1,IF(N6=BI6,$AO$1,IF(N6=AM6,$S$1,""))))</f>
        <v>2025 Elite Canada</v>
      </c>
      <c r="P6" s="8" t="str">
        <f>IF(MAX(CG6:CH6)&gt;0,MAX(CG6:CH6),"")</f>
        <v/>
      </c>
      <c r="Q6" s="11" t="str">
        <f>IF(P6="","",IF(P6=CG6,"("&amp;CG$2&amp;")",IF(P6=CH6,"("&amp;CH$2&amp;")")))</f>
        <v/>
      </c>
      <c r="R6" s="8" t="str">
        <f>IF(P6="","",IF(P6=CG6,IF(P6+IF(L6="",0,L6)=SF6,$RK$1,IF(P6+IF(L6="",0,L6)=RD6,$QI$1,IF(P6+IF(L6="",0,L6)=QB6,$PG$1,IF(P6+IF(L6="",0,L6)=OZ6,$OE$1,IF(P6+IF(L6="",0,L6)=NX6,$NC$1,IF(P6+IF(L6="",0,L6)=MV6,$MA$1,IF(P6+IF(L6="",0,L6)=LT6,$KY$1,IF(P6+IF(L6="",0,L6)=KR6,$JW$1,IF(P6+IF(L6="",0,L6)=JP6,$IU$1,IF(P6+IF(L6="",0,L6)=IN6,$HS$1,IF(P6+IF(L6="",0,L6)=HL6,$GQ$1,IF(P6+IF(L6="",0,L6)=GJ6,$FO$1,IF(P6+IF(L6="",0,L6)=FH6,$EM$1,IF(P6+IF(L6="",0,L6)=EF6,$DK$1,IF(P6+IF(L6="",0,L6)=DD6,$CI$1))))))))))))))),IF(P6=CH6,IF(P6+IF(N6="",0,N6)=SK6,$RK$1,IF(P6+IF(N6="",0,N6)=RI6,$QI$1,IF(P6+IF(N6="",0,N6)=QG6,$PG$1,IF(P6+IF(N6="",0,N6)=PE6,$OE$1,IF(P6+IF(N6="",0,N6)=OC6,$NC$1,IF(P6+IF(N6="",0,N6)=NA6,$MA$1,IF(P6+IF(N6="",0,N6)=LY6,$KY$1,IF(P6+IF(N6="",0,N6)=KW6,$JW$1,IF(P6+IF(N6="",0,N6)=JU6,$IU$1,IF(P6+IF(N6="",0,N6)=IS6,$HS$1,IF(P6+IF(N6="",0,N6)=HQ6,$GQ$1,IF(P6+IF(N6="",0,N6)=GO6,$FO$1,IF(P6+IF(N6="",0,N6)=FM6,$EM$1,IF(P6+IF(N6="",0,N6)=EK6,$DK$1,IF(P6+IF(N6="",0,N6)=DI6,$CI$1))))))))))))))))))</f>
        <v/>
      </c>
      <c r="S6" s="19">
        <v>18.760000000000002</v>
      </c>
      <c r="T6" s="19">
        <v>6.8</v>
      </c>
      <c r="U6" s="19">
        <v>0.8</v>
      </c>
      <c r="V6" s="19">
        <v>0.3</v>
      </c>
      <c r="W6" s="19">
        <v>18.399999999999999</v>
      </c>
      <c r="X6" s="19">
        <v>4.8</v>
      </c>
      <c r="Y6" s="19">
        <v>0</v>
      </c>
      <c r="Z6" s="19">
        <v>0</v>
      </c>
      <c r="AA6" s="19">
        <v>18.2</v>
      </c>
      <c r="AB6" s="19">
        <v>7.2</v>
      </c>
      <c r="AC6" s="19">
        <v>0.2</v>
      </c>
      <c r="AD6" s="19">
        <v>0.3</v>
      </c>
      <c r="AE6" s="19">
        <v>18.600000000000001</v>
      </c>
      <c r="AF6" s="19">
        <v>6</v>
      </c>
      <c r="AG6" s="19">
        <v>0</v>
      </c>
      <c r="AH6" s="19">
        <v>0</v>
      </c>
      <c r="AI6" s="27"/>
      <c r="AJ6" s="40">
        <f>IF(SUM(T6,X6)&gt;0,SUM(T6,X6),"")</f>
        <v>11.6</v>
      </c>
      <c r="AK6" s="40">
        <f>IF(SUM(S6:T6,V6:X6,Z6)-U6-Y6&gt;0,SUM(S6:T6,V6:X6,Z6)-U6-Y6,"")</f>
        <v>48.260000000000005</v>
      </c>
      <c r="AL6" s="40">
        <f>IF(SUM(AB6,AF6)&gt;0,SUM(AB6,AF6),"")</f>
        <v>13.2</v>
      </c>
      <c r="AM6" s="40">
        <f>IF(SUM(AA6:AB6,AD6:AF6,AH6)-SUM(AC6,AG6)&gt;0,SUM(AA6:AB6,AD6:AF6,AH6)-SUM(AC6,AG6),"")</f>
        <v>50.099999999999994</v>
      </c>
      <c r="AN6" s="40">
        <f>IF(SUM(AK6,AM6)&gt;0,SUM(AK6,AM6),"")</f>
        <v>98.36</v>
      </c>
      <c r="AO6" s="18">
        <v>19.100000000000001</v>
      </c>
      <c r="AP6" s="18">
        <v>7.2</v>
      </c>
      <c r="AQ6" s="18">
        <v>0</v>
      </c>
      <c r="AR6" s="18">
        <v>0.3</v>
      </c>
      <c r="AS6" s="18">
        <v>19.100000000000001</v>
      </c>
      <c r="AT6" s="18">
        <v>6</v>
      </c>
      <c r="AU6" s="18">
        <v>0</v>
      </c>
      <c r="AV6" s="18">
        <v>0</v>
      </c>
      <c r="AW6" s="18">
        <v>19.100000000000001</v>
      </c>
      <c r="AX6" s="18">
        <v>7.2</v>
      </c>
      <c r="AY6" s="18">
        <v>0.6</v>
      </c>
      <c r="AZ6" s="18">
        <v>0.3</v>
      </c>
      <c r="BA6" s="18">
        <v>18.399999999999999</v>
      </c>
      <c r="BB6" s="18">
        <v>5.2</v>
      </c>
      <c r="BC6" s="18">
        <v>0</v>
      </c>
      <c r="BD6" s="18">
        <v>0.3</v>
      </c>
      <c r="BE6" s="28"/>
      <c r="BF6" s="11">
        <f>IF(SUM(AP6,AT6)&gt;0,SUM(AP6,AT6),"")</f>
        <v>13.2</v>
      </c>
      <c r="BG6" s="11">
        <f>IF(SUM(AO6:AP6,AR6:AT6,AV6)-AQ6-AU6&gt;0,SUM(AO6:AP6,AR6:AT6,AV6)-AQ6-AU6,"")</f>
        <v>51.7</v>
      </c>
      <c r="BH6" s="11">
        <f>IF(SUM(AX6,BB6)&gt;0,SUM(AX6,BB6),"")</f>
        <v>12.4</v>
      </c>
      <c r="BI6" s="11">
        <f>IF(SUM(AW6:AX6,AZ6:BB6,BD6)-SUM(AY6,BC6)&gt;0,SUM(AW6:AX6,AZ6:BB6,BD6)-SUM(AY6,BC6),"")</f>
        <v>49.9</v>
      </c>
      <c r="BJ6" s="11">
        <f>IF(SUM(BG6,BI6)&gt;0,SUM(BG6,BI6),"")</f>
        <v>101.6</v>
      </c>
      <c r="BK6" s="19">
        <v>19.2</v>
      </c>
      <c r="BL6" s="19">
        <v>5.2</v>
      </c>
      <c r="BM6" s="19">
        <v>0</v>
      </c>
      <c r="BN6" s="19">
        <v>0</v>
      </c>
      <c r="BO6" s="19">
        <v>19.100000000000001</v>
      </c>
      <c r="BP6" s="19">
        <v>6</v>
      </c>
      <c r="BQ6" s="19">
        <v>0</v>
      </c>
      <c r="BR6" s="19">
        <v>0</v>
      </c>
      <c r="BS6" s="19">
        <v>16.899999999999999</v>
      </c>
      <c r="BT6" s="19">
        <v>6.4</v>
      </c>
      <c r="BU6" s="19">
        <v>1</v>
      </c>
      <c r="BV6" s="19">
        <v>0.3</v>
      </c>
      <c r="BW6" s="19">
        <v>19.3</v>
      </c>
      <c r="BX6" s="19">
        <v>6.8</v>
      </c>
      <c r="BY6" s="19">
        <v>0</v>
      </c>
      <c r="BZ6" s="19">
        <v>0.3</v>
      </c>
      <c r="CA6" s="27"/>
      <c r="CB6" s="40">
        <f>IF(SUM(BL6,BP6)&gt;0,SUM(BL6,BP6),"")</f>
        <v>11.2</v>
      </c>
      <c r="CC6" s="40">
        <f>IF(SUM(BK6:BL6,BN6:BP6,BR6)-BM6-BQ6&gt;0,SUM(BK6:BL6,BN6:BP6,BR6)-BM6-BQ6,"")</f>
        <v>49.5</v>
      </c>
      <c r="CD6" s="40">
        <f>IF(SUM(BT6,BX6)&gt;0,SUM(BT6,BX6),"")</f>
        <v>13.2</v>
      </c>
      <c r="CE6" s="40">
        <f>IF(SUM(BS6:BT6,BV6:BX6,BZ6)-SUM(BU6,BY6)&gt;0,SUM(BS6:BT6,BV6:BX6,BZ6)-SUM(BU6,BY6),"")</f>
        <v>48.999999999999993</v>
      </c>
      <c r="CF6" s="40">
        <f>IF(SUM(CC6,CE6)&gt;0,SUM(CC6,CE6),"")</f>
        <v>98.5</v>
      </c>
      <c r="CG6" s="51" t="str">
        <f>IF(MAX(DD6,EF6,FH6,GJ6,HL6,IN6,JP6,KR6,LT6,MV6,NX6,OZ6,QB6,RD6,SF6)-IF(L6="",0,L6)&gt;0.001,MAX(DD6,EF6,FH6,GJ6,HL6,IN6,JP6,KR6,LT6,MV6,NX6,OZ6,QB6,RD6,SF6)-IF(L6="",0,L6),"")</f>
        <v/>
      </c>
      <c r="CH6" s="51" t="str">
        <f>IF(MAX(DI6,EK6,FM6,GO6,HQ6,IS6,JU6,KW6,LY6,NA6,OC6,PE6,QG6,RI6,SK6)-IF(N6="",0,N6)&gt;0.001,MAX(DI6,EK6,FM6,GO6,HQ6,IS6,JU6,KW6,LY6,NA6,OC6,PE6,QG6,RI6,SK6)-IF(N6="",0,N6),"")</f>
        <v/>
      </c>
      <c r="CI6" s="17"/>
      <c r="CJ6" s="17"/>
      <c r="CK6" s="17"/>
      <c r="CL6" s="17"/>
      <c r="CM6" s="17"/>
      <c r="CN6" s="17"/>
      <c r="CO6" s="17"/>
      <c r="CP6" s="17"/>
      <c r="CQ6" s="17"/>
      <c r="CR6" s="17"/>
      <c r="CS6" s="17"/>
      <c r="CT6" s="17"/>
      <c r="CU6" s="17"/>
      <c r="CV6" s="17"/>
      <c r="CW6" s="17"/>
      <c r="CX6" s="17"/>
      <c r="CY6" s="17"/>
      <c r="CZ6" s="17"/>
      <c r="DA6" s="17"/>
      <c r="DB6" s="17"/>
      <c r="DC6" s="40" t="str">
        <f>IF(SUM(CJ6,CN6)&gt;0,SUM(CJ6,CN6),"")</f>
        <v/>
      </c>
      <c r="DD6" s="40" t="str">
        <f>IF(SUM(CI6:CJ6,CL6:CN6,CP6)-CK6-CO6&gt;0,SUM(CI6:CJ6,CL6:CN6,CP6)-CK6-CO6,"")</f>
        <v/>
      </c>
      <c r="DE6" s="40" t="str">
        <f>IF(SUM(CQ6:CR6,CT6)-CS6&gt;0,SUM(CQ6:CR6,CT6)-CS6,"")</f>
        <v/>
      </c>
      <c r="DF6" s="40" t="str">
        <f>IF(SUM(CJ6,CN6,CR6)&gt;0,SUM(CJ6,CN6,CR6),"")</f>
        <v/>
      </c>
      <c r="DG6" s="40" t="str">
        <f>IF(SUM(DD6,DE6)&gt;0,SUM(DD6,DE6),"")</f>
        <v/>
      </c>
      <c r="DH6" s="40" t="str">
        <f>IF(SUM(CV6,CZ6)&gt;0,SUM(CV6,CZ6),"")</f>
        <v/>
      </c>
      <c r="DI6" s="40" t="str">
        <f>IF(SUM(CU6:CV6,CX6:CZ6,DB6)-SUM(CW6,DA6)&gt;0,SUM(CU6:CV6,CX6:CZ6,DB6)-SUM(CW6,DA6),"")</f>
        <v/>
      </c>
      <c r="DJ6" s="40" t="str">
        <f>IF(SUM(DD6,DE6,DI6)&gt;0,SUM(DD6,DE6,DI6),"")</f>
        <v/>
      </c>
      <c r="DK6" s="18"/>
      <c r="DL6" s="18"/>
      <c r="DM6" s="18"/>
      <c r="DN6" s="18"/>
      <c r="DO6" s="18"/>
      <c r="DP6" s="18"/>
      <c r="DQ6" s="18"/>
      <c r="DR6" s="18"/>
      <c r="DS6" s="18"/>
      <c r="DT6" s="18"/>
      <c r="DU6" s="18"/>
      <c r="DV6" s="18"/>
      <c r="DW6" s="18"/>
      <c r="DX6" s="18"/>
      <c r="DY6" s="18"/>
      <c r="DZ6" s="18"/>
      <c r="EA6" s="18"/>
      <c r="EB6" s="18"/>
      <c r="EC6" s="18"/>
      <c r="ED6" s="18"/>
      <c r="EE6" s="11" t="str">
        <f>IF(SUM(DL6,DP6)&gt;0,SUM(DL6,DP6),"")</f>
        <v/>
      </c>
      <c r="EF6" s="11" t="str">
        <f>IF(SUM(DK6:DL6,DN6:DP6,DR6)-DM6-DQ6&gt;0,SUM(DK6:DL6,DN6:DP6,DR6)-DM6-DQ6,"")</f>
        <v/>
      </c>
      <c r="EG6" s="11" t="str">
        <f>IF(SUM(DS6:DT6,DV6)-DU6&gt;0,SUM(DS6:DT6,DV6)-DU6,"")</f>
        <v/>
      </c>
      <c r="EH6" s="11" t="str">
        <f>IF(SUM(DL6,DP6,DT6)&gt;0,SUM(DL6,DP6,DT6),"")</f>
        <v/>
      </c>
      <c r="EI6" s="11" t="str">
        <f>IF(SUM(EF6,EG6)&gt;0,SUM(EF6,EG6),"")</f>
        <v/>
      </c>
      <c r="EJ6" s="11" t="str">
        <f>IF(SUM(DX6,EB6)&gt;0,SUM(DX6,EB6),"")</f>
        <v/>
      </c>
      <c r="EK6" s="11" t="str">
        <f>IF(SUM(DW6:DX6,DZ6:EB6,ED6)-SUM(DY6,EC6)&gt;0,SUM(DW6:DX6,DZ6:EB6,ED6)-SUM(DY6,EC6),"")</f>
        <v/>
      </c>
      <c r="EL6" s="11" t="str">
        <f>IF(SUM(EF6,EG6,EK6)&gt;0,SUM(EF6,EG6,EK6),"")</f>
        <v/>
      </c>
      <c r="EM6" s="17"/>
      <c r="EN6" s="17"/>
      <c r="EO6" s="17"/>
      <c r="EP6" s="17"/>
      <c r="EQ6" s="17"/>
      <c r="ER6" s="17"/>
      <c r="ES6" s="17"/>
      <c r="ET6" s="17"/>
      <c r="EU6" s="17"/>
      <c r="EV6" s="17"/>
      <c r="EW6" s="17"/>
      <c r="EX6" s="17"/>
      <c r="EY6" s="17"/>
      <c r="EZ6" s="17"/>
      <c r="FA6" s="17"/>
      <c r="FB6" s="17"/>
      <c r="FC6" s="17"/>
      <c r="FD6" s="17"/>
      <c r="FE6" s="17"/>
      <c r="FF6" s="17"/>
      <c r="FG6" s="40" t="str">
        <f>IF(SUM(EN6,ER6)&gt;0,SUM(EN6,ER6),"")</f>
        <v/>
      </c>
      <c r="FH6" s="40" t="str">
        <f>IF(SUM(EM6:EN6,EP6:ER6,ET6)-EO6-ES6&gt;0,SUM(EM6:EN6,EP6:ER6,ET6)-EO6-ES6,"")</f>
        <v/>
      </c>
      <c r="FI6" s="40" t="str">
        <f>IF(SUM(EU6:EV6,EX6)-EW6&gt;0,SUM(EU6:EV6,EX6)-EW6,"")</f>
        <v/>
      </c>
      <c r="FJ6" s="40" t="str">
        <f>IF(SUM(EN6,ER6,EV6)&gt;0,SUM(EN6,ER6,EV6),"")</f>
        <v/>
      </c>
      <c r="FK6" s="40" t="str">
        <f>IF(SUM(FH6,FI6)&gt;0,SUM(FH6,FI6),"")</f>
        <v/>
      </c>
      <c r="FL6" s="40" t="str">
        <f>IF(SUM(EZ6,FD6)&gt;0,SUM(EZ6,FD6),"")</f>
        <v/>
      </c>
      <c r="FM6" s="40" t="str">
        <f>IF(SUM(EY6:EZ6,FB6:FD6,FF6)-SUM(FA6,FE6)&gt;0,SUM(EY6:EZ6,FB6:FD6,FF6)-SUM(FA6,FE6),"")</f>
        <v/>
      </c>
      <c r="FN6" s="40" t="str">
        <f>IF(SUM(FH6,FI6,FM6)&gt;0,SUM(FH6,FI6,FM6),"")</f>
        <v/>
      </c>
      <c r="FO6" s="18">
        <v>18.600000000000001</v>
      </c>
      <c r="FP6" s="18">
        <v>5.6</v>
      </c>
      <c r="FQ6" s="18">
        <v>0</v>
      </c>
      <c r="FR6" s="18">
        <v>0</v>
      </c>
      <c r="FS6" s="18">
        <v>18.600000000000001</v>
      </c>
      <c r="FT6" s="18">
        <v>6.8</v>
      </c>
      <c r="FU6" s="18">
        <v>0.2</v>
      </c>
      <c r="FV6" s="18">
        <v>0</v>
      </c>
      <c r="FW6" s="18"/>
      <c r="FX6" s="18"/>
      <c r="FY6" s="18"/>
      <c r="FZ6" s="18"/>
      <c r="GA6" s="18"/>
      <c r="GB6" s="18"/>
      <c r="GC6" s="18"/>
      <c r="GD6" s="18"/>
      <c r="GE6" s="18"/>
      <c r="GF6" s="18"/>
      <c r="GG6" s="18"/>
      <c r="GH6" s="18"/>
      <c r="GI6" s="11">
        <f>IF(SUM(FP6,FT6)&gt;0,SUM(FP6,FT6),"")</f>
        <v>12.399999999999999</v>
      </c>
      <c r="GJ6" s="11">
        <f>IF(SUM(FO6:FP6,FR6:FT6,FV6)-FQ6-FU6&gt;0,SUM(FO6:FP6,FR6:FT6,FV6)-FQ6-FU6,"")</f>
        <v>49.4</v>
      </c>
      <c r="GK6" s="11" t="str">
        <f>IF(SUM(FW6:FX6,FZ6)-FY6&gt;0,SUM(FW6:FX6,FZ6)-FY6,"")</f>
        <v/>
      </c>
      <c r="GL6" s="11">
        <f>IF(SUM(FP6,FT6,FX6)&gt;0,SUM(FP6,FT6,FX6),"")</f>
        <v>12.399999999999999</v>
      </c>
      <c r="GM6" s="11">
        <f>IF(SUM(GJ6,GK6)&gt;0,SUM(GJ6,GK6),"")</f>
        <v>49.4</v>
      </c>
      <c r="GN6" s="11" t="str">
        <f>IF(SUM(GB6,GF6)&gt;0,SUM(GB6,GF6),"")</f>
        <v/>
      </c>
      <c r="GO6" s="11" t="str">
        <f>IF(SUM(GA6:GB6,GD6:GF6,GH6)-SUM(GC6,GG6)&gt;0,SUM(GA6:GB6,GD6:GF6,GH6)-SUM(GC6,GG6),"")</f>
        <v/>
      </c>
      <c r="GP6" s="11">
        <f>IF(SUM(GJ6,GK6,GO6)&gt;0,SUM(GJ6,GK6,GO6),"")</f>
        <v>49.4</v>
      </c>
      <c r="GQ6" s="17"/>
      <c r="GR6" s="17"/>
      <c r="GS6" s="17"/>
      <c r="GT6" s="17"/>
      <c r="GU6" s="17"/>
      <c r="GV6" s="17"/>
      <c r="GW6" s="17"/>
      <c r="GX6" s="17"/>
      <c r="GY6" s="17"/>
      <c r="GZ6" s="17"/>
      <c r="HA6" s="17"/>
      <c r="HB6" s="17"/>
      <c r="HC6" s="17"/>
      <c r="HD6" s="17"/>
      <c r="HE6" s="17"/>
      <c r="HF6" s="17"/>
      <c r="HG6" s="17"/>
      <c r="HH6" s="17"/>
      <c r="HI6" s="17"/>
      <c r="HJ6" s="17"/>
      <c r="HK6" s="40" t="str">
        <f>IF(SUM(GR6,GV6)&gt;0,SUM(GR6,GV6),"")</f>
        <v/>
      </c>
      <c r="HL6" s="40" t="str">
        <f>IF(SUM(GQ6:GR6,GT6:GV6,GX6)-GS6-GW6&gt;0,SUM(GQ6:GR6,GT6:GV6,GX6)-GS6-GW6,"")</f>
        <v/>
      </c>
      <c r="HM6" s="40" t="str">
        <f>IF(SUM(GY6:GZ6,HB6)-HA6&gt;0,SUM(GY6:GZ6,HB6)-HA6,"")</f>
        <v/>
      </c>
      <c r="HN6" s="40" t="str">
        <f>IF(SUM(GR6,GV6,GZ6)&gt;0,SUM(GR6,GV6,GZ6),"")</f>
        <v/>
      </c>
      <c r="HO6" s="40" t="str">
        <f>IF(SUM(HL6,HM6)&gt;0,SUM(HL6,HM6),"")</f>
        <v/>
      </c>
      <c r="HP6" s="40" t="str">
        <f>IF(SUM(HD6,HH6)&gt;0,SUM(HD6,HH6),"")</f>
        <v/>
      </c>
      <c r="HQ6" s="40" t="str">
        <f>IF(SUM(HC6:HD6,HF6:HH6,HJ6)-SUM(HE6,HI6)&gt;0,SUM(HC6:HD6,HF6:HH6,HJ6)-SUM(HE6,HI6),"")</f>
        <v/>
      </c>
      <c r="HR6" s="40" t="str">
        <f>IF(SUM(HL6,HM6,HQ6)&gt;0,SUM(HL6,HM6,HQ6),"")</f>
        <v/>
      </c>
      <c r="HS6" s="18"/>
      <c r="HT6" s="18"/>
      <c r="HU6" s="18"/>
      <c r="HV6" s="18"/>
      <c r="HW6" s="18"/>
      <c r="HX6" s="18"/>
      <c r="HY6" s="18"/>
      <c r="HZ6" s="18"/>
      <c r="IA6" s="18"/>
      <c r="IB6" s="18"/>
      <c r="IC6" s="18"/>
      <c r="ID6" s="18"/>
      <c r="IE6" s="18"/>
      <c r="IF6" s="18"/>
      <c r="IG6" s="18"/>
      <c r="IH6" s="18"/>
      <c r="II6" s="18"/>
      <c r="IJ6" s="18"/>
      <c r="IK6" s="18"/>
      <c r="IL6" s="18"/>
      <c r="IM6" s="11" t="str">
        <f>IF(SUM(HT6,HX6)&gt;0,SUM(HT6,HX6),"")</f>
        <v/>
      </c>
      <c r="IN6" s="11" t="str">
        <f>IF(SUM(HS6:HT6,HV6:HX6,HZ6)-HU6-HY6&gt;0,SUM(HS6:HT6,HV6:HX6,HZ6)-HU6-HY6,"")</f>
        <v/>
      </c>
      <c r="IO6" s="11" t="str">
        <f>IF(SUM(IA6:IB6,ID6)-IC6&gt;0,SUM(IA6:IB6,ID6)-IC6,"")</f>
        <v/>
      </c>
      <c r="IP6" s="11" t="str">
        <f>IF(SUM(HT6,HX6,IB6)&gt;0,SUM(HT6,HX6,IB6),"")</f>
        <v/>
      </c>
      <c r="IQ6" s="11" t="str">
        <f>IF(SUM(IN6,IO6)&gt;0,SUM(IN6,IO6),"")</f>
        <v/>
      </c>
      <c r="IR6" s="11" t="str">
        <f>IF(SUM(IF6,IJ6)&gt;0,SUM(IF6,IJ6),"")</f>
        <v/>
      </c>
      <c r="IS6" s="11" t="str">
        <f>IF(SUM(IE6:IF6,IH6:IJ6,IL6)-SUM(IG6,IK6)&gt;0,SUM(IE6:IF6,IH6:IJ6,IL6)-SUM(IG6,IK6),"")</f>
        <v/>
      </c>
      <c r="IT6" s="11" t="str">
        <f>IF(SUM(IN6,IO6,IS6)&gt;0,SUM(IN6,IO6,IS6),"")</f>
        <v/>
      </c>
      <c r="IU6" s="17"/>
      <c r="IV6" s="17"/>
      <c r="IW6" s="17"/>
      <c r="IX6" s="17"/>
      <c r="IY6" s="17"/>
      <c r="IZ6" s="17"/>
      <c r="JA6" s="17"/>
      <c r="JB6" s="17"/>
      <c r="JC6" s="17"/>
      <c r="JD6" s="17"/>
      <c r="JE6" s="17"/>
      <c r="JF6" s="17"/>
      <c r="JG6" s="17"/>
      <c r="JH6" s="17"/>
      <c r="JI6" s="17"/>
      <c r="JJ6" s="17"/>
      <c r="JK6" s="17"/>
      <c r="JL6" s="17"/>
      <c r="JM6" s="17"/>
      <c r="JN6" s="17"/>
      <c r="JO6" s="40" t="str">
        <f>IF(SUM(IV6,IZ6)&gt;0,SUM(IV6,IZ6),"")</f>
        <v/>
      </c>
      <c r="JP6" s="40" t="str">
        <f>IF(SUM(IU6:IV6,IX6:IZ6,JB6)-IW6-JA6&gt;0,SUM(IU6:IV6,IX6:IZ6,JB6)-IW6-JA6,"")</f>
        <v/>
      </c>
      <c r="JQ6" s="40" t="str">
        <f>IF(SUM(JC6:JD6,JF6)-JE6&gt;0,SUM(JC6:JD6,JF6)-JE6,"")</f>
        <v/>
      </c>
      <c r="JR6" s="40" t="str">
        <f>IF(SUM(IV6,IZ6,JD6)&gt;0,SUM(IV6,IZ6,JD6),"")</f>
        <v/>
      </c>
      <c r="JS6" s="40" t="str">
        <f>IF(SUM(JP6,JQ6)&gt;0,SUM(JP6,JQ6),"")</f>
        <v/>
      </c>
      <c r="JT6" s="40" t="str">
        <f>IF(SUM(JH6,JL6)&gt;0,SUM(JH6,JL6),"")</f>
        <v/>
      </c>
      <c r="JU6" s="40" t="str">
        <f>IF(SUM(JG6:JH6,JJ6:JL6,JN6)-SUM(JI6,JM6)&gt;0,SUM(JG6:JH6,JJ6:JL6,JN6)-SUM(JI6,JM6),"")</f>
        <v/>
      </c>
      <c r="JV6" s="40" t="str">
        <f>IF(SUM(JP6,JQ6,JU6)&gt;0,SUM(JP6,JQ6,JU6),"")</f>
        <v/>
      </c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8"/>
      <c r="KM6" s="18"/>
      <c r="KN6" s="18"/>
      <c r="KO6" s="18"/>
      <c r="KP6" s="18"/>
      <c r="KQ6" s="11" t="str">
        <f>IF(SUM(JX6,KB6)&gt;0,SUM(JX6,KB6),"")</f>
        <v/>
      </c>
      <c r="KR6" s="11" t="str">
        <f>IF(SUM(JW6:JX6,JZ6:KB6,KD6)-JY6-KC6&gt;0,SUM(JW6:JX6,JZ6:KB6,KD6)-JY6-KC6,"")</f>
        <v/>
      </c>
      <c r="KS6" s="11" t="str">
        <f>IF(SUM(KE6:KF6,KH6)-KG6&gt;0,SUM(KE6:KF6,KH6)-KG6,"")</f>
        <v/>
      </c>
      <c r="KT6" s="11" t="str">
        <f>IF(SUM(JX6,KB6,KF6)&gt;0,SUM(JX6,KB6,KF6),"")</f>
        <v/>
      </c>
      <c r="KU6" s="11" t="str">
        <f>IF(SUM(KR6,KS6)&gt;0,SUM(KR6,KS6),"")</f>
        <v/>
      </c>
      <c r="KV6" s="11" t="str">
        <f>IF(SUM(KJ6,KN6)&gt;0,SUM(KJ6,KN6),"")</f>
        <v/>
      </c>
      <c r="KW6" s="11" t="str">
        <f>IF(SUM(KI6:KJ6,KL6:KN6,KP6)-SUM(KK6,KO6)&gt;0,SUM(KI6:KJ6,KL6:KN6,KP6)-SUM(KK6,KO6),"")</f>
        <v/>
      </c>
      <c r="KX6" s="11" t="str">
        <f>IF(SUM(KR6,KS6,KW6)&gt;0,SUM(KR6,KS6,KW6),"")</f>
        <v/>
      </c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40" t="str">
        <f>IF(SUM(KZ6,LD6)&gt;0,SUM(KZ6,LD6),"")</f>
        <v/>
      </c>
      <c r="LT6" s="40" t="str">
        <f>IF(SUM(KY6:KZ6,LB6:LD6,LF6)-LA6-LE6&gt;0,SUM(KY6:KZ6,LB6:LD6,LF6)-LA6-LE6,"")</f>
        <v/>
      </c>
      <c r="LU6" s="40" t="str">
        <f>IF(SUM(LG6:LH6,LJ6)-LI6&gt;0,SUM(LG6:LH6,LJ6)-LI6,"")</f>
        <v/>
      </c>
      <c r="LV6" s="40" t="str">
        <f>IF(SUM(KZ6,LD6,LH6)&gt;0,SUM(KZ6,LD6,LH6),"")</f>
        <v/>
      </c>
      <c r="LW6" s="40" t="str">
        <f>IF(SUM(LT6,LU6)&gt;0,SUM(LT6,LU6),"")</f>
        <v/>
      </c>
      <c r="LX6" s="40" t="str">
        <f>IF(SUM(LL6,LP6)&gt;0,SUM(LL6,LP6),"")</f>
        <v/>
      </c>
      <c r="LY6" s="40" t="str">
        <f>IF(SUM(LK6:LL6,LN6:LP6,LR6)-SUM(LM6,LQ6)&gt;0,SUM(LK6:LL6,LN6:LP6,LR6)-SUM(LM6,LQ6),"")</f>
        <v/>
      </c>
      <c r="LZ6" s="40" t="str">
        <f>IF(SUM(LT6,LU6,LY6)&gt;0,SUM(LT6,LU6,LY6),"")</f>
        <v/>
      </c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1" t="str">
        <f>IF(SUM(MB6,MF6)&gt;0,SUM(MB6,MF6),"")</f>
        <v/>
      </c>
      <c r="MV6" s="11" t="str">
        <f>IF(SUM(MA6:MB6,MD6:MF6,MH6)-MC6-MG6&gt;0,SUM(MA6:MB6,MD6:MF6,MH6)-MC6-MG6,"")</f>
        <v/>
      </c>
      <c r="MW6" s="11" t="str">
        <f>IF(SUM(MI6:MJ6,ML6)-MK6&gt;0,SUM(MI6:MJ6,ML6)-MK6,"")</f>
        <v/>
      </c>
      <c r="MX6" s="11" t="str">
        <f>IF(SUM(MB6,MF6,MJ6)&gt;0,SUM(MB6,MF6,MJ6),"")</f>
        <v/>
      </c>
      <c r="MY6" s="11" t="str">
        <f>IF(SUM(MV6,MW6)&gt;0,SUM(MV6,MW6),"")</f>
        <v/>
      </c>
      <c r="MZ6" s="11" t="str">
        <f>IF(SUM(MN6,MR6)&gt;0,SUM(MN6,MR6),"")</f>
        <v/>
      </c>
      <c r="NA6" s="11" t="str">
        <f>IF(SUM(MM6:MN6,MP6:MR6,MT6)-SUM(MO6,MS6)&gt;0,SUM(MM6:MN6,MP6:MR6,MT6)-SUM(MO6,MS6),"")</f>
        <v/>
      </c>
      <c r="NB6" s="11" t="str">
        <f>IF(SUM(MV6,MW6,NA6)&gt;0,SUM(MV6,MW6,NA6),"")</f>
        <v/>
      </c>
      <c r="NC6" s="17"/>
      <c r="ND6" s="17"/>
      <c r="NE6" s="17"/>
      <c r="NF6" s="17"/>
      <c r="NG6" s="17"/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40" t="str">
        <f>IF(SUM(ND6,NH6)&gt;0,SUM(ND6,NH6),"")</f>
        <v/>
      </c>
      <c r="NX6" s="40" t="str">
        <f>IF(SUM(NC6:ND6,NF6:NH6,NJ6)-NE6-NI6&gt;0,SUM(NC6:ND6,NF6:NH6,NJ6)-NE6-NI6,"")</f>
        <v/>
      </c>
      <c r="NY6" s="40" t="str">
        <f>IF(SUM(NK6:NL6,NN6)-NM6&gt;0,SUM(NK6:NL6,NN6)-NM6,"")</f>
        <v/>
      </c>
      <c r="NZ6" s="40" t="str">
        <f>IF(SUM(ND6,NH6,NL6)&gt;0,SUM(ND6,NH6,NL6),"")</f>
        <v/>
      </c>
      <c r="OA6" s="40" t="str">
        <f>IF(SUM(NX6,NY6)&gt;0,SUM(NX6,NY6),"")</f>
        <v/>
      </c>
      <c r="OB6" s="40" t="str">
        <f>IF(SUM(NP6,NT6)&gt;0,SUM(NP6,NT6),"")</f>
        <v/>
      </c>
      <c r="OC6" s="40" t="str">
        <f>IF(SUM(NO6:NP6,NR6:NT6,NV6)-SUM(NQ6,NU6)&gt;0,SUM(NO6:NP6,NR6:NT6,NV6)-SUM(NQ6,NU6),"")</f>
        <v/>
      </c>
      <c r="OD6" s="40" t="str">
        <f>IF(SUM(NX6,NY6,OC6)&gt;0,SUM(NX6,NY6,OC6),"")</f>
        <v/>
      </c>
      <c r="OE6" s="18"/>
      <c r="OF6" s="18"/>
      <c r="OG6" s="18"/>
      <c r="OH6" s="18"/>
      <c r="OI6" s="18"/>
      <c r="OJ6" s="18"/>
      <c r="OK6" s="18"/>
      <c r="OL6" s="18"/>
      <c r="OM6" s="18"/>
      <c r="ON6" s="18"/>
      <c r="OO6" s="18"/>
      <c r="OP6" s="18"/>
      <c r="OQ6" s="18"/>
      <c r="OR6" s="18"/>
      <c r="OS6" s="18"/>
      <c r="OT6" s="18"/>
      <c r="OU6" s="18"/>
      <c r="OV6" s="18"/>
      <c r="OW6" s="18"/>
      <c r="OX6" s="18"/>
      <c r="OY6" s="11" t="str">
        <f>IF(SUM(OF6,OJ6)&gt;0,SUM(OF6,OJ6),"")</f>
        <v/>
      </c>
      <c r="OZ6" s="11" t="str">
        <f>IF(SUM(OE6:OF6,OH6:OJ6,OL6)-OG6-OK6&gt;0,SUM(OE6:OF6,OH6:OJ6,OL6)-OG6-OK6,"")</f>
        <v/>
      </c>
      <c r="PA6" s="11" t="str">
        <f>IF(SUM(OM6:ON6,OP6)-OO6&gt;0,SUM(OM6:ON6,OP6)-OO6,"")</f>
        <v/>
      </c>
      <c r="PB6" s="11" t="str">
        <f>IF(SUM(OF6,OJ6,ON6)&gt;0,SUM(OF6,OJ6,ON6),"")</f>
        <v/>
      </c>
      <c r="PC6" s="11" t="str">
        <f>IF(SUM(OZ6,PA6)&gt;0,SUM(OZ6,PA6),"")</f>
        <v/>
      </c>
      <c r="PD6" s="11" t="str">
        <f>IF(SUM(OR6,OV6)&gt;0,SUM(OR6,OV6),"")</f>
        <v/>
      </c>
      <c r="PE6" s="11" t="str">
        <f>IF(SUM(OQ6:OR6,OT6:OV6,OX6)-SUM(OS6,OW6)&gt;0,SUM(OQ6:OR6,OT6:OV6,OX6)-SUM(OS6,OW6),"")</f>
        <v/>
      </c>
      <c r="PF6" s="11" t="str">
        <f>IF(SUM(OZ6,PA6,PE6)&gt;0,SUM(OZ6,PA6,PE6),"")</f>
        <v/>
      </c>
      <c r="PG6" s="17"/>
      <c r="PH6" s="17"/>
      <c r="PI6" s="17"/>
      <c r="PJ6" s="17"/>
      <c r="PK6" s="17"/>
      <c r="PL6" s="17"/>
      <c r="PM6" s="17"/>
      <c r="PN6" s="17"/>
      <c r="PO6" s="17"/>
      <c r="PP6" s="17"/>
      <c r="PQ6" s="17"/>
      <c r="PR6" s="17"/>
      <c r="PS6" s="17"/>
      <c r="PT6" s="17"/>
      <c r="PU6" s="17"/>
      <c r="PV6" s="17"/>
      <c r="PW6" s="17"/>
      <c r="PX6" s="17"/>
      <c r="PY6" s="17"/>
      <c r="PZ6" s="17"/>
      <c r="QA6" s="40" t="str">
        <f>IF(SUM(PH6,PL6)&gt;0,SUM(PH6,PL6),"")</f>
        <v/>
      </c>
      <c r="QB6" s="40" t="str">
        <f>IF(SUM(PG6:PH6,PJ6:PL6,PN6)-PI6-PM6&gt;0,SUM(PG6:PH6,PJ6:PL6,PN6)-PI6-PM6,"")</f>
        <v/>
      </c>
      <c r="QC6" s="40" t="str">
        <f>IF(SUM(PO6:PP6,PR6)-PQ6&gt;0,SUM(PO6:PP6,PR6)-PQ6,"")</f>
        <v/>
      </c>
      <c r="QD6" s="40" t="str">
        <f>IF(SUM(PH6,PL6,PP6)&gt;0,SUM(PH6,PL6,PP6),"")</f>
        <v/>
      </c>
      <c r="QE6" s="40" t="str">
        <f>IF(SUM(QB6,QC6)&gt;0,SUM(QB6,QC6),"")</f>
        <v/>
      </c>
      <c r="QF6" s="40" t="str">
        <f>IF(SUM(PT6,PX6)&gt;0,SUM(PT6,PX6),"")</f>
        <v/>
      </c>
      <c r="QG6" s="40" t="str">
        <f>IF(SUM(PS6:PT6,PV6:PX6,PZ6)-SUM(PU6,PY6)&gt;0,SUM(PS6:PT6,PV6:PX6,PZ6)-SUM(PU6,PY6),"")</f>
        <v/>
      </c>
      <c r="QH6" s="40" t="str">
        <f>IF(SUM(QB6,QC6,QG6)&gt;0,SUM(QB6,QC6,QG6),"")</f>
        <v/>
      </c>
      <c r="QI6" s="18"/>
      <c r="QJ6" s="18"/>
      <c r="QK6" s="18"/>
      <c r="QL6" s="18"/>
      <c r="QM6" s="18"/>
      <c r="QN6" s="18"/>
      <c r="QO6" s="18"/>
      <c r="QP6" s="18"/>
      <c r="QQ6" s="18"/>
      <c r="QR6" s="18"/>
      <c r="QS6" s="18"/>
      <c r="QT6" s="18"/>
      <c r="QU6" s="18"/>
      <c r="QV6" s="18"/>
      <c r="QW6" s="18"/>
      <c r="QX6" s="18"/>
      <c r="QY6" s="18"/>
      <c r="QZ6" s="18"/>
      <c r="RA6" s="18"/>
      <c r="RB6" s="18"/>
      <c r="RC6" s="11" t="str">
        <f>IF(SUM(QJ6,QN6)&gt;0,SUM(QJ6,QN6),"")</f>
        <v/>
      </c>
      <c r="RD6" s="11" t="str">
        <f>IF(SUM(QI6:QJ6,QL6:QN6,QP6)-QK6-QO6&gt;0,SUM(QI6:QJ6,QL6:QN6,QP6)-QK6-QO6,"")</f>
        <v/>
      </c>
      <c r="RE6" s="11" t="str">
        <f>IF(SUM(QQ6:QR6,QT6)-QS6&gt;0,SUM(QQ6:QR6,QT6)-QS6,"")</f>
        <v/>
      </c>
      <c r="RF6" s="11" t="str">
        <f>IF(SUM(QJ6,QN6,QR6)&gt;0,SUM(QJ6,QN6,QR6),"")</f>
        <v/>
      </c>
      <c r="RG6" s="11" t="str">
        <f>IF(SUM(RD6,RE6)&gt;0,SUM(RD6,RE6),"")</f>
        <v/>
      </c>
      <c r="RH6" s="11" t="str">
        <f>IF(SUM(QV6,QZ6)&gt;0,SUM(QV6,QZ6),"")</f>
        <v/>
      </c>
      <c r="RI6" s="11" t="str">
        <f>IF(SUM(QU6:QV6,QX6:QZ6,RB6)-SUM(QW6,RA6)&gt;0,SUM(QU6:QV6,QX6:QZ6,RB6)-SUM(QW6,RA6),"")</f>
        <v/>
      </c>
      <c r="RJ6" s="11" t="str">
        <f>IF(SUM(RD6,RE6,RI6)&gt;0,SUM(RD6,RE6,RI6),"")</f>
        <v/>
      </c>
      <c r="RK6" s="17"/>
      <c r="RL6" s="17"/>
      <c r="RM6" s="17"/>
      <c r="RN6" s="17"/>
      <c r="RO6" s="17"/>
      <c r="RP6" s="17"/>
      <c r="RQ6" s="17"/>
      <c r="RR6" s="17"/>
      <c r="RS6" s="17"/>
      <c r="RT6" s="17"/>
      <c r="RU6" s="17"/>
      <c r="RV6" s="17"/>
      <c r="RW6" s="17"/>
      <c r="RX6" s="17"/>
      <c r="RY6" s="17"/>
      <c r="RZ6" s="17"/>
      <c r="SA6" s="17"/>
      <c r="SB6" s="17"/>
      <c r="SC6" s="17"/>
      <c r="SD6" s="17"/>
      <c r="SE6" s="40" t="str">
        <f>IF(SUM(RL6,RP6)&gt;0,SUM(RL6,RP6),"")</f>
        <v/>
      </c>
      <c r="SF6" s="40" t="str">
        <f>IF(SUM(RK6:RL6,RN6:RP6,RR6)-RM6-RQ6&gt;0,SUM(RK6:RL6,RN6:RP6,RR6)-RM6-RQ6,"")</f>
        <v/>
      </c>
      <c r="SG6" s="40" t="str">
        <f>IF(SUM(RS6:RT6,RV6)-RU6&gt;0,SUM(RS6:RT6,RV6)-RU6,"")</f>
        <v/>
      </c>
      <c r="SH6" s="40" t="str">
        <f>IF(SUM(RL6,RP6,RT6)&gt;0,SUM(RL6,RP6,RT6),"")</f>
        <v/>
      </c>
      <c r="SI6" s="40" t="str">
        <f>IF(SUM(SF6,SG6)&gt;0,SUM(SF6,SG6),"")</f>
        <v/>
      </c>
      <c r="SJ6" s="40" t="str">
        <f>IF(SUM(RX6,SB6)&gt;0,SUM(RX6,SB6),"")</f>
        <v/>
      </c>
      <c r="SK6" s="40" t="str">
        <f>IF(SUM(RW6:RX6,RZ6:SB6,SD6)-SUM(RY6,SC6)&gt;0,SUM(RW6:RX6,RZ6:SB6,SD6)-SUM(RY6,SC6),"")</f>
        <v/>
      </c>
      <c r="SL6" s="40" t="str">
        <f>IF(SUM(SF6,SG6,SK6)&gt;0,SUM(SF6,SG6,SK6),"")</f>
        <v/>
      </c>
      <c r="SM6" s="26">
        <f>IF($CA6="P",BK6,(BK6+AO6)/2)</f>
        <v>19.149999999999999</v>
      </c>
      <c r="SN6" s="26">
        <f>IF($CA6="P",BL6,(BL6+AP6)/2)</f>
        <v>6.2</v>
      </c>
      <c r="SO6" s="26">
        <f>IF($CA6="P",BM6,(BM6+AQ6)/2)</f>
        <v>0</v>
      </c>
      <c r="SP6" s="26">
        <f>IF($CA6="P",BN6,(BN6+AR6)/2)</f>
        <v>0.15</v>
      </c>
      <c r="SQ6" s="26">
        <f>IF($CA6="P",BO6,(BO6+AS6)/2)</f>
        <v>19.100000000000001</v>
      </c>
      <c r="SR6" s="26">
        <f>IF($CA6="P",BP6,(BP6+AT6)/2)</f>
        <v>6</v>
      </c>
      <c r="SS6" s="26">
        <f>IF($CA6="P",BQ6,(BQ6+AU6)/2)</f>
        <v>0</v>
      </c>
      <c r="ST6" s="26">
        <f>IF($CA6="P",BR6,(BR6+AV6)/2)</f>
        <v>0</v>
      </c>
      <c r="SU6" s="26">
        <f>IF($CA6="P",BS6,(BS6+AW6)/2)</f>
        <v>18</v>
      </c>
      <c r="SV6" s="26">
        <f>IF($CA6="P",BT6,(BT6+AX6)/2)</f>
        <v>6.8000000000000007</v>
      </c>
      <c r="SW6" s="26">
        <f>IF($CA6="P",BU6,(BU6+AY6)/2)</f>
        <v>0.8</v>
      </c>
      <c r="SX6" s="26">
        <f>IF($CA6="P",BV6,(BV6+AZ6)/2)</f>
        <v>0.3</v>
      </c>
      <c r="SY6" s="26">
        <f>IF($CA6="P",BW6,(BW6+BA6)/2)</f>
        <v>18.850000000000001</v>
      </c>
      <c r="SZ6" s="26">
        <f>IF($CA6="P",BX6,(BX6+BB6)/2)</f>
        <v>6</v>
      </c>
      <c r="TA6" s="26">
        <f>IF($CA6="P",BY6,(BY6+BC6)/2)</f>
        <v>0</v>
      </c>
      <c r="TB6" s="26">
        <f>IF($CA6="P",BZ6,(BZ6+BD6)/2)</f>
        <v>0.3</v>
      </c>
      <c r="TC6" s="28" t="s">
        <v>53</v>
      </c>
      <c r="TD6" s="11">
        <f>IF(SUM(SN6,SR6)&gt;0,SUM(SN6,SR6),"")</f>
        <v>12.2</v>
      </c>
      <c r="TE6" s="11">
        <f>IF(SUM(SM6:SN6,SP6:SR6,ST6)-SO6-SS6&gt;0,SUM(SM6:SN6,SP6:SR6,ST6)-SO6-SS6,"")</f>
        <v>50.599999999999994</v>
      </c>
      <c r="TF6" s="11">
        <f>IF(SUM(SV6,SZ6)&gt;0,SUM(SV6,SZ6),"")</f>
        <v>12.8</v>
      </c>
      <c r="TG6" s="11">
        <f>IF(SUM(SU6:SV6,SX6:SZ6,TB6)-SUM(SW6,TA6)&gt;0,SUM(SU6:SV6,SX6:SZ6,TB6)-SUM(SW6,TA6),"")</f>
        <v>49.45</v>
      </c>
      <c r="TH6" s="11">
        <f>IF(SUM(TE6,TG6)&gt;0,SUM(TE6,TG6),"")</f>
        <v>100.05</v>
      </c>
    </row>
    <row r="7" spans="1:528" x14ac:dyDescent="0.2">
      <c r="A7" s="4" cm="1">
        <f t="array" ref="A7">IF(AND(H7&lt;&gt;"",H7&lt;&gt;"No DD"),SUMPRODUCT((H$4:H$26&lt;&gt;"")*(H$4:H$26&lt;&gt;"No DD")*(E$4:E$26&gt;E7))+1,IF(H7="No DD",SUMPRODUCT((H$4:H$26="No DD")*(E$4:E$26&gt;E7))+1+SUMPRODUCT((H$4:H$26&lt;&gt;"")*(H$4:H$26&lt;&gt;"No DD")),""))</f>
        <v>4</v>
      </c>
      <c r="B7" s="5" t="s">
        <v>87</v>
      </c>
      <c r="C7" s="4" t="s">
        <v>5</v>
      </c>
      <c r="D7" s="4">
        <v>1999</v>
      </c>
      <c r="E7" s="9">
        <f>SUM(J7:P7)+SUM(J7:M7)*0.0000001+SUM(J7)*0.0000000000001</f>
        <v>150.70001021000516</v>
      </c>
      <c r="F7" s="3" t="str">
        <f>IF(OR(AND(AJ7&gt;=AN$28,AK7&gt;=AN$32,AJ7&lt;&gt;"",AI7=""),AND(AL7&gt;=AN$28,AM7&gt;=AN$32,AL7&lt;&gt;"",AI7=""),AND(BF7&gt;=BJ$28,BG7&gt;=BJ$32,BF7&lt;&gt;"",BE7=""),AND(BH7&gt;=BJ$28,BI7&gt;=BJ$32,BH7&lt;&gt;"",BE7=""),AND(CB7&gt;=CF$28,CC7&gt;=CF$32,CB7&lt;&gt;"",CA7=""),AND(CD7&gt;=CF$28,CE7&gt;=CF$32,CD7&lt;&gt;""),AND(DC7&gt;=DJ$28,DD7&gt;=DJ$32,DC7&lt;&gt;""),AND(DH7&gt;=DJ$28,DI7&gt;=DJ$32,DH7&lt;&gt;""),AND(EE7&gt;=EL$28,EF7&gt;=EL$32,EE7&lt;&gt;""),AND(EJ7&gt;=EL$28,EK7&gt;=EL$32,EJ7&lt;&gt;""),AND(FG7&gt;=FN$28,FH7&gt;=FN$32,FG7&lt;&gt;""),AND(FL7&gt;=FN$28,FM7&gt;=FN$32,FL7&lt;&gt;""),AND(GI7&gt;=GP$28,GJ7&gt;=GP$32,GI7&lt;&gt;""),AND(GN7&gt;=GP$28,GO7&gt;=GP$32,GN7&lt;&gt;""),AND(HK7&gt;=HR$28,HL7&gt;=HR$32,HK7&lt;&gt;""),AND(HP7&gt;=HR$28,HQ7&gt;=HR$32,HP7&lt;&gt;""),AND(IM7&gt;=IT$28,IN7&gt;=IT$32,IM7&lt;&gt;""),AND(IR7&gt;=IT$28,IS7&gt;=IT$32,IR7&lt;&gt;""),AND(JO7&gt;=JV$28,JP7&gt;=JV$32,JO7&lt;&gt;""),AND(JT7&gt;=JV$28,JU7&gt;=JV$32,JT7&lt;&gt;""),AND(KQ7&gt;=KX$28,KR7&gt;=KX$32,KQ7&lt;&gt;""),AND(KV7&gt;=KX$28,KW7&gt;=KX$32,KV7&lt;&gt;""),AND(LS7&gt;=LZ$28,LT7&gt;=LZ$32,LS7&lt;&gt;""),AND(LX7&gt;=LZ$28,LY7&gt;=LZ$32,LX7&lt;&gt;""),AND(MU7&gt;=NB$28,MV7&gt;=NB$32,MU7&lt;&gt;""),AND(MZ7&gt;=NB$28,NA7&gt;=NB$32,MZ7&lt;&gt;""),AND(NW7&gt;=OD$28,NX7&gt;=OD$32,NW7&lt;&gt;""),AND(OB7&gt;=OD$28,OC7&gt;=OD$32,OB7&lt;&gt;""),AND(OY7&gt;=PF$28,OZ7&gt;=PF$32,OY7&lt;&gt;""),AND(PD7&gt;=PF$28,PE7&gt;=PF$32,PD7&lt;&gt;""),AND(QA7&gt;=QH$28,QB7&gt;=QH$32,QA7&lt;&gt;""),AND(QF7&gt;=QH$28,QG7&gt;=QH$32,QF7&lt;&gt;""),AND(RC7&gt;=RJ$28,RD7&gt;=RJ$32,RC7&lt;&gt;""),AND(RH7&gt;=RJ$28,RI7&gt;=RJ$32,RH7&lt;&gt;""),AND(SE7&gt;=SL$28,SF7&gt;=SL$32,SE7&lt;&gt;""),AND(SJ7&gt;=SL$28,SK7&gt;=SL$32,SJ7&lt;&gt;"")),"P","")</f>
        <v>P</v>
      </c>
      <c r="G7" s="3" t="str">
        <f>IF(OR(AND(AK7&gt;=AN$32,AK7&lt;&gt;"",AI7=""),AND(AM7&gt;=AN$32,AM7&lt;&gt;"",AI7=""),AND(BG7&gt;=BJ$32,BG7&lt;&gt;"",BE7=""),AND(BI7&gt;=BJ$32,BI7&lt;&gt;"",BE7=""),AND(CC7&gt;=CF$32,CC7&lt;&gt;"",CA7=""),AND(CE7&gt;=CF$32,CE7&lt;&gt;"",CA7=""),AND(DD7&gt;=DJ$32,DD7&lt;&gt;""),AND(DI7&gt;=DJ$32,DI7&lt;&gt;""),AND(EF7&gt;=EL$32,EF7&lt;&gt;""),AND(EK7&gt;=EL$32,EK7&lt;&gt;""),AND(FH7&gt;=FN$32,FH7&lt;&gt;""),AND(FM7&gt;=FN$32,FM7&lt;&gt;""),AND(GJ7&gt;=GP$32,GJ7&lt;&gt;""),AND(GO7&gt;=GP$32,GO7&lt;&gt;""),AND(HL7&gt;=HR$32,HL7&lt;&gt;""),AND(HQ7&gt;=HR$32,HQ7&lt;&gt;""),AND(IN7&gt;=IT$32,IN7&lt;&gt;""),AND(IS7&gt;=IT$32,IS7&lt;&gt;""),AND(JP7&gt;=JV$32,JP7&lt;&gt;""),AND(JU7&gt;=JV$32,JU7&lt;&gt;""),AND(KR7&gt;=KX$32,KR7&lt;&gt;""),AND(KW7&gt;=KX$32,KW7&lt;&gt;""),AND(LT7&gt;=LZ$32,LT7&lt;&gt;""),AND(LY7&gt;=LZ$32,LY7&lt;&gt;""),AND(MV7&gt;=NB$32,MV7&lt;&gt;""),AND(NA7&gt;=NB$32,NA7&lt;&gt;""),AND(NX7&gt;=OD$32,NX7&lt;&gt;""),AND(OC7&gt;=OD$32,OC7&lt;&gt;""),AND(OZ7&gt;=PF$32,OZ7&lt;&gt;""),AND(PE7&gt;=PF$32,PE7&lt;&gt;""),AND(QB7&gt;=QH$32,QB7&lt;&gt;""),AND(QG7&gt;=QH$32,QG7&lt;&gt;""),AND(RD7&gt;=RJ$32,RD7&lt;&gt;""),AND(RI7&gt;=RJ$32,RI7&lt;&gt;""),AND(SF7&gt;=SL$32,SF7&lt;&gt;""),AND(SK7&gt;=SL$32,SK7&lt;&gt;"")),"P","")</f>
        <v>P</v>
      </c>
      <c r="H7" s="36" t="str">
        <f>IF(AND(G7="P",F7=""),"No DD",IF(OR(AND(AJ7&gt;=AN$31,AK7&gt;=AN$35,AJ7&lt;&gt;"",AI7=""),AND(AL7&gt;=AN$31,AM7&gt;=AN$35,AL7&lt;&gt;"",AI7=""),AND(BF7&gt;=BJ$31,BG7&gt;=BJ$35,BF7&lt;&gt;"",BE7=""),AND(BH7&gt;=BJ$31,BI7&gt;=BJ$35,BH7&lt;&gt;"",BE7=""),AND(CB7&gt;=CF$31,CC7&gt;=CF$35,CB7&lt;&gt;"",CA7=""),AND(CD7&gt;=CF$31,CE7&gt;=CF$35,CD7&lt;&gt;""),AND(DC7&gt;=DJ$31,DD7&gt;=DJ$35,DC7&lt;&gt;""),AND(DH7&gt;=DJ$31,DI7&gt;=DJ$35,DH7&lt;&gt;""),AND(EE7&gt;=EL$31,EF7&gt;=EL$35,EE7&lt;&gt;""),AND(EJ7&gt;=EL$31,EK7&gt;=EL$35,EJ7&lt;&gt;""),AND(FG7&gt;=FN$31,FH7&gt;=FN$35,FG7&lt;&gt;""),AND(FL7&gt;=FN$31,FM7&gt;=FN$35,FL7&lt;&gt;""),AND(GI7&gt;=GP$31,GJ7&gt;=GP$35,GI7&lt;&gt;""),AND(GN7&gt;=GP$31,GO7&gt;=GP$35,GN7&lt;&gt;""),AND(HK7&gt;=HR$31,HL7&gt;=HR$35,HK7&lt;&gt;""),AND(HP7&gt;=HR$31,HQ7&gt;=HR$35,HP7&lt;&gt;""),AND(IM7&gt;=IT$31,IN7&gt;=IT$35,IM7&lt;&gt;""),AND(IR7&gt;=IT$31,IS7&gt;=IT$35,IR7&lt;&gt;""),AND(JO7&gt;=JV$31,JP7&gt;=JV$35,JO7&lt;&gt;""),AND(JT7&gt;=JV$31,JU7&gt;=JV$35,JT7&lt;&gt;""),AND(KQ7&gt;=KX$31,KR7&gt;=KX$35,KQ7&lt;&gt;""),AND(KV7&gt;=KX$31,KW7&gt;=KX$35,KV7&lt;&gt;""),AND(LS7&gt;=LZ$31,LT7&gt;=LZ$35,LS7&lt;&gt;""),AND(LX7&gt;=LZ$31,LY7&gt;=LZ$35,LX7&lt;&gt;""),AND(MU7&gt;=NB$31,MV7&gt;=NB$35,MU7&lt;&gt;""),AND(MZ7&gt;=NB$31,NA7&gt;=NB$35,MZ7&lt;&gt;""),AND(NW7&gt;=OD$31,NX7&gt;=OD$35,NW7&lt;&gt;""),AND(OB7&gt;=OD$31,OC7&gt;=OD$35,OB7&lt;&gt;""),AND(OY7&gt;=PF$31,OZ7&gt;=PF$35,OY7&lt;&gt;""),AND(PD7&gt;=PF$31,PE7&gt;=PF$35,PD7&lt;&gt;""),AND(QA7&gt;=QH$31,QB7&gt;=QH$35,QA7&lt;&gt;""),AND(QF7&gt;=QH$31,QG7&gt;=QH$35,QF7&lt;&gt;""),AND(RC7&gt;=RJ$31,RD7&gt;=RJ$35,RC7&lt;&gt;""),AND(RH7&gt;=RJ$31,RI7&gt;=RJ$35,RH7&lt;&gt;""),AND(SE7&gt;=SL$31,SF7&gt;=SL$35,SE7&lt;&gt;""),AND(SJ7&gt;=SL$31,SK7&gt;=SL$35,SJ7&lt;&gt;"")),"Merit",IF(OR(AND(AJ7&gt;=AN$30,AK7&gt;=AN$34,AJ7&lt;&gt;"",AI7=""),AND(AL7&gt;=AN$30,AM7&gt;=AN$34,AL7&lt;&gt;"",AI7=""),AND(BF7&gt;=BJ$30,BG7&gt;=BJ$34,BF7&lt;&gt;"",BE7=""),AND(BH7&gt;=BJ$30,BI7&gt;=BJ$34,BH7&lt;&gt;"",BE7=""),AND(CB7&gt;=CF$30,CC7&gt;=CF$34,CB7&lt;&gt;"",CA7=""),AND(CD7&gt;=CF$30,CE7&gt;=CF$34,CD7&lt;&gt;""),AND(DC7&gt;=DJ$30,DD7&gt;=DJ$34,DC7&lt;&gt;""),AND(DH7&gt;=DJ$30,DI7&gt;=DJ$34,DH7&lt;&gt;""),AND(EE7&gt;=EL$30,EF7&gt;=EL$34,EE7&lt;&gt;""),AND(EJ7&gt;=EL$30,EK7&gt;=EL$34,EJ7&lt;&gt;""),AND(FG7&gt;=FN$30,FH7&gt;=FN$34,FG7&lt;&gt;""),AND(FL7&gt;=FN$30,FM7&gt;=FN$34,FL7&lt;&gt;""),AND(GI7&gt;=GP$30,GJ7&gt;=GP$34,GI7&lt;&gt;""),AND(GN7&gt;=GP$30,GO7&gt;=GP$34,GN7&lt;&gt;""),AND(HK7&gt;=HR$30,HL7&gt;=HR$34,HK7&lt;&gt;""),AND(HP7&gt;=HR$30,HQ7&gt;=HR$34,HP7&lt;&gt;""),AND(IM7&gt;=IT$30,IN7&gt;=IT$34,IM7&lt;&gt;""),AND(IR7&gt;=IT$30,IS7&gt;=IT$34,IR7&lt;&gt;""),AND(JO7&gt;=JV$30,JP7&gt;=JV$34,JO7&lt;&gt;""),AND(JT7&gt;=JV$30,JU7&gt;=JV$34,JT7&lt;&gt;""),AND(KQ7&gt;=KX$30,KR7&gt;=KX$34,KQ7&lt;&gt;""),AND(KV7&gt;=KX$30,KW7&gt;=KX$34,KV7&lt;&gt;""),AND(LS7&gt;=LZ$30,LT7&gt;=LZ$34,LS7&lt;&gt;""),AND(LX7&gt;=LZ$30,LY7&gt;=LZ$34,LX7&lt;&gt;""),AND(MU7&gt;=NB$30,MV7&gt;=NB$34,MU7&lt;&gt;""),AND(MZ7&gt;=NB$30,NA7&gt;=NB$34,MZ7&lt;&gt;""),AND(NW7&gt;=OD$30,NX7&gt;=OD$34,NW7&lt;&gt;""),AND(OB7&gt;=OD$30,OC7&gt;=OD$34,OB7&lt;&gt;""),AND(OY7&gt;=PF$30,OZ7&gt;=PF$34,OY7&lt;&gt;""),AND(PD7&gt;=PF$30,PE7&gt;=PF$34,PD7&lt;&gt;""),AND(QA7&gt;=QH$30,QB7&gt;=QH$34,QA7&lt;&gt;""),AND(QF7&gt;=QH$30,QG7&gt;=QH$34,QF7&lt;&gt;""),AND(RC7&gt;=RJ$30,RD7&gt;=RJ$34,RC7&lt;&gt;""),AND(RH7&gt;=RJ$30,RI7&gt;=RJ$34,RH7&lt;&gt;""),AND(SE7&gt;=SL$30,SF7&gt;=SL$34,SE7&lt;&gt;""),AND(SJ7&gt;=SL$30,SK7&gt;=SL$34,SJ7&lt;&gt;"")),"Excellence",IF(I7="P","Worlds Team",IF(F7="P","National Team","")))))</f>
        <v>Merit</v>
      </c>
      <c r="I7" s="3" t="str">
        <f>IF(OR(AND(AJ7&gt;=AN$29,AK7&gt;=AN$33,AJ7&lt;&gt;"",AI7=""),AND(AL7&gt;=AN$29,AM7&gt;=AN$33,AL7&lt;&gt;"",AI7=""),AND(BF7&gt;=BJ$29,BG7&gt;=BJ$33,BF7&lt;&gt;"",BE7=""),AND(BH7&gt;=BJ$29,BI7&gt;=BJ$33,BH7&lt;&gt;"",BE7=""),AND(CB7&gt;=CF$29,CC7&gt;=CF$33,CB7&lt;&gt;"",CA7=""),AND(CD7&gt;=CF$29,CE7&gt;=CF$33,CD7&lt;&gt;""),AND(DC7&gt;=DJ$29,DD7&gt;=DJ$33,DC7&lt;&gt;""),AND(DH7&gt;=DJ$29,DI7&gt;=DJ$33,DH7&lt;&gt;""),AND(EE7&gt;=EL$29,EF7&gt;=EL$33,EE7&lt;&gt;""),AND(EJ7&gt;=EL$29,EK7&gt;=EL$33,EJ7&lt;&gt;""),AND(FG7&gt;=FN$29,FH7&gt;=FN$33,FG7&lt;&gt;""),AND(FL7&gt;=FN$29,FM7&gt;=FN$33,FL7&lt;&gt;""),AND(GI7&gt;=GP$29,GJ7&gt;=GP$33,GI7&lt;&gt;""),AND(GN7&gt;=GP$29,GO7&gt;=GP$33,GN7&lt;&gt;""),AND(HK7&gt;=HR$29,HL7&gt;=HR$33,HK7&lt;&gt;""),AND(HP7&gt;=HR$29,HQ7&gt;=HR$33,HP7&lt;&gt;""),AND(IM7&gt;=IT$29,IN7&gt;=IT$33,IM7&lt;&gt;""),AND(IR7&gt;=IT$29,IS7&gt;=IT$33,IR7&lt;&gt;""),AND(JO7&gt;=JV$29,JP7&gt;=JV$33,JO7&lt;&gt;""),AND(JT7&gt;=JV$29,JU7&gt;=JV$33,JT7&lt;&gt;""),AND(KQ7&gt;=KX$29,KR7&gt;=KX$33,KQ7&lt;&gt;""),AND(KV7&gt;=KX$29,KW7&gt;=KX$33,KV7&lt;&gt;""),AND(LS7&gt;=LZ$29,LT7&gt;=LZ$33,LS7&lt;&gt;""),AND(LX7&gt;=LZ$29,LY7&gt;=LZ$33,LX7&lt;&gt;""),AND(MU7&gt;=NB$29,MV7&gt;=NB$33,MU7&lt;&gt;""),AND(MZ7&gt;=NB$29,NA7&gt;=NB$33,MZ7&lt;&gt;""),AND(NW7&gt;=OD$29,NX7&gt;=OD$33,NW7&lt;&gt;""),AND(OB7&gt;=OD$29,OC7&gt;=OD$33,OB7&lt;&gt;""),AND(OY7&gt;=PF$29,OZ7&gt;=PF$33,OY7&lt;&gt;""),AND(PD7&gt;=PF$29,PE7&gt;=PF$33,PD7&lt;&gt;""),AND(QA7&gt;=QH$29,QB7&gt;=QH$33,QA7&lt;&gt;""),AND(QF7&gt;=QH$29,QG7&gt;=QH$33,QF7&lt;&gt;""),AND(RC7&gt;=RJ$29,RD7&gt;=RJ$33,RC7&lt;&gt;""),AND(RH7&gt;=RJ$29,RI7&gt;=RJ$33,RH7&lt;&gt;""),AND(SE7&gt;=SL$29,SF7&gt;=SL$33,SE7&lt;&gt;""),AND(SJ7&gt;=SL$29,SK7&gt;=SL$33,SJ7&lt;&gt;"")),"P","")</f>
        <v>P</v>
      </c>
      <c r="J7" s="8">
        <f>IF(COUNT(AK7,BG7,CC7)&gt;0,LARGE((AK7,BG7,CC7),1),0)</f>
        <v>51.699999999999989</v>
      </c>
      <c r="K7" s="8" t="str">
        <f>IF(J7=0,"",IF(J7=CC7,$BK$1,IF(J7=BG7,$AO$1,IF(J7=AK7,$S$1,""))))</f>
        <v>2025 Nationals</v>
      </c>
      <c r="L7" s="8">
        <f>IF(COUNT(AK7,BG7,CC7)&gt;1,LARGE((AK7,BG7,CC7),2),0)</f>
        <v>50.4</v>
      </c>
      <c r="M7" s="8" t="str">
        <f>IF(K7=0,"",IF(AND(L7=J7,L7=AK7,K7=BG7),$S$1,IF(AND(L7=J7,L7=AK7,L7=CC7),$S$1,IF(AND(L7=J7,L7=CC7,L7=BG7),$AO$1,IF(L7=CC7,$BK$1,IF(L7=BG7,$AO$1,IF(L7=AK7,$S$1,"")))))))</f>
        <v>2025 3rd Domestic Trial</v>
      </c>
      <c r="N7" s="8">
        <f>IF(MAX(AM7,BI7,CE7)&gt;0,MAX(AM7,BI7,CE7),0)</f>
        <v>48.6</v>
      </c>
      <c r="O7" s="8" t="str">
        <f>IF(N7=0,"",IF(N7=CE7,$BK$1,IF(N7=BI7,$AO$1,IF(N7=AM7,$S$1,""))))</f>
        <v>2025 Elite Canada</v>
      </c>
      <c r="P7" s="8" t="str">
        <f>IF(MAX(CG7:CH7)&gt;0,MAX(CG7:CH7),"")</f>
        <v/>
      </c>
      <c r="Q7" s="11" t="str">
        <f>IF(P7="","",IF(P7=CG7,"("&amp;CG$2&amp;")",IF(P7=CH7,"("&amp;CH$2&amp;")")))</f>
        <v/>
      </c>
      <c r="R7" s="8" t="str">
        <f>IF(P7="","",IF(P7=CG7,IF(P7+IF(L7="",0,L7)=SF7,$RK$1,IF(P7+IF(L7="",0,L7)=RD7,$QI$1,IF(P7+IF(L7="",0,L7)=QB7,$PG$1,IF(P7+IF(L7="",0,L7)=OZ7,$OE$1,IF(P7+IF(L7="",0,L7)=NX7,$NC$1,IF(P7+IF(L7="",0,L7)=MV7,$MA$1,IF(P7+IF(L7="",0,L7)=LT7,$KY$1,IF(P7+IF(L7="",0,L7)=KR7,$JW$1,IF(P7+IF(L7="",0,L7)=JP7,$IU$1,IF(P7+IF(L7="",0,L7)=IN7,$HS$1,IF(P7+IF(L7="",0,L7)=HL7,$GQ$1,IF(P7+IF(L7="",0,L7)=GJ7,$FO$1,IF(P7+IF(L7="",0,L7)=FH7,$EM$1,IF(P7+IF(L7="",0,L7)=EF7,$DK$1,IF(P7+IF(L7="",0,L7)=DD7,$CI$1))))))))))))))),IF(P7=CH7,IF(P7+IF(N7="",0,N7)=SK7,$RK$1,IF(P7+IF(N7="",0,N7)=RI7,$QI$1,IF(P7+IF(N7="",0,N7)=QG7,$PG$1,IF(P7+IF(N7="",0,N7)=PE7,$OE$1,IF(P7+IF(N7="",0,N7)=OC7,$NC$1,IF(P7+IF(N7="",0,N7)=NA7,$MA$1,IF(P7+IF(N7="",0,N7)=LY7,$KY$1,IF(P7+IF(N7="",0,N7)=KW7,$JW$1,IF(P7+IF(N7="",0,N7)=JU7,$IU$1,IF(P7+IF(N7="",0,N7)=IS7,$HS$1,IF(P7+IF(N7="",0,N7)=HQ7,$GQ$1,IF(P7+IF(N7="",0,N7)=GO7,$FO$1,IF(P7+IF(N7="",0,N7)=FM7,$EM$1,IF(P7+IF(N7="",0,N7)=EK7,$DK$1,IF(P7+IF(N7="",0,N7)=DI7,$CI$1))))))))))))))))))</f>
        <v/>
      </c>
      <c r="S7" s="19">
        <v>18.2</v>
      </c>
      <c r="T7" s="19">
        <v>5.2</v>
      </c>
      <c r="U7" s="19">
        <v>0.2</v>
      </c>
      <c r="V7" s="19">
        <v>0.3</v>
      </c>
      <c r="W7" s="19">
        <v>19.2</v>
      </c>
      <c r="X7" s="19">
        <v>6.4</v>
      </c>
      <c r="Y7" s="19">
        <v>0</v>
      </c>
      <c r="Z7" s="19">
        <v>0</v>
      </c>
      <c r="AA7" s="19">
        <v>18.399999999999999</v>
      </c>
      <c r="AB7" s="19">
        <v>6</v>
      </c>
      <c r="AC7" s="19">
        <v>0</v>
      </c>
      <c r="AD7" s="19">
        <v>0.3</v>
      </c>
      <c r="AE7" s="19">
        <v>18.5</v>
      </c>
      <c r="AF7" s="19">
        <v>5.6</v>
      </c>
      <c r="AG7" s="19">
        <v>0.2</v>
      </c>
      <c r="AH7" s="19">
        <v>0</v>
      </c>
      <c r="AI7" s="27"/>
      <c r="AJ7" s="40">
        <f>IF(SUM(T7,X7)&gt;0,SUM(T7,X7),"")</f>
        <v>11.600000000000001</v>
      </c>
      <c r="AK7" s="40">
        <f>IF(SUM(S7:T7,V7:X7,Z7)-U7-Y7&gt;0,SUM(S7:T7,V7:X7,Z7)-U7-Y7,"")</f>
        <v>49.099999999999994</v>
      </c>
      <c r="AL7" s="40">
        <f>IF(SUM(AB7,AF7)&gt;0,SUM(AB7,AF7),"")</f>
        <v>11.6</v>
      </c>
      <c r="AM7" s="40">
        <f>IF(SUM(AA7:AB7,AD7:AF7,AH7)-SUM(AC7,AG7)&gt;0,SUM(AA7:AB7,AD7:AF7,AH7)-SUM(AC7,AG7),"")</f>
        <v>48.6</v>
      </c>
      <c r="AN7" s="40">
        <f>IF(SUM(AK7,AM7)&gt;0,SUM(AK7,AM7),"")</f>
        <v>97.699999999999989</v>
      </c>
      <c r="AO7" s="18">
        <v>18.5</v>
      </c>
      <c r="AP7" s="18">
        <v>7.2</v>
      </c>
      <c r="AQ7" s="18">
        <v>0.2</v>
      </c>
      <c r="AR7" s="18">
        <v>0.3</v>
      </c>
      <c r="AS7" s="18">
        <v>18.8</v>
      </c>
      <c r="AT7" s="18">
        <v>6.8</v>
      </c>
      <c r="AU7" s="18">
        <v>0</v>
      </c>
      <c r="AV7" s="18">
        <v>0.3</v>
      </c>
      <c r="AW7" s="18">
        <v>19.2</v>
      </c>
      <c r="AX7" s="18">
        <v>7.2</v>
      </c>
      <c r="AY7" s="18">
        <v>0</v>
      </c>
      <c r="AZ7" s="18">
        <v>0.3</v>
      </c>
      <c r="BA7" s="18">
        <v>18.600000000000001</v>
      </c>
      <c r="BB7" s="18">
        <v>3.2</v>
      </c>
      <c r="BC7" s="18">
        <v>1.6</v>
      </c>
      <c r="BD7" s="18">
        <v>0.3</v>
      </c>
      <c r="BE7" s="28"/>
      <c r="BF7" s="11">
        <f>IF(SUM(AP7,AT7)&gt;0,SUM(AP7,AT7),"")</f>
        <v>14</v>
      </c>
      <c r="BG7" s="11">
        <f>IF(SUM(AO7:AP7,AR7:AT7,AV7)-AQ7-AU7&gt;0,SUM(AO7:AP7,AR7:AT7,AV7)-AQ7-AU7,"")</f>
        <v>51.699999999999989</v>
      </c>
      <c r="BH7" s="11">
        <f>IF(SUM(AX7,BB7)&gt;0,SUM(AX7,BB7),"")</f>
        <v>10.4</v>
      </c>
      <c r="BI7" s="11">
        <f>IF(SUM(AW7:AX7,AZ7:BB7,BD7)-SUM(AY7,BC7)&gt;0,SUM(AW7:AX7,AZ7:BB7,BD7)-SUM(AY7,BC7),"")</f>
        <v>47.199999999999996</v>
      </c>
      <c r="BJ7" s="11">
        <f>IF(SUM(BG7,BI7)&gt;0,SUM(BG7,BI7),"")</f>
        <v>98.899999999999977</v>
      </c>
      <c r="BK7" s="19">
        <v>18.350000000000001</v>
      </c>
      <c r="BL7" s="19">
        <v>6.2</v>
      </c>
      <c r="BM7" s="19">
        <v>0.2</v>
      </c>
      <c r="BN7" s="19">
        <v>0.3</v>
      </c>
      <c r="BO7" s="19">
        <v>19</v>
      </c>
      <c r="BP7" s="19">
        <v>6.6</v>
      </c>
      <c r="BQ7" s="19">
        <v>0</v>
      </c>
      <c r="BR7" s="19">
        <v>0.15</v>
      </c>
      <c r="BS7" s="19">
        <v>18.799999999999997</v>
      </c>
      <c r="BT7" s="19">
        <v>6.6</v>
      </c>
      <c r="BU7" s="19">
        <v>0</v>
      </c>
      <c r="BV7" s="19">
        <v>0.3</v>
      </c>
      <c r="BW7" s="19">
        <v>18.55</v>
      </c>
      <c r="BX7" s="19">
        <v>4.4000000000000004</v>
      </c>
      <c r="BY7" s="19">
        <v>0.9</v>
      </c>
      <c r="BZ7" s="19">
        <v>0.15</v>
      </c>
      <c r="CA7" s="27" t="s">
        <v>53</v>
      </c>
      <c r="CB7" s="40">
        <f>IF(SUM(BL7,BP7)&gt;0,SUM(BL7,BP7),"")</f>
        <v>12.8</v>
      </c>
      <c r="CC7" s="40">
        <f>IF(SUM(BK7:BL7,BN7:BP7,BR7)-BM7-BQ7&gt;0,SUM(BK7:BL7,BN7:BP7,BR7)-BM7-BQ7,"")</f>
        <v>50.4</v>
      </c>
      <c r="CD7" s="40">
        <f>IF(SUM(BT7,BX7)&gt;0,SUM(BT7,BX7),"")</f>
        <v>11</v>
      </c>
      <c r="CE7" s="40">
        <f>IF(SUM(BS7:BT7,BV7:BX7,BZ7)-SUM(BU7,BY7)&gt;0,SUM(BS7:BT7,BV7:BX7,BZ7)-SUM(BU7,BY7),"")</f>
        <v>47.9</v>
      </c>
      <c r="CF7" s="40">
        <f>IF(SUM(CC7,CE7)&gt;0,SUM(CC7,CE7),"")</f>
        <v>98.3</v>
      </c>
      <c r="CG7" s="51" t="str">
        <f>IF(MAX(DD7,EF7,FH7,GJ7,HL7,IN7,JP7,KR7,LT7,MV7,NX7,OZ7,QB7,RD7,SF7)-IF(L7="",0,L7)&gt;0.001,MAX(DD7,EF7,FH7,GJ7,HL7,IN7,JP7,KR7,LT7,MV7,NX7,OZ7,QB7,RD7,SF7)-IF(L7="",0,L7),"")</f>
        <v/>
      </c>
      <c r="CH7" s="51" t="str">
        <f>IF(MAX(DI7,EK7,FM7,GO7,HQ7,IS7,JU7,KW7,LY7,NA7,OC7,PE7,QG7,RI7,SK7)-IF(N7="",0,N7)&gt;0.001,MAX(DI7,EK7,FM7,GO7,HQ7,IS7,JU7,KW7,LY7,NA7,OC7,PE7,QG7,RI7,SK7)-IF(N7="",0,N7),"")</f>
        <v/>
      </c>
      <c r="CI7" s="17">
        <v>18.8</v>
      </c>
      <c r="CJ7" s="17">
        <v>6</v>
      </c>
      <c r="CK7" s="17">
        <v>0</v>
      </c>
      <c r="CL7" s="17">
        <v>0</v>
      </c>
      <c r="CM7" s="17">
        <v>18.8</v>
      </c>
      <c r="CN7" s="17">
        <v>6.8</v>
      </c>
      <c r="CO7" s="17">
        <v>0.6</v>
      </c>
      <c r="CP7" s="17">
        <v>0</v>
      </c>
      <c r="CQ7" s="17"/>
      <c r="CR7" s="17"/>
      <c r="CS7" s="17"/>
      <c r="CT7" s="17"/>
      <c r="CU7" s="17"/>
      <c r="CV7" s="17"/>
      <c r="CW7" s="17"/>
      <c r="CX7" s="17"/>
      <c r="CY7" s="17"/>
      <c r="CZ7" s="17"/>
      <c r="DA7" s="17"/>
      <c r="DB7" s="17"/>
      <c r="DC7" s="40">
        <f>IF(SUM(CJ7,CN7)&gt;0,SUM(CJ7,CN7),"")</f>
        <v>12.8</v>
      </c>
      <c r="DD7" s="40">
        <f>IF(SUM(CI7:CJ7,CL7:CN7,CP7)-CK7-CO7&gt;0,SUM(CI7:CJ7,CL7:CN7,CP7)-CK7-CO7,"")</f>
        <v>49.8</v>
      </c>
      <c r="DE7" s="40" t="str">
        <f>IF(SUM(CQ7:CR7,CT7)-CS7&gt;0,SUM(CQ7:CR7,CT7)-CS7,"")</f>
        <v/>
      </c>
      <c r="DF7" s="40">
        <f>IF(SUM(CJ7,CN7,CR7)&gt;0,SUM(CJ7,CN7,CR7),"")</f>
        <v>12.8</v>
      </c>
      <c r="DG7" s="40">
        <f>IF(SUM(DD7,DE7)&gt;0,SUM(DD7,DE7),"")</f>
        <v>49.8</v>
      </c>
      <c r="DH7" s="40" t="str">
        <f>IF(SUM(CV7,CZ7)&gt;0,SUM(CV7,CZ7),"")</f>
        <v/>
      </c>
      <c r="DI7" s="40" t="str">
        <f>IF(SUM(CU7:CV7,CX7:CZ7,DB7)-SUM(CW7,DA7)&gt;0,SUM(CU7:CV7,CX7:CZ7,DB7)-SUM(CW7,DA7),"")</f>
        <v/>
      </c>
      <c r="DJ7" s="40">
        <f>IF(SUM(DD7,DE7,DI7)&gt;0,SUM(DD7,DE7,DI7),"")</f>
        <v>49.8</v>
      </c>
      <c r="DK7" s="18"/>
      <c r="DL7" s="18"/>
      <c r="DM7" s="18"/>
      <c r="DN7" s="18"/>
      <c r="DO7" s="18"/>
      <c r="DP7" s="18"/>
      <c r="DQ7" s="18"/>
      <c r="DR7" s="18"/>
      <c r="DS7" s="18"/>
      <c r="DT7" s="18"/>
      <c r="DU7" s="18"/>
      <c r="DV7" s="18"/>
      <c r="DW7" s="18"/>
      <c r="DX7" s="18"/>
      <c r="DY7" s="18"/>
      <c r="DZ7" s="18"/>
      <c r="EA7" s="18"/>
      <c r="EB7" s="18"/>
      <c r="EC7" s="18"/>
      <c r="ED7" s="18"/>
      <c r="EE7" s="11" t="str">
        <f>IF(SUM(DL7,DP7)&gt;0,SUM(DL7,DP7),"")</f>
        <v/>
      </c>
      <c r="EF7" s="11" t="str">
        <f>IF(SUM(DK7:DL7,DN7:DP7,DR7)-DM7-DQ7&gt;0,SUM(DK7:DL7,DN7:DP7,DR7)-DM7-DQ7,"")</f>
        <v/>
      </c>
      <c r="EG7" s="11" t="str">
        <f>IF(SUM(DS7:DT7,DV7)-DU7&gt;0,SUM(DS7:DT7,DV7)-DU7,"")</f>
        <v/>
      </c>
      <c r="EH7" s="11" t="str">
        <f>IF(SUM(DL7,DP7,DT7)&gt;0,SUM(DL7,DP7,DT7),"")</f>
        <v/>
      </c>
      <c r="EI7" s="11" t="str">
        <f>IF(SUM(EF7,EG7)&gt;0,SUM(EF7,EG7),"")</f>
        <v/>
      </c>
      <c r="EJ7" s="11" t="str">
        <f>IF(SUM(DX7,EB7)&gt;0,SUM(DX7,EB7),"")</f>
        <v/>
      </c>
      <c r="EK7" s="11" t="str">
        <f>IF(SUM(DW7:DX7,DZ7:EB7,ED7)-SUM(DY7,EC7)&gt;0,SUM(DW7:DX7,DZ7:EB7,ED7)-SUM(DY7,EC7),"")</f>
        <v/>
      </c>
      <c r="EL7" s="11" t="str">
        <f>IF(SUM(EF7,EG7,EK7)&gt;0,SUM(EF7,EG7,EK7),"")</f>
        <v/>
      </c>
      <c r="EM7" s="17"/>
      <c r="EN7" s="17"/>
      <c r="EO7" s="17"/>
      <c r="EP7" s="17"/>
      <c r="EQ7" s="17"/>
      <c r="ER7" s="17"/>
      <c r="ES7" s="17"/>
      <c r="ET7" s="17"/>
      <c r="EU7" s="17"/>
      <c r="EV7" s="17"/>
      <c r="EW7" s="17"/>
      <c r="EX7" s="17"/>
      <c r="EY7" s="17"/>
      <c r="EZ7" s="17"/>
      <c r="FA7" s="17"/>
      <c r="FB7" s="17"/>
      <c r="FC7" s="17"/>
      <c r="FD7" s="17"/>
      <c r="FE7" s="17"/>
      <c r="FF7" s="17"/>
      <c r="FG7" s="40" t="str">
        <f>IF(SUM(EN7,ER7)&gt;0,SUM(EN7,ER7),"")</f>
        <v/>
      </c>
      <c r="FH7" s="40" t="str">
        <f>IF(SUM(EM7:EN7,EP7:ER7,ET7)-EO7-ES7&gt;0,SUM(EM7:EN7,EP7:ER7,ET7)-EO7-ES7,"")</f>
        <v/>
      </c>
      <c r="FI7" s="40" t="str">
        <f>IF(SUM(EU7:EV7,EX7)-EW7&gt;0,SUM(EU7:EV7,EX7)-EW7,"")</f>
        <v/>
      </c>
      <c r="FJ7" s="40" t="str">
        <f>IF(SUM(EN7,ER7,EV7)&gt;0,SUM(EN7,ER7,EV7),"")</f>
        <v/>
      </c>
      <c r="FK7" s="40" t="str">
        <f>IF(SUM(FH7,FI7)&gt;0,SUM(FH7,FI7),"")</f>
        <v/>
      </c>
      <c r="FL7" s="40" t="str">
        <f>IF(SUM(EZ7,FD7)&gt;0,SUM(EZ7,FD7),"")</f>
        <v/>
      </c>
      <c r="FM7" s="40" t="str">
        <f>IF(SUM(EY7:EZ7,FB7:FD7,FF7)-SUM(FA7,FE7)&gt;0,SUM(EY7:EZ7,FB7:FD7,FF7)-SUM(FA7,FE7),"")</f>
        <v/>
      </c>
      <c r="FN7" s="40" t="str">
        <f>IF(SUM(FH7,FI7,FM7)&gt;0,SUM(FH7,FI7,FM7),"")</f>
        <v/>
      </c>
      <c r="FO7" s="18">
        <v>15.1</v>
      </c>
      <c r="FP7" s="18">
        <v>3.2</v>
      </c>
      <c r="FQ7" s="18">
        <v>0</v>
      </c>
      <c r="FR7" s="18">
        <v>0</v>
      </c>
      <c r="FS7" s="18">
        <v>18.7</v>
      </c>
      <c r="FT7" s="18">
        <v>6.4</v>
      </c>
      <c r="FU7" s="18">
        <v>0</v>
      </c>
      <c r="FV7" s="18">
        <v>0</v>
      </c>
      <c r="FW7" s="18"/>
      <c r="FX7" s="18"/>
      <c r="FY7" s="18"/>
      <c r="FZ7" s="18"/>
      <c r="GA7" s="18"/>
      <c r="GB7" s="18"/>
      <c r="GC7" s="18"/>
      <c r="GD7" s="18"/>
      <c r="GE7" s="18"/>
      <c r="GF7" s="18"/>
      <c r="GG7" s="18"/>
      <c r="GH7" s="18"/>
      <c r="GI7" s="11">
        <f>IF(SUM(FP7,FT7)&gt;0,SUM(FP7,FT7),"")</f>
        <v>9.6000000000000014</v>
      </c>
      <c r="GJ7" s="11">
        <f>IF(SUM(FO7:FP7,FR7:FT7,FV7)-FQ7-FU7&gt;0,SUM(FO7:FP7,FR7:FT7,FV7)-FQ7-FU7,"")</f>
        <v>43.4</v>
      </c>
      <c r="GK7" s="11" t="str">
        <f>IF(SUM(FW7:FX7,FZ7)-FY7&gt;0,SUM(FW7:FX7,FZ7)-FY7,"")</f>
        <v/>
      </c>
      <c r="GL7" s="11">
        <f>IF(SUM(FP7,FT7,FX7)&gt;0,SUM(FP7,FT7,FX7),"")</f>
        <v>9.6000000000000014</v>
      </c>
      <c r="GM7" s="11">
        <f>IF(SUM(GJ7,GK7)&gt;0,SUM(GJ7,GK7),"")</f>
        <v>43.4</v>
      </c>
      <c r="GN7" s="11" t="str">
        <f>IF(SUM(GB7,GF7)&gt;0,SUM(GB7,GF7),"")</f>
        <v/>
      </c>
      <c r="GO7" s="11" t="str">
        <f>IF(SUM(GA7:GB7,GD7:GF7,GH7)-SUM(GC7,GG7)&gt;0,SUM(GA7:GB7,GD7:GF7,GH7)-SUM(GC7,GG7),"")</f>
        <v/>
      </c>
      <c r="GP7" s="11">
        <f>IF(SUM(GJ7,GK7,GO7)&gt;0,SUM(GJ7,GK7,GO7),"")</f>
        <v>43.4</v>
      </c>
      <c r="GQ7" s="17"/>
      <c r="GR7" s="17"/>
      <c r="GS7" s="17"/>
      <c r="GT7" s="17"/>
      <c r="GU7" s="17"/>
      <c r="GV7" s="17"/>
      <c r="GW7" s="17"/>
      <c r="GX7" s="17"/>
      <c r="GY7" s="17"/>
      <c r="GZ7" s="17"/>
      <c r="HA7" s="17"/>
      <c r="HB7" s="17"/>
      <c r="HC7" s="17"/>
      <c r="HD7" s="17"/>
      <c r="HE7" s="17"/>
      <c r="HF7" s="17"/>
      <c r="HG7" s="17"/>
      <c r="HH7" s="17"/>
      <c r="HI7" s="17"/>
      <c r="HJ7" s="17"/>
      <c r="HK7" s="40" t="str">
        <f>IF(SUM(GR7,GV7)&gt;0,SUM(GR7,GV7),"")</f>
        <v/>
      </c>
      <c r="HL7" s="40" t="str">
        <f>IF(SUM(GQ7:GR7,GT7:GV7,GX7)-GS7-GW7&gt;0,SUM(GQ7:GR7,GT7:GV7,GX7)-GS7-GW7,"")</f>
        <v/>
      </c>
      <c r="HM7" s="40" t="str">
        <f>IF(SUM(GY7:GZ7,HB7)-HA7&gt;0,SUM(GY7:GZ7,HB7)-HA7,"")</f>
        <v/>
      </c>
      <c r="HN7" s="40" t="str">
        <f>IF(SUM(GR7,GV7,GZ7)&gt;0,SUM(GR7,GV7,GZ7),"")</f>
        <v/>
      </c>
      <c r="HO7" s="40" t="str">
        <f>IF(SUM(HL7,HM7)&gt;0,SUM(HL7,HM7),"")</f>
        <v/>
      </c>
      <c r="HP7" s="40" t="str">
        <f>IF(SUM(HD7,HH7)&gt;0,SUM(HD7,HH7),"")</f>
        <v/>
      </c>
      <c r="HQ7" s="40" t="str">
        <f>IF(SUM(HC7:HD7,HF7:HH7,HJ7)-SUM(HE7,HI7)&gt;0,SUM(HC7:HD7,HF7:HH7,HJ7)-SUM(HE7,HI7),"")</f>
        <v/>
      </c>
      <c r="HR7" s="40" t="str">
        <f>IF(SUM(HL7,HM7,HQ7)&gt;0,SUM(HL7,HM7,HQ7),"")</f>
        <v/>
      </c>
      <c r="HS7" s="18"/>
      <c r="HT7" s="18"/>
      <c r="HU7" s="18"/>
      <c r="HV7" s="18"/>
      <c r="HW7" s="18"/>
      <c r="HX7" s="18"/>
      <c r="HY7" s="18"/>
      <c r="HZ7" s="18"/>
      <c r="IA7" s="18"/>
      <c r="IB7" s="18"/>
      <c r="IC7" s="18"/>
      <c r="ID7" s="18"/>
      <c r="IE7" s="18"/>
      <c r="IF7" s="18"/>
      <c r="IG7" s="18"/>
      <c r="IH7" s="18"/>
      <c r="II7" s="18"/>
      <c r="IJ7" s="18"/>
      <c r="IK7" s="18"/>
      <c r="IL7" s="18"/>
      <c r="IM7" s="11" t="str">
        <f>IF(SUM(HT7,HX7)&gt;0,SUM(HT7,HX7),"")</f>
        <v/>
      </c>
      <c r="IN7" s="11" t="str">
        <f>IF(SUM(HS7:HT7,HV7:HX7,HZ7)-HU7-HY7&gt;0,SUM(HS7:HT7,HV7:HX7,HZ7)-HU7-HY7,"")</f>
        <v/>
      </c>
      <c r="IO7" s="11" t="str">
        <f>IF(SUM(IA7:IB7,ID7)-IC7&gt;0,SUM(IA7:IB7,ID7)-IC7,"")</f>
        <v/>
      </c>
      <c r="IP7" s="11" t="str">
        <f>IF(SUM(HT7,HX7,IB7)&gt;0,SUM(HT7,HX7,IB7),"")</f>
        <v/>
      </c>
      <c r="IQ7" s="11" t="str">
        <f>IF(SUM(IN7,IO7)&gt;0,SUM(IN7,IO7),"")</f>
        <v/>
      </c>
      <c r="IR7" s="11" t="str">
        <f>IF(SUM(IF7,IJ7)&gt;0,SUM(IF7,IJ7),"")</f>
        <v/>
      </c>
      <c r="IS7" s="11" t="str">
        <f>IF(SUM(IE7:IF7,IH7:IJ7,IL7)-SUM(IG7,IK7)&gt;0,SUM(IE7:IF7,IH7:IJ7,IL7)-SUM(IG7,IK7),"")</f>
        <v/>
      </c>
      <c r="IT7" s="11" t="str">
        <f>IF(SUM(IN7,IO7,IS7)&gt;0,SUM(IN7,IO7,IS7),"")</f>
        <v/>
      </c>
      <c r="IU7" s="17"/>
      <c r="IV7" s="17"/>
      <c r="IW7" s="17"/>
      <c r="IX7" s="17"/>
      <c r="IY7" s="17"/>
      <c r="IZ7" s="17"/>
      <c r="JA7" s="17"/>
      <c r="JB7" s="17"/>
      <c r="JC7" s="17"/>
      <c r="JD7" s="17"/>
      <c r="JE7" s="17"/>
      <c r="JF7" s="17"/>
      <c r="JG7" s="17"/>
      <c r="JH7" s="17"/>
      <c r="JI7" s="17"/>
      <c r="JJ7" s="17"/>
      <c r="JK7" s="17"/>
      <c r="JL7" s="17"/>
      <c r="JM7" s="17"/>
      <c r="JN7" s="17"/>
      <c r="JO7" s="40" t="str">
        <f>IF(SUM(IV7,IZ7)&gt;0,SUM(IV7,IZ7),"")</f>
        <v/>
      </c>
      <c r="JP7" s="40" t="str">
        <f>IF(SUM(IU7:IV7,IX7:IZ7,JB7)-IW7-JA7&gt;0,SUM(IU7:IV7,IX7:IZ7,JB7)-IW7-JA7,"")</f>
        <v/>
      </c>
      <c r="JQ7" s="40" t="str">
        <f>IF(SUM(JC7:JD7,JF7)-JE7&gt;0,SUM(JC7:JD7,JF7)-JE7,"")</f>
        <v/>
      </c>
      <c r="JR7" s="40" t="str">
        <f>IF(SUM(IV7,IZ7,JD7)&gt;0,SUM(IV7,IZ7,JD7),"")</f>
        <v/>
      </c>
      <c r="JS7" s="40" t="str">
        <f>IF(SUM(JP7,JQ7)&gt;0,SUM(JP7,JQ7),"")</f>
        <v/>
      </c>
      <c r="JT7" s="40" t="str">
        <f>IF(SUM(JH7,JL7)&gt;0,SUM(JH7,JL7),"")</f>
        <v/>
      </c>
      <c r="JU7" s="40" t="str">
        <f>IF(SUM(JG7:JH7,JJ7:JL7,JN7)-SUM(JI7,JM7)&gt;0,SUM(JG7:JH7,JJ7:JL7,JN7)-SUM(JI7,JM7),"")</f>
        <v/>
      </c>
      <c r="JV7" s="40" t="str">
        <f>IF(SUM(JP7,JQ7,JU7)&gt;0,SUM(JP7,JQ7,JU7),"")</f>
        <v/>
      </c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8"/>
      <c r="KM7" s="18"/>
      <c r="KN7" s="18"/>
      <c r="KO7" s="18"/>
      <c r="KP7" s="18"/>
      <c r="KQ7" s="11" t="str">
        <f>IF(SUM(JX7,KB7)&gt;0,SUM(JX7,KB7),"")</f>
        <v/>
      </c>
      <c r="KR7" s="11" t="str">
        <f>IF(SUM(JW7:JX7,JZ7:KB7,KD7)-JY7-KC7&gt;0,SUM(JW7:JX7,JZ7:KB7,KD7)-JY7-KC7,"")</f>
        <v/>
      </c>
      <c r="KS7" s="11" t="str">
        <f>IF(SUM(KE7:KF7,KH7)-KG7&gt;0,SUM(KE7:KF7,KH7)-KG7,"")</f>
        <v/>
      </c>
      <c r="KT7" s="11" t="str">
        <f>IF(SUM(JX7,KB7,KF7)&gt;0,SUM(JX7,KB7,KF7),"")</f>
        <v/>
      </c>
      <c r="KU7" s="11" t="str">
        <f>IF(SUM(KR7,KS7)&gt;0,SUM(KR7,KS7),"")</f>
        <v/>
      </c>
      <c r="KV7" s="11" t="str">
        <f>IF(SUM(KJ7,KN7)&gt;0,SUM(KJ7,KN7),"")</f>
        <v/>
      </c>
      <c r="KW7" s="11" t="str">
        <f>IF(SUM(KI7:KJ7,KL7:KN7,KP7)-SUM(KK7,KO7)&gt;0,SUM(KI7:KJ7,KL7:KN7,KP7)-SUM(KK7,KO7),"")</f>
        <v/>
      </c>
      <c r="KX7" s="11" t="str">
        <f>IF(SUM(KR7,KS7,KW7)&gt;0,SUM(KR7,KS7,KW7),"")</f>
        <v/>
      </c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40" t="str">
        <f>IF(SUM(KZ7,LD7)&gt;0,SUM(KZ7,LD7),"")</f>
        <v/>
      </c>
      <c r="LT7" s="40" t="str">
        <f>IF(SUM(KY7:KZ7,LB7:LD7,LF7)-LA7-LE7&gt;0,SUM(KY7:KZ7,LB7:LD7,LF7)-LA7-LE7,"")</f>
        <v/>
      </c>
      <c r="LU7" s="40" t="str">
        <f>IF(SUM(LG7:LH7,LJ7)-LI7&gt;0,SUM(LG7:LH7,LJ7)-LI7,"")</f>
        <v/>
      </c>
      <c r="LV7" s="40" t="str">
        <f>IF(SUM(KZ7,LD7,LH7)&gt;0,SUM(KZ7,LD7,LH7),"")</f>
        <v/>
      </c>
      <c r="LW7" s="40" t="str">
        <f>IF(SUM(LT7,LU7)&gt;0,SUM(LT7,LU7),"")</f>
        <v/>
      </c>
      <c r="LX7" s="40" t="str">
        <f>IF(SUM(LL7,LP7)&gt;0,SUM(LL7,LP7),"")</f>
        <v/>
      </c>
      <c r="LY7" s="40" t="str">
        <f>IF(SUM(LK7:LL7,LN7:LP7,LR7)-SUM(LM7,LQ7)&gt;0,SUM(LK7:LL7,LN7:LP7,LR7)-SUM(LM7,LQ7),"")</f>
        <v/>
      </c>
      <c r="LZ7" s="40" t="str">
        <f>IF(SUM(LT7,LU7,LY7)&gt;0,SUM(LT7,LU7,LY7),"")</f>
        <v/>
      </c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1" t="str">
        <f>IF(SUM(MB7,MF7)&gt;0,SUM(MB7,MF7),"")</f>
        <v/>
      </c>
      <c r="MV7" s="11" t="str">
        <f>IF(SUM(MA7:MB7,MD7:MF7,MH7)-MC7-MG7&gt;0,SUM(MA7:MB7,MD7:MF7,MH7)-MC7-MG7,"")</f>
        <v/>
      </c>
      <c r="MW7" s="11" t="str">
        <f>IF(SUM(MI7:MJ7,ML7)-MK7&gt;0,SUM(MI7:MJ7,ML7)-MK7,"")</f>
        <v/>
      </c>
      <c r="MX7" s="11" t="str">
        <f>IF(SUM(MB7,MF7,MJ7)&gt;0,SUM(MB7,MF7,MJ7),"")</f>
        <v/>
      </c>
      <c r="MY7" s="11" t="str">
        <f>IF(SUM(MV7,MW7)&gt;0,SUM(MV7,MW7),"")</f>
        <v/>
      </c>
      <c r="MZ7" s="11" t="str">
        <f>IF(SUM(MN7,MR7)&gt;0,SUM(MN7,MR7),"")</f>
        <v/>
      </c>
      <c r="NA7" s="11" t="str">
        <f>IF(SUM(MM7:MN7,MP7:MR7,MT7)-SUM(MO7,MS7)&gt;0,SUM(MM7:MN7,MP7:MR7,MT7)-SUM(MO7,MS7),"")</f>
        <v/>
      </c>
      <c r="NB7" s="11" t="str">
        <f>IF(SUM(MV7,MW7,NA7)&gt;0,SUM(MV7,MW7,NA7),"")</f>
        <v/>
      </c>
      <c r="NC7" s="17"/>
      <c r="ND7" s="17"/>
      <c r="NE7" s="17"/>
      <c r="NF7" s="17"/>
      <c r="NG7" s="17"/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40" t="str">
        <f>IF(SUM(ND7,NH7)&gt;0,SUM(ND7,NH7),"")</f>
        <v/>
      </c>
      <c r="NX7" s="40" t="str">
        <f>IF(SUM(NC7:ND7,NF7:NH7,NJ7)-NE7-NI7&gt;0,SUM(NC7:ND7,NF7:NH7,NJ7)-NE7-NI7,"")</f>
        <v/>
      </c>
      <c r="NY7" s="40" t="str">
        <f>IF(SUM(NK7:NL7,NN7)-NM7&gt;0,SUM(NK7:NL7,NN7)-NM7,"")</f>
        <v/>
      </c>
      <c r="NZ7" s="40" t="str">
        <f>IF(SUM(ND7,NH7,NL7)&gt;0,SUM(ND7,NH7,NL7),"")</f>
        <v/>
      </c>
      <c r="OA7" s="40" t="str">
        <f>IF(SUM(NX7,NY7)&gt;0,SUM(NX7,NY7),"")</f>
        <v/>
      </c>
      <c r="OB7" s="40" t="str">
        <f>IF(SUM(NP7,NT7)&gt;0,SUM(NP7,NT7),"")</f>
        <v/>
      </c>
      <c r="OC7" s="40" t="str">
        <f>IF(SUM(NO7:NP7,NR7:NT7,NV7)-SUM(NQ7,NU7)&gt;0,SUM(NO7:NP7,NR7:NT7,NV7)-SUM(NQ7,NU7),"")</f>
        <v/>
      </c>
      <c r="OD7" s="40" t="str">
        <f>IF(SUM(NX7,NY7,OC7)&gt;0,SUM(NX7,NY7,OC7),"")</f>
        <v/>
      </c>
      <c r="OE7" s="18"/>
      <c r="OF7" s="18"/>
      <c r="OG7" s="18"/>
      <c r="OH7" s="18"/>
      <c r="OI7" s="18"/>
      <c r="OJ7" s="18"/>
      <c r="OK7" s="18"/>
      <c r="OL7" s="18"/>
      <c r="OM7" s="18"/>
      <c r="ON7" s="18"/>
      <c r="OO7" s="18"/>
      <c r="OP7" s="18"/>
      <c r="OQ7" s="18"/>
      <c r="OR7" s="18"/>
      <c r="OS7" s="18"/>
      <c r="OT7" s="18"/>
      <c r="OU7" s="18"/>
      <c r="OV7" s="18"/>
      <c r="OW7" s="18"/>
      <c r="OX7" s="18"/>
      <c r="OY7" s="11" t="str">
        <f>IF(SUM(OF7,OJ7)&gt;0,SUM(OF7,OJ7),"")</f>
        <v/>
      </c>
      <c r="OZ7" s="11" t="str">
        <f>IF(SUM(OE7:OF7,OH7:OJ7,OL7)-OG7-OK7&gt;0,SUM(OE7:OF7,OH7:OJ7,OL7)-OG7-OK7,"")</f>
        <v/>
      </c>
      <c r="PA7" s="11" t="str">
        <f>IF(SUM(OM7:ON7,OP7)-OO7&gt;0,SUM(OM7:ON7,OP7)-OO7,"")</f>
        <v/>
      </c>
      <c r="PB7" s="11" t="str">
        <f>IF(SUM(OF7,OJ7,ON7)&gt;0,SUM(OF7,OJ7,ON7),"")</f>
        <v/>
      </c>
      <c r="PC7" s="11" t="str">
        <f>IF(SUM(OZ7,PA7)&gt;0,SUM(OZ7,PA7),"")</f>
        <v/>
      </c>
      <c r="PD7" s="11" t="str">
        <f>IF(SUM(OR7,OV7)&gt;0,SUM(OR7,OV7),"")</f>
        <v/>
      </c>
      <c r="PE7" s="11" t="str">
        <f>IF(SUM(OQ7:OR7,OT7:OV7,OX7)-SUM(OS7,OW7)&gt;0,SUM(OQ7:OR7,OT7:OV7,OX7)-SUM(OS7,OW7),"")</f>
        <v/>
      </c>
      <c r="PF7" s="11" t="str">
        <f>IF(SUM(OZ7,PA7,PE7)&gt;0,SUM(OZ7,PA7,PE7),"")</f>
        <v/>
      </c>
      <c r="PG7" s="17"/>
      <c r="PH7" s="17"/>
      <c r="PI7" s="17"/>
      <c r="PJ7" s="17"/>
      <c r="PK7" s="17"/>
      <c r="PL7" s="17"/>
      <c r="PM7" s="17"/>
      <c r="PN7" s="17"/>
      <c r="PO7" s="17"/>
      <c r="PP7" s="17"/>
      <c r="PQ7" s="17"/>
      <c r="PR7" s="17"/>
      <c r="PS7" s="17"/>
      <c r="PT7" s="17"/>
      <c r="PU7" s="17"/>
      <c r="PV7" s="17"/>
      <c r="PW7" s="17"/>
      <c r="PX7" s="17"/>
      <c r="PY7" s="17"/>
      <c r="PZ7" s="17"/>
      <c r="QA7" s="40" t="str">
        <f>IF(SUM(PH7,PL7)&gt;0,SUM(PH7,PL7),"")</f>
        <v/>
      </c>
      <c r="QB7" s="40" t="str">
        <f>IF(SUM(PG7:PH7,PJ7:PL7,PN7)-PI7-PM7&gt;0,SUM(PG7:PH7,PJ7:PL7,PN7)-PI7-PM7,"")</f>
        <v/>
      </c>
      <c r="QC7" s="40" t="str">
        <f>IF(SUM(PO7:PP7,PR7)-PQ7&gt;0,SUM(PO7:PP7,PR7)-PQ7,"")</f>
        <v/>
      </c>
      <c r="QD7" s="40" t="str">
        <f>IF(SUM(PH7,PL7,PP7)&gt;0,SUM(PH7,PL7,PP7),"")</f>
        <v/>
      </c>
      <c r="QE7" s="40" t="str">
        <f>IF(SUM(QB7,QC7)&gt;0,SUM(QB7,QC7),"")</f>
        <v/>
      </c>
      <c r="QF7" s="40" t="str">
        <f>IF(SUM(PT7,PX7)&gt;0,SUM(PT7,PX7),"")</f>
        <v/>
      </c>
      <c r="QG7" s="40" t="str">
        <f>IF(SUM(PS7:PT7,PV7:PX7,PZ7)-SUM(PU7,PY7)&gt;0,SUM(PS7:PT7,PV7:PX7,PZ7)-SUM(PU7,PY7),"")</f>
        <v/>
      </c>
      <c r="QH7" s="40" t="str">
        <f>IF(SUM(QB7,QC7,QG7)&gt;0,SUM(QB7,QC7,QG7),"")</f>
        <v/>
      </c>
      <c r="QI7" s="18"/>
      <c r="QJ7" s="18"/>
      <c r="QK7" s="18"/>
      <c r="QL7" s="18"/>
      <c r="QM7" s="18"/>
      <c r="QN7" s="18"/>
      <c r="QO7" s="18"/>
      <c r="QP7" s="18"/>
      <c r="QQ7" s="18"/>
      <c r="QR7" s="18"/>
      <c r="QS7" s="18"/>
      <c r="QT7" s="18"/>
      <c r="QU7" s="18"/>
      <c r="QV7" s="18"/>
      <c r="QW7" s="18"/>
      <c r="QX7" s="18"/>
      <c r="QY7" s="18"/>
      <c r="QZ7" s="18"/>
      <c r="RA7" s="18"/>
      <c r="RB7" s="18"/>
      <c r="RC7" s="11" t="str">
        <f>IF(SUM(QJ7,QN7)&gt;0,SUM(QJ7,QN7),"")</f>
        <v/>
      </c>
      <c r="RD7" s="11" t="str">
        <f>IF(SUM(QI7:QJ7,QL7:QN7,QP7)-QK7-QO7&gt;0,SUM(QI7:QJ7,QL7:QN7,QP7)-QK7-QO7,"")</f>
        <v/>
      </c>
      <c r="RE7" s="11" t="str">
        <f>IF(SUM(QQ7:QR7,QT7)-QS7&gt;0,SUM(QQ7:QR7,QT7)-QS7,"")</f>
        <v/>
      </c>
      <c r="RF7" s="11" t="str">
        <f>IF(SUM(QJ7,QN7,QR7)&gt;0,SUM(QJ7,QN7,QR7),"")</f>
        <v/>
      </c>
      <c r="RG7" s="11" t="str">
        <f>IF(SUM(RD7,RE7)&gt;0,SUM(RD7,RE7),"")</f>
        <v/>
      </c>
      <c r="RH7" s="11" t="str">
        <f>IF(SUM(QV7,QZ7)&gt;0,SUM(QV7,QZ7),"")</f>
        <v/>
      </c>
      <c r="RI7" s="11" t="str">
        <f>IF(SUM(QU7:QV7,QX7:QZ7,RB7)-SUM(QW7,RA7)&gt;0,SUM(QU7:QV7,QX7:QZ7,RB7)-SUM(QW7,RA7),"")</f>
        <v/>
      </c>
      <c r="RJ7" s="11" t="str">
        <f>IF(SUM(RD7,RE7,RI7)&gt;0,SUM(RD7,RE7,RI7),"")</f>
        <v/>
      </c>
      <c r="RK7" s="17"/>
      <c r="RL7" s="17"/>
      <c r="RM7" s="17"/>
      <c r="RN7" s="17"/>
      <c r="RO7" s="17"/>
      <c r="RP7" s="17"/>
      <c r="RQ7" s="17"/>
      <c r="RR7" s="17"/>
      <c r="RS7" s="17"/>
      <c r="RT7" s="17"/>
      <c r="RU7" s="17"/>
      <c r="RV7" s="17"/>
      <c r="RW7" s="17"/>
      <c r="RX7" s="17"/>
      <c r="RY7" s="17"/>
      <c r="RZ7" s="17"/>
      <c r="SA7" s="17"/>
      <c r="SB7" s="17"/>
      <c r="SC7" s="17"/>
      <c r="SD7" s="17"/>
      <c r="SE7" s="40" t="str">
        <f>IF(SUM(RL7,RP7)&gt;0,SUM(RL7,RP7),"")</f>
        <v/>
      </c>
      <c r="SF7" s="40" t="str">
        <f>IF(SUM(RK7:RL7,RN7:RP7,RR7)-RM7-RQ7&gt;0,SUM(RK7:RL7,RN7:RP7,RR7)-RM7-RQ7,"")</f>
        <v/>
      </c>
      <c r="SG7" s="40" t="str">
        <f>IF(SUM(RS7:RT7,RV7)-RU7&gt;0,SUM(RS7:RT7,RV7)-RU7,"")</f>
        <v/>
      </c>
      <c r="SH7" s="40" t="str">
        <f>IF(SUM(RL7,RP7,RT7)&gt;0,SUM(RL7,RP7,RT7),"")</f>
        <v/>
      </c>
      <c r="SI7" s="40" t="str">
        <f>IF(SUM(SF7,SG7)&gt;0,SUM(SF7,SG7),"")</f>
        <v/>
      </c>
      <c r="SJ7" s="40" t="str">
        <f>IF(SUM(RX7,SB7)&gt;0,SUM(RX7,SB7),"")</f>
        <v/>
      </c>
      <c r="SK7" s="40" t="str">
        <f>IF(SUM(RW7:RX7,RZ7:SB7,SD7)-SUM(RY7,SC7)&gt;0,SUM(RW7:RX7,RZ7:SB7,SD7)-SUM(RY7,SC7),"")</f>
        <v/>
      </c>
      <c r="SL7" s="40" t="str">
        <f>IF(SUM(SF7,SG7,SK7)&gt;0,SUM(SF7,SG7,SK7),"")</f>
        <v/>
      </c>
      <c r="SM7" s="26">
        <f>IF($CA7="P",BK7,(BK7+AO7)/2)</f>
        <v>18.350000000000001</v>
      </c>
      <c r="SN7" s="26">
        <f>IF($CA7="P",BL7,(BL7+AP7)/2)</f>
        <v>6.2</v>
      </c>
      <c r="SO7" s="26">
        <f>IF($CA7="P",BM7,(BM7+AQ7)/2)</f>
        <v>0.2</v>
      </c>
      <c r="SP7" s="26">
        <f>IF($CA7="P",BN7,(BN7+AR7)/2)</f>
        <v>0.3</v>
      </c>
      <c r="SQ7" s="26">
        <f>IF($CA7="P",BO7,(BO7+AS7)/2)</f>
        <v>19</v>
      </c>
      <c r="SR7" s="26">
        <f>IF($CA7="P",BP7,(BP7+AT7)/2)</f>
        <v>6.6</v>
      </c>
      <c r="SS7" s="26">
        <f>IF($CA7="P",BQ7,(BQ7+AU7)/2)</f>
        <v>0</v>
      </c>
      <c r="ST7" s="26">
        <f>IF($CA7="P",BR7,(BR7+AV7)/2)</f>
        <v>0.15</v>
      </c>
      <c r="SU7" s="26">
        <f>IF($CA7="P",BS7,(BS7+AW7)/2)</f>
        <v>18.799999999999997</v>
      </c>
      <c r="SV7" s="26">
        <f>IF($CA7="P",BT7,(BT7+AX7)/2)</f>
        <v>6.6</v>
      </c>
      <c r="SW7" s="26">
        <f>IF($CA7="P",BU7,(BU7+AY7)/2)</f>
        <v>0</v>
      </c>
      <c r="SX7" s="26">
        <f>IF($CA7="P",BV7,(BV7+AZ7)/2)</f>
        <v>0.3</v>
      </c>
      <c r="SY7" s="26">
        <f>IF($CA7="P",BW7,(BW7+BA7)/2)</f>
        <v>18.55</v>
      </c>
      <c r="SZ7" s="26">
        <f>IF($CA7="P",BX7,(BX7+BB7)/2)</f>
        <v>4.4000000000000004</v>
      </c>
      <c r="TA7" s="26">
        <f>IF($CA7="P",BY7,(BY7+BC7)/2)</f>
        <v>0.9</v>
      </c>
      <c r="TB7" s="26">
        <f>IF($CA7="P",BZ7,(BZ7+BD7)/2)</f>
        <v>0.15</v>
      </c>
      <c r="TC7" s="28" t="s">
        <v>53</v>
      </c>
      <c r="TD7" s="11">
        <f>IF(SUM(SN7,SR7)&gt;0,SUM(SN7,SR7),"")</f>
        <v>12.8</v>
      </c>
      <c r="TE7" s="11">
        <f>IF(SUM(SM7:SN7,SP7:SR7,ST7)-SO7-SS7&gt;0,SUM(SM7:SN7,SP7:SR7,ST7)-SO7-SS7,"")</f>
        <v>50.4</v>
      </c>
      <c r="TF7" s="11">
        <f>IF(SUM(SV7,SZ7)&gt;0,SUM(SV7,SZ7),"")</f>
        <v>11</v>
      </c>
      <c r="TG7" s="11">
        <f>IF(SUM(SU7:SV7,SX7:SZ7,TB7)-SUM(SW7,TA7)&gt;0,SUM(SU7:SV7,SX7:SZ7,TB7)-SUM(SW7,TA7),"")</f>
        <v>47.9</v>
      </c>
      <c r="TH7" s="11">
        <f>IF(SUM(TE7,TG7)&gt;0,SUM(TE7,TG7),"")</f>
        <v>98.3</v>
      </c>
    </row>
    <row r="8" spans="1:528" x14ac:dyDescent="0.2">
      <c r="A8" s="4" cm="1">
        <f t="array" ref="A8">IF(AND(H8&lt;&gt;"",H8&lt;&gt;"No DD"),SUMPRODUCT((H$4:H$26&lt;&gt;"")*(H$4:H$26&lt;&gt;"No DD")*(E$4:E$26&gt;E8))+1,IF(H8="No DD",SUMPRODUCT((H$4:H$26="No DD")*(E$4:E$26&gt;E8))+1+SUMPRODUCT((H$4:H$26&lt;&gt;"")*(H$4:H$26&lt;&gt;"No DD")),""))</f>
        <v>5</v>
      </c>
      <c r="B8" s="5" t="s">
        <v>190</v>
      </c>
      <c r="C8" s="4" t="s">
        <v>6</v>
      </c>
      <c r="D8" s="4">
        <v>2008</v>
      </c>
      <c r="E8" s="9">
        <f>SUM(J8:P8)+SUM(J8:M8)*0.0000001+SUM(J8)*0.0000000000001</f>
        <v>149.70000984000492</v>
      </c>
      <c r="F8" s="3" t="str">
        <f>IF(OR(AND(AJ8&gt;=AN$28,AK8&gt;=AN$32,AJ8&lt;&gt;"",AI8=""),AND(AL8&gt;=AN$28,AM8&gt;=AN$32,AL8&lt;&gt;"",AI8=""),AND(BF8&gt;=BJ$28,BG8&gt;=BJ$32,BF8&lt;&gt;"",BE8=""),AND(BH8&gt;=BJ$28,BI8&gt;=BJ$32,BH8&lt;&gt;"",BE8=""),AND(CB8&gt;=CF$28,CC8&gt;=CF$32,CB8&lt;&gt;"",CA8=""),AND(CD8&gt;=CF$28,CE8&gt;=CF$32,CD8&lt;&gt;""),AND(DC8&gt;=DJ$28,DD8&gt;=DJ$32,DC8&lt;&gt;""),AND(DH8&gt;=DJ$28,DI8&gt;=DJ$32,DH8&lt;&gt;""),AND(EE8&gt;=EL$28,EF8&gt;=EL$32,EE8&lt;&gt;""),AND(EJ8&gt;=EL$28,EK8&gt;=EL$32,EJ8&lt;&gt;""),AND(FG8&gt;=FN$28,FH8&gt;=FN$32,FG8&lt;&gt;""),AND(FL8&gt;=FN$28,FM8&gt;=FN$32,FL8&lt;&gt;""),AND(GI8&gt;=GP$28,GJ8&gt;=GP$32,GI8&lt;&gt;""),AND(GN8&gt;=GP$28,GO8&gt;=GP$32,GN8&lt;&gt;""),AND(HK8&gt;=HR$28,HL8&gt;=HR$32,HK8&lt;&gt;""),AND(HP8&gt;=HR$28,HQ8&gt;=HR$32,HP8&lt;&gt;""),AND(IM8&gt;=IT$28,IN8&gt;=IT$32,IM8&lt;&gt;""),AND(IR8&gt;=IT$28,IS8&gt;=IT$32,IR8&lt;&gt;""),AND(JO8&gt;=JV$28,JP8&gt;=JV$32,JO8&lt;&gt;""),AND(JT8&gt;=JV$28,JU8&gt;=JV$32,JT8&lt;&gt;""),AND(KQ8&gt;=KX$28,KR8&gt;=KX$32,KQ8&lt;&gt;""),AND(KV8&gt;=KX$28,KW8&gt;=KX$32,KV8&lt;&gt;""),AND(LS8&gt;=LZ$28,LT8&gt;=LZ$32,LS8&lt;&gt;""),AND(LX8&gt;=LZ$28,LY8&gt;=LZ$32,LX8&lt;&gt;""),AND(MU8&gt;=NB$28,MV8&gt;=NB$32,MU8&lt;&gt;""),AND(MZ8&gt;=NB$28,NA8&gt;=NB$32,MZ8&lt;&gt;""),AND(NW8&gt;=OD$28,NX8&gt;=OD$32,NW8&lt;&gt;""),AND(OB8&gt;=OD$28,OC8&gt;=OD$32,OB8&lt;&gt;""),AND(OY8&gt;=PF$28,OZ8&gt;=PF$32,OY8&lt;&gt;""),AND(PD8&gt;=PF$28,PE8&gt;=PF$32,PD8&lt;&gt;""),AND(QA8&gt;=QH$28,QB8&gt;=QH$32,QA8&lt;&gt;""),AND(QF8&gt;=QH$28,QG8&gt;=QH$32,QF8&lt;&gt;""),AND(RC8&gt;=RJ$28,RD8&gt;=RJ$32,RC8&lt;&gt;""),AND(RH8&gt;=RJ$28,RI8&gt;=RJ$32,RH8&lt;&gt;""),AND(SE8&gt;=SL$28,SF8&gt;=SL$32,SE8&lt;&gt;""),AND(SJ8&gt;=SL$28,SK8&gt;=SL$32,SJ8&lt;&gt;"")),"P","")</f>
        <v>P</v>
      </c>
      <c r="G8" s="3" t="str">
        <f>IF(OR(AND(AK8&gt;=AN$32,AK8&lt;&gt;"",AI8=""),AND(AM8&gt;=AN$32,AM8&lt;&gt;"",AI8=""),AND(BG8&gt;=BJ$32,BG8&lt;&gt;"",BE8=""),AND(BI8&gt;=BJ$32,BI8&lt;&gt;"",BE8=""),AND(CC8&gt;=CF$32,CC8&lt;&gt;"",CA8=""),AND(CE8&gt;=CF$32,CE8&lt;&gt;"",CA8=""),AND(DD8&gt;=DJ$32,DD8&lt;&gt;""),AND(DI8&gt;=DJ$32,DI8&lt;&gt;""),AND(EF8&gt;=EL$32,EF8&lt;&gt;""),AND(EK8&gt;=EL$32,EK8&lt;&gt;""),AND(FH8&gt;=FN$32,FH8&lt;&gt;""),AND(FM8&gt;=FN$32,FM8&lt;&gt;""),AND(GJ8&gt;=GP$32,GJ8&lt;&gt;""),AND(GO8&gt;=GP$32,GO8&lt;&gt;""),AND(HL8&gt;=HR$32,HL8&lt;&gt;""),AND(HQ8&gt;=HR$32,HQ8&lt;&gt;""),AND(IN8&gt;=IT$32,IN8&lt;&gt;""),AND(IS8&gt;=IT$32,IS8&lt;&gt;""),AND(JP8&gt;=JV$32,JP8&lt;&gt;""),AND(JU8&gt;=JV$32,JU8&lt;&gt;""),AND(KR8&gt;=KX$32,KR8&lt;&gt;""),AND(KW8&gt;=KX$32,KW8&lt;&gt;""),AND(LT8&gt;=LZ$32,LT8&lt;&gt;""),AND(LY8&gt;=LZ$32,LY8&lt;&gt;""),AND(MV8&gt;=NB$32,MV8&lt;&gt;""),AND(NA8&gt;=NB$32,NA8&lt;&gt;""),AND(NX8&gt;=OD$32,NX8&lt;&gt;""),AND(OC8&gt;=OD$32,OC8&lt;&gt;""),AND(OZ8&gt;=PF$32,OZ8&lt;&gt;""),AND(PE8&gt;=PF$32,PE8&lt;&gt;""),AND(QB8&gt;=QH$32,QB8&lt;&gt;""),AND(QG8&gt;=QH$32,QG8&lt;&gt;""),AND(RD8&gt;=RJ$32,RD8&lt;&gt;""),AND(RI8&gt;=RJ$32,RI8&lt;&gt;""),AND(SF8&gt;=SL$32,SF8&lt;&gt;""),AND(SK8&gt;=SL$32,SK8&lt;&gt;"")),"P","")</f>
        <v>P</v>
      </c>
      <c r="H8" s="36" t="str">
        <f>IF(AND(G8="P",F8=""),"No DD",IF(OR(AND(AJ8&gt;=AN$31,AK8&gt;=AN$35,AJ8&lt;&gt;"",AI8=""),AND(AL8&gt;=AN$31,AM8&gt;=AN$35,AL8&lt;&gt;"",AI8=""),AND(BF8&gt;=BJ$31,BG8&gt;=BJ$35,BF8&lt;&gt;"",BE8=""),AND(BH8&gt;=BJ$31,BI8&gt;=BJ$35,BH8&lt;&gt;"",BE8=""),AND(CB8&gt;=CF$31,CC8&gt;=CF$35,CB8&lt;&gt;"",CA8=""),AND(CD8&gt;=CF$31,CE8&gt;=CF$35,CD8&lt;&gt;""),AND(DC8&gt;=DJ$31,DD8&gt;=DJ$35,DC8&lt;&gt;""),AND(DH8&gt;=DJ$31,DI8&gt;=DJ$35,DH8&lt;&gt;""),AND(EE8&gt;=EL$31,EF8&gt;=EL$35,EE8&lt;&gt;""),AND(EJ8&gt;=EL$31,EK8&gt;=EL$35,EJ8&lt;&gt;""),AND(FG8&gt;=FN$31,FH8&gt;=FN$35,FG8&lt;&gt;""),AND(FL8&gt;=FN$31,FM8&gt;=FN$35,FL8&lt;&gt;""),AND(GI8&gt;=GP$31,GJ8&gt;=GP$35,GI8&lt;&gt;""),AND(GN8&gt;=GP$31,GO8&gt;=GP$35,GN8&lt;&gt;""),AND(HK8&gt;=HR$31,HL8&gt;=HR$35,HK8&lt;&gt;""),AND(HP8&gt;=HR$31,HQ8&gt;=HR$35,HP8&lt;&gt;""),AND(IM8&gt;=IT$31,IN8&gt;=IT$35,IM8&lt;&gt;""),AND(IR8&gt;=IT$31,IS8&gt;=IT$35,IR8&lt;&gt;""),AND(JO8&gt;=JV$31,JP8&gt;=JV$35,JO8&lt;&gt;""),AND(JT8&gt;=JV$31,JU8&gt;=JV$35,JT8&lt;&gt;""),AND(KQ8&gt;=KX$31,KR8&gt;=KX$35,KQ8&lt;&gt;""),AND(KV8&gt;=KX$31,KW8&gt;=KX$35,KV8&lt;&gt;""),AND(LS8&gt;=LZ$31,LT8&gt;=LZ$35,LS8&lt;&gt;""),AND(LX8&gt;=LZ$31,LY8&gt;=LZ$35,LX8&lt;&gt;""),AND(MU8&gt;=NB$31,MV8&gt;=NB$35,MU8&lt;&gt;""),AND(MZ8&gt;=NB$31,NA8&gt;=NB$35,MZ8&lt;&gt;""),AND(NW8&gt;=OD$31,NX8&gt;=OD$35,NW8&lt;&gt;""),AND(OB8&gt;=OD$31,OC8&gt;=OD$35,OB8&lt;&gt;""),AND(OY8&gt;=PF$31,OZ8&gt;=PF$35,OY8&lt;&gt;""),AND(PD8&gt;=PF$31,PE8&gt;=PF$35,PD8&lt;&gt;""),AND(QA8&gt;=QH$31,QB8&gt;=QH$35,QA8&lt;&gt;""),AND(QF8&gt;=QH$31,QG8&gt;=QH$35,QF8&lt;&gt;""),AND(RC8&gt;=RJ$31,RD8&gt;=RJ$35,RC8&lt;&gt;""),AND(RH8&gt;=RJ$31,RI8&gt;=RJ$35,RH8&lt;&gt;""),AND(SE8&gt;=SL$31,SF8&gt;=SL$35,SE8&lt;&gt;""),AND(SJ8&gt;=SL$31,SK8&gt;=SL$35,SJ8&lt;&gt;"")),"Merit",IF(OR(AND(AJ8&gt;=AN$30,AK8&gt;=AN$34,AJ8&lt;&gt;"",AI8=""),AND(AL8&gt;=AN$30,AM8&gt;=AN$34,AL8&lt;&gt;"",AI8=""),AND(BF8&gt;=BJ$30,BG8&gt;=BJ$34,BF8&lt;&gt;"",BE8=""),AND(BH8&gt;=BJ$30,BI8&gt;=BJ$34,BH8&lt;&gt;"",BE8=""),AND(CB8&gt;=CF$30,CC8&gt;=CF$34,CB8&lt;&gt;"",CA8=""),AND(CD8&gt;=CF$30,CE8&gt;=CF$34,CD8&lt;&gt;""),AND(DC8&gt;=DJ$30,DD8&gt;=DJ$34,DC8&lt;&gt;""),AND(DH8&gt;=DJ$30,DI8&gt;=DJ$34,DH8&lt;&gt;""),AND(EE8&gt;=EL$30,EF8&gt;=EL$34,EE8&lt;&gt;""),AND(EJ8&gt;=EL$30,EK8&gt;=EL$34,EJ8&lt;&gt;""),AND(FG8&gt;=FN$30,FH8&gt;=FN$34,FG8&lt;&gt;""),AND(FL8&gt;=FN$30,FM8&gt;=FN$34,FL8&lt;&gt;""),AND(GI8&gt;=GP$30,GJ8&gt;=GP$34,GI8&lt;&gt;""),AND(GN8&gt;=GP$30,GO8&gt;=GP$34,GN8&lt;&gt;""),AND(HK8&gt;=HR$30,HL8&gt;=HR$34,HK8&lt;&gt;""),AND(HP8&gt;=HR$30,HQ8&gt;=HR$34,HP8&lt;&gt;""),AND(IM8&gt;=IT$30,IN8&gt;=IT$34,IM8&lt;&gt;""),AND(IR8&gt;=IT$30,IS8&gt;=IT$34,IR8&lt;&gt;""),AND(JO8&gt;=JV$30,JP8&gt;=JV$34,JO8&lt;&gt;""),AND(JT8&gt;=JV$30,JU8&gt;=JV$34,JT8&lt;&gt;""),AND(KQ8&gt;=KX$30,KR8&gt;=KX$34,KQ8&lt;&gt;""),AND(KV8&gt;=KX$30,KW8&gt;=KX$34,KV8&lt;&gt;""),AND(LS8&gt;=LZ$30,LT8&gt;=LZ$34,LS8&lt;&gt;""),AND(LX8&gt;=LZ$30,LY8&gt;=LZ$34,LX8&lt;&gt;""),AND(MU8&gt;=NB$30,MV8&gt;=NB$34,MU8&lt;&gt;""),AND(MZ8&gt;=NB$30,NA8&gt;=NB$34,MZ8&lt;&gt;""),AND(NW8&gt;=OD$30,NX8&gt;=OD$34,NW8&lt;&gt;""),AND(OB8&gt;=OD$30,OC8&gt;=OD$34,OB8&lt;&gt;""),AND(OY8&gt;=PF$30,OZ8&gt;=PF$34,OY8&lt;&gt;""),AND(PD8&gt;=PF$30,PE8&gt;=PF$34,PD8&lt;&gt;""),AND(QA8&gt;=QH$30,QB8&gt;=QH$34,QA8&lt;&gt;""),AND(QF8&gt;=QH$30,QG8&gt;=QH$34,QF8&lt;&gt;""),AND(RC8&gt;=RJ$30,RD8&gt;=RJ$34,RC8&lt;&gt;""),AND(RH8&gt;=RJ$30,RI8&gt;=RJ$34,RH8&lt;&gt;""),AND(SE8&gt;=SL$30,SF8&gt;=SL$34,SE8&lt;&gt;""),AND(SJ8&gt;=SL$30,SK8&gt;=SL$34,SJ8&lt;&gt;"")),"Excellence",IF(I8="P","Worlds Team",IF(F8="P","National Team","")))))</f>
        <v>Merit</v>
      </c>
      <c r="I8" s="3" t="str">
        <f>IF(OR(AND(AJ8&gt;=AN$29,AK8&gt;=AN$33,AJ8&lt;&gt;"",AI8=""),AND(AL8&gt;=AN$29,AM8&gt;=AN$33,AL8&lt;&gt;"",AI8=""),AND(BF8&gt;=BJ$29,BG8&gt;=BJ$33,BF8&lt;&gt;"",BE8=""),AND(BH8&gt;=BJ$29,BI8&gt;=BJ$33,BH8&lt;&gt;"",BE8=""),AND(CB8&gt;=CF$29,CC8&gt;=CF$33,CB8&lt;&gt;"",CA8=""),AND(CD8&gt;=CF$29,CE8&gt;=CF$33,CD8&lt;&gt;""),AND(DC8&gt;=DJ$29,DD8&gt;=DJ$33,DC8&lt;&gt;""),AND(DH8&gt;=DJ$29,DI8&gt;=DJ$33,DH8&lt;&gt;""),AND(EE8&gt;=EL$29,EF8&gt;=EL$33,EE8&lt;&gt;""),AND(EJ8&gt;=EL$29,EK8&gt;=EL$33,EJ8&lt;&gt;""),AND(FG8&gt;=FN$29,FH8&gt;=FN$33,FG8&lt;&gt;""),AND(FL8&gt;=FN$29,FM8&gt;=FN$33,FL8&lt;&gt;""),AND(GI8&gt;=GP$29,GJ8&gt;=GP$33,GI8&lt;&gt;""),AND(GN8&gt;=GP$29,GO8&gt;=GP$33,GN8&lt;&gt;""),AND(HK8&gt;=HR$29,HL8&gt;=HR$33,HK8&lt;&gt;""),AND(HP8&gt;=HR$29,HQ8&gt;=HR$33,HP8&lt;&gt;""),AND(IM8&gt;=IT$29,IN8&gt;=IT$33,IM8&lt;&gt;""),AND(IR8&gt;=IT$29,IS8&gt;=IT$33,IR8&lt;&gt;""),AND(JO8&gt;=JV$29,JP8&gt;=JV$33,JO8&lt;&gt;""),AND(JT8&gt;=JV$29,JU8&gt;=JV$33,JT8&lt;&gt;""),AND(KQ8&gt;=KX$29,KR8&gt;=KX$33,KQ8&lt;&gt;""),AND(KV8&gt;=KX$29,KW8&gt;=KX$33,KV8&lt;&gt;""),AND(LS8&gt;=LZ$29,LT8&gt;=LZ$33,LS8&lt;&gt;""),AND(LX8&gt;=LZ$29,LY8&gt;=LZ$33,LX8&lt;&gt;""),AND(MU8&gt;=NB$29,MV8&gt;=NB$33,MU8&lt;&gt;""),AND(MZ8&gt;=NB$29,NA8&gt;=NB$33,MZ8&lt;&gt;""),AND(NW8&gt;=OD$29,NX8&gt;=OD$33,NW8&lt;&gt;""),AND(OB8&gt;=OD$29,OC8&gt;=OD$33,OB8&lt;&gt;""),AND(OY8&gt;=PF$29,OZ8&gt;=PF$33,OY8&lt;&gt;""),AND(PD8&gt;=PF$29,PE8&gt;=PF$33,PD8&lt;&gt;""),AND(QA8&gt;=QH$29,QB8&gt;=QH$33,QA8&lt;&gt;""),AND(QF8&gt;=QH$29,QG8&gt;=QH$33,QF8&lt;&gt;""),AND(RC8&gt;=RJ$29,RD8&gt;=RJ$33,RC8&lt;&gt;""),AND(RH8&gt;=RJ$29,RI8&gt;=RJ$33,RH8&lt;&gt;""),AND(SE8&gt;=SL$29,SF8&gt;=SL$33,SE8&lt;&gt;""),AND(SJ8&gt;=SL$29,SK8&gt;=SL$33,SJ8&lt;&gt;"")),"P","")</f>
        <v>P</v>
      </c>
      <c r="J8" s="8">
        <f>IF(COUNT(AK8,BG8,CC8)&gt;0,LARGE((AK8,BG8,CC8),1),0)</f>
        <v>49.499999999999993</v>
      </c>
      <c r="K8" s="8" t="str">
        <f>IF(J8=0,"",IF(J8=CC8,$BK$1,IF(J8=BG8,$AO$1,IF(J8=AK8,$S$1,""))))</f>
        <v>2025 Nationals</v>
      </c>
      <c r="L8" s="8">
        <f>IF(COUNT(AK8,BG8,CC8)&gt;1,LARGE((AK8,BG8,CC8),2),0)</f>
        <v>48.900000000000006</v>
      </c>
      <c r="M8" s="8" t="str">
        <f>IF(K8=0,"",IF(AND(L8=J8,L8=AK8,K8=BG8),$S$1,IF(AND(L8=J8,L8=AK8,L8=CC8),$S$1,IF(AND(L8=J8,L8=CC8,L8=BG8),$AO$1,IF(L8=CC8,$BK$1,IF(L8=BG8,$AO$1,IF(L8=AK8,$S$1,"")))))))</f>
        <v>2025 3rd Domestic Trial</v>
      </c>
      <c r="N8" s="8">
        <f>IF(MAX(AM8,BI8,CE8)&gt;0,MAX(AM8,BI8,CE8),0)</f>
        <v>51.3</v>
      </c>
      <c r="O8" s="8" t="str">
        <f>IF(N8=0,"",IF(N8=CE8,$BK$1,IF(N8=BI8,$AO$1,IF(N8=AM8,$S$1,""))))</f>
        <v>2025 Nationals</v>
      </c>
      <c r="P8" s="8" t="str">
        <f>IF(MAX(CG8:CH8)&gt;0,MAX(CG8:CH8),"")</f>
        <v/>
      </c>
      <c r="Q8" s="11" t="str">
        <f>IF(P8="","",IF(P8=CG8,"("&amp;CG$2&amp;")",IF(P8=CH8,"("&amp;CH$2&amp;")")))</f>
        <v/>
      </c>
      <c r="R8" s="8" t="str">
        <f>IF(P8="","",IF(P8=CG8,IF(P8+IF(L8="",0,L8)=SF8,$RK$1,IF(P8+IF(L8="",0,L8)=RD8,$QI$1,IF(P8+IF(L8="",0,L8)=QB8,$PG$1,IF(P8+IF(L8="",0,L8)=OZ8,$OE$1,IF(P8+IF(L8="",0,L8)=NX8,$NC$1,IF(P8+IF(L8="",0,L8)=MV8,$MA$1,IF(P8+IF(L8="",0,L8)=LT8,$KY$1,IF(P8+IF(L8="",0,L8)=KR8,$JW$1,IF(P8+IF(L8="",0,L8)=JP8,$IU$1,IF(P8+IF(L8="",0,L8)=IN8,$HS$1,IF(P8+IF(L8="",0,L8)=HL8,$GQ$1,IF(P8+IF(L8="",0,L8)=GJ8,$FO$1,IF(P8+IF(L8="",0,L8)=FH8,$EM$1,IF(P8+IF(L8="",0,L8)=EF8,$DK$1,IF(P8+IF(L8="",0,L8)=DD8,$CI$1))))))))))))))),IF(P8=CH8,IF(P8+IF(N8="",0,N8)=SK8,$RK$1,IF(P8+IF(N8="",0,N8)=RI8,$QI$1,IF(P8+IF(N8="",0,N8)=QG8,$PG$1,IF(P8+IF(N8="",0,N8)=PE8,$OE$1,IF(P8+IF(N8="",0,N8)=OC8,$NC$1,IF(P8+IF(N8="",0,N8)=NA8,$MA$1,IF(P8+IF(N8="",0,N8)=LY8,$KY$1,IF(P8+IF(N8="",0,N8)=KW8,$JW$1,IF(P8+IF(N8="",0,N8)=JU8,$IU$1,IF(P8+IF(N8="",0,N8)=IS8,$HS$1,IF(P8+IF(N8="",0,N8)=HQ8,$GQ$1,IF(P8+IF(N8="",0,N8)=GO8,$FO$1,IF(P8+IF(N8="",0,N8)=FM8,$EM$1,IF(P8+IF(N8="",0,N8)=EK8,$DK$1,IF(P8+IF(N8="",0,N8)=DI8,$CI$1))))))))))))))))))</f>
        <v/>
      </c>
      <c r="S8" s="19">
        <v>18.7</v>
      </c>
      <c r="T8" s="19">
        <v>5.2</v>
      </c>
      <c r="U8" s="19">
        <v>0</v>
      </c>
      <c r="V8" s="19">
        <v>0</v>
      </c>
      <c r="W8" s="19">
        <v>15.2</v>
      </c>
      <c r="X8" s="19">
        <v>0</v>
      </c>
      <c r="Y8" s="19">
        <v>0</v>
      </c>
      <c r="Z8" s="19">
        <v>0</v>
      </c>
      <c r="AA8" s="19"/>
      <c r="AB8" s="19"/>
      <c r="AC8" s="19"/>
      <c r="AD8" s="19"/>
      <c r="AE8" s="19"/>
      <c r="AF8" s="19"/>
      <c r="AG8" s="19"/>
      <c r="AH8" s="19"/>
      <c r="AI8" s="27"/>
      <c r="AJ8" s="40">
        <f>IF(SUM(T8,X8)&gt;0,SUM(T8,X8),"")</f>
        <v>5.2</v>
      </c>
      <c r="AK8" s="40">
        <f>IF(SUM(S8:T8,V8:X8,Z8)-U8-Y8&gt;0,SUM(S8:T8,V8:X8,Z8)-U8-Y8,"")</f>
        <v>39.099999999999994</v>
      </c>
      <c r="AL8" s="40" t="str">
        <f>IF(SUM(AB8,AF8)&gt;0,SUM(AB8,AF8),"")</f>
        <v/>
      </c>
      <c r="AM8" s="40" t="str">
        <f>IF(SUM(AA8:AB8,AD8:AF8,AH8)-SUM(AC8,AG8)&gt;0,SUM(AA8:AB8,AD8:AF8,AH8)-SUM(AC8,AG8),"")</f>
        <v/>
      </c>
      <c r="AN8" s="40">
        <f>IF(SUM(AK8,AM8)&gt;0,SUM(AK8,AM8),"")</f>
        <v>39.099999999999994</v>
      </c>
      <c r="AO8" s="18">
        <v>18.5</v>
      </c>
      <c r="AP8" s="18">
        <v>6</v>
      </c>
      <c r="AQ8" s="18">
        <v>0.2</v>
      </c>
      <c r="AR8" s="18">
        <v>0.3</v>
      </c>
      <c r="AS8" s="18">
        <v>18.7</v>
      </c>
      <c r="AT8" s="18">
        <v>6.4</v>
      </c>
      <c r="AU8" s="18">
        <v>0.2</v>
      </c>
      <c r="AV8" s="18">
        <v>0</v>
      </c>
      <c r="AW8" s="18">
        <v>18.600000000000001</v>
      </c>
      <c r="AX8" s="18">
        <v>7.2</v>
      </c>
      <c r="AY8" s="18">
        <v>0</v>
      </c>
      <c r="AZ8" s="18">
        <v>0.3</v>
      </c>
      <c r="BA8" s="18">
        <v>18.3</v>
      </c>
      <c r="BB8" s="18">
        <v>6.8</v>
      </c>
      <c r="BC8" s="18">
        <v>0.2</v>
      </c>
      <c r="BD8" s="18">
        <v>0.3</v>
      </c>
      <c r="BE8" s="28"/>
      <c r="BF8" s="11">
        <f>IF(SUM(AP8,AT8)&gt;0,SUM(AP8,AT8),"")</f>
        <v>12.4</v>
      </c>
      <c r="BG8" s="11">
        <f>IF(SUM(AO8:AP8,AR8:AT8,AV8)-AQ8-AU8&gt;0,SUM(AO8:AP8,AR8:AT8,AV8)-AQ8-AU8,"")</f>
        <v>49.499999999999993</v>
      </c>
      <c r="BH8" s="11">
        <f>IF(SUM(AX8,BB8)&gt;0,SUM(AX8,BB8),"")</f>
        <v>14</v>
      </c>
      <c r="BI8" s="11">
        <f>IF(SUM(AW8:AX8,AZ8:BB8,BD8)-SUM(AY8,BC8)&gt;0,SUM(AW8:AX8,AZ8:BB8,BD8)-SUM(AY8,BC8),"")</f>
        <v>51.3</v>
      </c>
      <c r="BJ8" s="11">
        <f>IF(SUM(BG8,BI8)&gt;0,SUM(BG8,BI8),"")</f>
        <v>100.79999999999998</v>
      </c>
      <c r="BK8" s="19">
        <v>18.8</v>
      </c>
      <c r="BL8" s="19">
        <v>6.4</v>
      </c>
      <c r="BM8" s="19">
        <v>0</v>
      </c>
      <c r="BN8" s="19">
        <v>0.3</v>
      </c>
      <c r="BO8" s="19">
        <v>18.399999999999999</v>
      </c>
      <c r="BP8" s="19">
        <v>6</v>
      </c>
      <c r="BQ8" s="19">
        <v>1</v>
      </c>
      <c r="BR8" s="19">
        <v>0</v>
      </c>
      <c r="BS8" s="19">
        <v>18.8</v>
      </c>
      <c r="BT8" s="19">
        <v>7.2</v>
      </c>
      <c r="BU8" s="19">
        <v>0.6</v>
      </c>
      <c r="BV8" s="19">
        <v>0.3</v>
      </c>
      <c r="BW8" s="19">
        <v>18.7</v>
      </c>
      <c r="BX8" s="19">
        <v>6.4</v>
      </c>
      <c r="BY8" s="19">
        <v>0</v>
      </c>
      <c r="BZ8" s="19">
        <v>0.3</v>
      </c>
      <c r="CA8" s="27"/>
      <c r="CB8" s="40">
        <f>IF(SUM(BL8,BP8)&gt;0,SUM(BL8,BP8),"")</f>
        <v>12.4</v>
      </c>
      <c r="CC8" s="40">
        <f>IF(SUM(BK8:BL8,BN8:BP8,BR8)-BM8-BQ8&gt;0,SUM(BK8:BL8,BN8:BP8,BR8)-BM8-BQ8,"")</f>
        <v>48.900000000000006</v>
      </c>
      <c r="CD8" s="40">
        <f>IF(SUM(BT8,BX8)&gt;0,SUM(BT8,BX8),"")</f>
        <v>13.600000000000001</v>
      </c>
      <c r="CE8" s="40">
        <f>IF(SUM(BS8:BT8,BV8:BX8,BZ8)-SUM(BU8,BY8)&gt;0,SUM(BS8:BT8,BV8:BX8,BZ8)-SUM(BU8,BY8),"")</f>
        <v>51.099999999999994</v>
      </c>
      <c r="CF8" s="40">
        <f>IF(SUM(CC8,CE8)&gt;0,SUM(CC8,CE8),"")</f>
        <v>100</v>
      </c>
      <c r="CG8" s="51" t="str">
        <f>IF(MAX(DD8,EF8,FH8,GJ8,HL8,IN8,JP8,KR8,LT8,MV8,NX8,OZ8,QB8,RD8,SF8)-IF(L8="",0,L8)&gt;0.001,MAX(DD8,EF8,FH8,GJ8,HL8,IN8,JP8,KR8,LT8,MV8,NX8,OZ8,QB8,RD8,SF8)-IF(L8="",0,L8),"")</f>
        <v/>
      </c>
      <c r="CH8" s="51" t="str">
        <f>IF(MAX(DI8,EK8,FM8,GO8,HQ8,IS8,JU8,KW8,LY8,NA8,OC8,PE8,QG8,RI8,SK8)-IF(N8="",0,N8)&gt;0.001,MAX(DI8,EK8,FM8,GO8,HQ8,IS8,JU8,KW8,LY8,NA8,OC8,PE8,QG8,RI8,SK8)-IF(N8="",0,N8),"")</f>
        <v/>
      </c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  <c r="CU8" s="17"/>
      <c r="CV8" s="17"/>
      <c r="CW8" s="17"/>
      <c r="CX8" s="17"/>
      <c r="CY8" s="17"/>
      <c r="CZ8" s="17"/>
      <c r="DA8" s="17"/>
      <c r="DB8" s="17"/>
      <c r="DC8" s="40" t="str">
        <f>IF(SUM(CJ8,CN8)&gt;0,SUM(CJ8,CN8),"")</f>
        <v/>
      </c>
      <c r="DD8" s="40" t="str">
        <f>IF(SUM(CI8:CJ8,CL8:CN8,CP8)-CK8-CO8&gt;0,SUM(CI8:CJ8,CL8:CN8,CP8)-CK8-CO8,"")</f>
        <v/>
      </c>
      <c r="DE8" s="40" t="str">
        <f>IF(SUM(CQ8:CR8,CT8)-CS8&gt;0,SUM(CQ8:CR8,CT8)-CS8,"")</f>
        <v/>
      </c>
      <c r="DF8" s="40" t="str">
        <f>IF(SUM(CJ8,CN8,CR8)&gt;0,SUM(CJ8,CN8,CR8),"")</f>
        <v/>
      </c>
      <c r="DG8" s="40" t="str">
        <f>IF(SUM(DD8,DE8)&gt;0,SUM(DD8,DE8),"")</f>
        <v/>
      </c>
      <c r="DH8" s="40" t="str">
        <f>IF(SUM(CV8,CZ8)&gt;0,SUM(CV8,CZ8),"")</f>
        <v/>
      </c>
      <c r="DI8" s="40" t="str">
        <f>IF(SUM(CU8:CV8,CX8:CZ8,DB8)-SUM(CW8,DA8)&gt;0,SUM(CU8:CV8,CX8:CZ8,DB8)-SUM(CW8,DA8),"")</f>
        <v/>
      </c>
      <c r="DJ8" s="40" t="str">
        <f>IF(SUM(DD8,DE8,DI8)&gt;0,SUM(DD8,DE8,DI8),"")</f>
        <v/>
      </c>
      <c r="DK8" s="18"/>
      <c r="DL8" s="18"/>
      <c r="DM8" s="18"/>
      <c r="DN8" s="18"/>
      <c r="DO8" s="18"/>
      <c r="DP8" s="18"/>
      <c r="DQ8" s="18"/>
      <c r="DR8" s="18"/>
      <c r="DS8" s="18"/>
      <c r="DT8" s="18"/>
      <c r="DU8" s="18"/>
      <c r="DV8" s="18"/>
      <c r="DW8" s="18"/>
      <c r="DX8" s="18"/>
      <c r="DY8" s="18"/>
      <c r="DZ8" s="18"/>
      <c r="EA8" s="18"/>
      <c r="EB8" s="18"/>
      <c r="EC8" s="18"/>
      <c r="ED8" s="18"/>
      <c r="EE8" s="11" t="str">
        <f>IF(SUM(DL8,DP8)&gt;0,SUM(DL8,DP8),"")</f>
        <v/>
      </c>
      <c r="EF8" s="11" t="str">
        <f>IF(SUM(DK8:DL8,DN8:DP8,DR8)-DM8-DQ8&gt;0,SUM(DK8:DL8,DN8:DP8,DR8)-DM8-DQ8,"")</f>
        <v/>
      </c>
      <c r="EG8" s="11" t="str">
        <f>IF(SUM(DS8:DT8,DV8)-DU8&gt;0,SUM(DS8:DT8,DV8)-DU8,"")</f>
        <v/>
      </c>
      <c r="EH8" s="11" t="str">
        <f>IF(SUM(DL8,DP8,DT8)&gt;0,SUM(DL8,DP8,DT8),"")</f>
        <v/>
      </c>
      <c r="EI8" s="11" t="str">
        <f>IF(SUM(EF8,EG8)&gt;0,SUM(EF8,EG8),"")</f>
        <v/>
      </c>
      <c r="EJ8" s="11" t="str">
        <f>IF(SUM(DX8,EB8)&gt;0,SUM(DX8,EB8),"")</f>
        <v/>
      </c>
      <c r="EK8" s="11" t="str">
        <f>IF(SUM(DW8:DX8,DZ8:EB8,ED8)-SUM(DY8,EC8)&gt;0,SUM(DW8:DX8,DZ8:EB8,ED8)-SUM(DY8,EC8),"")</f>
        <v/>
      </c>
      <c r="EL8" s="11" t="str">
        <f>IF(SUM(EF8,EG8,EK8)&gt;0,SUM(EF8,EG8,EK8),"")</f>
        <v/>
      </c>
      <c r="EM8" s="17"/>
      <c r="EN8" s="17"/>
      <c r="EO8" s="17"/>
      <c r="EP8" s="17"/>
      <c r="EQ8" s="17"/>
      <c r="ER8" s="17"/>
      <c r="ES8" s="17"/>
      <c r="ET8" s="17"/>
      <c r="EU8" s="17"/>
      <c r="EV8" s="17"/>
      <c r="EW8" s="17"/>
      <c r="EX8" s="17"/>
      <c r="EY8" s="17"/>
      <c r="EZ8" s="17"/>
      <c r="FA8" s="17"/>
      <c r="FB8" s="17"/>
      <c r="FC8" s="17"/>
      <c r="FD8" s="17"/>
      <c r="FE8" s="17"/>
      <c r="FF8" s="17"/>
      <c r="FG8" s="40" t="str">
        <f>IF(SUM(EN8,ER8)&gt;0,SUM(EN8,ER8),"")</f>
        <v/>
      </c>
      <c r="FH8" s="40" t="str">
        <f>IF(SUM(EM8:EN8,EP8:ER8,ET8)-EO8-ES8&gt;0,SUM(EM8:EN8,EP8:ER8,ET8)-EO8-ES8,"")</f>
        <v/>
      </c>
      <c r="FI8" s="40" t="str">
        <f>IF(SUM(EU8:EV8,EX8)-EW8&gt;0,SUM(EU8:EV8,EX8)-EW8,"")</f>
        <v/>
      </c>
      <c r="FJ8" s="40" t="str">
        <f>IF(SUM(EN8,ER8,EV8)&gt;0,SUM(EN8,ER8,EV8),"")</f>
        <v/>
      </c>
      <c r="FK8" s="40" t="str">
        <f>IF(SUM(FH8,FI8)&gt;0,SUM(FH8,FI8),"")</f>
        <v/>
      </c>
      <c r="FL8" s="40" t="str">
        <f>IF(SUM(EZ8,FD8)&gt;0,SUM(EZ8,FD8),"")</f>
        <v/>
      </c>
      <c r="FM8" s="40" t="str">
        <f>IF(SUM(EY8:EZ8,FB8:FD8,FF8)-SUM(FA8,FE8)&gt;0,SUM(EY8:EZ8,FB8:FD8,FF8)-SUM(FA8,FE8),"")</f>
        <v/>
      </c>
      <c r="FN8" s="40" t="str">
        <f>IF(SUM(FH8,FI8,FM8)&gt;0,SUM(FH8,FI8,FM8),"")</f>
        <v/>
      </c>
      <c r="FO8" s="18"/>
      <c r="FP8" s="18"/>
      <c r="FQ8" s="18"/>
      <c r="FR8" s="18"/>
      <c r="FS8" s="18"/>
      <c r="FT8" s="18"/>
      <c r="FU8" s="18"/>
      <c r="FV8" s="18"/>
      <c r="FW8" s="18"/>
      <c r="FX8" s="18"/>
      <c r="FY8" s="18"/>
      <c r="FZ8" s="18"/>
      <c r="GA8" s="18"/>
      <c r="GB8" s="18"/>
      <c r="GC8" s="18"/>
      <c r="GD8" s="18"/>
      <c r="GE8" s="18"/>
      <c r="GF8" s="18"/>
      <c r="GG8" s="18"/>
      <c r="GH8" s="18"/>
      <c r="GI8" s="11" t="str">
        <f>IF(SUM(FP8,FT8)&gt;0,SUM(FP8,FT8),"")</f>
        <v/>
      </c>
      <c r="GJ8" s="11" t="str">
        <f>IF(SUM(FO8:FP8,FR8:FT8,FV8)-FQ8-FU8&gt;0,SUM(FO8:FP8,FR8:FT8,FV8)-FQ8-FU8,"")</f>
        <v/>
      </c>
      <c r="GK8" s="11" t="str">
        <f>IF(SUM(FW8:FX8,FZ8)-FY8&gt;0,SUM(FW8:FX8,FZ8)-FY8,"")</f>
        <v/>
      </c>
      <c r="GL8" s="11" t="str">
        <f>IF(SUM(FP8,FT8,FX8)&gt;0,SUM(FP8,FT8,FX8),"")</f>
        <v/>
      </c>
      <c r="GM8" s="11" t="str">
        <f>IF(SUM(GJ8,GK8)&gt;0,SUM(GJ8,GK8),"")</f>
        <v/>
      </c>
      <c r="GN8" s="11" t="str">
        <f>IF(SUM(GB8,GF8)&gt;0,SUM(GB8,GF8),"")</f>
        <v/>
      </c>
      <c r="GO8" s="11" t="str">
        <f>IF(SUM(GA8:GB8,GD8:GF8,GH8)-SUM(GC8,GG8)&gt;0,SUM(GA8:GB8,GD8:GF8,GH8)-SUM(GC8,GG8),"")</f>
        <v/>
      </c>
      <c r="GP8" s="11" t="str">
        <f>IF(SUM(GJ8,GK8,GO8)&gt;0,SUM(GJ8,GK8,GO8),"")</f>
        <v/>
      </c>
      <c r="GQ8" s="17"/>
      <c r="GR8" s="17"/>
      <c r="GS8" s="17"/>
      <c r="GT8" s="17"/>
      <c r="GU8" s="17"/>
      <c r="GV8" s="17"/>
      <c r="GW8" s="17"/>
      <c r="GX8" s="17"/>
      <c r="GY8" s="17"/>
      <c r="GZ8" s="17"/>
      <c r="HA8" s="17"/>
      <c r="HB8" s="17"/>
      <c r="HC8" s="17"/>
      <c r="HD8" s="17"/>
      <c r="HE8" s="17"/>
      <c r="HF8" s="17"/>
      <c r="HG8" s="17"/>
      <c r="HH8" s="17"/>
      <c r="HI8" s="17"/>
      <c r="HJ8" s="17"/>
      <c r="HK8" s="40" t="str">
        <f>IF(SUM(GR8,GV8)&gt;0,SUM(GR8,GV8),"")</f>
        <v/>
      </c>
      <c r="HL8" s="40" t="str">
        <f>IF(SUM(GQ8:GR8,GT8:GV8,GX8)-GS8-GW8&gt;0,SUM(GQ8:GR8,GT8:GV8,GX8)-GS8-GW8,"")</f>
        <v/>
      </c>
      <c r="HM8" s="40" t="str">
        <f>IF(SUM(GY8:GZ8,HB8)-HA8&gt;0,SUM(GY8:GZ8,HB8)-HA8,"")</f>
        <v/>
      </c>
      <c r="HN8" s="40" t="str">
        <f>IF(SUM(GR8,GV8,GZ8)&gt;0,SUM(GR8,GV8,GZ8),"")</f>
        <v/>
      </c>
      <c r="HO8" s="40" t="str">
        <f>IF(SUM(HL8,HM8)&gt;0,SUM(HL8,HM8),"")</f>
        <v/>
      </c>
      <c r="HP8" s="40" t="str">
        <f>IF(SUM(HD8,HH8)&gt;0,SUM(HD8,HH8),"")</f>
        <v/>
      </c>
      <c r="HQ8" s="40" t="str">
        <f>IF(SUM(HC8:HD8,HF8:HH8,HJ8)-SUM(HE8,HI8)&gt;0,SUM(HC8:HD8,HF8:HH8,HJ8)-SUM(HE8,HI8),"")</f>
        <v/>
      </c>
      <c r="HR8" s="40" t="str">
        <f>IF(SUM(HL8,HM8,HQ8)&gt;0,SUM(HL8,HM8,HQ8),"")</f>
        <v/>
      </c>
      <c r="HS8" s="18"/>
      <c r="HT8" s="18"/>
      <c r="HU8" s="18"/>
      <c r="HV8" s="18"/>
      <c r="HW8" s="18"/>
      <c r="HX8" s="18"/>
      <c r="HY8" s="18"/>
      <c r="HZ8" s="18"/>
      <c r="IA8" s="18"/>
      <c r="IB8" s="18"/>
      <c r="IC8" s="18"/>
      <c r="ID8" s="18"/>
      <c r="IE8" s="18"/>
      <c r="IF8" s="18"/>
      <c r="IG8" s="18"/>
      <c r="IH8" s="18"/>
      <c r="II8" s="18"/>
      <c r="IJ8" s="18"/>
      <c r="IK8" s="18"/>
      <c r="IL8" s="18"/>
      <c r="IM8" s="11" t="str">
        <f>IF(SUM(HT8,HX8)&gt;0,SUM(HT8,HX8),"")</f>
        <v/>
      </c>
      <c r="IN8" s="11" t="str">
        <f>IF(SUM(HS8:HT8,HV8:HX8,HZ8)-HU8-HY8&gt;0,SUM(HS8:HT8,HV8:HX8,HZ8)-HU8-HY8,"")</f>
        <v/>
      </c>
      <c r="IO8" s="11" t="str">
        <f>IF(SUM(IA8:IB8,ID8)-IC8&gt;0,SUM(IA8:IB8,ID8)-IC8,"")</f>
        <v/>
      </c>
      <c r="IP8" s="11" t="str">
        <f>IF(SUM(HT8,HX8,IB8)&gt;0,SUM(HT8,HX8,IB8),"")</f>
        <v/>
      </c>
      <c r="IQ8" s="11" t="str">
        <f>IF(SUM(IN8,IO8)&gt;0,SUM(IN8,IO8),"")</f>
        <v/>
      </c>
      <c r="IR8" s="11" t="str">
        <f>IF(SUM(IF8,IJ8)&gt;0,SUM(IF8,IJ8),"")</f>
        <v/>
      </c>
      <c r="IS8" s="11" t="str">
        <f>IF(SUM(IE8:IF8,IH8:IJ8,IL8)-SUM(IG8,IK8)&gt;0,SUM(IE8:IF8,IH8:IJ8,IL8)-SUM(IG8,IK8),"")</f>
        <v/>
      </c>
      <c r="IT8" s="11" t="str">
        <f>IF(SUM(IN8,IO8,IS8)&gt;0,SUM(IN8,IO8,IS8),"")</f>
        <v/>
      </c>
      <c r="IU8" s="17"/>
      <c r="IV8" s="17"/>
      <c r="IW8" s="17"/>
      <c r="IX8" s="17"/>
      <c r="IY8" s="17"/>
      <c r="IZ8" s="17"/>
      <c r="JA8" s="17"/>
      <c r="JB8" s="17"/>
      <c r="JC8" s="17"/>
      <c r="JD8" s="17"/>
      <c r="JE8" s="17"/>
      <c r="JF8" s="17"/>
      <c r="JG8" s="17"/>
      <c r="JH8" s="17"/>
      <c r="JI8" s="17"/>
      <c r="JJ8" s="17"/>
      <c r="JK8" s="17"/>
      <c r="JL8" s="17"/>
      <c r="JM8" s="17"/>
      <c r="JN8" s="17"/>
      <c r="JO8" s="40" t="str">
        <f>IF(SUM(IV8,IZ8)&gt;0,SUM(IV8,IZ8),"")</f>
        <v/>
      </c>
      <c r="JP8" s="40" t="str">
        <f>IF(SUM(IU8:IV8,IX8:IZ8,JB8)-IW8-JA8&gt;0,SUM(IU8:IV8,IX8:IZ8,JB8)-IW8-JA8,"")</f>
        <v/>
      </c>
      <c r="JQ8" s="40" t="str">
        <f>IF(SUM(JC8:JD8,JF8)-JE8&gt;0,SUM(JC8:JD8,JF8)-JE8,"")</f>
        <v/>
      </c>
      <c r="JR8" s="40" t="str">
        <f>IF(SUM(IV8,IZ8,JD8)&gt;0,SUM(IV8,IZ8,JD8),"")</f>
        <v/>
      </c>
      <c r="JS8" s="40" t="str">
        <f>IF(SUM(JP8,JQ8)&gt;0,SUM(JP8,JQ8),"")</f>
        <v/>
      </c>
      <c r="JT8" s="40" t="str">
        <f>IF(SUM(JH8,JL8)&gt;0,SUM(JH8,JL8),"")</f>
        <v/>
      </c>
      <c r="JU8" s="40" t="str">
        <f>IF(SUM(JG8:JH8,JJ8:JL8,JN8)-SUM(JI8,JM8)&gt;0,SUM(JG8:JH8,JJ8:JL8,JN8)-SUM(JI8,JM8),"")</f>
        <v/>
      </c>
      <c r="JV8" s="40" t="str">
        <f>IF(SUM(JP8,JQ8,JU8)&gt;0,SUM(JP8,JQ8,JU8),"")</f>
        <v/>
      </c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8"/>
      <c r="KM8" s="18"/>
      <c r="KN8" s="18"/>
      <c r="KO8" s="18"/>
      <c r="KP8" s="18"/>
      <c r="KQ8" s="11" t="str">
        <f>IF(SUM(JX8,KB8)&gt;0,SUM(JX8,KB8),"")</f>
        <v/>
      </c>
      <c r="KR8" s="11" t="str">
        <f>IF(SUM(JW8:JX8,JZ8:KB8,KD8)-JY8-KC8&gt;0,SUM(JW8:JX8,JZ8:KB8,KD8)-JY8-KC8,"")</f>
        <v/>
      </c>
      <c r="KS8" s="11" t="str">
        <f>IF(SUM(KE8:KF8,KH8)-KG8&gt;0,SUM(KE8:KF8,KH8)-KG8,"")</f>
        <v/>
      </c>
      <c r="KT8" s="11" t="str">
        <f>IF(SUM(JX8,KB8,KF8)&gt;0,SUM(JX8,KB8,KF8),"")</f>
        <v/>
      </c>
      <c r="KU8" s="11" t="str">
        <f>IF(SUM(KR8,KS8)&gt;0,SUM(KR8,KS8),"")</f>
        <v/>
      </c>
      <c r="KV8" s="11" t="str">
        <f>IF(SUM(KJ8,KN8)&gt;0,SUM(KJ8,KN8),"")</f>
        <v/>
      </c>
      <c r="KW8" s="11" t="str">
        <f>IF(SUM(KI8:KJ8,KL8:KN8,KP8)-SUM(KK8,KO8)&gt;0,SUM(KI8:KJ8,KL8:KN8,KP8)-SUM(KK8,KO8),"")</f>
        <v/>
      </c>
      <c r="KX8" s="11" t="str">
        <f>IF(SUM(KR8,KS8,KW8)&gt;0,SUM(KR8,KS8,KW8),"")</f>
        <v/>
      </c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40" t="str">
        <f>IF(SUM(KZ8,LD8)&gt;0,SUM(KZ8,LD8),"")</f>
        <v/>
      </c>
      <c r="LT8" s="40" t="str">
        <f>IF(SUM(KY8:KZ8,LB8:LD8,LF8)-LA8-LE8&gt;0,SUM(KY8:KZ8,LB8:LD8,LF8)-LA8-LE8,"")</f>
        <v/>
      </c>
      <c r="LU8" s="40" t="str">
        <f>IF(SUM(LG8:LH8,LJ8)-LI8&gt;0,SUM(LG8:LH8,LJ8)-LI8,"")</f>
        <v/>
      </c>
      <c r="LV8" s="40" t="str">
        <f>IF(SUM(KZ8,LD8,LH8)&gt;0,SUM(KZ8,LD8,LH8),"")</f>
        <v/>
      </c>
      <c r="LW8" s="40" t="str">
        <f>IF(SUM(LT8,LU8)&gt;0,SUM(LT8,LU8),"")</f>
        <v/>
      </c>
      <c r="LX8" s="40" t="str">
        <f>IF(SUM(LL8,LP8)&gt;0,SUM(LL8,LP8),"")</f>
        <v/>
      </c>
      <c r="LY8" s="40" t="str">
        <f>IF(SUM(LK8:LL8,LN8:LP8,LR8)-SUM(LM8,LQ8)&gt;0,SUM(LK8:LL8,LN8:LP8,LR8)-SUM(LM8,LQ8),"")</f>
        <v/>
      </c>
      <c r="LZ8" s="40" t="str">
        <f>IF(SUM(LT8,LU8,LY8)&gt;0,SUM(LT8,LU8,LY8),"")</f>
        <v/>
      </c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1" t="str">
        <f>IF(SUM(MB8,MF8)&gt;0,SUM(MB8,MF8),"")</f>
        <v/>
      </c>
      <c r="MV8" s="11" t="str">
        <f>IF(SUM(MA8:MB8,MD8:MF8,MH8)-MC8-MG8&gt;0,SUM(MA8:MB8,MD8:MF8,MH8)-MC8-MG8,"")</f>
        <v/>
      </c>
      <c r="MW8" s="11" t="str">
        <f>IF(SUM(MI8:MJ8,ML8)-MK8&gt;0,SUM(MI8:MJ8,ML8)-MK8,"")</f>
        <v/>
      </c>
      <c r="MX8" s="11" t="str">
        <f>IF(SUM(MB8,MF8,MJ8)&gt;0,SUM(MB8,MF8,MJ8),"")</f>
        <v/>
      </c>
      <c r="MY8" s="11" t="str">
        <f>IF(SUM(MV8,MW8)&gt;0,SUM(MV8,MW8),"")</f>
        <v/>
      </c>
      <c r="MZ8" s="11" t="str">
        <f>IF(SUM(MN8,MR8)&gt;0,SUM(MN8,MR8),"")</f>
        <v/>
      </c>
      <c r="NA8" s="11" t="str">
        <f>IF(SUM(MM8:MN8,MP8:MR8,MT8)-SUM(MO8,MS8)&gt;0,SUM(MM8:MN8,MP8:MR8,MT8)-SUM(MO8,MS8),"")</f>
        <v/>
      </c>
      <c r="NB8" s="11" t="str">
        <f>IF(SUM(MV8,MW8,NA8)&gt;0,SUM(MV8,MW8,NA8),"")</f>
        <v/>
      </c>
      <c r="NC8" s="17"/>
      <c r="ND8" s="17"/>
      <c r="NE8" s="17"/>
      <c r="NF8" s="17"/>
      <c r="NG8" s="17"/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40" t="str">
        <f>IF(SUM(ND8,NH8)&gt;0,SUM(ND8,NH8),"")</f>
        <v/>
      </c>
      <c r="NX8" s="40" t="str">
        <f>IF(SUM(NC8:ND8,NF8:NH8,NJ8)-NE8-NI8&gt;0,SUM(NC8:ND8,NF8:NH8,NJ8)-NE8-NI8,"")</f>
        <v/>
      </c>
      <c r="NY8" s="40" t="str">
        <f>IF(SUM(NK8:NL8,NN8)-NM8&gt;0,SUM(NK8:NL8,NN8)-NM8,"")</f>
        <v/>
      </c>
      <c r="NZ8" s="40" t="str">
        <f>IF(SUM(ND8,NH8,NL8)&gt;0,SUM(ND8,NH8,NL8),"")</f>
        <v/>
      </c>
      <c r="OA8" s="40" t="str">
        <f>IF(SUM(NX8,NY8)&gt;0,SUM(NX8,NY8),"")</f>
        <v/>
      </c>
      <c r="OB8" s="40" t="str">
        <f>IF(SUM(NP8,NT8)&gt;0,SUM(NP8,NT8),"")</f>
        <v/>
      </c>
      <c r="OC8" s="40" t="str">
        <f>IF(SUM(NO8:NP8,NR8:NT8,NV8)-SUM(NQ8,NU8)&gt;0,SUM(NO8:NP8,NR8:NT8,NV8)-SUM(NQ8,NU8),"")</f>
        <v/>
      </c>
      <c r="OD8" s="40" t="str">
        <f>IF(SUM(NX8,NY8,OC8)&gt;0,SUM(NX8,NY8,OC8),"")</f>
        <v/>
      </c>
      <c r="OE8" s="18"/>
      <c r="OF8" s="18"/>
      <c r="OG8" s="18"/>
      <c r="OH8" s="18"/>
      <c r="OI8" s="18"/>
      <c r="OJ8" s="18"/>
      <c r="OK8" s="18"/>
      <c r="OL8" s="18"/>
      <c r="OM8" s="18"/>
      <c r="ON8" s="18"/>
      <c r="OO8" s="18"/>
      <c r="OP8" s="18"/>
      <c r="OQ8" s="18"/>
      <c r="OR8" s="18"/>
      <c r="OS8" s="18"/>
      <c r="OT8" s="18"/>
      <c r="OU8" s="18"/>
      <c r="OV8" s="18"/>
      <c r="OW8" s="18"/>
      <c r="OX8" s="18"/>
      <c r="OY8" s="11" t="str">
        <f>IF(SUM(OF8,OJ8)&gt;0,SUM(OF8,OJ8),"")</f>
        <v/>
      </c>
      <c r="OZ8" s="11" t="str">
        <f>IF(SUM(OE8:OF8,OH8:OJ8,OL8)-OG8-OK8&gt;0,SUM(OE8:OF8,OH8:OJ8,OL8)-OG8-OK8,"")</f>
        <v/>
      </c>
      <c r="PA8" s="11" t="str">
        <f>IF(SUM(OM8:ON8,OP8)-OO8&gt;0,SUM(OM8:ON8,OP8)-OO8,"")</f>
        <v/>
      </c>
      <c r="PB8" s="11" t="str">
        <f>IF(SUM(OF8,OJ8,ON8)&gt;0,SUM(OF8,OJ8,ON8),"")</f>
        <v/>
      </c>
      <c r="PC8" s="11" t="str">
        <f>IF(SUM(OZ8,PA8)&gt;0,SUM(OZ8,PA8),"")</f>
        <v/>
      </c>
      <c r="PD8" s="11" t="str">
        <f>IF(SUM(OR8,OV8)&gt;0,SUM(OR8,OV8),"")</f>
        <v/>
      </c>
      <c r="PE8" s="11" t="str">
        <f>IF(SUM(OQ8:OR8,OT8:OV8,OX8)-SUM(OS8,OW8)&gt;0,SUM(OQ8:OR8,OT8:OV8,OX8)-SUM(OS8,OW8),"")</f>
        <v/>
      </c>
      <c r="PF8" s="11" t="str">
        <f>IF(SUM(OZ8,PA8,PE8)&gt;0,SUM(OZ8,PA8,PE8),"")</f>
        <v/>
      </c>
      <c r="PG8" s="17"/>
      <c r="PH8" s="17"/>
      <c r="PI8" s="17"/>
      <c r="PJ8" s="17"/>
      <c r="PK8" s="17"/>
      <c r="PL8" s="17"/>
      <c r="PM8" s="17"/>
      <c r="PN8" s="17"/>
      <c r="PO8" s="17"/>
      <c r="PP8" s="17"/>
      <c r="PQ8" s="17"/>
      <c r="PR8" s="17"/>
      <c r="PS8" s="17"/>
      <c r="PT8" s="17"/>
      <c r="PU8" s="17"/>
      <c r="PV8" s="17"/>
      <c r="PW8" s="17"/>
      <c r="PX8" s="17"/>
      <c r="PY8" s="17"/>
      <c r="PZ8" s="17"/>
      <c r="QA8" s="40" t="str">
        <f>IF(SUM(PH8,PL8)&gt;0,SUM(PH8,PL8),"")</f>
        <v/>
      </c>
      <c r="QB8" s="40" t="str">
        <f>IF(SUM(PG8:PH8,PJ8:PL8,PN8)-PI8-PM8&gt;0,SUM(PG8:PH8,PJ8:PL8,PN8)-PI8-PM8,"")</f>
        <v/>
      </c>
      <c r="QC8" s="40" t="str">
        <f>IF(SUM(PO8:PP8,PR8)-PQ8&gt;0,SUM(PO8:PP8,PR8)-PQ8,"")</f>
        <v/>
      </c>
      <c r="QD8" s="40" t="str">
        <f>IF(SUM(PH8,PL8,PP8)&gt;0,SUM(PH8,PL8,PP8),"")</f>
        <v/>
      </c>
      <c r="QE8" s="40" t="str">
        <f>IF(SUM(QB8,QC8)&gt;0,SUM(QB8,QC8),"")</f>
        <v/>
      </c>
      <c r="QF8" s="40" t="str">
        <f>IF(SUM(PT8,PX8)&gt;0,SUM(PT8,PX8),"")</f>
        <v/>
      </c>
      <c r="QG8" s="40" t="str">
        <f>IF(SUM(PS8:PT8,PV8:PX8,PZ8)-SUM(PU8,PY8)&gt;0,SUM(PS8:PT8,PV8:PX8,PZ8)-SUM(PU8,PY8),"")</f>
        <v/>
      </c>
      <c r="QH8" s="40" t="str">
        <f>IF(SUM(QB8,QC8,QG8)&gt;0,SUM(QB8,QC8,QG8),"")</f>
        <v/>
      </c>
      <c r="QI8" s="18"/>
      <c r="QJ8" s="18"/>
      <c r="QK8" s="18"/>
      <c r="QL8" s="18"/>
      <c r="QM8" s="18"/>
      <c r="QN8" s="18"/>
      <c r="QO8" s="18"/>
      <c r="QP8" s="18"/>
      <c r="QQ8" s="18"/>
      <c r="QR8" s="18"/>
      <c r="QS8" s="18"/>
      <c r="QT8" s="18"/>
      <c r="QU8" s="18"/>
      <c r="QV8" s="18"/>
      <c r="QW8" s="18"/>
      <c r="QX8" s="18"/>
      <c r="QY8" s="18"/>
      <c r="QZ8" s="18"/>
      <c r="RA8" s="18"/>
      <c r="RB8" s="18"/>
      <c r="RC8" s="11" t="str">
        <f>IF(SUM(QJ8,QN8)&gt;0,SUM(QJ8,QN8),"")</f>
        <v/>
      </c>
      <c r="RD8" s="11" t="str">
        <f>IF(SUM(QI8:QJ8,QL8:QN8,QP8)-QK8-QO8&gt;0,SUM(QI8:QJ8,QL8:QN8,QP8)-QK8-QO8,"")</f>
        <v/>
      </c>
      <c r="RE8" s="11" t="str">
        <f>IF(SUM(QQ8:QR8,QT8)-QS8&gt;0,SUM(QQ8:QR8,QT8)-QS8,"")</f>
        <v/>
      </c>
      <c r="RF8" s="11" t="str">
        <f>IF(SUM(QJ8,QN8,QR8)&gt;0,SUM(QJ8,QN8,QR8),"")</f>
        <v/>
      </c>
      <c r="RG8" s="11" t="str">
        <f>IF(SUM(RD8,RE8)&gt;0,SUM(RD8,RE8),"")</f>
        <v/>
      </c>
      <c r="RH8" s="11" t="str">
        <f>IF(SUM(QV8,QZ8)&gt;0,SUM(QV8,QZ8),"")</f>
        <v/>
      </c>
      <c r="RI8" s="11" t="str">
        <f>IF(SUM(QU8:QV8,QX8:QZ8,RB8)-SUM(QW8,RA8)&gt;0,SUM(QU8:QV8,QX8:QZ8,RB8)-SUM(QW8,RA8),"")</f>
        <v/>
      </c>
      <c r="RJ8" s="11" t="str">
        <f>IF(SUM(RD8,RE8,RI8)&gt;0,SUM(RD8,RE8,RI8),"")</f>
        <v/>
      </c>
      <c r="RK8" s="17"/>
      <c r="RL8" s="17"/>
      <c r="RM8" s="17"/>
      <c r="RN8" s="17"/>
      <c r="RO8" s="17"/>
      <c r="RP8" s="17"/>
      <c r="RQ8" s="17"/>
      <c r="RR8" s="17"/>
      <c r="RS8" s="17"/>
      <c r="RT8" s="17"/>
      <c r="RU8" s="17"/>
      <c r="RV8" s="17"/>
      <c r="RW8" s="17"/>
      <c r="RX8" s="17"/>
      <c r="RY8" s="17"/>
      <c r="RZ8" s="17"/>
      <c r="SA8" s="17"/>
      <c r="SB8" s="17"/>
      <c r="SC8" s="17"/>
      <c r="SD8" s="17"/>
      <c r="SE8" s="40" t="str">
        <f>IF(SUM(RL8,RP8)&gt;0,SUM(RL8,RP8),"")</f>
        <v/>
      </c>
      <c r="SF8" s="40" t="str">
        <f>IF(SUM(RK8:RL8,RN8:RP8,RR8)-RM8-RQ8&gt;0,SUM(RK8:RL8,RN8:RP8,RR8)-RM8-RQ8,"")</f>
        <v/>
      </c>
      <c r="SG8" s="40" t="str">
        <f>IF(SUM(RS8:RT8,RV8)-RU8&gt;0,SUM(RS8:RT8,RV8)-RU8,"")</f>
        <v/>
      </c>
      <c r="SH8" s="40" t="str">
        <f>IF(SUM(RL8,RP8,RT8)&gt;0,SUM(RL8,RP8,RT8),"")</f>
        <v/>
      </c>
      <c r="SI8" s="40" t="str">
        <f>IF(SUM(SF8,SG8)&gt;0,SUM(SF8,SG8),"")</f>
        <v/>
      </c>
      <c r="SJ8" s="40" t="str">
        <f>IF(SUM(RX8,SB8)&gt;0,SUM(RX8,SB8),"")</f>
        <v/>
      </c>
      <c r="SK8" s="40" t="str">
        <f>IF(SUM(RW8:RX8,RZ8:SB8,SD8)-SUM(RY8,SC8)&gt;0,SUM(RW8:RX8,RZ8:SB8,SD8)-SUM(RY8,SC8),"")</f>
        <v/>
      </c>
      <c r="SL8" s="40" t="str">
        <f>IF(SUM(SF8,SG8,SK8)&gt;0,SUM(SF8,SG8,SK8),"")</f>
        <v/>
      </c>
      <c r="SM8" s="26">
        <f>IF($CA8="P",BK8,(BK8+AO8)/2)</f>
        <v>18.649999999999999</v>
      </c>
      <c r="SN8" s="26">
        <f>IF($CA8="P",BL8,(BL8+AP8)/2)</f>
        <v>6.2</v>
      </c>
      <c r="SO8" s="26">
        <f>IF($CA8="P",BM8,(BM8+AQ8)/2)</f>
        <v>0.1</v>
      </c>
      <c r="SP8" s="26">
        <f>IF($CA8="P",BN8,(BN8+AR8)/2)</f>
        <v>0.3</v>
      </c>
      <c r="SQ8" s="26">
        <f>IF($CA8="P",BO8,(BO8+AS8)/2)</f>
        <v>18.549999999999997</v>
      </c>
      <c r="SR8" s="26">
        <f>IF($CA8="P",BP8,(BP8+AT8)/2)</f>
        <v>6.2</v>
      </c>
      <c r="SS8" s="26">
        <f>IF($CA8="P",BQ8,(BQ8+AU8)/2)</f>
        <v>0.6</v>
      </c>
      <c r="ST8" s="26">
        <f>IF($CA8="P",BR8,(BR8+AV8)/2)</f>
        <v>0</v>
      </c>
      <c r="SU8" s="26">
        <f>IF($CA8="P",BS8,(BS8+AW8)/2)</f>
        <v>18.700000000000003</v>
      </c>
      <c r="SV8" s="26">
        <f>IF($CA8="P",BT8,(BT8+AX8)/2)</f>
        <v>7.2</v>
      </c>
      <c r="SW8" s="26">
        <f>IF($CA8="P",BU8,(BU8+AY8)/2)</f>
        <v>0.3</v>
      </c>
      <c r="SX8" s="26">
        <f>IF($CA8="P",BV8,(BV8+AZ8)/2)</f>
        <v>0.3</v>
      </c>
      <c r="SY8" s="26">
        <f>IF($CA8="P",BW8,(BW8+BA8)/2)</f>
        <v>18.5</v>
      </c>
      <c r="SZ8" s="26">
        <f>IF($CA8="P",BX8,(BX8+BB8)/2)</f>
        <v>6.6</v>
      </c>
      <c r="TA8" s="26">
        <f>IF($CA8="P",BY8,(BY8+BC8)/2)</f>
        <v>0.1</v>
      </c>
      <c r="TB8" s="26">
        <f>IF($CA8="P",BZ8,(BZ8+BD8)/2)</f>
        <v>0.3</v>
      </c>
      <c r="TC8" s="28" t="s">
        <v>53</v>
      </c>
      <c r="TD8" s="11">
        <f>IF(SUM(SN8,SR8)&gt;0,SUM(SN8,SR8),"")</f>
        <v>12.4</v>
      </c>
      <c r="TE8" s="11">
        <f>IF(SUM(SM8:SN8,SP8:SR8,ST8)-SO8-SS8&gt;0,SUM(SM8:SN8,SP8:SR8,ST8)-SO8-SS8,"")</f>
        <v>49.199999999999996</v>
      </c>
      <c r="TF8" s="11">
        <f>IF(SUM(SV8,SZ8)&gt;0,SUM(SV8,SZ8),"")</f>
        <v>13.8</v>
      </c>
      <c r="TG8" s="11">
        <f>IF(SUM(SU8:SV8,SX8:SZ8,TB8)-SUM(SW8,TA8)&gt;0,SUM(SU8:SV8,SX8:SZ8,TB8)-SUM(SW8,TA8),"")</f>
        <v>51.2</v>
      </c>
      <c r="TH8" s="11">
        <f>IF(SUM(TE8,TG8)&gt;0,SUM(TE8,TG8),"")</f>
        <v>100.4</v>
      </c>
    </row>
    <row r="9" spans="1:528" x14ac:dyDescent="0.2">
      <c r="A9" s="4" cm="1">
        <f t="array" ref="A9">IF(AND(H9&lt;&gt;"",H9&lt;&gt;"No DD"),SUMPRODUCT((H$4:H$26&lt;&gt;"")*(H$4:H$26&lt;&gt;"No DD")*(E$4:E$26&gt;E9))+1,IF(H9="No DD",SUMPRODUCT((H$4:H$26="No DD")*(E$4:E$26&gt;E9))+1+SUMPRODUCT((H$4:H$26&lt;&gt;"")*(H$4:H$26&lt;&gt;"No DD")),""))</f>
        <v>6</v>
      </c>
      <c r="B9" s="5" t="s">
        <v>170</v>
      </c>
      <c r="C9" s="4" t="s">
        <v>5</v>
      </c>
      <c r="D9" s="4">
        <v>2005</v>
      </c>
      <c r="E9" s="9">
        <f>SUM(J9:P9)+SUM(J9:M9)*0.0000001+SUM(J9)*0.0000000000001</f>
        <v>148.85000983500495</v>
      </c>
      <c r="F9" s="3" t="str">
        <f>IF(OR(AND(AJ9&gt;=AN$28,AK9&gt;=AN$32,AJ9&lt;&gt;"",AI9=""),AND(AL9&gt;=AN$28,AM9&gt;=AN$32,AL9&lt;&gt;"",AI9=""),AND(BF9&gt;=BJ$28,BG9&gt;=BJ$32,BF9&lt;&gt;"",BE9=""),AND(BH9&gt;=BJ$28,BI9&gt;=BJ$32,BH9&lt;&gt;"",BE9=""),AND(CB9&gt;=CF$28,CC9&gt;=CF$32,CB9&lt;&gt;"",CA9=""),AND(CD9&gt;=CF$28,CE9&gt;=CF$32,CD9&lt;&gt;""),AND(DC9&gt;=DJ$28,DD9&gt;=DJ$32,DC9&lt;&gt;""),AND(DH9&gt;=DJ$28,DI9&gt;=DJ$32,DH9&lt;&gt;""),AND(EE9&gt;=EL$28,EF9&gt;=EL$32,EE9&lt;&gt;""),AND(EJ9&gt;=EL$28,EK9&gt;=EL$32,EJ9&lt;&gt;""),AND(FG9&gt;=FN$28,FH9&gt;=FN$32,FG9&lt;&gt;""),AND(FL9&gt;=FN$28,FM9&gt;=FN$32,FL9&lt;&gt;""),AND(GI9&gt;=GP$28,GJ9&gt;=GP$32,GI9&lt;&gt;""),AND(GN9&gt;=GP$28,GO9&gt;=GP$32,GN9&lt;&gt;""),AND(HK9&gt;=HR$28,HL9&gt;=HR$32,HK9&lt;&gt;""),AND(HP9&gt;=HR$28,HQ9&gt;=HR$32,HP9&lt;&gt;""),AND(IM9&gt;=IT$28,IN9&gt;=IT$32,IM9&lt;&gt;""),AND(IR9&gt;=IT$28,IS9&gt;=IT$32,IR9&lt;&gt;""),AND(JO9&gt;=JV$28,JP9&gt;=JV$32,JO9&lt;&gt;""),AND(JT9&gt;=JV$28,JU9&gt;=JV$32,JT9&lt;&gt;""),AND(KQ9&gt;=KX$28,KR9&gt;=KX$32,KQ9&lt;&gt;""),AND(KV9&gt;=KX$28,KW9&gt;=KX$32,KV9&lt;&gt;""),AND(LS9&gt;=LZ$28,LT9&gt;=LZ$32,LS9&lt;&gt;""),AND(LX9&gt;=LZ$28,LY9&gt;=LZ$32,LX9&lt;&gt;""),AND(MU9&gt;=NB$28,MV9&gt;=NB$32,MU9&lt;&gt;""),AND(MZ9&gt;=NB$28,NA9&gt;=NB$32,MZ9&lt;&gt;""),AND(NW9&gt;=OD$28,NX9&gt;=OD$32,NW9&lt;&gt;""),AND(OB9&gt;=OD$28,OC9&gt;=OD$32,OB9&lt;&gt;""),AND(OY9&gt;=PF$28,OZ9&gt;=PF$32,OY9&lt;&gt;""),AND(PD9&gt;=PF$28,PE9&gt;=PF$32,PD9&lt;&gt;""),AND(QA9&gt;=QH$28,QB9&gt;=QH$32,QA9&lt;&gt;""),AND(QF9&gt;=QH$28,QG9&gt;=QH$32,QF9&lt;&gt;""),AND(RC9&gt;=RJ$28,RD9&gt;=RJ$32,RC9&lt;&gt;""),AND(RH9&gt;=RJ$28,RI9&gt;=RJ$32,RH9&lt;&gt;""),AND(SE9&gt;=SL$28,SF9&gt;=SL$32,SE9&lt;&gt;""),AND(SJ9&gt;=SL$28,SK9&gt;=SL$32,SJ9&lt;&gt;"")),"P","")</f>
        <v>P</v>
      </c>
      <c r="G9" s="3" t="str">
        <f>IF(OR(AND(AK9&gt;=AN$32,AK9&lt;&gt;"",AI9=""),AND(AM9&gt;=AN$32,AM9&lt;&gt;"",AI9=""),AND(BG9&gt;=BJ$32,BG9&lt;&gt;"",BE9=""),AND(BI9&gt;=BJ$32,BI9&lt;&gt;"",BE9=""),AND(CC9&gt;=CF$32,CC9&lt;&gt;"",CA9=""),AND(CE9&gt;=CF$32,CE9&lt;&gt;"",CA9=""),AND(DD9&gt;=DJ$32,DD9&lt;&gt;""),AND(DI9&gt;=DJ$32,DI9&lt;&gt;""),AND(EF9&gt;=EL$32,EF9&lt;&gt;""),AND(EK9&gt;=EL$32,EK9&lt;&gt;""),AND(FH9&gt;=FN$32,FH9&lt;&gt;""),AND(FM9&gt;=FN$32,FM9&lt;&gt;""),AND(GJ9&gt;=GP$32,GJ9&lt;&gt;""),AND(GO9&gt;=GP$32,GO9&lt;&gt;""),AND(HL9&gt;=HR$32,HL9&lt;&gt;""),AND(HQ9&gt;=HR$32,HQ9&lt;&gt;""),AND(IN9&gt;=IT$32,IN9&lt;&gt;""),AND(IS9&gt;=IT$32,IS9&lt;&gt;""),AND(JP9&gt;=JV$32,JP9&lt;&gt;""),AND(JU9&gt;=JV$32,JU9&lt;&gt;""),AND(KR9&gt;=KX$32,KR9&lt;&gt;""),AND(KW9&gt;=KX$32,KW9&lt;&gt;""),AND(LT9&gt;=LZ$32,LT9&lt;&gt;""),AND(LY9&gt;=LZ$32,LY9&lt;&gt;""),AND(MV9&gt;=NB$32,MV9&lt;&gt;""),AND(NA9&gt;=NB$32,NA9&lt;&gt;""),AND(NX9&gt;=OD$32,NX9&lt;&gt;""),AND(OC9&gt;=OD$32,OC9&lt;&gt;""),AND(OZ9&gt;=PF$32,OZ9&lt;&gt;""),AND(PE9&gt;=PF$32,PE9&lt;&gt;""),AND(QB9&gt;=QH$32,QB9&lt;&gt;""),AND(QG9&gt;=QH$32,QG9&lt;&gt;""),AND(RD9&gt;=RJ$32,RD9&lt;&gt;""),AND(RI9&gt;=RJ$32,RI9&lt;&gt;""),AND(SF9&gt;=SL$32,SF9&lt;&gt;""),AND(SK9&gt;=SL$32,SK9&lt;&gt;"")),"P","")</f>
        <v>P</v>
      </c>
      <c r="H9" s="36" t="str">
        <f>IF(AND(G9="P",F9=""),"No DD",IF(OR(AND(AJ9&gt;=AN$31,AK9&gt;=AN$35,AJ9&lt;&gt;"",AI9=""),AND(AL9&gt;=AN$31,AM9&gt;=AN$35,AL9&lt;&gt;"",AI9=""),AND(BF9&gt;=BJ$31,BG9&gt;=BJ$35,BF9&lt;&gt;"",BE9=""),AND(BH9&gt;=BJ$31,BI9&gt;=BJ$35,BH9&lt;&gt;"",BE9=""),AND(CB9&gt;=CF$31,CC9&gt;=CF$35,CB9&lt;&gt;"",CA9=""),AND(CD9&gt;=CF$31,CE9&gt;=CF$35,CD9&lt;&gt;""),AND(DC9&gt;=DJ$31,DD9&gt;=DJ$35,DC9&lt;&gt;""),AND(DH9&gt;=DJ$31,DI9&gt;=DJ$35,DH9&lt;&gt;""),AND(EE9&gt;=EL$31,EF9&gt;=EL$35,EE9&lt;&gt;""),AND(EJ9&gt;=EL$31,EK9&gt;=EL$35,EJ9&lt;&gt;""),AND(FG9&gt;=FN$31,FH9&gt;=FN$35,FG9&lt;&gt;""),AND(FL9&gt;=FN$31,FM9&gt;=FN$35,FL9&lt;&gt;""),AND(GI9&gt;=GP$31,GJ9&gt;=GP$35,GI9&lt;&gt;""),AND(GN9&gt;=GP$31,GO9&gt;=GP$35,GN9&lt;&gt;""),AND(HK9&gt;=HR$31,HL9&gt;=HR$35,HK9&lt;&gt;""),AND(HP9&gt;=HR$31,HQ9&gt;=HR$35,HP9&lt;&gt;""),AND(IM9&gt;=IT$31,IN9&gt;=IT$35,IM9&lt;&gt;""),AND(IR9&gt;=IT$31,IS9&gt;=IT$35,IR9&lt;&gt;""),AND(JO9&gt;=JV$31,JP9&gt;=JV$35,JO9&lt;&gt;""),AND(JT9&gt;=JV$31,JU9&gt;=JV$35,JT9&lt;&gt;""),AND(KQ9&gt;=KX$31,KR9&gt;=KX$35,KQ9&lt;&gt;""),AND(KV9&gt;=KX$31,KW9&gt;=KX$35,KV9&lt;&gt;""),AND(LS9&gt;=LZ$31,LT9&gt;=LZ$35,LS9&lt;&gt;""),AND(LX9&gt;=LZ$31,LY9&gt;=LZ$35,LX9&lt;&gt;""),AND(MU9&gt;=NB$31,MV9&gt;=NB$35,MU9&lt;&gt;""),AND(MZ9&gt;=NB$31,NA9&gt;=NB$35,MZ9&lt;&gt;""),AND(NW9&gt;=OD$31,NX9&gt;=OD$35,NW9&lt;&gt;""),AND(OB9&gt;=OD$31,OC9&gt;=OD$35,OB9&lt;&gt;""),AND(OY9&gt;=PF$31,OZ9&gt;=PF$35,OY9&lt;&gt;""),AND(PD9&gt;=PF$31,PE9&gt;=PF$35,PD9&lt;&gt;""),AND(QA9&gt;=QH$31,QB9&gt;=QH$35,QA9&lt;&gt;""),AND(QF9&gt;=QH$31,QG9&gt;=QH$35,QF9&lt;&gt;""),AND(RC9&gt;=RJ$31,RD9&gt;=RJ$35,RC9&lt;&gt;""),AND(RH9&gt;=RJ$31,RI9&gt;=RJ$35,RH9&lt;&gt;""),AND(SE9&gt;=SL$31,SF9&gt;=SL$35,SE9&lt;&gt;""),AND(SJ9&gt;=SL$31,SK9&gt;=SL$35,SJ9&lt;&gt;"")),"Merit",IF(OR(AND(AJ9&gt;=AN$30,AK9&gt;=AN$34,AJ9&lt;&gt;"",AI9=""),AND(AL9&gt;=AN$30,AM9&gt;=AN$34,AL9&lt;&gt;"",AI9=""),AND(BF9&gt;=BJ$30,BG9&gt;=BJ$34,BF9&lt;&gt;"",BE9=""),AND(BH9&gt;=BJ$30,BI9&gt;=BJ$34,BH9&lt;&gt;"",BE9=""),AND(CB9&gt;=CF$30,CC9&gt;=CF$34,CB9&lt;&gt;"",CA9=""),AND(CD9&gt;=CF$30,CE9&gt;=CF$34,CD9&lt;&gt;""),AND(DC9&gt;=DJ$30,DD9&gt;=DJ$34,DC9&lt;&gt;""),AND(DH9&gt;=DJ$30,DI9&gt;=DJ$34,DH9&lt;&gt;""),AND(EE9&gt;=EL$30,EF9&gt;=EL$34,EE9&lt;&gt;""),AND(EJ9&gt;=EL$30,EK9&gt;=EL$34,EJ9&lt;&gt;""),AND(FG9&gt;=FN$30,FH9&gt;=FN$34,FG9&lt;&gt;""),AND(FL9&gt;=FN$30,FM9&gt;=FN$34,FL9&lt;&gt;""),AND(GI9&gt;=GP$30,GJ9&gt;=GP$34,GI9&lt;&gt;""),AND(GN9&gt;=GP$30,GO9&gt;=GP$34,GN9&lt;&gt;""),AND(HK9&gt;=HR$30,HL9&gt;=HR$34,HK9&lt;&gt;""),AND(HP9&gt;=HR$30,HQ9&gt;=HR$34,HP9&lt;&gt;""),AND(IM9&gt;=IT$30,IN9&gt;=IT$34,IM9&lt;&gt;""),AND(IR9&gt;=IT$30,IS9&gt;=IT$34,IR9&lt;&gt;""),AND(JO9&gt;=JV$30,JP9&gt;=JV$34,JO9&lt;&gt;""),AND(JT9&gt;=JV$30,JU9&gt;=JV$34,JT9&lt;&gt;""),AND(KQ9&gt;=KX$30,KR9&gt;=KX$34,KQ9&lt;&gt;""),AND(KV9&gt;=KX$30,KW9&gt;=KX$34,KV9&lt;&gt;""),AND(LS9&gt;=LZ$30,LT9&gt;=LZ$34,LS9&lt;&gt;""),AND(LX9&gt;=LZ$30,LY9&gt;=LZ$34,LX9&lt;&gt;""),AND(MU9&gt;=NB$30,MV9&gt;=NB$34,MU9&lt;&gt;""),AND(MZ9&gt;=NB$30,NA9&gt;=NB$34,MZ9&lt;&gt;""),AND(NW9&gt;=OD$30,NX9&gt;=OD$34,NW9&lt;&gt;""),AND(OB9&gt;=OD$30,OC9&gt;=OD$34,OB9&lt;&gt;""),AND(OY9&gt;=PF$30,OZ9&gt;=PF$34,OY9&lt;&gt;""),AND(PD9&gt;=PF$30,PE9&gt;=PF$34,PD9&lt;&gt;""),AND(QA9&gt;=QH$30,QB9&gt;=QH$34,QA9&lt;&gt;""),AND(QF9&gt;=QH$30,QG9&gt;=QH$34,QF9&lt;&gt;""),AND(RC9&gt;=RJ$30,RD9&gt;=RJ$34,RC9&lt;&gt;""),AND(RH9&gt;=RJ$30,RI9&gt;=RJ$34,RH9&lt;&gt;""),AND(SE9&gt;=SL$30,SF9&gt;=SL$34,SE9&lt;&gt;""),AND(SJ9&gt;=SL$30,SK9&gt;=SL$34,SJ9&lt;&gt;"")),"Excellence",IF(I9="P","Worlds Team",IF(F9="P","National Team","")))))</f>
        <v>Merit</v>
      </c>
      <c r="I9" s="3" t="str">
        <f>IF(OR(AND(AJ9&gt;=AN$29,AK9&gt;=AN$33,AJ9&lt;&gt;"",AI9=""),AND(AL9&gt;=AN$29,AM9&gt;=AN$33,AL9&lt;&gt;"",AI9=""),AND(BF9&gt;=BJ$29,BG9&gt;=BJ$33,BF9&lt;&gt;"",BE9=""),AND(BH9&gt;=BJ$29,BI9&gt;=BJ$33,BH9&lt;&gt;"",BE9=""),AND(CB9&gt;=CF$29,CC9&gt;=CF$33,CB9&lt;&gt;"",CA9=""),AND(CD9&gt;=CF$29,CE9&gt;=CF$33,CD9&lt;&gt;""),AND(DC9&gt;=DJ$29,DD9&gt;=DJ$33,DC9&lt;&gt;""),AND(DH9&gt;=DJ$29,DI9&gt;=DJ$33,DH9&lt;&gt;""),AND(EE9&gt;=EL$29,EF9&gt;=EL$33,EE9&lt;&gt;""),AND(EJ9&gt;=EL$29,EK9&gt;=EL$33,EJ9&lt;&gt;""),AND(FG9&gt;=FN$29,FH9&gt;=FN$33,FG9&lt;&gt;""),AND(FL9&gt;=FN$29,FM9&gt;=FN$33,FL9&lt;&gt;""),AND(GI9&gt;=GP$29,GJ9&gt;=GP$33,GI9&lt;&gt;""),AND(GN9&gt;=GP$29,GO9&gt;=GP$33,GN9&lt;&gt;""),AND(HK9&gt;=HR$29,HL9&gt;=HR$33,HK9&lt;&gt;""),AND(HP9&gt;=HR$29,HQ9&gt;=HR$33,HP9&lt;&gt;""),AND(IM9&gt;=IT$29,IN9&gt;=IT$33,IM9&lt;&gt;""),AND(IR9&gt;=IT$29,IS9&gt;=IT$33,IR9&lt;&gt;""),AND(JO9&gt;=JV$29,JP9&gt;=JV$33,JO9&lt;&gt;""),AND(JT9&gt;=JV$29,JU9&gt;=JV$33,JT9&lt;&gt;""),AND(KQ9&gt;=KX$29,KR9&gt;=KX$33,KQ9&lt;&gt;""),AND(KV9&gt;=KX$29,KW9&gt;=KX$33,KV9&lt;&gt;""),AND(LS9&gt;=LZ$29,LT9&gt;=LZ$33,LS9&lt;&gt;""),AND(LX9&gt;=LZ$29,LY9&gt;=LZ$33,LX9&lt;&gt;""),AND(MU9&gt;=NB$29,MV9&gt;=NB$33,MU9&lt;&gt;""),AND(MZ9&gt;=NB$29,NA9&gt;=NB$33,MZ9&lt;&gt;""),AND(NW9&gt;=OD$29,NX9&gt;=OD$33,NW9&lt;&gt;""),AND(OB9&gt;=OD$29,OC9&gt;=OD$33,OB9&lt;&gt;""),AND(OY9&gt;=PF$29,OZ9&gt;=PF$33,OY9&lt;&gt;""),AND(PD9&gt;=PF$29,PE9&gt;=PF$33,PD9&lt;&gt;""),AND(QA9&gt;=QH$29,QB9&gt;=QH$33,QA9&lt;&gt;""),AND(QF9&gt;=QH$29,QG9&gt;=QH$33,QF9&lt;&gt;""),AND(RC9&gt;=RJ$29,RD9&gt;=RJ$33,RC9&lt;&gt;""),AND(RH9&gt;=RJ$29,RI9&gt;=RJ$33,RH9&lt;&gt;""),AND(SE9&gt;=SL$29,SF9&gt;=SL$33,SE9&lt;&gt;""),AND(SJ9&gt;=SL$29,SK9&gt;=SL$33,SJ9&lt;&gt;"")),"P","")</f>
        <v>P</v>
      </c>
      <c r="J9" s="8">
        <f>IF(COUNT(AK9,BG9,CC9)&gt;0,LARGE((AK9,BG9,CC9),1),0)</f>
        <v>49.65</v>
      </c>
      <c r="K9" s="8" t="str">
        <f>IF(J9=0,"",IF(J9=CC9,$BK$1,IF(J9=BG9,$AO$1,IF(J9=AK9,$S$1,""))))</f>
        <v>2025 Nationals</v>
      </c>
      <c r="L9" s="8">
        <f>IF(COUNT(AK9,BG9,CC9)&gt;1,LARGE((AK9,BG9,CC9),2),0)</f>
        <v>48.699999999999996</v>
      </c>
      <c r="M9" s="8" t="str">
        <f>IF(K9=0,"",IF(AND(L9=J9,L9=AK9,K9=BG9),$S$1,IF(AND(L9=J9,L9=AK9,L9=CC9),$S$1,IF(AND(L9=J9,L9=CC9,L9=BG9),$AO$1,IF(L9=CC9,$BK$1,IF(L9=BG9,$AO$1,IF(L9=AK9,$S$1,"")))))))</f>
        <v>2025 Elite Canada</v>
      </c>
      <c r="N9" s="8">
        <f>IF(MAX(AM9,BI9,CE9)&gt;0,MAX(AM9,BI9,CE9),0)</f>
        <v>50.5</v>
      </c>
      <c r="O9" s="8" t="str">
        <f>IF(N9=0,"",IF(N9=CE9,$BK$1,IF(N9=BI9,$AO$1,IF(N9=AM9,$S$1,""))))</f>
        <v>2025 Elite Canada</v>
      </c>
      <c r="P9" s="8" t="str">
        <f>IF(MAX(CG9:CH9)&gt;0,MAX(CG9:CH9),"")</f>
        <v/>
      </c>
      <c r="Q9" s="11" t="str">
        <f>IF(P9="","",IF(P9=CG9,"("&amp;CG$2&amp;")",IF(P9=CH9,"("&amp;CH$2&amp;")")))</f>
        <v/>
      </c>
      <c r="R9" s="8" t="str">
        <f>IF(P9="","",IF(P9=CG9,IF(P9+IF(L9="",0,L9)=SF9,$RK$1,IF(P9+IF(L9="",0,L9)=RD9,$QI$1,IF(P9+IF(L9="",0,L9)=QB9,$PG$1,IF(P9+IF(L9="",0,L9)=OZ9,$OE$1,IF(P9+IF(L9="",0,L9)=NX9,$NC$1,IF(P9+IF(L9="",0,L9)=MV9,$MA$1,IF(P9+IF(L9="",0,L9)=LT9,$KY$1,IF(P9+IF(L9="",0,L9)=KR9,$JW$1,IF(P9+IF(L9="",0,L9)=JP9,$IU$1,IF(P9+IF(L9="",0,L9)=IN9,$HS$1,IF(P9+IF(L9="",0,L9)=HL9,$GQ$1,IF(P9+IF(L9="",0,L9)=GJ9,$FO$1,IF(P9+IF(L9="",0,L9)=FH9,$EM$1,IF(P9+IF(L9="",0,L9)=EF9,$DK$1,IF(P9+IF(L9="",0,L9)=DD9,$CI$1))))))))))))))),IF(P9=CH9,IF(P9+IF(N9="",0,N9)=SK9,$RK$1,IF(P9+IF(N9="",0,N9)=RI9,$QI$1,IF(P9+IF(N9="",0,N9)=QG9,$PG$1,IF(P9+IF(N9="",0,N9)=PE9,$OE$1,IF(P9+IF(N9="",0,N9)=OC9,$NC$1,IF(P9+IF(N9="",0,N9)=NA9,$MA$1,IF(P9+IF(N9="",0,N9)=LY9,$KY$1,IF(P9+IF(N9="",0,N9)=KW9,$JW$1,IF(P9+IF(N9="",0,N9)=JU9,$IU$1,IF(P9+IF(N9="",0,N9)=IS9,$HS$1,IF(P9+IF(N9="",0,N9)=HQ9,$GQ$1,IF(P9+IF(N9="",0,N9)=GO9,$FO$1,IF(P9+IF(N9="",0,N9)=FM9,$EM$1,IF(P9+IF(N9="",0,N9)=EK9,$DK$1,IF(P9+IF(N9="",0,N9)=DI9,$CI$1))))))))))))))))))</f>
        <v/>
      </c>
      <c r="S9" s="19">
        <v>18.399999999999999</v>
      </c>
      <c r="T9" s="19">
        <v>6</v>
      </c>
      <c r="U9" s="19">
        <v>0.2</v>
      </c>
      <c r="V9" s="19">
        <v>0.3</v>
      </c>
      <c r="W9" s="19">
        <v>18.600000000000001</v>
      </c>
      <c r="X9" s="19">
        <v>6.4</v>
      </c>
      <c r="Y9" s="19">
        <v>0.8</v>
      </c>
      <c r="Z9" s="19">
        <v>0</v>
      </c>
      <c r="AA9" s="19">
        <v>18.600000000000001</v>
      </c>
      <c r="AB9" s="19">
        <v>6.8</v>
      </c>
      <c r="AC9" s="19">
        <v>0.2</v>
      </c>
      <c r="AD9" s="19">
        <v>0.3</v>
      </c>
      <c r="AE9" s="19">
        <v>18.600000000000001</v>
      </c>
      <c r="AF9" s="19">
        <v>6.4</v>
      </c>
      <c r="AG9" s="19">
        <v>0</v>
      </c>
      <c r="AH9" s="19">
        <v>0</v>
      </c>
      <c r="AI9" s="27"/>
      <c r="AJ9" s="40">
        <f>IF(SUM(T9,X9)&gt;0,SUM(T9,X9),"")</f>
        <v>12.4</v>
      </c>
      <c r="AK9" s="40">
        <f>IF(SUM(S9:T9,V9:X9,Z9)-U9-Y9&gt;0,SUM(S9:T9,V9:X9,Z9)-U9-Y9,"")</f>
        <v>48.699999999999996</v>
      </c>
      <c r="AL9" s="40">
        <f>IF(SUM(AB9,AF9)&gt;0,SUM(AB9,AF9),"")</f>
        <v>13.2</v>
      </c>
      <c r="AM9" s="40">
        <f>IF(SUM(AA9:AB9,AD9:AF9,AH9)-SUM(AC9,AG9)&gt;0,SUM(AA9:AB9,AD9:AF9,AH9)-SUM(AC9,AG9),"")</f>
        <v>50.5</v>
      </c>
      <c r="AN9" s="40">
        <f>IF(SUM(AK9,AM9)&gt;0,SUM(AK9,AM9),"")</f>
        <v>99.199999999999989</v>
      </c>
      <c r="AO9" s="18">
        <v>18.549999999999997</v>
      </c>
      <c r="AP9" s="18">
        <v>6.4</v>
      </c>
      <c r="AQ9" s="18">
        <v>0.4</v>
      </c>
      <c r="AR9" s="18">
        <v>0.3</v>
      </c>
      <c r="AS9" s="18">
        <v>18.8</v>
      </c>
      <c r="AT9" s="18">
        <v>6.4</v>
      </c>
      <c r="AU9" s="18">
        <v>0.4</v>
      </c>
      <c r="AV9" s="18">
        <v>0</v>
      </c>
      <c r="AW9" s="18">
        <v>18.399999999999999</v>
      </c>
      <c r="AX9" s="18">
        <v>6.8</v>
      </c>
      <c r="AY9" s="18">
        <v>0.2</v>
      </c>
      <c r="AZ9" s="18">
        <v>0.3</v>
      </c>
      <c r="BA9" s="18">
        <v>18.5</v>
      </c>
      <c r="BB9" s="18">
        <v>6.4</v>
      </c>
      <c r="BC9" s="18">
        <v>0.3</v>
      </c>
      <c r="BD9" s="18">
        <v>0</v>
      </c>
      <c r="BE9" s="28" t="s">
        <v>53</v>
      </c>
      <c r="BF9" s="11">
        <f>IF(SUM(AP9,AT9)&gt;0,SUM(AP9,AT9),"")</f>
        <v>12.8</v>
      </c>
      <c r="BG9" s="11">
        <f>IF(SUM(AO9:AP9,AR9:AT9,AV9)-AQ9-AU9&gt;0,SUM(AO9:AP9,AR9:AT9,AV9)-AQ9-AU9,"")</f>
        <v>49.65</v>
      </c>
      <c r="BH9" s="11">
        <f>IF(SUM(AX9,BB9)&gt;0,SUM(AX9,BB9),"")</f>
        <v>13.2</v>
      </c>
      <c r="BI9" s="11">
        <f>IF(SUM(AW9:AX9,AZ9:BB9,BD9)-SUM(AY9,BC9)&gt;0,SUM(AW9:AX9,AZ9:BB9,BD9)-SUM(AY9,BC9),"")</f>
        <v>49.9</v>
      </c>
      <c r="BJ9" s="11">
        <f>IF(SUM(BG9,BI9)&gt;0,SUM(BG9,BI9),"")</f>
        <v>99.55</v>
      </c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27"/>
      <c r="CB9" s="40" t="str">
        <f>IF(SUM(BL9,BP9)&gt;0,SUM(BL9,BP9),"")</f>
        <v/>
      </c>
      <c r="CC9" s="40" t="str">
        <f>IF(SUM(BK9:BL9,BN9:BP9,BR9)-BM9-BQ9&gt;0,SUM(BK9:BL9,BN9:BP9,BR9)-BM9-BQ9,"")</f>
        <v/>
      </c>
      <c r="CD9" s="40" t="str">
        <f>IF(SUM(BT9,BX9)&gt;0,SUM(BT9,BX9),"")</f>
        <v/>
      </c>
      <c r="CE9" s="40" t="str">
        <f>IF(SUM(BS9:BT9,BV9:BX9,BZ9)-SUM(BU9,BY9)&gt;0,SUM(BS9:BT9,BV9:BX9,BZ9)-SUM(BU9,BY9),"")</f>
        <v/>
      </c>
      <c r="CF9" s="40" t="str">
        <f>IF(SUM(CC9,CE9)&gt;0,SUM(CC9,CE9),"")</f>
        <v/>
      </c>
      <c r="CG9" s="51" t="str">
        <f>IF(MAX(DD9,EF9,FH9,GJ9,HL9,IN9,JP9,KR9,LT9,MV9,NX9,OZ9,QB9,RD9,SF9)-IF(L9="",0,L9)&gt;0.001,MAX(DD9,EF9,FH9,GJ9,HL9,IN9,JP9,KR9,LT9,MV9,NX9,OZ9,QB9,RD9,SF9)-IF(L9="",0,L9),"")</f>
        <v/>
      </c>
      <c r="CH9" s="51" t="str">
        <f>IF(MAX(DI9,EK9,FM9,GO9,HQ9,IS9,JU9,KW9,LY9,NA9,OC9,PE9,QG9,RI9,SK9)-IF(N9="",0,N9)&gt;0.001,MAX(DI9,EK9,FM9,GO9,HQ9,IS9,JU9,KW9,LY9,NA9,OC9,PE9,QG9,RI9,SK9)-IF(N9="",0,N9),"")</f>
        <v/>
      </c>
      <c r="CI9" s="17"/>
      <c r="CJ9" s="17"/>
      <c r="CK9" s="17"/>
      <c r="CL9" s="17"/>
      <c r="CM9" s="17"/>
      <c r="CN9" s="17"/>
      <c r="CO9" s="17"/>
      <c r="CP9" s="17"/>
      <c r="CQ9" s="17"/>
      <c r="CR9" s="17"/>
      <c r="CS9" s="17"/>
      <c r="CT9" s="17"/>
      <c r="CU9" s="17"/>
      <c r="CV9" s="17"/>
      <c r="CW9" s="17"/>
      <c r="CX9" s="17"/>
      <c r="CY9" s="17"/>
      <c r="CZ9" s="17"/>
      <c r="DA9" s="17"/>
      <c r="DB9" s="17"/>
      <c r="DC9" s="40" t="str">
        <f>IF(SUM(CJ9,CN9)&gt;0,SUM(CJ9,CN9),"")</f>
        <v/>
      </c>
      <c r="DD9" s="40" t="str">
        <f>IF(SUM(CI9:CJ9,CL9:CN9,CP9)-CK9-CO9&gt;0,SUM(CI9:CJ9,CL9:CN9,CP9)-CK9-CO9,"")</f>
        <v/>
      </c>
      <c r="DE9" s="40" t="str">
        <f>IF(SUM(CQ9:CR9,CT9)-CS9&gt;0,SUM(CQ9:CR9,CT9)-CS9,"")</f>
        <v/>
      </c>
      <c r="DF9" s="40" t="str">
        <f>IF(SUM(CJ9,CN9,CR9)&gt;0,SUM(CJ9,CN9,CR9),"")</f>
        <v/>
      </c>
      <c r="DG9" s="40" t="str">
        <f>IF(SUM(DD9,DE9)&gt;0,SUM(DD9,DE9),"")</f>
        <v/>
      </c>
      <c r="DH9" s="40" t="str">
        <f>IF(SUM(CV9,CZ9)&gt;0,SUM(CV9,CZ9),"")</f>
        <v/>
      </c>
      <c r="DI9" s="40" t="str">
        <f>IF(SUM(CU9:CV9,CX9:CZ9,DB9)-SUM(CW9,DA9)&gt;0,SUM(CU9:CV9,CX9:CZ9,DB9)-SUM(CW9,DA9),"")</f>
        <v/>
      </c>
      <c r="DJ9" s="40" t="str">
        <f>IF(SUM(DD9,DE9,DI9)&gt;0,SUM(DD9,DE9,DI9),"")</f>
        <v/>
      </c>
      <c r="DK9" s="18"/>
      <c r="DL9" s="18"/>
      <c r="DM9" s="18"/>
      <c r="DN9" s="18"/>
      <c r="DO9" s="18"/>
      <c r="DP9" s="18"/>
      <c r="DQ9" s="18"/>
      <c r="DR9" s="18"/>
      <c r="DS9" s="18"/>
      <c r="DT9" s="18"/>
      <c r="DU9" s="18"/>
      <c r="DV9" s="18"/>
      <c r="DW9" s="18"/>
      <c r="DX9" s="18"/>
      <c r="DY9" s="18"/>
      <c r="DZ9" s="18"/>
      <c r="EA9" s="18"/>
      <c r="EB9" s="18"/>
      <c r="EC9" s="18"/>
      <c r="ED9" s="18"/>
      <c r="EE9" s="11" t="str">
        <f>IF(SUM(DL9,DP9)&gt;0,SUM(DL9,DP9),"")</f>
        <v/>
      </c>
      <c r="EF9" s="11" t="str">
        <f>IF(SUM(DK9:DL9,DN9:DP9,DR9)-DM9-DQ9&gt;0,SUM(DK9:DL9,DN9:DP9,DR9)-DM9-DQ9,"")</f>
        <v/>
      </c>
      <c r="EG9" s="11" t="str">
        <f>IF(SUM(DS9:DT9,DV9)-DU9&gt;0,SUM(DS9:DT9,DV9)-DU9,"")</f>
        <v/>
      </c>
      <c r="EH9" s="11" t="str">
        <f>IF(SUM(DL9,DP9,DT9)&gt;0,SUM(DL9,DP9,DT9),"")</f>
        <v/>
      </c>
      <c r="EI9" s="11" t="str">
        <f>IF(SUM(EF9,EG9)&gt;0,SUM(EF9,EG9),"")</f>
        <v/>
      </c>
      <c r="EJ9" s="11" t="str">
        <f>IF(SUM(DX9,EB9)&gt;0,SUM(DX9,EB9),"")</f>
        <v/>
      </c>
      <c r="EK9" s="11" t="str">
        <f>IF(SUM(DW9:DX9,DZ9:EB9,ED9)-SUM(DY9,EC9)&gt;0,SUM(DW9:DX9,DZ9:EB9,ED9)-SUM(DY9,EC9),"")</f>
        <v/>
      </c>
      <c r="EL9" s="11" t="str">
        <f>IF(SUM(EF9,EG9,EK9)&gt;0,SUM(EF9,EG9,EK9),"")</f>
        <v/>
      </c>
      <c r="EM9" s="17"/>
      <c r="EN9" s="17"/>
      <c r="EO9" s="17"/>
      <c r="EP9" s="17"/>
      <c r="EQ9" s="17"/>
      <c r="ER9" s="17"/>
      <c r="ES9" s="17"/>
      <c r="ET9" s="17"/>
      <c r="EU9" s="17"/>
      <c r="EV9" s="17"/>
      <c r="EW9" s="17"/>
      <c r="EX9" s="17"/>
      <c r="EY9" s="17"/>
      <c r="EZ9" s="17"/>
      <c r="FA9" s="17"/>
      <c r="FB9" s="17"/>
      <c r="FC9" s="17"/>
      <c r="FD9" s="17"/>
      <c r="FE9" s="17"/>
      <c r="FF9" s="17"/>
      <c r="FG9" s="40" t="str">
        <f>IF(SUM(EN9,ER9)&gt;0,SUM(EN9,ER9),"")</f>
        <v/>
      </c>
      <c r="FH9" s="40" t="str">
        <f>IF(SUM(EM9:EN9,EP9:ER9,ET9)-EO9-ES9&gt;0,SUM(EM9:EN9,EP9:ER9,ET9)-EO9-ES9,"")</f>
        <v/>
      </c>
      <c r="FI9" s="40" t="str">
        <f>IF(SUM(EU9:EV9,EX9)-EW9&gt;0,SUM(EU9:EV9,EX9)-EW9,"")</f>
        <v/>
      </c>
      <c r="FJ9" s="40" t="str">
        <f>IF(SUM(EN9,ER9,EV9)&gt;0,SUM(EN9,ER9,EV9),"")</f>
        <v/>
      </c>
      <c r="FK9" s="40" t="str">
        <f>IF(SUM(FH9,FI9)&gt;0,SUM(FH9,FI9),"")</f>
        <v/>
      </c>
      <c r="FL9" s="40" t="str">
        <f>IF(SUM(EZ9,FD9)&gt;0,SUM(EZ9,FD9),"")</f>
        <v/>
      </c>
      <c r="FM9" s="40" t="str">
        <f>IF(SUM(EY9:EZ9,FB9:FD9,FF9)-SUM(FA9,FE9)&gt;0,SUM(EY9:EZ9,FB9:FD9,FF9)-SUM(FA9,FE9),"")</f>
        <v/>
      </c>
      <c r="FN9" s="40" t="str">
        <f>IF(SUM(FH9,FI9,FM9)&gt;0,SUM(FH9,FI9,FM9),"")</f>
        <v/>
      </c>
      <c r="FO9" s="18"/>
      <c r="FP9" s="18"/>
      <c r="FQ9" s="18"/>
      <c r="FR9" s="18"/>
      <c r="FS9" s="18"/>
      <c r="FT9" s="18"/>
      <c r="FU9" s="18"/>
      <c r="FV9" s="18"/>
      <c r="FW9" s="18"/>
      <c r="FX9" s="18"/>
      <c r="FY9" s="18"/>
      <c r="FZ9" s="18"/>
      <c r="GA9" s="18"/>
      <c r="GB9" s="18"/>
      <c r="GC9" s="18"/>
      <c r="GD9" s="18"/>
      <c r="GE9" s="18"/>
      <c r="GF9" s="18"/>
      <c r="GG9" s="18"/>
      <c r="GH9" s="18"/>
      <c r="GI9" s="11" t="str">
        <f>IF(SUM(FP9,FT9)&gt;0,SUM(FP9,FT9),"")</f>
        <v/>
      </c>
      <c r="GJ9" s="11" t="str">
        <f>IF(SUM(FO9:FP9,FR9:FT9,FV9)-FQ9-FU9&gt;0,SUM(FO9:FP9,FR9:FT9,FV9)-FQ9-FU9,"")</f>
        <v/>
      </c>
      <c r="GK9" s="11" t="str">
        <f>IF(SUM(FW9:FX9,FZ9)-FY9&gt;0,SUM(FW9:FX9,FZ9)-FY9,"")</f>
        <v/>
      </c>
      <c r="GL9" s="11" t="str">
        <f>IF(SUM(FP9,FT9,FX9)&gt;0,SUM(FP9,FT9,FX9),"")</f>
        <v/>
      </c>
      <c r="GM9" s="11" t="str">
        <f>IF(SUM(GJ9,GK9)&gt;0,SUM(GJ9,GK9),"")</f>
        <v/>
      </c>
      <c r="GN9" s="11" t="str">
        <f>IF(SUM(GB9,GF9)&gt;0,SUM(GB9,GF9),"")</f>
        <v/>
      </c>
      <c r="GO9" s="11" t="str">
        <f>IF(SUM(GA9:GB9,GD9:GF9,GH9)-SUM(GC9,GG9)&gt;0,SUM(GA9:GB9,GD9:GF9,GH9)-SUM(GC9,GG9),"")</f>
        <v/>
      </c>
      <c r="GP9" s="11" t="str">
        <f>IF(SUM(GJ9,GK9,GO9)&gt;0,SUM(GJ9,GK9,GO9),"")</f>
        <v/>
      </c>
      <c r="GQ9" s="17">
        <v>18</v>
      </c>
      <c r="GR9" s="17">
        <v>6.4</v>
      </c>
      <c r="GS9" s="17">
        <v>0.2</v>
      </c>
      <c r="GT9" s="17">
        <v>0</v>
      </c>
      <c r="GU9" s="17">
        <v>18.399999999999999</v>
      </c>
      <c r="GV9" s="17">
        <v>5.2</v>
      </c>
      <c r="GW9" s="17">
        <v>1</v>
      </c>
      <c r="GX9" s="17">
        <v>0</v>
      </c>
      <c r="GY9" s="17"/>
      <c r="GZ9" s="17"/>
      <c r="HA9" s="17"/>
      <c r="HB9" s="17"/>
      <c r="HC9" s="17"/>
      <c r="HD9" s="17"/>
      <c r="HE9" s="17"/>
      <c r="HF9" s="17"/>
      <c r="HG9" s="17"/>
      <c r="HH9" s="17"/>
      <c r="HI9" s="17"/>
      <c r="HJ9" s="17"/>
      <c r="HK9" s="40">
        <f>IF(SUM(GR9,GV9)&gt;0,SUM(GR9,GV9),"")</f>
        <v>11.600000000000001</v>
      </c>
      <c r="HL9" s="40">
        <f>IF(SUM(GQ9:GR9,GT9:GV9,GX9)-GS9-GW9&gt;0,SUM(GQ9:GR9,GT9:GV9,GX9)-GS9-GW9,"")</f>
        <v>46.8</v>
      </c>
      <c r="HM9" s="40" t="str">
        <f>IF(SUM(GY9:GZ9,HB9)-HA9&gt;0,SUM(GY9:GZ9,HB9)-HA9,"")</f>
        <v/>
      </c>
      <c r="HN9" s="40">
        <f>IF(SUM(GR9,GV9,GZ9)&gt;0,SUM(GR9,GV9,GZ9),"")</f>
        <v>11.600000000000001</v>
      </c>
      <c r="HO9" s="40">
        <f>IF(SUM(HL9,HM9)&gt;0,SUM(HL9,HM9),"")</f>
        <v>46.8</v>
      </c>
      <c r="HP9" s="40" t="str">
        <f>IF(SUM(HD9,HH9)&gt;0,SUM(HD9,HH9),"")</f>
        <v/>
      </c>
      <c r="HQ9" s="40" t="str">
        <f>IF(SUM(HC9:HD9,HF9:HH9,HJ9)-SUM(HE9,HI9)&gt;0,SUM(HC9:HD9,HF9:HH9,HJ9)-SUM(HE9,HI9),"")</f>
        <v/>
      </c>
      <c r="HR9" s="40">
        <f>IF(SUM(HL9,HM9,HQ9)&gt;0,SUM(HL9,HM9,HQ9),"")</f>
        <v>46.8</v>
      </c>
      <c r="HS9" s="18"/>
      <c r="HT9" s="18"/>
      <c r="HU9" s="18"/>
      <c r="HV9" s="18"/>
      <c r="HW9" s="18"/>
      <c r="HX9" s="18"/>
      <c r="HY9" s="18"/>
      <c r="HZ9" s="18"/>
      <c r="IA9" s="18"/>
      <c r="IB9" s="18"/>
      <c r="IC9" s="18"/>
      <c r="ID9" s="18"/>
      <c r="IE9" s="18"/>
      <c r="IF9" s="18"/>
      <c r="IG9" s="18"/>
      <c r="IH9" s="18"/>
      <c r="II9" s="18"/>
      <c r="IJ9" s="18"/>
      <c r="IK9" s="18"/>
      <c r="IL9" s="18"/>
      <c r="IM9" s="11" t="str">
        <f>IF(SUM(HT9,HX9)&gt;0,SUM(HT9,HX9),"")</f>
        <v/>
      </c>
      <c r="IN9" s="11" t="str">
        <f>IF(SUM(HS9:HT9,HV9:HX9,HZ9)-HU9-HY9&gt;0,SUM(HS9:HT9,HV9:HX9,HZ9)-HU9-HY9,"")</f>
        <v/>
      </c>
      <c r="IO9" s="11" t="str">
        <f>IF(SUM(IA9:IB9,ID9)-IC9&gt;0,SUM(IA9:IB9,ID9)-IC9,"")</f>
        <v/>
      </c>
      <c r="IP9" s="11" t="str">
        <f>IF(SUM(HT9,HX9,IB9)&gt;0,SUM(HT9,HX9,IB9),"")</f>
        <v/>
      </c>
      <c r="IQ9" s="11" t="str">
        <f>IF(SUM(IN9,IO9)&gt;0,SUM(IN9,IO9),"")</f>
        <v/>
      </c>
      <c r="IR9" s="11" t="str">
        <f>IF(SUM(IF9,IJ9)&gt;0,SUM(IF9,IJ9),"")</f>
        <v/>
      </c>
      <c r="IS9" s="11" t="str">
        <f>IF(SUM(IE9:IF9,IH9:IJ9,IL9)-SUM(IG9,IK9)&gt;0,SUM(IE9:IF9,IH9:IJ9,IL9)-SUM(IG9,IK9),"")</f>
        <v/>
      </c>
      <c r="IT9" s="11" t="str">
        <f>IF(SUM(IN9,IO9,IS9)&gt;0,SUM(IN9,IO9,IS9),"")</f>
        <v/>
      </c>
      <c r="IU9" s="17"/>
      <c r="IV9" s="17"/>
      <c r="IW9" s="17"/>
      <c r="IX9" s="17"/>
      <c r="IY9" s="17"/>
      <c r="IZ9" s="17"/>
      <c r="JA9" s="17"/>
      <c r="JB9" s="17"/>
      <c r="JC9" s="17"/>
      <c r="JD9" s="17"/>
      <c r="JE9" s="17"/>
      <c r="JF9" s="17"/>
      <c r="JG9" s="17"/>
      <c r="JH9" s="17"/>
      <c r="JI9" s="17"/>
      <c r="JJ9" s="17"/>
      <c r="JK9" s="17"/>
      <c r="JL9" s="17"/>
      <c r="JM9" s="17"/>
      <c r="JN9" s="17"/>
      <c r="JO9" s="40" t="str">
        <f>IF(SUM(IV9,IZ9)&gt;0,SUM(IV9,IZ9),"")</f>
        <v/>
      </c>
      <c r="JP9" s="40" t="str">
        <f>IF(SUM(IU9:IV9,IX9:IZ9,JB9)-IW9-JA9&gt;0,SUM(IU9:IV9,IX9:IZ9,JB9)-IW9-JA9,"")</f>
        <v/>
      </c>
      <c r="JQ9" s="40" t="str">
        <f>IF(SUM(JC9:JD9,JF9)-JE9&gt;0,SUM(JC9:JD9,JF9)-JE9,"")</f>
        <v/>
      </c>
      <c r="JR9" s="40" t="str">
        <f>IF(SUM(IV9,IZ9,JD9)&gt;0,SUM(IV9,IZ9,JD9),"")</f>
        <v/>
      </c>
      <c r="JS9" s="40" t="str">
        <f>IF(SUM(JP9,JQ9)&gt;0,SUM(JP9,JQ9),"")</f>
        <v/>
      </c>
      <c r="JT9" s="40" t="str">
        <f>IF(SUM(JH9,JL9)&gt;0,SUM(JH9,JL9),"")</f>
        <v/>
      </c>
      <c r="JU9" s="40" t="str">
        <f>IF(SUM(JG9:JH9,JJ9:JL9,JN9)-SUM(JI9,JM9)&gt;0,SUM(JG9:JH9,JJ9:JL9,JN9)-SUM(JI9,JM9),"")</f>
        <v/>
      </c>
      <c r="JV9" s="40" t="str">
        <f>IF(SUM(JP9,JQ9,JU9)&gt;0,SUM(JP9,JQ9,JU9),"")</f>
        <v/>
      </c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8"/>
      <c r="KM9" s="18"/>
      <c r="KN9" s="18"/>
      <c r="KO9" s="18"/>
      <c r="KP9" s="18"/>
      <c r="KQ9" s="11" t="str">
        <f>IF(SUM(JX9,KB9)&gt;0,SUM(JX9,KB9),"")</f>
        <v/>
      </c>
      <c r="KR9" s="11" t="str">
        <f>IF(SUM(JW9:JX9,JZ9:KB9,KD9)-JY9-KC9&gt;0,SUM(JW9:JX9,JZ9:KB9,KD9)-JY9-KC9,"")</f>
        <v/>
      </c>
      <c r="KS9" s="11" t="str">
        <f>IF(SUM(KE9:KF9,KH9)-KG9&gt;0,SUM(KE9:KF9,KH9)-KG9,"")</f>
        <v/>
      </c>
      <c r="KT9" s="11" t="str">
        <f>IF(SUM(JX9,KB9,KF9)&gt;0,SUM(JX9,KB9,KF9),"")</f>
        <v/>
      </c>
      <c r="KU9" s="11" t="str">
        <f>IF(SUM(KR9,KS9)&gt;0,SUM(KR9,KS9),"")</f>
        <v/>
      </c>
      <c r="KV9" s="11" t="str">
        <f>IF(SUM(KJ9,KN9)&gt;0,SUM(KJ9,KN9),"")</f>
        <v/>
      </c>
      <c r="KW9" s="11" t="str">
        <f>IF(SUM(KI9:KJ9,KL9:KN9,KP9)-SUM(KK9,KO9)&gt;0,SUM(KI9:KJ9,KL9:KN9,KP9)-SUM(KK9,KO9),"")</f>
        <v/>
      </c>
      <c r="KX9" s="11" t="str">
        <f>IF(SUM(KR9,KS9,KW9)&gt;0,SUM(KR9,KS9,KW9),"")</f>
        <v/>
      </c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40" t="str">
        <f>IF(SUM(KZ9,LD9)&gt;0,SUM(KZ9,LD9),"")</f>
        <v/>
      </c>
      <c r="LT9" s="40" t="str">
        <f>IF(SUM(KY9:KZ9,LB9:LD9,LF9)-LA9-LE9&gt;0,SUM(KY9:KZ9,LB9:LD9,LF9)-LA9-LE9,"")</f>
        <v/>
      </c>
      <c r="LU9" s="40" t="str">
        <f>IF(SUM(LG9:LH9,LJ9)-LI9&gt;0,SUM(LG9:LH9,LJ9)-LI9,"")</f>
        <v/>
      </c>
      <c r="LV9" s="40" t="str">
        <f>IF(SUM(KZ9,LD9,LH9)&gt;0,SUM(KZ9,LD9,LH9),"")</f>
        <v/>
      </c>
      <c r="LW9" s="40" t="str">
        <f>IF(SUM(LT9,LU9)&gt;0,SUM(LT9,LU9),"")</f>
        <v/>
      </c>
      <c r="LX9" s="40" t="str">
        <f>IF(SUM(LL9,LP9)&gt;0,SUM(LL9,LP9),"")</f>
        <v/>
      </c>
      <c r="LY9" s="40" t="str">
        <f>IF(SUM(LK9:LL9,LN9:LP9,LR9)-SUM(LM9,LQ9)&gt;0,SUM(LK9:LL9,LN9:LP9,LR9)-SUM(LM9,LQ9),"")</f>
        <v/>
      </c>
      <c r="LZ9" s="40" t="str">
        <f>IF(SUM(LT9,LU9,LY9)&gt;0,SUM(LT9,LU9,LY9),"")</f>
        <v/>
      </c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1" t="str">
        <f>IF(SUM(MB9,MF9)&gt;0,SUM(MB9,MF9),"")</f>
        <v/>
      </c>
      <c r="MV9" s="11" t="str">
        <f>IF(SUM(MA9:MB9,MD9:MF9,MH9)-MC9-MG9&gt;0,SUM(MA9:MB9,MD9:MF9,MH9)-MC9-MG9,"")</f>
        <v/>
      </c>
      <c r="MW9" s="11" t="str">
        <f>IF(SUM(MI9:MJ9,ML9)-MK9&gt;0,SUM(MI9:MJ9,ML9)-MK9,"")</f>
        <v/>
      </c>
      <c r="MX9" s="11" t="str">
        <f>IF(SUM(MB9,MF9,MJ9)&gt;0,SUM(MB9,MF9,MJ9),"")</f>
        <v/>
      </c>
      <c r="MY9" s="11" t="str">
        <f>IF(SUM(MV9,MW9)&gt;0,SUM(MV9,MW9),"")</f>
        <v/>
      </c>
      <c r="MZ9" s="11" t="str">
        <f>IF(SUM(MN9,MR9)&gt;0,SUM(MN9,MR9),"")</f>
        <v/>
      </c>
      <c r="NA9" s="11" t="str">
        <f>IF(SUM(MM9:MN9,MP9:MR9,MT9)-SUM(MO9,MS9)&gt;0,SUM(MM9:MN9,MP9:MR9,MT9)-SUM(MO9,MS9),"")</f>
        <v/>
      </c>
      <c r="NB9" s="11" t="str">
        <f>IF(SUM(MV9,MW9,NA9)&gt;0,SUM(MV9,MW9,NA9),"")</f>
        <v/>
      </c>
      <c r="NC9" s="17"/>
      <c r="ND9" s="17"/>
      <c r="NE9" s="17"/>
      <c r="NF9" s="17"/>
      <c r="NG9" s="17"/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40" t="str">
        <f>IF(SUM(ND9,NH9)&gt;0,SUM(ND9,NH9),"")</f>
        <v/>
      </c>
      <c r="NX9" s="40" t="str">
        <f>IF(SUM(NC9:ND9,NF9:NH9,NJ9)-NE9-NI9&gt;0,SUM(NC9:ND9,NF9:NH9,NJ9)-NE9-NI9,"")</f>
        <v/>
      </c>
      <c r="NY9" s="40" t="str">
        <f>IF(SUM(NK9:NL9,NN9)-NM9&gt;0,SUM(NK9:NL9,NN9)-NM9,"")</f>
        <v/>
      </c>
      <c r="NZ9" s="40" t="str">
        <f>IF(SUM(ND9,NH9,NL9)&gt;0,SUM(ND9,NH9,NL9),"")</f>
        <v/>
      </c>
      <c r="OA9" s="40" t="str">
        <f>IF(SUM(NX9,NY9)&gt;0,SUM(NX9,NY9),"")</f>
        <v/>
      </c>
      <c r="OB9" s="40" t="str">
        <f>IF(SUM(NP9,NT9)&gt;0,SUM(NP9,NT9),"")</f>
        <v/>
      </c>
      <c r="OC9" s="40" t="str">
        <f>IF(SUM(NO9:NP9,NR9:NT9,NV9)-SUM(NQ9,NU9)&gt;0,SUM(NO9:NP9,NR9:NT9,NV9)-SUM(NQ9,NU9),"")</f>
        <v/>
      </c>
      <c r="OD9" s="40" t="str">
        <f>IF(SUM(NX9,NY9,OC9)&gt;0,SUM(NX9,NY9,OC9),"")</f>
        <v/>
      </c>
      <c r="OE9" s="18"/>
      <c r="OF9" s="18"/>
      <c r="OG9" s="18"/>
      <c r="OH9" s="18"/>
      <c r="OI9" s="18"/>
      <c r="OJ9" s="18"/>
      <c r="OK9" s="18"/>
      <c r="OL9" s="18"/>
      <c r="OM9" s="18"/>
      <c r="ON9" s="18"/>
      <c r="OO9" s="18"/>
      <c r="OP9" s="18"/>
      <c r="OQ9" s="18"/>
      <c r="OR9" s="18"/>
      <c r="OS9" s="18"/>
      <c r="OT9" s="18"/>
      <c r="OU9" s="18"/>
      <c r="OV9" s="18"/>
      <c r="OW9" s="18"/>
      <c r="OX9" s="18"/>
      <c r="OY9" s="11" t="str">
        <f>IF(SUM(OF9,OJ9)&gt;0,SUM(OF9,OJ9),"")</f>
        <v/>
      </c>
      <c r="OZ9" s="11" t="str">
        <f>IF(SUM(OE9:OF9,OH9:OJ9,OL9)-OG9-OK9&gt;0,SUM(OE9:OF9,OH9:OJ9,OL9)-OG9-OK9,"")</f>
        <v/>
      </c>
      <c r="PA9" s="11" t="str">
        <f>IF(SUM(OM9:ON9,OP9)-OO9&gt;0,SUM(OM9:ON9,OP9)-OO9,"")</f>
        <v/>
      </c>
      <c r="PB9" s="11" t="str">
        <f>IF(SUM(OF9,OJ9,ON9)&gt;0,SUM(OF9,OJ9,ON9),"")</f>
        <v/>
      </c>
      <c r="PC9" s="11" t="str">
        <f>IF(SUM(OZ9,PA9)&gt;0,SUM(OZ9,PA9),"")</f>
        <v/>
      </c>
      <c r="PD9" s="11" t="str">
        <f>IF(SUM(OR9,OV9)&gt;0,SUM(OR9,OV9),"")</f>
        <v/>
      </c>
      <c r="PE9" s="11" t="str">
        <f>IF(SUM(OQ9:OR9,OT9:OV9,OX9)-SUM(OS9,OW9)&gt;0,SUM(OQ9:OR9,OT9:OV9,OX9)-SUM(OS9,OW9),"")</f>
        <v/>
      </c>
      <c r="PF9" s="11" t="str">
        <f>IF(SUM(OZ9,PA9,PE9)&gt;0,SUM(OZ9,PA9,PE9),"")</f>
        <v/>
      </c>
      <c r="PG9" s="17"/>
      <c r="PH9" s="17"/>
      <c r="PI9" s="17"/>
      <c r="PJ9" s="17"/>
      <c r="PK9" s="17"/>
      <c r="PL9" s="17"/>
      <c r="PM9" s="17"/>
      <c r="PN9" s="17"/>
      <c r="PO9" s="17"/>
      <c r="PP9" s="17"/>
      <c r="PQ9" s="17"/>
      <c r="PR9" s="17"/>
      <c r="PS9" s="17"/>
      <c r="PT9" s="17"/>
      <c r="PU9" s="17"/>
      <c r="PV9" s="17"/>
      <c r="PW9" s="17"/>
      <c r="PX9" s="17"/>
      <c r="PY9" s="17"/>
      <c r="PZ9" s="17"/>
      <c r="QA9" s="40" t="str">
        <f>IF(SUM(PH9,PL9)&gt;0,SUM(PH9,PL9),"")</f>
        <v/>
      </c>
      <c r="QB9" s="40" t="str">
        <f>IF(SUM(PG9:PH9,PJ9:PL9,PN9)-PI9-PM9&gt;0,SUM(PG9:PH9,PJ9:PL9,PN9)-PI9-PM9,"")</f>
        <v/>
      </c>
      <c r="QC9" s="40" t="str">
        <f>IF(SUM(PO9:PP9,PR9)-PQ9&gt;0,SUM(PO9:PP9,PR9)-PQ9,"")</f>
        <v/>
      </c>
      <c r="QD9" s="40" t="str">
        <f>IF(SUM(PH9,PL9,PP9)&gt;0,SUM(PH9,PL9,PP9),"")</f>
        <v/>
      </c>
      <c r="QE9" s="40" t="str">
        <f>IF(SUM(QB9,QC9)&gt;0,SUM(QB9,QC9),"")</f>
        <v/>
      </c>
      <c r="QF9" s="40" t="str">
        <f>IF(SUM(PT9,PX9)&gt;0,SUM(PT9,PX9),"")</f>
        <v/>
      </c>
      <c r="QG9" s="40" t="str">
        <f>IF(SUM(PS9:PT9,PV9:PX9,PZ9)-SUM(PU9,PY9)&gt;0,SUM(PS9:PT9,PV9:PX9,PZ9)-SUM(PU9,PY9),"")</f>
        <v/>
      </c>
      <c r="QH9" s="40" t="str">
        <f>IF(SUM(QB9,QC9,QG9)&gt;0,SUM(QB9,QC9,QG9),"")</f>
        <v/>
      </c>
      <c r="QI9" s="18"/>
      <c r="QJ9" s="18"/>
      <c r="QK9" s="18"/>
      <c r="QL9" s="18"/>
      <c r="QM9" s="18"/>
      <c r="QN9" s="18"/>
      <c r="QO9" s="18"/>
      <c r="QP9" s="18"/>
      <c r="QQ9" s="18"/>
      <c r="QR9" s="18"/>
      <c r="QS9" s="18"/>
      <c r="QT9" s="18"/>
      <c r="QU9" s="18"/>
      <c r="QV9" s="18"/>
      <c r="QW9" s="18"/>
      <c r="QX9" s="18"/>
      <c r="QY9" s="18"/>
      <c r="QZ9" s="18"/>
      <c r="RA9" s="18"/>
      <c r="RB9" s="18"/>
      <c r="RC9" s="11" t="str">
        <f>IF(SUM(QJ9,QN9)&gt;0,SUM(QJ9,QN9),"")</f>
        <v/>
      </c>
      <c r="RD9" s="11" t="str">
        <f>IF(SUM(QI9:QJ9,QL9:QN9,QP9)-QK9-QO9&gt;0,SUM(QI9:QJ9,QL9:QN9,QP9)-QK9-QO9,"")</f>
        <v/>
      </c>
      <c r="RE9" s="11" t="str">
        <f>IF(SUM(QQ9:QR9,QT9)-QS9&gt;0,SUM(QQ9:QR9,QT9)-QS9,"")</f>
        <v/>
      </c>
      <c r="RF9" s="11" t="str">
        <f>IF(SUM(QJ9,QN9,QR9)&gt;0,SUM(QJ9,QN9,QR9),"")</f>
        <v/>
      </c>
      <c r="RG9" s="11" t="str">
        <f>IF(SUM(RD9,RE9)&gt;0,SUM(RD9,RE9),"")</f>
        <v/>
      </c>
      <c r="RH9" s="11" t="str">
        <f>IF(SUM(QV9,QZ9)&gt;0,SUM(QV9,QZ9),"")</f>
        <v/>
      </c>
      <c r="RI9" s="11" t="str">
        <f>IF(SUM(QU9:QV9,QX9:QZ9,RB9)-SUM(QW9,RA9)&gt;0,SUM(QU9:QV9,QX9:QZ9,RB9)-SUM(QW9,RA9),"")</f>
        <v/>
      </c>
      <c r="RJ9" s="11" t="str">
        <f>IF(SUM(RD9,RE9,RI9)&gt;0,SUM(RD9,RE9,RI9),"")</f>
        <v/>
      </c>
      <c r="RK9" s="17"/>
      <c r="RL9" s="17"/>
      <c r="RM9" s="17"/>
      <c r="RN9" s="17"/>
      <c r="RO9" s="17"/>
      <c r="RP9" s="17"/>
      <c r="RQ9" s="17"/>
      <c r="RR9" s="17"/>
      <c r="RS9" s="17"/>
      <c r="RT9" s="17"/>
      <c r="RU9" s="17"/>
      <c r="RV9" s="17"/>
      <c r="RW9" s="17"/>
      <c r="RX9" s="17"/>
      <c r="RY9" s="17"/>
      <c r="RZ9" s="17"/>
      <c r="SA9" s="17"/>
      <c r="SB9" s="17"/>
      <c r="SC9" s="17"/>
      <c r="SD9" s="17"/>
      <c r="SE9" s="40" t="str">
        <f>IF(SUM(RL9,RP9)&gt;0,SUM(RL9,RP9),"")</f>
        <v/>
      </c>
      <c r="SF9" s="40" t="str">
        <f>IF(SUM(RK9:RL9,RN9:RP9,RR9)-RM9-RQ9&gt;0,SUM(RK9:RL9,RN9:RP9,RR9)-RM9-RQ9,"")</f>
        <v/>
      </c>
      <c r="SG9" s="40" t="str">
        <f>IF(SUM(RS9:RT9,RV9)-RU9&gt;0,SUM(RS9:RT9,RV9)-RU9,"")</f>
        <v/>
      </c>
      <c r="SH9" s="40" t="str">
        <f>IF(SUM(RL9,RP9,RT9)&gt;0,SUM(RL9,RP9,RT9),"")</f>
        <v/>
      </c>
      <c r="SI9" s="40" t="str">
        <f>IF(SUM(SF9,SG9)&gt;0,SUM(SF9,SG9),"")</f>
        <v/>
      </c>
      <c r="SJ9" s="40" t="str">
        <f>IF(SUM(RX9,SB9)&gt;0,SUM(RX9,SB9),"")</f>
        <v/>
      </c>
      <c r="SK9" s="40" t="str">
        <f>IF(SUM(RW9:RX9,RZ9:SB9,SD9)-SUM(RY9,SC9)&gt;0,SUM(RW9:RX9,RZ9:SB9,SD9)-SUM(RY9,SC9),"")</f>
        <v/>
      </c>
      <c r="SL9" s="40" t="str">
        <f>IF(SUM(SF9,SG9,SK9)&gt;0,SUM(SF9,SG9,SK9),"")</f>
        <v/>
      </c>
      <c r="SM9" s="26">
        <f>IF($CA9="P",BK9,(BK9+AO9)/2)</f>
        <v>9.2749999999999986</v>
      </c>
      <c r="SN9" s="26">
        <f>IF($CA9="P",BL9,(BL9+AP9)/2)</f>
        <v>3.2</v>
      </c>
      <c r="SO9" s="26">
        <f>IF($CA9="P",BM9,(BM9+AQ9)/2)</f>
        <v>0.2</v>
      </c>
      <c r="SP9" s="26">
        <f>IF($CA9="P",BN9,(BN9+AR9)/2)</f>
        <v>0.15</v>
      </c>
      <c r="SQ9" s="26">
        <f>IF($CA9="P",BO9,(BO9+AS9)/2)</f>
        <v>9.4</v>
      </c>
      <c r="SR9" s="26">
        <f>IF($CA9="P",BP9,(BP9+AT9)/2)</f>
        <v>3.2</v>
      </c>
      <c r="SS9" s="26">
        <f>IF($CA9="P",BQ9,(BQ9+AU9)/2)</f>
        <v>0.2</v>
      </c>
      <c r="ST9" s="26">
        <f>IF($CA9="P",BR9,(BR9+AV9)/2)</f>
        <v>0</v>
      </c>
      <c r="SU9" s="26">
        <f>IF($CA9="P",BS9,(BS9+AW9)/2)</f>
        <v>9.1999999999999993</v>
      </c>
      <c r="SV9" s="26">
        <f>IF($CA9="P",BT9,(BT9+AX9)/2)</f>
        <v>3.4</v>
      </c>
      <c r="SW9" s="26">
        <f>IF($CA9="P",BU9,(BU9+AY9)/2)</f>
        <v>0.1</v>
      </c>
      <c r="SX9" s="26">
        <f>IF($CA9="P",BV9,(BV9+AZ9)/2)</f>
        <v>0.15</v>
      </c>
      <c r="SY9" s="26">
        <f>IF($CA9="P",BW9,(BW9+BA9)/2)</f>
        <v>9.25</v>
      </c>
      <c r="SZ9" s="26">
        <f>IF($CA9="P",BX9,(BX9+BB9)/2)</f>
        <v>3.2</v>
      </c>
      <c r="TA9" s="26">
        <f>IF($CA9="P",BY9,(BY9+BC9)/2)</f>
        <v>0.15</v>
      </c>
      <c r="TB9" s="26">
        <f>IF($CA9="P",BZ9,(BZ9+BD9)/2)</f>
        <v>0</v>
      </c>
      <c r="TC9" s="28" t="s">
        <v>53</v>
      </c>
      <c r="TD9" s="11">
        <f>IF(SUM(SN9,SR9)&gt;0,SUM(SN9,SR9),"")</f>
        <v>6.4</v>
      </c>
      <c r="TE9" s="11">
        <f>IF(SUM(SM9:SN9,SP9:SR9,ST9)-SO9-SS9&gt;0,SUM(SM9:SN9,SP9:SR9,ST9)-SO9-SS9,"")</f>
        <v>24.824999999999999</v>
      </c>
      <c r="TF9" s="11">
        <f>IF(SUM(SV9,SZ9)&gt;0,SUM(SV9,SZ9),"")</f>
        <v>6.6</v>
      </c>
      <c r="TG9" s="11">
        <f>IF(SUM(SU9:SV9,SX9:SZ9,TB9)-SUM(SW9,TA9)&gt;0,SUM(SU9:SV9,SX9:SZ9,TB9)-SUM(SW9,TA9),"")</f>
        <v>24.95</v>
      </c>
      <c r="TH9" s="11">
        <f>IF(SUM(TE9,TG9)&gt;0,SUM(TE9,TG9),"")</f>
        <v>49.774999999999999</v>
      </c>
    </row>
    <row r="10" spans="1:528" x14ac:dyDescent="0.2">
      <c r="A10" s="4" cm="1">
        <f t="array" ref="A10">IF(AND(H10&lt;&gt;"",H10&lt;&gt;"No DD"),SUMPRODUCT((H$4:H$26&lt;&gt;"")*(H$4:H$26&lt;&gt;"No DD")*(E$4:E$26&gt;E10))+1,IF(H10="No DD",SUMPRODUCT((H$4:H$26="No DD")*(E$4:E$26&gt;E10))+1+SUMPRODUCT((H$4:H$26&lt;&gt;"")*(H$4:H$26&lt;&gt;"No DD")),""))</f>
        <v>7</v>
      </c>
      <c r="B10" s="5" t="s">
        <v>138</v>
      </c>
      <c r="C10" s="4" t="s">
        <v>5</v>
      </c>
      <c r="D10" s="4">
        <v>1999</v>
      </c>
      <c r="E10" s="9">
        <f>SUM(J10:P10)+SUM(J10:M10)*0.0000001+SUM(J10)*0.0000000000001</f>
        <v>147.20000980000486</v>
      </c>
      <c r="F10" s="3" t="str">
        <f>IF(OR(AND(AJ10&gt;=AN$28,AK10&gt;=AN$32,AJ10&lt;&gt;"",AI10=""),AND(AL10&gt;=AN$28,AM10&gt;=AN$32,AL10&lt;&gt;"",AI10=""),AND(BF10&gt;=BJ$28,BG10&gt;=BJ$32,BF10&lt;&gt;"",BE10=""),AND(BH10&gt;=BJ$28,BI10&gt;=BJ$32,BH10&lt;&gt;"",BE10=""),AND(CB10&gt;=CF$28,CC10&gt;=CF$32,CB10&lt;&gt;"",CA10=""),AND(CD10&gt;=CF$28,CE10&gt;=CF$32,CD10&lt;&gt;""),AND(DC10&gt;=DJ$28,DD10&gt;=DJ$32,DC10&lt;&gt;""),AND(DH10&gt;=DJ$28,DI10&gt;=DJ$32,DH10&lt;&gt;""),AND(EE10&gt;=EL$28,EF10&gt;=EL$32,EE10&lt;&gt;""),AND(EJ10&gt;=EL$28,EK10&gt;=EL$32,EJ10&lt;&gt;""),AND(FG10&gt;=FN$28,FH10&gt;=FN$32,FG10&lt;&gt;""),AND(FL10&gt;=FN$28,FM10&gt;=FN$32,FL10&lt;&gt;""),AND(GI10&gt;=GP$28,GJ10&gt;=GP$32,GI10&lt;&gt;""),AND(GN10&gt;=GP$28,GO10&gt;=GP$32,GN10&lt;&gt;""),AND(HK10&gt;=HR$28,HL10&gt;=HR$32,HK10&lt;&gt;""),AND(HP10&gt;=HR$28,HQ10&gt;=HR$32,HP10&lt;&gt;""),AND(IM10&gt;=IT$28,IN10&gt;=IT$32,IM10&lt;&gt;""),AND(IR10&gt;=IT$28,IS10&gt;=IT$32,IR10&lt;&gt;""),AND(JO10&gt;=JV$28,JP10&gt;=JV$32,JO10&lt;&gt;""),AND(JT10&gt;=JV$28,JU10&gt;=JV$32,JT10&lt;&gt;""),AND(KQ10&gt;=KX$28,KR10&gt;=KX$32,KQ10&lt;&gt;""),AND(KV10&gt;=KX$28,KW10&gt;=KX$32,KV10&lt;&gt;""),AND(LS10&gt;=LZ$28,LT10&gt;=LZ$32,LS10&lt;&gt;""),AND(LX10&gt;=LZ$28,LY10&gt;=LZ$32,LX10&lt;&gt;""),AND(MU10&gt;=NB$28,MV10&gt;=NB$32,MU10&lt;&gt;""),AND(MZ10&gt;=NB$28,NA10&gt;=NB$32,MZ10&lt;&gt;""),AND(NW10&gt;=OD$28,NX10&gt;=OD$32,NW10&lt;&gt;""),AND(OB10&gt;=OD$28,OC10&gt;=OD$32,OB10&lt;&gt;""),AND(OY10&gt;=PF$28,OZ10&gt;=PF$32,OY10&lt;&gt;""),AND(PD10&gt;=PF$28,PE10&gt;=PF$32,PD10&lt;&gt;""),AND(QA10&gt;=QH$28,QB10&gt;=QH$32,QA10&lt;&gt;""),AND(QF10&gt;=QH$28,QG10&gt;=QH$32,QF10&lt;&gt;""),AND(RC10&gt;=RJ$28,RD10&gt;=RJ$32,RC10&lt;&gt;""),AND(RH10&gt;=RJ$28,RI10&gt;=RJ$32,RH10&lt;&gt;""),AND(SE10&gt;=SL$28,SF10&gt;=SL$32,SE10&lt;&gt;""),AND(SJ10&gt;=SL$28,SK10&gt;=SL$32,SJ10&lt;&gt;"")),"P","")</f>
        <v>P</v>
      </c>
      <c r="G10" s="3" t="str">
        <f>IF(OR(AND(AK10&gt;=AN$32,AK10&lt;&gt;"",AI10=""),AND(AM10&gt;=AN$32,AM10&lt;&gt;"",AI10=""),AND(BG10&gt;=BJ$32,BG10&lt;&gt;"",BE10=""),AND(BI10&gt;=BJ$32,BI10&lt;&gt;"",BE10=""),AND(CC10&gt;=CF$32,CC10&lt;&gt;"",CA10=""),AND(CE10&gt;=CF$32,CE10&lt;&gt;"",CA10=""),AND(DD10&gt;=DJ$32,DD10&lt;&gt;""),AND(DI10&gt;=DJ$32,DI10&lt;&gt;""),AND(EF10&gt;=EL$32,EF10&lt;&gt;""),AND(EK10&gt;=EL$32,EK10&lt;&gt;""),AND(FH10&gt;=FN$32,FH10&lt;&gt;""),AND(FM10&gt;=FN$32,FM10&lt;&gt;""),AND(GJ10&gt;=GP$32,GJ10&lt;&gt;""),AND(GO10&gt;=GP$32,GO10&lt;&gt;""),AND(HL10&gt;=HR$32,HL10&lt;&gt;""),AND(HQ10&gt;=HR$32,HQ10&lt;&gt;""),AND(IN10&gt;=IT$32,IN10&lt;&gt;""),AND(IS10&gt;=IT$32,IS10&lt;&gt;""),AND(JP10&gt;=JV$32,JP10&lt;&gt;""),AND(JU10&gt;=JV$32,JU10&lt;&gt;""),AND(KR10&gt;=KX$32,KR10&lt;&gt;""),AND(KW10&gt;=KX$32,KW10&lt;&gt;""),AND(LT10&gt;=LZ$32,LT10&lt;&gt;""),AND(LY10&gt;=LZ$32,LY10&lt;&gt;""),AND(MV10&gt;=NB$32,MV10&lt;&gt;""),AND(NA10&gt;=NB$32,NA10&lt;&gt;""),AND(NX10&gt;=OD$32,NX10&lt;&gt;""),AND(OC10&gt;=OD$32,OC10&lt;&gt;""),AND(OZ10&gt;=PF$32,OZ10&lt;&gt;""),AND(PE10&gt;=PF$32,PE10&lt;&gt;""),AND(QB10&gt;=QH$32,QB10&lt;&gt;""),AND(QG10&gt;=QH$32,QG10&lt;&gt;""),AND(RD10&gt;=RJ$32,RD10&lt;&gt;""),AND(RI10&gt;=RJ$32,RI10&lt;&gt;""),AND(SF10&gt;=SL$32,SF10&lt;&gt;""),AND(SK10&gt;=SL$32,SK10&lt;&gt;"")),"P","")</f>
        <v>P</v>
      </c>
      <c r="H10" s="36" t="str">
        <f>IF(AND(G10="P",F10=""),"No DD",IF(OR(AND(AJ10&gt;=AN$31,AK10&gt;=AN$35,AJ10&lt;&gt;"",AI10=""),AND(AL10&gt;=AN$31,AM10&gt;=AN$35,AL10&lt;&gt;"",AI10=""),AND(BF10&gt;=BJ$31,BG10&gt;=BJ$35,BF10&lt;&gt;"",BE10=""),AND(BH10&gt;=BJ$31,BI10&gt;=BJ$35,BH10&lt;&gt;"",BE10=""),AND(CB10&gt;=CF$31,CC10&gt;=CF$35,CB10&lt;&gt;"",CA10=""),AND(CD10&gt;=CF$31,CE10&gt;=CF$35,CD10&lt;&gt;""),AND(DC10&gt;=DJ$31,DD10&gt;=DJ$35,DC10&lt;&gt;""),AND(DH10&gt;=DJ$31,DI10&gt;=DJ$35,DH10&lt;&gt;""),AND(EE10&gt;=EL$31,EF10&gt;=EL$35,EE10&lt;&gt;""),AND(EJ10&gt;=EL$31,EK10&gt;=EL$35,EJ10&lt;&gt;""),AND(FG10&gt;=FN$31,FH10&gt;=FN$35,FG10&lt;&gt;""),AND(FL10&gt;=FN$31,FM10&gt;=FN$35,FL10&lt;&gt;""),AND(GI10&gt;=GP$31,GJ10&gt;=GP$35,GI10&lt;&gt;""),AND(GN10&gt;=GP$31,GO10&gt;=GP$35,GN10&lt;&gt;""),AND(HK10&gt;=HR$31,HL10&gt;=HR$35,HK10&lt;&gt;""),AND(HP10&gt;=HR$31,HQ10&gt;=HR$35,HP10&lt;&gt;""),AND(IM10&gt;=IT$31,IN10&gt;=IT$35,IM10&lt;&gt;""),AND(IR10&gt;=IT$31,IS10&gt;=IT$35,IR10&lt;&gt;""),AND(JO10&gt;=JV$31,JP10&gt;=JV$35,JO10&lt;&gt;""),AND(JT10&gt;=JV$31,JU10&gt;=JV$35,JT10&lt;&gt;""),AND(KQ10&gt;=KX$31,KR10&gt;=KX$35,KQ10&lt;&gt;""),AND(KV10&gt;=KX$31,KW10&gt;=KX$35,KV10&lt;&gt;""),AND(LS10&gt;=LZ$31,LT10&gt;=LZ$35,LS10&lt;&gt;""),AND(LX10&gt;=LZ$31,LY10&gt;=LZ$35,LX10&lt;&gt;""),AND(MU10&gt;=NB$31,MV10&gt;=NB$35,MU10&lt;&gt;""),AND(MZ10&gt;=NB$31,NA10&gt;=NB$35,MZ10&lt;&gt;""),AND(NW10&gt;=OD$31,NX10&gt;=OD$35,NW10&lt;&gt;""),AND(OB10&gt;=OD$31,OC10&gt;=OD$35,OB10&lt;&gt;""),AND(OY10&gt;=PF$31,OZ10&gt;=PF$35,OY10&lt;&gt;""),AND(PD10&gt;=PF$31,PE10&gt;=PF$35,PD10&lt;&gt;""),AND(QA10&gt;=QH$31,QB10&gt;=QH$35,QA10&lt;&gt;""),AND(QF10&gt;=QH$31,QG10&gt;=QH$35,QF10&lt;&gt;""),AND(RC10&gt;=RJ$31,RD10&gt;=RJ$35,RC10&lt;&gt;""),AND(RH10&gt;=RJ$31,RI10&gt;=RJ$35,RH10&lt;&gt;""),AND(SE10&gt;=SL$31,SF10&gt;=SL$35,SE10&lt;&gt;""),AND(SJ10&gt;=SL$31,SK10&gt;=SL$35,SJ10&lt;&gt;"")),"Merit",IF(OR(AND(AJ10&gt;=AN$30,AK10&gt;=AN$34,AJ10&lt;&gt;"",AI10=""),AND(AL10&gt;=AN$30,AM10&gt;=AN$34,AL10&lt;&gt;"",AI10=""),AND(BF10&gt;=BJ$30,BG10&gt;=BJ$34,BF10&lt;&gt;"",BE10=""),AND(BH10&gt;=BJ$30,BI10&gt;=BJ$34,BH10&lt;&gt;"",BE10=""),AND(CB10&gt;=CF$30,CC10&gt;=CF$34,CB10&lt;&gt;"",CA10=""),AND(CD10&gt;=CF$30,CE10&gt;=CF$34,CD10&lt;&gt;""),AND(DC10&gt;=DJ$30,DD10&gt;=DJ$34,DC10&lt;&gt;""),AND(DH10&gt;=DJ$30,DI10&gt;=DJ$34,DH10&lt;&gt;""),AND(EE10&gt;=EL$30,EF10&gt;=EL$34,EE10&lt;&gt;""),AND(EJ10&gt;=EL$30,EK10&gt;=EL$34,EJ10&lt;&gt;""),AND(FG10&gt;=FN$30,FH10&gt;=FN$34,FG10&lt;&gt;""),AND(FL10&gt;=FN$30,FM10&gt;=FN$34,FL10&lt;&gt;""),AND(GI10&gt;=GP$30,GJ10&gt;=GP$34,GI10&lt;&gt;""),AND(GN10&gt;=GP$30,GO10&gt;=GP$34,GN10&lt;&gt;""),AND(HK10&gt;=HR$30,HL10&gt;=HR$34,HK10&lt;&gt;""),AND(HP10&gt;=HR$30,HQ10&gt;=HR$34,HP10&lt;&gt;""),AND(IM10&gt;=IT$30,IN10&gt;=IT$34,IM10&lt;&gt;""),AND(IR10&gt;=IT$30,IS10&gt;=IT$34,IR10&lt;&gt;""),AND(JO10&gt;=JV$30,JP10&gt;=JV$34,JO10&lt;&gt;""),AND(JT10&gt;=JV$30,JU10&gt;=JV$34,JT10&lt;&gt;""),AND(KQ10&gt;=KX$30,KR10&gt;=KX$34,KQ10&lt;&gt;""),AND(KV10&gt;=KX$30,KW10&gt;=KX$34,KV10&lt;&gt;""),AND(LS10&gt;=LZ$30,LT10&gt;=LZ$34,LS10&lt;&gt;""),AND(LX10&gt;=LZ$30,LY10&gt;=LZ$34,LX10&lt;&gt;""),AND(MU10&gt;=NB$30,MV10&gt;=NB$34,MU10&lt;&gt;""),AND(MZ10&gt;=NB$30,NA10&gt;=NB$34,MZ10&lt;&gt;""),AND(NW10&gt;=OD$30,NX10&gt;=OD$34,NW10&lt;&gt;""),AND(OB10&gt;=OD$30,OC10&gt;=OD$34,OB10&lt;&gt;""),AND(OY10&gt;=PF$30,OZ10&gt;=PF$34,OY10&lt;&gt;""),AND(PD10&gt;=PF$30,PE10&gt;=PF$34,PD10&lt;&gt;""),AND(QA10&gt;=QH$30,QB10&gt;=QH$34,QA10&lt;&gt;""),AND(QF10&gt;=QH$30,QG10&gt;=QH$34,QF10&lt;&gt;""),AND(RC10&gt;=RJ$30,RD10&gt;=RJ$34,RC10&lt;&gt;""),AND(RH10&gt;=RJ$30,RI10&gt;=RJ$34,RH10&lt;&gt;""),AND(SE10&gt;=SL$30,SF10&gt;=SL$34,SE10&lt;&gt;""),AND(SJ10&gt;=SL$30,SK10&gt;=SL$34,SJ10&lt;&gt;"")),"Excellence",IF(I10="P","Worlds Team",IF(F10="P","National Team","")))))</f>
        <v>Worlds Team</v>
      </c>
      <c r="I10" s="3" t="str">
        <f>IF(OR(AND(AJ10&gt;=AN$29,AK10&gt;=AN$33,AJ10&lt;&gt;"",AI10=""),AND(AL10&gt;=AN$29,AM10&gt;=AN$33,AL10&lt;&gt;"",AI10=""),AND(BF10&gt;=BJ$29,BG10&gt;=BJ$33,BF10&lt;&gt;"",BE10=""),AND(BH10&gt;=BJ$29,BI10&gt;=BJ$33,BH10&lt;&gt;"",BE10=""),AND(CB10&gt;=CF$29,CC10&gt;=CF$33,CB10&lt;&gt;"",CA10=""),AND(CD10&gt;=CF$29,CE10&gt;=CF$33,CD10&lt;&gt;""),AND(DC10&gt;=DJ$29,DD10&gt;=DJ$33,DC10&lt;&gt;""),AND(DH10&gt;=DJ$29,DI10&gt;=DJ$33,DH10&lt;&gt;""),AND(EE10&gt;=EL$29,EF10&gt;=EL$33,EE10&lt;&gt;""),AND(EJ10&gt;=EL$29,EK10&gt;=EL$33,EJ10&lt;&gt;""),AND(FG10&gt;=FN$29,FH10&gt;=FN$33,FG10&lt;&gt;""),AND(FL10&gt;=FN$29,FM10&gt;=FN$33,FL10&lt;&gt;""),AND(GI10&gt;=GP$29,GJ10&gt;=GP$33,GI10&lt;&gt;""),AND(GN10&gt;=GP$29,GO10&gt;=GP$33,GN10&lt;&gt;""),AND(HK10&gt;=HR$29,HL10&gt;=HR$33,HK10&lt;&gt;""),AND(HP10&gt;=HR$29,HQ10&gt;=HR$33,HP10&lt;&gt;""),AND(IM10&gt;=IT$29,IN10&gt;=IT$33,IM10&lt;&gt;""),AND(IR10&gt;=IT$29,IS10&gt;=IT$33,IR10&lt;&gt;""),AND(JO10&gt;=JV$29,JP10&gt;=JV$33,JO10&lt;&gt;""),AND(JT10&gt;=JV$29,JU10&gt;=JV$33,JT10&lt;&gt;""),AND(KQ10&gt;=KX$29,KR10&gt;=KX$33,KQ10&lt;&gt;""),AND(KV10&gt;=KX$29,KW10&gt;=KX$33,KV10&lt;&gt;""),AND(LS10&gt;=LZ$29,LT10&gt;=LZ$33,LS10&lt;&gt;""),AND(LX10&gt;=LZ$29,LY10&gt;=LZ$33,LX10&lt;&gt;""),AND(MU10&gt;=NB$29,MV10&gt;=NB$33,MU10&lt;&gt;""),AND(MZ10&gt;=NB$29,NA10&gt;=NB$33,MZ10&lt;&gt;""),AND(NW10&gt;=OD$29,NX10&gt;=OD$33,NW10&lt;&gt;""),AND(OB10&gt;=OD$29,OC10&gt;=OD$33,OB10&lt;&gt;""),AND(OY10&gt;=PF$29,OZ10&gt;=PF$33,OY10&lt;&gt;""),AND(PD10&gt;=PF$29,PE10&gt;=PF$33,PD10&lt;&gt;""),AND(QA10&gt;=QH$29,QB10&gt;=QH$33,QA10&lt;&gt;""),AND(QF10&gt;=QH$29,QG10&gt;=QH$33,QF10&lt;&gt;""),AND(RC10&gt;=RJ$29,RD10&gt;=RJ$33,RC10&lt;&gt;""),AND(RH10&gt;=RJ$29,RI10&gt;=RJ$33,RH10&lt;&gt;""),AND(SE10&gt;=SL$29,SF10&gt;=SL$33,SE10&lt;&gt;""),AND(SJ10&gt;=SL$29,SK10&gt;=SL$33,SJ10&lt;&gt;"")),"P","")</f>
        <v>P</v>
      </c>
      <c r="J10" s="8">
        <f>IF(COUNT(AK10,BG10,CC10)&gt;0,LARGE((AK10,BG10,CC10),1),0)</f>
        <v>49</v>
      </c>
      <c r="K10" s="8" t="str">
        <f>IF(J10=0,"",IF(J10=CC10,$BK$1,IF(J10=BG10,$AO$1,IF(J10=AK10,$S$1,""))))</f>
        <v>2025 3rd Domestic Trial</v>
      </c>
      <c r="L10" s="8">
        <f>IF(COUNT(AK10,BG10,CC10)&gt;1,LARGE((AK10,BG10,CC10),2),0)</f>
        <v>49</v>
      </c>
      <c r="M10" s="8" t="str">
        <f>IF(K10=0,"",IF(AND(L10=J10,L10=AK10,K10=BG10),$S$1,IF(AND(L10=J10,L10=AK10,L10=CC10),$S$1,IF(AND(L10=J10,L10=CC10,L10=BG10),$AO$1,IF(L10=CC10,$BK$1,IF(L10=BG10,$AO$1,IF(L10=AK10,$S$1,"")))))))</f>
        <v>2025 Nationals</v>
      </c>
      <c r="N10" s="8">
        <f>IF(MAX(AM10,BI10,CE10)&gt;0,MAX(AM10,BI10,CE10),0)</f>
        <v>49.2</v>
      </c>
      <c r="O10" s="8" t="str">
        <f>IF(N10=0,"",IF(N10=CE10,$BK$1,IF(N10=BI10,$AO$1,IF(N10=AM10,$S$1,""))))</f>
        <v>2025 Nationals</v>
      </c>
      <c r="P10" s="8" t="str">
        <f>IF(MAX(CG10:CH10)&gt;0,MAX(CG10:CH10),"")</f>
        <v/>
      </c>
      <c r="Q10" s="11" t="str">
        <f>IF(P10="","",IF(P10=CG10,"("&amp;CG$2&amp;")",IF(P10=CH10,"("&amp;CH$2&amp;")")))</f>
        <v/>
      </c>
      <c r="R10" s="8" t="str">
        <f>IF(P10="","",IF(P10=CG10,IF(P10+IF(L10="",0,L10)=SF10,$RK$1,IF(P10+IF(L10="",0,L10)=RD10,$QI$1,IF(P10+IF(L10="",0,L10)=QB10,$PG$1,IF(P10+IF(L10="",0,L10)=OZ10,$OE$1,IF(P10+IF(L10="",0,L10)=NX10,$NC$1,IF(P10+IF(L10="",0,L10)=MV10,$MA$1,IF(P10+IF(L10="",0,L10)=LT10,$KY$1,IF(P10+IF(L10="",0,L10)=KR10,$JW$1,IF(P10+IF(L10="",0,L10)=JP10,$IU$1,IF(P10+IF(L10="",0,L10)=IN10,$HS$1,IF(P10+IF(L10="",0,L10)=HL10,$GQ$1,IF(P10+IF(L10="",0,L10)=GJ10,$FO$1,IF(P10+IF(L10="",0,L10)=FH10,$EM$1,IF(P10+IF(L10="",0,L10)=EF10,$DK$1,IF(P10+IF(L10="",0,L10)=DD10,$CI$1))))))))))))))),IF(P10=CH10,IF(P10+IF(N10="",0,N10)=SK10,$RK$1,IF(P10+IF(N10="",0,N10)=RI10,$QI$1,IF(P10+IF(N10="",0,N10)=QG10,$PG$1,IF(P10+IF(N10="",0,N10)=PE10,$OE$1,IF(P10+IF(N10="",0,N10)=OC10,$NC$1,IF(P10+IF(N10="",0,N10)=NA10,$MA$1,IF(P10+IF(N10="",0,N10)=LY10,$KY$1,IF(P10+IF(N10="",0,N10)=KW10,$JW$1,IF(P10+IF(N10="",0,N10)=JU10,$IU$1,IF(P10+IF(N10="",0,N10)=IS10,$HS$1,IF(P10+IF(N10="",0,N10)=HQ10,$GQ$1,IF(P10+IF(N10="",0,N10)=GO10,$FO$1,IF(P10+IF(N10="",0,N10)=FM10,$EM$1,IF(P10+IF(N10="",0,N10)=EK10,$DK$1,IF(P10+IF(N10="",0,N10)=DI10,$CI$1))))))))))))))))))</f>
        <v/>
      </c>
      <c r="S10" s="19">
        <v>0</v>
      </c>
      <c r="T10" s="19">
        <v>0</v>
      </c>
      <c r="U10" s="19">
        <v>0</v>
      </c>
      <c r="V10" s="19">
        <v>0</v>
      </c>
      <c r="W10" s="19">
        <v>18.7</v>
      </c>
      <c r="X10" s="19">
        <v>6</v>
      </c>
      <c r="Y10" s="19">
        <v>0.2</v>
      </c>
      <c r="Z10" s="19">
        <v>0</v>
      </c>
      <c r="AA10" s="19"/>
      <c r="AB10" s="19"/>
      <c r="AC10" s="19"/>
      <c r="AD10" s="19"/>
      <c r="AE10" s="19"/>
      <c r="AF10" s="19"/>
      <c r="AG10" s="19"/>
      <c r="AH10" s="19"/>
      <c r="AI10" s="27"/>
      <c r="AJ10" s="40">
        <f>IF(SUM(T10,X10)&gt;0,SUM(T10,X10),"")</f>
        <v>6</v>
      </c>
      <c r="AK10" s="40">
        <f>IF(SUM(S10:T10,V10:X10,Z10)-U10-Y10&gt;0,SUM(S10:T10,V10:X10,Z10)-U10-Y10,"")</f>
        <v>24.5</v>
      </c>
      <c r="AL10" s="40" t="str">
        <f>IF(SUM(AB10,AF10)&gt;0,SUM(AB10,AF10),"")</f>
        <v/>
      </c>
      <c r="AM10" s="40" t="str">
        <f>IF(SUM(AA10:AB10,AD10:AF10,AH10)-SUM(AC10,AG10)&gt;0,SUM(AA10:AB10,AD10:AF10,AH10)-SUM(AC10,AG10),"")</f>
        <v/>
      </c>
      <c r="AN10" s="40">
        <f>IF(SUM(AK10,AM10)&gt;0,SUM(AK10,AM10),"")</f>
        <v>24.5</v>
      </c>
      <c r="AO10" s="18">
        <v>18.600000000000001</v>
      </c>
      <c r="AP10" s="18">
        <v>6</v>
      </c>
      <c r="AQ10" s="18">
        <v>0.2</v>
      </c>
      <c r="AR10" s="18">
        <v>0</v>
      </c>
      <c r="AS10" s="18">
        <v>19</v>
      </c>
      <c r="AT10" s="18">
        <v>5.6</v>
      </c>
      <c r="AU10" s="18">
        <v>0</v>
      </c>
      <c r="AV10" s="18">
        <v>0</v>
      </c>
      <c r="AW10" s="18">
        <v>18.899999999999999</v>
      </c>
      <c r="AX10" s="18">
        <v>6</v>
      </c>
      <c r="AY10" s="18">
        <v>0.2</v>
      </c>
      <c r="AZ10" s="18">
        <v>0</v>
      </c>
      <c r="BA10" s="18">
        <v>19.100000000000001</v>
      </c>
      <c r="BB10" s="18">
        <v>5.6</v>
      </c>
      <c r="BC10" s="18">
        <v>0.2</v>
      </c>
      <c r="BD10" s="18">
        <v>0</v>
      </c>
      <c r="BE10" s="28"/>
      <c r="BF10" s="11">
        <f>IF(SUM(AP10,AT10)&gt;0,SUM(AP10,AT10),"")</f>
        <v>11.6</v>
      </c>
      <c r="BG10" s="11">
        <f>IF(SUM(AO10:AP10,AR10:AT10,AV10)-AQ10-AU10&gt;0,SUM(AO10:AP10,AR10:AT10,AV10)-AQ10-AU10,"")</f>
        <v>49</v>
      </c>
      <c r="BH10" s="11">
        <f>IF(SUM(AX10,BB10)&gt;0,SUM(AX10,BB10),"")</f>
        <v>11.6</v>
      </c>
      <c r="BI10" s="11">
        <f>IF(SUM(AW10:AX10,AZ10:BB10,BD10)-SUM(AY10,BC10)&gt;0,SUM(AW10:AX10,AZ10:BB10,BD10)-SUM(AY10,BC10),"")</f>
        <v>49.2</v>
      </c>
      <c r="BJ10" s="11">
        <f>IF(SUM(BG10,BI10)&gt;0,SUM(BG10,BI10),"")</f>
        <v>98.2</v>
      </c>
      <c r="BK10" s="19">
        <v>19.100000000000001</v>
      </c>
      <c r="BL10" s="19">
        <v>5.6</v>
      </c>
      <c r="BM10" s="19">
        <v>0.2</v>
      </c>
      <c r="BN10" s="19">
        <v>0</v>
      </c>
      <c r="BO10" s="19">
        <v>18.7</v>
      </c>
      <c r="BP10" s="19">
        <v>6</v>
      </c>
      <c r="BQ10" s="19">
        <v>0.2</v>
      </c>
      <c r="BR10" s="19">
        <v>0</v>
      </c>
      <c r="BS10" s="19">
        <v>18.8</v>
      </c>
      <c r="BT10" s="19">
        <v>5.6</v>
      </c>
      <c r="BU10" s="19">
        <v>0.4</v>
      </c>
      <c r="BV10" s="19">
        <v>0</v>
      </c>
      <c r="BW10" s="19">
        <v>18.600000000000001</v>
      </c>
      <c r="BX10" s="19">
        <v>6</v>
      </c>
      <c r="BY10" s="19">
        <v>1</v>
      </c>
      <c r="BZ10" s="19">
        <v>0</v>
      </c>
      <c r="CA10" s="27"/>
      <c r="CB10" s="40">
        <f>IF(SUM(BL10,BP10)&gt;0,SUM(BL10,BP10),"")</f>
        <v>11.6</v>
      </c>
      <c r="CC10" s="40">
        <f>IF(SUM(BK10:BL10,BN10:BP10,BR10)-BM10-BQ10&gt;0,SUM(BK10:BL10,BN10:BP10,BR10)-BM10-BQ10,"")</f>
        <v>49</v>
      </c>
      <c r="CD10" s="40">
        <f>IF(SUM(BT10,BX10)&gt;0,SUM(BT10,BX10),"")</f>
        <v>11.6</v>
      </c>
      <c r="CE10" s="40">
        <f>IF(SUM(BS10:BT10,BV10:BX10,BZ10)-SUM(BU10,BY10)&gt;0,SUM(BS10:BT10,BV10:BX10,BZ10)-SUM(BU10,BY10),"")</f>
        <v>47.6</v>
      </c>
      <c r="CF10" s="40">
        <f>IF(SUM(CC10,CE10)&gt;0,SUM(CC10,CE10),"")</f>
        <v>96.6</v>
      </c>
      <c r="CG10" s="51" t="str">
        <f>IF(MAX(DD10,EF10,FH10,GJ10,HL10,IN10,JP10,KR10,LT10,MV10,NX10,OZ10,QB10,RD10,SF10)-IF(L10="",0,L10)&gt;0.001,MAX(DD10,EF10,FH10,GJ10,HL10,IN10,JP10,KR10,LT10,MV10,NX10,OZ10,QB10,RD10,SF10)-IF(L10="",0,L10),"")</f>
        <v/>
      </c>
      <c r="CH10" s="51" t="str">
        <f>IF(MAX(DI10,EK10,FM10,GO10,HQ10,IS10,JU10,KW10,LY10,NA10,OC10,PE10,QG10,RI10,SK10)-IF(N10="",0,N10)&gt;0.001,MAX(DI10,EK10,FM10,GO10,HQ10,IS10,JU10,KW10,LY10,NA10,OC10,PE10,QG10,RI10,SK10)-IF(N10="",0,N10),"")</f>
        <v/>
      </c>
      <c r="CI10" s="17"/>
      <c r="CJ10" s="17"/>
      <c r="CK10" s="17"/>
      <c r="CL10" s="17"/>
      <c r="CM10" s="17"/>
      <c r="CN10" s="17"/>
      <c r="CO10" s="17"/>
      <c r="CP10" s="17"/>
      <c r="CQ10" s="17"/>
      <c r="CR10" s="17"/>
      <c r="CS10" s="17"/>
      <c r="CT10" s="17"/>
      <c r="CU10" s="17"/>
      <c r="CV10" s="17"/>
      <c r="CW10" s="17"/>
      <c r="CX10" s="17"/>
      <c r="CY10" s="17"/>
      <c r="CZ10" s="17"/>
      <c r="DA10" s="17"/>
      <c r="DB10" s="17"/>
      <c r="DC10" s="40" t="str">
        <f>IF(SUM(CJ10,CN10)&gt;0,SUM(CJ10,CN10),"")</f>
        <v/>
      </c>
      <c r="DD10" s="40" t="str">
        <f>IF(SUM(CI10:CJ10,CL10:CN10,CP10)-CK10-CO10&gt;0,SUM(CI10:CJ10,CL10:CN10,CP10)-CK10-CO10,"")</f>
        <v/>
      </c>
      <c r="DE10" s="40" t="str">
        <f>IF(SUM(CQ10:CR10,CT10)-CS10&gt;0,SUM(CQ10:CR10,CT10)-CS10,"")</f>
        <v/>
      </c>
      <c r="DF10" s="40" t="str">
        <f>IF(SUM(CJ10,CN10,CR10)&gt;0,SUM(CJ10,CN10,CR10),"")</f>
        <v/>
      </c>
      <c r="DG10" s="40" t="str">
        <f>IF(SUM(DD10,DE10)&gt;0,SUM(DD10,DE10),"")</f>
        <v/>
      </c>
      <c r="DH10" s="40" t="str">
        <f>IF(SUM(CV10,CZ10)&gt;0,SUM(CV10,CZ10),"")</f>
        <v/>
      </c>
      <c r="DI10" s="40" t="str">
        <f>IF(SUM(CU10:CV10,CX10:CZ10,DB10)-SUM(CW10,DA10)&gt;0,SUM(CU10:CV10,CX10:CZ10,DB10)-SUM(CW10,DA10),"")</f>
        <v/>
      </c>
      <c r="DJ10" s="40" t="str">
        <f>IF(SUM(DD10,DE10,DI10)&gt;0,SUM(DD10,DE10,DI10),"")</f>
        <v/>
      </c>
      <c r="DK10" s="18"/>
      <c r="DL10" s="18"/>
      <c r="DM10" s="18"/>
      <c r="DN10" s="18"/>
      <c r="DO10" s="18"/>
      <c r="DP10" s="18"/>
      <c r="DQ10" s="18"/>
      <c r="DR10" s="18"/>
      <c r="DS10" s="18"/>
      <c r="DT10" s="18"/>
      <c r="DU10" s="18"/>
      <c r="DV10" s="18"/>
      <c r="DW10" s="18"/>
      <c r="DX10" s="18"/>
      <c r="DY10" s="18"/>
      <c r="DZ10" s="18"/>
      <c r="EA10" s="18"/>
      <c r="EB10" s="18"/>
      <c r="EC10" s="18"/>
      <c r="ED10" s="18"/>
      <c r="EE10" s="11" t="str">
        <f>IF(SUM(DL10,DP10)&gt;0,SUM(DL10,DP10),"")</f>
        <v/>
      </c>
      <c r="EF10" s="11" t="str">
        <f>IF(SUM(DK10:DL10,DN10:DP10,DR10)-DM10-DQ10&gt;0,SUM(DK10:DL10,DN10:DP10,DR10)-DM10-DQ10,"")</f>
        <v/>
      </c>
      <c r="EG10" s="11" t="str">
        <f>IF(SUM(DS10:DT10,DV10)-DU10&gt;0,SUM(DS10:DT10,DV10)-DU10,"")</f>
        <v/>
      </c>
      <c r="EH10" s="11" t="str">
        <f>IF(SUM(DL10,DP10,DT10)&gt;0,SUM(DL10,DP10,DT10),"")</f>
        <v/>
      </c>
      <c r="EI10" s="11" t="str">
        <f>IF(SUM(EF10,EG10)&gt;0,SUM(EF10,EG10),"")</f>
        <v/>
      </c>
      <c r="EJ10" s="11" t="str">
        <f>IF(SUM(DX10,EB10)&gt;0,SUM(DX10,EB10),"")</f>
        <v/>
      </c>
      <c r="EK10" s="11" t="str">
        <f>IF(SUM(DW10:DX10,DZ10:EB10,ED10)-SUM(DY10,EC10)&gt;0,SUM(DW10:DX10,DZ10:EB10,ED10)-SUM(DY10,EC10),"")</f>
        <v/>
      </c>
      <c r="EL10" s="11" t="str">
        <f>IF(SUM(EF10,EG10,EK10)&gt;0,SUM(EF10,EG10,EK10),"")</f>
        <v/>
      </c>
      <c r="EM10" s="17"/>
      <c r="EN10" s="17"/>
      <c r="EO10" s="17"/>
      <c r="EP10" s="17"/>
      <c r="EQ10" s="17"/>
      <c r="ER10" s="17"/>
      <c r="ES10" s="17"/>
      <c r="ET10" s="17"/>
      <c r="EU10" s="17"/>
      <c r="EV10" s="17"/>
      <c r="EW10" s="17"/>
      <c r="EX10" s="17"/>
      <c r="EY10" s="17"/>
      <c r="EZ10" s="17"/>
      <c r="FA10" s="17"/>
      <c r="FB10" s="17"/>
      <c r="FC10" s="17"/>
      <c r="FD10" s="17"/>
      <c r="FE10" s="17"/>
      <c r="FF10" s="17"/>
      <c r="FG10" s="40" t="str">
        <f>IF(SUM(EN10,ER10)&gt;0,SUM(EN10,ER10),"")</f>
        <v/>
      </c>
      <c r="FH10" s="40" t="str">
        <f>IF(SUM(EM10:EN10,EP10:ER10,ET10)-EO10-ES10&gt;0,SUM(EM10:EN10,EP10:ER10,ET10)-EO10-ES10,"")</f>
        <v/>
      </c>
      <c r="FI10" s="40" t="str">
        <f>IF(SUM(EU10:EV10,EX10)-EW10&gt;0,SUM(EU10:EV10,EX10)-EW10,"")</f>
        <v/>
      </c>
      <c r="FJ10" s="40" t="str">
        <f>IF(SUM(EN10,ER10,EV10)&gt;0,SUM(EN10,ER10,EV10),"")</f>
        <v/>
      </c>
      <c r="FK10" s="40" t="str">
        <f>IF(SUM(FH10,FI10)&gt;0,SUM(FH10,FI10),"")</f>
        <v/>
      </c>
      <c r="FL10" s="40" t="str">
        <f>IF(SUM(EZ10,FD10)&gt;0,SUM(EZ10,FD10),"")</f>
        <v/>
      </c>
      <c r="FM10" s="40" t="str">
        <f>IF(SUM(EY10:EZ10,FB10:FD10,FF10)-SUM(FA10,FE10)&gt;0,SUM(EY10:EZ10,FB10:FD10,FF10)-SUM(FA10,FE10),"")</f>
        <v/>
      </c>
      <c r="FN10" s="40" t="str">
        <f>IF(SUM(FH10,FI10,FM10)&gt;0,SUM(FH10,FI10,FM10),"")</f>
        <v/>
      </c>
      <c r="FO10" s="18"/>
      <c r="FP10" s="18"/>
      <c r="FQ10" s="18"/>
      <c r="FR10" s="18"/>
      <c r="FS10" s="18"/>
      <c r="FT10" s="18"/>
      <c r="FU10" s="18"/>
      <c r="FV10" s="18"/>
      <c r="FW10" s="18"/>
      <c r="FX10" s="18"/>
      <c r="FY10" s="18"/>
      <c r="FZ10" s="18"/>
      <c r="GA10" s="18"/>
      <c r="GB10" s="18"/>
      <c r="GC10" s="18"/>
      <c r="GD10" s="18"/>
      <c r="GE10" s="18"/>
      <c r="GF10" s="18"/>
      <c r="GG10" s="18"/>
      <c r="GH10" s="18"/>
      <c r="GI10" s="11" t="str">
        <f>IF(SUM(FP10,FT10)&gt;0,SUM(FP10,FT10),"")</f>
        <v/>
      </c>
      <c r="GJ10" s="11" t="str">
        <f>IF(SUM(FO10:FP10,FR10:FT10,FV10)-FQ10-FU10&gt;0,SUM(FO10:FP10,FR10:FT10,FV10)-FQ10-FU10,"")</f>
        <v/>
      </c>
      <c r="GK10" s="11" t="str">
        <f>IF(SUM(FW10:FX10,FZ10)-FY10&gt;0,SUM(FW10:FX10,FZ10)-FY10,"")</f>
        <v/>
      </c>
      <c r="GL10" s="11" t="str">
        <f>IF(SUM(FP10,FT10,FX10)&gt;0,SUM(FP10,FT10,FX10),"")</f>
        <v/>
      </c>
      <c r="GM10" s="11" t="str">
        <f>IF(SUM(GJ10,GK10)&gt;0,SUM(GJ10,GK10),"")</f>
        <v/>
      </c>
      <c r="GN10" s="11" t="str">
        <f>IF(SUM(GB10,GF10)&gt;0,SUM(GB10,GF10),"")</f>
        <v/>
      </c>
      <c r="GO10" s="11" t="str">
        <f>IF(SUM(GA10:GB10,GD10:GF10,GH10)-SUM(GC10,GG10)&gt;0,SUM(GA10:GB10,GD10:GF10,GH10)-SUM(GC10,GG10),"")</f>
        <v/>
      </c>
      <c r="GP10" s="11" t="str">
        <f>IF(SUM(GJ10,GK10,GO10)&gt;0,SUM(GJ10,GK10,GO10),"")</f>
        <v/>
      </c>
      <c r="GQ10" s="17"/>
      <c r="GR10" s="17"/>
      <c r="GS10" s="17"/>
      <c r="GT10" s="17"/>
      <c r="GU10" s="17"/>
      <c r="GV10" s="17"/>
      <c r="GW10" s="17"/>
      <c r="GX10" s="17"/>
      <c r="GY10" s="17"/>
      <c r="GZ10" s="17"/>
      <c r="HA10" s="17"/>
      <c r="HB10" s="17"/>
      <c r="HC10" s="17"/>
      <c r="HD10" s="17"/>
      <c r="HE10" s="17"/>
      <c r="HF10" s="17"/>
      <c r="HG10" s="17"/>
      <c r="HH10" s="17"/>
      <c r="HI10" s="17"/>
      <c r="HJ10" s="17"/>
      <c r="HK10" s="40" t="str">
        <f>IF(SUM(GR10,GV10)&gt;0,SUM(GR10,GV10),"")</f>
        <v/>
      </c>
      <c r="HL10" s="40" t="str">
        <f>IF(SUM(GQ10:GR10,GT10:GV10,GX10)-GS10-GW10&gt;0,SUM(GQ10:GR10,GT10:GV10,GX10)-GS10-GW10,"")</f>
        <v/>
      </c>
      <c r="HM10" s="40" t="str">
        <f>IF(SUM(GY10:GZ10,HB10)-HA10&gt;0,SUM(GY10:GZ10,HB10)-HA10,"")</f>
        <v/>
      </c>
      <c r="HN10" s="40" t="str">
        <f>IF(SUM(GR10,GV10,GZ10)&gt;0,SUM(GR10,GV10,GZ10),"")</f>
        <v/>
      </c>
      <c r="HO10" s="40" t="str">
        <f>IF(SUM(HL10,HM10)&gt;0,SUM(HL10,HM10),"")</f>
        <v/>
      </c>
      <c r="HP10" s="40" t="str">
        <f>IF(SUM(HD10,HH10)&gt;0,SUM(HD10,HH10),"")</f>
        <v/>
      </c>
      <c r="HQ10" s="40" t="str">
        <f>IF(SUM(HC10:HD10,HF10:HH10,HJ10)-SUM(HE10,HI10)&gt;0,SUM(HC10:HD10,HF10:HH10,HJ10)-SUM(HE10,HI10),"")</f>
        <v/>
      </c>
      <c r="HR10" s="40" t="str">
        <f>IF(SUM(HL10,HM10,HQ10)&gt;0,SUM(HL10,HM10,HQ10),"")</f>
        <v/>
      </c>
      <c r="HS10" s="18"/>
      <c r="HT10" s="18"/>
      <c r="HU10" s="18"/>
      <c r="HV10" s="18"/>
      <c r="HW10" s="18"/>
      <c r="HX10" s="18"/>
      <c r="HY10" s="18"/>
      <c r="HZ10" s="18"/>
      <c r="IA10" s="18"/>
      <c r="IB10" s="18"/>
      <c r="IC10" s="18"/>
      <c r="ID10" s="18"/>
      <c r="IE10" s="18"/>
      <c r="IF10" s="18"/>
      <c r="IG10" s="18"/>
      <c r="IH10" s="18"/>
      <c r="II10" s="18"/>
      <c r="IJ10" s="18"/>
      <c r="IK10" s="18"/>
      <c r="IL10" s="18"/>
      <c r="IM10" s="11" t="str">
        <f>IF(SUM(HT10,HX10)&gt;0,SUM(HT10,HX10),"")</f>
        <v/>
      </c>
      <c r="IN10" s="11" t="str">
        <f>IF(SUM(HS10:HT10,HV10:HX10,HZ10)-HU10-HY10&gt;0,SUM(HS10:HT10,HV10:HX10,HZ10)-HU10-HY10,"")</f>
        <v/>
      </c>
      <c r="IO10" s="11" t="str">
        <f>IF(SUM(IA10:IB10,ID10)-IC10&gt;0,SUM(IA10:IB10,ID10)-IC10,"")</f>
        <v/>
      </c>
      <c r="IP10" s="11" t="str">
        <f>IF(SUM(HT10,HX10,IB10)&gt;0,SUM(HT10,HX10,IB10),"")</f>
        <v/>
      </c>
      <c r="IQ10" s="11" t="str">
        <f>IF(SUM(IN10,IO10)&gt;0,SUM(IN10,IO10),"")</f>
        <v/>
      </c>
      <c r="IR10" s="11" t="str">
        <f>IF(SUM(IF10,IJ10)&gt;0,SUM(IF10,IJ10),"")</f>
        <v/>
      </c>
      <c r="IS10" s="11" t="str">
        <f>IF(SUM(IE10:IF10,IH10:IJ10,IL10)-SUM(IG10,IK10)&gt;0,SUM(IE10:IF10,IH10:IJ10,IL10)-SUM(IG10,IK10),"")</f>
        <v/>
      </c>
      <c r="IT10" s="11" t="str">
        <f>IF(SUM(IN10,IO10,IS10)&gt;0,SUM(IN10,IO10,IS10),"")</f>
        <v/>
      </c>
      <c r="IU10" s="17"/>
      <c r="IV10" s="17"/>
      <c r="IW10" s="17"/>
      <c r="IX10" s="17"/>
      <c r="IY10" s="17"/>
      <c r="IZ10" s="17"/>
      <c r="JA10" s="17"/>
      <c r="JB10" s="17"/>
      <c r="JC10" s="17"/>
      <c r="JD10" s="17"/>
      <c r="JE10" s="17"/>
      <c r="JF10" s="17"/>
      <c r="JG10" s="17"/>
      <c r="JH10" s="17"/>
      <c r="JI10" s="17"/>
      <c r="JJ10" s="17"/>
      <c r="JK10" s="17"/>
      <c r="JL10" s="17"/>
      <c r="JM10" s="17"/>
      <c r="JN10" s="17"/>
      <c r="JO10" s="40" t="str">
        <f>IF(SUM(IV10,IZ10)&gt;0,SUM(IV10,IZ10),"")</f>
        <v/>
      </c>
      <c r="JP10" s="40" t="str">
        <f>IF(SUM(IU10:IV10,IX10:IZ10,JB10)-IW10-JA10&gt;0,SUM(IU10:IV10,IX10:IZ10,JB10)-IW10-JA10,"")</f>
        <v/>
      </c>
      <c r="JQ10" s="40" t="str">
        <f>IF(SUM(JC10:JD10,JF10)-JE10&gt;0,SUM(JC10:JD10,JF10)-JE10,"")</f>
        <v/>
      </c>
      <c r="JR10" s="40" t="str">
        <f>IF(SUM(IV10,IZ10,JD10)&gt;0,SUM(IV10,IZ10,JD10),"")</f>
        <v/>
      </c>
      <c r="JS10" s="40" t="str">
        <f>IF(SUM(JP10,JQ10)&gt;0,SUM(JP10,JQ10),"")</f>
        <v/>
      </c>
      <c r="JT10" s="40" t="str">
        <f>IF(SUM(JH10,JL10)&gt;0,SUM(JH10,JL10),"")</f>
        <v/>
      </c>
      <c r="JU10" s="40" t="str">
        <f>IF(SUM(JG10:JH10,JJ10:JL10,JN10)-SUM(JI10,JM10)&gt;0,SUM(JG10:JH10,JJ10:JL10,JN10)-SUM(JI10,JM10),"")</f>
        <v/>
      </c>
      <c r="JV10" s="40" t="str">
        <f>IF(SUM(JP10,JQ10,JU10)&gt;0,SUM(JP10,JQ10,JU10),"")</f>
        <v/>
      </c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8"/>
      <c r="KM10" s="18"/>
      <c r="KN10" s="18"/>
      <c r="KO10" s="18"/>
      <c r="KP10" s="18"/>
      <c r="KQ10" s="11" t="str">
        <f>IF(SUM(JX10,KB10)&gt;0,SUM(JX10,KB10),"")</f>
        <v/>
      </c>
      <c r="KR10" s="11" t="str">
        <f>IF(SUM(JW10:JX10,JZ10:KB10,KD10)-JY10-KC10&gt;0,SUM(JW10:JX10,JZ10:KB10,KD10)-JY10-KC10,"")</f>
        <v/>
      </c>
      <c r="KS10" s="11" t="str">
        <f>IF(SUM(KE10:KF10,KH10)-KG10&gt;0,SUM(KE10:KF10,KH10)-KG10,"")</f>
        <v/>
      </c>
      <c r="KT10" s="11" t="str">
        <f>IF(SUM(JX10,KB10,KF10)&gt;0,SUM(JX10,KB10,KF10),"")</f>
        <v/>
      </c>
      <c r="KU10" s="11" t="str">
        <f>IF(SUM(KR10,KS10)&gt;0,SUM(KR10,KS10),"")</f>
        <v/>
      </c>
      <c r="KV10" s="11" t="str">
        <f>IF(SUM(KJ10,KN10)&gt;0,SUM(KJ10,KN10),"")</f>
        <v/>
      </c>
      <c r="KW10" s="11" t="str">
        <f>IF(SUM(KI10:KJ10,KL10:KN10,KP10)-SUM(KK10,KO10)&gt;0,SUM(KI10:KJ10,KL10:KN10,KP10)-SUM(KK10,KO10),"")</f>
        <v/>
      </c>
      <c r="KX10" s="11" t="str">
        <f>IF(SUM(KR10,KS10,KW10)&gt;0,SUM(KR10,KS10,KW10),"")</f>
        <v/>
      </c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40" t="str">
        <f>IF(SUM(KZ10,LD10)&gt;0,SUM(KZ10,LD10),"")</f>
        <v/>
      </c>
      <c r="LT10" s="40" t="str">
        <f>IF(SUM(KY10:KZ10,LB10:LD10,LF10)-LA10-LE10&gt;0,SUM(KY10:KZ10,LB10:LD10,LF10)-LA10-LE10,"")</f>
        <v/>
      </c>
      <c r="LU10" s="40" t="str">
        <f>IF(SUM(LG10:LH10,LJ10)-LI10&gt;0,SUM(LG10:LH10,LJ10)-LI10,"")</f>
        <v/>
      </c>
      <c r="LV10" s="40" t="str">
        <f>IF(SUM(KZ10,LD10,LH10)&gt;0,SUM(KZ10,LD10,LH10),"")</f>
        <v/>
      </c>
      <c r="LW10" s="40" t="str">
        <f>IF(SUM(LT10,LU10)&gt;0,SUM(LT10,LU10),"")</f>
        <v/>
      </c>
      <c r="LX10" s="40" t="str">
        <f>IF(SUM(LL10,LP10)&gt;0,SUM(LL10,LP10),"")</f>
        <v/>
      </c>
      <c r="LY10" s="40" t="str">
        <f>IF(SUM(LK10:LL10,LN10:LP10,LR10)-SUM(LM10,LQ10)&gt;0,SUM(LK10:LL10,LN10:LP10,LR10)-SUM(LM10,LQ10),"")</f>
        <v/>
      </c>
      <c r="LZ10" s="40" t="str">
        <f>IF(SUM(LT10,LU10,LY10)&gt;0,SUM(LT10,LU10,LY10),"")</f>
        <v/>
      </c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1" t="str">
        <f>IF(SUM(MB10,MF10)&gt;0,SUM(MB10,MF10),"")</f>
        <v/>
      </c>
      <c r="MV10" s="11" t="str">
        <f>IF(SUM(MA10:MB10,MD10:MF10,MH10)-MC10-MG10&gt;0,SUM(MA10:MB10,MD10:MF10,MH10)-MC10-MG10,"")</f>
        <v/>
      </c>
      <c r="MW10" s="11" t="str">
        <f>IF(SUM(MI10:MJ10,ML10)-MK10&gt;0,SUM(MI10:MJ10,ML10)-MK10,"")</f>
        <v/>
      </c>
      <c r="MX10" s="11" t="str">
        <f>IF(SUM(MB10,MF10,MJ10)&gt;0,SUM(MB10,MF10,MJ10),"")</f>
        <v/>
      </c>
      <c r="MY10" s="11" t="str">
        <f>IF(SUM(MV10,MW10)&gt;0,SUM(MV10,MW10),"")</f>
        <v/>
      </c>
      <c r="MZ10" s="11" t="str">
        <f>IF(SUM(MN10,MR10)&gt;0,SUM(MN10,MR10),"")</f>
        <v/>
      </c>
      <c r="NA10" s="11" t="str">
        <f>IF(SUM(MM10:MN10,MP10:MR10,MT10)-SUM(MO10,MS10)&gt;0,SUM(MM10:MN10,MP10:MR10,MT10)-SUM(MO10,MS10),"")</f>
        <v/>
      </c>
      <c r="NB10" s="11" t="str">
        <f>IF(SUM(MV10,MW10,NA10)&gt;0,SUM(MV10,MW10,NA10),"")</f>
        <v/>
      </c>
      <c r="NC10" s="17"/>
      <c r="ND10" s="17"/>
      <c r="NE10" s="17"/>
      <c r="NF10" s="17"/>
      <c r="NG10" s="17"/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40" t="str">
        <f>IF(SUM(ND10,NH10)&gt;0,SUM(ND10,NH10),"")</f>
        <v/>
      </c>
      <c r="NX10" s="40" t="str">
        <f>IF(SUM(NC10:ND10,NF10:NH10,NJ10)-NE10-NI10&gt;0,SUM(NC10:ND10,NF10:NH10,NJ10)-NE10-NI10,"")</f>
        <v/>
      </c>
      <c r="NY10" s="40" t="str">
        <f>IF(SUM(NK10:NL10,NN10)-NM10&gt;0,SUM(NK10:NL10,NN10)-NM10,"")</f>
        <v/>
      </c>
      <c r="NZ10" s="40" t="str">
        <f>IF(SUM(ND10,NH10,NL10)&gt;0,SUM(ND10,NH10,NL10),"")</f>
        <v/>
      </c>
      <c r="OA10" s="40" t="str">
        <f>IF(SUM(NX10,NY10)&gt;0,SUM(NX10,NY10),"")</f>
        <v/>
      </c>
      <c r="OB10" s="40" t="str">
        <f>IF(SUM(NP10,NT10)&gt;0,SUM(NP10,NT10),"")</f>
        <v/>
      </c>
      <c r="OC10" s="40" t="str">
        <f>IF(SUM(NO10:NP10,NR10:NT10,NV10)-SUM(NQ10,NU10)&gt;0,SUM(NO10:NP10,NR10:NT10,NV10)-SUM(NQ10,NU10),"")</f>
        <v/>
      </c>
      <c r="OD10" s="40" t="str">
        <f>IF(SUM(NX10,NY10,OC10)&gt;0,SUM(NX10,NY10,OC10),"")</f>
        <v/>
      </c>
      <c r="OE10" s="18"/>
      <c r="OF10" s="18"/>
      <c r="OG10" s="18"/>
      <c r="OH10" s="18"/>
      <c r="OI10" s="18"/>
      <c r="OJ10" s="18"/>
      <c r="OK10" s="18"/>
      <c r="OL10" s="18"/>
      <c r="OM10" s="18"/>
      <c r="ON10" s="18"/>
      <c r="OO10" s="18"/>
      <c r="OP10" s="18"/>
      <c r="OQ10" s="18"/>
      <c r="OR10" s="18"/>
      <c r="OS10" s="18"/>
      <c r="OT10" s="18"/>
      <c r="OU10" s="18"/>
      <c r="OV10" s="18"/>
      <c r="OW10" s="18"/>
      <c r="OX10" s="18"/>
      <c r="OY10" s="11" t="str">
        <f>IF(SUM(OF10,OJ10)&gt;0,SUM(OF10,OJ10),"")</f>
        <v/>
      </c>
      <c r="OZ10" s="11" t="str">
        <f>IF(SUM(OE10:OF10,OH10:OJ10,OL10)-OG10-OK10&gt;0,SUM(OE10:OF10,OH10:OJ10,OL10)-OG10-OK10,"")</f>
        <v/>
      </c>
      <c r="PA10" s="11" t="str">
        <f>IF(SUM(OM10:ON10,OP10)-OO10&gt;0,SUM(OM10:ON10,OP10)-OO10,"")</f>
        <v/>
      </c>
      <c r="PB10" s="11" t="str">
        <f>IF(SUM(OF10,OJ10,ON10)&gt;0,SUM(OF10,OJ10,ON10),"")</f>
        <v/>
      </c>
      <c r="PC10" s="11" t="str">
        <f>IF(SUM(OZ10,PA10)&gt;0,SUM(OZ10,PA10),"")</f>
        <v/>
      </c>
      <c r="PD10" s="11" t="str">
        <f>IF(SUM(OR10,OV10)&gt;0,SUM(OR10,OV10),"")</f>
        <v/>
      </c>
      <c r="PE10" s="11" t="str">
        <f>IF(SUM(OQ10:OR10,OT10:OV10,OX10)-SUM(OS10,OW10)&gt;0,SUM(OQ10:OR10,OT10:OV10,OX10)-SUM(OS10,OW10),"")</f>
        <v/>
      </c>
      <c r="PF10" s="11" t="str">
        <f>IF(SUM(OZ10,PA10,PE10)&gt;0,SUM(OZ10,PA10,PE10),"")</f>
        <v/>
      </c>
      <c r="PG10" s="17"/>
      <c r="PH10" s="17"/>
      <c r="PI10" s="17"/>
      <c r="PJ10" s="17"/>
      <c r="PK10" s="17"/>
      <c r="PL10" s="17"/>
      <c r="PM10" s="17"/>
      <c r="PN10" s="17"/>
      <c r="PO10" s="17"/>
      <c r="PP10" s="17"/>
      <c r="PQ10" s="17"/>
      <c r="PR10" s="17"/>
      <c r="PS10" s="17"/>
      <c r="PT10" s="17"/>
      <c r="PU10" s="17"/>
      <c r="PV10" s="17"/>
      <c r="PW10" s="17"/>
      <c r="PX10" s="17"/>
      <c r="PY10" s="17"/>
      <c r="PZ10" s="17"/>
      <c r="QA10" s="40" t="str">
        <f>IF(SUM(PH10,PL10)&gt;0,SUM(PH10,PL10),"")</f>
        <v/>
      </c>
      <c r="QB10" s="40" t="str">
        <f>IF(SUM(PG10:PH10,PJ10:PL10,PN10)-PI10-PM10&gt;0,SUM(PG10:PH10,PJ10:PL10,PN10)-PI10-PM10,"")</f>
        <v/>
      </c>
      <c r="QC10" s="40" t="str">
        <f>IF(SUM(PO10:PP10,PR10)-PQ10&gt;0,SUM(PO10:PP10,PR10)-PQ10,"")</f>
        <v/>
      </c>
      <c r="QD10" s="40" t="str">
        <f>IF(SUM(PH10,PL10,PP10)&gt;0,SUM(PH10,PL10,PP10),"")</f>
        <v/>
      </c>
      <c r="QE10" s="40" t="str">
        <f>IF(SUM(QB10,QC10)&gt;0,SUM(QB10,QC10),"")</f>
        <v/>
      </c>
      <c r="QF10" s="40" t="str">
        <f>IF(SUM(PT10,PX10)&gt;0,SUM(PT10,PX10),"")</f>
        <v/>
      </c>
      <c r="QG10" s="40" t="str">
        <f>IF(SUM(PS10:PT10,PV10:PX10,PZ10)-SUM(PU10,PY10)&gt;0,SUM(PS10:PT10,PV10:PX10,PZ10)-SUM(PU10,PY10),"")</f>
        <v/>
      </c>
      <c r="QH10" s="40" t="str">
        <f>IF(SUM(QB10,QC10,QG10)&gt;0,SUM(QB10,QC10,QG10),"")</f>
        <v/>
      </c>
      <c r="QI10" s="18"/>
      <c r="QJ10" s="18"/>
      <c r="QK10" s="18"/>
      <c r="QL10" s="18"/>
      <c r="QM10" s="18"/>
      <c r="QN10" s="18"/>
      <c r="QO10" s="18"/>
      <c r="QP10" s="18"/>
      <c r="QQ10" s="18"/>
      <c r="QR10" s="18"/>
      <c r="QS10" s="18"/>
      <c r="QT10" s="18"/>
      <c r="QU10" s="18"/>
      <c r="QV10" s="18"/>
      <c r="QW10" s="18"/>
      <c r="QX10" s="18"/>
      <c r="QY10" s="18"/>
      <c r="QZ10" s="18"/>
      <c r="RA10" s="18"/>
      <c r="RB10" s="18"/>
      <c r="RC10" s="11" t="str">
        <f>IF(SUM(QJ10,QN10)&gt;0,SUM(QJ10,QN10),"")</f>
        <v/>
      </c>
      <c r="RD10" s="11" t="str">
        <f>IF(SUM(QI10:QJ10,QL10:QN10,QP10)-QK10-QO10&gt;0,SUM(QI10:QJ10,QL10:QN10,QP10)-QK10-QO10,"")</f>
        <v/>
      </c>
      <c r="RE10" s="11" t="str">
        <f>IF(SUM(QQ10:QR10,QT10)-QS10&gt;0,SUM(QQ10:QR10,QT10)-QS10,"")</f>
        <v/>
      </c>
      <c r="RF10" s="11" t="str">
        <f>IF(SUM(QJ10,QN10,QR10)&gt;0,SUM(QJ10,QN10,QR10),"")</f>
        <v/>
      </c>
      <c r="RG10" s="11" t="str">
        <f>IF(SUM(RD10,RE10)&gt;0,SUM(RD10,RE10),"")</f>
        <v/>
      </c>
      <c r="RH10" s="11" t="str">
        <f>IF(SUM(QV10,QZ10)&gt;0,SUM(QV10,QZ10),"")</f>
        <v/>
      </c>
      <c r="RI10" s="11" t="str">
        <f>IF(SUM(QU10:QV10,QX10:QZ10,RB10)-SUM(QW10,RA10)&gt;0,SUM(QU10:QV10,QX10:QZ10,RB10)-SUM(QW10,RA10),"")</f>
        <v/>
      </c>
      <c r="RJ10" s="11" t="str">
        <f>IF(SUM(RD10,RE10,RI10)&gt;0,SUM(RD10,RE10,RI10),"")</f>
        <v/>
      </c>
      <c r="RK10" s="17"/>
      <c r="RL10" s="17"/>
      <c r="RM10" s="17"/>
      <c r="RN10" s="17"/>
      <c r="RO10" s="17"/>
      <c r="RP10" s="17"/>
      <c r="RQ10" s="17"/>
      <c r="RR10" s="17"/>
      <c r="RS10" s="17"/>
      <c r="RT10" s="17"/>
      <c r="RU10" s="17"/>
      <c r="RV10" s="17"/>
      <c r="RW10" s="17"/>
      <c r="RX10" s="17"/>
      <c r="RY10" s="17"/>
      <c r="RZ10" s="17"/>
      <c r="SA10" s="17"/>
      <c r="SB10" s="17"/>
      <c r="SC10" s="17"/>
      <c r="SD10" s="17"/>
      <c r="SE10" s="40" t="str">
        <f>IF(SUM(RL10,RP10)&gt;0,SUM(RL10,RP10),"")</f>
        <v/>
      </c>
      <c r="SF10" s="40" t="str">
        <f>IF(SUM(RK10:RL10,RN10:RP10,RR10)-RM10-RQ10&gt;0,SUM(RK10:RL10,RN10:RP10,RR10)-RM10-RQ10,"")</f>
        <v/>
      </c>
      <c r="SG10" s="40" t="str">
        <f>IF(SUM(RS10:RT10,RV10)-RU10&gt;0,SUM(RS10:RT10,RV10)-RU10,"")</f>
        <v/>
      </c>
      <c r="SH10" s="40" t="str">
        <f>IF(SUM(RL10,RP10,RT10)&gt;0,SUM(RL10,RP10,RT10),"")</f>
        <v/>
      </c>
      <c r="SI10" s="40" t="str">
        <f>IF(SUM(SF10,SG10)&gt;0,SUM(SF10,SG10),"")</f>
        <v/>
      </c>
      <c r="SJ10" s="40" t="str">
        <f>IF(SUM(RX10,SB10)&gt;0,SUM(RX10,SB10),"")</f>
        <v/>
      </c>
      <c r="SK10" s="40" t="str">
        <f>IF(SUM(RW10:RX10,RZ10:SB10,SD10)-SUM(RY10,SC10)&gt;0,SUM(RW10:RX10,RZ10:SB10,SD10)-SUM(RY10,SC10),"")</f>
        <v/>
      </c>
      <c r="SL10" s="40" t="str">
        <f>IF(SUM(SF10,SG10,SK10)&gt;0,SUM(SF10,SG10,SK10),"")</f>
        <v/>
      </c>
      <c r="SM10" s="26">
        <f>IF($CA10="P",BK10,(BK10+AO10)/2)</f>
        <v>18.850000000000001</v>
      </c>
      <c r="SN10" s="26">
        <f>IF($CA10="P",BL10,(BL10+AP10)/2)</f>
        <v>5.8</v>
      </c>
      <c r="SO10" s="26">
        <f>IF($CA10="P",BM10,(BM10+AQ10)/2)</f>
        <v>0.2</v>
      </c>
      <c r="SP10" s="26">
        <f>IF($CA10="P",BN10,(BN10+AR10)/2)</f>
        <v>0</v>
      </c>
      <c r="SQ10" s="26">
        <f>IF($CA10="P",BO10,(BO10+AS10)/2)</f>
        <v>18.850000000000001</v>
      </c>
      <c r="SR10" s="26">
        <f>IF($CA10="P",BP10,(BP10+AT10)/2)</f>
        <v>5.8</v>
      </c>
      <c r="SS10" s="26">
        <f>IF($CA10="P",BQ10,(BQ10+AU10)/2)</f>
        <v>0.1</v>
      </c>
      <c r="ST10" s="26">
        <f>IF($CA10="P",BR10,(BR10+AV10)/2)</f>
        <v>0</v>
      </c>
      <c r="SU10" s="26">
        <f>IF($CA10="P",BS10,(BS10+AW10)/2)</f>
        <v>18.850000000000001</v>
      </c>
      <c r="SV10" s="26">
        <f>IF($CA10="P",BT10,(BT10+AX10)/2)</f>
        <v>5.8</v>
      </c>
      <c r="SW10" s="26">
        <f>IF($CA10="P",BU10,(BU10+AY10)/2)</f>
        <v>0.30000000000000004</v>
      </c>
      <c r="SX10" s="26">
        <f>IF($CA10="P",BV10,(BV10+AZ10)/2)</f>
        <v>0</v>
      </c>
      <c r="SY10" s="26">
        <f>IF($CA10="P",BW10,(BW10+BA10)/2)</f>
        <v>18.850000000000001</v>
      </c>
      <c r="SZ10" s="26">
        <f>IF($CA10="P",BX10,(BX10+BB10)/2)</f>
        <v>5.8</v>
      </c>
      <c r="TA10" s="26">
        <f>IF($CA10="P",BY10,(BY10+BC10)/2)</f>
        <v>0.6</v>
      </c>
      <c r="TB10" s="26">
        <f>IF($CA10="P",BZ10,(BZ10+BD10)/2)</f>
        <v>0</v>
      </c>
      <c r="TC10" s="28" t="s">
        <v>53</v>
      </c>
      <c r="TD10" s="11">
        <f>IF(SUM(SN10,SR10)&gt;0,SUM(SN10,SR10),"")</f>
        <v>11.6</v>
      </c>
      <c r="TE10" s="11">
        <f>IF(SUM(SM10:SN10,SP10:SR10,ST10)-SO10-SS10&gt;0,SUM(SM10:SN10,SP10:SR10,ST10)-SO10-SS10,"")</f>
        <v>48.999999999999993</v>
      </c>
      <c r="TF10" s="11">
        <f>IF(SUM(SV10,SZ10)&gt;0,SUM(SV10,SZ10),"")</f>
        <v>11.6</v>
      </c>
      <c r="TG10" s="11">
        <f>IF(SUM(SU10:SV10,SX10:SZ10,TB10)-SUM(SW10,TA10)&gt;0,SUM(SU10:SV10,SX10:SZ10,TB10)-SUM(SW10,TA10),"")</f>
        <v>48.4</v>
      </c>
      <c r="TH10" s="11">
        <f>IF(SUM(TE10,TG10)&gt;0,SUM(TE10,TG10),"")</f>
        <v>97.399999999999991</v>
      </c>
    </row>
    <row r="11" spans="1:528" x14ac:dyDescent="0.2">
      <c r="A11" s="4" cm="1">
        <f t="array" ref="A11">IF(AND(H11&lt;&gt;"",H11&lt;&gt;"No DD"),SUMPRODUCT((H$4:H$26&lt;&gt;"")*(H$4:H$26&lt;&gt;"No DD")*(E$4:E$26&gt;E11))+1,IF(H11="No DD",SUMPRODUCT((H$4:H$26="No DD")*(E$4:E$26&gt;E11))+1+SUMPRODUCT((H$4:H$26&lt;&gt;"")*(H$4:H$26&lt;&gt;"No DD")),""))</f>
        <v>8</v>
      </c>
      <c r="B11" s="5" t="s">
        <v>142</v>
      </c>
      <c r="C11" s="4" t="s">
        <v>7</v>
      </c>
      <c r="D11" s="4">
        <v>2002</v>
      </c>
      <c r="E11" s="9">
        <f>SUM(J11:P11)+SUM(J11:M11)*0.0000001+SUM(J11)*0.0000000000001</f>
        <v>146.30000979000491</v>
      </c>
      <c r="F11" s="3" t="str">
        <f>IF(OR(AND(AJ11&gt;=AN$28,AK11&gt;=AN$32,AJ11&lt;&gt;"",AI11=""),AND(AL11&gt;=AN$28,AM11&gt;=AN$32,AL11&lt;&gt;"",AI11=""),AND(BF11&gt;=BJ$28,BG11&gt;=BJ$32,BF11&lt;&gt;"",BE11=""),AND(BH11&gt;=BJ$28,BI11&gt;=BJ$32,BH11&lt;&gt;"",BE11=""),AND(CB11&gt;=CF$28,CC11&gt;=CF$32,CB11&lt;&gt;"",CA11=""),AND(CD11&gt;=CF$28,CE11&gt;=CF$32,CD11&lt;&gt;""),AND(DC11&gt;=DJ$28,DD11&gt;=DJ$32,DC11&lt;&gt;""),AND(DH11&gt;=DJ$28,DI11&gt;=DJ$32,DH11&lt;&gt;""),AND(EE11&gt;=EL$28,EF11&gt;=EL$32,EE11&lt;&gt;""),AND(EJ11&gt;=EL$28,EK11&gt;=EL$32,EJ11&lt;&gt;""),AND(FG11&gt;=FN$28,FH11&gt;=FN$32,FG11&lt;&gt;""),AND(FL11&gt;=FN$28,FM11&gt;=FN$32,FL11&lt;&gt;""),AND(GI11&gt;=GP$28,GJ11&gt;=GP$32,GI11&lt;&gt;""),AND(GN11&gt;=GP$28,GO11&gt;=GP$32,GN11&lt;&gt;""),AND(HK11&gt;=HR$28,HL11&gt;=HR$32,HK11&lt;&gt;""),AND(HP11&gt;=HR$28,HQ11&gt;=HR$32,HP11&lt;&gt;""),AND(IM11&gt;=IT$28,IN11&gt;=IT$32,IM11&lt;&gt;""),AND(IR11&gt;=IT$28,IS11&gt;=IT$32,IR11&lt;&gt;""),AND(JO11&gt;=JV$28,JP11&gt;=JV$32,JO11&lt;&gt;""),AND(JT11&gt;=JV$28,JU11&gt;=JV$32,JT11&lt;&gt;""),AND(KQ11&gt;=KX$28,KR11&gt;=KX$32,KQ11&lt;&gt;""),AND(KV11&gt;=KX$28,KW11&gt;=KX$32,KV11&lt;&gt;""),AND(LS11&gt;=LZ$28,LT11&gt;=LZ$32,LS11&lt;&gt;""),AND(LX11&gt;=LZ$28,LY11&gt;=LZ$32,LX11&lt;&gt;""),AND(MU11&gt;=NB$28,MV11&gt;=NB$32,MU11&lt;&gt;""),AND(MZ11&gt;=NB$28,NA11&gt;=NB$32,MZ11&lt;&gt;""),AND(NW11&gt;=OD$28,NX11&gt;=OD$32,NW11&lt;&gt;""),AND(OB11&gt;=OD$28,OC11&gt;=OD$32,OB11&lt;&gt;""),AND(OY11&gt;=PF$28,OZ11&gt;=PF$32,OY11&lt;&gt;""),AND(PD11&gt;=PF$28,PE11&gt;=PF$32,PD11&lt;&gt;""),AND(QA11&gt;=QH$28,QB11&gt;=QH$32,QA11&lt;&gt;""),AND(QF11&gt;=QH$28,QG11&gt;=QH$32,QF11&lt;&gt;""),AND(RC11&gt;=RJ$28,RD11&gt;=RJ$32,RC11&lt;&gt;""),AND(RH11&gt;=RJ$28,RI11&gt;=RJ$32,RH11&lt;&gt;""),AND(SE11&gt;=SL$28,SF11&gt;=SL$32,SE11&lt;&gt;""),AND(SJ11&gt;=SL$28,SK11&gt;=SL$32,SJ11&lt;&gt;"")),"P","")</f>
        <v>P</v>
      </c>
      <c r="G11" s="3" t="str">
        <f>IF(OR(AND(AK11&gt;=AN$32,AK11&lt;&gt;"",AI11=""),AND(AM11&gt;=AN$32,AM11&lt;&gt;"",AI11=""),AND(BG11&gt;=BJ$32,BG11&lt;&gt;"",BE11=""),AND(BI11&gt;=BJ$32,BI11&lt;&gt;"",BE11=""),AND(CC11&gt;=CF$32,CC11&lt;&gt;"",CA11=""),AND(CE11&gt;=CF$32,CE11&lt;&gt;"",CA11=""),AND(DD11&gt;=DJ$32,DD11&lt;&gt;""),AND(DI11&gt;=DJ$32,DI11&lt;&gt;""),AND(EF11&gt;=EL$32,EF11&lt;&gt;""),AND(EK11&gt;=EL$32,EK11&lt;&gt;""),AND(FH11&gt;=FN$32,FH11&lt;&gt;""),AND(FM11&gt;=FN$32,FM11&lt;&gt;""),AND(GJ11&gt;=GP$32,GJ11&lt;&gt;""),AND(GO11&gt;=GP$32,GO11&lt;&gt;""),AND(HL11&gt;=HR$32,HL11&lt;&gt;""),AND(HQ11&gt;=HR$32,HQ11&lt;&gt;""),AND(IN11&gt;=IT$32,IN11&lt;&gt;""),AND(IS11&gt;=IT$32,IS11&lt;&gt;""),AND(JP11&gt;=JV$32,JP11&lt;&gt;""),AND(JU11&gt;=JV$32,JU11&lt;&gt;""),AND(KR11&gt;=KX$32,KR11&lt;&gt;""),AND(KW11&gt;=KX$32,KW11&lt;&gt;""),AND(LT11&gt;=LZ$32,LT11&lt;&gt;""),AND(LY11&gt;=LZ$32,LY11&lt;&gt;""),AND(MV11&gt;=NB$32,MV11&lt;&gt;""),AND(NA11&gt;=NB$32,NA11&lt;&gt;""),AND(NX11&gt;=OD$32,NX11&lt;&gt;""),AND(OC11&gt;=OD$32,OC11&lt;&gt;""),AND(OZ11&gt;=PF$32,OZ11&lt;&gt;""),AND(PE11&gt;=PF$32,PE11&lt;&gt;""),AND(QB11&gt;=QH$32,QB11&lt;&gt;""),AND(QG11&gt;=QH$32,QG11&lt;&gt;""),AND(RD11&gt;=RJ$32,RD11&lt;&gt;""),AND(RI11&gt;=RJ$32,RI11&lt;&gt;""),AND(SF11&gt;=SL$32,SF11&lt;&gt;""),AND(SK11&gt;=SL$32,SK11&lt;&gt;"")),"P","")</f>
        <v>P</v>
      </c>
      <c r="H11" s="36" t="str">
        <f>IF(AND(G11="P",F11=""),"No DD",IF(OR(AND(AJ11&gt;=AN$31,AK11&gt;=AN$35,AJ11&lt;&gt;"",AI11=""),AND(AL11&gt;=AN$31,AM11&gt;=AN$35,AL11&lt;&gt;"",AI11=""),AND(BF11&gt;=BJ$31,BG11&gt;=BJ$35,BF11&lt;&gt;"",BE11=""),AND(BH11&gt;=BJ$31,BI11&gt;=BJ$35,BH11&lt;&gt;"",BE11=""),AND(CB11&gt;=CF$31,CC11&gt;=CF$35,CB11&lt;&gt;"",CA11=""),AND(CD11&gt;=CF$31,CE11&gt;=CF$35,CD11&lt;&gt;""),AND(DC11&gt;=DJ$31,DD11&gt;=DJ$35,DC11&lt;&gt;""),AND(DH11&gt;=DJ$31,DI11&gt;=DJ$35,DH11&lt;&gt;""),AND(EE11&gt;=EL$31,EF11&gt;=EL$35,EE11&lt;&gt;""),AND(EJ11&gt;=EL$31,EK11&gt;=EL$35,EJ11&lt;&gt;""),AND(FG11&gt;=FN$31,FH11&gt;=FN$35,FG11&lt;&gt;""),AND(FL11&gt;=FN$31,FM11&gt;=FN$35,FL11&lt;&gt;""),AND(GI11&gt;=GP$31,GJ11&gt;=GP$35,GI11&lt;&gt;""),AND(GN11&gt;=GP$31,GO11&gt;=GP$35,GN11&lt;&gt;""),AND(HK11&gt;=HR$31,HL11&gt;=HR$35,HK11&lt;&gt;""),AND(HP11&gt;=HR$31,HQ11&gt;=HR$35,HP11&lt;&gt;""),AND(IM11&gt;=IT$31,IN11&gt;=IT$35,IM11&lt;&gt;""),AND(IR11&gt;=IT$31,IS11&gt;=IT$35,IR11&lt;&gt;""),AND(JO11&gt;=JV$31,JP11&gt;=JV$35,JO11&lt;&gt;""),AND(JT11&gt;=JV$31,JU11&gt;=JV$35,JT11&lt;&gt;""),AND(KQ11&gt;=KX$31,KR11&gt;=KX$35,KQ11&lt;&gt;""),AND(KV11&gt;=KX$31,KW11&gt;=KX$35,KV11&lt;&gt;""),AND(LS11&gt;=LZ$31,LT11&gt;=LZ$35,LS11&lt;&gt;""),AND(LX11&gt;=LZ$31,LY11&gt;=LZ$35,LX11&lt;&gt;""),AND(MU11&gt;=NB$31,MV11&gt;=NB$35,MU11&lt;&gt;""),AND(MZ11&gt;=NB$31,NA11&gt;=NB$35,MZ11&lt;&gt;""),AND(NW11&gt;=OD$31,NX11&gt;=OD$35,NW11&lt;&gt;""),AND(OB11&gt;=OD$31,OC11&gt;=OD$35,OB11&lt;&gt;""),AND(OY11&gt;=PF$31,OZ11&gt;=PF$35,OY11&lt;&gt;""),AND(PD11&gt;=PF$31,PE11&gt;=PF$35,PD11&lt;&gt;""),AND(QA11&gt;=QH$31,QB11&gt;=QH$35,QA11&lt;&gt;""),AND(QF11&gt;=QH$31,QG11&gt;=QH$35,QF11&lt;&gt;""),AND(RC11&gt;=RJ$31,RD11&gt;=RJ$35,RC11&lt;&gt;""),AND(RH11&gt;=RJ$31,RI11&gt;=RJ$35,RH11&lt;&gt;""),AND(SE11&gt;=SL$31,SF11&gt;=SL$35,SE11&lt;&gt;""),AND(SJ11&gt;=SL$31,SK11&gt;=SL$35,SJ11&lt;&gt;"")),"Merit",IF(OR(AND(AJ11&gt;=AN$30,AK11&gt;=AN$34,AJ11&lt;&gt;"",AI11=""),AND(AL11&gt;=AN$30,AM11&gt;=AN$34,AL11&lt;&gt;"",AI11=""),AND(BF11&gt;=BJ$30,BG11&gt;=BJ$34,BF11&lt;&gt;"",BE11=""),AND(BH11&gt;=BJ$30,BI11&gt;=BJ$34,BH11&lt;&gt;"",BE11=""),AND(CB11&gt;=CF$30,CC11&gt;=CF$34,CB11&lt;&gt;"",CA11=""),AND(CD11&gt;=CF$30,CE11&gt;=CF$34,CD11&lt;&gt;""),AND(DC11&gt;=DJ$30,DD11&gt;=DJ$34,DC11&lt;&gt;""),AND(DH11&gt;=DJ$30,DI11&gt;=DJ$34,DH11&lt;&gt;""),AND(EE11&gt;=EL$30,EF11&gt;=EL$34,EE11&lt;&gt;""),AND(EJ11&gt;=EL$30,EK11&gt;=EL$34,EJ11&lt;&gt;""),AND(FG11&gt;=FN$30,FH11&gt;=FN$34,FG11&lt;&gt;""),AND(FL11&gt;=FN$30,FM11&gt;=FN$34,FL11&lt;&gt;""),AND(GI11&gt;=GP$30,GJ11&gt;=GP$34,GI11&lt;&gt;""),AND(GN11&gt;=GP$30,GO11&gt;=GP$34,GN11&lt;&gt;""),AND(HK11&gt;=HR$30,HL11&gt;=HR$34,HK11&lt;&gt;""),AND(HP11&gt;=HR$30,HQ11&gt;=HR$34,HP11&lt;&gt;""),AND(IM11&gt;=IT$30,IN11&gt;=IT$34,IM11&lt;&gt;""),AND(IR11&gt;=IT$30,IS11&gt;=IT$34,IR11&lt;&gt;""),AND(JO11&gt;=JV$30,JP11&gt;=JV$34,JO11&lt;&gt;""),AND(JT11&gt;=JV$30,JU11&gt;=JV$34,JT11&lt;&gt;""),AND(KQ11&gt;=KX$30,KR11&gt;=KX$34,KQ11&lt;&gt;""),AND(KV11&gt;=KX$30,KW11&gt;=KX$34,KV11&lt;&gt;""),AND(LS11&gt;=LZ$30,LT11&gt;=LZ$34,LS11&lt;&gt;""),AND(LX11&gt;=LZ$30,LY11&gt;=LZ$34,LX11&lt;&gt;""),AND(MU11&gt;=NB$30,MV11&gt;=NB$34,MU11&lt;&gt;""),AND(MZ11&gt;=NB$30,NA11&gt;=NB$34,MZ11&lt;&gt;""),AND(NW11&gt;=OD$30,NX11&gt;=OD$34,NW11&lt;&gt;""),AND(OB11&gt;=OD$30,OC11&gt;=OD$34,OB11&lt;&gt;""),AND(OY11&gt;=PF$30,OZ11&gt;=PF$34,OY11&lt;&gt;""),AND(PD11&gt;=PF$30,PE11&gt;=PF$34,PD11&lt;&gt;""),AND(QA11&gt;=QH$30,QB11&gt;=QH$34,QA11&lt;&gt;""),AND(QF11&gt;=QH$30,QG11&gt;=QH$34,QF11&lt;&gt;""),AND(RC11&gt;=RJ$30,RD11&gt;=RJ$34,RC11&lt;&gt;""),AND(RH11&gt;=RJ$30,RI11&gt;=RJ$34,RH11&lt;&gt;""),AND(SE11&gt;=SL$30,SF11&gt;=SL$34,SE11&lt;&gt;""),AND(SJ11&gt;=SL$30,SK11&gt;=SL$34,SJ11&lt;&gt;"")),"Excellence",IF(I11="P","Worlds Team",IF(F11="P","National Team","")))))</f>
        <v>Worlds Team</v>
      </c>
      <c r="I11" s="3" t="str">
        <f>IF(OR(AND(AJ11&gt;=AN$29,AK11&gt;=AN$33,AJ11&lt;&gt;"",AI11=""),AND(AL11&gt;=AN$29,AM11&gt;=AN$33,AL11&lt;&gt;"",AI11=""),AND(BF11&gt;=BJ$29,BG11&gt;=BJ$33,BF11&lt;&gt;"",BE11=""),AND(BH11&gt;=BJ$29,BI11&gt;=BJ$33,BH11&lt;&gt;"",BE11=""),AND(CB11&gt;=CF$29,CC11&gt;=CF$33,CB11&lt;&gt;"",CA11=""),AND(CD11&gt;=CF$29,CE11&gt;=CF$33,CD11&lt;&gt;""),AND(DC11&gt;=DJ$29,DD11&gt;=DJ$33,DC11&lt;&gt;""),AND(DH11&gt;=DJ$29,DI11&gt;=DJ$33,DH11&lt;&gt;""),AND(EE11&gt;=EL$29,EF11&gt;=EL$33,EE11&lt;&gt;""),AND(EJ11&gt;=EL$29,EK11&gt;=EL$33,EJ11&lt;&gt;""),AND(FG11&gt;=FN$29,FH11&gt;=FN$33,FG11&lt;&gt;""),AND(FL11&gt;=FN$29,FM11&gt;=FN$33,FL11&lt;&gt;""),AND(GI11&gt;=GP$29,GJ11&gt;=GP$33,GI11&lt;&gt;""),AND(GN11&gt;=GP$29,GO11&gt;=GP$33,GN11&lt;&gt;""),AND(HK11&gt;=HR$29,HL11&gt;=HR$33,HK11&lt;&gt;""),AND(HP11&gt;=HR$29,HQ11&gt;=HR$33,HP11&lt;&gt;""),AND(IM11&gt;=IT$29,IN11&gt;=IT$33,IM11&lt;&gt;""),AND(IR11&gt;=IT$29,IS11&gt;=IT$33,IR11&lt;&gt;""),AND(JO11&gt;=JV$29,JP11&gt;=JV$33,JO11&lt;&gt;""),AND(JT11&gt;=JV$29,JU11&gt;=JV$33,JT11&lt;&gt;""),AND(KQ11&gt;=KX$29,KR11&gt;=KX$33,KQ11&lt;&gt;""),AND(KV11&gt;=KX$29,KW11&gt;=KX$33,KV11&lt;&gt;""),AND(LS11&gt;=LZ$29,LT11&gt;=LZ$33,LS11&lt;&gt;""),AND(LX11&gt;=LZ$29,LY11&gt;=LZ$33,LX11&lt;&gt;""),AND(MU11&gt;=NB$29,MV11&gt;=NB$33,MU11&lt;&gt;""),AND(MZ11&gt;=NB$29,NA11&gt;=NB$33,MZ11&lt;&gt;""),AND(NW11&gt;=OD$29,NX11&gt;=OD$33,NW11&lt;&gt;""),AND(OB11&gt;=OD$29,OC11&gt;=OD$33,OB11&lt;&gt;""),AND(OY11&gt;=PF$29,OZ11&gt;=PF$33,OY11&lt;&gt;""),AND(PD11&gt;=PF$29,PE11&gt;=PF$33,PD11&lt;&gt;""),AND(QA11&gt;=QH$29,QB11&gt;=QH$33,QA11&lt;&gt;""),AND(QF11&gt;=QH$29,QG11&gt;=QH$33,QF11&lt;&gt;""),AND(RC11&gt;=RJ$29,RD11&gt;=RJ$33,RC11&lt;&gt;""),AND(RH11&gt;=RJ$29,RI11&gt;=RJ$33,RH11&lt;&gt;""),AND(SE11&gt;=SL$29,SF11&gt;=SL$33,SE11&lt;&gt;""),AND(SJ11&gt;=SL$29,SK11&gt;=SL$33,SJ11&lt;&gt;"")),"P","")</f>
        <v>P</v>
      </c>
      <c r="J11" s="8">
        <f>IF(COUNT(AK11,BG11,CC11)&gt;0,LARGE((AK11,BG11,CC11),1),0)</f>
        <v>48.999999999999993</v>
      </c>
      <c r="K11" s="8" t="str">
        <f>IF(J11=0,"",IF(J11=CC11,$BK$1,IF(J11=BG11,$AO$1,IF(J11=AK11,$S$1,""))))</f>
        <v>2025 Nationals</v>
      </c>
      <c r="L11" s="8">
        <f>IF(COUNT(AK11,BG11,CC11)&gt;1,LARGE((AK11,BG11,CC11),2),0)</f>
        <v>48.900000000000006</v>
      </c>
      <c r="M11" s="8" t="str">
        <f>IF(K11=0,"",IF(AND(L11=J11,L11=AK11,K11=BG11),$S$1,IF(AND(L11=J11,L11=AK11,L11=CC11),$S$1,IF(AND(L11=J11,L11=CC11,L11=BG11),$AO$1,IF(L11=CC11,$BK$1,IF(L11=BG11,$AO$1,IF(L11=AK11,$S$1,"")))))))</f>
        <v>2025 3rd Domestic Trial</v>
      </c>
      <c r="N11" s="8">
        <f>IF(MAX(AM11,BI11,CE11)&gt;0,MAX(AM11,BI11,CE11),0)</f>
        <v>48.400000000000006</v>
      </c>
      <c r="O11" s="8" t="str">
        <f>IF(N11=0,"",IF(N11=CE11,$BK$1,IF(N11=BI11,$AO$1,IF(N11=AM11,$S$1,""))))</f>
        <v>2025 Nationals</v>
      </c>
      <c r="P11" s="8" t="str">
        <f>IF(MAX(CG11:CH11)&gt;0,MAX(CG11:CH11),"")</f>
        <v/>
      </c>
      <c r="Q11" s="11" t="str">
        <f>IF(P11="","",IF(P11=CG11,"("&amp;CG$2&amp;")",IF(P11=CH11,"("&amp;CH$2&amp;")")))</f>
        <v/>
      </c>
      <c r="R11" s="8" t="str">
        <f>IF(P11="","",IF(P11=CG11,IF(P11+IF(L11="",0,L11)=SF11,$RK$1,IF(P11+IF(L11="",0,L11)=RD11,$QI$1,IF(P11+IF(L11="",0,L11)=QB11,$PG$1,IF(P11+IF(L11="",0,L11)=OZ11,$OE$1,IF(P11+IF(L11="",0,L11)=NX11,$NC$1,IF(P11+IF(L11="",0,L11)=MV11,$MA$1,IF(P11+IF(L11="",0,L11)=LT11,$KY$1,IF(P11+IF(L11="",0,L11)=KR11,$JW$1,IF(P11+IF(L11="",0,L11)=JP11,$IU$1,IF(P11+IF(L11="",0,L11)=IN11,$HS$1,IF(P11+IF(L11="",0,L11)=HL11,$GQ$1,IF(P11+IF(L11="",0,L11)=GJ11,$FO$1,IF(P11+IF(L11="",0,L11)=FH11,$EM$1,IF(P11+IF(L11="",0,L11)=EF11,$DK$1,IF(P11+IF(L11="",0,L11)=DD11,$CI$1))))))))))))))),IF(P11=CH11,IF(P11+IF(N11="",0,N11)=SK11,$RK$1,IF(P11+IF(N11="",0,N11)=RI11,$QI$1,IF(P11+IF(N11="",0,N11)=QG11,$PG$1,IF(P11+IF(N11="",0,N11)=PE11,$OE$1,IF(P11+IF(N11="",0,N11)=OC11,$NC$1,IF(P11+IF(N11="",0,N11)=NA11,$MA$1,IF(P11+IF(N11="",0,N11)=LY11,$KY$1,IF(P11+IF(N11="",0,N11)=KW11,$JW$1,IF(P11+IF(N11="",0,N11)=JU11,$IU$1,IF(P11+IF(N11="",0,N11)=IS11,$HS$1,IF(P11+IF(N11="",0,N11)=HQ11,$GQ$1,IF(P11+IF(N11="",0,N11)=GO11,$FO$1,IF(P11+IF(N11="",0,N11)=FM11,$EM$1,IF(P11+IF(N11="",0,N11)=EK11,$DK$1,IF(P11+IF(N11="",0,N11)=DI11,$CI$1))))))))))))))))))</f>
        <v/>
      </c>
      <c r="S11" s="19">
        <v>19</v>
      </c>
      <c r="T11" s="19">
        <v>5.2</v>
      </c>
      <c r="U11" s="19">
        <v>0</v>
      </c>
      <c r="V11" s="19">
        <v>0</v>
      </c>
      <c r="W11" s="19">
        <v>18.5</v>
      </c>
      <c r="X11" s="19">
        <v>6.4</v>
      </c>
      <c r="Y11" s="19">
        <v>0.2</v>
      </c>
      <c r="Z11" s="19">
        <v>0</v>
      </c>
      <c r="AA11" s="19">
        <v>18.2</v>
      </c>
      <c r="AB11" s="19">
        <v>5.2</v>
      </c>
      <c r="AC11" s="19">
        <v>0.2</v>
      </c>
      <c r="AD11" s="19">
        <v>0</v>
      </c>
      <c r="AE11" s="19">
        <v>15.2</v>
      </c>
      <c r="AF11" s="19">
        <v>0</v>
      </c>
      <c r="AG11" s="19">
        <v>0.2</v>
      </c>
      <c r="AH11" s="19">
        <v>0</v>
      </c>
      <c r="AI11" s="27"/>
      <c r="AJ11" s="40">
        <f>IF(SUM(T11,X11)&gt;0,SUM(T11,X11),"")</f>
        <v>11.600000000000001</v>
      </c>
      <c r="AK11" s="40">
        <f>IF(SUM(S11:T11,V11:X11,Z11)-U11-Y11&gt;0,SUM(S11:T11,V11:X11,Z11)-U11-Y11,"")</f>
        <v>48.9</v>
      </c>
      <c r="AL11" s="40">
        <f>IF(SUM(AB11,AF11)&gt;0,SUM(AB11,AF11),"")</f>
        <v>5.2</v>
      </c>
      <c r="AM11" s="40">
        <f>IF(SUM(AA11:AB11,AD11:AF11,AH11)-SUM(AC11,AG11)&gt;0,SUM(AA11:AB11,AD11:AF11,AH11)-SUM(AC11,AG11),"")</f>
        <v>38.199999999999996</v>
      </c>
      <c r="AN11" s="40">
        <f>IF(SUM(AK11,AM11)&gt;0,SUM(AK11,AM11),"")</f>
        <v>87.1</v>
      </c>
      <c r="AO11" s="18">
        <v>18.8</v>
      </c>
      <c r="AP11" s="18">
        <v>6</v>
      </c>
      <c r="AQ11" s="18">
        <v>0.2</v>
      </c>
      <c r="AR11" s="18">
        <v>0.3</v>
      </c>
      <c r="AS11" s="18">
        <v>18.7</v>
      </c>
      <c r="AT11" s="18">
        <v>5.6</v>
      </c>
      <c r="AU11" s="18">
        <v>0.2</v>
      </c>
      <c r="AV11" s="18">
        <v>0</v>
      </c>
      <c r="AW11" s="18">
        <v>18.600000000000001</v>
      </c>
      <c r="AX11" s="18">
        <v>6</v>
      </c>
      <c r="AY11" s="18">
        <v>0.8</v>
      </c>
      <c r="AZ11" s="18">
        <v>0.3</v>
      </c>
      <c r="BA11" s="18">
        <v>18.7</v>
      </c>
      <c r="BB11" s="18">
        <v>5.6</v>
      </c>
      <c r="BC11" s="18">
        <v>0</v>
      </c>
      <c r="BD11" s="18">
        <v>0</v>
      </c>
      <c r="BE11" s="28"/>
      <c r="BF11" s="11">
        <f>IF(SUM(AP11,AT11)&gt;0,SUM(AP11,AT11),"")</f>
        <v>11.6</v>
      </c>
      <c r="BG11" s="11">
        <f>IF(SUM(AO11:AP11,AR11:AT11,AV11)-AQ11-AU11&gt;0,SUM(AO11:AP11,AR11:AT11,AV11)-AQ11-AU11,"")</f>
        <v>48.999999999999993</v>
      </c>
      <c r="BH11" s="11">
        <f>IF(SUM(AX11,BB11)&gt;0,SUM(AX11,BB11),"")</f>
        <v>11.6</v>
      </c>
      <c r="BI11" s="11">
        <f>IF(SUM(AW11:AX11,AZ11:BB11,BD11)-SUM(AY11,BC11)&gt;0,SUM(AW11:AX11,AZ11:BB11,BD11)-SUM(AY11,BC11),"")</f>
        <v>48.400000000000006</v>
      </c>
      <c r="BJ11" s="11">
        <f>IF(SUM(BG11,BI11)&gt;0,SUM(BG11,BI11),"")</f>
        <v>97.4</v>
      </c>
      <c r="BK11" s="19">
        <v>18.3</v>
      </c>
      <c r="BL11" s="19">
        <v>6.4</v>
      </c>
      <c r="BM11" s="19">
        <v>1</v>
      </c>
      <c r="BN11" s="19">
        <v>0.3</v>
      </c>
      <c r="BO11" s="19">
        <v>18.600000000000001</v>
      </c>
      <c r="BP11" s="19">
        <v>6.8</v>
      </c>
      <c r="BQ11" s="19">
        <v>0.8</v>
      </c>
      <c r="BR11" s="19">
        <v>0.3</v>
      </c>
      <c r="BS11" s="19">
        <v>18.5</v>
      </c>
      <c r="BT11" s="19">
        <v>6.4</v>
      </c>
      <c r="BU11" s="19">
        <v>0.8</v>
      </c>
      <c r="BV11" s="19">
        <v>0.3</v>
      </c>
      <c r="BW11" s="19">
        <v>18.7</v>
      </c>
      <c r="BX11" s="19">
        <v>6</v>
      </c>
      <c r="BY11" s="19">
        <v>1</v>
      </c>
      <c r="BZ11" s="19">
        <v>0</v>
      </c>
      <c r="CA11" s="27"/>
      <c r="CB11" s="40">
        <f>IF(SUM(BL11,BP11)&gt;0,SUM(BL11,BP11),"")</f>
        <v>13.2</v>
      </c>
      <c r="CC11" s="40">
        <f>IF(SUM(BK11:BL11,BN11:BP11,BR11)-BM11-BQ11&gt;0,SUM(BK11:BL11,BN11:BP11,BR11)-BM11-BQ11,"")</f>
        <v>48.900000000000006</v>
      </c>
      <c r="CD11" s="40">
        <f>IF(SUM(BT11,BX11)&gt;0,SUM(BT11,BX11),"")</f>
        <v>12.4</v>
      </c>
      <c r="CE11" s="40">
        <f>IF(SUM(BS11:BT11,BV11:BX11,BZ11)-SUM(BU11,BY11)&gt;0,SUM(BS11:BT11,BV11:BX11,BZ11)-SUM(BU11,BY11),"")</f>
        <v>48.1</v>
      </c>
      <c r="CF11" s="40">
        <f>IF(SUM(CC11,CE11)&gt;0,SUM(CC11,CE11),"")</f>
        <v>97</v>
      </c>
      <c r="CG11" s="51" t="str">
        <f>IF(MAX(DD11,EF11,FH11,GJ11,HL11,IN11,JP11,KR11,LT11,MV11,NX11,OZ11,QB11,RD11,SF11)-IF(L11="",0,L11)&gt;0.001,MAX(DD11,EF11,FH11,GJ11,HL11,IN11,JP11,KR11,LT11,MV11,NX11,OZ11,QB11,RD11,SF11)-IF(L11="",0,L11),"")</f>
        <v/>
      </c>
      <c r="CH11" s="51" t="str">
        <f>IF(MAX(DI11,EK11,FM11,GO11,HQ11,IS11,JU11,KW11,LY11,NA11,OC11,PE11,QG11,RI11,SK11)-IF(N11="",0,N11)&gt;0.001,MAX(DI11,EK11,FM11,GO11,HQ11,IS11,JU11,KW11,LY11,NA11,OC11,PE11,QG11,RI11,SK11)-IF(N11="",0,N11),"")</f>
        <v/>
      </c>
      <c r="CI11" s="17"/>
      <c r="CJ11" s="17"/>
      <c r="CK11" s="17"/>
      <c r="CL11" s="17"/>
      <c r="CM11" s="17"/>
      <c r="CN11" s="17"/>
      <c r="CO11" s="17"/>
      <c r="CP11" s="17"/>
      <c r="CQ11" s="17"/>
      <c r="CR11" s="17"/>
      <c r="CS11" s="17"/>
      <c r="CT11" s="17"/>
      <c r="CU11" s="17"/>
      <c r="CV11" s="17"/>
      <c r="CW11" s="17"/>
      <c r="CX11" s="17"/>
      <c r="CY11" s="17"/>
      <c r="CZ11" s="17"/>
      <c r="DA11" s="17"/>
      <c r="DB11" s="17"/>
      <c r="DC11" s="40" t="str">
        <f>IF(SUM(CJ11,CN11)&gt;0,SUM(CJ11,CN11),"")</f>
        <v/>
      </c>
      <c r="DD11" s="40" t="str">
        <f>IF(SUM(CI11:CJ11,CL11:CN11,CP11)-CK11-CO11&gt;0,SUM(CI11:CJ11,CL11:CN11,CP11)-CK11-CO11,"")</f>
        <v/>
      </c>
      <c r="DE11" s="40" t="str">
        <f>IF(SUM(CQ11:CR11,CT11)-CS11&gt;0,SUM(CQ11:CR11,CT11)-CS11,"")</f>
        <v/>
      </c>
      <c r="DF11" s="40" t="str">
        <f>IF(SUM(CJ11,CN11,CR11)&gt;0,SUM(CJ11,CN11,CR11),"")</f>
        <v/>
      </c>
      <c r="DG11" s="40" t="str">
        <f>IF(SUM(DD11,DE11)&gt;0,SUM(DD11,DE11),"")</f>
        <v/>
      </c>
      <c r="DH11" s="40" t="str">
        <f>IF(SUM(CV11,CZ11)&gt;0,SUM(CV11,CZ11),"")</f>
        <v/>
      </c>
      <c r="DI11" s="40" t="str">
        <f>IF(SUM(CU11:CV11,CX11:CZ11,DB11)-SUM(CW11,DA11)&gt;0,SUM(CU11:CV11,CX11:CZ11,DB11)-SUM(CW11,DA11),"")</f>
        <v/>
      </c>
      <c r="DJ11" s="40" t="str">
        <f>IF(SUM(DD11,DE11,DI11)&gt;0,SUM(DD11,DE11,DI11),"")</f>
        <v/>
      </c>
      <c r="DK11" s="18">
        <v>18.8</v>
      </c>
      <c r="DL11" s="18">
        <v>6</v>
      </c>
      <c r="DM11" s="18">
        <v>0.6</v>
      </c>
      <c r="DN11" s="18">
        <v>0</v>
      </c>
      <c r="DO11" s="18">
        <v>18.8</v>
      </c>
      <c r="DP11" s="18">
        <v>5.6</v>
      </c>
      <c r="DQ11" s="18">
        <v>0</v>
      </c>
      <c r="DR11" s="18">
        <v>0</v>
      </c>
      <c r="DS11" s="18"/>
      <c r="DT11" s="18"/>
      <c r="DU11" s="18"/>
      <c r="DV11" s="18"/>
      <c r="DW11" s="18"/>
      <c r="DX11" s="18"/>
      <c r="DY11" s="18"/>
      <c r="DZ11" s="18"/>
      <c r="EA11" s="18"/>
      <c r="EB11" s="18"/>
      <c r="EC11" s="18"/>
      <c r="ED11" s="18"/>
      <c r="EE11" s="11">
        <f>IF(SUM(DL11,DP11)&gt;0,SUM(DL11,DP11),"")</f>
        <v>11.6</v>
      </c>
      <c r="EF11" s="11">
        <f>IF(SUM(DK11:DL11,DN11:DP11,DR11)-DM11-DQ11&gt;0,SUM(DK11:DL11,DN11:DP11,DR11)-DM11-DQ11,"")</f>
        <v>48.6</v>
      </c>
      <c r="EG11" s="11" t="str">
        <f>IF(SUM(DS11:DT11,DV11)-DU11&gt;0,SUM(DS11:DT11,DV11)-DU11,"")</f>
        <v/>
      </c>
      <c r="EH11" s="11">
        <f>IF(SUM(DL11,DP11,DT11)&gt;0,SUM(DL11,DP11,DT11),"")</f>
        <v>11.6</v>
      </c>
      <c r="EI11" s="11">
        <f>IF(SUM(EF11,EG11)&gt;0,SUM(EF11,EG11),"")</f>
        <v>48.6</v>
      </c>
      <c r="EJ11" s="11" t="str">
        <f>IF(SUM(DX11,EB11)&gt;0,SUM(DX11,EB11),"")</f>
        <v/>
      </c>
      <c r="EK11" s="11" t="str">
        <f>IF(SUM(DW11:DX11,DZ11:EB11,ED11)-SUM(DY11,EC11)&gt;0,SUM(DW11:DX11,DZ11:EB11,ED11)-SUM(DY11,EC11),"")</f>
        <v/>
      </c>
      <c r="EL11" s="11">
        <f>IF(SUM(EF11,EG11,EK11)&gt;0,SUM(EF11,EG11,EK11),"")</f>
        <v>48.6</v>
      </c>
      <c r="EM11" s="17"/>
      <c r="EN11" s="17"/>
      <c r="EO11" s="17"/>
      <c r="EP11" s="17"/>
      <c r="EQ11" s="17"/>
      <c r="ER11" s="17"/>
      <c r="ES11" s="17"/>
      <c r="ET11" s="17"/>
      <c r="EU11" s="17"/>
      <c r="EV11" s="17"/>
      <c r="EW11" s="17"/>
      <c r="EX11" s="17"/>
      <c r="EY11" s="17"/>
      <c r="EZ11" s="17"/>
      <c r="FA11" s="17"/>
      <c r="FB11" s="17"/>
      <c r="FC11" s="17"/>
      <c r="FD11" s="17"/>
      <c r="FE11" s="17"/>
      <c r="FF11" s="17"/>
      <c r="FG11" s="40" t="str">
        <f>IF(SUM(EN11,ER11)&gt;0,SUM(EN11,ER11),"")</f>
        <v/>
      </c>
      <c r="FH11" s="40" t="str">
        <f>IF(SUM(EM11:EN11,EP11:ER11,ET11)-EO11-ES11&gt;0,SUM(EM11:EN11,EP11:ER11,ET11)-EO11-ES11,"")</f>
        <v/>
      </c>
      <c r="FI11" s="40" t="str">
        <f>IF(SUM(EU11:EV11,EX11)-EW11&gt;0,SUM(EU11:EV11,EX11)-EW11,"")</f>
        <v/>
      </c>
      <c r="FJ11" s="40" t="str">
        <f>IF(SUM(EN11,ER11,EV11)&gt;0,SUM(EN11,ER11,EV11),"")</f>
        <v/>
      </c>
      <c r="FK11" s="40" t="str">
        <f>IF(SUM(FH11,FI11)&gt;0,SUM(FH11,FI11),"")</f>
        <v/>
      </c>
      <c r="FL11" s="40" t="str">
        <f>IF(SUM(EZ11,FD11)&gt;0,SUM(EZ11,FD11),"")</f>
        <v/>
      </c>
      <c r="FM11" s="40" t="str">
        <f>IF(SUM(EY11:EZ11,FB11:FD11,FF11)-SUM(FA11,FE11)&gt;0,SUM(EY11:EZ11,FB11:FD11,FF11)-SUM(FA11,FE11),"")</f>
        <v/>
      </c>
      <c r="FN11" s="40" t="str">
        <f>IF(SUM(FH11,FI11,FM11)&gt;0,SUM(FH11,FI11,FM11),"")</f>
        <v/>
      </c>
      <c r="FO11" s="18"/>
      <c r="FP11" s="18"/>
      <c r="FQ11" s="18"/>
      <c r="FR11" s="18"/>
      <c r="FS11" s="18"/>
      <c r="FT11" s="18"/>
      <c r="FU11" s="18"/>
      <c r="FV11" s="18"/>
      <c r="FW11" s="18"/>
      <c r="FX11" s="18"/>
      <c r="FY11" s="18"/>
      <c r="FZ11" s="18"/>
      <c r="GA11" s="18"/>
      <c r="GB11" s="18"/>
      <c r="GC11" s="18"/>
      <c r="GD11" s="18"/>
      <c r="GE11" s="18"/>
      <c r="GF11" s="18"/>
      <c r="GG11" s="18"/>
      <c r="GH11" s="18"/>
      <c r="GI11" s="11" t="str">
        <f>IF(SUM(FP11,FT11)&gt;0,SUM(FP11,FT11),"")</f>
        <v/>
      </c>
      <c r="GJ11" s="11" t="str">
        <f>IF(SUM(FO11:FP11,FR11:FT11,FV11)-FQ11-FU11&gt;0,SUM(FO11:FP11,FR11:FT11,FV11)-FQ11-FU11,"")</f>
        <v/>
      </c>
      <c r="GK11" s="11" t="str">
        <f>IF(SUM(FW11:FX11,FZ11)-FY11&gt;0,SUM(FW11:FX11,FZ11)-FY11,"")</f>
        <v/>
      </c>
      <c r="GL11" s="11" t="str">
        <f>IF(SUM(FP11,FT11,FX11)&gt;0,SUM(FP11,FT11,FX11),"")</f>
        <v/>
      </c>
      <c r="GM11" s="11" t="str">
        <f>IF(SUM(GJ11,GK11)&gt;0,SUM(GJ11,GK11),"")</f>
        <v/>
      </c>
      <c r="GN11" s="11" t="str">
        <f>IF(SUM(GB11,GF11)&gt;0,SUM(GB11,GF11),"")</f>
        <v/>
      </c>
      <c r="GO11" s="11" t="str">
        <f>IF(SUM(GA11:GB11,GD11:GF11,GH11)-SUM(GC11,GG11)&gt;0,SUM(GA11:GB11,GD11:GF11,GH11)-SUM(GC11,GG11),"")</f>
        <v/>
      </c>
      <c r="GP11" s="11" t="str">
        <f>IF(SUM(GJ11,GK11,GO11)&gt;0,SUM(GJ11,GK11,GO11),"")</f>
        <v/>
      </c>
      <c r="GQ11" s="17"/>
      <c r="GR11" s="17"/>
      <c r="GS11" s="17"/>
      <c r="GT11" s="17"/>
      <c r="GU11" s="17"/>
      <c r="GV11" s="17"/>
      <c r="GW11" s="17"/>
      <c r="GX11" s="17"/>
      <c r="GY11" s="17"/>
      <c r="GZ11" s="17"/>
      <c r="HA11" s="17"/>
      <c r="HB11" s="17"/>
      <c r="HC11" s="17"/>
      <c r="HD11" s="17"/>
      <c r="HE11" s="17"/>
      <c r="HF11" s="17"/>
      <c r="HG11" s="17"/>
      <c r="HH11" s="17"/>
      <c r="HI11" s="17"/>
      <c r="HJ11" s="17"/>
      <c r="HK11" s="40" t="str">
        <f>IF(SUM(GR11,GV11)&gt;0,SUM(GR11,GV11),"")</f>
        <v/>
      </c>
      <c r="HL11" s="40" t="str">
        <f>IF(SUM(GQ11:GR11,GT11:GV11,GX11)-GS11-GW11&gt;0,SUM(GQ11:GR11,GT11:GV11,GX11)-GS11-GW11,"")</f>
        <v/>
      </c>
      <c r="HM11" s="40" t="str">
        <f>IF(SUM(GY11:GZ11,HB11)-HA11&gt;0,SUM(GY11:GZ11,HB11)-HA11,"")</f>
        <v/>
      </c>
      <c r="HN11" s="40" t="str">
        <f>IF(SUM(GR11,GV11,GZ11)&gt;0,SUM(GR11,GV11,GZ11),"")</f>
        <v/>
      </c>
      <c r="HO11" s="40" t="str">
        <f>IF(SUM(HL11,HM11)&gt;0,SUM(HL11,HM11),"")</f>
        <v/>
      </c>
      <c r="HP11" s="40" t="str">
        <f>IF(SUM(HD11,HH11)&gt;0,SUM(HD11,HH11),"")</f>
        <v/>
      </c>
      <c r="HQ11" s="40" t="str">
        <f>IF(SUM(HC11:HD11,HF11:HH11,HJ11)-SUM(HE11,HI11)&gt;0,SUM(HC11:HD11,HF11:HH11,HJ11)-SUM(HE11,HI11),"")</f>
        <v/>
      </c>
      <c r="HR11" s="40" t="str">
        <f>IF(SUM(HL11,HM11,HQ11)&gt;0,SUM(HL11,HM11,HQ11),"")</f>
        <v/>
      </c>
      <c r="HS11" s="18"/>
      <c r="HT11" s="18"/>
      <c r="HU11" s="18"/>
      <c r="HV11" s="18"/>
      <c r="HW11" s="18"/>
      <c r="HX11" s="18"/>
      <c r="HY11" s="18"/>
      <c r="HZ11" s="18"/>
      <c r="IA11" s="18"/>
      <c r="IB11" s="18"/>
      <c r="IC11" s="18"/>
      <c r="ID11" s="18"/>
      <c r="IE11" s="18"/>
      <c r="IF11" s="18"/>
      <c r="IG11" s="18"/>
      <c r="IH11" s="18"/>
      <c r="II11" s="18"/>
      <c r="IJ11" s="18"/>
      <c r="IK11" s="18"/>
      <c r="IL11" s="18"/>
      <c r="IM11" s="11" t="str">
        <f>IF(SUM(HT11,HX11)&gt;0,SUM(HT11,HX11),"")</f>
        <v/>
      </c>
      <c r="IN11" s="11" t="str">
        <f>IF(SUM(HS11:HT11,HV11:HX11,HZ11)-HU11-HY11&gt;0,SUM(HS11:HT11,HV11:HX11,HZ11)-HU11-HY11,"")</f>
        <v/>
      </c>
      <c r="IO11" s="11" t="str">
        <f>IF(SUM(IA11:IB11,ID11)-IC11&gt;0,SUM(IA11:IB11,ID11)-IC11,"")</f>
        <v/>
      </c>
      <c r="IP11" s="11" t="str">
        <f>IF(SUM(HT11,HX11,IB11)&gt;0,SUM(HT11,HX11,IB11),"")</f>
        <v/>
      </c>
      <c r="IQ11" s="11" t="str">
        <f>IF(SUM(IN11,IO11)&gt;0,SUM(IN11,IO11),"")</f>
        <v/>
      </c>
      <c r="IR11" s="11" t="str">
        <f>IF(SUM(IF11,IJ11)&gt;0,SUM(IF11,IJ11),"")</f>
        <v/>
      </c>
      <c r="IS11" s="11" t="str">
        <f>IF(SUM(IE11:IF11,IH11:IJ11,IL11)-SUM(IG11,IK11)&gt;0,SUM(IE11:IF11,IH11:IJ11,IL11)-SUM(IG11,IK11),"")</f>
        <v/>
      </c>
      <c r="IT11" s="11" t="str">
        <f>IF(SUM(IN11,IO11,IS11)&gt;0,SUM(IN11,IO11,IS11),"")</f>
        <v/>
      </c>
      <c r="IU11" s="17"/>
      <c r="IV11" s="17"/>
      <c r="IW11" s="17"/>
      <c r="IX11" s="17"/>
      <c r="IY11" s="17"/>
      <c r="IZ11" s="17"/>
      <c r="JA11" s="17"/>
      <c r="JB11" s="17"/>
      <c r="JC11" s="17"/>
      <c r="JD11" s="17"/>
      <c r="JE11" s="17"/>
      <c r="JF11" s="17"/>
      <c r="JG11" s="17"/>
      <c r="JH11" s="17"/>
      <c r="JI11" s="17"/>
      <c r="JJ11" s="17"/>
      <c r="JK11" s="17"/>
      <c r="JL11" s="17"/>
      <c r="JM11" s="17"/>
      <c r="JN11" s="17"/>
      <c r="JO11" s="40" t="str">
        <f>IF(SUM(IV11,IZ11)&gt;0,SUM(IV11,IZ11),"")</f>
        <v/>
      </c>
      <c r="JP11" s="40" t="str">
        <f>IF(SUM(IU11:IV11,IX11:IZ11,JB11)-IW11-JA11&gt;0,SUM(IU11:IV11,IX11:IZ11,JB11)-IW11-JA11,"")</f>
        <v/>
      </c>
      <c r="JQ11" s="40" t="str">
        <f>IF(SUM(JC11:JD11,JF11)-JE11&gt;0,SUM(JC11:JD11,JF11)-JE11,"")</f>
        <v/>
      </c>
      <c r="JR11" s="40" t="str">
        <f>IF(SUM(IV11,IZ11,JD11)&gt;0,SUM(IV11,IZ11,JD11),"")</f>
        <v/>
      </c>
      <c r="JS11" s="40" t="str">
        <f>IF(SUM(JP11,JQ11)&gt;0,SUM(JP11,JQ11),"")</f>
        <v/>
      </c>
      <c r="JT11" s="40" t="str">
        <f>IF(SUM(JH11,JL11)&gt;0,SUM(JH11,JL11),"")</f>
        <v/>
      </c>
      <c r="JU11" s="40" t="str">
        <f>IF(SUM(JG11:JH11,JJ11:JL11,JN11)-SUM(JI11,JM11)&gt;0,SUM(JG11:JH11,JJ11:JL11,JN11)-SUM(JI11,JM11),"")</f>
        <v/>
      </c>
      <c r="JV11" s="40" t="str">
        <f>IF(SUM(JP11,JQ11,JU11)&gt;0,SUM(JP11,JQ11,JU11),"")</f>
        <v/>
      </c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8"/>
      <c r="KM11" s="18"/>
      <c r="KN11" s="18"/>
      <c r="KO11" s="18"/>
      <c r="KP11" s="18"/>
      <c r="KQ11" s="11" t="str">
        <f>IF(SUM(JX11,KB11)&gt;0,SUM(JX11,KB11),"")</f>
        <v/>
      </c>
      <c r="KR11" s="11" t="str">
        <f>IF(SUM(JW11:JX11,JZ11:KB11,KD11)-JY11-KC11&gt;0,SUM(JW11:JX11,JZ11:KB11,KD11)-JY11-KC11,"")</f>
        <v/>
      </c>
      <c r="KS11" s="11" t="str">
        <f>IF(SUM(KE11:KF11,KH11)-KG11&gt;0,SUM(KE11:KF11,KH11)-KG11,"")</f>
        <v/>
      </c>
      <c r="KT11" s="11" t="str">
        <f>IF(SUM(JX11,KB11,KF11)&gt;0,SUM(JX11,KB11,KF11),"")</f>
        <v/>
      </c>
      <c r="KU11" s="11" t="str">
        <f>IF(SUM(KR11,KS11)&gt;0,SUM(KR11,KS11),"")</f>
        <v/>
      </c>
      <c r="KV11" s="11" t="str">
        <f>IF(SUM(KJ11,KN11)&gt;0,SUM(KJ11,KN11),"")</f>
        <v/>
      </c>
      <c r="KW11" s="11" t="str">
        <f>IF(SUM(KI11:KJ11,KL11:KN11,KP11)-SUM(KK11,KO11)&gt;0,SUM(KI11:KJ11,KL11:KN11,KP11)-SUM(KK11,KO11),"")</f>
        <v/>
      </c>
      <c r="KX11" s="11" t="str">
        <f>IF(SUM(KR11,KS11,KW11)&gt;0,SUM(KR11,KS11,KW11),"")</f>
        <v/>
      </c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40" t="str">
        <f>IF(SUM(KZ11,LD11)&gt;0,SUM(KZ11,LD11),"")</f>
        <v/>
      </c>
      <c r="LT11" s="40" t="str">
        <f>IF(SUM(KY11:KZ11,LB11:LD11,LF11)-LA11-LE11&gt;0,SUM(KY11:KZ11,LB11:LD11,LF11)-LA11-LE11,"")</f>
        <v/>
      </c>
      <c r="LU11" s="40" t="str">
        <f>IF(SUM(LG11:LH11,LJ11)-LI11&gt;0,SUM(LG11:LH11,LJ11)-LI11,"")</f>
        <v/>
      </c>
      <c r="LV11" s="40" t="str">
        <f>IF(SUM(KZ11,LD11,LH11)&gt;0,SUM(KZ11,LD11,LH11),"")</f>
        <v/>
      </c>
      <c r="LW11" s="40" t="str">
        <f>IF(SUM(LT11,LU11)&gt;0,SUM(LT11,LU11),"")</f>
        <v/>
      </c>
      <c r="LX11" s="40" t="str">
        <f>IF(SUM(LL11,LP11)&gt;0,SUM(LL11,LP11),"")</f>
        <v/>
      </c>
      <c r="LY11" s="40" t="str">
        <f>IF(SUM(LK11:LL11,LN11:LP11,LR11)-SUM(LM11,LQ11)&gt;0,SUM(LK11:LL11,LN11:LP11,LR11)-SUM(LM11,LQ11),"")</f>
        <v/>
      </c>
      <c r="LZ11" s="40" t="str">
        <f>IF(SUM(LT11,LU11,LY11)&gt;0,SUM(LT11,LU11,LY11),"")</f>
        <v/>
      </c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1" t="str">
        <f>IF(SUM(MB11,MF11)&gt;0,SUM(MB11,MF11),"")</f>
        <v/>
      </c>
      <c r="MV11" s="11" t="str">
        <f>IF(SUM(MA11:MB11,MD11:MF11,MH11)-MC11-MG11&gt;0,SUM(MA11:MB11,MD11:MF11,MH11)-MC11-MG11,"")</f>
        <v/>
      </c>
      <c r="MW11" s="11" t="str">
        <f>IF(SUM(MI11:MJ11,ML11)-MK11&gt;0,SUM(MI11:MJ11,ML11)-MK11,"")</f>
        <v/>
      </c>
      <c r="MX11" s="11" t="str">
        <f>IF(SUM(MB11,MF11,MJ11)&gt;0,SUM(MB11,MF11,MJ11),"")</f>
        <v/>
      </c>
      <c r="MY11" s="11" t="str">
        <f>IF(SUM(MV11,MW11)&gt;0,SUM(MV11,MW11),"")</f>
        <v/>
      </c>
      <c r="MZ11" s="11" t="str">
        <f>IF(SUM(MN11,MR11)&gt;0,SUM(MN11,MR11),"")</f>
        <v/>
      </c>
      <c r="NA11" s="11" t="str">
        <f>IF(SUM(MM11:MN11,MP11:MR11,MT11)-SUM(MO11,MS11)&gt;0,SUM(MM11:MN11,MP11:MR11,MT11)-SUM(MO11,MS11),"")</f>
        <v/>
      </c>
      <c r="NB11" s="11" t="str">
        <f>IF(SUM(MV11,MW11,NA11)&gt;0,SUM(MV11,MW11,NA11),"")</f>
        <v/>
      </c>
      <c r="NC11" s="17"/>
      <c r="ND11" s="17"/>
      <c r="NE11" s="17"/>
      <c r="NF11" s="17"/>
      <c r="NG11" s="17"/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40" t="str">
        <f>IF(SUM(ND11,NH11)&gt;0,SUM(ND11,NH11),"")</f>
        <v/>
      </c>
      <c r="NX11" s="40" t="str">
        <f>IF(SUM(NC11:ND11,NF11:NH11,NJ11)-NE11-NI11&gt;0,SUM(NC11:ND11,NF11:NH11,NJ11)-NE11-NI11,"")</f>
        <v/>
      </c>
      <c r="NY11" s="40" t="str">
        <f>IF(SUM(NK11:NL11,NN11)-NM11&gt;0,SUM(NK11:NL11,NN11)-NM11,"")</f>
        <v/>
      </c>
      <c r="NZ11" s="40" t="str">
        <f>IF(SUM(ND11,NH11,NL11)&gt;0,SUM(ND11,NH11,NL11),"")</f>
        <v/>
      </c>
      <c r="OA11" s="40" t="str">
        <f>IF(SUM(NX11,NY11)&gt;0,SUM(NX11,NY11),"")</f>
        <v/>
      </c>
      <c r="OB11" s="40" t="str">
        <f>IF(SUM(NP11,NT11)&gt;0,SUM(NP11,NT11),"")</f>
        <v/>
      </c>
      <c r="OC11" s="40" t="str">
        <f>IF(SUM(NO11:NP11,NR11:NT11,NV11)-SUM(NQ11,NU11)&gt;0,SUM(NO11:NP11,NR11:NT11,NV11)-SUM(NQ11,NU11),"")</f>
        <v/>
      </c>
      <c r="OD11" s="40" t="str">
        <f>IF(SUM(NX11,NY11,OC11)&gt;0,SUM(NX11,NY11,OC11),"")</f>
        <v/>
      </c>
      <c r="OE11" s="18"/>
      <c r="OF11" s="18"/>
      <c r="OG11" s="18"/>
      <c r="OH11" s="18"/>
      <c r="OI11" s="18"/>
      <c r="OJ11" s="18"/>
      <c r="OK11" s="18"/>
      <c r="OL11" s="18"/>
      <c r="OM11" s="18"/>
      <c r="ON11" s="18"/>
      <c r="OO11" s="18"/>
      <c r="OP11" s="18"/>
      <c r="OQ11" s="18"/>
      <c r="OR11" s="18"/>
      <c r="OS11" s="18"/>
      <c r="OT11" s="18"/>
      <c r="OU11" s="18"/>
      <c r="OV11" s="18"/>
      <c r="OW11" s="18"/>
      <c r="OX11" s="18"/>
      <c r="OY11" s="11" t="str">
        <f>IF(SUM(OF11,OJ11)&gt;0,SUM(OF11,OJ11),"")</f>
        <v/>
      </c>
      <c r="OZ11" s="11" t="str">
        <f>IF(SUM(OE11:OF11,OH11:OJ11,OL11)-OG11-OK11&gt;0,SUM(OE11:OF11,OH11:OJ11,OL11)-OG11-OK11,"")</f>
        <v/>
      </c>
      <c r="PA11" s="11" t="str">
        <f>IF(SUM(OM11:ON11,OP11)-OO11&gt;0,SUM(OM11:ON11,OP11)-OO11,"")</f>
        <v/>
      </c>
      <c r="PB11" s="11" t="str">
        <f>IF(SUM(OF11,OJ11,ON11)&gt;0,SUM(OF11,OJ11,ON11),"")</f>
        <v/>
      </c>
      <c r="PC11" s="11" t="str">
        <f>IF(SUM(OZ11,PA11)&gt;0,SUM(OZ11,PA11),"")</f>
        <v/>
      </c>
      <c r="PD11" s="11" t="str">
        <f>IF(SUM(OR11,OV11)&gt;0,SUM(OR11,OV11),"")</f>
        <v/>
      </c>
      <c r="PE11" s="11" t="str">
        <f>IF(SUM(OQ11:OR11,OT11:OV11,OX11)-SUM(OS11,OW11)&gt;0,SUM(OQ11:OR11,OT11:OV11,OX11)-SUM(OS11,OW11),"")</f>
        <v/>
      </c>
      <c r="PF11" s="11" t="str">
        <f>IF(SUM(OZ11,PA11,PE11)&gt;0,SUM(OZ11,PA11,PE11),"")</f>
        <v/>
      </c>
      <c r="PG11" s="17"/>
      <c r="PH11" s="17"/>
      <c r="PI11" s="17"/>
      <c r="PJ11" s="17"/>
      <c r="PK11" s="17"/>
      <c r="PL11" s="17"/>
      <c r="PM11" s="17"/>
      <c r="PN11" s="17"/>
      <c r="PO11" s="17"/>
      <c r="PP11" s="17"/>
      <c r="PQ11" s="17"/>
      <c r="PR11" s="17"/>
      <c r="PS11" s="17"/>
      <c r="PT11" s="17"/>
      <c r="PU11" s="17"/>
      <c r="PV11" s="17"/>
      <c r="PW11" s="17"/>
      <c r="PX11" s="17"/>
      <c r="PY11" s="17"/>
      <c r="PZ11" s="17"/>
      <c r="QA11" s="40" t="str">
        <f>IF(SUM(PH11,PL11)&gt;0,SUM(PH11,PL11),"")</f>
        <v/>
      </c>
      <c r="QB11" s="40" t="str">
        <f>IF(SUM(PG11:PH11,PJ11:PL11,PN11)-PI11-PM11&gt;0,SUM(PG11:PH11,PJ11:PL11,PN11)-PI11-PM11,"")</f>
        <v/>
      </c>
      <c r="QC11" s="40" t="str">
        <f>IF(SUM(PO11:PP11,PR11)-PQ11&gt;0,SUM(PO11:PP11,PR11)-PQ11,"")</f>
        <v/>
      </c>
      <c r="QD11" s="40" t="str">
        <f>IF(SUM(PH11,PL11,PP11)&gt;0,SUM(PH11,PL11,PP11),"")</f>
        <v/>
      </c>
      <c r="QE11" s="40" t="str">
        <f>IF(SUM(QB11,QC11)&gt;0,SUM(QB11,QC11),"")</f>
        <v/>
      </c>
      <c r="QF11" s="40" t="str">
        <f>IF(SUM(PT11,PX11)&gt;0,SUM(PT11,PX11),"")</f>
        <v/>
      </c>
      <c r="QG11" s="40" t="str">
        <f>IF(SUM(PS11:PT11,PV11:PX11,PZ11)-SUM(PU11,PY11)&gt;0,SUM(PS11:PT11,PV11:PX11,PZ11)-SUM(PU11,PY11),"")</f>
        <v/>
      </c>
      <c r="QH11" s="40" t="str">
        <f>IF(SUM(QB11,QC11,QG11)&gt;0,SUM(QB11,QC11,QG11),"")</f>
        <v/>
      </c>
      <c r="QI11" s="18"/>
      <c r="QJ11" s="18"/>
      <c r="QK11" s="18"/>
      <c r="QL11" s="18"/>
      <c r="QM11" s="18"/>
      <c r="QN11" s="18"/>
      <c r="QO11" s="18"/>
      <c r="QP11" s="18"/>
      <c r="QQ11" s="18"/>
      <c r="QR11" s="18"/>
      <c r="QS11" s="18"/>
      <c r="QT11" s="18"/>
      <c r="QU11" s="18"/>
      <c r="QV11" s="18"/>
      <c r="QW11" s="18"/>
      <c r="QX11" s="18"/>
      <c r="QY11" s="18"/>
      <c r="QZ11" s="18"/>
      <c r="RA11" s="18"/>
      <c r="RB11" s="18"/>
      <c r="RC11" s="11" t="str">
        <f>IF(SUM(QJ11,QN11)&gt;0,SUM(QJ11,QN11),"")</f>
        <v/>
      </c>
      <c r="RD11" s="11" t="str">
        <f>IF(SUM(QI11:QJ11,QL11:QN11,QP11)-QK11-QO11&gt;0,SUM(QI11:QJ11,QL11:QN11,QP11)-QK11-QO11,"")</f>
        <v/>
      </c>
      <c r="RE11" s="11" t="str">
        <f>IF(SUM(QQ11:QR11,QT11)-QS11&gt;0,SUM(QQ11:QR11,QT11)-QS11,"")</f>
        <v/>
      </c>
      <c r="RF11" s="11" t="str">
        <f>IF(SUM(QJ11,QN11,QR11)&gt;0,SUM(QJ11,QN11,QR11),"")</f>
        <v/>
      </c>
      <c r="RG11" s="11" t="str">
        <f>IF(SUM(RD11,RE11)&gt;0,SUM(RD11,RE11),"")</f>
        <v/>
      </c>
      <c r="RH11" s="11" t="str">
        <f>IF(SUM(QV11,QZ11)&gt;0,SUM(QV11,QZ11),"")</f>
        <v/>
      </c>
      <c r="RI11" s="11" t="str">
        <f>IF(SUM(QU11:QV11,QX11:QZ11,RB11)-SUM(QW11,RA11)&gt;0,SUM(QU11:QV11,QX11:QZ11,RB11)-SUM(QW11,RA11),"")</f>
        <v/>
      </c>
      <c r="RJ11" s="11" t="str">
        <f>IF(SUM(RD11,RE11,RI11)&gt;0,SUM(RD11,RE11,RI11),"")</f>
        <v/>
      </c>
      <c r="RK11" s="17"/>
      <c r="RL11" s="17"/>
      <c r="RM11" s="17"/>
      <c r="RN11" s="17"/>
      <c r="RO11" s="17"/>
      <c r="RP11" s="17"/>
      <c r="RQ11" s="17"/>
      <c r="RR11" s="17"/>
      <c r="RS11" s="17"/>
      <c r="RT11" s="17"/>
      <c r="RU11" s="17"/>
      <c r="RV11" s="17"/>
      <c r="RW11" s="17"/>
      <c r="RX11" s="17"/>
      <c r="RY11" s="17"/>
      <c r="RZ11" s="17"/>
      <c r="SA11" s="17"/>
      <c r="SB11" s="17"/>
      <c r="SC11" s="17"/>
      <c r="SD11" s="17"/>
      <c r="SE11" s="40" t="str">
        <f>IF(SUM(RL11,RP11)&gt;0,SUM(RL11,RP11),"")</f>
        <v/>
      </c>
      <c r="SF11" s="40" t="str">
        <f>IF(SUM(RK11:RL11,RN11:RP11,RR11)-RM11-RQ11&gt;0,SUM(RK11:RL11,RN11:RP11,RR11)-RM11-RQ11,"")</f>
        <v/>
      </c>
      <c r="SG11" s="40" t="str">
        <f>IF(SUM(RS11:RT11,RV11)-RU11&gt;0,SUM(RS11:RT11,RV11)-RU11,"")</f>
        <v/>
      </c>
      <c r="SH11" s="40" t="str">
        <f>IF(SUM(RL11,RP11,RT11)&gt;0,SUM(RL11,RP11,RT11),"")</f>
        <v/>
      </c>
      <c r="SI11" s="40" t="str">
        <f>IF(SUM(SF11,SG11)&gt;0,SUM(SF11,SG11),"")</f>
        <v/>
      </c>
      <c r="SJ11" s="40" t="str">
        <f>IF(SUM(RX11,SB11)&gt;0,SUM(RX11,SB11),"")</f>
        <v/>
      </c>
      <c r="SK11" s="40" t="str">
        <f>IF(SUM(RW11:RX11,RZ11:SB11,SD11)-SUM(RY11,SC11)&gt;0,SUM(RW11:RX11,RZ11:SB11,SD11)-SUM(RY11,SC11),"")</f>
        <v/>
      </c>
      <c r="SL11" s="40" t="str">
        <f>IF(SUM(SF11,SG11,SK11)&gt;0,SUM(SF11,SG11,SK11),"")</f>
        <v/>
      </c>
      <c r="SM11" s="26">
        <f>IF($CA11="P",BK11,(BK11+AO11)/2)</f>
        <v>18.55</v>
      </c>
      <c r="SN11" s="26">
        <f>IF($CA11="P",BL11,(BL11+AP11)/2)</f>
        <v>6.2</v>
      </c>
      <c r="SO11" s="26">
        <f>IF($CA11="P",BM11,(BM11+AQ11)/2)</f>
        <v>0.6</v>
      </c>
      <c r="SP11" s="26">
        <f>IF($CA11="P",BN11,(BN11+AR11)/2)</f>
        <v>0.3</v>
      </c>
      <c r="SQ11" s="26">
        <f>IF($CA11="P",BO11,(BO11+AS11)/2)</f>
        <v>18.649999999999999</v>
      </c>
      <c r="SR11" s="26">
        <f>IF($CA11="P",BP11,(BP11+AT11)/2)</f>
        <v>6.1999999999999993</v>
      </c>
      <c r="SS11" s="26">
        <f>IF($CA11="P",BQ11,(BQ11+AU11)/2)</f>
        <v>0.5</v>
      </c>
      <c r="ST11" s="26">
        <f>IF($CA11="P",BR11,(BR11+AV11)/2)</f>
        <v>0.15</v>
      </c>
      <c r="SU11" s="26">
        <f>IF($CA11="P",BS11,(BS11+AW11)/2)</f>
        <v>18.55</v>
      </c>
      <c r="SV11" s="26">
        <f>IF($CA11="P",BT11,(BT11+AX11)/2)</f>
        <v>6.2</v>
      </c>
      <c r="SW11" s="26">
        <f>IF($CA11="P",BU11,(BU11+AY11)/2)</f>
        <v>0.8</v>
      </c>
      <c r="SX11" s="26">
        <f>IF($CA11="P",BV11,(BV11+AZ11)/2)</f>
        <v>0.3</v>
      </c>
      <c r="SY11" s="26">
        <f>IF($CA11="P",BW11,(BW11+BA11)/2)</f>
        <v>18.7</v>
      </c>
      <c r="SZ11" s="26">
        <f>IF($CA11="P",BX11,(BX11+BB11)/2)</f>
        <v>5.8</v>
      </c>
      <c r="TA11" s="26">
        <f>IF($CA11="P",BY11,(BY11+BC11)/2)</f>
        <v>0.5</v>
      </c>
      <c r="TB11" s="26">
        <f>IF($CA11="P",BZ11,(BZ11+BD11)/2)</f>
        <v>0</v>
      </c>
      <c r="TC11" s="28" t="s">
        <v>53</v>
      </c>
      <c r="TD11" s="11">
        <f>IF(SUM(SN11,SR11)&gt;0,SUM(SN11,SR11),"")</f>
        <v>12.399999999999999</v>
      </c>
      <c r="TE11" s="11">
        <f>IF(SUM(SM11:SN11,SP11:SR11,ST11)-SO11-SS11&gt;0,SUM(SM11:SN11,SP11:SR11,ST11)-SO11-SS11,"")</f>
        <v>48.95</v>
      </c>
      <c r="TF11" s="11">
        <f>IF(SUM(SV11,SZ11)&gt;0,SUM(SV11,SZ11),"")</f>
        <v>12</v>
      </c>
      <c r="TG11" s="11">
        <f>IF(SUM(SU11:SV11,SX11:SZ11,TB11)-SUM(SW11,TA11)&gt;0,SUM(SU11:SV11,SX11:SZ11,TB11)-SUM(SW11,TA11),"")</f>
        <v>48.25</v>
      </c>
      <c r="TH11" s="11">
        <f>IF(SUM(TE11,TG11)&gt;0,SUM(TE11,TG11),"")</f>
        <v>97.2</v>
      </c>
    </row>
    <row r="12" spans="1:528" x14ac:dyDescent="0.2">
      <c r="A12" s="4" cm="1">
        <f t="array" ref="A12">IF(AND(H12&lt;&gt;"",H12&lt;&gt;"No DD"),SUMPRODUCT((H$4:H$26&lt;&gt;"")*(H$4:H$26&lt;&gt;"No DD")*(E$4:E$26&gt;E12))+1,IF(H12="No DD",SUMPRODUCT((H$4:H$26="No DD")*(E$4:E$26&gt;E12))+1+SUMPRODUCT((H$4:H$26&lt;&gt;"")*(H$4:H$26&lt;&gt;"No DD")),""))</f>
        <v>9</v>
      </c>
      <c r="B12" s="5" t="s">
        <v>176</v>
      </c>
      <c r="C12" s="4" t="s">
        <v>3</v>
      </c>
      <c r="D12" s="4">
        <v>2002</v>
      </c>
      <c r="E12" s="9">
        <f>SUM(J12:P12)+SUM(J12:M12)*0.0000001+SUM(J12)*0.0000000000001</f>
        <v>145.40000895000472</v>
      </c>
      <c r="F12" s="3" t="str">
        <f>IF(OR(AND(AJ12&gt;=AN$28,AK12&gt;=AN$32,AJ12&lt;&gt;"",AI12=""),AND(AL12&gt;=AN$28,AM12&gt;=AN$32,AL12&lt;&gt;"",AI12=""),AND(BF12&gt;=BJ$28,BG12&gt;=BJ$32,BF12&lt;&gt;"",BE12=""),AND(BH12&gt;=BJ$28,BI12&gt;=BJ$32,BH12&lt;&gt;"",BE12=""),AND(CB12&gt;=CF$28,CC12&gt;=CF$32,CB12&lt;&gt;"",CA12=""),AND(CD12&gt;=CF$28,CE12&gt;=CF$32,CD12&lt;&gt;""),AND(DC12&gt;=DJ$28,DD12&gt;=DJ$32,DC12&lt;&gt;""),AND(DH12&gt;=DJ$28,DI12&gt;=DJ$32,DH12&lt;&gt;""),AND(EE12&gt;=EL$28,EF12&gt;=EL$32,EE12&lt;&gt;""),AND(EJ12&gt;=EL$28,EK12&gt;=EL$32,EJ12&lt;&gt;""),AND(FG12&gt;=FN$28,FH12&gt;=FN$32,FG12&lt;&gt;""),AND(FL12&gt;=FN$28,FM12&gt;=FN$32,FL12&lt;&gt;""),AND(GI12&gt;=GP$28,GJ12&gt;=GP$32,GI12&lt;&gt;""),AND(GN12&gt;=GP$28,GO12&gt;=GP$32,GN12&lt;&gt;""),AND(HK12&gt;=HR$28,HL12&gt;=HR$32,HK12&lt;&gt;""),AND(HP12&gt;=HR$28,HQ12&gt;=HR$32,HP12&lt;&gt;""),AND(IM12&gt;=IT$28,IN12&gt;=IT$32,IM12&lt;&gt;""),AND(IR12&gt;=IT$28,IS12&gt;=IT$32,IR12&lt;&gt;""),AND(JO12&gt;=JV$28,JP12&gt;=JV$32,JO12&lt;&gt;""),AND(JT12&gt;=JV$28,JU12&gt;=JV$32,JT12&lt;&gt;""),AND(KQ12&gt;=KX$28,KR12&gt;=KX$32,KQ12&lt;&gt;""),AND(KV12&gt;=KX$28,KW12&gt;=KX$32,KV12&lt;&gt;""),AND(LS12&gt;=LZ$28,LT12&gt;=LZ$32,LS12&lt;&gt;""),AND(LX12&gt;=LZ$28,LY12&gt;=LZ$32,LX12&lt;&gt;""),AND(MU12&gt;=NB$28,MV12&gt;=NB$32,MU12&lt;&gt;""),AND(MZ12&gt;=NB$28,NA12&gt;=NB$32,MZ12&lt;&gt;""),AND(NW12&gt;=OD$28,NX12&gt;=OD$32,NW12&lt;&gt;""),AND(OB12&gt;=OD$28,OC12&gt;=OD$32,OB12&lt;&gt;""),AND(OY12&gt;=PF$28,OZ12&gt;=PF$32,OY12&lt;&gt;""),AND(PD12&gt;=PF$28,PE12&gt;=PF$32,PD12&lt;&gt;""),AND(QA12&gt;=QH$28,QB12&gt;=QH$32,QA12&lt;&gt;""),AND(QF12&gt;=QH$28,QG12&gt;=QH$32,QF12&lt;&gt;""),AND(RC12&gt;=RJ$28,RD12&gt;=RJ$32,RC12&lt;&gt;""),AND(RH12&gt;=RJ$28,RI12&gt;=RJ$32,RH12&lt;&gt;""),AND(SE12&gt;=SL$28,SF12&gt;=SL$32,SE12&lt;&gt;""),AND(SJ12&gt;=SL$28,SK12&gt;=SL$32,SJ12&lt;&gt;"")),"P","")</f>
        <v>P</v>
      </c>
      <c r="G12" s="3" t="str">
        <f>IF(OR(AND(AK12&gt;=AN$32,AK12&lt;&gt;"",AI12=""),AND(AM12&gt;=AN$32,AM12&lt;&gt;"",AI12=""),AND(BG12&gt;=BJ$32,BG12&lt;&gt;"",BE12=""),AND(BI12&gt;=BJ$32,BI12&lt;&gt;"",BE12=""),AND(CC12&gt;=CF$32,CC12&lt;&gt;"",CA12=""),AND(CE12&gt;=CF$32,CE12&lt;&gt;"",CA12=""),AND(DD12&gt;=DJ$32,DD12&lt;&gt;""),AND(DI12&gt;=DJ$32,DI12&lt;&gt;""),AND(EF12&gt;=EL$32,EF12&lt;&gt;""),AND(EK12&gt;=EL$32,EK12&lt;&gt;""),AND(FH12&gt;=FN$32,FH12&lt;&gt;""),AND(FM12&gt;=FN$32,FM12&lt;&gt;""),AND(GJ12&gt;=GP$32,GJ12&lt;&gt;""),AND(GO12&gt;=GP$32,GO12&lt;&gt;""),AND(HL12&gt;=HR$32,HL12&lt;&gt;""),AND(HQ12&gt;=HR$32,HQ12&lt;&gt;""),AND(IN12&gt;=IT$32,IN12&lt;&gt;""),AND(IS12&gt;=IT$32,IS12&lt;&gt;""),AND(JP12&gt;=JV$32,JP12&lt;&gt;""),AND(JU12&gt;=JV$32,JU12&lt;&gt;""),AND(KR12&gt;=KX$32,KR12&lt;&gt;""),AND(KW12&gt;=KX$32,KW12&lt;&gt;""),AND(LT12&gt;=LZ$32,LT12&lt;&gt;""),AND(LY12&gt;=LZ$32,LY12&lt;&gt;""),AND(MV12&gt;=NB$32,MV12&lt;&gt;""),AND(NA12&gt;=NB$32,NA12&lt;&gt;""),AND(NX12&gt;=OD$32,NX12&lt;&gt;""),AND(OC12&gt;=OD$32,OC12&lt;&gt;""),AND(OZ12&gt;=PF$32,OZ12&lt;&gt;""),AND(PE12&gt;=PF$32,PE12&lt;&gt;""),AND(QB12&gt;=QH$32,QB12&lt;&gt;""),AND(QG12&gt;=QH$32,QG12&lt;&gt;""),AND(RD12&gt;=RJ$32,RD12&lt;&gt;""),AND(RI12&gt;=RJ$32,RI12&lt;&gt;""),AND(SF12&gt;=SL$32,SF12&lt;&gt;""),AND(SK12&gt;=SL$32,SK12&lt;&gt;"")),"P","")</f>
        <v>P</v>
      </c>
      <c r="H12" s="36" t="str">
        <f>IF(AND(G12="P",F12=""),"No DD",IF(OR(AND(AJ12&gt;=AN$31,AK12&gt;=AN$35,AJ12&lt;&gt;"",AI12=""),AND(AL12&gt;=AN$31,AM12&gt;=AN$35,AL12&lt;&gt;"",AI12=""),AND(BF12&gt;=BJ$31,BG12&gt;=BJ$35,BF12&lt;&gt;"",BE12=""),AND(BH12&gt;=BJ$31,BI12&gt;=BJ$35,BH12&lt;&gt;"",BE12=""),AND(CB12&gt;=CF$31,CC12&gt;=CF$35,CB12&lt;&gt;"",CA12=""),AND(CD12&gt;=CF$31,CE12&gt;=CF$35,CD12&lt;&gt;""),AND(DC12&gt;=DJ$31,DD12&gt;=DJ$35,DC12&lt;&gt;""),AND(DH12&gt;=DJ$31,DI12&gt;=DJ$35,DH12&lt;&gt;""),AND(EE12&gt;=EL$31,EF12&gt;=EL$35,EE12&lt;&gt;""),AND(EJ12&gt;=EL$31,EK12&gt;=EL$35,EJ12&lt;&gt;""),AND(FG12&gt;=FN$31,FH12&gt;=FN$35,FG12&lt;&gt;""),AND(FL12&gt;=FN$31,FM12&gt;=FN$35,FL12&lt;&gt;""),AND(GI12&gt;=GP$31,GJ12&gt;=GP$35,GI12&lt;&gt;""),AND(GN12&gt;=GP$31,GO12&gt;=GP$35,GN12&lt;&gt;""),AND(HK12&gt;=HR$31,HL12&gt;=HR$35,HK12&lt;&gt;""),AND(HP12&gt;=HR$31,HQ12&gt;=HR$35,HP12&lt;&gt;""),AND(IM12&gt;=IT$31,IN12&gt;=IT$35,IM12&lt;&gt;""),AND(IR12&gt;=IT$31,IS12&gt;=IT$35,IR12&lt;&gt;""),AND(JO12&gt;=JV$31,JP12&gt;=JV$35,JO12&lt;&gt;""),AND(JT12&gt;=JV$31,JU12&gt;=JV$35,JT12&lt;&gt;""),AND(KQ12&gt;=KX$31,KR12&gt;=KX$35,KQ12&lt;&gt;""),AND(KV12&gt;=KX$31,KW12&gt;=KX$35,KV12&lt;&gt;""),AND(LS12&gt;=LZ$31,LT12&gt;=LZ$35,LS12&lt;&gt;""),AND(LX12&gt;=LZ$31,LY12&gt;=LZ$35,LX12&lt;&gt;""),AND(MU12&gt;=NB$31,MV12&gt;=NB$35,MU12&lt;&gt;""),AND(MZ12&gt;=NB$31,NA12&gt;=NB$35,MZ12&lt;&gt;""),AND(NW12&gt;=OD$31,NX12&gt;=OD$35,NW12&lt;&gt;""),AND(OB12&gt;=OD$31,OC12&gt;=OD$35,OB12&lt;&gt;""),AND(OY12&gt;=PF$31,OZ12&gt;=PF$35,OY12&lt;&gt;""),AND(PD12&gt;=PF$31,PE12&gt;=PF$35,PD12&lt;&gt;""),AND(QA12&gt;=QH$31,QB12&gt;=QH$35,QA12&lt;&gt;""),AND(QF12&gt;=QH$31,QG12&gt;=QH$35,QF12&lt;&gt;""),AND(RC12&gt;=RJ$31,RD12&gt;=RJ$35,RC12&lt;&gt;""),AND(RH12&gt;=RJ$31,RI12&gt;=RJ$35,RH12&lt;&gt;""),AND(SE12&gt;=SL$31,SF12&gt;=SL$35,SE12&lt;&gt;""),AND(SJ12&gt;=SL$31,SK12&gt;=SL$35,SJ12&lt;&gt;"")),"Merit",IF(OR(AND(AJ12&gt;=AN$30,AK12&gt;=AN$34,AJ12&lt;&gt;"",AI12=""),AND(AL12&gt;=AN$30,AM12&gt;=AN$34,AL12&lt;&gt;"",AI12=""),AND(BF12&gt;=BJ$30,BG12&gt;=BJ$34,BF12&lt;&gt;"",BE12=""),AND(BH12&gt;=BJ$30,BI12&gt;=BJ$34,BH12&lt;&gt;"",BE12=""),AND(CB12&gt;=CF$30,CC12&gt;=CF$34,CB12&lt;&gt;"",CA12=""),AND(CD12&gt;=CF$30,CE12&gt;=CF$34,CD12&lt;&gt;""),AND(DC12&gt;=DJ$30,DD12&gt;=DJ$34,DC12&lt;&gt;""),AND(DH12&gt;=DJ$30,DI12&gt;=DJ$34,DH12&lt;&gt;""),AND(EE12&gt;=EL$30,EF12&gt;=EL$34,EE12&lt;&gt;""),AND(EJ12&gt;=EL$30,EK12&gt;=EL$34,EJ12&lt;&gt;""),AND(FG12&gt;=FN$30,FH12&gt;=FN$34,FG12&lt;&gt;""),AND(FL12&gt;=FN$30,FM12&gt;=FN$34,FL12&lt;&gt;""),AND(GI12&gt;=GP$30,GJ12&gt;=GP$34,GI12&lt;&gt;""),AND(GN12&gt;=GP$30,GO12&gt;=GP$34,GN12&lt;&gt;""),AND(HK12&gt;=HR$30,HL12&gt;=HR$34,HK12&lt;&gt;""),AND(HP12&gt;=HR$30,HQ12&gt;=HR$34,HP12&lt;&gt;""),AND(IM12&gt;=IT$30,IN12&gt;=IT$34,IM12&lt;&gt;""),AND(IR12&gt;=IT$30,IS12&gt;=IT$34,IR12&lt;&gt;""),AND(JO12&gt;=JV$30,JP12&gt;=JV$34,JO12&lt;&gt;""),AND(JT12&gt;=JV$30,JU12&gt;=JV$34,JT12&lt;&gt;""),AND(KQ12&gt;=KX$30,KR12&gt;=KX$34,KQ12&lt;&gt;""),AND(KV12&gt;=KX$30,KW12&gt;=KX$34,KV12&lt;&gt;""),AND(LS12&gt;=LZ$30,LT12&gt;=LZ$34,LS12&lt;&gt;""),AND(LX12&gt;=LZ$30,LY12&gt;=LZ$34,LX12&lt;&gt;""),AND(MU12&gt;=NB$30,MV12&gt;=NB$34,MU12&lt;&gt;""),AND(MZ12&gt;=NB$30,NA12&gt;=NB$34,MZ12&lt;&gt;""),AND(NW12&gt;=OD$30,NX12&gt;=OD$34,NW12&lt;&gt;""),AND(OB12&gt;=OD$30,OC12&gt;=OD$34,OB12&lt;&gt;""),AND(OY12&gt;=PF$30,OZ12&gt;=PF$34,OY12&lt;&gt;""),AND(PD12&gt;=PF$30,PE12&gt;=PF$34,PD12&lt;&gt;""),AND(QA12&gt;=QH$30,QB12&gt;=QH$34,QA12&lt;&gt;""),AND(QF12&gt;=QH$30,QG12&gt;=QH$34,QF12&lt;&gt;""),AND(RC12&gt;=RJ$30,RD12&gt;=RJ$34,RC12&lt;&gt;""),AND(RH12&gt;=RJ$30,RI12&gt;=RJ$34,RH12&lt;&gt;""),AND(SE12&gt;=SL$30,SF12&gt;=SL$34,SE12&lt;&gt;""),AND(SJ12&gt;=SL$30,SK12&gt;=SL$34,SJ12&lt;&gt;"")),"Excellence",IF(I12="P","Worlds Team",IF(F12="P","National Team","")))))</f>
        <v>Excellence</v>
      </c>
      <c r="I12" s="3" t="str">
        <f>IF(OR(AND(AJ12&gt;=AN$29,AK12&gt;=AN$33,AJ12&lt;&gt;"",AI12=""),AND(AL12&gt;=AN$29,AM12&gt;=AN$33,AL12&lt;&gt;"",AI12=""),AND(BF12&gt;=BJ$29,BG12&gt;=BJ$33,BF12&lt;&gt;"",BE12=""),AND(BH12&gt;=BJ$29,BI12&gt;=BJ$33,BH12&lt;&gt;"",BE12=""),AND(CB12&gt;=CF$29,CC12&gt;=CF$33,CB12&lt;&gt;"",CA12=""),AND(CD12&gt;=CF$29,CE12&gt;=CF$33,CD12&lt;&gt;""),AND(DC12&gt;=DJ$29,DD12&gt;=DJ$33,DC12&lt;&gt;""),AND(DH12&gt;=DJ$29,DI12&gt;=DJ$33,DH12&lt;&gt;""),AND(EE12&gt;=EL$29,EF12&gt;=EL$33,EE12&lt;&gt;""),AND(EJ12&gt;=EL$29,EK12&gt;=EL$33,EJ12&lt;&gt;""),AND(FG12&gt;=FN$29,FH12&gt;=FN$33,FG12&lt;&gt;""),AND(FL12&gt;=FN$29,FM12&gt;=FN$33,FL12&lt;&gt;""),AND(GI12&gt;=GP$29,GJ12&gt;=GP$33,GI12&lt;&gt;""),AND(GN12&gt;=GP$29,GO12&gt;=GP$33,GN12&lt;&gt;""),AND(HK12&gt;=HR$29,HL12&gt;=HR$33,HK12&lt;&gt;""),AND(HP12&gt;=HR$29,HQ12&gt;=HR$33,HP12&lt;&gt;""),AND(IM12&gt;=IT$29,IN12&gt;=IT$33,IM12&lt;&gt;""),AND(IR12&gt;=IT$29,IS12&gt;=IT$33,IR12&lt;&gt;""),AND(JO12&gt;=JV$29,JP12&gt;=JV$33,JO12&lt;&gt;""),AND(JT12&gt;=JV$29,JU12&gt;=JV$33,JT12&lt;&gt;""),AND(KQ12&gt;=KX$29,KR12&gt;=KX$33,KQ12&lt;&gt;""),AND(KV12&gt;=KX$29,KW12&gt;=KX$33,KV12&lt;&gt;""),AND(LS12&gt;=LZ$29,LT12&gt;=LZ$33,LS12&lt;&gt;""),AND(LX12&gt;=LZ$29,LY12&gt;=LZ$33,LX12&lt;&gt;""),AND(MU12&gt;=NB$29,MV12&gt;=NB$33,MU12&lt;&gt;""),AND(MZ12&gt;=NB$29,NA12&gt;=NB$33,MZ12&lt;&gt;""),AND(NW12&gt;=OD$29,NX12&gt;=OD$33,NW12&lt;&gt;""),AND(OB12&gt;=OD$29,OC12&gt;=OD$33,OB12&lt;&gt;""),AND(OY12&gt;=PF$29,OZ12&gt;=PF$33,OY12&lt;&gt;""),AND(PD12&gt;=PF$29,PE12&gt;=PF$33,PD12&lt;&gt;""),AND(QA12&gt;=QH$29,QB12&gt;=QH$33,QA12&lt;&gt;""),AND(QF12&gt;=QH$29,QG12&gt;=QH$33,QF12&lt;&gt;""),AND(RC12&gt;=RJ$29,RD12&gt;=RJ$33,RC12&lt;&gt;""),AND(RH12&gt;=RJ$29,RI12&gt;=RJ$33,RH12&lt;&gt;""),AND(SE12&gt;=SL$29,SF12&gt;=SL$33,SE12&lt;&gt;""),AND(SJ12&gt;=SL$29,SK12&gt;=SL$33,SJ12&lt;&gt;"")),"P","")</f>
        <v>P</v>
      </c>
      <c r="J12" s="8">
        <f>IF(COUNT(AK12,BG12,CC12)&gt;0,LARGE((AK12,BG12,CC12),1),0)</f>
        <v>47.20000000000001</v>
      </c>
      <c r="K12" s="8" t="str">
        <f>IF(J12=0,"",IF(J12=CC12,$BK$1,IF(J12=BG12,$AO$1,IF(J12=AK12,$S$1,""))))</f>
        <v>2025 Elite Canada</v>
      </c>
      <c r="L12" s="8">
        <f>IF(COUNT(AK12,BG12,CC12)&gt;1,LARGE((AK12,BG12,CC12),2),0)</f>
        <v>42.3</v>
      </c>
      <c r="M12" s="8" t="str">
        <f>IF(K12=0,"",IF(AND(L12=J12,L12=AK12,K12=BG12),$S$1,IF(AND(L12=J12,L12=AK12,L12=CC12),$S$1,IF(AND(L12=J12,L12=CC12,L12=BG12),$AO$1,IF(L12=CC12,$BK$1,IF(L12=BG12,$AO$1,IF(L12=AK12,$S$1,"")))))))</f>
        <v>2025 Nationals</v>
      </c>
      <c r="N12" s="8">
        <f>IF(MAX(AM12,BI12,CE12)&gt;0,MAX(AM12,BI12,CE12),0)</f>
        <v>48.8</v>
      </c>
      <c r="O12" s="8" t="str">
        <f>IF(N12=0,"",IF(N12=CE12,$BK$1,IF(N12=BI12,$AO$1,IF(N12=AM12,$S$1,""))))</f>
        <v>2025 Elite Canada</v>
      </c>
      <c r="P12" s="8">
        <f>IF(MAX(CG12:CH12)&gt;0,MAX(CG12:CH12),"")</f>
        <v>7.1000000000000014</v>
      </c>
      <c r="Q12" s="11" t="str">
        <f>IF(P12="","",IF(P12=CG12,"("&amp;CG$2&amp;")",IF(P12=CH12,"("&amp;CH$2&amp;")")))</f>
        <v>(Q1)</v>
      </c>
      <c r="R12" s="8" t="str">
        <f>IF(P12="","",IF(P12=CG12,IF(P12+IF(L12="",0,L12)=SF12,$RK$1,IF(P12+IF(L12="",0,L12)=RD12,$QI$1,IF(P12+IF(L12="",0,L12)=QB12,$PG$1,IF(P12+IF(L12="",0,L12)=OZ12,$OE$1,IF(P12+IF(L12="",0,L12)=NX12,$NC$1,IF(P12+IF(L12="",0,L12)=MV12,$MA$1,IF(P12+IF(L12="",0,L12)=LT12,$KY$1,IF(P12+IF(L12="",0,L12)=KR12,$JW$1,IF(P12+IF(L12="",0,L12)=JP12,$IU$1,IF(P12+IF(L12="",0,L12)=IN12,$HS$1,IF(P12+IF(L12="",0,L12)=HL12,$GQ$1,IF(P12+IF(L12="",0,L12)=GJ12,$FO$1,IF(P12+IF(L12="",0,L12)=FH12,$EM$1,IF(P12+IF(L12="",0,L12)=EF12,$DK$1,IF(P12+IF(L12="",0,L12)=DD12,$CI$1))))))))))))))),IF(P12=CH12,IF(P12+IF(N12="",0,N12)=SK12,$RK$1,IF(P12+IF(N12="",0,N12)=RI12,$QI$1,IF(P12+IF(N12="",0,N12)=QG12,$PG$1,IF(P12+IF(N12="",0,N12)=PE12,$OE$1,IF(P12+IF(N12="",0,N12)=OC12,$NC$1,IF(P12+IF(N12="",0,N12)=NA12,$MA$1,IF(P12+IF(N12="",0,N12)=LY12,$KY$1,IF(P12+IF(N12="",0,N12)=KW12,$JW$1,IF(P12+IF(N12="",0,N12)=JU12,$IU$1,IF(P12+IF(N12="",0,N12)=IS12,$HS$1,IF(P12+IF(N12="",0,N12)=HQ12,$GQ$1,IF(P12+IF(N12="",0,N12)=GO12,$FO$1,IF(P12+IF(N12="",0,N12)=FM12,$EM$1,IF(P12+IF(N12="",0,N12)=EK12,$DK$1,IF(P12+IF(N12="",0,N12)=DI12,$CI$1))))))))))))))))))</f>
        <v>2025 World Cup POR (July 6)</v>
      </c>
      <c r="S12" s="19">
        <v>17.8</v>
      </c>
      <c r="T12" s="19">
        <v>6.4</v>
      </c>
      <c r="U12" s="19">
        <v>0.8</v>
      </c>
      <c r="V12" s="19">
        <v>0</v>
      </c>
      <c r="W12" s="19">
        <v>18.600000000000001</v>
      </c>
      <c r="X12" s="19">
        <v>5.2</v>
      </c>
      <c r="Y12" s="19">
        <v>0</v>
      </c>
      <c r="Z12" s="19">
        <v>0</v>
      </c>
      <c r="AA12" s="19">
        <v>18.100000000000001</v>
      </c>
      <c r="AB12" s="19">
        <v>6.4</v>
      </c>
      <c r="AC12" s="19">
        <v>0.2</v>
      </c>
      <c r="AD12" s="19">
        <v>0</v>
      </c>
      <c r="AE12" s="19">
        <v>18.2</v>
      </c>
      <c r="AF12" s="19">
        <v>6</v>
      </c>
      <c r="AG12" s="19">
        <v>0</v>
      </c>
      <c r="AH12" s="19">
        <v>0.3</v>
      </c>
      <c r="AI12" s="27"/>
      <c r="AJ12" s="40">
        <f>IF(SUM(T12,X12)&gt;0,SUM(T12,X12),"")</f>
        <v>11.600000000000001</v>
      </c>
      <c r="AK12" s="40">
        <f>IF(SUM(S12:T12,V12:X12,Z12)-U12-Y12&gt;0,SUM(S12:T12,V12:X12,Z12)-U12-Y12,"")</f>
        <v>47.20000000000001</v>
      </c>
      <c r="AL12" s="40">
        <f>IF(SUM(AB12,AF12)&gt;0,SUM(AB12,AF12),"")</f>
        <v>12.4</v>
      </c>
      <c r="AM12" s="40">
        <f>IF(SUM(AA12:AB12,AD12:AF12,AH12)-SUM(AC12,AG12)&gt;0,SUM(AA12:AB12,AD12:AF12,AH12)-SUM(AC12,AG12),"")</f>
        <v>48.8</v>
      </c>
      <c r="AN12" s="40">
        <f>IF(SUM(AK12,AM12)&gt;0,SUM(AK12,AM12),"")</f>
        <v>96</v>
      </c>
      <c r="AO12" s="18">
        <v>18.600000000000001</v>
      </c>
      <c r="AP12" s="18">
        <v>4.8</v>
      </c>
      <c r="AQ12" s="18">
        <v>0.6</v>
      </c>
      <c r="AR12" s="18">
        <v>0</v>
      </c>
      <c r="AS12" s="18">
        <v>17.600000000000001</v>
      </c>
      <c r="AT12" s="18">
        <v>3.2</v>
      </c>
      <c r="AU12" s="18">
        <v>1.6</v>
      </c>
      <c r="AV12" s="18">
        <v>0.3</v>
      </c>
      <c r="AW12" s="18"/>
      <c r="AX12" s="18"/>
      <c r="AY12" s="18"/>
      <c r="AZ12" s="18"/>
      <c r="BA12" s="18"/>
      <c r="BB12" s="18"/>
      <c r="BC12" s="18"/>
      <c r="BD12" s="18"/>
      <c r="BE12" s="28"/>
      <c r="BF12" s="11">
        <f>IF(SUM(AP12,AT12)&gt;0,SUM(AP12,AT12),"")</f>
        <v>8</v>
      </c>
      <c r="BG12" s="11">
        <f>IF(SUM(AO12:AP12,AR12:AT12,AV12)-AQ12-AU12&gt;0,SUM(AO12:AP12,AR12:AT12,AV12)-AQ12-AU12,"")</f>
        <v>42.3</v>
      </c>
      <c r="BH12" s="11" t="str">
        <f>IF(SUM(AX12,BB12)&gt;0,SUM(AX12,BB12),"")</f>
        <v/>
      </c>
      <c r="BI12" s="11" t="str">
        <f>IF(SUM(AW12:AX12,AZ12:BB12,BD12)-SUM(AY12,BC12)&gt;0,SUM(AW12:AX12,AZ12:BB12,BD12)-SUM(AY12,BC12),"")</f>
        <v/>
      </c>
      <c r="BJ12" s="11">
        <f>IF(SUM(BG12,BI12)&gt;0,SUM(BG12,BI12),"")</f>
        <v>42.3</v>
      </c>
      <c r="BK12" s="19">
        <v>18.7</v>
      </c>
      <c r="BL12" s="19">
        <v>5.6</v>
      </c>
      <c r="BM12" s="19">
        <v>0.2</v>
      </c>
      <c r="BN12" s="19">
        <v>0</v>
      </c>
      <c r="BO12" s="19">
        <v>15.3</v>
      </c>
      <c r="BP12" s="19">
        <v>2.4</v>
      </c>
      <c r="BQ12" s="19">
        <v>0</v>
      </c>
      <c r="BR12" s="19">
        <v>0</v>
      </c>
      <c r="BS12" s="19"/>
      <c r="BT12" s="19"/>
      <c r="BU12" s="19"/>
      <c r="BV12" s="19"/>
      <c r="BW12" s="19"/>
      <c r="BX12" s="19"/>
      <c r="BY12" s="19"/>
      <c r="BZ12" s="19"/>
      <c r="CA12" s="27"/>
      <c r="CB12" s="40">
        <f>IF(SUM(BL12,BP12)&gt;0,SUM(BL12,BP12),"")</f>
        <v>8</v>
      </c>
      <c r="CC12" s="40">
        <f>IF(SUM(BK12:BL12,BN12:BP12,BR12)-BM12-BQ12&gt;0,SUM(BK12:BL12,BN12:BP12,BR12)-BM12-BQ12,"")</f>
        <v>41.79999999999999</v>
      </c>
      <c r="CD12" s="40" t="str">
        <f>IF(SUM(BT12,BX12)&gt;0,SUM(BT12,BX12),"")</f>
        <v/>
      </c>
      <c r="CE12" s="40" t="str">
        <f>IF(SUM(BS12:BT12,BV12:BX12,BZ12)-SUM(BU12,BY12)&gt;0,SUM(BS12:BT12,BV12:BX12,BZ12)-SUM(BU12,BY12),"")</f>
        <v/>
      </c>
      <c r="CF12" s="40">
        <f>IF(SUM(CC12,CE12)&gt;0,SUM(CC12,CE12),"")</f>
        <v>41.79999999999999</v>
      </c>
      <c r="CG12" s="51">
        <f>IF(MAX(DD12,EF12,FH12,GJ12,HL12,IN12,JP12,KR12,LT12,MV12,NX12,OZ12,QB12,RD12,SF12)-IF(L12="",0,L12)&gt;0.001,MAX(DD12,EF12,FH12,GJ12,HL12,IN12,JP12,KR12,LT12,MV12,NX12,OZ12,QB12,RD12,SF12)-IF(L12="",0,L12),"")</f>
        <v>7.1000000000000014</v>
      </c>
      <c r="CH12" s="51" t="str">
        <f>IF(MAX(DI12,EK12,FM12,GO12,HQ12,IS12,JU12,KW12,LY12,NA12,OC12,PE12,QG12,RI12,SK12)-IF(N12="",0,N12)&gt;0.001,MAX(DI12,EK12,FM12,GO12,HQ12,IS12,JU12,KW12,LY12,NA12,OC12,PE12,QG12,RI12,SK12)-IF(N12="",0,N12),"")</f>
        <v/>
      </c>
      <c r="CI12" s="17"/>
      <c r="CJ12" s="17"/>
      <c r="CK12" s="17"/>
      <c r="CL12" s="17"/>
      <c r="CM12" s="17"/>
      <c r="CN12" s="17"/>
      <c r="CO12" s="17"/>
      <c r="CP12" s="17"/>
      <c r="CQ12" s="17"/>
      <c r="CR12" s="17"/>
      <c r="CS12" s="17"/>
      <c r="CT12" s="17"/>
      <c r="CU12" s="17"/>
      <c r="CV12" s="17"/>
      <c r="CW12" s="17"/>
      <c r="CX12" s="17"/>
      <c r="CY12" s="17"/>
      <c r="CZ12" s="17"/>
      <c r="DA12" s="17"/>
      <c r="DB12" s="17"/>
      <c r="DC12" s="40" t="str">
        <f>IF(SUM(CJ12,CN12)&gt;0,SUM(CJ12,CN12),"")</f>
        <v/>
      </c>
      <c r="DD12" s="40" t="str">
        <f>IF(SUM(CI12:CJ12,CL12:CN12,CP12)-CK12-CO12&gt;0,SUM(CI12:CJ12,CL12:CN12,CP12)-CK12-CO12,"")</f>
        <v/>
      </c>
      <c r="DE12" s="40" t="str">
        <f>IF(SUM(CQ12:CR12,CT12)-CS12&gt;0,SUM(CQ12:CR12,CT12)-CS12,"")</f>
        <v/>
      </c>
      <c r="DF12" s="40" t="str">
        <f>IF(SUM(CJ12,CN12,CR12)&gt;0,SUM(CJ12,CN12,CR12),"")</f>
        <v/>
      </c>
      <c r="DG12" s="40" t="str">
        <f>IF(SUM(DD12,DE12)&gt;0,SUM(DD12,DE12),"")</f>
        <v/>
      </c>
      <c r="DH12" s="40" t="str">
        <f>IF(SUM(CV12,CZ12)&gt;0,SUM(CV12,CZ12),"")</f>
        <v/>
      </c>
      <c r="DI12" s="40" t="str">
        <f>IF(SUM(CU12:CV12,CX12:CZ12,DB12)-SUM(CW12,DA12)&gt;0,SUM(CU12:CV12,CX12:CZ12,DB12)-SUM(CW12,DA12),"")</f>
        <v/>
      </c>
      <c r="DJ12" s="40" t="str">
        <f>IF(SUM(DD12,DE12,DI12)&gt;0,SUM(DD12,DE12,DI12),"")</f>
        <v/>
      </c>
      <c r="DK12" s="18">
        <v>18.7</v>
      </c>
      <c r="DL12" s="18">
        <v>6</v>
      </c>
      <c r="DM12" s="18">
        <v>0</v>
      </c>
      <c r="DN12" s="18">
        <v>0</v>
      </c>
      <c r="DO12" s="18">
        <v>18.3</v>
      </c>
      <c r="DP12" s="18">
        <v>6.4</v>
      </c>
      <c r="DQ12" s="18">
        <v>0</v>
      </c>
      <c r="DR12" s="18">
        <v>0</v>
      </c>
      <c r="DS12" s="18"/>
      <c r="DT12" s="18"/>
      <c r="DU12" s="18"/>
      <c r="DV12" s="18"/>
      <c r="DW12" s="18">
        <v>18.399999999999999</v>
      </c>
      <c r="DX12" s="18">
        <v>6.4</v>
      </c>
      <c r="DY12" s="18">
        <v>0</v>
      </c>
      <c r="DZ12" s="18">
        <v>0</v>
      </c>
      <c r="EA12" s="18"/>
      <c r="EB12" s="18"/>
      <c r="EC12" s="18"/>
      <c r="ED12" s="18"/>
      <c r="EE12" s="11">
        <f>IF(SUM(DL12,DP12)&gt;0,SUM(DL12,DP12),"")</f>
        <v>12.4</v>
      </c>
      <c r="EF12" s="11">
        <f>IF(SUM(DK12:DL12,DN12:DP12,DR12)-DM12-DQ12&gt;0,SUM(DK12:DL12,DN12:DP12,DR12)-DM12-DQ12,"")</f>
        <v>49.4</v>
      </c>
      <c r="EG12" s="11" t="str">
        <f>IF(SUM(DS12:DT12,DV12)-DU12&gt;0,SUM(DS12:DT12,DV12)-DU12,"")</f>
        <v/>
      </c>
      <c r="EH12" s="11">
        <f>IF(SUM(DL12,DP12,DT12)&gt;0,SUM(DL12,DP12,DT12),"")</f>
        <v>12.4</v>
      </c>
      <c r="EI12" s="11">
        <f>IF(SUM(EF12,EG12)&gt;0,SUM(EF12,EG12),"")</f>
        <v>49.4</v>
      </c>
      <c r="EJ12" s="11">
        <f>IF(SUM(DX12,EB12)&gt;0,SUM(DX12,EB12),"")</f>
        <v>6.4</v>
      </c>
      <c r="EK12" s="11">
        <f>IF(SUM(DW12:DX12,DZ12:EB12,ED12)-SUM(DY12,EC12)&gt;0,SUM(DW12:DX12,DZ12:EB12,ED12)-SUM(DY12,EC12),"")</f>
        <v>24.799999999999997</v>
      </c>
      <c r="EL12" s="11">
        <f>IF(SUM(EF12,EG12,EK12)&gt;0,SUM(EF12,EG12,EK12),"")</f>
        <v>74.199999999999989</v>
      </c>
      <c r="EM12" s="17"/>
      <c r="EN12" s="17"/>
      <c r="EO12" s="17"/>
      <c r="EP12" s="17"/>
      <c r="EQ12" s="17"/>
      <c r="ER12" s="17"/>
      <c r="ES12" s="17"/>
      <c r="ET12" s="17"/>
      <c r="EU12" s="17"/>
      <c r="EV12" s="17"/>
      <c r="EW12" s="17"/>
      <c r="EX12" s="17"/>
      <c r="EY12" s="17"/>
      <c r="EZ12" s="17"/>
      <c r="FA12" s="17"/>
      <c r="FB12" s="17"/>
      <c r="FC12" s="17"/>
      <c r="FD12" s="17"/>
      <c r="FE12" s="17"/>
      <c r="FF12" s="17"/>
      <c r="FG12" s="40" t="str">
        <f>IF(SUM(EN12,ER12)&gt;0,SUM(EN12,ER12),"")</f>
        <v/>
      </c>
      <c r="FH12" s="40" t="str">
        <f>IF(SUM(EM12:EN12,EP12:ER12,ET12)-EO12-ES12&gt;0,SUM(EM12:EN12,EP12:ER12,ET12)-EO12-ES12,"")</f>
        <v/>
      </c>
      <c r="FI12" s="40" t="str">
        <f>IF(SUM(EU12:EV12,EX12)-EW12&gt;0,SUM(EU12:EV12,EX12)-EW12,"")</f>
        <v/>
      </c>
      <c r="FJ12" s="40" t="str">
        <f>IF(SUM(EN12,ER12,EV12)&gt;0,SUM(EN12,ER12,EV12),"")</f>
        <v/>
      </c>
      <c r="FK12" s="40" t="str">
        <f>IF(SUM(FH12,FI12)&gt;0,SUM(FH12,FI12),"")</f>
        <v/>
      </c>
      <c r="FL12" s="40" t="str">
        <f>IF(SUM(EZ12,FD12)&gt;0,SUM(EZ12,FD12),"")</f>
        <v/>
      </c>
      <c r="FM12" s="40" t="str">
        <f>IF(SUM(EY12:EZ12,FB12:FD12,FF12)-SUM(FA12,FE12)&gt;0,SUM(EY12:EZ12,FB12:FD12,FF12)-SUM(FA12,FE12),"")</f>
        <v/>
      </c>
      <c r="FN12" s="40" t="str">
        <f>IF(SUM(FH12,FI12,FM12)&gt;0,SUM(FH12,FI12,FM12),"")</f>
        <v/>
      </c>
      <c r="FO12" s="18"/>
      <c r="FP12" s="18"/>
      <c r="FQ12" s="18"/>
      <c r="FR12" s="18"/>
      <c r="FS12" s="18"/>
      <c r="FT12" s="18"/>
      <c r="FU12" s="18"/>
      <c r="FV12" s="18"/>
      <c r="FW12" s="18"/>
      <c r="FX12" s="18"/>
      <c r="FY12" s="18"/>
      <c r="FZ12" s="18"/>
      <c r="GA12" s="18"/>
      <c r="GB12" s="18"/>
      <c r="GC12" s="18"/>
      <c r="GD12" s="18"/>
      <c r="GE12" s="18"/>
      <c r="GF12" s="18"/>
      <c r="GG12" s="18"/>
      <c r="GH12" s="18"/>
      <c r="GI12" s="11" t="str">
        <f>IF(SUM(FP12,FT12)&gt;0,SUM(FP12,FT12),"")</f>
        <v/>
      </c>
      <c r="GJ12" s="11" t="str">
        <f>IF(SUM(FO12:FP12,FR12:FT12,FV12)-FQ12-FU12&gt;0,SUM(FO12:FP12,FR12:FT12,FV12)-FQ12-FU12,"")</f>
        <v/>
      </c>
      <c r="GK12" s="11" t="str">
        <f>IF(SUM(FW12:FX12,FZ12)-FY12&gt;0,SUM(FW12:FX12,FZ12)-FY12,"")</f>
        <v/>
      </c>
      <c r="GL12" s="11" t="str">
        <f>IF(SUM(FP12,FT12,FX12)&gt;0,SUM(FP12,FT12,FX12),"")</f>
        <v/>
      </c>
      <c r="GM12" s="11" t="str">
        <f>IF(SUM(GJ12,GK12)&gt;0,SUM(GJ12,GK12),"")</f>
        <v/>
      </c>
      <c r="GN12" s="11" t="str">
        <f>IF(SUM(GB12,GF12)&gt;0,SUM(GB12,GF12),"")</f>
        <v/>
      </c>
      <c r="GO12" s="11" t="str">
        <f>IF(SUM(GA12:GB12,GD12:GF12,GH12)-SUM(GC12,GG12)&gt;0,SUM(GA12:GB12,GD12:GF12,GH12)-SUM(GC12,GG12),"")</f>
        <v/>
      </c>
      <c r="GP12" s="11" t="str">
        <f>IF(SUM(GJ12,GK12,GO12)&gt;0,SUM(GJ12,GK12,GO12),"")</f>
        <v/>
      </c>
      <c r="GQ12" s="17"/>
      <c r="GR12" s="17"/>
      <c r="GS12" s="17"/>
      <c r="GT12" s="17"/>
      <c r="GU12" s="17"/>
      <c r="GV12" s="17"/>
      <c r="GW12" s="17"/>
      <c r="GX12" s="17"/>
      <c r="GY12" s="17"/>
      <c r="GZ12" s="17"/>
      <c r="HA12" s="17"/>
      <c r="HB12" s="17"/>
      <c r="HC12" s="17"/>
      <c r="HD12" s="17"/>
      <c r="HE12" s="17"/>
      <c r="HF12" s="17"/>
      <c r="HG12" s="17"/>
      <c r="HH12" s="17"/>
      <c r="HI12" s="17"/>
      <c r="HJ12" s="17"/>
      <c r="HK12" s="40" t="str">
        <f>IF(SUM(GR12,GV12)&gt;0,SUM(GR12,GV12),"")</f>
        <v/>
      </c>
      <c r="HL12" s="40" t="str">
        <f>IF(SUM(GQ12:GR12,GT12:GV12,GX12)-GS12-GW12&gt;0,SUM(GQ12:GR12,GT12:GV12,GX12)-GS12-GW12,"")</f>
        <v/>
      </c>
      <c r="HM12" s="40" t="str">
        <f>IF(SUM(GY12:GZ12,HB12)-HA12&gt;0,SUM(GY12:GZ12,HB12)-HA12,"")</f>
        <v/>
      </c>
      <c r="HN12" s="40" t="str">
        <f>IF(SUM(GR12,GV12,GZ12)&gt;0,SUM(GR12,GV12,GZ12),"")</f>
        <v/>
      </c>
      <c r="HO12" s="40" t="str">
        <f>IF(SUM(HL12,HM12)&gt;0,SUM(HL12,HM12),"")</f>
        <v/>
      </c>
      <c r="HP12" s="40" t="str">
        <f>IF(SUM(HD12,HH12)&gt;0,SUM(HD12,HH12),"")</f>
        <v/>
      </c>
      <c r="HQ12" s="40" t="str">
        <f>IF(SUM(HC12:HD12,HF12:HH12,HJ12)-SUM(HE12,HI12)&gt;0,SUM(HC12:HD12,HF12:HH12,HJ12)-SUM(HE12,HI12),"")</f>
        <v/>
      </c>
      <c r="HR12" s="40" t="str">
        <f>IF(SUM(HL12,HM12,HQ12)&gt;0,SUM(HL12,HM12,HQ12),"")</f>
        <v/>
      </c>
      <c r="HS12" s="18"/>
      <c r="HT12" s="18"/>
      <c r="HU12" s="18"/>
      <c r="HV12" s="18"/>
      <c r="HW12" s="18"/>
      <c r="HX12" s="18"/>
      <c r="HY12" s="18"/>
      <c r="HZ12" s="18"/>
      <c r="IA12" s="18"/>
      <c r="IB12" s="18"/>
      <c r="IC12" s="18"/>
      <c r="ID12" s="18"/>
      <c r="IE12" s="18"/>
      <c r="IF12" s="18"/>
      <c r="IG12" s="18"/>
      <c r="IH12" s="18"/>
      <c r="II12" s="18"/>
      <c r="IJ12" s="18"/>
      <c r="IK12" s="18"/>
      <c r="IL12" s="18"/>
      <c r="IM12" s="11" t="str">
        <f>IF(SUM(HT12,HX12)&gt;0,SUM(HT12,HX12),"")</f>
        <v/>
      </c>
      <c r="IN12" s="11" t="str">
        <f>IF(SUM(HS12:HT12,HV12:HX12,HZ12)-HU12-HY12&gt;0,SUM(HS12:HT12,HV12:HX12,HZ12)-HU12-HY12,"")</f>
        <v/>
      </c>
      <c r="IO12" s="11" t="str">
        <f>IF(SUM(IA12:IB12,ID12)-IC12&gt;0,SUM(IA12:IB12,ID12)-IC12,"")</f>
        <v/>
      </c>
      <c r="IP12" s="11" t="str">
        <f>IF(SUM(HT12,HX12,IB12)&gt;0,SUM(HT12,HX12,IB12),"")</f>
        <v/>
      </c>
      <c r="IQ12" s="11" t="str">
        <f>IF(SUM(IN12,IO12)&gt;0,SUM(IN12,IO12),"")</f>
        <v/>
      </c>
      <c r="IR12" s="11" t="str">
        <f>IF(SUM(IF12,IJ12)&gt;0,SUM(IF12,IJ12),"")</f>
        <v/>
      </c>
      <c r="IS12" s="11" t="str">
        <f>IF(SUM(IE12:IF12,IH12:IJ12,IL12)-SUM(IG12,IK12)&gt;0,SUM(IE12:IF12,IH12:IJ12,IL12)-SUM(IG12,IK12),"")</f>
        <v/>
      </c>
      <c r="IT12" s="11" t="str">
        <f>IF(SUM(IN12,IO12,IS12)&gt;0,SUM(IN12,IO12,IS12),"")</f>
        <v/>
      </c>
      <c r="IU12" s="17"/>
      <c r="IV12" s="17"/>
      <c r="IW12" s="17"/>
      <c r="IX12" s="17"/>
      <c r="IY12" s="17"/>
      <c r="IZ12" s="17"/>
      <c r="JA12" s="17"/>
      <c r="JB12" s="17"/>
      <c r="JC12" s="17"/>
      <c r="JD12" s="17"/>
      <c r="JE12" s="17"/>
      <c r="JF12" s="17"/>
      <c r="JG12" s="17"/>
      <c r="JH12" s="17"/>
      <c r="JI12" s="17"/>
      <c r="JJ12" s="17"/>
      <c r="JK12" s="17"/>
      <c r="JL12" s="17"/>
      <c r="JM12" s="17"/>
      <c r="JN12" s="17"/>
      <c r="JO12" s="40" t="str">
        <f>IF(SUM(IV12,IZ12)&gt;0,SUM(IV12,IZ12),"")</f>
        <v/>
      </c>
      <c r="JP12" s="40" t="str">
        <f>IF(SUM(IU12:IV12,IX12:IZ12,JB12)-IW12-JA12&gt;0,SUM(IU12:IV12,IX12:IZ12,JB12)-IW12-JA12,"")</f>
        <v/>
      </c>
      <c r="JQ12" s="40" t="str">
        <f>IF(SUM(JC12:JD12,JF12)-JE12&gt;0,SUM(JC12:JD12,JF12)-JE12,"")</f>
        <v/>
      </c>
      <c r="JR12" s="40" t="str">
        <f>IF(SUM(IV12,IZ12,JD12)&gt;0,SUM(IV12,IZ12,JD12),"")</f>
        <v/>
      </c>
      <c r="JS12" s="40" t="str">
        <f>IF(SUM(JP12,JQ12)&gt;0,SUM(JP12,JQ12),"")</f>
        <v/>
      </c>
      <c r="JT12" s="40" t="str">
        <f>IF(SUM(JH12,JL12)&gt;0,SUM(JH12,JL12),"")</f>
        <v/>
      </c>
      <c r="JU12" s="40" t="str">
        <f>IF(SUM(JG12:JH12,JJ12:JL12,JN12)-SUM(JI12,JM12)&gt;0,SUM(JG12:JH12,JJ12:JL12,JN12)-SUM(JI12,JM12),"")</f>
        <v/>
      </c>
      <c r="JV12" s="40" t="str">
        <f>IF(SUM(JP12,JQ12,JU12)&gt;0,SUM(JP12,JQ12,JU12),"")</f>
        <v/>
      </c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8"/>
      <c r="KM12" s="18"/>
      <c r="KN12" s="18"/>
      <c r="KO12" s="18"/>
      <c r="KP12" s="18"/>
      <c r="KQ12" s="11" t="str">
        <f>IF(SUM(JX12,KB12)&gt;0,SUM(JX12,KB12),"")</f>
        <v/>
      </c>
      <c r="KR12" s="11" t="str">
        <f>IF(SUM(JW12:JX12,JZ12:KB12,KD12)-JY12-KC12&gt;0,SUM(JW12:JX12,JZ12:KB12,KD12)-JY12-KC12,"")</f>
        <v/>
      </c>
      <c r="KS12" s="11" t="str">
        <f>IF(SUM(KE12:KF12,KH12)-KG12&gt;0,SUM(KE12:KF12,KH12)-KG12,"")</f>
        <v/>
      </c>
      <c r="KT12" s="11" t="str">
        <f>IF(SUM(JX12,KB12,KF12)&gt;0,SUM(JX12,KB12,KF12),"")</f>
        <v/>
      </c>
      <c r="KU12" s="11" t="str">
        <f>IF(SUM(KR12,KS12)&gt;0,SUM(KR12,KS12),"")</f>
        <v/>
      </c>
      <c r="KV12" s="11" t="str">
        <f>IF(SUM(KJ12,KN12)&gt;0,SUM(KJ12,KN12),"")</f>
        <v/>
      </c>
      <c r="KW12" s="11" t="str">
        <f>IF(SUM(KI12:KJ12,KL12:KN12,KP12)-SUM(KK12,KO12)&gt;0,SUM(KI12:KJ12,KL12:KN12,KP12)-SUM(KK12,KO12),"")</f>
        <v/>
      </c>
      <c r="KX12" s="11" t="str">
        <f>IF(SUM(KR12,KS12,KW12)&gt;0,SUM(KR12,KS12,KW12),"")</f>
        <v/>
      </c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40" t="str">
        <f>IF(SUM(KZ12,LD12)&gt;0,SUM(KZ12,LD12),"")</f>
        <v/>
      </c>
      <c r="LT12" s="40" t="str">
        <f>IF(SUM(KY12:KZ12,LB12:LD12,LF12)-LA12-LE12&gt;0,SUM(KY12:KZ12,LB12:LD12,LF12)-LA12-LE12,"")</f>
        <v/>
      </c>
      <c r="LU12" s="40" t="str">
        <f>IF(SUM(LG12:LH12,LJ12)-LI12&gt;0,SUM(LG12:LH12,LJ12)-LI12,"")</f>
        <v/>
      </c>
      <c r="LV12" s="40" t="str">
        <f>IF(SUM(KZ12,LD12,LH12)&gt;0,SUM(KZ12,LD12,LH12),"")</f>
        <v/>
      </c>
      <c r="LW12" s="40" t="str">
        <f>IF(SUM(LT12,LU12)&gt;0,SUM(LT12,LU12),"")</f>
        <v/>
      </c>
      <c r="LX12" s="40" t="str">
        <f>IF(SUM(LL12,LP12)&gt;0,SUM(LL12,LP12),"")</f>
        <v/>
      </c>
      <c r="LY12" s="40" t="str">
        <f>IF(SUM(LK12:LL12,LN12:LP12,LR12)-SUM(LM12,LQ12)&gt;0,SUM(LK12:LL12,LN12:LP12,LR12)-SUM(LM12,LQ12),"")</f>
        <v/>
      </c>
      <c r="LZ12" s="40" t="str">
        <f>IF(SUM(LT12,LU12,LY12)&gt;0,SUM(LT12,LU12,LY12),"")</f>
        <v/>
      </c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1" t="str">
        <f>IF(SUM(MB12,MF12)&gt;0,SUM(MB12,MF12),"")</f>
        <v/>
      </c>
      <c r="MV12" s="11" t="str">
        <f>IF(SUM(MA12:MB12,MD12:MF12,MH12)-MC12-MG12&gt;0,SUM(MA12:MB12,MD12:MF12,MH12)-MC12-MG12,"")</f>
        <v/>
      </c>
      <c r="MW12" s="11" t="str">
        <f>IF(SUM(MI12:MJ12,ML12)-MK12&gt;0,SUM(MI12:MJ12,ML12)-MK12,"")</f>
        <v/>
      </c>
      <c r="MX12" s="11" t="str">
        <f>IF(SUM(MB12,MF12,MJ12)&gt;0,SUM(MB12,MF12,MJ12),"")</f>
        <v/>
      </c>
      <c r="MY12" s="11" t="str">
        <f>IF(SUM(MV12,MW12)&gt;0,SUM(MV12,MW12),"")</f>
        <v/>
      </c>
      <c r="MZ12" s="11" t="str">
        <f>IF(SUM(MN12,MR12)&gt;0,SUM(MN12,MR12),"")</f>
        <v/>
      </c>
      <c r="NA12" s="11" t="str">
        <f>IF(SUM(MM12:MN12,MP12:MR12,MT12)-SUM(MO12,MS12)&gt;0,SUM(MM12:MN12,MP12:MR12,MT12)-SUM(MO12,MS12),"")</f>
        <v/>
      </c>
      <c r="NB12" s="11" t="str">
        <f>IF(SUM(MV12,MW12,NA12)&gt;0,SUM(MV12,MW12,NA12),"")</f>
        <v/>
      </c>
      <c r="NC12" s="17"/>
      <c r="ND12" s="17"/>
      <c r="NE12" s="17"/>
      <c r="NF12" s="17"/>
      <c r="NG12" s="17"/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40" t="str">
        <f>IF(SUM(ND12,NH12)&gt;0,SUM(ND12,NH12),"")</f>
        <v/>
      </c>
      <c r="NX12" s="40" t="str">
        <f>IF(SUM(NC12:ND12,NF12:NH12,NJ12)-NE12-NI12&gt;0,SUM(NC12:ND12,NF12:NH12,NJ12)-NE12-NI12,"")</f>
        <v/>
      </c>
      <c r="NY12" s="40" t="str">
        <f>IF(SUM(NK12:NL12,NN12)-NM12&gt;0,SUM(NK12:NL12,NN12)-NM12,"")</f>
        <v/>
      </c>
      <c r="NZ12" s="40" t="str">
        <f>IF(SUM(ND12,NH12,NL12)&gt;0,SUM(ND12,NH12,NL12),"")</f>
        <v/>
      </c>
      <c r="OA12" s="40" t="str">
        <f>IF(SUM(NX12,NY12)&gt;0,SUM(NX12,NY12),"")</f>
        <v/>
      </c>
      <c r="OB12" s="40" t="str">
        <f>IF(SUM(NP12,NT12)&gt;0,SUM(NP12,NT12),"")</f>
        <v/>
      </c>
      <c r="OC12" s="40" t="str">
        <f>IF(SUM(NO12:NP12,NR12:NT12,NV12)-SUM(NQ12,NU12)&gt;0,SUM(NO12:NP12,NR12:NT12,NV12)-SUM(NQ12,NU12),"")</f>
        <v/>
      </c>
      <c r="OD12" s="40" t="str">
        <f>IF(SUM(NX12,NY12,OC12)&gt;0,SUM(NX12,NY12,OC12),"")</f>
        <v/>
      </c>
      <c r="OE12" s="18"/>
      <c r="OF12" s="18"/>
      <c r="OG12" s="18"/>
      <c r="OH12" s="18"/>
      <c r="OI12" s="18"/>
      <c r="OJ12" s="18"/>
      <c r="OK12" s="18"/>
      <c r="OL12" s="18"/>
      <c r="OM12" s="18"/>
      <c r="ON12" s="18"/>
      <c r="OO12" s="18"/>
      <c r="OP12" s="18"/>
      <c r="OQ12" s="18"/>
      <c r="OR12" s="18"/>
      <c r="OS12" s="18"/>
      <c r="OT12" s="18"/>
      <c r="OU12" s="18"/>
      <c r="OV12" s="18"/>
      <c r="OW12" s="18"/>
      <c r="OX12" s="18"/>
      <c r="OY12" s="11" t="str">
        <f>IF(SUM(OF12,OJ12)&gt;0,SUM(OF12,OJ12),"")</f>
        <v/>
      </c>
      <c r="OZ12" s="11" t="str">
        <f>IF(SUM(OE12:OF12,OH12:OJ12,OL12)-OG12-OK12&gt;0,SUM(OE12:OF12,OH12:OJ12,OL12)-OG12-OK12,"")</f>
        <v/>
      </c>
      <c r="PA12" s="11" t="str">
        <f>IF(SUM(OM12:ON12,OP12)-OO12&gt;0,SUM(OM12:ON12,OP12)-OO12,"")</f>
        <v/>
      </c>
      <c r="PB12" s="11" t="str">
        <f>IF(SUM(OF12,OJ12,ON12)&gt;0,SUM(OF12,OJ12,ON12),"")</f>
        <v/>
      </c>
      <c r="PC12" s="11" t="str">
        <f>IF(SUM(OZ12,PA12)&gt;0,SUM(OZ12,PA12),"")</f>
        <v/>
      </c>
      <c r="PD12" s="11" t="str">
        <f>IF(SUM(OR12,OV12)&gt;0,SUM(OR12,OV12),"")</f>
        <v/>
      </c>
      <c r="PE12" s="11" t="str">
        <f>IF(SUM(OQ12:OR12,OT12:OV12,OX12)-SUM(OS12,OW12)&gt;0,SUM(OQ12:OR12,OT12:OV12,OX12)-SUM(OS12,OW12),"")</f>
        <v/>
      </c>
      <c r="PF12" s="11" t="str">
        <f>IF(SUM(OZ12,PA12,PE12)&gt;0,SUM(OZ12,PA12,PE12),"")</f>
        <v/>
      </c>
      <c r="PG12" s="17"/>
      <c r="PH12" s="17"/>
      <c r="PI12" s="17"/>
      <c r="PJ12" s="17"/>
      <c r="PK12" s="17"/>
      <c r="PL12" s="17"/>
      <c r="PM12" s="17"/>
      <c r="PN12" s="17"/>
      <c r="PO12" s="17"/>
      <c r="PP12" s="17"/>
      <c r="PQ12" s="17"/>
      <c r="PR12" s="17"/>
      <c r="PS12" s="17"/>
      <c r="PT12" s="17"/>
      <c r="PU12" s="17"/>
      <c r="PV12" s="17"/>
      <c r="PW12" s="17"/>
      <c r="PX12" s="17"/>
      <c r="PY12" s="17"/>
      <c r="PZ12" s="17"/>
      <c r="QA12" s="40" t="str">
        <f>IF(SUM(PH12,PL12)&gt;0,SUM(PH12,PL12),"")</f>
        <v/>
      </c>
      <c r="QB12" s="40" t="str">
        <f>IF(SUM(PG12:PH12,PJ12:PL12,PN12)-PI12-PM12&gt;0,SUM(PG12:PH12,PJ12:PL12,PN12)-PI12-PM12,"")</f>
        <v/>
      </c>
      <c r="QC12" s="40" t="str">
        <f>IF(SUM(PO12:PP12,PR12)-PQ12&gt;0,SUM(PO12:PP12,PR12)-PQ12,"")</f>
        <v/>
      </c>
      <c r="QD12" s="40" t="str">
        <f>IF(SUM(PH12,PL12,PP12)&gt;0,SUM(PH12,PL12,PP12),"")</f>
        <v/>
      </c>
      <c r="QE12" s="40" t="str">
        <f>IF(SUM(QB12,QC12)&gt;0,SUM(QB12,QC12),"")</f>
        <v/>
      </c>
      <c r="QF12" s="40" t="str">
        <f>IF(SUM(PT12,PX12)&gt;0,SUM(PT12,PX12),"")</f>
        <v/>
      </c>
      <c r="QG12" s="40" t="str">
        <f>IF(SUM(PS12:PT12,PV12:PX12,PZ12)-SUM(PU12,PY12)&gt;0,SUM(PS12:PT12,PV12:PX12,PZ12)-SUM(PU12,PY12),"")</f>
        <v/>
      </c>
      <c r="QH12" s="40" t="str">
        <f>IF(SUM(QB12,QC12,QG12)&gt;0,SUM(QB12,QC12,QG12),"")</f>
        <v/>
      </c>
      <c r="QI12" s="18"/>
      <c r="QJ12" s="18"/>
      <c r="QK12" s="18"/>
      <c r="QL12" s="18"/>
      <c r="QM12" s="18"/>
      <c r="QN12" s="18"/>
      <c r="QO12" s="18"/>
      <c r="QP12" s="18"/>
      <c r="QQ12" s="18"/>
      <c r="QR12" s="18"/>
      <c r="QS12" s="18"/>
      <c r="QT12" s="18"/>
      <c r="QU12" s="18"/>
      <c r="QV12" s="18"/>
      <c r="QW12" s="18"/>
      <c r="QX12" s="18"/>
      <c r="QY12" s="18"/>
      <c r="QZ12" s="18"/>
      <c r="RA12" s="18"/>
      <c r="RB12" s="18"/>
      <c r="RC12" s="11" t="str">
        <f>IF(SUM(QJ12,QN12)&gt;0,SUM(QJ12,QN12),"")</f>
        <v/>
      </c>
      <c r="RD12" s="11" t="str">
        <f>IF(SUM(QI12:QJ12,QL12:QN12,QP12)-QK12-QO12&gt;0,SUM(QI12:QJ12,QL12:QN12,QP12)-QK12-QO12,"")</f>
        <v/>
      </c>
      <c r="RE12" s="11" t="str">
        <f>IF(SUM(QQ12:QR12,QT12)-QS12&gt;0,SUM(QQ12:QR12,QT12)-QS12,"")</f>
        <v/>
      </c>
      <c r="RF12" s="11" t="str">
        <f>IF(SUM(QJ12,QN12,QR12)&gt;0,SUM(QJ12,QN12,QR12),"")</f>
        <v/>
      </c>
      <c r="RG12" s="11" t="str">
        <f>IF(SUM(RD12,RE12)&gt;0,SUM(RD12,RE12),"")</f>
        <v/>
      </c>
      <c r="RH12" s="11" t="str">
        <f>IF(SUM(QV12,QZ12)&gt;0,SUM(QV12,QZ12),"")</f>
        <v/>
      </c>
      <c r="RI12" s="11" t="str">
        <f>IF(SUM(QU12:QV12,QX12:QZ12,RB12)-SUM(QW12,RA12)&gt;0,SUM(QU12:QV12,QX12:QZ12,RB12)-SUM(QW12,RA12),"")</f>
        <v/>
      </c>
      <c r="RJ12" s="11" t="str">
        <f>IF(SUM(RD12,RE12,RI12)&gt;0,SUM(RD12,RE12,RI12),"")</f>
        <v/>
      </c>
      <c r="RK12" s="17"/>
      <c r="RL12" s="17"/>
      <c r="RM12" s="17"/>
      <c r="RN12" s="17"/>
      <c r="RO12" s="17"/>
      <c r="RP12" s="17"/>
      <c r="RQ12" s="17"/>
      <c r="RR12" s="17"/>
      <c r="RS12" s="17"/>
      <c r="RT12" s="17"/>
      <c r="RU12" s="17"/>
      <c r="RV12" s="17"/>
      <c r="RW12" s="17"/>
      <c r="RX12" s="17"/>
      <c r="RY12" s="17"/>
      <c r="RZ12" s="17"/>
      <c r="SA12" s="17"/>
      <c r="SB12" s="17"/>
      <c r="SC12" s="17"/>
      <c r="SD12" s="17"/>
      <c r="SE12" s="40" t="str">
        <f>IF(SUM(RL12,RP12)&gt;0,SUM(RL12,RP12),"")</f>
        <v/>
      </c>
      <c r="SF12" s="40" t="str">
        <f>IF(SUM(RK12:RL12,RN12:RP12,RR12)-RM12-RQ12&gt;0,SUM(RK12:RL12,RN12:RP12,RR12)-RM12-RQ12,"")</f>
        <v/>
      </c>
      <c r="SG12" s="40" t="str">
        <f>IF(SUM(RS12:RT12,RV12)-RU12&gt;0,SUM(RS12:RT12,RV12)-RU12,"")</f>
        <v/>
      </c>
      <c r="SH12" s="40" t="str">
        <f>IF(SUM(RL12,RP12,RT12)&gt;0,SUM(RL12,RP12,RT12),"")</f>
        <v/>
      </c>
      <c r="SI12" s="40" t="str">
        <f>IF(SUM(SF12,SG12)&gt;0,SUM(SF12,SG12),"")</f>
        <v/>
      </c>
      <c r="SJ12" s="40" t="str">
        <f>IF(SUM(RX12,SB12)&gt;0,SUM(RX12,SB12),"")</f>
        <v/>
      </c>
      <c r="SK12" s="40" t="str">
        <f>IF(SUM(RW12:RX12,RZ12:SB12,SD12)-SUM(RY12,SC12)&gt;0,SUM(RW12:RX12,RZ12:SB12,SD12)-SUM(RY12,SC12),"")</f>
        <v/>
      </c>
      <c r="SL12" s="40" t="str">
        <f>IF(SUM(SF12,SG12,SK12)&gt;0,SUM(SF12,SG12,SK12),"")</f>
        <v/>
      </c>
      <c r="SM12" s="26">
        <f>IF($CA12="P",BK12,(BK12+AO12)/2)</f>
        <v>18.649999999999999</v>
      </c>
      <c r="SN12" s="26">
        <f>IF($CA12="P",BL12,(BL12+AP12)/2)</f>
        <v>5.1999999999999993</v>
      </c>
      <c r="SO12" s="26">
        <f>IF($CA12="P",BM12,(BM12+AQ12)/2)</f>
        <v>0.4</v>
      </c>
      <c r="SP12" s="26">
        <f>IF($CA12="P",BN12,(BN12+AR12)/2)</f>
        <v>0</v>
      </c>
      <c r="SQ12" s="26">
        <f>IF($CA12="P",BO12,(BO12+AS12)/2)</f>
        <v>16.450000000000003</v>
      </c>
      <c r="SR12" s="26">
        <f>IF($CA12="P",BP12,(BP12+AT12)/2)</f>
        <v>2.8</v>
      </c>
      <c r="SS12" s="26">
        <f>IF($CA12="P",BQ12,(BQ12+AU12)/2)</f>
        <v>0.8</v>
      </c>
      <c r="ST12" s="26">
        <f>IF($CA12="P",BR12,(BR12+AV12)/2)</f>
        <v>0.15</v>
      </c>
      <c r="SU12" s="26">
        <f>IF($CA12="P",BS12,(BS12+AW12)/2)</f>
        <v>0</v>
      </c>
      <c r="SV12" s="26">
        <f>IF($CA12="P",BT12,(BT12+AX12)/2)</f>
        <v>0</v>
      </c>
      <c r="SW12" s="26">
        <f>IF($CA12="P",BU12,(BU12+AY12)/2)</f>
        <v>0</v>
      </c>
      <c r="SX12" s="26">
        <f>IF($CA12="P",BV12,(BV12+AZ12)/2)</f>
        <v>0</v>
      </c>
      <c r="SY12" s="26">
        <f>IF($CA12="P",BW12,(BW12+BA12)/2)</f>
        <v>0</v>
      </c>
      <c r="SZ12" s="26">
        <f>IF($CA12="P",BX12,(BX12+BB12)/2)</f>
        <v>0</v>
      </c>
      <c r="TA12" s="26">
        <f>IF($CA12="P",BY12,(BY12+BC12)/2)</f>
        <v>0</v>
      </c>
      <c r="TB12" s="26">
        <f>IF($CA12="P",BZ12,(BZ12+BD12)/2)</f>
        <v>0</v>
      </c>
      <c r="TC12" s="28" t="s">
        <v>53</v>
      </c>
      <c r="TD12" s="11">
        <f>IF(SUM(SN12,SR12)&gt;0,SUM(SN12,SR12),"")</f>
        <v>7.9999999999999991</v>
      </c>
      <c r="TE12" s="11">
        <f>IF(SUM(SM12:SN12,SP12:SR12,ST12)-SO12-SS12&gt;0,SUM(SM12:SN12,SP12:SR12,ST12)-SO12-SS12,"")</f>
        <v>42.05</v>
      </c>
      <c r="TF12" s="11" t="str">
        <f>IF(SUM(SV12,SZ12)&gt;0,SUM(SV12,SZ12),"")</f>
        <v/>
      </c>
      <c r="TG12" s="11" t="str">
        <f>IF(SUM(SU12:SV12,SX12:SZ12,TB12)-SUM(SW12,TA12)&gt;0,SUM(SU12:SV12,SX12:SZ12,TB12)-SUM(SW12,TA12),"")</f>
        <v/>
      </c>
      <c r="TH12" s="11">
        <f>IF(SUM(TE12,TG12)&gt;0,SUM(TE12,TG12),"")</f>
        <v>42.05</v>
      </c>
    </row>
    <row r="13" spans="1:528" x14ac:dyDescent="0.2">
      <c r="A13" s="4" cm="1">
        <f t="array" ref="A13">IF(AND(H13&lt;&gt;"",H13&lt;&gt;"No DD"),SUMPRODUCT((H$4:H$26&lt;&gt;"")*(H$4:H$26&lt;&gt;"No DD")*(E$4:E$26&gt;E13))+1,IF(H13="No DD",SUMPRODUCT((H$4:H$26="No DD")*(E$4:E$26&gt;E13))+1+SUMPRODUCT((H$4:H$26&lt;&gt;"")*(H$4:H$26&lt;&gt;"No DD")),""))</f>
        <v>10</v>
      </c>
      <c r="B13" s="5" t="s">
        <v>70</v>
      </c>
      <c r="C13" s="4" t="s">
        <v>6</v>
      </c>
      <c r="D13" s="4">
        <v>2001</v>
      </c>
      <c r="E13" s="9">
        <f>SUM(J13:P13)+SUM(J13:M13)*0.0000001+SUM(J13)*0.0000000000001</f>
        <v>144.9000095900048</v>
      </c>
      <c r="F13" s="3" t="str">
        <f>IF(OR(AND(AJ13&gt;=AN$28,AK13&gt;=AN$32,AJ13&lt;&gt;"",AI13=""),AND(AL13&gt;=AN$28,AM13&gt;=AN$32,AL13&lt;&gt;"",AI13=""),AND(BF13&gt;=BJ$28,BG13&gt;=BJ$32,BF13&lt;&gt;"",BE13=""),AND(BH13&gt;=BJ$28,BI13&gt;=BJ$32,BH13&lt;&gt;"",BE13=""),AND(CB13&gt;=CF$28,CC13&gt;=CF$32,CB13&lt;&gt;"",CA13=""),AND(CD13&gt;=CF$28,CE13&gt;=CF$32,CD13&lt;&gt;""),AND(DC13&gt;=DJ$28,DD13&gt;=DJ$32,DC13&lt;&gt;""),AND(DH13&gt;=DJ$28,DI13&gt;=DJ$32,DH13&lt;&gt;""),AND(EE13&gt;=EL$28,EF13&gt;=EL$32,EE13&lt;&gt;""),AND(EJ13&gt;=EL$28,EK13&gt;=EL$32,EJ13&lt;&gt;""),AND(FG13&gt;=FN$28,FH13&gt;=FN$32,FG13&lt;&gt;""),AND(FL13&gt;=FN$28,FM13&gt;=FN$32,FL13&lt;&gt;""),AND(GI13&gt;=GP$28,GJ13&gt;=GP$32,GI13&lt;&gt;""),AND(GN13&gt;=GP$28,GO13&gt;=GP$32,GN13&lt;&gt;""),AND(HK13&gt;=HR$28,HL13&gt;=HR$32,HK13&lt;&gt;""),AND(HP13&gt;=HR$28,HQ13&gt;=HR$32,HP13&lt;&gt;""),AND(IM13&gt;=IT$28,IN13&gt;=IT$32,IM13&lt;&gt;""),AND(IR13&gt;=IT$28,IS13&gt;=IT$32,IR13&lt;&gt;""),AND(JO13&gt;=JV$28,JP13&gt;=JV$32,JO13&lt;&gt;""),AND(JT13&gt;=JV$28,JU13&gt;=JV$32,JT13&lt;&gt;""),AND(KQ13&gt;=KX$28,KR13&gt;=KX$32,KQ13&lt;&gt;""),AND(KV13&gt;=KX$28,KW13&gt;=KX$32,KV13&lt;&gt;""),AND(LS13&gt;=LZ$28,LT13&gt;=LZ$32,LS13&lt;&gt;""),AND(LX13&gt;=LZ$28,LY13&gt;=LZ$32,LX13&lt;&gt;""),AND(MU13&gt;=NB$28,MV13&gt;=NB$32,MU13&lt;&gt;""),AND(MZ13&gt;=NB$28,NA13&gt;=NB$32,MZ13&lt;&gt;""),AND(NW13&gt;=OD$28,NX13&gt;=OD$32,NW13&lt;&gt;""),AND(OB13&gt;=OD$28,OC13&gt;=OD$32,OB13&lt;&gt;""),AND(OY13&gt;=PF$28,OZ13&gt;=PF$32,OY13&lt;&gt;""),AND(PD13&gt;=PF$28,PE13&gt;=PF$32,PD13&lt;&gt;""),AND(QA13&gt;=QH$28,QB13&gt;=QH$32,QA13&lt;&gt;""),AND(QF13&gt;=QH$28,QG13&gt;=QH$32,QF13&lt;&gt;""),AND(RC13&gt;=RJ$28,RD13&gt;=RJ$32,RC13&lt;&gt;""),AND(RH13&gt;=RJ$28,RI13&gt;=RJ$32,RH13&lt;&gt;""),AND(SE13&gt;=SL$28,SF13&gt;=SL$32,SE13&lt;&gt;""),AND(SJ13&gt;=SL$28,SK13&gt;=SL$32,SJ13&lt;&gt;"")),"P","")</f>
        <v>P</v>
      </c>
      <c r="G13" s="3" t="str">
        <f>IF(OR(AND(AK13&gt;=AN$32,AK13&lt;&gt;"",AI13=""),AND(AM13&gt;=AN$32,AM13&lt;&gt;"",AI13=""),AND(BG13&gt;=BJ$32,BG13&lt;&gt;"",BE13=""),AND(BI13&gt;=BJ$32,BI13&lt;&gt;"",BE13=""),AND(CC13&gt;=CF$32,CC13&lt;&gt;"",CA13=""),AND(CE13&gt;=CF$32,CE13&lt;&gt;"",CA13=""),AND(DD13&gt;=DJ$32,DD13&lt;&gt;""),AND(DI13&gt;=DJ$32,DI13&lt;&gt;""),AND(EF13&gt;=EL$32,EF13&lt;&gt;""),AND(EK13&gt;=EL$32,EK13&lt;&gt;""),AND(FH13&gt;=FN$32,FH13&lt;&gt;""),AND(FM13&gt;=FN$32,FM13&lt;&gt;""),AND(GJ13&gt;=GP$32,GJ13&lt;&gt;""),AND(GO13&gt;=GP$32,GO13&lt;&gt;""),AND(HL13&gt;=HR$32,HL13&lt;&gt;""),AND(HQ13&gt;=HR$32,HQ13&lt;&gt;""),AND(IN13&gt;=IT$32,IN13&lt;&gt;""),AND(IS13&gt;=IT$32,IS13&lt;&gt;""),AND(JP13&gt;=JV$32,JP13&lt;&gt;""),AND(JU13&gt;=JV$32,JU13&lt;&gt;""),AND(KR13&gt;=KX$32,KR13&lt;&gt;""),AND(KW13&gt;=KX$32,KW13&lt;&gt;""),AND(LT13&gt;=LZ$32,LT13&lt;&gt;""),AND(LY13&gt;=LZ$32,LY13&lt;&gt;""),AND(MV13&gt;=NB$32,MV13&lt;&gt;""),AND(NA13&gt;=NB$32,NA13&lt;&gt;""),AND(NX13&gt;=OD$32,NX13&lt;&gt;""),AND(OC13&gt;=OD$32,OC13&lt;&gt;""),AND(OZ13&gt;=PF$32,OZ13&lt;&gt;""),AND(PE13&gt;=PF$32,PE13&lt;&gt;""),AND(QB13&gt;=QH$32,QB13&lt;&gt;""),AND(QG13&gt;=QH$32,QG13&lt;&gt;""),AND(RD13&gt;=RJ$32,RD13&lt;&gt;""),AND(RI13&gt;=RJ$32,RI13&lt;&gt;""),AND(SF13&gt;=SL$32,SF13&lt;&gt;""),AND(SK13&gt;=SL$32,SK13&lt;&gt;"")),"P","")</f>
        <v>P</v>
      </c>
      <c r="H13" s="36" t="str">
        <f>IF(AND(G13="P",F13=""),"No DD",IF(OR(AND(AJ13&gt;=AN$31,AK13&gt;=AN$35,AJ13&lt;&gt;"",AI13=""),AND(AL13&gt;=AN$31,AM13&gt;=AN$35,AL13&lt;&gt;"",AI13=""),AND(BF13&gt;=BJ$31,BG13&gt;=BJ$35,BF13&lt;&gt;"",BE13=""),AND(BH13&gt;=BJ$31,BI13&gt;=BJ$35,BH13&lt;&gt;"",BE13=""),AND(CB13&gt;=CF$31,CC13&gt;=CF$35,CB13&lt;&gt;"",CA13=""),AND(CD13&gt;=CF$31,CE13&gt;=CF$35,CD13&lt;&gt;""),AND(DC13&gt;=DJ$31,DD13&gt;=DJ$35,DC13&lt;&gt;""),AND(DH13&gt;=DJ$31,DI13&gt;=DJ$35,DH13&lt;&gt;""),AND(EE13&gt;=EL$31,EF13&gt;=EL$35,EE13&lt;&gt;""),AND(EJ13&gt;=EL$31,EK13&gt;=EL$35,EJ13&lt;&gt;""),AND(FG13&gt;=FN$31,FH13&gt;=FN$35,FG13&lt;&gt;""),AND(FL13&gt;=FN$31,FM13&gt;=FN$35,FL13&lt;&gt;""),AND(GI13&gt;=GP$31,GJ13&gt;=GP$35,GI13&lt;&gt;""),AND(GN13&gt;=GP$31,GO13&gt;=GP$35,GN13&lt;&gt;""),AND(HK13&gt;=HR$31,HL13&gt;=HR$35,HK13&lt;&gt;""),AND(HP13&gt;=HR$31,HQ13&gt;=HR$35,HP13&lt;&gt;""),AND(IM13&gt;=IT$31,IN13&gt;=IT$35,IM13&lt;&gt;""),AND(IR13&gt;=IT$31,IS13&gt;=IT$35,IR13&lt;&gt;""),AND(JO13&gt;=JV$31,JP13&gt;=JV$35,JO13&lt;&gt;""),AND(JT13&gt;=JV$31,JU13&gt;=JV$35,JT13&lt;&gt;""),AND(KQ13&gt;=KX$31,KR13&gt;=KX$35,KQ13&lt;&gt;""),AND(KV13&gt;=KX$31,KW13&gt;=KX$35,KV13&lt;&gt;""),AND(LS13&gt;=LZ$31,LT13&gt;=LZ$35,LS13&lt;&gt;""),AND(LX13&gt;=LZ$31,LY13&gt;=LZ$35,LX13&lt;&gt;""),AND(MU13&gt;=NB$31,MV13&gt;=NB$35,MU13&lt;&gt;""),AND(MZ13&gt;=NB$31,NA13&gt;=NB$35,MZ13&lt;&gt;""),AND(NW13&gt;=OD$31,NX13&gt;=OD$35,NW13&lt;&gt;""),AND(OB13&gt;=OD$31,OC13&gt;=OD$35,OB13&lt;&gt;""),AND(OY13&gt;=PF$31,OZ13&gt;=PF$35,OY13&lt;&gt;""),AND(PD13&gt;=PF$31,PE13&gt;=PF$35,PD13&lt;&gt;""),AND(QA13&gt;=QH$31,QB13&gt;=QH$35,QA13&lt;&gt;""),AND(QF13&gt;=QH$31,QG13&gt;=QH$35,QF13&lt;&gt;""),AND(RC13&gt;=RJ$31,RD13&gt;=RJ$35,RC13&lt;&gt;""),AND(RH13&gt;=RJ$31,RI13&gt;=RJ$35,RH13&lt;&gt;""),AND(SE13&gt;=SL$31,SF13&gt;=SL$35,SE13&lt;&gt;""),AND(SJ13&gt;=SL$31,SK13&gt;=SL$35,SJ13&lt;&gt;"")),"Merit",IF(OR(AND(AJ13&gt;=AN$30,AK13&gt;=AN$34,AJ13&lt;&gt;"",AI13=""),AND(AL13&gt;=AN$30,AM13&gt;=AN$34,AL13&lt;&gt;"",AI13=""),AND(BF13&gt;=BJ$30,BG13&gt;=BJ$34,BF13&lt;&gt;"",BE13=""),AND(BH13&gt;=BJ$30,BI13&gt;=BJ$34,BH13&lt;&gt;"",BE13=""),AND(CB13&gt;=CF$30,CC13&gt;=CF$34,CB13&lt;&gt;"",CA13=""),AND(CD13&gt;=CF$30,CE13&gt;=CF$34,CD13&lt;&gt;""),AND(DC13&gt;=DJ$30,DD13&gt;=DJ$34,DC13&lt;&gt;""),AND(DH13&gt;=DJ$30,DI13&gt;=DJ$34,DH13&lt;&gt;""),AND(EE13&gt;=EL$30,EF13&gt;=EL$34,EE13&lt;&gt;""),AND(EJ13&gt;=EL$30,EK13&gt;=EL$34,EJ13&lt;&gt;""),AND(FG13&gt;=FN$30,FH13&gt;=FN$34,FG13&lt;&gt;""),AND(FL13&gt;=FN$30,FM13&gt;=FN$34,FL13&lt;&gt;""),AND(GI13&gt;=GP$30,GJ13&gt;=GP$34,GI13&lt;&gt;""),AND(GN13&gt;=GP$30,GO13&gt;=GP$34,GN13&lt;&gt;""),AND(HK13&gt;=HR$30,HL13&gt;=HR$34,HK13&lt;&gt;""),AND(HP13&gt;=HR$30,HQ13&gt;=HR$34,HP13&lt;&gt;""),AND(IM13&gt;=IT$30,IN13&gt;=IT$34,IM13&lt;&gt;""),AND(IR13&gt;=IT$30,IS13&gt;=IT$34,IR13&lt;&gt;""),AND(JO13&gt;=JV$30,JP13&gt;=JV$34,JO13&lt;&gt;""),AND(JT13&gt;=JV$30,JU13&gt;=JV$34,JT13&lt;&gt;""),AND(KQ13&gt;=KX$30,KR13&gt;=KX$34,KQ13&lt;&gt;""),AND(KV13&gt;=KX$30,KW13&gt;=KX$34,KV13&lt;&gt;""),AND(LS13&gt;=LZ$30,LT13&gt;=LZ$34,LS13&lt;&gt;""),AND(LX13&gt;=LZ$30,LY13&gt;=LZ$34,LX13&lt;&gt;""),AND(MU13&gt;=NB$30,MV13&gt;=NB$34,MU13&lt;&gt;""),AND(MZ13&gt;=NB$30,NA13&gt;=NB$34,MZ13&lt;&gt;""),AND(NW13&gt;=OD$30,NX13&gt;=OD$34,NW13&lt;&gt;""),AND(OB13&gt;=OD$30,OC13&gt;=OD$34,OB13&lt;&gt;""),AND(OY13&gt;=PF$30,OZ13&gt;=PF$34,OY13&lt;&gt;""),AND(PD13&gt;=PF$30,PE13&gt;=PF$34,PD13&lt;&gt;""),AND(QA13&gt;=QH$30,QB13&gt;=QH$34,QA13&lt;&gt;""),AND(QF13&gt;=QH$30,QG13&gt;=QH$34,QF13&lt;&gt;""),AND(RC13&gt;=RJ$30,RD13&gt;=RJ$34,RC13&lt;&gt;""),AND(RH13&gt;=RJ$30,RI13&gt;=RJ$34,RH13&lt;&gt;""),AND(SE13&gt;=SL$30,SF13&gt;=SL$34,SE13&lt;&gt;""),AND(SJ13&gt;=SL$30,SK13&gt;=SL$34,SJ13&lt;&gt;"")),"Excellence",IF(I13="P","Worlds Team",IF(F13="P","National Team","")))))</f>
        <v>Worlds Team</v>
      </c>
      <c r="I13" s="3" t="str">
        <f>IF(OR(AND(AJ13&gt;=AN$29,AK13&gt;=AN$33,AJ13&lt;&gt;"",AI13=""),AND(AL13&gt;=AN$29,AM13&gt;=AN$33,AL13&lt;&gt;"",AI13=""),AND(BF13&gt;=BJ$29,BG13&gt;=BJ$33,BF13&lt;&gt;"",BE13=""),AND(BH13&gt;=BJ$29,BI13&gt;=BJ$33,BH13&lt;&gt;"",BE13=""),AND(CB13&gt;=CF$29,CC13&gt;=CF$33,CB13&lt;&gt;"",CA13=""),AND(CD13&gt;=CF$29,CE13&gt;=CF$33,CD13&lt;&gt;""),AND(DC13&gt;=DJ$29,DD13&gt;=DJ$33,DC13&lt;&gt;""),AND(DH13&gt;=DJ$29,DI13&gt;=DJ$33,DH13&lt;&gt;""),AND(EE13&gt;=EL$29,EF13&gt;=EL$33,EE13&lt;&gt;""),AND(EJ13&gt;=EL$29,EK13&gt;=EL$33,EJ13&lt;&gt;""),AND(FG13&gt;=FN$29,FH13&gt;=FN$33,FG13&lt;&gt;""),AND(FL13&gt;=FN$29,FM13&gt;=FN$33,FL13&lt;&gt;""),AND(GI13&gt;=GP$29,GJ13&gt;=GP$33,GI13&lt;&gt;""),AND(GN13&gt;=GP$29,GO13&gt;=GP$33,GN13&lt;&gt;""),AND(HK13&gt;=HR$29,HL13&gt;=HR$33,HK13&lt;&gt;""),AND(HP13&gt;=HR$29,HQ13&gt;=HR$33,HP13&lt;&gt;""),AND(IM13&gt;=IT$29,IN13&gt;=IT$33,IM13&lt;&gt;""),AND(IR13&gt;=IT$29,IS13&gt;=IT$33,IR13&lt;&gt;""),AND(JO13&gt;=JV$29,JP13&gt;=JV$33,JO13&lt;&gt;""),AND(JT13&gt;=JV$29,JU13&gt;=JV$33,JT13&lt;&gt;""),AND(KQ13&gt;=KX$29,KR13&gt;=KX$33,KQ13&lt;&gt;""),AND(KV13&gt;=KX$29,KW13&gt;=KX$33,KV13&lt;&gt;""),AND(LS13&gt;=LZ$29,LT13&gt;=LZ$33,LS13&lt;&gt;""),AND(LX13&gt;=LZ$29,LY13&gt;=LZ$33,LX13&lt;&gt;""),AND(MU13&gt;=NB$29,MV13&gt;=NB$33,MU13&lt;&gt;""),AND(MZ13&gt;=NB$29,NA13&gt;=NB$33,MZ13&lt;&gt;""),AND(NW13&gt;=OD$29,NX13&gt;=OD$33,NW13&lt;&gt;""),AND(OB13&gt;=OD$29,OC13&gt;=OD$33,OB13&lt;&gt;""),AND(OY13&gt;=PF$29,OZ13&gt;=PF$33,OY13&lt;&gt;""),AND(PD13&gt;=PF$29,PE13&gt;=PF$33,PD13&lt;&gt;""),AND(QA13&gt;=QH$29,QB13&gt;=QH$33,QA13&lt;&gt;""),AND(QF13&gt;=QH$29,QG13&gt;=QH$33,QF13&lt;&gt;""),AND(RC13&gt;=RJ$29,RD13&gt;=RJ$33,RC13&lt;&gt;""),AND(RH13&gt;=RJ$29,RI13&gt;=RJ$33,RH13&lt;&gt;""),AND(SE13&gt;=SL$29,SF13&gt;=SL$33,SE13&lt;&gt;""),AND(SJ13&gt;=SL$29,SK13&gt;=SL$33,SJ13&lt;&gt;"")),"P","")</f>
        <v>P</v>
      </c>
      <c r="J13" s="8">
        <f>IF(COUNT(AK13,BG13,CC13)&gt;0,LARGE((AK13,BG13,CC13),1),0)</f>
        <v>48.099999999999994</v>
      </c>
      <c r="K13" s="8" t="str">
        <f>IF(J13=0,"",IF(J13=CC13,$BK$1,IF(J13=BG13,$AO$1,IF(J13=AK13,$S$1,""))))</f>
        <v>2025 Elite Canada</v>
      </c>
      <c r="L13" s="8">
        <f>IF(COUNT(AK13,BG13,CC13)&gt;1,LARGE((AK13,BG13,CC13),2),0)</f>
        <v>47.800000000000004</v>
      </c>
      <c r="M13" s="8" t="str">
        <f>IF(K13=0,"",IF(AND(L13=J13,L13=AK13,K13=BG13),$S$1,IF(AND(L13=J13,L13=AK13,L13=CC13),$S$1,IF(AND(L13=J13,L13=CC13,L13=BG13),$AO$1,IF(L13=CC13,$BK$1,IF(L13=BG13,$AO$1,IF(L13=AK13,$S$1,"")))))))</f>
        <v>2025 3rd Domestic Trial</v>
      </c>
      <c r="N13" s="8">
        <f>IF(MAX(AM13,BI13,CE13)&gt;0,MAX(AM13,BI13,CE13),0)</f>
        <v>49</v>
      </c>
      <c r="O13" s="8" t="str">
        <f>IF(N13=0,"",IF(N13=CE13,$BK$1,IF(N13=BI13,$AO$1,IF(N13=AM13,$S$1,""))))</f>
        <v>2025 Elite Canada</v>
      </c>
      <c r="P13" s="8" t="str">
        <f>IF(MAX(CG13:CH13)&gt;0,MAX(CG13:CH13),"")</f>
        <v/>
      </c>
      <c r="Q13" s="11" t="str">
        <f>IF(P13="","",IF(P13=CG13,"("&amp;CG$2&amp;")",IF(P13=CH13,"("&amp;CH$2&amp;")")))</f>
        <v/>
      </c>
      <c r="R13" s="8" t="str">
        <f>IF(P13="","",IF(P13=CG13,IF(P13+IF(L13="",0,L13)=SF13,$RK$1,IF(P13+IF(L13="",0,L13)=RD13,$QI$1,IF(P13+IF(L13="",0,L13)=QB13,$PG$1,IF(P13+IF(L13="",0,L13)=OZ13,$OE$1,IF(P13+IF(L13="",0,L13)=NX13,$NC$1,IF(P13+IF(L13="",0,L13)=MV13,$MA$1,IF(P13+IF(L13="",0,L13)=LT13,$KY$1,IF(P13+IF(L13="",0,L13)=KR13,$JW$1,IF(P13+IF(L13="",0,L13)=JP13,$IU$1,IF(P13+IF(L13="",0,L13)=IN13,$HS$1,IF(P13+IF(L13="",0,L13)=HL13,$GQ$1,IF(P13+IF(L13="",0,L13)=GJ13,$FO$1,IF(P13+IF(L13="",0,L13)=FH13,$EM$1,IF(P13+IF(L13="",0,L13)=EF13,$DK$1,IF(P13+IF(L13="",0,L13)=DD13,$CI$1))))))))))))))),IF(P13=CH13,IF(P13+IF(N13="",0,N13)=SK13,$RK$1,IF(P13+IF(N13="",0,N13)=RI13,$QI$1,IF(P13+IF(N13="",0,N13)=QG13,$PG$1,IF(P13+IF(N13="",0,N13)=PE13,$OE$1,IF(P13+IF(N13="",0,N13)=OC13,$NC$1,IF(P13+IF(N13="",0,N13)=NA13,$MA$1,IF(P13+IF(N13="",0,N13)=LY13,$KY$1,IF(P13+IF(N13="",0,N13)=KW13,$JW$1,IF(P13+IF(N13="",0,N13)=JU13,$IU$1,IF(P13+IF(N13="",0,N13)=IS13,$HS$1,IF(P13+IF(N13="",0,N13)=HQ13,$GQ$1,IF(P13+IF(N13="",0,N13)=GO13,$FO$1,IF(P13+IF(N13="",0,N13)=FM13,$EM$1,IF(P13+IF(N13="",0,N13)=EK13,$DK$1,IF(P13+IF(N13="",0,N13)=DI13,$CI$1))))))))))))))))))</f>
        <v/>
      </c>
      <c r="S13" s="19">
        <v>18.7</v>
      </c>
      <c r="T13" s="19">
        <v>5.6</v>
      </c>
      <c r="U13" s="19">
        <v>0.6</v>
      </c>
      <c r="V13" s="19">
        <v>0</v>
      </c>
      <c r="W13" s="19">
        <v>18.399999999999999</v>
      </c>
      <c r="X13" s="19">
        <v>6</v>
      </c>
      <c r="Y13" s="19">
        <v>0</v>
      </c>
      <c r="Z13" s="19">
        <v>0</v>
      </c>
      <c r="AA13" s="19">
        <v>18.8</v>
      </c>
      <c r="AB13" s="19">
        <v>5.6</v>
      </c>
      <c r="AC13" s="19">
        <v>0</v>
      </c>
      <c r="AD13" s="19">
        <v>0</v>
      </c>
      <c r="AE13" s="19">
        <v>18.600000000000001</v>
      </c>
      <c r="AF13" s="19">
        <v>6</v>
      </c>
      <c r="AG13" s="19">
        <v>0</v>
      </c>
      <c r="AH13" s="19">
        <v>0</v>
      </c>
      <c r="AI13" s="27"/>
      <c r="AJ13" s="40">
        <f>IF(SUM(T13,X13)&gt;0,SUM(T13,X13),"")</f>
        <v>11.6</v>
      </c>
      <c r="AK13" s="40">
        <f>IF(SUM(S13:T13,V13:X13,Z13)-U13-Y13&gt;0,SUM(S13:T13,V13:X13,Z13)-U13-Y13,"")</f>
        <v>48.099999999999994</v>
      </c>
      <c r="AL13" s="40">
        <f>IF(SUM(AB13,AF13)&gt;0,SUM(AB13,AF13),"")</f>
        <v>11.6</v>
      </c>
      <c r="AM13" s="40">
        <f>IF(SUM(AA13:AB13,AD13:AF13,AH13)-SUM(AC13,AG13)&gt;0,SUM(AA13:AB13,AD13:AF13,AH13)-SUM(AC13,AG13),"")</f>
        <v>49</v>
      </c>
      <c r="AN13" s="40">
        <f>IF(SUM(AK13,AM13)&gt;0,SUM(AK13,AM13),"")</f>
        <v>97.1</v>
      </c>
      <c r="AO13" s="18">
        <v>18.3</v>
      </c>
      <c r="AP13" s="18">
        <v>4.8</v>
      </c>
      <c r="AQ13" s="18">
        <v>0.2</v>
      </c>
      <c r="AR13" s="18">
        <v>0</v>
      </c>
      <c r="AS13" s="18">
        <v>18.600000000000001</v>
      </c>
      <c r="AT13" s="18">
        <v>6</v>
      </c>
      <c r="AU13" s="18">
        <v>0</v>
      </c>
      <c r="AV13" s="18">
        <v>0</v>
      </c>
      <c r="AW13" s="18">
        <v>15.3</v>
      </c>
      <c r="AX13" s="18">
        <v>2.8</v>
      </c>
      <c r="AY13" s="18">
        <v>0</v>
      </c>
      <c r="AZ13" s="18">
        <v>0</v>
      </c>
      <c r="BA13" s="18">
        <v>18.5</v>
      </c>
      <c r="BB13" s="18">
        <v>6</v>
      </c>
      <c r="BC13" s="18">
        <v>0</v>
      </c>
      <c r="BD13" s="18">
        <v>0</v>
      </c>
      <c r="BE13" s="28"/>
      <c r="BF13" s="11">
        <f>IF(SUM(AP13,AT13)&gt;0,SUM(AP13,AT13),"")</f>
        <v>10.8</v>
      </c>
      <c r="BG13" s="11">
        <f>IF(SUM(AO13:AP13,AR13:AT13,AV13)-AQ13-AU13&gt;0,SUM(AO13:AP13,AR13:AT13,AV13)-AQ13-AU13,"")</f>
        <v>47.5</v>
      </c>
      <c r="BH13" s="11">
        <f>IF(SUM(AX13,BB13)&gt;0,SUM(AX13,BB13),"")</f>
        <v>8.8000000000000007</v>
      </c>
      <c r="BI13" s="11">
        <f>IF(SUM(AW13:AX13,AZ13:BB13,BD13)-SUM(AY13,BC13)&gt;0,SUM(AW13:AX13,AZ13:BB13,BD13)-SUM(AY13,BC13),"")</f>
        <v>42.6</v>
      </c>
      <c r="BJ13" s="11">
        <f>IF(SUM(BG13,BI13)&gt;0,SUM(BG13,BI13),"")</f>
        <v>90.1</v>
      </c>
      <c r="BK13" s="19">
        <v>18.5</v>
      </c>
      <c r="BL13" s="19">
        <v>5.1999999999999993</v>
      </c>
      <c r="BM13" s="19">
        <v>0.4</v>
      </c>
      <c r="BN13" s="19">
        <v>0</v>
      </c>
      <c r="BO13" s="19">
        <v>18.5</v>
      </c>
      <c r="BP13" s="19">
        <v>6</v>
      </c>
      <c r="BQ13" s="19">
        <v>0</v>
      </c>
      <c r="BR13" s="19">
        <v>0</v>
      </c>
      <c r="BS13" s="19">
        <v>17.05</v>
      </c>
      <c r="BT13" s="19">
        <v>4.1999999999999993</v>
      </c>
      <c r="BU13" s="19">
        <v>0</v>
      </c>
      <c r="BV13" s="19">
        <v>0</v>
      </c>
      <c r="BW13" s="19">
        <v>18.55</v>
      </c>
      <c r="BX13" s="19">
        <v>6</v>
      </c>
      <c r="BY13" s="19">
        <v>0</v>
      </c>
      <c r="BZ13" s="19">
        <v>0</v>
      </c>
      <c r="CA13" s="27" t="s">
        <v>53</v>
      </c>
      <c r="CB13" s="40">
        <f>IF(SUM(BL13,BP13)&gt;0,SUM(BL13,BP13),"")</f>
        <v>11.2</v>
      </c>
      <c r="CC13" s="40">
        <f>IF(SUM(BK13:BL13,BN13:BP13,BR13)-BM13-BQ13&gt;0,SUM(BK13:BL13,BN13:BP13,BR13)-BM13-BQ13,"")</f>
        <v>47.800000000000004</v>
      </c>
      <c r="CD13" s="40">
        <f>IF(SUM(BT13,BX13)&gt;0,SUM(BT13,BX13),"")</f>
        <v>10.199999999999999</v>
      </c>
      <c r="CE13" s="40">
        <f>IF(SUM(BS13:BT13,BV13:BX13,BZ13)-SUM(BU13,BY13)&gt;0,SUM(BS13:BT13,BV13:BX13,BZ13)-SUM(BU13,BY13),"")</f>
        <v>45.8</v>
      </c>
      <c r="CF13" s="40">
        <f>IF(SUM(CC13,CE13)&gt;0,SUM(CC13,CE13),"")</f>
        <v>93.6</v>
      </c>
      <c r="CG13" s="51" t="str">
        <f>IF(MAX(DD13,EF13,FH13,GJ13,HL13,IN13,JP13,KR13,LT13,MV13,NX13,OZ13,QB13,RD13,SF13)-IF(L13="",0,L13)&gt;0.001,MAX(DD13,EF13,FH13,GJ13,HL13,IN13,JP13,KR13,LT13,MV13,NX13,OZ13,QB13,RD13,SF13)-IF(L13="",0,L13),"")</f>
        <v/>
      </c>
      <c r="CH13" s="51" t="str">
        <f>IF(MAX(DI13,EK13,FM13,GO13,HQ13,IS13,JU13,KW13,LY13,NA13,OC13,PE13,QG13,RI13,SK13)-IF(N13="",0,N13)&gt;0.001,MAX(DI13,EK13,FM13,GO13,HQ13,IS13,JU13,KW13,LY13,NA13,OC13,PE13,QG13,RI13,SK13)-IF(N13="",0,N13),"")</f>
        <v/>
      </c>
      <c r="CI13" s="17"/>
      <c r="CJ13" s="17"/>
      <c r="CK13" s="17"/>
      <c r="CL13" s="17"/>
      <c r="CM13" s="17"/>
      <c r="CN13" s="17"/>
      <c r="CO13" s="17"/>
      <c r="CP13" s="17"/>
      <c r="CQ13" s="17"/>
      <c r="CR13" s="17"/>
      <c r="CS13" s="17"/>
      <c r="CT13" s="17"/>
      <c r="CU13" s="17"/>
      <c r="CV13" s="17"/>
      <c r="CW13" s="17"/>
      <c r="CX13" s="17"/>
      <c r="CY13" s="17"/>
      <c r="CZ13" s="17"/>
      <c r="DA13" s="17"/>
      <c r="DB13" s="17"/>
      <c r="DC13" s="40" t="str">
        <f>IF(SUM(CJ13,CN13)&gt;0,SUM(CJ13,CN13),"")</f>
        <v/>
      </c>
      <c r="DD13" s="40" t="str">
        <f>IF(SUM(CI13:CJ13,CL13:CN13,CP13)-CK13-CO13&gt;0,SUM(CI13:CJ13,CL13:CN13,CP13)-CK13-CO13,"")</f>
        <v/>
      </c>
      <c r="DE13" s="40" t="str">
        <f>IF(SUM(CQ13:CR13,CT13)-CS13&gt;0,SUM(CQ13:CR13,CT13)-CS13,"")</f>
        <v/>
      </c>
      <c r="DF13" s="40" t="str">
        <f>IF(SUM(CJ13,CN13,CR13)&gt;0,SUM(CJ13,CN13,CR13),"")</f>
        <v/>
      </c>
      <c r="DG13" s="40" t="str">
        <f>IF(SUM(DD13,DE13)&gt;0,SUM(DD13,DE13),"")</f>
        <v/>
      </c>
      <c r="DH13" s="40" t="str">
        <f>IF(SUM(CV13,CZ13)&gt;0,SUM(CV13,CZ13),"")</f>
        <v/>
      </c>
      <c r="DI13" s="40" t="str">
        <f>IF(SUM(CU13:CV13,CX13:CZ13,DB13)-SUM(CW13,DA13)&gt;0,SUM(CU13:CV13,CX13:CZ13,DB13)-SUM(CW13,DA13),"")</f>
        <v/>
      </c>
      <c r="DJ13" s="40" t="str">
        <f>IF(SUM(DD13,DE13,DI13)&gt;0,SUM(DD13,DE13,DI13),"")</f>
        <v/>
      </c>
      <c r="DK13" s="18">
        <v>18.8</v>
      </c>
      <c r="DL13" s="18">
        <v>5.6</v>
      </c>
      <c r="DM13" s="18">
        <v>0.6</v>
      </c>
      <c r="DN13" s="18">
        <v>0</v>
      </c>
      <c r="DO13" s="18">
        <v>18.399999999999999</v>
      </c>
      <c r="DP13" s="18">
        <v>6</v>
      </c>
      <c r="DQ13" s="18">
        <v>0.6</v>
      </c>
      <c r="DR13" s="18">
        <v>0</v>
      </c>
      <c r="DS13" s="18"/>
      <c r="DT13" s="18"/>
      <c r="DU13" s="18"/>
      <c r="DV13" s="18"/>
      <c r="DW13" s="18"/>
      <c r="DX13" s="18"/>
      <c r="DY13" s="18"/>
      <c r="DZ13" s="18"/>
      <c r="EA13" s="18"/>
      <c r="EB13" s="18"/>
      <c r="EC13" s="18"/>
      <c r="ED13" s="18"/>
      <c r="EE13" s="11">
        <f>IF(SUM(DL13,DP13)&gt;0,SUM(DL13,DP13),"")</f>
        <v>11.6</v>
      </c>
      <c r="EF13" s="11">
        <f>IF(SUM(DK13:DL13,DN13:DP13,DR13)-DM13-DQ13&gt;0,SUM(DK13:DL13,DN13:DP13,DR13)-DM13-DQ13,"")</f>
        <v>47.599999999999994</v>
      </c>
      <c r="EG13" s="11" t="str">
        <f>IF(SUM(DS13:DT13,DV13)-DU13&gt;0,SUM(DS13:DT13,DV13)-DU13,"")</f>
        <v/>
      </c>
      <c r="EH13" s="11">
        <f>IF(SUM(DL13,DP13,DT13)&gt;0,SUM(DL13,DP13,DT13),"")</f>
        <v>11.6</v>
      </c>
      <c r="EI13" s="11">
        <f>IF(SUM(EF13,EG13)&gt;0,SUM(EF13,EG13),"")</f>
        <v>47.599999999999994</v>
      </c>
      <c r="EJ13" s="11" t="str">
        <f>IF(SUM(DX13,EB13)&gt;0,SUM(DX13,EB13),"")</f>
        <v/>
      </c>
      <c r="EK13" s="11" t="str">
        <f>IF(SUM(DW13:DX13,DZ13:EB13,ED13)-SUM(DY13,EC13)&gt;0,SUM(DW13:DX13,DZ13:EB13,ED13)-SUM(DY13,EC13),"")</f>
        <v/>
      </c>
      <c r="EL13" s="11">
        <f>IF(SUM(EF13,EG13,EK13)&gt;0,SUM(EF13,EG13,EK13),"")</f>
        <v>47.599999999999994</v>
      </c>
      <c r="EM13" s="17"/>
      <c r="EN13" s="17"/>
      <c r="EO13" s="17"/>
      <c r="EP13" s="17"/>
      <c r="EQ13" s="17"/>
      <c r="ER13" s="17"/>
      <c r="ES13" s="17"/>
      <c r="ET13" s="17"/>
      <c r="EU13" s="17"/>
      <c r="EV13" s="17"/>
      <c r="EW13" s="17"/>
      <c r="EX13" s="17"/>
      <c r="EY13" s="17"/>
      <c r="EZ13" s="17"/>
      <c r="FA13" s="17"/>
      <c r="FB13" s="17"/>
      <c r="FC13" s="17"/>
      <c r="FD13" s="17"/>
      <c r="FE13" s="17"/>
      <c r="FF13" s="17"/>
      <c r="FG13" s="40" t="str">
        <f>IF(SUM(EN13,ER13)&gt;0,SUM(EN13,ER13),"")</f>
        <v/>
      </c>
      <c r="FH13" s="40" t="str">
        <f>IF(SUM(EM13:EN13,EP13:ER13,ET13)-EO13-ES13&gt;0,SUM(EM13:EN13,EP13:ER13,ET13)-EO13-ES13,"")</f>
        <v/>
      </c>
      <c r="FI13" s="40" t="str">
        <f>IF(SUM(EU13:EV13,EX13)-EW13&gt;0,SUM(EU13:EV13,EX13)-EW13,"")</f>
        <v/>
      </c>
      <c r="FJ13" s="40" t="str">
        <f>IF(SUM(EN13,ER13,EV13)&gt;0,SUM(EN13,ER13,EV13),"")</f>
        <v/>
      </c>
      <c r="FK13" s="40" t="str">
        <f>IF(SUM(FH13,FI13)&gt;0,SUM(FH13,FI13),"")</f>
        <v/>
      </c>
      <c r="FL13" s="40" t="str">
        <f>IF(SUM(EZ13,FD13)&gt;0,SUM(EZ13,FD13),"")</f>
        <v/>
      </c>
      <c r="FM13" s="40" t="str">
        <f>IF(SUM(EY13:EZ13,FB13:FD13,FF13)-SUM(FA13,FE13)&gt;0,SUM(EY13:EZ13,FB13:FD13,FF13)-SUM(FA13,FE13),"")</f>
        <v/>
      </c>
      <c r="FN13" s="40" t="str">
        <f>IF(SUM(FH13,FI13,FM13)&gt;0,SUM(FH13,FI13,FM13),"")</f>
        <v/>
      </c>
      <c r="FO13" s="18"/>
      <c r="FP13" s="18"/>
      <c r="FQ13" s="18"/>
      <c r="FR13" s="18"/>
      <c r="FS13" s="18"/>
      <c r="FT13" s="18"/>
      <c r="FU13" s="18"/>
      <c r="FV13" s="18"/>
      <c r="FW13" s="18"/>
      <c r="FX13" s="18"/>
      <c r="FY13" s="18"/>
      <c r="FZ13" s="18"/>
      <c r="GA13" s="18"/>
      <c r="GB13" s="18"/>
      <c r="GC13" s="18"/>
      <c r="GD13" s="18"/>
      <c r="GE13" s="18"/>
      <c r="GF13" s="18"/>
      <c r="GG13" s="18"/>
      <c r="GH13" s="18"/>
      <c r="GI13" s="11" t="str">
        <f>IF(SUM(FP13,FT13)&gt;0,SUM(FP13,FT13),"")</f>
        <v/>
      </c>
      <c r="GJ13" s="11" t="str">
        <f>IF(SUM(FO13:FP13,FR13:FT13,FV13)-FQ13-FU13&gt;0,SUM(FO13:FP13,FR13:FT13,FV13)-FQ13-FU13,"")</f>
        <v/>
      </c>
      <c r="GK13" s="11" t="str">
        <f>IF(SUM(FW13:FX13,FZ13)-FY13&gt;0,SUM(FW13:FX13,FZ13)-FY13,"")</f>
        <v/>
      </c>
      <c r="GL13" s="11" t="str">
        <f>IF(SUM(FP13,FT13,FX13)&gt;0,SUM(FP13,FT13,FX13),"")</f>
        <v/>
      </c>
      <c r="GM13" s="11" t="str">
        <f>IF(SUM(GJ13,GK13)&gt;0,SUM(GJ13,GK13),"")</f>
        <v/>
      </c>
      <c r="GN13" s="11" t="str">
        <f>IF(SUM(GB13,GF13)&gt;0,SUM(GB13,GF13),"")</f>
        <v/>
      </c>
      <c r="GO13" s="11" t="str">
        <f>IF(SUM(GA13:GB13,GD13:GF13,GH13)-SUM(GC13,GG13)&gt;0,SUM(GA13:GB13,GD13:GF13,GH13)-SUM(GC13,GG13),"")</f>
        <v/>
      </c>
      <c r="GP13" s="11" t="str">
        <f>IF(SUM(GJ13,GK13,GO13)&gt;0,SUM(GJ13,GK13,GO13),"")</f>
        <v/>
      </c>
      <c r="GQ13" s="17"/>
      <c r="GR13" s="17"/>
      <c r="GS13" s="17"/>
      <c r="GT13" s="17"/>
      <c r="GU13" s="17"/>
      <c r="GV13" s="17"/>
      <c r="GW13" s="17"/>
      <c r="GX13" s="17"/>
      <c r="GY13" s="17"/>
      <c r="GZ13" s="17"/>
      <c r="HA13" s="17"/>
      <c r="HB13" s="17"/>
      <c r="HC13" s="17"/>
      <c r="HD13" s="17"/>
      <c r="HE13" s="17"/>
      <c r="HF13" s="17"/>
      <c r="HG13" s="17"/>
      <c r="HH13" s="17"/>
      <c r="HI13" s="17"/>
      <c r="HJ13" s="17"/>
      <c r="HK13" s="40" t="str">
        <f>IF(SUM(GR13,GV13)&gt;0,SUM(GR13,GV13),"")</f>
        <v/>
      </c>
      <c r="HL13" s="40" t="str">
        <f>IF(SUM(GQ13:GR13,GT13:GV13,GX13)-GS13-GW13&gt;0,SUM(GQ13:GR13,GT13:GV13,GX13)-GS13-GW13,"")</f>
        <v/>
      </c>
      <c r="HM13" s="40" t="str">
        <f>IF(SUM(GY13:GZ13,HB13)-HA13&gt;0,SUM(GY13:GZ13,HB13)-HA13,"")</f>
        <v/>
      </c>
      <c r="HN13" s="40" t="str">
        <f>IF(SUM(GR13,GV13,GZ13)&gt;0,SUM(GR13,GV13,GZ13),"")</f>
        <v/>
      </c>
      <c r="HO13" s="40" t="str">
        <f>IF(SUM(HL13,HM13)&gt;0,SUM(HL13,HM13),"")</f>
        <v/>
      </c>
      <c r="HP13" s="40" t="str">
        <f>IF(SUM(HD13,HH13)&gt;0,SUM(HD13,HH13),"")</f>
        <v/>
      </c>
      <c r="HQ13" s="40" t="str">
        <f>IF(SUM(HC13:HD13,HF13:HH13,HJ13)-SUM(HE13,HI13)&gt;0,SUM(HC13:HD13,HF13:HH13,HJ13)-SUM(HE13,HI13),"")</f>
        <v/>
      </c>
      <c r="HR13" s="40" t="str">
        <f>IF(SUM(HL13,HM13,HQ13)&gt;0,SUM(HL13,HM13,HQ13),"")</f>
        <v/>
      </c>
      <c r="HS13" s="18"/>
      <c r="HT13" s="18"/>
      <c r="HU13" s="18"/>
      <c r="HV13" s="18"/>
      <c r="HW13" s="18"/>
      <c r="HX13" s="18"/>
      <c r="HY13" s="18"/>
      <c r="HZ13" s="18"/>
      <c r="IA13" s="18"/>
      <c r="IB13" s="18"/>
      <c r="IC13" s="18"/>
      <c r="ID13" s="18"/>
      <c r="IE13" s="18"/>
      <c r="IF13" s="18"/>
      <c r="IG13" s="18"/>
      <c r="IH13" s="18"/>
      <c r="II13" s="18"/>
      <c r="IJ13" s="18"/>
      <c r="IK13" s="18"/>
      <c r="IL13" s="18"/>
      <c r="IM13" s="11" t="str">
        <f>IF(SUM(HT13,HX13)&gt;0,SUM(HT13,HX13),"")</f>
        <v/>
      </c>
      <c r="IN13" s="11" t="str">
        <f>IF(SUM(HS13:HT13,HV13:HX13,HZ13)-HU13-HY13&gt;0,SUM(HS13:HT13,HV13:HX13,HZ13)-HU13-HY13,"")</f>
        <v/>
      </c>
      <c r="IO13" s="11" t="str">
        <f>IF(SUM(IA13:IB13,ID13)-IC13&gt;0,SUM(IA13:IB13,ID13)-IC13,"")</f>
        <v/>
      </c>
      <c r="IP13" s="11" t="str">
        <f>IF(SUM(HT13,HX13,IB13)&gt;0,SUM(HT13,HX13,IB13),"")</f>
        <v/>
      </c>
      <c r="IQ13" s="11" t="str">
        <f>IF(SUM(IN13,IO13)&gt;0,SUM(IN13,IO13),"")</f>
        <v/>
      </c>
      <c r="IR13" s="11" t="str">
        <f>IF(SUM(IF13,IJ13)&gt;0,SUM(IF13,IJ13),"")</f>
        <v/>
      </c>
      <c r="IS13" s="11" t="str">
        <f>IF(SUM(IE13:IF13,IH13:IJ13,IL13)-SUM(IG13,IK13)&gt;0,SUM(IE13:IF13,IH13:IJ13,IL13)-SUM(IG13,IK13),"")</f>
        <v/>
      </c>
      <c r="IT13" s="11" t="str">
        <f>IF(SUM(IN13,IO13,IS13)&gt;0,SUM(IN13,IO13,IS13),"")</f>
        <v/>
      </c>
      <c r="IU13" s="17"/>
      <c r="IV13" s="17"/>
      <c r="IW13" s="17"/>
      <c r="IX13" s="17"/>
      <c r="IY13" s="17"/>
      <c r="IZ13" s="17"/>
      <c r="JA13" s="17"/>
      <c r="JB13" s="17"/>
      <c r="JC13" s="17"/>
      <c r="JD13" s="17"/>
      <c r="JE13" s="17"/>
      <c r="JF13" s="17"/>
      <c r="JG13" s="17"/>
      <c r="JH13" s="17"/>
      <c r="JI13" s="17"/>
      <c r="JJ13" s="17"/>
      <c r="JK13" s="17"/>
      <c r="JL13" s="17"/>
      <c r="JM13" s="17"/>
      <c r="JN13" s="17"/>
      <c r="JO13" s="40" t="str">
        <f>IF(SUM(IV13,IZ13)&gt;0,SUM(IV13,IZ13),"")</f>
        <v/>
      </c>
      <c r="JP13" s="40" t="str">
        <f>IF(SUM(IU13:IV13,IX13:IZ13,JB13)-IW13-JA13&gt;0,SUM(IU13:IV13,IX13:IZ13,JB13)-IW13-JA13,"")</f>
        <v/>
      </c>
      <c r="JQ13" s="40" t="str">
        <f>IF(SUM(JC13:JD13,JF13)-JE13&gt;0,SUM(JC13:JD13,JF13)-JE13,"")</f>
        <v/>
      </c>
      <c r="JR13" s="40" t="str">
        <f>IF(SUM(IV13,IZ13,JD13)&gt;0,SUM(IV13,IZ13,JD13),"")</f>
        <v/>
      </c>
      <c r="JS13" s="40" t="str">
        <f>IF(SUM(JP13,JQ13)&gt;0,SUM(JP13,JQ13),"")</f>
        <v/>
      </c>
      <c r="JT13" s="40" t="str">
        <f>IF(SUM(JH13,JL13)&gt;0,SUM(JH13,JL13),"")</f>
        <v/>
      </c>
      <c r="JU13" s="40" t="str">
        <f>IF(SUM(JG13:JH13,JJ13:JL13,JN13)-SUM(JI13,JM13)&gt;0,SUM(JG13:JH13,JJ13:JL13,JN13)-SUM(JI13,JM13),"")</f>
        <v/>
      </c>
      <c r="JV13" s="40" t="str">
        <f>IF(SUM(JP13,JQ13,JU13)&gt;0,SUM(JP13,JQ13,JU13),"")</f>
        <v/>
      </c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8"/>
      <c r="KM13" s="18"/>
      <c r="KN13" s="18"/>
      <c r="KO13" s="18"/>
      <c r="KP13" s="18"/>
      <c r="KQ13" s="11" t="str">
        <f>IF(SUM(JX13,KB13)&gt;0,SUM(JX13,KB13),"")</f>
        <v/>
      </c>
      <c r="KR13" s="11" t="str">
        <f>IF(SUM(JW13:JX13,JZ13:KB13,KD13)-JY13-KC13&gt;0,SUM(JW13:JX13,JZ13:KB13,KD13)-JY13-KC13,"")</f>
        <v/>
      </c>
      <c r="KS13" s="11" t="str">
        <f>IF(SUM(KE13:KF13,KH13)-KG13&gt;0,SUM(KE13:KF13,KH13)-KG13,"")</f>
        <v/>
      </c>
      <c r="KT13" s="11" t="str">
        <f>IF(SUM(JX13,KB13,KF13)&gt;0,SUM(JX13,KB13,KF13),"")</f>
        <v/>
      </c>
      <c r="KU13" s="11" t="str">
        <f>IF(SUM(KR13,KS13)&gt;0,SUM(KR13,KS13),"")</f>
        <v/>
      </c>
      <c r="KV13" s="11" t="str">
        <f>IF(SUM(KJ13,KN13)&gt;0,SUM(KJ13,KN13),"")</f>
        <v/>
      </c>
      <c r="KW13" s="11" t="str">
        <f>IF(SUM(KI13:KJ13,KL13:KN13,KP13)-SUM(KK13,KO13)&gt;0,SUM(KI13:KJ13,KL13:KN13,KP13)-SUM(KK13,KO13),"")</f>
        <v/>
      </c>
      <c r="KX13" s="11" t="str">
        <f>IF(SUM(KR13,KS13,KW13)&gt;0,SUM(KR13,KS13,KW13),"")</f>
        <v/>
      </c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40" t="str">
        <f>IF(SUM(KZ13,LD13)&gt;0,SUM(KZ13,LD13),"")</f>
        <v/>
      </c>
      <c r="LT13" s="40" t="str">
        <f>IF(SUM(KY13:KZ13,LB13:LD13,LF13)-LA13-LE13&gt;0,SUM(KY13:KZ13,LB13:LD13,LF13)-LA13-LE13,"")</f>
        <v/>
      </c>
      <c r="LU13" s="40" t="str">
        <f>IF(SUM(LG13:LH13,LJ13)-LI13&gt;0,SUM(LG13:LH13,LJ13)-LI13,"")</f>
        <v/>
      </c>
      <c r="LV13" s="40" t="str">
        <f>IF(SUM(KZ13,LD13,LH13)&gt;0,SUM(KZ13,LD13,LH13),"")</f>
        <v/>
      </c>
      <c r="LW13" s="40" t="str">
        <f>IF(SUM(LT13,LU13)&gt;0,SUM(LT13,LU13),"")</f>
        <v/>
      </c>
      <c r="LX13" s="40" t="str">
        <f>IF(SUM(LL13,LP13)&gt;0,SUM(LL13,LP13),"")</f>
        <v/>
      </c>
      <c r="LY13" s="40" t="str">
        <f>IF(SUM(LK13:LL13,LN13:LP13,LR13)-SUM(LM13,LQ13)&gt;0,SUM(LK13:LL13,LN13:LP13,LR13)-SUM(LM13,LQ13),"")</f>
        <v/>
      </c>
      <c r="LZ13" s="40" t="str">
        <f>IF(SUM(LT13,LU13,LY13)&gt;0,SUM(LT13,LU13,LY13),"")</f>
        <v/>
      </c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1" t="str">
        <f>IF(SUM(MB13,MF13)&gt;0,SUM(MB13,MF13),"")</f>
        <v/>
      </c>
      <c r="MV13" s="11" t="str">
        <f>IF(SUM(MA13:MB13,MD13:MF13,MH13)-MC13-MG13&gt;0,SUM(MA13:MB13,MD13:MF13,MH13)-MC13-MG13,"")</f>
        <v/>
      </c>
      <c r="MW13" s="11" t="str">
        <f>IF(SUM(MI13:MJ13,ML13)-MK13&gt;0,SUM(MI13:MJ13,ML13)-MK13,"")</f>
        <v/>
      </c>
      <c r="MX13" s="11" t="str">
        <f>IF(SUM(MB13,MF13,MJ13)&gt;0,SUM(MB13,MF13,MJ13),"")</f>
        <v/>
      </c>
      <c r="MY13" s="11" t="str">
        <f>IF(SUM(MV13,MW13)&gt;0,SUM(MV13,MW13),"")</f>
        <v/>
      </c>
      <c r="MZ13" s="11" t="str">
        <f>IF(SUM(MN13,MR13)&gt;0,SUM(MN13,MR13),"")</f>
        <v/>
      </c>
      <c r="NA13" s="11" t="str">
        <f>IF(SUM(MM13:MN13,MP13:MR13,MT13)-SUM(MO13,MS13)&gt;0,SUM(MM13:MN13,MP13:MR13,MT13)-SUM(MO13,MS13),"")</f>
        <v/>
      </c>
      <c r="NB13" s="11" t="str">
        <f>IF(SUM(MV13,MW13,NA13)&gt;0,SUM(MV13,MW13,NA13),"")</f>
        <v/>
      </c>
      <c r="NC13" s="17"/>
      <c r="ND13" s="17"/>
      <c r="NE13" s="17"/>
      <c r="NF13" s="17"/>
      <c r="NG13" s="17"/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40" t="str">
        <f>IF(SUM(ND13,NH13)&gt;0,SUM(ND13,NH13),"")</f>
        <v/>
      </c>
      <c r="NX13" s="40" t="str">
        <f>IF(SUM(NC13:ND13,NF13:NH13,NJ13)-NE13-NI13&gt;0,SUM(NC13:ND13,NF13:NH13,NJ13)-NE13-NI13,"")</f>
        <v/>
      </c>
      <c r="NY13" s="40" t="str">
        <f>IF(SUM(NK13:NL13,NN13)-NM13&gt;0,SUM(NK13:NL13,NN13)-NM13,"")</f>
        <v/>
      </c>
      <c r="NZ13" s="40" t="str">
        <f>IF(SUM(ND13,NH13,NL13)&gt;0,SUM(ND13,NH13,NL13),"")</f>
        <v/>
      </c>
      <c r="OA13" s="40" t="str">
        <f>IF(SUM(NX13,NY13)&gt;0,SUM(NX13,NY13),"")</f>
        <v/>
      </c>
      <c r="OB13" s="40" t="str">
        <f>IF(SUM(NP13,NT13)&gt;0,SUM(NP13,NT13),"")</f>
        <v/>
      </c>
      <c r="OC13" s="40" t="str">
        <f>IF(SUM(NO13:NP13,NR13:NT13,NV13)-SUM(NQ13,NU13)&gt;0,SUM(NO13:NP13,NR13:NT13,NV13)-SUM(NQ13,NU13),"")</f>
        <v/>
      </c>
      <c r="OD13" s="40" t="str">
        <f>IF(SUM(NX13,NY13,OC13)&gt;0,SUM(NX13,NY13,OC13),"")</f>
        <v/>
      </c>
      <c r="OE13" s="18"/>
      <c r="OF13" s="18"/>
      <c r="OG13" s="18"/>
      <c r="OH13" s="18"/>
      <c r="OI13" s="18"/>
      <c r="OJ13" s="18"/>
      <c r="OK13" s="18"/>
      <c r="OL13" s="18"/>
      <c r="OM13" s="18"/>
      <c r="ON13" s="18"/>
      <c r="OO13" s="18"/>
      <c r="OP13" s="18"/>
      <c r="OQ13" s="18"/>
      <c r="OR13" s="18"/>
      <c r="OS13" s="18"/>
      <c r="OT13" s="18"/>
      <c r="OU13" s="18"/>
      <c r="OV13" s="18"/>
      <c r="OW13" s="18"/>
      <c r="OX13" s="18"/>
      <c r="OY13" s="11" t="str">
        <f>IF(SUM(OF13,OJ13)&gt;0,SUM(OF13,OJ13),"")</f>
        <v/>
      </c>
      <c r="OZ13" s="11" t="str">
        <f>IF(SUM(OE13:OF13,OH13:OJ13,OL13)-OG13-OK13&gt;0,SUM(OE13:OF13,OH13:OJ13,OL13)-OG13-OK13,"")</f>
        <v/>
      </c>
      <c r="PA13" s="11" t="str">
        <f>IF(SUM(OM13:ON13,OP13)-OO13&gt;0,SUM(OM13:ON13,OP13)-OO13,"")</f>
        <v/>
      </c>
      <c r="PB13" s="11" t="str">
        <f>IF(SUM(OF13,OJ13,ON13)&gt;0,SUM(OF13,OJ13,ON13),"")</f>
        <v/>
      </c>
      <c r="PC13" s="11" t="str">
        <f>IF(SUM(OZ13,PA13)&gt;0,SUM(OZ13,PA13),"")</f>
        <v/>
      </c>
      <c r="PD13" s="11" t="str">
        <f>IF(SUM(OR13,OV13)&gt;0,SUM(OR13,OV13),"")</f>
        <v/>
      </c>
      <c r="PE13" s="11" t="str">
        <f>IF(SUM(OQ13:OR13,OT13:OV13,OX13)-SUM(OS13,OW13)&gt;0,SUM(OQ13:OR13,OT13:OV13,OX13)-SUM(OS13,OW13),"")</f>
        <v/>
      </c>
      <c r="PF13" s="11" t="str">
        <f>IF(SUM(OZ13,PA13,PE13)&gt;0,SUM(OZ13,PA13,PE13),"")</f>
        <v/>
      </c>
      <c r="PG13" s="17"/>
      <c r="PH13" s="17"/>
      <c r="PI13" s="17"/>
      <c r="PJ13" s="17"/>
      <c r="PK13" s="17"/>
      <c r="PL13" s="17"/>
      <c r="PM13" s="17"/>
      <c r="PN13" s="17"/>
      <c r="PO13" s="17"/>
      <c r="PP13" s="17"/>
      <c r="PQ13" s="17"/>
      <c r="PR13" s="17"/>
      <c r="PS13" s="17"/>
      <c r="PT13" s="17"/>
      <c r="PU13" s="17"/>
      <c r="PV13" s="17"/>
      <c r="PW13" s="17"/>
      <c r="PX13" s="17"/>
      <c r="PY13" s="17"/>
      <c r="PZ13" s="17"/>
      <c r="QA13" s="40" t="str">
        <f>IF(SUM(PH13,PL13)&gt;0,SUM(PH13,PL13),"")</f>
        <v/>
      </c>
      <c r="QB13" s="40" t="str">
        <f>IF(SUM(PG13:PH13,PJ13:PL13,PN13)-PI13-PM13&gt;0,SUM(PG13:PH13,PJ13:PL13,PN13)-PI13-PM13,"")</f>
        <v/>
      </c>
      <c r="QC13" s="40" t="str">
        <f>IF(SUM(PO13:PP13,PR13)-PQ13&gt;0,SUM(PO13:PP13,PR13)-PQ13,"")</f>
        <v/>
      </c>
      <c r="QD13" s="40" t="str">
        <f>IF(SUM(PH13,PL13,PP13)&gt;0,SUM(PH13,PL13,PP13),"")</f>
        <v/>
      </c>
      <c r="QE13" s="40" t="str">
        <f>IF(SUM(QB13,QC13)&gt;0,SUM(QB13,QC13),"")</f>
        <v/>
      </c>
      <c r="QF13" s="40" t="str">
        <f>IF(SUM(PT13,PX13)&gt;0,SUM(PT13,PX13),"")</f>
        <v/>
      </c>
      <c r="QG13" s="40" t="str">
        <f>IF(SUM(PS13:PT13,PV13:PX13,PZ13)-SUM(PU13,PY13)&gt;0,SUM(PS13:PT13,PV13:PX13,PZ13)-SUM(PU13,PY13),"")</f>
        <v/>
      </c>
      <c r="QH13" s="40" t="str">
        <f>IF(SUM(QB13,QC13,QG13)&gt;0,SUM(QB13,QC13,QG13),"")</f>
        <v/>
      </c>
      <c r="QI13" s="18"/>
      <c r="QJ13" s="18"/>
      <c r="QK13" s="18"/>
      <c r="QL13" s="18"/>
      <c r="QM13" s="18"/>
      <c r="QN13" s="18"/>
      <c r="QO13" s="18"/>
      <c r="QP13" s="18"/>
      <c r="QQ13" s="18"/>
      <c r="QR13" s="18"/>
      <c r="QS13" s="18"/>
      <c r="QT13" s="18"/>
      <c r="QU13" s="18"/>
      <c r="QV13" s="18"/>
      <c r="QW13" s="18"/>
      <c r="QX13" s="18"/>
      <c r="QY13" s="18"/>
      <c r="QZ13" s="18"/>
      <c r="RA13" s="18"/>
      <c r="RB13" s="18"/>
      <c r="RC13" s="11" t="str">
        <f>IF(SUM(QJ13,QN13)&gt;0,SUM(QJ13,QN13),"")</f>
        <v/>
      </c>
      <c r="RD13" s="11" t="str">
        <f>IF(SUM(QI13:QJ13,QL13:QN13,QP13)-QK13-QO13&gt;0,SUM(QI13:QJ13,QL13:QN13,QP13)-QK13-QO13,"")</f>
        <v/>
      </c>
      <c r="RE13" s="11" t="str">
        <f>IF(SUM(QQ13:QR13,QT13)-QS13&gt;0,SUM(QQ13:QR13,QT13)-QS13,"")</f>
        <v/>
      </c>
      <c r="RF13" s="11" t="str">
        <f>IF(SUM(QJ13,QN13,QR13)&gt;0,SUM(QJ13,QN13,QR13),"")</f>
        <v/>
      </c>
      <c r="RG13" s="11" t="str">
        <f>IF(SUM(RD13,RE13)&gt;0,SUM(RD13,RE13),"")</f>
        <v/>
      </c>
      <c r="RH13" s="11" t="str">
        <f>IF(SUM(QV13,QZ13)&gt;0,SUM(QV13,QZ13),"")</f>
        <v/>
      </c>
      <c r="RI13" s="11" t="str">
        <f>IF(SUM(QU13:QV13,QX13:QZ13,RB13)-SUM(QW13,RA13)&gt;0,SUM(QU13:QV13,QX13:QZ13,RB13)-SUM(QW13,RA13),"")</f>
        <v/>
      </c>
      <c r="RJ13" s="11" t="str">
        <f>IF(SUM(RD13,RE13,RI13)&gt;0,SUM(RD13,RE13,RI13),"")</f>
        <v/>
      </c>
      <c r="RK13" s="17"/>
      <c r="RL13" s="17"/>
      <c r="RM13" s="17"/>
      <c r="RN13" s="17"/>
      <c r="RO13" s="17"/>
      <c r="RP13" s="17"/>
      <c r="RQ13" s="17"/>
      <c r="RR13" s="17"/>
      <c r="RS13" s="17"/>
      <c r="RT13" s="17"/>
      <c r="RU13" s="17"/>
      <c r="RV13" s="17"/>
      <c r="RW13" s="17"/>
      <c r="RX13" s="17"/>
      <c r="RY13" s="17"/>
      <c r="RZ13" s="17"/>
      <c r="SA13" s="17"/>
      <c r="SB13" s="17"/>
      <c r="SC13" s="17"/>
      <c r="SD13" s="17"/>
      <c r="SE13" s="40" t="str">
        <f>IF(SUM(RL13,RP13)&gt;0,SUM(RL13,RP13),"")</f>
        <v/>
      </c>
      <c r="SF13" s="40" t="str">
        <f>IF(SUM(RK13:RL13,RN13:RP13,RR13)-RM13-RQ13&gt;0,SUM(RK13:RL13,RN13:RP13,RR13)-RM13-RQ13,"")</f>
        <v/>
      </c>
      <c r="SG13" s="40" t="str">
        <f>IF(SUM(RS13:RT13,RV13)-RU13&gt;0,SUM(RS13:RT13,RV13)-RU13,"")</f>
        <v/>
      </c>
      <c r="SH13" s="40" t="str">
        <f>IF(SUM(RL13,RP13,RT13)&gt;0,SUM(RL13,RP13,RT13),"")</f>
        <v/>
      </c>
      <c r="SI13" s="40" t="str">
        <f>IF(SUM(SF13,SG13)&gt;0,SUM(SF13,SG13),"")</f>
        <v/>
      </c>
      <c r="SJ13" s="40" t="str">
        <f>IF(SUM(RX13,SB13)&gt;0,SUM(RX13,SB13),"")</f>
        <v/>
      </c>
      <c r="SK13" s="40" t="str">
        <f>IF(SUM(RW13:RX13,RZ13:SB13,SD13)-SUM(RY13,SC13)&gt;0,SUM(RW13:RX13,RZ13:SB13,SD13)-SUM(RY13,SC13),"")</f>
        <v/>
      </c>
      <c r="SL13" s="40" t="str">
        <f>IF(SUM(SF13,SG13,SK13)&gt;0,SUM(SF13,SG13,SK13),"")</f>
        <v/>
      </c>
      <c r="SM13" s="26">
        <f>IF($CA13="P",BK13,(BK13+AO13)/2)</f>
        <v>18.5</v>
      </c>
      <c r="SN13" s="26">
        <f>IF($CA13="P",BL13,(BL13+AP13)/2)</f>
        <v>5.1999999999999993</v>
      </c>
      <c r="SO13" s="26">
        <f>IF($CA13="P",BM13,(BM13+AQ13)/2)</f>
        <v>0.4</v>
      </c>
      <c r="SP13" s="26">
        <f>IF($CA13="P",BN13,(BN13+AR13)/2)</f>
        <v>0</v>
      </c>
      <c r="SQ13" s="26">
        <f>IF($CA13="P",BO13,(BO13+AS13)/2)</f>
        <v>18.5</v>
      </c>
      <c r="SR13" s="26">
        <f>IF($CA13="P",BP13,(BP13+AT13)/2)</f>
        <v>6</v>
      </c>
      <c r="SS13" s="26">
        <f>IF($CA13="P",BQ13,(BQ13+AU13)/2)</f>
        <v>0</v>
      </c>
      <c r="ST13" s="26">
        <f>IF($CA13="P",BR13,(BR13+AV13)/2)</f>
        <v>0</v>
      </c>
      <c r="SU13" s="26">
        <f>IF($CA13="P",BS13,(BS13+AW13)/2)</f>
        <v>17.05</v>
      </c>
      <c r="SV13" s="26">
        <f>IF($CA13="P",BT13,(BT13+AX13)/2)</f>
        <v>4.1999999999999993</v>
      </c>
      <c r="SW13" s="26">
        <f>IF($CA13="P",BU13,(BU13+AY13)/2)</f>
        <v>0</v>
      </c>
      <c r="SX13" s="26">
        <f>IF($CA13="P",BV13,(BV13+AZ13)/2)</f>
        <v>0</v>
      </c>
      <c r="SY13" s="26">
        <f>IF($CA13="P",BW13,(BW13+BA13)/2)</f>
        <v>18.55</v>
      </c>
      <c r="SZ13" s="26">
        <f>IF($CA13="P",BX13,(BX13+BB13)/2)</f>
        <v>6</v>
      </c>
      <c r="TA13" s="26">
        <f>IF($CA13="P",BY13,(BY13+BC13)/2)</f>
        <v>0</v>
      </c>
      <c r="TB13" s="26">
        <f>IF($CA13="P",BZ13,(BZ13+BD13)/2)</f>
        <v>0</v>
      </c>
      <c r="TC13" s="28" t="s">
        <v>53</v>
      </c>
      <c r="TD13" s="11">
        <f>IF(SUM(SN13,SR13)&gt;0,SUM(SN13,SR13),"")</f>
        <v>11.2</v>
      </c>
      <c r="TE13" s="11">
        <f>IF(SUM(SM13:SN13,SP13:SR13,ST13)-SO13-SS13&gt;0,SUM(SM13:SN13,SP13:SR13,ST13)-SO13-SS13,"")</f>
        <v>47.800000000000004</v>
      </c>
      <c r="TF13" s="11">
        <f>IF(SUM(SV13,SZ13)&gt;0,SUM(SV13,SZ13),"")</f>
        <v>10.199999999999999</v>
      </c>
      <c r="TG13" s="11">
        <f>IF(SUM(SU13:SV13,SX13:SZ13,TB13)-SUM(SW13,TA13)&gt;0,SUM(SU13:SV13,SX13:SZ13,TB13)-SUM(SW13,TA13),"")</f>
        <v>45.8</v>
      </c>
      <c r="TH13" s="11">
        <f>IF(SUM(TE13,TG13)&gt;0,SUM(TE13,TG13),"")</f>
        <v>93.6</v>
      </c>
    </row>
    <row r="14" spans="1:528" x14ac:dyDescent="0.2">
      <c r="A14" s="4" cm="1">
        <f t="array" ref="A14">IF(AND(H14&lt;&gt;"",H14&lt;&gt;"No DD"),SUMPRODUCT((H$4:H$26&lt;&gt;"")*(H$4:H$26&lt;&gt;"No DD")*(E$4:E$26&gt;E14))+1,IF(H14="No DD",SUMPRODUCT((H$4:H$26="No DD")*(E$4:E$26&gt;E14))+1+SUMPRODUCT((H$4:H$26&lt;&gt;"")*(H$4:H$26&lt;&gt;"No DD")),""))</f>
        <v>11</v>
      </c>
      <c r="B14" s="5" t="s">
        <v>83</v>
      </c>
      <c r="C14" s="4" t="s">
        <v>6</v>
      </c>
      <c r="D14" s="4">
        <v>2003</v>
      </c>
      <c r="E14" s="9">
        <f>SUM(J14:P14)+SUM(J14:M14)*0.0000001+SUM(J14)*0.0000000000001</f>
        <v>144.20000969000495</v>
      </c>
      <c r="F14" s="3" t="str">
        <f>IF(OR(AND(AJ14&gt;=AN$28,AK14&gt;=AN$32,AJ14&lt;&gt;"",AI14=""),AND(AL14&gt;=AN$28,AM14&gt;=AN$32,AL14&lt;&gt;"",AI14=""),AND(BF14&gt;=BJ$28,BG14&gt;=BJ$32,BF14&lt;&gt;"",BE14=""),AND(BH14&gt;=BJ$28,BI14&gt;=BJ$32,BH14&lt;&gt;"",BE14=""),AND(CB14&gt;=CF$28,CC14&gt;=CF$32,CB14&lt;&gt;"",CA14=""),AND(CD14&gt;=CF$28,CE14&gt;=CF$32,CD14&lt;&gt;""),AND(DC14&gt;=DJ$28,DD14&gt;=DJ$32,DC14&lt;&gt;""),AND(DH14&gt;=DJ$28,DI14&gt;=DJ$32,DH14&lt;&gt;""),AND(EE14&gt;=EL$28,EF14&gt;=EL$32,EE14&lt;&gt;""),AND(EJ14&gt;=EL$28,EK14&gt;=EL$32,EJ14&lt;&gt;""),AND(FG14&gt;=FN$28,FH14&gt;=FN$32,FG14&lt;&gt;""),AND(FL14&gt;=FN$28,FM14&gt;=FN$32,FL14&lt;&gt;""),AND(GI14&gt;=GP$28,GJ14&gt;=GP$32,GI14&lt;&gt;""),AND(GN14&gt;=GP$28,GO14&gt;=GP$32,GN14&lt;&gt;""),AND(HK14&gt;=HR$28,HL14&gt;=HR$32,HK14&lt;&gt;""),AND(HP14&gt;=HR$28,HQ14&gt;=HR$32,HP14&lt;&gt;""),AND(IM14&gt;=IT$28,IN14&gt;=IT$32,IM14&lt;&gt;""),AND(IR14&gt;=IT$28,IS14&gt;=IT$32,IR14&lt;&gt;""),AND(JO14&gt;=JV$28,JP14&gt;=JV$32,JO14&lt;&gt;""),AND(JT14&gt;=JV$28,JU14&gt;=JV$32,JT14&lt;&gt;""),AND(KQ14&gt;=KX$28,KR14&gt;=KX$32,KQ14&lt;&gt;""),AND(KV14&gt;=KX$28,KW14&gt;=KX$32,KV14&lt;&gt;""),AND(LS14&gt;=LZ$28,LT14&gt;=LZ$32,LS14&lt;&gt;""),AND(LX14&gt;=LZ$28,LY14&gt;=LZ$32,LX14&lt;&gt;""),AND(MU14&gt;=NB$28,MV14&gt;=NB$32,MU14&lt;&gt;""),AND(MZ14&gt;=NB$28,NA14&gt;=NB$32,MZ14&lt;&gt;""),AND(NW14&gt;=OD$28,NX14&gt;=OD$32,NW14&lt;&gt;""),AND(OB14&gt;=OD$28,OC14&gt;=OD$32,OB14&lt;&gt;""),AND(OY14&gt;=PF$28,OZ14&gt;=PF$32,OY14&lt;&gt;""),AND(PD14&gt;=PF$28,PE14&gt;=PF$32,PD14&lt;&gt;""),AND(QA14&gt;=QH$28,QB14&gt;=QH$32,QA14&lt;&gt;""),AND(QF14&gt;=QH$28,QG14&gt;=QH$32,QF14&lt;&gt;""),AND(RC14&gt;=RJ$28,RD14&gt;=RJ$32,RC14&lt;&gt;""),AND(RH14&gt;=RJ$28,RI14&gt;=RJ$32,RH14&lt;&gt;""),AND(SE14&gt;=SL$28,SF14&gt;=SL$32,SE14&lt;&gt;""),AND(SJ14&gt;=SL$28,SK14&gt;=SL$32,SJ14&lt;&gt;"")),"P","")</f>
        <v>P</v>
      </c>
      <c r="G14" s="3" t="str">
        <f>IF(OR(AND(AK14&gt;=AN$32,AK14&lt;&gt;"",AI14=""),AND(AM14&gt;=AN$32,AM14&lt;&gt;"",AI14=""),AND(BG14&gt;=BJ$32,BG14&lt;&gt;"",BE14=""),AND(BI14&gt;=BJ$32,BI14&lt;&gt;"",BE14=""),AND(CC14&gt;=CF$32,CC14&lt;&gt;"",CA14=""),AND(CE14&gt;=CF$32,CE14&lt;&gt;"",CA14=""),AND(DD14&gt;=DJ$32,DD14&lt;&gt;""),AND(DI14&gt;=DJ$32,DI14&lt;&gt;""),AND(EF14&gt;=EL$32,EF14&lt;&gt;""),AND(EK14&gt;=EL$32,EK14&lt;&gt;""),AND(FH14&gt;=FN$32,FH14&lt;&gt;""),AND(FM14&gt;=FN$32,FM14&lt;&gt;""),AND(GJ14&gt;=GP$32,GJ14&lt;&gt;""),AND(GO14&gt;=GP$32,GO14&lt;&gt;""),AND(HL14&gt;=HR$32,HL14&lt;&gt;""),AND(HQ14&gt;=HR$32,HQ14&lt;&gt;""),AND(IN14&gt;=IT$32,IN14&lt;&gt;""),AND(IS14&gt;=IT$32,IS14&lt;&gt;""),AND(JP14&gt;=JV$32,JP14&lt;&gt;""),AND(JU14&gt;=JV$32,JU14&lt;&gt;""),AND(KR14&gt;=KX$32,KR14&lt;&gt;""),AND(KW14&gt;=KX$32,KW14&lt;&gt;""),AND(LT14&gt;=LZ$32,LT14&lt;&gt;""),AND(LY14&gt;=LZ$32,LY14&lt;&gt;""),AND(MV14&gt;=NB$32,MV14&lt;&gt;""),AND(NA14&gt;=NB$32,NA14&lt;&gt;""),AND(NX14&gt;=OD$32,NX14&lt;&gt;""),AND(OC14&gt;=OD$32,OC14&lt;&gt;""),AND(OZ14&gt;=PF$32,OZ14&lt;&gt;""),AND(PE14&gt;=PF$32,PE14&lt;&gt;""),AND(QB14&gt;=QH$32,QB14&lt;&gt;""),AND(QG14&gt;=QH$32,QG14&lt;&gt;""),AND(RD14&gt;=RJ$32,RD14&lt;&gt;""),AND(RI14&gt;=RJ$32,RI14&lt;&gt;""),AND(SF14&gt;=SL$32,SF14&lt;&gt;""),AND(SK14&gt;=SL$32,SK14&lt;&gt;"")),"P","")</f>
        <v>P</v>
      </c>
      <c r="H14" s="36" t="str">
        <f>IF(AND(G14="P",F14=""),"No DD",IF(OR(AND(AJ14&gt;=AN$31,AK14&gt;=AN$35,AJ14&lt;&gt;"",AI14=""),AND(AL14&gt;=AN$31,AM14&gt;=AN$35,AL14&lt;&gt;"",AI14=""),AND(BF14&gt;=BJ$31,BG14&gt;=BJ$35,BF14&lt;&gt;"",BE14=""),AND(BH14&gt;=BJ$31,BI14&gt;=BJ$35,BH14&lt;&gt;"",BE14=""),AND(CB14&gt;=CF$31,CC14&gt;=CF$35,CB14&lt;&gt;"",CA14=""),AND(CD14&gt;=CF$31,CE14&gt;=CF$35,CD14&lt;&gt;""),AND(DC14&gt;=DJ$31,DD14&gt;=DJ$35,DC14&lt;&gt;""),AND(DH14&gt;=DJ$31,DI14&gt;=DJ$35,DH14&lt;&gt;""),AND(EE14&gt;=EL$31,EF14&gt;=EL$35,EE14&lt;&gt;""),AND(EJ14&gt;=EL$31,EK14&gt;=EL$35,EJ14&lt;&gt;""),AND(FG14&gt;=FN$31,FH14&gt;=FN$35,FG14&lt;&gt;""),AND(FL14&gt;=FN$31,FM14&gt;=FN$35,FL14&lt;&gt;""),AND(GI14&gt;=GP$31,GJ14&gt;=GP$35,GI14&lt;&gt;""),AND(GN14&gt;=GP$31,GO14&gt;=GP$35,GN14&lt;&gt;""),AND(HK14&gt;=HR$31,HL14&gt;=HR$35,HK14&lt;&gt;""),AND(HP14&gt;=HR$31,HQ14&gt;=HR$35,HP14&lt;&gt;""),AND(IM14&gt;=IT$31,IN14&gt;=IT$35,IM14&lt;&gt;""),AND(IR14&gt;=IT$31,IS14&gt;=IT$35,IR14&lt;&gt;""),AND(JO14&gt;=JV$31,JP14&gt;=JV$35,JO14&lt;&gt;""),AND(JT14&gt;=JV$31,JU14&gt;=JV$35,JT14&lt;&gt;""),AND(KQ14&gt;=KX$31,KR14&gt;=KX$35,KQ14&lt;&gt;""),AND(KV14&gt;=KX$31,KW14&gt;=KX$35,KV14&lt;&gt;""),AND(LS14&gt;=LZ$31,LT14&gt;=LZ$35,LS14&lt;&gt;""),AND(LX14&gt;=LZ$31,LY14&gt;=LZ$35,LX14&lt;&gt;""),AND(MU14&gt;=NB$31,MV14&gt;=NB$35,MU14&lt;&gt;""),AND(MZ14&gt;=NB$31,NA14&gt;=NB$35,MZ14&lt;&gt;""),AND(NW14&gt;=OD$31,NX14&gt;=OD$35,NW14&lt;&gt;""),AND(OB14&gt;=OD$31,OC14&gt;=OD$35,OB14&lt;&gt;""),AND(OY14&gt;=PF$31,OZ14&gt;=PF$35,OY14&lt;&gt;""),AND(PD14&gt;=PF$31,PE14&gt;=PF$35,PD14&lt;&gt;""),AND(QA14&gt;=QH$31,QB14&gt;=QH$35,QA14&lt;&gt;""),AND(QF14&gt;=QH$31,QG14&gt;=QH$35,QF14&lt;&gt;""),AND(RC14&gt;=RJ$31,RD14&gt;=RJ$35,RC14&lt;&gt;""),AND(RH14&gt;=RJ$31,RI14&gt;=RJ$35,RH14&lt;&gt;""),AND(SE14&gt;=SL$31,SF14&gt;=SL$35,SE14&lt;&gt;""),AND(SJ14&gt;=SL$31,SK14&gt;=SL$35,SJ14&lt;&gt;"")),"Merit",IF(OR(AND(AJ14&gt;=AN$30,AK14&gt;=AN$34,AJ14&lt;&gt;"",AI14=""),AND(AL14&gt;=AN$30,AM14&gt;=AN$34,AL14&lt;&gt;"",AI14=""),AND(BF14&gt;=BJ$30,BG14&gt;=BJ$34,BF14&lt;&gt;"",BE14=""),AND(BH14&gt;=BJ$30,BI14&gt;=BJ$34,BH14&lt;&gt;"",BE14=""),AND(CB14&gt;=CF$30,CC14&gt;=CF$34,CB14&lt;&gt;"",CA14=""),AND(CD14&gt;=CF$30,CE14&gt;=CF$34,CD14&lt;&gt;""),AND(DC14&gt;=DJ$30,DD14&gt;=DJ$34,DC14&lt;&gt;""),AND(DH14&gt;=DJ$30,DI14&gt;=DJ$34,DH14&lt;&gt;""),AND(EE14&gt;=EL$30,EF14&gt;=EL$34,EE14&lt;&gt;""),AND(EJ14&gt;=EL$30,EK14&gt;=EL$34,EJ14&lt;&gt;""),AND(FG14&gt;=FN$30,FH14&gt;=FN$34,FG14&lt;&gt;""),AND(FL14&gt;=FN$30,FM14&gt;=FN$34,FL14&lt;&gt;""),AND(GI14&gt;=GP$30,GJ14&gt;=GP$34,GI14&lt;&gt;""),AND(GN14&gt;=GP$30,GO14&gt;=GP$34,GN14&lt;&gt;""),AND(HK14&gt;=HR$30,HL14&gt;=HR$34,HK14&lt;&gt;""),AND(HP14&gt;=HR$30,HQ14&gt;=HR$34,HP14&lt;&gt;""),AND(IM14&gt;=IT$30,IN14&gt;=IT$34,IM14&lt;&gt;""),AND(IR14&gt;=IT$30,IS14&gt;=IT$34,IR14&lt;&gt;""),AND(JO14&gt;=JV$30,JP14&gt;=JV$34,JO14&lt;&gt;""),AND(JT14&gt;=JV$30,JU14&gt;=JV$34,JT14&lt;&gt;""),AND(KQ14&gt;=KX$30,KR14&gt;=KX$34,KQ14&lt;&gt;""),AND(KV14&gt;=KX$30,KW14&gt;=KX$34,KV14&lt;&gt;""),AND(LS14&gt;=LZ$30,LT14&gt;=LZ$34,LS14&lt;&gt;""),AND(LX14&gt;=LZ$30,LY14&gt;=LZ$34,LX14&lt;&gt;""),AND(MU14&gt;=NB$30,MV14&gt;=NB$34,MU14&lt;&gt;""),AND(MZ14&gt;=NB$30,NA14&gt;=NB$34,MZ14&lt;&gt;""),AND(NW14&gt;=OD$30,NX14&gt;=OD$34,NW14&lt;&gt;""),AND(OB14&gt;=OD$30,OC14&gt;=OD$34,OB14&lt;&gt;""),AND(OY14&gt;=PF$30,OZ14&gt;=PF$34,OY14&lt;&gt;""),AND(PD14&gt;=PF$30,PE14&gt;=PF$34,PD14&lt;&gt;""),AND(QA14&gt;=QH$30,QB14&gt;=QH$34,QA14&lt;&gt;""),AND(QF14&gt;=QH$30,QG14&gt;=QH$34,QF14&lt;&gt;""),AND(RC14&gt;=RJ$30,RD14&gt;=RJ$34,RC14&lt;&gt;""),AND(RH14&gt;=RJ$30,RI14&gt;=RJ$34,RH14&lt;&gt;""),AND(SE14&gt;=SL$30,SF14&gt;=SL$34,SE14&lt;&gt;""),AND(SJ14&gt;=SL$30,SK14&gt;=SL$34,SJ14&lt;&gt;"")),"Excellence",IF(I14="P","Worlds Team",IF(F14="P","National Team","")))))</f>
        <v>Excellence</v>
      </c>
      <c r="I14" s="3" t="str">
        <f>IF(OR(AND(AJ14&gt;=AN$29,AK14&gt;=AN$33,AJ14&lt;&gt;"",AI14=""),AND(AL14&gt;=AN$29,AM14&gt;=AN$33,AL14&lt;&gt;"",AI14=""),AND(BF14&gt;=BJ$29,BG14&gt;=BJ$33,BF14&lt;&gt;"",BE14=""),AND(BH14&gt;=BJ$29,BI14&gt;=BJ$33,BH14&lt;&gt;"",BE14=""),AND(CB14&gt;=CF$29,CC14&gt;=CF$33,CB14&lt;&gt;"",CA14=""),AND(CD14&gt;=CF$29,CE14&gt;=CF$33,CD14&lt;&gt;""),AND(DC14&gt;=DJ$29,DD14&gt;=DJ$33,DC14&lt;&gt;""),AND(DH14&gt;=DJ$29,DI14&gt;=DJ$33,DH14&lt;&gt;""),AND(EE14&gt;=EL$29,EF14&gt;=EL$33,EE14&lt;&gt;""),AND(EJ14&gt;=EL$29,EK14&gt;=EL$33,EJ14&lt;&gt;""),AND(FG14&gt;=FN$29,FH14&gt;=FN$33,FG14&lt;&gt;""),AND(FL14&gt;=FN$29,FM14&gt;=FN$33,FL14&lt;&gt;""),AND(GI14&gt;=GP$29,GJ14&gt;=GP$33,GI14&lt;&gt;""),AND(GN14&gt;=GP$29,GO14&gt;=GP$33,GN14&lt;&gt;""),AND(HK14&gt;=HR$29,HL14&gt;=HR$33,HK14&lt;&gt;""),AND(HP14&gt;=HR$29,HQ14&gt;=HR$33,HP14&lt;&gt;""),AND(IM14&gt;=IT$29,IN14&gt;=IT$33,IM14&lt;&gt;""),AND(IR14&gt;=IT$29,IS14&gt;=IT$33,IR14&lt;&gt;""),AND(JO14&gt;=JV$29,JP14&gt;=JV$33,JO14&lt;&gt;""),AND(JT14&gt;=JV$29,JU14&gt;=JV$33,JT14&lt;&gt;""),AND(KQ14&gt;=KX$29,KR14&gt;=KX$33,KQ14&lt;&gt;""),AND(KV14&gt;=KX$29,KW14&gt;=KX$33,KV14&lt;&gt;""),AND(LS14&gt;=LZ$29,LT14&gt;=LZ$33,LS14&lt;&gt;""),AND(LX14&gt;=LZ$29,LY14&gt;=LZ$33,LX14&lt;&gt;""),AND(MU14&gt;=NB$29,MV14&gt;=NB$33,MU14&lt;&gt;""),AND(MZ14&gt;=NB$29,NA14&gt;=NB$33,MZ14&lt;&gt;""),AND(NW14&gt;=OD$29,NX14&gt;=OD$33,NW14&lt;&gt;""),AND(OB14&gt;=OD$29,OC14&gt;=OD$33,OB14&lt;&gt;""),AND(OY14&gt;=PF$29,OZ14&gt;=PF$33,OY14&lt;&gt;""),AND(PD14&gt;=PF$29,PE14&gt;=PF$33,PD14&lt;&gt;""),AND(QA14&gt;=QH$29,QB14&gt;=QH$33,QA14&lt;&gt;""),AND(QF14&gt;=QH$29,QG14&gt;=QH$33,QF14&lt;&gt;""),AND(RC14&gt;=RJ$29,RD14&gt;=RJ$33,RC14&lt;&gt;""),AND(RH14&gt;=RJ$29,RI14&gt;=RJ$33,RH14&lt;&gt;""),AND(SE14&gt;=SL$29,SF14&gt;=SL$33,SE14&lt;&gt;""),AND(SJ14&gt;=SL$29,SK14&gt;=SL$33,SJ14&lt;&gt;"")),"P","")</f>
        <v>P</v>
      </c>
      <c r="J14" s="8">
        <f>IF(COUNT(AK14,BG14,CC14)&gt;0,LARGE((AK14,BG14,CC14),1),0)</f>
        <v>49.4</v>
      </c>
      <c r="K14" s="8" t="str">
        <f>IF(J14=0,"",IF(J14=CC14,$BK$1,IF(J14=BG14,$AO$1,IF(J14=AK14,$S$1,""))))</f>
        <v>2025 Elite Canada</v>
      </c>
      <c r="L14" s="8">
        <f>IF(COUNT(AK14,BG14,CC14)&gt;1,LARGE((AK14,BG14,CC14),2),0)</f>
        <v>47.5</v>
      </c>
      <c r="M14" s="8" t="str">
        <f>IF(K14=0,"",IF(AND(L14=J14,L14=AK14,K14=BG14),$S$1,IF(AND(L14=J14,L14=AK14,L14=CC14),$S$1,IF(AND(L14=J14,L14=CC14,L14=BG14),$AO$1,IF(L14=CC14,$BK$1,IF(L14=BG14,$AO$1,IF(L14=AK14,$S$1,"")))))))</f>
        <v>2025 3rd Domestic Trial</v>
      </c>
      <c r="N14" s="8">
        <f>IF(MAX(AM14,BI14,CE14)&gt;0,MAX(AM14,BI14,CE14),0)</f>
        <v>47.3</v>
      </c>
      <c r="O14" s="8" t="str">
        <f>IF(N14=0,"",IF(N14=CE14,$BK$1,IF(N14=BI14,$AO$1,IF(N14=AM14,$S$1,""))))</f>
        <v>2025 3rd Domestic Trial</v>
      </c>
      <c r="P14" s="8" t="str">
        <f>IF(MAX(CG14:CH14)&gt;0,MAX(CG14:CH14),"")</f>
        <v/>
      </c>
      <c r="Q14" s="11" t="str">
        <f>IF(P14="","",IF(P14=CG14,"("&amp;CG$2&amp;")",IF(P14=CH14,"("&amp;CH$2&amp;")")))</f>
        <v/>
      </c>
      <c r="R14" s="8" t="str">
        <f>IF(P14="","",IF(P14=CG14,IF(P14+IF(L14="",0,L14)=SF14,$RK$1,IF(P14+IF(L14="",0,L14)=RD14,$QI$1,IF(P14+IF(L14="",0,L14)=QB14,$PG$1,IF(P14+IF(L14="",0,L14)=OZ14,$OE$1,IF(P14+IF(L14="",0,L14)=NX14,$NC$1,IF(P14+IF(L14="",0,L14)=MV14,$MA$1,IF(P14+IF(L14="",0,L14)=LT14,$KY$1,IF(P14+IF(L14="",0,L14)=KR14,$JW$1,IF(P14+IF(L14="",0,L14)=JP14,$IU$1,IF(P14+IF(L14="",0,L14)=IN14,$HS$1,IF(P14+IF(L14="",0,L14)=HL14,$GQ$1,IF(P14+IF(L14="",0,L14)=GJ14,$FO$1,IF(P14+IF(L14="",0,L14)=FH14,$EM$1,IF(P14+IF(L14="",0,L14)=EF14,$DK$1,IF(P14+IF(L14="",0,L14)=DD14,$CI$1))))))))))))))),IF(P14=CH14,IF(P14+IF(N14="",0,N14)=SK14,$RK$1,IF(P14+IF(N14="",0,N14)=RI14,$QI$1,IF(P14+IF(N14="",0,N14)=QG14,$PG$1,IF(P14+IF(N14="",0,N14)=PE14,$OE$1,IF(P14+IF(N14="",0,N14)=OC14,$NC$1,IF(P14+IF(N14="",0,N14)=NA14,$MA$1,IF(P14+IF(N14="",0,N14)=LY14,$KY$1,IF(P14+IF(N14="",0,N14)=KW14,$JW$1,IF(P14+IF(N14="",0,N14)=JU14,$IU$1,IF(P14+IF(N14="",0,N14)=IS14,$HS$1,IF(P14+IF(N14="",0,N14)=HQ14,$GQ$1,IF(P14+IF(N14="",0,N14)=GO14,$FO$1,IF(P14+IF(N14="",0,N14)=FM14,$EM$1,IF(P14+IF(N14="",0,N14)=EK14,$DK$1,IF(P14+IF(N14="",0,N14)=DI14,$CI$1))))))))))))))))))</f>
        <v/>
      </c>
      <c r="S14" s="19">
        <v>18.100000000000001</v>
      </c>
      <c r="T14" s="19">
        <v>6.8</v>
      </c>
      <c r="U14" s="19">
        <v>0.2</v>
      </c>
      <c r="V14" s="19">
        <v>0.3</v>
      </c>
      <c r="W14" s="19">
        <v>18.8</v>
      </c>
      <c r="X14" s="19">
        <v>5.6</v>
      </c>
      <c r="Y14" s="19">
        <v>0</v>
      </c>
      <c r="Z14" s="19">
        <v>0</v>
      </c>
      <c r="AA14" s="19">
        <v>15.4</v>
      </c>
      <c r="AB14" s="19">
        <v>2.4</v>
      </c>
      <c r="AC14" s="19">
        <v>0</v>
      </c>
      <c r="AD14" s="19">
        <v>0</v>
      </c>
      <c r="AE14" s="19">
        <v>17.899999999999999</v>
      </c>
      <c r="AF14" s="19">
        <v>0.6</v>
      </c>
      <c r="AG14" s="19">
        <v>1</v>
      </c>
      <c r="AH14" s="19">
        <v>0</v>
      </c>
      <c r="AI14" s="27"/>
      <c r="AJ14" s="40">
        <f>IF(SUM(T14,X14)&gt;0,SUM(T14,X14),"")</f>
        <v>12.399999999999999</v>
      </c>
      <c r="AK14" s="40">
        <f>IF(SUM(S14:T14,V14:X14,Z14)-U14-Y14&gt;0,SUM(S14:T14,V14:X14,Z14)-U14-Y14,"")</f>
        <v>49.4</v>
      </c>
      <c r="AL14" s="40">
        <f>IF(SUM(AB14,AF14)&gt;0,SUM(AB14,AF14),"")</f>
        <v>3</v>
      </c>
      <c r="AM14" s="40">
        <f>IF(SUM(AA14:AB14,AD14:AF14,AH14)-SUM(AC14,AG14)&gt;0,SUM(AA14:AB14,AD14:AF14,AH14)-SUM(AC14,AG14),"")</f>
        <v>35.300000000000004</v>
      </c>
      <c r="AN14" s="40">
        <f>IF(SUM(AK14,AM14)&gt;0,SUM(AK14,AM14),"")</f>
        <v>84.7</v>
      </c>
      <c r="AO14" s="18">
        <v>16.399999999999999</v>
      </c>
      <c r="AP14" s="18">
        <v>4.8</v>
      </c>
      <c r="AQ14" s="18">
        <v>0.8</v>
      </c>
      <c r="AR14" s="18">
        <v>0</v>
      </c>
      <c r="AS14" s="18">
        <v>18.5</v>
      </c>
      <c r="AT14" s="18">
        <v>5.6</v>
      </c>
      <c r="AU14" s="18">
        <v>0.2</v>
      </c>
      <c r="AV14" s="18">
        <v>0</v>
      </c>
      <c r="AW14" s="18"/>
      <c r="AX14" s="18"/>
      <c r="AY14" s="18"/>
      <c r="AZ14" s="18"/>
      <c r="BA14" s="18"/>
      <c r="BB14" s="18"/>
      <c r="BC14" s="18"/>
      <c r="BD14" s="18"/>
      <c r="BE14" s="28"/>
      <c r="BF14" s="11">
        <f>IF(SUM(AP14,AT14)&gt;0,SUM(AP14,AT14),"")</f>
        <v>10.399999999999999</v>
      </c>
      <c r="BG14" s="11">
        <f>IF(SUM(AO14:AP14,AR14:AT14,AV14)-AQ14-AU14&gt;0,SUM(AO14:AP14,AR14:AT14,AV14)-AQ14-AU14,"")</f>
        <v>44.300000000000004</v>
      </c>
      <c r="BH14" s="11" t="str">
        <f>IF(SUM(AX14,BB14)&gt;0,SUM(AX14,BB14),"")</f>
        <v/>
      </c>
      <c r="BI14" s="11" t="str">
        <f>IF(SUM(AW14:AX14,AZ14:BB14,BD14)-SUM(AY14,BC14)&gt;0,SUM(AW14:AX14,AZ14:BB14,BD14)-SUM(AY14,BC14),"")</f>
        <v/>
      </c>
      <c r="BJ14" s="11">
        <f>IF(SUM(BG14,BI14)&gt;0,SUM(BG14,BI14),"")</f>
        <v>44.300000000000004</v>
      </c>
      <c r="BK14" s="19">
        <v>18.7</v>
      </c>
      <c r="BL14" s="19">
        <v>5.2</v>
      </c>
      <c r="BM14" s="19">
        <v>0.2</v>
      </c>
      <c r="BN14" s="19">
        <v>0</v>
      </c>
      <c r="BO14" s="19">
        <v>18.600000000000001</v>
      </c>
      <c r="BP14" s="19">
        <v>5.2</v>
      </c>
      <c r="BQ14" s="19">
        <v>0</v>
      </c>
      <c r="BR14" s="19">
        <v>0</v>
      </c>
      <c r="BS14" s="19">
        <v>19</v>
      </c>
      <c r="BT14" s="19">
        <v>5.6</v>
      </c>
      <c r="BU14" s="19">
        <v>0.2</v>
      </c>
      <c r="BV14" s="19">
        <v>0</v>
      </c>
      <c r="BW14" s="19">
        <v>18.7</v>
      </c>
      <c r="BX14" s="19">
        <v>4.8</v>
      </c>
      <c r="BY14" s="19">
        <v>0.6</v>
      </c>
      <c r="BZ14" s="19">
        <v>0</v>
      </c>
      <c r="CA14" s="27"/>
      <c r="CB14" s="40">
        <f>IF(SUM(BL14,BP14)&gt;0,SUM(BL14,BP14),"")</f>
        <v>10.4</v>
      </c>
      <c r="CC14" s="40">
        <f>IF(SUM(BK14:BL14,BN14:BP14,BR14)-BM14-BQ14&gt;0,SUM(BK14:BL14,BN14:BP14,BR14)-BM14-BQ14,"")</f>
        <v>47.5</v>
      </c>
      <c r="CD14" s="40">
        <f>IF(SUM(BT14,BX14)&gt;0,SUM(BT14,BX14),"")</f>
        <v>10.399999999999999</v>
      </c>
      <c r="CE14" s="40">
        <f>IF(SUM(BS14:BT14,BV14:BX14,BZ14)-SUM(BU14,BY14)&gt;0,SUM(BS14:BT14,BV14:BX14,BZ14)-SUM(BU14,BY14),"")</f>
        <v>47.3</v>
      </c>
      <c r="CF14" s="40">
        <f>IF(SUM(CC14,CE14)&gt;0,SUM(CC14,CE14),"")</f>
        <v>94.8</v>
      </c>
      <c r="CG14" s="51" t="str">
        <f>IF(MAX(DD14,EF14,FH14,GJ14,HL14,IN14,JP14,KR14,LT14,MV14,NX14,OZ14,QB14,RD14,SF14)-IF(L14="",0,L14)&gt;0.001,MAX(DD14,EF14,FH14,GJ14,HL14,IN14,JP14,KR14,LT14,MV14,NX14,OZ14,QB14,RD14,SF14)-IF(L14="",0,L14),"")</f>
        <v/>
      </c>
      <c r="CH14" s="51" t="str">
        <f>IF(MAX(DI14,EK14,FM14,GO14,HQ14,IS14,JU14,KW14,LY14,NA14,OC14,PE14,QG14,RI14,SK14)-IF(N14="",0,N14)&gt;0.001,MAX(DI14,EK14,FM14,GO14,HQ14,IS14,JU14,KW14,LY14,NA14,OC14,PE14,QG14,RI14,SK14)-IF(N14="",0,N14),"")</f>
        <v/>
      </c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40" t="str">
        <f>IF(SUM(CJ14,CN14)&gt;0,SUM(CJ14,CN14),"")</f>
        <v/>
      </c>
      <c r="DD14" s="40" t="str">
        <f>IF(SUM(CI14:CJ14,CL14:CN14,CP14)-CK14-CO14&gt;0,SUM(CI14:CJ14,CL14:CN14,CP14)-CK14-CO14,"")</f>
        <v/>
      </c>
      <c r="DE14" s="40" t="str">
        <f>IF(SUM(CQ14:CR14,CT14)-CS14&gt;0,SUM(CQ14:CR14,CT14)-CS14,"")</f>
        <v/>
      </c>
      <c r="DF14" s="40" t="str">
        <f>IF(SUM(CJ14,CN14,CR14)&gt;0,SUM(CJ14,CN14,CR14),"")</f>
        <v/>
      </c>
      <c r="DG14" s="40" t="str">
        <f>IF(SUM(DD14,DE14)&gt;0,SUM(DD14,DE14),"")</f>
        <v/>
      </c>
      <c r="DH14" s="40" t="str">
        <f>IF(SUM(CV14,CZ14)&gt;0,SUM(CV14,CZ14),"")</f>
        <v/>
      </c>
      <c r="DI14" s="40" t="str">
        <f>IF(SUM(CU14:CV14,CX14:CZ14,DB14)-SUM(CW14,DA14)&gt;0,SUM(CU14:CV14,CX14:CZ14,DB14)-SUM(CW14,DA14),"")</f>
        <v/>
      </c>
      <c r="DJ14" s="40" t="str">
        <f>IF(SUM(DD14,DE14,DI14)&gt;0,SUM(DD14,DE14,DI14),"")</f>
        <v/>
      </c>
      <c r="DK14" s="18"/>
      <c r="DL14" s="18"/>
      <c r="DM14" s="18"/>
      <c r="DN14" s="18"/>
      <c r="DO14" s="18"/>
      <c r="DP14" s="18"/>
      <c r="DQ14" s="18"/>
      <c r="DR14" s="18"/>
      <c r="DS14" s="18"/>
      <c r="DT14" s="18"/>
      <c r="DU14" s="18"/>
      <c r="DV14" s="18"/>
      <c r="DW14" s="18"/>
      <c r="DX14" s="18"/>
      <c r="DY14" s="18"/>
      <c r="DZ14" s="18"/>
      <c r="EA14" s="18"/>
      <c r="EB14" s="18"/>
      <c r="EC14" s="18"/>
      <c r="ED14" s="18"/>
      <c r="EE14" s="11" t="str">
        <f>IF(SUM(DL14,DP14)&gt;0,SUM(DL14,DP14),"")</f>
        <v/>
      </c>
      <c r="EF14" s="11" t="str">
        <f>IF(SUM(DK14:DL14,DN14:DP14,DR14)-DM14-DQ14&gt;0,SUM(DK14:DL14,DN14:DP14,DR14)-DM14-DQ14,"")</f>
        <v/>
      </c>
      <c r="EG14" s="11" t="str">
        <f>IF(SUM(DS14:DT14,DV14)-DU14&gt;0,SUM(DS14:DT14,DV14)-DU14,"")</f>
        <v/>
      </c>
      <c r="EH14" s="11" t="str">
        <f>IF(SUM(DL14,DP14,DT14)&gt;0,SUM(DL14,DP14,DT14),"")</f>
        <v/>
      </c>
      <c r="EI14" s="11" t="str">
        <f>IF(SUM(EF14,EG14)&gt;0,SUM(EF14,EG14),"")</f>
        <v/>
      </c>
      <c r="EJ14" s="11" t="str">
        <f>IF(SUM(DX14,EB14)&gt;0,SUM(DX14,EB14),"")</f>
        <v/>
      </c>
      <c r="EK14" s="11" t="str">
        <f>IF(SUM(DW14:DX14,DZ14:EB14,ED14)-SUM(DY14,EC14)&gt;0,SUM(DW14:DX14,DZ14:EB14,ED14)-SUM(DY14,EC14),"")</f>
        <v/>
      </c>
      <c r="EL14" s="11" t="str">
        <f>IF(SUM(EF14,EG14,EK14)&gt;0,SUM(EF14,EG14,EK14),"")</f>
        <v/>
      </c>
      <c r="EM14" s="17"/>
      <c r="EN14" s="17"/>
      <c r="EO14" s="17"/>
      <c r="EP14" s="17"/>
      <c r="EQ14" s="17"/>
      <c r="ER14" s="17"/>
      <c r="ES14" s="17"/>
      <c r="ET14" s="17"/>
      <c r="EU14" s="17"/>
      <c r="EV14" s="17"/>
      <c r="EW14" s="17"/>
      <c r="EX14" s="17"/>
      <c r="EY14" s="17"/>
      <c r="EZ14" s="17"/>
      <c r="FA14" s="17"/>
      <c r="FB14" s="17"/>
      <c r="FC14" s="17"/>
      <c r="FD14" s="17"/>
      <c r="FE14" s="17"/>
      <c r="FF14" s="17"/>
      <c r="FG14" s="40" t="str">
        <f>IF(SUM(EN14,ER14)&gt;0,SUM(EN14,ER14),"")</f>
        <v/>
      </c>
      <c r="FH14" s="40" t="str">
        <f>IF(SUM(EM14:EN14,EP14:ER14,ET14)-EO14-ES14&gt;0,SUM(EM14:EN14,EP14:ER14,ET14)-EO14-ES14,"")</f>
        <v/>
      </c>
      <c r="FI14" s="40" t="str">
        <f>IF(SUM(EU14:EV14,EX14)-EW14&gt;0,SUM(EU14:EV14,EX14)-EW14,"")</f>
        <v/>
      </c>
      <c r="FJ14" s="40" t="str">
        <f>IF(SUM(EN14,ER14,EV14)&gt;0,SUM(EN14,ER14,EV14),"")</f>
        <v/>
      </c>
      <c r="FK14" s="40" t="str">
        <f>IF(SUM(FH14,FI14)&gt;0,SUM(FH14,FI14),"")</f>
        <v/>
      </c>
      <c r="FL14" s="40" t="str">
        <f>IF(SUM(EZ14,FD14)&gt;0,SUM(EZ14,FD14),"")</f>
        <v/>
      </c>
      <c r="FM14" s="40" t="str">
        <f>IF(SUM(EY14:EZ14,FB14:FD14,FF14)-SUM(FA14,FE14)&gt;0,SUM(EY14:EZ14,FB14:FD14,FF14)-SUM(FA14,FE14),"")</f>
        <v/>
      </c>
      <c r="FN14" s="40" t="str">
        <f>IF(SUM(FH14,FI14,FM14)&gt;0,SUM(FH14,FI14,FM14),"")</f>
        <v/>
      </c>
      <c r="FO14" s="18"/>
      <c r="FP14" s="18"/>
      <c r="FQ14" s="18"/>
      <c r="FR14" s="18"/>
      <c r="FS14" s="18"/>
      <c r="FT14" s="18"/>
      <c r="FU14" s="18"/>
      <c r="FV14" s="18"/>
      <c r="FW14" s="18"/>
      <c r="FX14" s="18"/>
      <c r="FY14" s="18"/>
      <c r="FZ14" s="18"/>
      <c r="GA14" s="18"/>
      <c r="GB14" s="18"/>
      <c r="GC14" s="18"/>
      <c r="GD14" s="18"/>
      <c r="GE14" s="18"/>
      <c r="GF14" s="18"/>
      <c r="GG14" s="18"/>
      <c r="GH14" s="18"/>
      <c r="GI14" s="11" t="str">
        <f>IF(SUM(FP14,FT14)&gt;0,SUM(FP14,FT14),"")</f>
        <v/>
      </c>
      <c r="GJ14" s="11" t="str">
        <f>IF(SUM(FO14:FP14,FR14:FT14,FV14)-FQ14-FU14&gt;0,SUM(FO14:FP14,FR14:FT14,FV14)-FQ14-FU14,"")</f>
        <v/>
      </c>
      <c r="GK14" s="11" t="str">
        <f>IF(SUM(FW14:FX14,FZ14)-FY14&gt;0,SUM(FW14:FX14,FZ14)-FY14,"")</f>
        <v/>
      </c>
      <c r="GL14" s="11" t="str">
        <f>IF(SUM(FP14,FT14,FX14)&gt;0,SUM(FP14,FT14,FX14),"")</f>
        <v/>
      </c>
      <c r="GM14" s="11" t="str">
        <f>IF(SUM(GJ14,GK14)&gt;0,SUM(GJ14,GK14),"")</f>
        <v/>
      </c>
      <c r="GN14" s="11" t="str">
        <f>IF(SUM(GB14,GF14)&gt;0,SUM(GB14,GF14),"")</f>
        <v/>
      </c>
      <c r="GO14" s="11" t="str">
        <f>IF(SUM(GA14:GB14,GD14:GF14,GH14)-SUM(GC14,GG14)&gt;0,SUM(GA14:GB14,GD14:GF14,GH14)-SUM(GC14,GG14),"")</f>
        <v/>
      </c>
      <c r="GP14" s="11" t="str">
        <f>IF(SUM(GJ14,GK14,GO14)&gt;0,SUM(GJ14,GK14,GO14),"")</f>
        <v/>
      </c>
      <c r="GQ14" s="17"/>
      <c r="GR14" s="17"/>
      <c r="GS14" s="17"/>
      <c r="GT14" s="17"/>
      <c r="GU14" s="17"/>
      <c r="GV14" s="17"/>
      <c r="GW14" s="17"/>
      <c r="GX14" s="17"/>
      <c r="GY14" s="17"/>
      <c r="GZ14" s="17"/>
      <c r="HA14" s="17"/>
      <c r="HB14" s="17"/>
      <c r="HC14" s="17"/>
      <c r="HD14" s="17"/>
      <c r="HE14" s="17"/>
      <c r="HF14" s="17"/>
      <c r="HG14" s="17"/>
      <c r="HH14" s="17"/>
      <c r="HI14" s="17"/>
      <c r="HJ14" s="17"/>
      <c r="HK14" s="40" t="str">
        <f>IF(SUM(GR14,GV14)&gt;0,SUM(GR14,GV14),"")</f>
        <v/>
      </c>
      <c r="HL14" s="40" t="str">
        <f>IF(SUM(GQ14:GR14,GT14:GV14,GX14)-GS14-GW14&gt;0,SUM(GQ14:GR14,GT14:GV14,GX14)-GS14-GW14,"")</f>
        <v/>
      </c>
      <c r="HM14" s="40" t="str">
        <f>IF(SUM(GY14:GZ14,HB14)-HA14&gt;0,SUM(GY14:GZ14,HB14)-HA14,"")</f>
        <v/>
      </c>
      <c r="HN14" s="40" t="str">
        <f>IF(SUM(GR14,GV14,GZ14)&gt;0,SUM(GR14,GV14,GZ14),"")</f>
        <v/>
      </c>
      <c r="HO14" s="40" t="str">
        <f>IF(SUM(HL14,HM14)&gt;0,SUM(HL14,HM14),"")</f>
        <v/>
      </c>
      <c r="HP14" s="40" t="str">
        <f>IF(SUM(HD14,HH14)&gt;0,SUM(HD14,HH14),"")</f>
        <v/>
      </c>
      <c r="HQ14" s="40" t="str">
        <f>IF(SUM(HC14:HD14,HF14:HH14,HJ14)-SUM(HE14,HI14)&gt;0,SUM(HC14:HD14,HF14:HH14,HJ14)-SUM(HE14,HI14),"")</f>
        <v/>
      </c>
      <c r="HR14" s="40" t="str">
        <f>IF(SUM(HL14,HM14,HQ14)&gt;0,SUM(HL14,HM14,HQ14),"")</f>
        <v/>
      </c>
      <c r="HS14" s="18"/>
      <c r="HT14" s="18"/>
      <c r="HU14" s="18"/>
      <c r="HV14" s="18"/>
      <c r="HW14" s="18"/>
      <c r="HX14" s="18"/>
      <c r="HY14" s="18"/>
      <c r="HZ14" s="18"/>
      <c r="IA14" s="18"/>
      <c r="IB14" s="18"/>
      <c r="IC14" s="18"/>
      <c r="ID14" s="18"/>
      <c r="IE14" s="18"/>
      <c r="IF14" s="18"/>
      <c r="IG14" s="18"/>
      <c r="IH14" s="18"/>
      <c r="II14" s="18"/>
      <c r="IJ14" s="18"/>
      <c r="IK14" s="18"/>
      <c r="IL14" s="18"/>
      <c r="IM14" s="11" t="str">
        <f>IF(SUM(HT14,HX14)&gt;0,SUM(HT14,HX14),"")</f>
        <v/>
      </c>
      <c r="IN14" s="11" t="str">
        <f>IF(SUM(HS14:HT14,HV14:HX14,HZ14)-HU14-HY14&gt;0,SUM(HS14:HT14,HV14:HX14,HZ14)-HU14-HY14,"")</f>
        <v/>
      </c>
      <c r="IO14" s="11" t="str">
        <f>IF(SUM(IA14:IB14,ID14)-IC14&gt;0,SUM(IA14:IB14,ID14)-IC14,"")</f>
        <v/>
      </c>
      <c r="IP14" s="11" t="str">
        <f>IF(SUM(HT14,HX14,IB14)&gt;0,SUM(HT14,HX14,IB14),"")</f>
        <v/>
      </c>
      <c r="IQ14" s="11" t="str">
        <f>IF(SUM(IN14,IO14)&gt;0,SUM(IN14,IO14),"")</f>
        <v/>
      </c>
      <c r="IR14" s="11" t="str">
        <f>IF(SUM(IF14,IJ14)&gt;0,SUM(IF14,IJ14),"")</f>
        <v/>
      </c>
      <c r="IS14" s="11" t="str">
        <f>IF(SUM(IE14:IF14,IH14:IJ14,IL14)-SUM(IG14,IK14)&gt;0,SUM(IE14:IF14,IH14:IJ14,IL14)-SUM(IG14,IK14),"")</f>
        <v/>
      </c>
      <c r="IT14" s="11" t="str">
        <f>IF(SUM(IN14,IO14,IS14)&gt;0,SUM(IN14,IO14,IS14),"")</f>
        <v/>
      </c>
      <c r="IU14" s="17"/>
      <c r="IV14" s="17"/>
      <c r="IW14" s="17"/>
      <c r="IX14" s="17"/>
      <c r="IY14" s="17"/>
      <c r="IZ14" s="17"/>
      <c r="JA14" s="17"/>
      <c r="JB14" s="17"/>
      <c r="JC14" s="17"/>
      <c r="JD14" s="17"/>
      <c r="JE14" s="17"/>
      <c r="JF14" s="17"/>
      <c r="JG14" s="17"/>
      <c r="JH14" s="17"/>
      <c r="JI14" s="17"/>
      <c r="JJ14" s="17"/>
      <c r="JK14" s="17"/>
      <c r="JL14" s="17"/>
      <c r="JM14" s="17"/>
      <c r="JN14" s="17"/>
      <c r="JO14" s="40" t="str">
        <f>IF(SUM(IV14,IZ14)&gt;0,SUM(IV14,IZ14),"")</f>
        <v/>
      </c>
      <c r="JP14" s="40" t="str">
        <f>IF(SUM(IU14:IV14,IX14:IZ14,JB14)-IW14-JA14&gt;0,SUM(IU14:IV14,IX14:IZ14,JB14)-IW14-JA14,"")</f>
        <v/>
      </c>
      <c r="JQ14" s="40" t="str">
        <f>IF(SUM(JC14:JD14,JF14)-JE14&gt;0,SUM(JC14:JD14,JF14)-JE14,"")</f>
        <v/>
      </c>
      <c r="JR14" s="40" t="str">
        <f>IF(SUM(IV14,IZ14,JD14)&gt;0,SUM(IV14,IZ14,JD14),"")</f>
        <v/>
      </c>
      <c r="JS14" s="40" t="str">
        <f>IF(SUM(JP14,JQ14)&gt;0,SUM(JP14,JQ14),"")</f>
        <v/>
      </c>
      <c r="JT14" s="40" t="str">
        <f>IF(SUM(JH14,JL14)&gt;0,SUM(JH14,JL14),"")</f>
        <v/>
      </c>
      <c r="JU14" s="40" t="str">
        <f>IF(SUM(JG14:JH14,JJ14:JL14,JN14)-SUM(JI14,JM14)&gt;0,SUM(JG14:JH14,JJ14:JL14,JN14)-SUM(JI14,JM14),"")</f>
        <v/>
      </c>
      <c r="JV14" s="40" t="str">
        <f>IF(SUM(JP14,JQ14,JU14)&gt;0,SUM(JP14,JQ14,JU14),"")</f>
        <v/>
      </c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8"/>
      <c r="KM14" s="18"/>
      <c r="KN14" s="18"/>
      <c r="KO14" s="18"/>
      <c r="KP14" s="18"/>
      <c r="KQ14" s="11" t="str">
        <f>IF(SUM(JX14,KB14)&gt;0,SUM(JX14,KB14),"")</f>
        <v/>
      </c>
      <c r="KR14" s="11" t="str">
        <f>IF(SUM(JW14:JX14,JZ14:KB14,KD14)-JY14-KC14&gt;0,SUM(JW14:JX14,JZ14:KB14,KD14)-JY14-KC14,"")</f>
        <v/>
      </c>
      <c r="KS14" s="11" t="str">
        <f>IF(SUM(KE14:KF14,KH14)-KG14&gt;0,SUM(KE14:KF14,KH14)-KG14,"")</f>
        <v/>
      </c>
      <c r="KT14" s="11" t="str">
        <f>IF(SUM(JX14,KB14,KF14)&gt;0,SUM(JX14,KB14,KF14),"")</f>
        <v/>
      </c>
      <c r="KU14" s="11" t="str">
        <f>IF(SUM(KR14,KS14)&gt;0,SUM(KR14,KS14),"")</f>
        <v/>
      </c>
      <c r="KV14" s="11" t="str">
        <f>IF(SUM(KJ14,KN14)&gt;0,SUM(KJ14,KN14),"")</f>
        <v/>
      </c>
      <c r="KW14" s="11" t="str">
        <f>IF(SUM(KI14:KJ14,KL14:KN14,KP14)-SUM(KK14,KO14)&gt;0,SUM(KI14:KJ14,KL14:KN14,KP14)-SUM(KK14,KO14),"")</f>
        <v/>
      </c>
      <c r="KX14" s="11" t="str">
        <f>IF(SUM(KR14,KS14,KW14)&gt;0,SUM(KR14,KS14,KW14),"")</f>
        <v/>
      </c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40" t="str">
        <f>IF(SUM(KZ14,LD14)&gt;0,SUM(KZ14,LD14),"")</f>
        <v/>
      </c>
      <c r="LT14" s="40" t="str">
        <f>IF(SUM(KY14:KZ14,LB14:LD14,LF14)-LA14-LE14&gt;0,SUM(KY14:KZ14,LB14:LD14,LF14)-LA14-LE14,"")</f>
        <v/>
      </c>
      <c r="LU14" s="40" t="str">
        <f>IF(SUM(LG14:LH14,LJ14)-LI14&gt;0,SUM(LG14:LH14,LJ14)-LI14,"")</f>
        <v/>
      </c>
      <c r="LV14" s="40" t="str">
        <f>IF(SUM(KZ14,LD14,LH14)&gt;0,SUM(KZ14,LD14,LH14),"")</f>
        <v/>
      </c>
      <c r="LW14" s="40" t="str">
        <f>IF(SUM(LT14,LU14)&gt;0,SUM(LT14,LU14),"")</f>
        <v/>
      </c>
      <c r="LX14" s="40" t="str">
        <f>IF(SUM(LL14,LP14)&gt;0,SUM(LL14,LP14),"")</f>
        <v/>
      </c>
      <c r="LY14" s="40" t="str">
        <f>IF(SUM(LK14:LL14,LN14:LP14,LR14)-SUM(LM14,LQ14)&gt;0,SUM(LK14:LL14,LN14:LP14,LR14)-SUM(LM14,LQ14),"")</f>
        <v/>
      </c>
      <c r="LZ14" s="40" t="str">
        <f>IF(SUM(LT14,LU14,LY14)&gt;0,SUM(LT14,LU14,LY14),"")</f>
        <v/>
      </c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1" t="str">
        <f>IF(SUM(MB14,MF14)&gt;0,SUM(MB14,MF14),"")</f>
        <v/>
      </c>
      <c r="MV14" s="11" t="str">
        <f>IF(SUM(MA14:MB14,MD14:MF14,MH14)-MC14-MG14&gt;0,SUM(MA14:MB14,MD14:MF14,MH14)-MC14-MG14,"")</f>
        <v/>
      </c>
      <c r="MW14" s="11" t="str">
        <f>IF(SUM(MI14:MJ14,ML14)-MK14&gt;0,SUM(MI14:MJ14,ML14)-MK14,"")</f>
        <v/>
      </c>
      <c r="MX14" s="11" t="str">
        <f>IF(SUM(MB14,MF14,MJ14)&gt;0,SUM(MB14,MF14,MJ14),"")</f>
        <v/>
      </c>
      <c r="MY14" s="11" t="str">
        <f>IF(SUM(MV14,MW14)&gt;0,SUM(MV14,MW14),"")</f>
        <v/>
      </c>
      <c r="MZ14" s="11" t="str">
        <f>IF(SUM(MN14,MR14)&gt;0,SUM(MN14,MR14),"")</f>
        <v/>
      </c>
      <c r="NA14" s="11" t="str">
        <f>IF(SUM(MM14:MN14,MP14:MR14,MT14)-SUM(MO14,MS14)&gt;0,SUM(MM14:MN14,MP14:MR14,MT14)-SUM(MO14,MS14),"")</f>
        <v/>
      </c>
      <c r="NB14" s="11" t="str">
        <f>IF(SUM(MV14,MW14,NA14)&gt;0,SUM(MV14,MW14,NA14),"")</f>
        <v/>
      </c>
      <c r="NC14" s="17"/>
      <c r="ND14" s="17"/>
      <c r="NE14" s="17"/>
      <c r="NF14" s="17"/>
      <c r="NG14" s="17"/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40" t="str">
        <f>IF(SUM(ND14,NH14)&gt;0,SUM(ND14,NH14),"")</f>
        <v/>
      </c>
      <c r="NX14" s="40" t="str">
        <f>IF(SUM(NC14:ND14,NF14:NH14,NJ14)-NE14-NI14&gt;0,SUM(NC14:ND14,NF14:NH14,NJ14)-NE14-NI14,"")</f>
        <v/>
      </c>
      <c r="NY14" s="40" t="str">
        <f>IF(SUM(NK14:NL14,NN14)-NM14&gt;0,SUM(NK14:NL14,NN14)-NM14,"")</f>
        <v/>
      </c>
      <c r="NZ14" s="40" t="str">
        <f>IF(SUM(ND14,NH14,NL14)&gt;0,SUM(ND14,NH14,NL14),"")</f>
        <v/>
      </c>
      <c r="OA14" s="40" t="str">
        <f>IF(SUM(NX14,NY14)&gt;0,SUM(NX14,NY14),"")</f>
        <v/>
      </c>
      <c r="OB14" s="40" t="str">
        <f>IF(SUM(NP14,NT14)&gt;0,SUM(NP14,NT14),"")</f>
        <v/>
      </c>
      <c r="OC14" s="40" t="str">
        <f>IF(SUM(NO14:NP14,NR14:NT14,NV14)-SUM(NQ14,NU14)&gt;0,SUM(NO14:NP14,NR14:NT14,NV14)-SUM(NQ14,NU14),"")</f>
        <v/>
      </c>
      <c r="OD14" s="40" t="str">
        <f>IF(SUM(NX14,NY14,OC14)&gt;0,SUM(NX14,NY14,OC14),"")</f>
        <v/>
      </c>
      <c r="OE14" s="18"/>
      <c r="OF14" s="18"/>
      <c r="OG14" s="18"/>
      <c r="OH14" s="18"/>
      <c r="OI14" s="18"/>
      <c r="OJ14" s="18"/>
      <c r="OK14" s="18"/>
      <c r="OL14" s="18"/>
      <c r="OM14" s="18"/>
      <c r="ON14" s="18"/>
      <c r="OO14" s="18"/>
      <c r="OP14" s="18"/>
      <c r="OQ14" s="18"/>
      <c r="OR14" s="18"/>
      <c r="OS14" s="18"/>
      <c r="OT14" s="18"/>
      <c r="OU14" s="18"/>
      <c r="OV14" s="18"/>
      <c r="OW14" s="18"/>
      <c r="OX14" s="18"/>
      <c r="OY14" s="11" t="str">
        <f>IF(SUM(OF14,OJ14)&gt;0,SUM(OF14,OJ14),"")</f>
        <v/>
      </c>
      <c r="OZ14" s="11" t="str">
        <f>IF(SUM(OE14:OF14,OH14:OJ14,OL14)-OG14-OK14&gt;0,SUM(OE14:OF14,OH14:OJ14,OL14)-OG14-OK14,"")</f>
        <v/>
      </c>
      <c r="PA14" s="11" t="str">
        <f>IF(SUM(OM14:ON14,OP14)-OO14&gt;0,SUM(OM14:ON14,OP14)-OO14,"")</f>
        <v/>
      </c>
      <c r="PB14" s="11" t="str">
        <f>IF(SUM(OF14,OJ14,ON14)&gt;0,SUM(OF14,OJ14,ON14),"")</f>
        <v/>
      </c>
      <c r="PC14" s="11" t="str">
        <f>IF(SUM(OZ14,PA14)&gt;0,SUM(OZ14,PA14),"")</f>
        <v/>
      </c>
      <c r="PD14" s="11" t="str">
        <f>IF(SUM(OR14,OV14)&gt;0,SUM(OR14,OV14),"")</f>
        <v/>
      </c>
      <c r="PE14" s="11" t="str">
        <f>IF(SUM(OQ14:OR14,OT14:OV14,OX14)-SUM(OS14,OW14)&gt;0,SUM(OQ14:OR14,OT14:OV14,OX14)-SUM(OS14,OW14),"")</f>
        <v/>
      </c>
      <c r="PF14" s="11" t="str">
        <f>IF(SUM(OZ14,PA14,PE14)&gt;0,SUM(OZ14,PA14,PE14),"")</f>
        <v/>
      </c>
      <c r="PG14" s="17"/>
      <c r="PH14" s="17"/>
      <c r="PI14" s="17"/>
      <c r="PJ14" s="17"/>
      <c r="PK14" s="17"/>
      <c r="PL14" s="17"/>
      <c r="PM14" s="17"/>
      <c r="PN14" s="17"/>
      <c r="PO14" s="17"/>
      <c r="PP14" s="17"/>
      <c r="PQ14" s="17"/>
      <c r="PR14" s="17"/>
      <c r="PS14" s="17"/>
      <c r="PT14" s="17"/>
      <c r="PU14" s="17"/>
      <c r="PV14" s="17"/>
      <c r="PW14" s="17"/>
      <c r="PX14" s="17"/>
      <c r="PY14" s="17"/>
      <c r="PZ14" s="17"/>
      <c r="QA14" s="40" t="str">
        <f>IF(SUM(PH14,PL14)&gt;0,SUM(PH14,PL14),"")</f>
        <v/>
      </c>
      <c r="QB14" s="40" t="str">
        <f>IF(SUM(PG14:PH14,PJ14:PL14,PN14)-PI14-PM14&gt;0,SUM(PG14:PH14,PJ14:PL14,PN14)-PI14-PM14,"")</f>
        <v/>
      </c>
      <c r="QC14" s="40" t="str">
        <f>IF(SUM(PO14:PP14,PR14)-PQ14&gt;0,SUM(PO14:PP14,PR14)-PQ14,"")</f>
        <v/>
      </c>
      <c r="QD14" s="40" t="str">
        <f>IF(SUM(PH14,PL14,PP14)&gt;0,SUM(PH14,PL14,PP14),"")</f>
        <v/>
      </c>
      <c r="QE14" s="40" t="str">
        <f>IF(SUM(QB14,QC14)&gt;0,SUM(QB14,QC14),"")</f>
        <v/>
      </c>
      <c r="QF14" s="40" t="str">
        <f>IF(SUM(PT14,PX14)&gt;0,SUM(PT14,PX14),"")</f>
        <v/>
      </c>
      <c r="QG14" s="40" t="str">
        <f>IF(SUM(PS14:PT14,PV14:PX14,PZ14)-SUM(PU14,PY14)&gt;0,SUM(PS14:PT14,PV14:PX14,PZ14)-SUM(PU14,PY14),"")</f>
        <v/>
      </c>
      <c r="QH14" s="40" t="str">
        <f>IF(SUM(QB14,QC14,QG14)&gt;0,SUM(QB14,QC14,QG14),"")</f>
        <v/>
      </c>
      <c r="QI14" s="18"/>
      <c r="QJ14" s="18"/>
      <c r="QK14" s="18"/>
      <c r="QL14" s="18"/>
      <c r="QM14" s="18"/>
      <c r="QN14" s="18"/>
      <c r="QO14" s="18"/>
      <c r="QP14" s="18"/>
      <c r="QQ14" s="18"/>
      <c r="QR14" s="18"/>
      <c r="QS14" s="18"/>
      <c r="QT14" s="18"/>
      <c r="QU14" s="18"/>
      <c r="QV14" s="18"/>
      <c r="QW14" s="18"/>
      <c r="QX14" s="18"/>
      <c r="QY14" s="18"/>
      <c r="QZ14" s="18"/>
      <c r="RA14" s="18"/>
      <c r="RB14" s="18"/>
      <c r="RC14" s="11" t="str">
        <f>IF(SUM(QJ14,QN14)&gt;0,SUM(QJ14,QN14),"")</f>
        <v/>
      </c>
      <c r="RD14" s="11" t="str">
        <f>IF(SUM(QI14:QJ14,QL14:QN14,QP14)-QK14-QO14&gt;0,SUM(QI14:QJ14,QL14:QN14,QP14)-QK14-QO14,"")</f>
        <v/>
      </c>
      <c r="RE14" s="11" t="str">
        <f>IF(SUM(QQ14:QR14,QT14)-QS14&gt;0,SUM(QQ14:QR14,QT14)-QS14,"")</f>
        <v/>
      </c>
      <c r="RF14" s="11" t="str">
        <f>IF(SUM(QJ14,QN14,QR14)&gt;0,SUM(QJ14,QN14,QR14),"")</f>
        <v/>
      </c>
      <c r="RG14" s="11" t="str">
        <f>IF(SUM(RD14,RE14)&gt;0,SUM(RD14,RE14),"")</f>
        <v/>
      </c>
      <c r="RH14" s="11" t="str">
        <f>IF(SUM(QV14,QZ14)&gt;0,SUM(QV14,QZ14),"")</f>
        <v/>
      </c>
      <c r="RI14" s="11" t="str">
        <f>IF(SUM(QU14:QV14,QX14:QZ14,RB14)-SUM(QW14,RA14)&gt;0,SUM(QU14:QV14,QX14:QZ14,RB14)-SUM(QW14,RA14),"")</f>
        <v/>
      </c>
      <c r="RJ14" s="11" t="str">
        <f>IF(SUM(RD14,RE14,RI14)&gt;0,SUM(RD14,RE14,RI14),"")</f>
        <v/>
      </c>
      <c r="RK14" s="17"/>
      <c r="RL14" s="17"/>
      <c r="RM14" s="17"/>
      <c r="RN14" s="17"/>
      <c r="RO14" s="17"/>
      <c r="RP14" s="17"/>
      <c r="RQ14" s="17"/>
      <c r="RR14" s="17"/>
      <c r="RS14" s="17"/>
      <c r="RT14" s="17"/>
      <c r="RU14" s="17"/>
      <c r="RV14" s="17"/>
      <c r="RW14" s="17"/>
      <c r="RX14" s="17"/>
      <c r="RY14" s="17"/>
      <c r="RZ14" s="17"/>
      <c r="SA14" s="17"/>
      <c r="SB14" s="17"/>
      <c r="SC14" s="17"/>
      <c r="SD14" s="17"/>
      <c r="SE14" s="40" t="str">
        <f>IF(SUM(RL14,RP14)&gt;0,SUM(RL14,RP14),"")</f>
        <v/>
      </c>
      <c r="SF14" s="40" t="str">
        <f>IF(SUM(RK14:RL14,RN14:RP14,RR14)-RM14-RQ14&gt;0,SUM(RK14:RL14,RN14:RP14,RR14)-RM14-RQ14,"")</f>
        <v/>
      </c>
      <c r="SG14" s="40" t="str">
        <f>IF(SUM(RS14:RT14,RV14)-RU14&gt;0,SUM(RS14:RT14,RV14)-RU14,"")</f>
        <v/>
      </c>
      <c r="SH14" s="40" t="str">
        <f>IF(SUM(RL14,RP14,RT14)&gt;0,SUM(RL14,RP14,RT14),"")</f>
        <v/>
      </c>
      <c r="SI14" s="40" t="str">
        <f>IF(SUM(SF14,SG14)&gt;0,SUM(SF14,SG14),"")</f>
        <v/>
      </c>
      <c r="SJ14" s="40" t="str">
        <f>IF(SUM(RX14,SB14)&gt;0,SUM(RX14,SB14),"")</f>
        <v/>
      </c>
      <c r="SK14" s="40" t="str">
        <f>IF(SUM(RW14:RX14,RZ14:SB14,SD14)-SUM(RY14,SC14)&gt;0,SUM(RW14:RX14,RZ14:SB14,SD14)-SUM(RY14,SC14),"")</f>
        <v/>
      </c>
      <c r="SL14" s="40" t="str">
        <f>IF(SUM(SF14,SG14,SK14)&gt;0,SUM(SF14,SG14,SK14),"")</f>
        <v/>
      </c>
      <c r="SM14" s="26">
        <f>IF($CA14="P",BK14,(BK14+AO14)/2)</f>
        <v>17.549999999999997</v>
      </c>
      <c r="SN14" s="26">
        <f>IF($CA14="P",BL14,(BL14+AP14)/2)</f>
        <v>5</v>
      </c>
      <c r="SO14" s="26">
        <f>IF($CA14="P",BM14,(BM14+AQ14)/2)</f>
        <v>0.5</v>
      </c>
      <c r="SP14" s="26">
        <f>IF($CA14="P",BN14,(BN14+AR14)/2)</f>
        <v>0</v>
      </c>
      <c r="SQ14" s="26">
        <f>IF($CA14="P",BO14,(BO14+AS14)/2)</f>
        <v>18.55</v>
      </c>
      <c r="SR14" s="26">
        <f>IF($CA14="P",BP14,(BP14+AT14)/2)</f>
        <v>5.4</v>
      </c>
      <c r="SS14" s="26">
        <f>IF($CA14="P",BQ14,(BQ14+AU14)/2)</f>
        <v>0.1</v>
      </c>
      <c r="ST14" s="26">
        <f>IF($CA14="P",BR14,(BR14+AV14)/2)</f>
        <v>0</v>
      </c>
      <c r="SU14" s="26">
        <f>IF($CA14="P",BS14,(BS14+AW14)/2)</f>
        <v>9.5</v>
      </c>
      <c r="SV14" s="26">
        <f>IF($CA14="P",BT14,(BT14+AX14)/2)</f>
        <v>2.8</v>
      </c>
      <c r="SW14" s="26">
        <f>IF($CA14="P",BU14,(BU14+AY14)/2)</f>
        <v>0.1</v>
      </c>
      <c r="SX14" s="26">
        <f>IF($CA14="P",BV14,(BV14+AZ14)/2)</f>
        <v>0</v>
      </c>
      <c r="SY14" s="26">
        <f>IF($CA14="P",BW14,(BW14+BA14)/2)</f>
        <v>9.35</v>
      </c>
      <c r="SZ14" s="26">
        <f>IF($CA14="P",BX14,(BX14+BB14)/2)</f>
        <v>2.4</v>
      </c>
      <c r="TA14" s="26">
        <f>IF($CA14="P",BY14,(BY14+BC14)/2)</f>
        <v>0.3</v>
      </c>
      <c r="TB14" s="26">
        <f>IF($CA14="P",BZ14,(BZ14+BD14)/2)</f>
        <v>0</v>
      </c>
      <c r="TC14" s="28" t="s">
        <v>53</v>
      </c>
      <c r="TD14" s="11">
        <f>IF(SUM(SN14,SR14)&gt;0,SUM(SN14,SR14),"")</f>
        <v>10.4</v>
      </c>
      <c r="TE14" s="11">
        <f>IF(SUM(SM14:SN14,SP14:SR14,ST14)-SO14-SS14&gt;0,SUM(SM14:SN14,SP14:SR14,ST14)-SO14-SS14,"")</f>
        <v>45.899999999999991</v>
      </c>
      <c r="TF14" s="11">
        <f>IF(SUM(SV14,SZ14)&gt;0,SUM(SV14,SZ14),"")</f>
        <v>5.1999999999999993</v>
      </c>
      <c r="TG14" s="11">
        <f>IF(SUM(SU14:SV14,SX14:SZ14,TB14)-SUM(SW14,TA14)&gt;0,SUM(SU14:SV14,SX14:SZ14,TB14)-SUM(SW14,TA14),"")</f>
        <v>23.65</v>
      </c>
      <c r="TH14" s="11">
        <f>IF(SUM(TE14,TG14)&gt;0,SUM(TE14,TG14),"")</f>
        <v>69.549999999999983</v>
      </c>
    </row>
    <row r="15" spans="1:528" x14ac:dyDescent="0.2">
      <c r="A15" s="4" cm="1">
        <f t="array" ref="A15">IF(AND(H15&lt;&gt;"",H15&lt;&gt;"No DD"),SUMPRODUCT((H$4:H$26&lt;&gt;"")*(H$4:H$26&lt;&gt;"No DD")*(E$4:E$26&gt;E15))+1,IF(H15="No DD",SUMPRODUCT((H$4:H$26="No DD")*(E$4:E$26&gt;E15))+1+SUMPRODUCT((H$4:H$26&lt;&gt;"")*(H$4:H$26&lt;&gt;"No DD")),""))</f>
        <v>12</v>
      </c>
      <c r="B15" s="5" t="s">
        <v>204</v>
      </c>
      <c r="C15" s="4" t="s">
        <v>6</v>
      </c>
      <c r="D15" s="4">
        <v>2008</v>
      </c>
      <c r="E15" s="9">
        <f>SUM(J15:P15)+SUM(J15:M15)*0.0000001+SUM(J15)*0.0000000000001</f>
        <v>143.70000940000472</v>
      </c>
      <c r="F15" s="3" t="str">
        <f>IF(OR(AND(AJ15&gt;=AN$28,AK15&gt;=AN$32,AJ15&lt;&gt;"",AI15=""),AND(AL15&gt;=AN$28,AM15&gt;=AN$32,AL15&lt;&gt;"",AI15=""),AND(BF15&gt;=BJ$28,BG15&gt;=BJ$32,BF15&lt;&gt;"",BE15=""),AND(BH15&gt;=BJ$28,BI15&gt;=BJ$32,BH15&lt;&gt;"",BE15=""),AND(CB15&gt;=CF$28,CC15&gt;=CF$32,CB15&lt;&gt;"",CA15=""),AND(CD15&gt;=CF$28,CE15&gt;=CF$32,CD15&lt;&gt;""),AND(DC15&gt;=DJ$28,DD15&gt;=DJ$32,DC15&lt;&gt;""),AND(DH15&gt;=DJ$28,DI15&gt;=DJ$32,DH15&lt;&gt;""),AND(EE15&gt;=EL$28,EF15&gt;=EL$32,EE15&lt;&gt;""),AND(EJ15&gt;=EL$28,EK15&gt;=EL$32,EJ15&lt;&gt;""),AND(FG15&gt;=FN$28,FH15&gt;=FN$32,FG15&lt;&gt;""),AND(FL15&gt;=FN$28,FM15&gt;=FN$32,FL15&lt;&gt;""),AND(GI15&gt;=GP$28,GJ15&gt;=GP$32,GI15&lt;&gt;""),AND(GN15&gt;=GP$28,GO15&gt;=GP$32,GN15&lt;&gt;""),AND(HK15&gt;=HR$28,HL15&gt;=HR$32,HK15&lt;&gt;""),AND(HP15&gt;=HR$28,HQ15&gt;=HR$32,HP15&lt;&gt;""),AND(IM15&gt;=IT$28,IN15&gt;=IT$32,IM15&lt;&gt;""),AND(IR15&gt;=IT$28,IS15&gt;=IT$32,IR15&lt;&gt;""),AND(JO15&gt;=JV$28,JP15&gt;=JV$32,JO15&lt;&gt;""),AND(JT15&gt;=JV$28,JU15&gt;=JV$32,JT15&lt;&gt;""),AND(KQ15&gt;=KX$28,KR15&gt;=KX$32,KQ15&lt;&gt;""),AND(KV15&gt;=KX$28,KW15&gt;=KX$32,KV15&lt;&gt;""),AND(LS15&gt;=LZ$28,LT15&gt;=LZ$32,LS15&lt;&gt;""),AND(LX15&gt;=LZ$28,LY15&gt;=LZ$32,LX15&lt;&gt;""),AND(MU15&gt;=NB$28,MV15&gt;=NB$32,MU15&lt;&gt;""),AND(MZ15&gt;=NB$28,NA15&gt;=NB$32,MZ15&lt;&gt;""),AND(NW15&gt;=OD$28,NX15&gt;=OD$32,NW15&lt;&gt;""),AND(OB15&gt;=OD$28,OC15&gt;=OD$32,OB15&lt;&gt;""),AND(OY15&gt;=PF$28,OZ15&gt;=PF$32,OY15&lt;&gt;""),AND(PD15&gt;=PF$28,PE15&gt;=PF$32,PD15&lt;&gt;""),AND(QA15&gt;=QH$28,QB15&gt;=QH$32,QA15&lt;&gt;""),AND(QF15&gt;=QH$28,QG15&gt;=QH$32,QF15&lt;&gt;""),AND(RC15&gt;=RJ$28,RD15&gt;=RJ$32,RC15&lt;&gt;""),AND(RH15&gt;=RJ$28,RI15&gt;=RJ$32,RH15&lt;&gt;""),AND(SE15&gt;=SL$28,SF15&gt;=SL$32,SE15&lt;&gt;""),AND(SJ15&gt;=SL$28,SK15&gt;=SL$32,SJ15&lt;&gt;"")),"P","")</f>
        <v>P</v>
      </c>
      <c r="G15" s="3" t="str">
        <f>IF(OR(AND(AK15&gt;=AN$32,AK15&lt;&gt;"",AI15=""),AND(AM15&gt;=AN$32,AM15&lt;&gt;"",AI15=""),AND(BG15&gt;=BJ$32,BG15&lt;&gt;"",BE15=""),AND(BI15&gt;=BJ$32,BI15&lt;&gt;"",BE15=""),AND(CC15&gt;=CF$32,CC15&lt;&gt;"",CA15=""),AND(CE15&gt;=CF$32,CE15&lt;&gt;"",CA15=""),AND(DD15&gt;=DJ$32,DD15&lt;&gt;""),AND(DI15&gt;=DJ$32,DI15&lt;&gt;""),AND(EF15&gt;=EL$32,EF15&lt;&gt;""),AND(EK15&gt;=EL$32,EK15&lt;&gt;""),AND(FH15&gt;=FN$32,FH15&lt;&gt;""),AND(FM15&gt;=FN$32,FM15&lt;&gt;""),AND(GJ15&gt;=GP$32,GJ15&lt;&gt;""),AND(GO15&gt;=GP$32,GO15&lt;&gt;""),AND(HL15&gt;=HR$32,HL15&lt;&gt;""),AND(HQ15&gt;=HR$32,HQ15&lt;&gt;""),AND(IN15&gt;=IT$32,IN15&lt;&gt;""),AND(IS15&gt;=IT$32,IS15&lt;&gt;""),AND(JP15&gt;=JV$32,JP15&lt;&gt;""),AND(JU15&gt;=JV$32,JU15&lt;&gt;""),AND(KR15&gt;=KX$32,KR15&lt;&gt;""),AND(KW15&gt;=KX$32,KW15&lt;&gt;""),AND(LT15&gt;=LZ$32,LT15&lt;&gt;""),AND(LY15&gt;=LZ$32,LY15&lt;&gt;""),AND(MV15&gt;=NB$32,MV15&lt;&gt;""),AND(NA15&gt;=NB$32,NA15&lt;&gt;""),AND(NX15&gt;=OD$32,NX15&lt;&gt;""),AND(OC15&gt;=OD$32,OC15&lt;&gt;""),AND(OZ15&gt;=PF$32,OZ15&lt;&gt;""),AND(PE15&gt;=PF$32,PE15&lt;&gt;""),AND(QB15&gt;=QH$32,QB15&lt;&gt;""),AND(QG15&gt;=QH$32,QG15&lt;&gt;""),AND(RD15&gt;=RJ$32,RD15&lt;&gt;""),AND(RI15&gt;=RJ$32,RI15&lt;&gt;""),AND(SF15&gt;=SL$32,SF15&lt;&gt;""),AND(SK15&gt;=SL$32,SK15&lt;&gt;"")),"P","")</f>
        <v>P</v>
      </c>
      <c r="H15" s="36" t="str">
        <f>IF(AND(G15="P",F15=""),"No DD",IF(OR(AND(AJ15&gt;=AN$31,AK15&gt;=AN$35,AJ15&lt;&gt;"",AI15=""),AND(AL15&gt;=AN$31,AM15&gt;=AN$35,AL15&lt;&gt;"",AI15=""),AND(BF15&gt;=BJ$31,BG15&gt;=BJ$35,BF15&lt;&gt;"",BE15=""),AND(BH15&gt;=BJ$31,BI15&gt;=BJ$35,BH15&lt;&gt;"",BE15=""),AND(CB15&gt;=CF$31,CC15&gt;=CF$35,CB15&lt;&gt;"",CA15=""),AND(CD15&gt;=CF$31,CE15&gt;=CF$35,CD15&lt;&gt;""),AND(DC15&gt;=DJ$31,DD15&gt;=DJ$35,DC15&lt;&gt;""),AND(DH15&gt;=DJ$31,DI15&gt;=DJ$35,DH15&lt;&gt;""),AND(EE15&gt;=EL$31,EF15&gt;=EL$35,EE15&lt;&gt;""),AND(EJ15&gt;=EL$31,EK15&gt;=EL$35,EJ15&lt;&gt;""),AND(FG15&gt;=FN$31,FH15&gt;=FN$35,FG15&lt;&gt;""),AND(FL15&gt;=FN$31,FM15&gt;=FN$35,FL15&lt;&gt;""),AND(GI15&gt;=GP$31,GJ15&gt;=GP$35,GI15&lt;&gt;""),AND(GN15&gt;=GP$31,GO15&gt;=GP$35,GN15&lt;&gt;""),AND(HK15&gt;=HR$31,HL15&gt;=HR$35,HK15&lt;&gt;""),AND(HP15&gt;=HR$31,HQ15&gt;=HR$35,HP15&lt;&gt;""),AND(IM15&gt;=IT$31,IN15&gt;=IT$35,IM15&lt;&gt;""),AND(IR15&gt;=IT$31,IS15&gt;=IT$35,IR15&lt;&gt;""),AND(JO15&gt;=JV$31,JP15&gt;=JV$35,JO15&lt;&gt;""),AND(JT15&gt;=JV$31,JU15&gt;=JV$35,JT15&lt;&gt;""),AND(KQ15&gt;=KX$31,KR15&gt;=KX$35,KQ15&lt;&gt;""),AND(KV15&gt;=KX$31,KW15&gt;=KX$35,KV15&lt;&gt;""),AND(LS15&gt;=LZ$31,LT15&gt;=LZ$35,LS15&lt;&gt;""),AND(LX15&gt;=LZ$31,LY15&gt;=LZ$35,LX15&lt;&gt;""),AND(MU15&gt;=NB$31,MV15&gt;=NB$35,MU15&lt;&gt;""),AND(MZ15&gt;=NB$31,NA15&gt;=NB$35,MZ15&lt;&gt;""),AND(NW15&gt;=OD$31,NX15&gt;=OD$35,NW15&lt;&gt;""),AND(OB15&gt;=OD$31,OC15&gt;=OD$35,OB15&lt;&gt;""),AND(OY15&gt;=PF$31,OZ15&gt;=PF$35,OY15&lt;&gt;""),AND(PD15&gt;=PF$31,PE15&gt;=PF$35,PD15&lt;&gt;""),AND(QA15&gt;=QH$31,QB15&gt;=QH$35,QA15&lt;&gt;""),AND(QF15&gt;=QH$31,QG15&gt;=QH$35,QF15&lt;&gt;""),AND(RC15&gt;=RJ$31,RD15&gt;=RJ$35,RC15&lt;&gt;""),AND(RH15&gt;=RJ$31,RI15&gt;=RJ$35,RH15&lt;&gt;""),AND(SE15&gt;=SL$31,SF15&gt;=SL$35,SE15&lt;&gt;""),AND(SJ15&gt;=SL$31,SK15&gt;=SL$35,SJ15&lt;&gt;"")),"Merit",IF(OR(AND(AJ15&gt;=AN$30,AK15&gt;=AN$34,AJ15&lt;&gt;"",AI15=""),AND(AL15&gt;=AN$30,AM15&gt;=AN$34,AL15&lt;&gt;"",AI15=""),AND(BF15&gt;=BJ$30,BG15&gt;=BJ$34,BF15&lt;&gt;"",BE15=""),AND(BH15&gt;=BJ$30,BI15&gt;=BJ$34,BH15&lt;&gt;"",BE15=""),AND(CB15&gt;=CF$30,CC15&gt;=CF$34,CB15&lt;&gt;"",CA15=""),AND(CD15&gt;=CF$30,CE15&gt;=CF$34,CD15&lt;&gt;""),AND(DC15&gt;=DJ$30,DD15&gt;=DJ$34,DC15&lt;&gt;""),AND(DH15&gt;=DJ$30,DI15&gt;=DJ$34,DH15&lt;&gt;""),AND(EE15&gt;=EL$30,EF15&gt;=EL$34,EE15&lt;&gt;""),AND(EJ15&gt;=EL$30,EK15&gt;=EL$34,EJ15&lt;&gt;""),AND(FG15&gt;=FN$30,FH15&gt;=FN$34,FG15&lt;&gt;""),AND(FL15&gt;=FN$30,FM15&gt;=FN$34,FL15&lt;&gt;""),AND(GI15&gt;=GP$30,GJ15&gt;=GP$34,GI15&lt;&gt;""),AND(GN15&gt;=GP$30,GO15&gt;=GP$34,GN15&lt;&gt;""),AND(HK15&gt;=HR$30,HL15&gt;=HR$34,HK15&lt;&gt;""),AND(HP15&gt;=HR$30,HQ15&gt;=HR$34,HP15&lt;&gt;""),AND(IM15&gt;=IT$30,IN15&gt;=IT$34,IM15&lt;&gt;""),AND(IR15&gt;=IT$30,IS15&gt;=IT$34,IR15&lt;&gt;""),AND(JO15&gt;=JV$30,JP15&gt;=JV$34,JO15&lt;&gt;""),AND(JT15&gt;=JV$30,JU15&gt;=JV$34,JT15&lt;&gt;""),AND(KQ15&gt;=KX$30,KR15&gt;=KX$34,KQ15&lt;&gt;""),AND(KV15&gt;=KX$30,KW15&gt;=KX$34,KV15&lt;&gt;""),AND(LS15&gt;=LZ$30,LT15&gt;=LZ$34,LS15&lt;&gt;""),AND(LX15&gt;=LZ$30,LY15&gt;=LZ$34,LX15&lt;&gt;""),AND(MU15&gt;=NB$30,MV15&gt;=NB$34,MU15&lt;&gt;""),AND(MZ15&gt;=NB$30,NA15&gt;=NB$34,MZ15&lt;&gt;""),AND(NW15&gt;=OD$30,NX15&gt;=OD$34,NW15&lt;&gt;""),AND(OB15&gt;=OD$30,OC15&gt;=OD$34,OB15&lt;&gt;""),AND(OY15&gt;=PF$30,OZ15&gt;=PF$34,OY15&lt;&gt;""),AND(PD15&gt;=PF$30,PE15&gt;=PF$34,PD15&lt;&gt;""),AND(QA15&gt;=QH$30,QB15&gt;=QH$34,QA15&lt;&gt;""),AND(QF15&gt;=QH$30,QG15&gt;=QH$34,QF15&lt;&gt;""),AND(RC15&gt;=RJ$30,RD15&gt;=RJ$34,RC15&lt;&gt;""),AND(RH15&gt;=RJ$30,RI15&gt;=RJ$34,RH15&lt;&gt;""),AND(SE15&gt;=SL$30,SF15&gt;=SL$34,SE15&lt;&gt;""),AND(SJ15&gt;=SL$30,SK15&gt;=SL$34,SJ15&lt;&gt;"")),"Excellence",IF(I15="P","Worlds Team",IF(F15="P","National Team","")))))</f>
        <v>Worlds Team</v>
      </c>
      <c r="I15" s="3" t="str">
        <f>IF(OR(AND(AJ15&gt;=AN$29,AK15&gt;=AN$33,AJ15&lt;&gt;"",AI15=""),AND(AL15&gt;=AN$29,AM15&gt;=AN$33,AL15&lt;&gt;"",AI15=""),AND(BF15&gt;=BJ$29,BG15&gt;=BJ$33,BF15&lt;&gt;"",BE15=""),AND(BH15&gt;=BJ$29,BI15&gt;=BJ$33,BH15&lt;&gt;"",BE15=""),AND(CB15&gt;=CF$29,CC15&gt;=CF$33,CB15&lt;&gt;"",CA15=""),AND(CD15&gt;=CF$29,CE15&gt;=CF$33,CD15&lt;&gt;""),AND(DC15&gt;=DJ$29,DD15&gt;=DJ$33,DC15&lt;&gt;""),AND(DH15&gt;=DJ$29,DI15&gt;=DJ$33,DH15&lt;&gt;""),AND(EE15&gt;=EL$29,EF15&gt;=EL$33,EE15&lt;&gt;""),AND(EJ15&gt;=EL$29,EK15&gt;=EL$33,EJ15&lt;&gt;""),AND(FG15&gt;=FN$29,FH15&gt;=FN$33,FG15&lt;&gt;""),AND(FL15&gt;=FN$29,FM15&gt;=FN$33,FL15&lt;&gt;""),AND(GI15&gt;=GP$29,GJ15&gt;=GP$33,GI15&lt;&gt;""),AND(GN15&gt;=GP$29,GO15&gt;=GP$33,GN15&lt;&gt;""),AND(HK15&gt;=HR$29,HL15&gt;=HR$33,HK15&lt;&gt;""),AND(HP15&gt;=HR$29,HQ15&gt;=HR$33,HP15&lt;&gt;""),AND(IM15&gt;=IT$29,IN15&gt;=IT$33,IM15&lt;&gt;""),AND(IR15&gt;=IT$29,IS15&gt;=IT$33,IR15&lt;&gt;""),AND(JO15&gt;=JV$29,JP15&gt;=JV$33,JO15&lt;&gt;""),AND(JT15&gt;=JV$29,JU15&gt;=JV$33,JT15&lt;&gt;""),AND(KQ15&gt;=KX$29,KR15&gt;=KX$33,KQ15&lt;&gt;""),AND(KV15&gt;=KX$29,KW15&gt;=KX$33,KV15&lt;&gt;""),AND(LS15&gt;=LZ$29,LT15&gt;=LZ$33,LS15&lt;&gt;""),AND(LX15&gt;=LZ$29,LY15&gt;=LZ$33,LX15&lt;&gt;""),AND(MU15&gt;=NB$29,MV15&gt;=NB$33,MU15&lt;&gt;""),AND(MZ15&gt;=NB$29,NA15&gt;=NB$33,MZ15&lt;&gt;""),AND(NW15&gt;=OD$29,NX15&gt;=OD$33,NW15&lt;&gt;""),AND(OB15&gt;=OD$29,OC15&gt;=OD$33,OB15&lt;&gt;""),AND(OY15&gt;=PF$29,OZ15&gt;=PF$33,OY15&lt;&gt;""),AND(PD15&gt;=PF$29,PE15&gt;=PF$33,PD15&lt;&gt;""),AND(QA15&gt;=QH$29,QB15&gt;=QH$33,QA15&lt;&gt;""),AND(QF15&gt;=QH$29,QG15&gt;=QH$33,QF15&lt;&gt;""),AND(RC15&gt;=RJ$29,RD15&gt;=RJ$33,RC15&lt;&gt;""),AND(RH15&gt;=RJ$29,RI15&gt;=RJ$33,RH15&lt;&gt;""),AND(SE15&gt;=SL$29,SF15&gt;=SL$33,SE15&lt;&gt;""),AND(SJ15&gt;=SL$29,SK15&gt;=SL$33,SJ15&lt;&gt;"")),"P","")</f>
        <v>P</v>
      </c>
      <c r="J15" s="8">
        <f>IF(COUNT(AK15,BG15,CC15)&gt;0,LARGE((AK15,BG15,CC15),1),0)</f>
        <v>47.2</v>
      </c>
      <c r="K15" s="8" t="str">
        <f>IF(J15=0,"",IF(J15=CC15,$BK$1,IF(J15=BG15,$AO$1,IF(J15=AK15,$S$1,""))))</f>
        <v>2025 Elite Canada</v>
      </c>
      <c r="L15" s="8">
        <f>IF(COUNT(AK15,BG15,CC15)&gt;1,LARGE((AK15,BG15,CC15),2),0)</f>
        <v>46.8</v>
      </c>
      <c r="M15" s="8" t="str">
        <f>IF(K15=0,"",IF(AND(L15=J15,L15=AK15,K15=BG15),$S$1,IF(AND(L15=J15,L15=AK15,L15=CC15),$S$1,IF(AND(L15=J15,L15=CC15,L15=BG15),$AO$1,IF(L15=CC15,$BK$1,IF(L15=BG15,$AO$1,IF(L15=AK15,$S$1,"")))))))</f>
        <v>2025 Nationals</v>
      </c>
      <c r="N15" s="8">
        <f>IF(MAX(AM15,BI15,CE15)&gt;0,MAX(AM15,BI15,CE15),0)</f>
        <v>47.6</v>
      </c>
      <c r="O15" s="8" t="str">
        <f>IF(N15=0,"",IF(N15=CE15,$BK$1,IF(N15=BI15,$AO$1,IF(N15=AM15,$S$1,""))))</f>
        <v>2025 Nationals</v>
      </c>
      <c r="P15" s="8">
        <f>IF(MAX(CG15:CH15)&gt;0,MAX(CG15:CH15),"")</f>
        <v>2.1000000000000014</v>
      </c>
      <c r="Q15" s="11" t="str">
        <f>IF(P15="","",IF(P15=CG15,"("&amp;CG$2&amp;")",IF(P15=CH15,"("&amp;CH$2&amp;")")))</f>
        <v>(Q1)</v>
      </c>
      <c r="R15" s="8" t="str">
        <f>IF(P15="","",IF(P15=CG15,IF(P15+IF(L15="",0,L15)=SF15,$RK$1,IF(P15+IF(L15="",0,L15)=RD15,$QI$1,IF(P15+IF(L15="",0,L15)=QB15,$PG$1,IF(P15+IF(L15="",0,L15)=OZ15,$OE$1,IF(P15+IF(L15="",0,L15)=NX15,$NC$1,IF(P15+IF(L15="",0,L15)=MV15,$MA$1,IF(P15+IF(L15="",0,L15)=LT15,$KY$1,IF(P15+IF(L15="",0,L15)=KR15,$JW$1,IF(P15+IF(L15="",0,L15)=JP15,$IU$1,IF(P15+IF(L15="",0,L15)=IN15,$HS$1,IF(P15+IF(L15="",0,L15)=HL15,$GQ$1,IF(P15+IF(L15="",0,L15)=GJ15,$FO$1,IF(P15+IF(L15="",0,L15)=FH15,$EM$1,IF(P15+IF(L15="",0,L15)=EF15,$DK$1,IF(P15+IF(L15="",0,L15)=DD15,$CI$1))))))))))))))),IF(P15=CH15,IF(P15+IF(N15="",0,N15)=SK15,$RK$1,IF(P15+IF(N15="",0,N15)=RI15,$QI$1,IF(P15+IF(N15="",0,N15)=QG15,$PG$1,IF(P15+IF(N15="",0,N15)=PE15,$OE$1,IF(P15+IF(N15="",0,N15)=OC15,$NC$1,IF(P15+IF(N15="",0,N15)=NA15,$MA$1,IF(P15+IF(N15="",0,N15)=LY15,$KY$1,IF(P15+IF(N15="",0,N15)=KW15,$JW$1,IF(P15+IF(N15="",0,N15)=JU15,$IU$1,IF(P15+IF(N15="",0,N15)=IS15,$HS$1,IF(P15+IF(N15="",0,N15)=HQ15,$GQ$1,IF(P15+IF(N15="",0,N15)=GO15,$FO$1,IF(P15+IF(N15="",0,N15)=FM15,$EM$1,IF(P15+IF(N15="",0,N15)=EK15,$DK$1,IF(P15+IF(N15="",0,N15)=DI15,$CI$1))))))))))))))))))</f>
        <v>2025 WAGC (Nov 16)</v>
      </c>
      <c r="S15" s="19">
        <v>18.600000000000001</v>
      </c>
      <c r="T15" s="19">
        <v>5.2</v>
      </c>
      <c r="U15" s="19">
        <v>0</v>
      </c>
      <c r="V15" s="19">
        <v>0</v>
      </c>
      <c r="W15" s="19">
        <v>18.2</v>
      </c>
      <c r="X15" s="19">
        <v>5.2</v>
      </c>
      <c r="Y15" s="19">
        <v>0</v>
      </c>
      <c r="Z15" s="19">
        <v>0</v>
      </c>
      <c r="AA15" s="19"/>
      <c r="AB15" s="19"/>
      <c r="AC15" s="19"/>
      <c r="AD15" s="19"/>
      <c r="AE15" s="19"/>
      <c r="AF15" s="19"/>
      <c r="AG15" s="19"/>
      <c r="AH15" s="19"/>
      <c r="AI15" s="27"/>
      <c r="AJ15" s="40">
        <f>IF(SUM(T15,X15)&gt;0,SUM(T15,X15),"")</f>
        <v>10.4</v>
      </c>
      <c r="AK15" s="40">
        <f>IF(SUM(S15:T15,V15:X15,Z15)-U15-Y15&gt;0,SUM(S15:T15,V15:X15,Z15)-U15-Y15,"")</f>
        <v>47.2</v>
      </c>
      <c r="AL15" s="40" t="str">
        <f>IF(SUM(AB15,AF15)&gt;0,SUM(AB15,AF15),"")</f>
        <v/>
      </c>
      <c r="AM15" s="40" t="str">
        <f>IF(SUM(AA15:AB15,AD15:AF15,AH15)-SUM(AC15,AG15)&gt;0,SUM(AA15:AB15,AD15:AF15,AH15)-SUM(AC15,AG15),"")</f>
        <v/>
      </c>
      <c r="AN15" s="40">
        <f>IF(SUM(AK15,AM15)&gt;0,SUM(AK15,AM15),"")</f>
        <v>47.2</v>
      </c>
      <c r="AO15" s="18">
        <v>18.100000000000001</v>
      </c>
      <c r="AP15" s="18">
        <v>5.2</v>
      </c>
      <c r="AQ15" s="18">
        <v>0.2</v>
      </c>
      <c r="AR15" s="18">
        <v>0</v>
      </c>
      <c r="AS15" s="18">
        <v>18.3</v>
      </c>
      <c r="AT15" s="18">
        <v>5.6</v>
      </c>
      <c r="AU15" s="18">
        <v>0.2</v>
      </c>
      <c r="AV15" s="18">
        <v>0</v>
      </c>
      <c r="AW15" s="18">
        <v>18.2</v>
      </c>
      <c r="AX15" s="18">
        <v>6</v>
      </c>
      <c r="AY15" s="18">
        <v>0.6</v>
      </c>
      <c r="AZ15" s="18">
        <v>0</v>
      </c>
      <c r="BA15" s="18">
        <v>18.600000000000001</v>
      </c>
      <c r="BB15" s="18">
        <v>5.6</v>
      </c>
      <c r="BC15" s="18">
        <v>0.2</v>
      </c>
      <c r="BD15" s="18">
        <v>0</v>
      </c>
      <c r="BE15" s="28"/>
      <c r="BF15" s="11">
        <f>IF(SUM(AP15,AT15)&gt;0,SUM(AP15,AT15),"")</f>
        <v>10.8</v>
      </c>
      <c r="BG15" s="11">
        <f>IF(SUM(AO15:AP15,AR15:AT15,AV15)-AQ15-AU15&gt;0,SUM(AO15:AP15,AR15:AT15,AV15)-AQ15-AU15,"")</f>
        <v>46.8</v>
      </c>
      <c r="BH15" s="11">
        <f>IF(SUM(AX15,BB15)&gt;0,SUM(AX15,BB15),"")</f>
        <v>11.6</v>
      </c>
      <c r="BI15" s="11">
        <f>IF(SUM(AW15:AX15,AZ15:BB15,BD15)-SUM(AY15,BC15)&gt;0,SUM(AW15:AX15,AZ15:BB15,BD15)-SUM(AY15,BC15),"")</f>
        <v>47.6</v>
      </c>
      <c r="BJ15" s="11">
        <f>IF(SUM(BG15,BI15)&gt;0,SUM(BG15,BI15),"")</f>
        <v>94.4</v>
      </c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19"/>
      <c r="CA15" s="27"/>
      <c r="CB15" s="40" t="str">
        <f>IF(SUM(BL15,BP15)&gt;0,SUM(BL15,BP15),"")</f>
        <v/>
      </c>
      <c r="CC15" s="40" t="str">
        <f>IF(SUM(BK15:BL15,BN15:BP15,BR15)-BM15-BQ15&gt;0,SUM(BK15:BL15,BN15:BP15,BR15)-BM15-BQ15,"")</f>
        <v/>
      </c>
      <c r="CD15" s="40" t="str">
        <f>IF(SUM(BT15,BX15)&gt;0,SUM(BT15,BX15),"")</f>
        <v/>
      </c>
      <c r="CE15" s="40" t="str">
        <f>IF(SUM(BS15:BT15,BV15:BX15,BZ15)-SUM(BU15,BY15)&gt;0,SUM(BS15:BT15,BV15:BX15,BZ15)-SUM(BU15,BY15),"")</f>
        <v/>
      </c>
      <c r="CF15" s="40" t="str">
        <f>IF(SUM(CC15,CE15)&gt;0,SUM(CC15,CE15),"")</f>
        <v/>
      </c>
      <c r="CG15" s="51">
        <f>IF(MAX(DD15,EF15,FH15,GJ15,HL15,IN15,JP15,KR15,LT15,MV15,NX15,OZ15,QB15,RD15,SF15)-IF(L15="",0,L15)&gt;0.001,MAX(DD15,EF15,FH15,GJ15,HL15,IN15,JP15,KR15,LT15,MV15,NX15,OZ15,QB15,RD15,SF15)-IF(L15="",0,L15),"")</f>
        <v>2.1000000000000014</v>
      </c>
      <c r="CH15" s="51" t="str">
        <f>IF(MAX(DI15,EK15,FM15,GO15,HQ15,IS15,JU15,KW15,LY15,NA15,OC15,PE15,QG15,RI15,SK15)-IF(N15="",0,N15)&gt;0.001,MAX(DI15,EK15,FM15,GO15,HQ15,IS15,JU15,KW15,LY15,NA15,OC15,PE15,QG15,RI15,SK15)-IF(N15="",0,N15),"")</f>
        <v/>
      </c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40" t="str">
        <f>IF(SUM(CJ15,CN15)&gt;0,SUM(CJ15,CN15),"")</f>
        <v/>
      </c>
      <c r="DD15" s="40" t="str">
        <f>IF(SUM(CI15:CJ15,CL15:CN15,CP15)-CK15-CO15&gt;0,SUM(CI15:CJ15,CL15:CN15,CP15)-CK15-CO15,"")</f>
        <v/>
      </c>
      <c r="DE15" s="40" t="str">
        <f>IF(SUM(CQ15:CR15,CT15)-CS15&gt;0,SUM(CQ15:CR15,CT15)-CS15,"")</f>
        <v/>
      </c>
      <c r="DF15" s="40" t="str">
        <f>IF(SUM(CJ15,CN15,CR15)&gt;0,SUM(CJ15,CN15,CR15),"")</f>
        <v/>
      </c>
      <c r="DG15" s="40" t="str">
        <f>IF(SUM(DD15,DE15)&gt;0,SUM(DD15,DE15),"")</f>
        <v/>
      </c>
      <c r="DH15" s="40" t="str">
        <f>IF(SUM(CV15,CZ15)&gt;0,SUM(CV15,CZ15),"")</f>
        <v/>
      </c>
      <c r="DI15" s="40" t="str">
        <f>IF(SUM(CU15:CV15,CX15:CZ15,DB15)-SUM(CW15,DA15)&gt;0,SUM(CU15:CV15,CX15:CZ15,DB15)-SUM(CW15,DA15),"")</f>
        <v/>
      </c>
      <c r="DJ15" s="40" t="str">
        <f>IF(SUM(DD15,DE15,DI15)&gt;0,SUM(DD15,DE15,DI15),"")</f>
        <v/>
      </c>
      <c r="DK15" s="18"/>
      <c r="DL15" s="18"/>
      <c r="DM15" s="18"/>
      <c r="DN15" s="18"/>
      <c r="DO15" s="18"/>
      <c r="DP15" s="18"/>
      <c r="DQ15" s="18"/>
      <c r="DR15" s="18"/>
      <c r="DS15" s="18"/>
      <c r="DT15" s="18"/>
      <c r="DU15" s="18"/>
      <c r="DV15" s="18"/>
      <c r="DW15" s="18"/>
      <c r="DX15" s="18"/>
      <c r="DY15" s="18"/>
      <c r="DZ15" s="18"/>
      <c r="EA15" s="18"/>
      <c r="EB15" s="18"/>
      <c r="EC15" s="18"/>
      <c r="ED15" s="18"/>
      <c r="EE15" s="11" t="str">
        <f>IF(SUM(DL15,DP15)&gt;0,SUM(DL15,DP15),"")</f>
        <v/>
      </c>
      <c r="EF15" s="11" t="str">
        <f>IF(SUM(DK15:DL15,DN15:DP15,DR15)-DM15-DQ15&gt;0,SUM(DK15:DL15,DN15:DP15,DR15)-DM15-DQ15,"")</f>
        <v/>
      </c>
      <c r="EG15" s="11" t="str">
        <f>IF(SUM(DS15:DT15,DV15)-DU15&gt;0,SUM(DS15:DT15,DV15)-DU15,"")</f>
        <v/>
      </c>
      <c r="EH15" s="11" t="str">
        <f>IF(SUM(DL15,DP15,DT15)&gt;0,SUM(DL15,DP15,DT15),"")</f>
        <v/>
      </c>
      <c r="EI15" s="11" t="str">
        <f>IF(SUM(EF15,EG15)&gt;0,SUM(EF15,EG15),"")</f>
        <v/>
      </c>
      <c r="EJ15" s="11" t="str">
        <f>IF(SUM(DX15,EB15)&gt;0,SUM(DX15,EB15),"")</f>
        <v/>
      </c>
      <c r="EK15" s="11" t="str">
        <f>IF(SUM(DW15:DX15,DZ15:EB15,ED15)-SUM(DY15,EC15)&gt;0,SUM(DW15:DX15,DZ15:EB15,ED15)-SUM(DY15,EC15),"")</f>
        <v/>
      </c>
      <c r="EL15" s="11" t="str">
        <f>IF(SUM(EF15,EG15,EK15)&gt;0,SUM(EF15,EG15,EK15),"")</f>
        <v/>
      </c>
      <c r="EM15" s="17"/>
      <c r="EN15" s="17"/>
      <c r="EO15" s="17"/>
      <c r="EP15" s="17"/>
      <c r="EQ15" s="17"/>
      <c r="ER15" s="17"/>
      <c r="ES15" s="17"/>
      <c r="ET15" s="17"/>
      <c r="EU15" s="17"/>
      <c r="EV15" s="17"/>
      <c r="EW15" s="17"/>
      <c r="EX15" s="17"/>
      <c r="EY15" s="17"/>
      <c r="EZ15" s="17"/>
      <c r="FA15" s="17"/>
      <c r="FB15" s="17"/>
      <c r="FC15" s="17"/>
      <c r="FD15" s="17"/>
      <c r="FE15" s="17"/>
      <c r="FF15" s="17"/>
      <c r="FG15" s="40" t="str">
        <f>IF(SUM(EN15,ER15)&gt;0,SUM(EN15,ER15),"")</f>
        <v/>
      </c>
      <c r="FH15" s="40" t="str">
        <f>IF(SUM(EM15:EN15,EP15:ER15,ET15)-EO15-ES15&gt;0,SUM(EM15:EN15,EP15:ER15,ET15)-EO15-ES15,"")</f>
        <v/>
      </c>
      <c r="FI15" s="40" t="str">
        <f>IF(SUM(EU15:EV15,EX15)-EW15&gt;0,SUM(EU15:EV15,EX15)-EW15,"")</f>
        <v/>
      </c>
      <c r="FJ15" s="40" t="str">
        <f>IF(SUM(EN15,ER15,EV15)&gt;0,SUM(EN15,ER15,EV15),"")</f>
        <v/>
      </c>
      <c r="FK15" s="40" t="str">
        <f>IF(SUM(FH15,FI15)&gt;0,SUM(FH15,FI15),"")</f>
        <v/>
      </c>
      <c r="FL15" s="40" t="str">
        <f>IF(SUM(EZ15,FD15)&gt;0,SUM(EZ15,FD15),"")</f>
        <v/>
      </c>
      <c r="FM15" s="40" t="str">
        <f>IF(SUM(EY15:EZ15,FB15:FD15,FF15)-SUM(FA15,FE15)&gt;0,SUM(EY15:EZ15,FB15:FD15,FF15)-SUM(FA15,FE15),"")</f>
        <v/>
      </c>
      <c r="FN15" s="40" t="str">
        <f>IF(SUM(FH15,FI15,FM15)&gt;0,SUM(FH15,FI15,FM15),"")</f>
        <v/>
      </c>
      <c r="FO15" s="18"/>
      <c r="FP15" s="18"/>
      <c r="FQ15" s="18"/>
      <c r="FR15" s="18"/>
      <c r="FS15" s="18"/>
      <c r="FT15" s="18"/>
      <c r="FU15" s="18"/>
      <c r="FV15" s="18"/>
      <c r="FW15" s="18"/>
      <c r="FX15" s="18"/>
      <c r="FY15" s="18"/>
      <c r="FZ15" s="18"/>
      <c r="GA15" s="18"/>
      <c r="GB15" s="18"/>
      <c r="GC15" s="18"/>
      <c r="GD15" s="18"/>
      <c r="GE15" s="18"/>
      <c r="GF15" s="18"/>
      <c r="GG15" s="18"/>
      <c r="GH15" s="18"/>
      <c r="GI15" s="11" t="str">
        <f>IF(SUM(FP15,FT15)&gt;0,SUM(FP15,FT15),"")</f>
        <v/>
      </c>
      <c r="GJ15" s="11" t="str">
        <f>IF(SUM(FO15:FP15,FR15:FT15,FV15)-FQ15-FU15&gt;0,SUM(FO15:FP15,FR15:FT15,FV15)-FQ15-FU15,"")</f>
        <v/>
      </c>
      <c r="GK15" s="11" t="str">
        <f>IF(SUM(FW15:FX15,FZ15)-FY15&gt;0,SUM(FW15:FX15,FZ15)-FY15,"")</f>
        <v/>
      </c>
      <c r="GL15" s="11" t="str">
        <f>IF(SUM(FP15,FT15,FX15)&gt;0,SUM(FP15,FT15,FX15),"")</f>
        <v/>
      </c>
      <c r="GM15" s="11" t="str">
        <f>IF(SUM(GJ15,GK15)&gt;0,SUM(GJ15,GK15),"")</f>
        <v/>
      </c>
      <c r="GN15" s="11" t="str">
        <f>IF(SUM(GB15,GF15)&gt;0,SUM(GB15,GF15),"")</f>
        <v/>
      </c>
      <c r="GO15" s="11" t="str">
        <f>IF(SUM(GA15:GB15,GD15:GF15,GH15)-SUM(GC15,GG15)&gt;0,SUM(GA15:GB15,GD15:GF15,GH15)-SUM(GC15,GG15),"")</f>
        <v/>
      </c>
      <c r="GP15" s="11" t="str">
        <f>IF(SUM(GJ15,GK15,GO15)&gt;0,SUM(GJ15,GK15,GO15),"")</f>
        <v/>
      </c>
      <c r="GQ15" s="17">
        <v>18.8</v>
      </c>
      <c r="GR15" s="17">
        <v>5.6</v>
      </c>
      <c r="GS15" s="17">
        <v>0</v>
      </c>
      <c r="GT15" s="17">
        <v>0</v>
      </c>
      <c r="GU15" s="17">
        <v>18.5</v>
      </c>
      <c r="GV15" s="17">
        <v>6</v>
      </c>
      <c r="GW15" s="17">
        <v>0</v>
      </c>
      <c r="GX15" s="17">
        <v>0</v>
      </c>
      <c r="GY15" s="17"/>
      <c r="GZ15" s="17"/>
      <c r="HA15" s="17"/>
      <c r="HB15" s="17"/>
      <c r="HC15" s="17">
        <v>18.3</v>
      </c>
      <c r="HD15" s="17">
        <v>6</v>
      </c>
      <c r="HE15" s="17">
        <v>0.2</v>
      </c>
      <c r="HF15" s="17">
        <v>0</v>
      </c>
      <c r="HG15" s="17"/>
      <c r="HH15" s="17"/>
      <c r="HI15" s="17"/>
      <c r="HJ15" s="17"/>
      <c r="HK15" s="40">
        <f>IF(SUM(GR15,GV15)&gt;0,SUM(GR15,GV15),"")</f>
        <v>11.6</v>
      </c>
      <c r="HL15" s="40">
        <f>IF(SUM(GQ15:GR15,GT15:GV15,GX15)-GS15-GW15&gt;0,SUM(GQ15:GR15,GT15:GV15,GX15)-GS15-GW15,"")</f>
        <v>48.9</v>
      </c>
      <c r="HM15" s="40" t="str">
        <f>IF(SUM(GY15:GZ15,HB15)-HA15&gt;0,SUM(GY15:GZ15,HB15)-HA15,"")</f>
        <v/>
      </c>
      <c r="HN15" s="40">
        <f>IF(SUM(GR15,GV15,GZ15)&gt;0,SUM(GR15,GV15,GZ15),"")</f>
        <v>11.6</v>
      </c>
      <c r="HO15" s="40">
        <f>IF(SUM(HL15,HM15)&gt;0,SUM(HL15,HM15),"")</f>
        <v>48.9</v>
      </c>
      <c r="HP15" s="40">
        <f>IF(SUM(HD15,HH15)&gt;0,SUM(HD15,HH15),"")</f>
        <v>6</v>
      </c>
      <c r="HQ15" s="40">
        <f>IF(SUM(HC15:HD15,HF15:HH15,HJ15)-SUM(HE15,HI15)&gt;0,SUM(HC15:HD15,HF15:HH15,HJ15)-SUM(HE15,HI15),"")</f>
        <v>24.1</v>
      </c>
      <c r="HR15" s="40">
        <f>IF(SUM(HL15,HM15,HQ15)&gt;0,SUM(HL15,HM15,HQ15),"")</f>
        <v>73</v>
      </c>
      <c r="HS15" s="18"/>
      <c r="HT15" s="18"/>
      <c r="HU15" s="18"/>
      <c r="HV15" s="18"/>
      <c r="HW15" s="18"/>
      <c r="HX15" s="18"/>
      <c r="HY15" s="18"/>
      <c r="HZ15" s="18"/>
      <c r="IA15" s="18"/>
      <c r="IB15" s="18"/>
      <c r="IC15" s="18"/>
      <c r="ID15" s="18"/>
      <c r="IE15" s="18"/>
      <c r="IF15" s="18"/>
      <c r="IG15" s="18"/>
      <c r="IH15" s="18"/>
      <c r="II15" s="18"/>
      <c r="IJ15" s="18"/>
      <c r="IK15" s="18"/>
      <c r="IL15" s="18"/>
      <c r="IM15" s="11" t="str">
        <f>IF(SUM(HT15,HX15)&gt;0,SUM(HT15,HX15),"")</f>
        <v/>
      </c>
      <c r="IN15" s="11" t="str">
        <f>IF(SUM(HS15:HT15,HV15:HX15,HZ15)-HU15-HY15&gt;0,SUM(HS15:HT15,HV15:HX15,HZ15)-HU15-HY15,"")</f>
        <v/>
      </c>
      <c r="IO15" s="11" t="str">
        <f>IF(SUM(IA15:IB15,ID15)-IC15&gt;0,SUM(IA15:IB15,ID15)-IC15,"")</f>
        <v/>
      </c>
      <c r="IP15" s="11" t="str">
        <f>IF(SUM(HT15,HX15,IB15)&gt;0,SUM(HT15,HX15,IB15),"")</f>
        <v/>
      </c>
      <c r="IQ15" s="11" t="str">
        <f>IF(SUM(IN15,IO15)&gt;0,SUM(IN15,IO15),"")</f>
        <v/>
      </c>
      <c r="IR15" s="11" t="str">
        <f>IF(SUM(IF15,IJ15)&gt;0,SUM(IF15,IJ15),"")</f>
        <v/>
      </c>
      <c r="IS15" s="11" t="str">
        <f>IF(SUM(IE15:IF15,IH15:IJ15,IL15)-SUM(IG15,IK15)&gt;0,SUM(IE15:IF15,IH15:IJ15,IL15)-SUM(IG15,IK15),"")</f>
        <v/>
      </c>
      <c r="IT15" s="11" t="str">
        <f>IF(SUM(IN15,IO15,IS15)&gt;0,SUM(IN15,IO15,IS15),"")</f>
        <v/>
      </c>
      <c r="IU15" s="17"/>
      <c r="IV15" s="17"/>
      <c r="IW15" s="17"/>
      <c r="IX15" s="17"/>
      <c r="IY15" s="17"/>
      <c r="IZ15" s="17"/>
      <c r="JA15" s="17"/>
      <c r="JB15" s="17"/>
      <c r="JC15" s="17"/>
      <c r="JD15" s="17"/>
      <c r="JE15" s="17"/>
      <c r="JF15" s="17"/>
      <c r="JG15" s="17"/>
      <c r="JH15" s="17"/>
      <c r="JI15" s="17"/>
      <c r="JJ15" s="17"/>
      <c r="JK15" s="17"/>
      <c r="JL15" s="17"/>
      <c r="JM15" s="17"/>
      <c r="JN15" s="17"/>
      <c r="JO15" s="40" t="str">
        <f>IF(SUM(IV15,IZ15)&gt;0,SUM(IV15,IZ15),"")</f>
        <v/>
      </c>
      <c r="JP15" s="40" t="str">
        <f>IF(SUM(IU15:IV15,IX15:IZ15,JB15)-IW15-JA15&gt;0,SUM(IU15:IV15,IX15:IZ15,JB15)-IW15-JA15,"")</f>
        <v/>
      </c>
      <c r="JQ15" s="40" t="str">
        <f>IF(SUM(JC15:JD15,JF15)-JE15&gt;0,SUM(JC15:JD15,JF15)-JE15,"")</f>
        <v/>
      </c>
      <c r="JR15" s="40" t="str">
        <f>IF(SUM(IV15,IZ15,JD15)&gt;0,SUM(IV15,IZ15,JD15),"")</f>
        <v/>
      </c>
      <c r="JS15" s="40" t="str">
        <f>IF(SUM(JP15,JQ15)&gt;0,SUM(JP15,JQ15),"")</f>
        <v/>
      </c>
      <c r="JT15" s="40" t="str">
        <f>IF(SUM(JH15,JL15)&gt;0,SUM(JH15,JL15),"")</f>
        <v/>
      </c>
      <c r="JU15" s="40" t="str">
        <f>IF(SUM(JG15:JH15,JJ15:JL15,JN15)-SUM(JI15,JM15)&gt;0,SUM(JG15:JH15,JJ15:JL15,JN15)-SUM(JI15,JM15),"")</f>
        <v/>
      </c>
      <c r="JV15" s="40" t="str">
        <f>IF(SUM(JP15,JQ15,JU15)&gt;0,SUM(JP15,JQ15,JU15),"")</f>
        <v/>
      </c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8"/>
      <c r="KM15" s="18"/>
      <c r="KN15" s="18"/>
      <c r="KO15" s="18"/>
      <c r="KP15" s="18"/>
      <c r="KQ15" s="11" t="str">
        <f>IF(SUM(JX15,KB15)&gt;0,SUM(JX15,KB15),"")</f>
        <v/>
      </c>
      <c r="KR15" s="11" t="str">
        <f>IF(SUM(JW15:JX15,JZ15:KB15,KD15)-JY15-KC15&gt;0,SUM(JW15:JX15,JZ15:KB15,KD15)-JY15-KC15,"")</f>
        <v/>
      </c>
      <c r="KS15" s="11" t="str">
        <f>IF(SUM(KE15:KF15,KH15)-KG15&gt;0,SUM(KE15:KF15,KH15)-KG15,"")</f>
        <v/>
      </c>
      <c r="KT15" s="11" t="str">
        <f>IF(SUM(JX15,KB15,KF15)&gt;0,SUM(JX15,KB15,KF15),"")</f>
        <v/>
      </c>
      <c r="KU15" s="11" t="str">
        <f>IF(SUM(KR15,KS15)&gt;0,SUM(KR15,KS15),"")</f>
        <v/>
      </c>
      <c r="KV15" s="11" t="str">
        <f>IF(SUM(KJ15,KN15)&gt;0,SUM(KJ15,KN15),"")</f>
        <v/>
      </c>
      <c r="KW15" s="11" t="str">
        <f>IF(SUM(KI15:KJ15,KL15:KN15,KP15)-SUM(KK15,KO15)&gt;0,SUM(KI15:KJ15,KL15:KN15,KP15)-SUM(KK15,KO15),"")</f>
        <v/>
      </c>
      <c r="KX15" s="11" t="str">
        <f>IF(SUM(KR15,KS15,KW15)&gt;0,SUM(KR15,KS15,KW15),"")</f>
        <v/>
      </c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40" t="str">
        <f>IF(SUM(KZ15,LD15)&gt;0,SUM(KZ15,LD15),"")</f>
        <v/>
      </c>
      <c r="LT15" s="40" t="str">
        <f>IF(SUM(KY15:KZ15,LB15:LD15,LF15)-LA15-LE15&gt;0,SUM(KY15:KZ15,LB15:LD15,LF15)-LA15-LE15,"")</f>
        <v/>
      </c>
      <c r="LU15" s="40" t="str">
        <f>IF(SUM(LG15:LH15,LJ15)-LI15&gt;0,SUM(LG15:LH15,LJ15)-LI15,"")</f>
        <v/>
      </c>
      <c r="LV15" s="40" t="str">
        <f>IF(SUM(KZ15,LD15,LH15)&gt;0,SUM(KZ15,LD15,LH15),"")</f>
        <v/>
      </c>
      <c r="LW15" s="40" t="str">
        <f>IF(SUM(LT15,LU15)&gt;0,SUM(LT15,LU15),"")</f>
        <v/>
      </c>
      <c r="LX15" s="40" t="str">
        <f>IF(SUM(LL15,LP15)&gt;0,SUM(LL15,LP15),"")</f>
        <v/>
      </c>
      <c r="LY15" s="40" t="str">
        <f>IF(SUM(LK15:LL15,LN15:LP15,LR15)-SUM(LM15,LQ15)&gt;0,SUM(LK15:LL15,LN15:LP15,LR15)-SUM(LM15,LQ15),"")</f>
        <v/>
      </c>
      <c r="LZ15" s="40" t="str">
        <f>IF(SUM(LT15,LU15,LY15)&gt;0,SUM(LT15,LU15,LY15),"")</f>
        <v/>
      </c>
      <c r="MA15" s="18"/>
      <c r="MB15" s="18"/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1" t="str">
        <f>IF(SUM(MB15,MF15)&gt;0,SUM(MB15,MF15),"")</f>
        <v/>
      </c>
      <c r="MV15" s="11" t="str">
        <f>IF(SUM(MA15:MB15,MD15:MF15,MH15)-MC15-MG15&gt;0,SUM(MA15:MB15,MD15:MF15,MH15)-MC15-MG15,"")</f>
        <v/>
      </c>
      <c r="MW15" s="11" t="str">
        <f>IF(SUM(MI15:MJ15,ML15)-MK15&gt;0,SUM(MI15:MJ15,ML15)-MK15,"")</f>
        <v/>
      </c>
      <c r="MX15" s="11" t="str">
        <f>IF(SUM(MB15,MF15,MJ15)&gt;0,SUM(MB15,MF15,MJ15),"")</f>
        <v/>
      </c>
      <c r="MY15" s="11" t="str">
        <f>IF(SUM(MV15,MW15)&gt;0,SUM(MV15,MW15),"")</f>
        <v/>
      </c>
      <c r="MZ15" s="11" t="str">
        <f>IF(SUM(MN15,MR15)&gt;0,SUM(MN15,MR15),"")</f>
        <v/>
      </c>
      <c r="NA15" s="11" t="str">
        <f>IF(SUM(MM15:MN15,MP15:MR15,MT15)-SUM(MO15,MS15)&gt;0,SUM(MM15:MN15,MP15:MR15,MT15)-SUM(MO15,MS15),"")</f>
        <v/>
      </c>
      <c r="NB15" s="11" t="str">
        <f>IF(SUM(MV15,MW15,NA15)&gt;0,SUM(MV15,MW15,NA15),"")</f>
        <v/>
      </c>
      <c r="NC15" s="17"/>
      <c r="ND15" s="17"/>
      <c r="NE15" s="17"/>
      <c r="NF15" s="17"/>
      <c r="NG15" s="17"/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40" t="str">
        <f>IF(SUM(ND15,NH15)&gt;0,SUM(ND15,NH15),"")</f>
        <v/>
      </c>
      <c r="NX15" s="40" t="str">
        <f>IF(SUM(NC15:ND15,NF15:NH15,NJ15)-NE15-NI15&gt;0,SUM(NC15:ND15,NF15:NH15,NJ15)-NE15-NI15,"")</f>
        <v/>
      </c>
      <c r="NY15" s="40" t="str">
        <f>IF(SUM(NK15:NL15,NN15)-NM15&gt;0,SUM(NK15:NL15,NN15)-NM15,"")</f>
        <v/>
      </c>
      <c r="NZ15" s="40" t="str">
        <f>IF(SUM(ND15,NH15,NL15)&gt;0,SUM(ND15,NH15,NL15),"")</f>
        <v/>
      </c>
      <c r="OA15" s="40" t="str">
        <f>IF(SUM(NX15,NY15)&gt;0,SUM(NX15,NY15),"")</f>
        <v/>
      </c>
      <c r="OB15" s="40" t="str">
        <f>IF(SUM(NP15,NT15)&gt;0,SUM(NP15,NT15),"")</f>
        <v/>
      </c>
      <c r="OC15" s="40" t="str">
        <f>IF(SUM(NO15:NP15,NR15:NT15,NV15)-SUM(NQ15,NU15)&gt;0,SUM(NO15:NP15,NR15:NT15,NV15)-SUM(NQ15,NU15),"")</f>
        <v/>
      </c>
      <c r="OD15" s="40" t="str">
        <f>IF(SUM(NX15,NY15,OC15)&gt;0,SUM(NX15,NY15,OC15),"")</f>
        <v/>
      </c>
      <c r="OE15" s="18"/>
      <c r="OF15" s="18"/>
      <c r="OG15" s="18"/>
      <c r="OH15" s="18"/>
      <c r="OI15" s="18"/>
      <c r="OJ15" s="18"/>
      <c r="OK15" s="18"/>
      <c r="OL15" s="18"/>
      <c r="OM15" s="18"/>
      <c r="ON15" s="18"/>
      <c r="OO15" s="18"/>
      <c r="OP15" s="18"/>
      <c r="OQ15" s="18"/>
      <c r="OR15" s="18"/>
      <c r="OS15" s="18"/>
      <c r="OT15" s="18"/>
      <c r="OU15" s="18"/>
      <c r="OV15" s="18"/>
      <c r="OW15" s="18"/>
      <c r="OX15" s="18"/>
      <c r="OY15" s="11" t="str">
        <f>IF(SUM(OF15,OJ15)&gt;0,SUM(OF15,OJ15),"")</f>
        <v/>
      </c>
      <c r="OZ15" s="11" t="str">
        <f>IF(SUM(OE15:OF15,OH15:OJ15,OL15)-OG15-OK15&gt;0,SUM(OE15:OF15,OH15:OJ15,OL15)-OG15-OK15,"")</f>
        <v/>
      </c>
      <c r="PA15" s="11" t="str">
        <f>IF(SUM(OM15:ON15,OP15)-OO15&gt;0,SUM(OM15:ON15,OP15)-OO15,"")</f>
        <v/>
      </c>
      <c r="PB15" s="11" t="str">
        <f>IF(SUM(OF15,OJ15,ON15)&gt;0,SUM(OF15,OJ15,ON15),"")</f>
        <v/>
      </c>
      <c r="PC15" s="11" t="str">
        <f>IF(SUM(OZ15,PA15)&gt;0,SUM(OZ15,PA15),"")</f>
        <v/>
      </c>
      <c r="PD15" s="11" t="str">
        <f>IF(SUM(OR15,OV15)&gt;0,SUM(OR15,OV15),"")</f>
        <v/>
      </c>
      <c r="PE15" s="11" t="str">
        <f>IF(SUM(OQ15:OR15,OT15:OV15,OX15)-SUM(OS15,OW15)&gt;0,SUM(OQ15:OR15,OT15:OV15,OX15)-SUM(OS15,OW15),"")</f>
        <v/>
      </c>
      <c r="PF15" s="11" t="str">
        <f>IF(SUM(OZ15,PA15,PE15)&gt;0,SUM(OZ15,PA15,PE15),"")</f>
        <v/>
      </c>
      <c r="PG15" s="17"/>
      <c r="PH15" s="17"/>
      <c r="PI15" s="17"/>
      <c r="PJ15" s="17"/>
      <c r="PK15" s="17"/>
      <c r="PL15" s="17"/>
      <c r="PM15" s="17"/>
      <c r="PN15" s="17"/>
      <c r="PO15" s="17"/>
      <c r="PP15" s="17"/>
      <c r="PQ15" s="17"/>
      <c r="PR15" s="17"/>
      <c r="PS15" s="17"/>
      <c r="PT15" s="17"/>
      <c r="PU15" s="17"/>
      <c r="PV15" s="17"/>
      <c r="PW15" s="17"/>
      <c r="PX15" s="17"/>
      <c r="PY15" s="17"/>
      <c r="PZ15" s="17"/>
      <c r="QA15" s="40" t="str">
        <f>IF(SUM(PH15,PL15)&gt;0,SUM(PH15,PL15),"")</f>
        <v/>
      </c>
      <c r="QB15" s="40" t="str">
        <f>IF(SUM(PG15:PH15,PJ15:PL15,PN15)-PI15-PM15&gt;0,SUM(PG15:PH15,PJ15:PL15,PN15)-PI15-PM15,"")</f>
        <v/>
      </c>
      <c r="QC15" s="40" t="str">
        <f>IF(SUM(PO15:PP15,PR15)-PQ15&gt;0,SUM(PO15:PP15,PR15)-PQ15,"")</f>
        <v/>
      </c>
      <c r="QD15" s="40" t="str">
        <f>IF(SUM(PH15,PL15,PP15)&gt;0,SUM(PH15,PL15,PP15),"")</f>
        <v/>
      </c>
      <c r="QE15" s="40" t="str">
        <f>IF(SUM(QB15,QC15)&gt;0,SUM(QB15,QC15),"")</f>
        <v/>
      </c>
      <c r="QF15" s="40" t="str">
        <f>IF(SUM(PT15,PX15)&gt;0,SUM(PT15,PX15),"")</f>
        <v/>
      </c>
      <c r="QG15" s="40" t="str">
        <f>IF(SUM(PS15:PT15,PV15:PX15,PZ15)-SUM(PU15,PY15)&gt;0,SUM(PS15:PT15,PV15:PX15,PZ15)-SUM(PU15,PY15),"")</f>
        <v/>
      </c>
      <c r="QH15" s="40" t="str">
        <f>IF(SUM(QB15,QC15,QG15)&gt;0,SUM(QB15,QC15,QG15),"")</f>
        <v/>
      </c>
      <c r="QI15" s="18"/>
      <c r="QJ15" s="18"/>
      <c r="QK15" s="18"/>
      <c r="QL15" s="18"/>
      <c r="QM15" s="18"/>
      <c r="QN15" s="18"/>
      <c r="QO15" s="18"/>
      <c r="QP15" s="18"/>
      <c r="QQ15" s="18"/>
      <c r="QR15" s="18"/>
      <c r="QS15" s="18"/>
      <c r="QT15" s="18"/>
      <c r="QU15" s="18"/>
      <c r="QV15" s="18"/>
      <c r="QW15" s="18"/>
      <c r="QX15" s="18"/>
      <c r="QY15" s="18"/>
      <c r="QZ15" s="18"/>
      <c r="RA15" s="18"/>
      <c r="RB15" s="18"/>
      <c r="RC15" s="11" t="str">
        <f>IF(SUM(QJ15,QN15)&gt;0,SUM(QJ15,QN15),"")</f>
        <v/>
      </c>
      <c r="RD15" s="11" t="str">
        <f>IF(SUM(QI15:QJ15,QL15:QN15,QP15)-QK15-QO15&gt;0,SUM(QI15:QJ15,QL15:QN15,QP15)-QK15-QO15,"")</f>
        <v/>
      </c>
      <c r="RE15" s="11" t="str">
        <f>IF(SUM(QQ15:QR15,QT15)-QS15&gt;0,SUM(QQ15:QR15,QT15)-QS15,"")</f>
        <v/>
      </c>
      <c r="RF15" s="11" t="str">
        <f>IF(SUM(QJ15,QN15,QR15)&gt;0,SUM(QJ15,QN15,QR15),"")</f>
        <v/>
      </c>
      <c r="RG15" s="11" t="str">
        <f>IF(SUM(RD15,RE15)&gt;0,SUM(RD15,RE15),"")</f>
        <v/>
      </c>
      <c r="RH15" s="11" t="str">
        <f>IF(SUM(QV15,QZ15)&gt;0,SUM(QV15,QZ15),"")</f>
        <v/>
      </c>
      <c r="RI15" s="11" t="str">
        <f>IF(SUM(QU15:QV15,QX15:QZ15,RB15)-SUM(QW15,RA15)&gt;0,SUM(QU15:QV15,QX15:QZ15,RB15)-SUM(QW15,RA15),"")</f>
        <v/>
      </c>
      <c r="RJ15" s="11" t="str">
        <f>IF(SUM(RD15,RE15,RI15)&gt;0,SUM(RD15,RE15,RI15),"")</f>
        <v/>
      </c>
      <c r="RK15" s="17"/>
      <c r="RL15" s="17"/>
      <c r="RM15" s="17"/>
      <c r="RN15" s="17"/>
      <c r="RO15" s="17"/>
      <c r="RP15" s="17"/>
      <c r="RQ15" s="17"/>
      <c r="RR15" s="17"/>
      <c r="RS15" s="17"/>
      <c r="RT15" s="17"/>
      <c r="RU15" s="17"/>
      <c r="RV15" s="17"/>
      <c r="RW15" s="17"/>
      <c r="RX15" s="17"/>
      <c r="RY15" s="17"/>
      <c r="RZ15" s="17"/>
      <c r="SA15" s="17"/>
      <c r="SB15" s="17"/>
      <c r="SC15" s="17"/>
      <c r="SD15" s="17"/>
      <c r="SE15" s="40" t="str">
        <f>IF(SUM(RL15,RP15)&gt;0,SUM(RL15,RP15),"")</f>
        <v/>
      </c>
      <c r="SF15" s="40" t="str">
        <f>IF(SUM(RK15:RL15,RN15:RP15,RR15)-RM15-RQ15&gt;0,SUM(RK15:RL15,RN15:RP15,RR15)-RM15-RQ15,"")</f>
        <v/>
      </c>
      <c r="SG15" s="40" t="str">
        <f>IF(SUM(RS15:RT15,RV15)-RU15&gt;0,SUM(RS15:RT15,RV15)-RU15,"")</f>
        <v/>
      </c>
      <c r="SH15" s="40" t="str">
        <f>IF(SUM(RL15,RP15,RT15)&gt;0,SUM(RL15,RP15,RT15),"")</f>
        <v/>
      </c>
      <c r="SI15" s="40" t="str">
        <f>IF(SUM(SF15,SG15)&gt;0,SUM(SF15,SG15),"")</f>
        <v/>
      </c>
      <c r="SJ15" s="40" t="str">
        <f>IF(SUM(RX15,SB15)&gt;0,SUM(RX15,SB15),"")</f>
        <v/>
      </c>
      <c r="SK15" s="40" t="str">
        <f>IF(SUM(RW15:RX15,RZ15:SB15,SD15)-SUM(RY15,SC15)&gt;0,SUM(RW15:RX15,RZ15:SB15,SD15)-SUM(RY15,SC15),"")</f>
        <v/>
      </c>
      <c r="SL15" s="40" t="str">
        <f>IF(SUM(SF15,SG15,SK15)&gt;0,SUM(SF15,SG15,SK15),"")</f>
        <v/>
      </c>
      <c r="SM15" s="26">
        <f>IF($CA15="P",BK15,(BK15+AO15)/2)</f>
        <v>9.0500000000000007</v>
      </c>
      <c r="SN15" s="26">
        <f>IF($CA15="P",BL15,(BL15+AP15)/2)</f>
        <v>2.6</v>
      </c>
      <c r="SO15" s="26">
        <f>IF($CA15="P",BM15,(BM15+AQ15)/2)</f>
        <v>0.1</v>
      </c>
      <c r="SP15" s="26">
        <f>IF($CA15="P",BN15,(BN15+AR15)/2)</f>
        <v>0</v>
      </c>
      <c r="SQ15" s="26">
        <f>IF($CA15="P",BO15,(BO15+AS15)/2)</f>
        <v>9.15</v>
      </c>
      <c r="SR15" s="26">
        <f>IF($CA15="P",BP15,(BP15+AT15)/2)</f>
        <v>2.8</v>
      </c>
      <c r="SS15" s="26">
        <f>IF($CA15="P",BQ15,(BQ15+AU15)/2)</f>
        <v>0.1</v>
      </c>
      <c r="ST15" s="26">
        <f>IF($CA15="P",BR15,(BR15+AV15)/2)</f>
        <v>0</v>
      </c>
      <c r="SU15" s="26">
        <f>IF($CA15="P",BS15,(BS15+AW15)/2)</f>
        <v>9.1</v>
      </c>
      <c r="SV15" s="26">
        <f>IF($CA15="P",BT15,(BT15+AX15)/2)</f>
        <v>3</v>
      </c>
      <c r="SW15" s="26">
        <f>IF($CA15="P",BU15,(BU15+AY15)/2)</f>
        <v>0.3</v>
      </c>
      <c r="SX15" s="26">
        <f>IF($CA15="P",BV15,(BV15+AZ15)/2)</f>
        <v>0</v>
      </c>
      <c r="SY15" s="26">
        <f>IF($CA15="P",BW15,(BW15+BA15)/2)</f>
        <v>9.3000000000000007</v>
      </c>
      <c r="SZ15" s="26">
        <f>IF($CA15="P",BX15,(BX15+BB15)/2)</f>
        <v>2.8</v>
      </c>
      <c r="TA15" s="26">
        <f>IF($CA15="P",BY15,(BY15+BC15)/2)</f>
        <v>0.1</v>
      </c>
      <c r="TB15" s="26">
        <f>IF($CA15="P",BZ15,(BZ15+BD15)/2)</f>
        <v>0</v>
      </c>
      <c r="TC15" s="28" t="s">
        <v>53</v>
      </c>
      <c r="TD15" s="11">
        <f>IF(SUM(SN15,SR15)&gt;0,SUM(SN15,SR15),"")</f>
        <v>5.4</v>
      </c>
      <c r="TE15" s="11">
        <f>IF(SUM(SM15:SN15,SP15:SR15,ST15)-SO15-SS15&gt;0,SUM(SM15:SN15,SP15:SR15,ST15)-SO15-SS15,"")</f>
        <v>23.4</v>
      </c>
      <c r="TF15" s="11">
        <f>IF(SUM(SV15,SZ15)&gt;0,SUM(SV15,SZ15),"")</f>
        <v>5.8</v>
      </c>
      <c r="TG15" s="11">
        <f>IF(SUM(SU15:SV15,SX15:SZ15,TB15)-SUM(SW15,TA15)&gt;0,SUM(SU15:SV15,SX15:SZ15,TB15)-SUM(SW15,TA15),"")</f>
        <v>23.8</v>
      </c>
      <c r="TH15" s="11">
        <f>IF(SUM(TE15,TG15)&gt;0,SUM(TE15,TG15),"")</f>
        <v>47.2</v>
      </c>
    </row>
    <row r="16" spans="1:528" x14ac:dyDescent="0.2">
      <c r="A16" s="4" cm="1">
        <f t="array" ref="A16">IF(AND(H16&lt;&gt;"",H16&lt;&gt;"No DD"),SUMPRODUCT((H$4:H$26&lt;&gt;"")*(H$4:H$26&lt;&gt;"No DD")*(E$4:E$26&gt;E16))+1,IF(H16="No DD",SUMPRODUCT((H$4:H$26="No DD")*(E$4:E$26&gt;E16))+1+SUMPRODUCT((H$4:H$26&lt;&gt;"")*(H$4:H$26&lt;&gt;"No DD")),""))</f>
        <v>13</v>
      </c>
      <c r="B16" s="5" t="s">
        <v>193</v>
      </c>
      <c r="C16" s="4" t="s">
        <v>5</v>
      </c>
      <c r="D16" s="4">
        <v>2008</v>
      </c>
      <c r="E16" s="9">
        <f>SUM(J16:P16)+SUM(J16:M16)*0.0000001+SUM(J16)*0.0000000000001</f>
        <v>133.40000950000487</v>
      </c>
      <c r="F16" s="3" t="str">
        <f>IF(OR(AND(AJ16&gt;=AN$28,AK16&gt;=AN$32,AJ16&lt;&gt;"",AI16=""),AND(AL16&gt;=AN$28,AM16&gt;=AN$32,AL16&lt;&gt;"",AI16=""),AND(BF16&gt;=BJ$28,BG16&gt;=BJ$32,BF16&lt;&gt;"",BE16=""),AND(BH16&gt;=BJ$28,BI16&gt;=BJ$32,BH16&lt;&gt;"",BE16=""),AND(CB16&gt;=CF$28,CC16&gt;=CF$32,CB16&lt;&gt;"",CA16=""),AND(CD16&gt;=CF$28,CE16&gt;=CF$32,CD16&lt;&gt;""),AND(DC16&gt;=DJ$28,DD16&gt;=DJ$32,DC16&lt;&gt;""),AND(DH16&gt;=DJ$28,DI16&gt;=DJ$32,DH16&lt;&gt;""),AND(EE16&gt;=EL$28,EF16&gt;=EL$32,EE16&lt;&gt;""),AND(EJ16&gt;=EL$28,EK16&gt;=EL$32,EJ16&lt;&gt;""),AND(FG16&gt;=FN$28,FH16&gt;=FN$32,FG16&lt;&gt;""),AND(FL16&gt;=FN$28,FM16&gt;=FN$32,FL16&lt;&gt;""),AND(GI16&gt;=GP$28,GJ16&gt;=GP$32,GI16&lt;&gt;""),AND(GN16&gt;=GP$28,GO16&gt;=GP$32,GN16&lt;&gt;""),AND(HK16&gt;=HR$28,HL16&gt;=HR$32,HK16&lt;&gt;""),AND(HP16&gt;=HR$28,HQ16&gt;=HR$32,HP16&lt;&gt;""),AND(IM16&gt;=IT$28,IN16&gt;=IT$32,IM16&lt;&gt;""),AND(IR16&gt;=IT$28,IS16&gt;=IT$32,IR16&lt;&gt;""),AND(JO16&gt;=JV$28,JP16&gt;=JV$32,JO16&lt;&gt;""),AND(JT16&gt;=JV$28,JU16&gt;=JV$32,JT16&lt;&gt;""),AND(KQ16&gt;=KX$28,KR16&gt;=KX$32,KQ16&lt;&gt;""),AND(KV16&gt;=KX$28,KW16&gt;=KX$32,KV16&lt;&gt;""),AND(LS16&gt;=LZ$28,LT16&gt;=LZ$32,LS16&lt;&gt;""),AND(LX16&gt;=LZ$28,LY16&gt;=LZ$32,LX16&lt;&gt;""),AND(MU16&gt;=NB$28,MV16&gt;=NB$32,MU16&lt;&gt;""),AND(MZ16&gt;=NB$28,NA16&gt;=NB$32,MZ16&lt;&gt;""),AND(NW16&gt;=OD$28,NX16&gt;=OD$32,NW16&lt;&gt;""),AND(OB16&gt;=OD$28,OC16&gt;=OD$32,OB16&lt;&gt;""),AND(OY16&gt;=PF$28,OZ16&gt;=PF$32,OY16&lt;&gt;""),AND(PD16&gt;=PF$28,PE16&gt;=PF$32,PD16&lt;&gt;""),AND(QA16&gt;=QH$28,QB16&gt;=QH$32,QA16&lt;&gt;""),AND(QF16&gt;=QH$28,QG16&gt;=QH$32,QF16&lt;&gt;""),AND(RC16&gt;=RJ$28,RD16&gt;=RJ$32,RC16&lt;&gt;""),AND(RH16&gt;=RJ$28,RI16&gt;=RJ$32,RH16&lt;&gt;""),AND(SE16&gt;=SL$28,SF16&gt;=SL$32,SE16&lt;&gt;""),AND(SJ16&gt;=SL$28,SK16&gt;=SL$32,SJ16&lt;&gt;"")),"P","")</f>
        <v>P</v>
      </c>
      <c r="G16" s="3" t="str">
        <f>IF(OR(AND(AK16&gt;=AN$32,AK16&lt;&gt;"",AI16=""),AND(AM16&gt;=AN$32,AM16&lt;&gt;"",AI16=""),AND(BG16&gt;=BJ$32,BG16&lt;&gt;"",BE16=""),AND(BI16&gt;=BJ$32,BI16&lt;&gt;"",BE16=""),AND(CC16&gt;=CF$32,CC16&lt;&gt;"",CA16=""),AND(CE16&gt;=CF$32,CE16&lt;&gt;"",CA16=""),AND(DD16&gt;=DJ$32,DD16&lt;&gt;""),AND(DI16&gt;=DJ$32,DI16&lt;&gt;""),AND(EF16&gt;=EL$32,EF16&lt;&gt;""),AND(EK16&gt;=EL$32,EK16&lt;&gt;""),AND(FH16&gt;=FN$32,FH16&lt;&gt;""),AND(FM16&gt;=FN$32,FM16&lt;&gt;""),AND(GJ16&gt;=GP$32,GJ16&lt;&gt;""),AND(GO16&gt;=GP$32,GO16&lt;&gt;""),AND(HL16&gt;=HR$32,HL16&lt;&gt;""),AND(HQ16&gt;=HR$32,HQ16&lt;&gt;""),AND(IN16&gt;=IT$32,IN16&lt;&gt;""),AND(IS16&gt;=IT$32,IS16&lt;&gt;""),AND(JP16&gt;=JV$32,JP16&lt;&gt;""),AND(JU16&gt;=JV$32,JU16&lt;&gt;""),AND(KR16&gt;=KX$32,KR16&lt;&gt;""),AND(KW16&gt;=KX$32,KW16&lt;&gt;""),AND(LT16&gt;=LZ$32,LT16&lt;&gt;""),AND(LY16&gt;=LZ$32,LY16&lt;&gt;""),AND(MV16&gt;=NB$32,MV16&lt;&gt;""),AND(NA16&gt;=NB$32,NA16&lt;&gt;""),AND(NX16&gt;=OD$32,NX16&lt;&gt;""),AND(OC16&gt;=OD$32,OC16&lt;&gt;""),AND(OZ16&gt;=PF$32,OZ16&lt;&gt;""),AND(PE16&gt;=PF$32,PE16&lt;&gt;""),AND(QB16&gt;=QH$32,QB16&lt;&gt;""),AND(QG16&gt;=QH$32,QG16&lt;&gt;""),AND(RD16&gt;=RJ$32,RD16&lt;&gt;""),AND(RI16&gt;=RJ$32,RI16&lt;&gt;""),AND(SF16&gt;=SL$32,SF16&lt;&gt;""),AND(SK16&gt;=SL$32,SK16&lt;&gt;"")),"P","")</f>
        <v>P</v>
      </c>
      <c r="H16" s="36" t="str">
        <f>IF(AND(G16="P",F16=""),"No DD",IF(OR(AND(AJ16&gt;=AN$31,AK16&gt;=AN$35,AJ16&lt;&gt;"",AI16=""),AND(AL16&gt;=AN$31,AM16&gt;=AN$35,AL16&lt;&gt;"",AI16=""),AND(BF16&gt;=BJ$31,BG16&gt;=BJ$35,BF16&lt;&gt;"",BE16=""),AND(BH16&gt;=BJ$31,BI16&gt;=BJ$35,BH16&lt;&gt;"",BE16=""),AND(CB16&gt;=CF$31,CC16&gt;=CF$35,CB16&lt;&gt;"",CA16=""),AND(CD16&gt;=CF$31,CE16&gt;=CF$35,CD16&lt;&gt;""),AND(DC16&gt;=DJ$31,DD16&gt;=DJ$35,DC16&lt;&gt;""),AND(DH16&gt;=DJ$31,DI16&gt;=DJ$35,DH16&lt;&gt;""),AND(EE16&gt;=EL$31,EF16&gt;=EL$35,EE16&lt;&gt;""),AND(EJ16&gt;=EL$31,EK16&gt;=EL$35,EJ16&lt;&gt;""),AND(FG16&gt;=FN$31,FH16&gt;=FN$35,FG16&lt;&gt;""),AND(FL16&gt;=FN$31,FM16&gt;=FN$35,FL16&lt;&gt;""),AND(GI16&gt;=GP$31,GJ16&gt;=GP$35,GI16&lt;&gt;""),AND(GN16&gt;=GP$31,GO16&gt;=GP$35,GN16&lt;&gt;""),AND(HK16&gt;=HR$31,HL16&gt;=HR$35,HK16&lt;&gt;""),AND(HP16&gt;=HR$31,HQ16&gt;=HR$35,HP16&lt;&gt;""),AND(IM16&gt;=IT$31,IN16&gt;=IT$35,IM16&lt;&gt;""),AND(IR16&gt;=IT$31,IS16&gt;=IT$35,IR16&lt;&gt;""),AND(JO16&gt;=JV$31,JP16&gt;=JV$35,JO16&lt;&gt;""),AND(JT16&gt;=JV$31,JU16&gt;=JV$35,JT16&lt;&gt;""),AND(KQ16&gt;=KX$31,KR16&gt;=KX$35,KQ16&lt;&gt;""),AND(KV16&gt;=KX$31,KW16&gt;=KX$35,KV16&lt;&gt;""),AND(LS16&gt;=LZ$31,LT16&gt;=LZ$35,LS16&lt;&gt;""),AND(LX16&gt;=LZ$31,LY16&gt;=LZ$35,LX16&lt;&gt;""),AND(MU16&gt;=NB$31,MV16&gt;=NB$35,MU16&lt;&gt;""),AND(MZ16&gt;=NB$31,NA16&gt;=NB$35,MZ16&lt;&gt;""),AND(NW16&gt;=OD$31,NX16&gt;=OD$35,NW16&lt;&gt;""),AND(OB16&gt;=OD$31,OC16&gt;=OD$35,OB16&lt;&gt;""),AND(OY16&gt;=PF$31,OZ16&gt;=PF$35,OY16&lt;&gt;""),AND(PD16&gt;=PF$31,PE16&gt;=PF$35,PD16&lt;&gt;""),AND(QA16&gt;=QH$31,QB16&gt;=QH$35,QA16&lt;&gt;""),AND(QF16&gt;=QH$31,QG16&gt;=QH$35,QF16&lt;&gt;""),AND(RC16&gt;=RJ$31,RD16&gt;=RJ$35,RC16&lt;&gt;""),AND(RH16&gt;=RJ$31,RI16&gt;=RJ$35,RH16&lt;&gt;""),AND(SE16&gt;=SL$31,SF16&gt;=SL$35,SE16&lt;&gt;""),AND(SJ16&gt;=SL$31,SK16&gt;=SL$35,SJ16&lt;&gt;"")),"Merit",IF(OR(AND(AJ16&gt;=AN$30,AK16&gt;=AN$34,AJ16&lt;&gt;"",AI16=""),AND(AL16&gt;=AN$30,AM16&gt;=AN$34,AL16&lt;&gt;"",AI16=""),AND(BF16&gt;=BJ$30,BG16&gt;=BJ$34,BF16&lt;&gt;"",BE16=""),AND(BH16&gt;=BJ$30,BI16&gt;=BJ$34,BH16&lt;&gt;"",BE16=""),AND(CB16&gt;=CF$30,CC16&gt;=CF$34,CB16&lt;&gt;"",CA16=""),AND(CD16&gt;=CF$30,CE16&gt;=CF$34,CD16&lt;&gt;""),AND(DC16&gt;=DJ$30,DD16&gt;=DJ$34,DC16&lt;&gt;""),AND(DH16&gt;=DJ$30,DI16&gt;=DJ$34,DH16&lt;&gt;""),AND(EE16&gt;=EL$30,EF16&gt;=EL$34,EE16&lt;&gt;""),AND(EJ16&gt;=EL$30,EK16&gt;=EL$34,EJ16&lt;&gt;""),AND(FG16&gt;=FN$30,FH16&gt;=FN$34,FG16&lt;&gt;""),AND(FL16&gt;=FN$30,FM16&gt;=FN$34,FL16&lt;&gt;""),AND(GI16&gt;=GP$30,GJ16&gt;=GP$34,GI16&lt;&gt;""),AND(GN16&gt;=GP$30,GO16&gt;=GP$34,GN16&lt;&gt;""),AND(HK16&gt;=HR$30,HL16&gt;=HR$34,HK16&lt;&gt;""),AND(HP16&gt;=HR$30,HQ16&gt;=HR$34,HP16&lt;&gt;""),AND(IM16&gt;=IT$30,IN16&gt;=IT$34,IM16&lt;&gt;""),AND(IR16&gt;=IT$30,IS16&gt;=IT$34,IR16&lt;&gt;""),AND(JO16&gt;=JV$30,JP16&gt;=JV$34,JO16&lt;&gt;""),AND(JT16&gt;=JV$30,JU16&gt;=JV$34,JT16&lt;&gt;""),AND(KQ16&gt;=KX$30,KR16&gt;=KX$34,KQ16&lt;&gt;""),AND(KV16&gt;=KX$30,KW16&gt;=KX$34,KV16&lt;&gt;""),AND(LS16&gt;=LZ$30,LT16&gt;=LZ$34,LS16&lt;&gt;""),AND(LX16&gt;=LZ$30,LY16&gt;=LZ$34,LX16&lt;&gt;""),AND(MU16&gt;=NB$30,MV16&gt;=NB$34,MU16&lt;&gt;""),AND(MZ16&gt;=NB$30,NA16&gt;=NB$34,MZ16&lt;&gt;""),AND(NW16&gt;=OD$30,NX16&gt;=OD$34,NW16&lt;&gt;""),AND(OB16&gt;=OD$30,OC16&gt;=OD$34,OB16&lt;&gt;""),AND(OY16&gt;=PF$30,OZ16&gt;=PF$34,OY16&lt;&gt;""),AND(PD16&gt;=PF$30,PE16&gt;=PF$34,PD16&lt;&gt;""),AND(QA16&gt;=QH$30,QB16&gt;=QH$34,QA16&lt;&gt;""),AND(QF16&gt;=QH$30,QG16&gt;=QH$34,QF16&lt;&gt;""),AND(RC16&gt;=RJ$30,RD16&gt;=RJ$34,RC16&lt;&gt;""),AND(RH16&gt;=RJ$30,RI16&gt;=RJ$34,RH16&lt;&gt;""),AND(SE16&gt;=SL$30,SF16&gt;=SL$34,SE16&lt;&gt;""),AND(SJ16&gt;=SL$30,SK16&gt;=SL$34,SJ16&lt;&gt;"")),"Excellence",IF(I16="P","Worlds Team",IF(F16="P","National Team","")))))</f>
        <v>National Team</v>
      </c>
      <c r="I16" s="3" t="str">
        <f>IF(OR(AND(AJ16&gt;=AN$29,AK16&gt;=AN$33,AJ16&lt;&gt;"",AI16=""),AND(AL16&gt;=AN$29,AM16&gt;=AN$33,AL16&lt;&gt;"",AI16=""),AND(BF16&gt;=BJ$29,BG16&gt;=BJ$33,BF16&lt;&gt;"",BE16=""),AND(BH16&gt;=BJ$29,BI16&gt;=BJ$33,BH16&lt;&gt;"",BE16=""),AND(CB16&gt;=CF$29,CC16&gt;=CF$33,CB16&lt;&gt;"",CA16=""),AND(CD16&gt;=CF$29,CE16&gt;=CF$33,CD16&lt;&gt;""),AND(DC16&gt;=DJ$29,DD16&gt;=DJ$33,DC16&lt;&gt;""),AND(DH16&gt;=DJ$29,DI16&gt;=DJ$33,DH16&lt;&gt;""),AND(EE16&gt;=EL$29,EF16&gt;=EL$33,EE16&lt;&gt;""),AND(EJ16&gt;=EL$29,EK16&gt;=EL$33,EJ16&lt;&gt;""),AND(FG16&gt;=FN$29,FH16&gt;=FN$33,FG16&lt;&gt;""),AND(FL16&gt;=FN$29,FM16&gt;=FN$33,FL16&lt;&gt;""),AND(GI16&gt;=GP$29,GJ16&gt;=GP$33,GI16&lt;&gt;""),AND(GN16&gt;=GP$29,GO16&gt;=GP$33,GN16&lt;&gt;""),AND(HK16&gt;=HR$29,HL16&gt;=HR$33,HK16&lt;&gt;""),AND(HP16&gt;=HR$29,HQ16&gt;=HR$33,HP16&lt;&gt;""),AND(IM16&gt;=IT$29,IN16&gt;=IT$33,IM16&lt;&gt;""),AND(IR16&gt;=IT$29,IS16&gt;=IT$33,IR16&lt;&gt;""),AND(JO16&gt;=JV$29,JP16&gt;=JV$33,JO16&lt;&gt;""),AND(JT16&gt;=JV$29,JU16&gt;=JV$33,JT16&lt;&gt;""),AND(KQ16&gt;=KX$29,KR16&gt;=KX$33,KQ16&lt;&gt;""),AND(KV16&gt;=KX$29,KW16&gt;=KX$33,KV16&lt;&gt;""),AND(LS16&gt;=LZ$29,LT16&gt;=LZ$33,LS16&lt;&gt;""),AND(LX16&gt;=LZ$29,LY16&gt;=LZ$33,LX16&lt;&gt;""),AND(MU16&gt;=NB$29,MV16&gt;=NB$33,MU16&lt;&gt;""),AND(MZ16&gt;=NB$29,NA16&gt;=NB$33,MZ16&lt;&gt;""),AND(NW16&gt;=OD$29,NX16&gt;=OD$33,NW16&lt;&gt;""),AND(OB16&gt;=OD$29,OC16&gt;=OD$33,OB16&lt;&gt;""),AND(OY16&gt;=PF$29,OZ16&gt;=PF$33,OY16&lt;&gt;""),AND(PD16&gt;=PF$29,PE16&gt;=PF$33,PD16&lt;&gt;""),AND(QA16&gt;=QH$29,QB16&gt;=QH$33,QA16&lt;&gt;""),AND(QF16&gt;=QH$29,QG16&gt;=QH$33,QF16&lt;&gt;""),AND(RC16&gt;=RJ$29,RD16&gt;=RJ$33,RC16&lt;&gt;""),AND(RH16&gt;=RJ$29,RI16&gt;=RJ$33,RH16&lt;&gt;""),AND(SE16&gt;=SL$29,SF16&gt;=SL$33,SE16&lt;&gt;""),AND(SJ16&gt;=SL$29,SK16&gt;=SL$33,SJ16&lt;&gt;"")),"P","")</f>
        <v/>
      </c>
      <c r="J16" s="8">
        <f>IF(COUNT(AK16,BG16,CC16)&gt;0,LARGE((AK16,BG16,CC16),1),0)</f>
        <v>48.5</v>
      </c>
      <c r="K16" s="8" t="str">
        <f>IF(J16=0,"",IF(J16=CC16,$BK$1,IF(J16=BG16,$AO$1,IF(J16=AK16,$S$1,""))))</f>
        <v>2025 Elite Canada</v>
      </c>
      <c r="L16" s="8">
        <f>IF(COUNT(AK16,BG16,CC16)&gt;1,LARGE((AK16,BG16,CC16),2),0)</f>
        <v>46.5</v>
      </c>
      <c r="M16" s="8" t="str">
        <f>IF(K16=0,"",IF(AND(L16=J16,L16=AK16,K16=BG16),$S$1,IF(AND(L16=J16,L16=AK16,L16=CC16),$S$1,IF(AND(L16=J16,L16=CC16,L16=BG16),$AO$1,IF(L16=CC16,$BK$1,IF(L16=BG16,$AO$1,IF(L16=AK16,$S$1,"")))))))</f>
        <v>2025 3rd Domestic Trial</v>
      </c>
      <c r="N16" s="8">
        <f>IF(MAX(AM16,BI16,CE16)&gt;0,MAX(AM16,BI16,CE16),0)</f>
        <v>38.400000000000006</v>
      </c>
      <c r="O16" s="8" t="str">
        <f>IF(N16=0,"",IF(N16=CE16,$BK$1,IF(N16=BI16,$AO$1,IF(N16=AM16,$S$1,""))))</f>
        <v>2025 Elite Canada</v>
      </c>
      <c r="P16" s="8" t="str">
        <f>IF(MAX(CG16:CH16)&gt;0,MAX(CG16:CH16),"")</f>
        <v/>
      </c>
      <c r="Q16" s="11" t="str">
        <f>IF(P16="","",IF(P16=CG16,"("&amp;CG$2&amp;")",IF(P16=CH16,"("&amp;CH$2&amp;")")))</f>
        <v/>
      </c>
      <c r="R16" s="8" t="str">
        <f>IF(P16="","",IF(P16=CG16,IF(P16+IF(L16="",0,L16)=SF16,$RK$1,IF(P16+IF(L16="",0,L16)=RD16,$QI$1,IF(P16+IF(L16="",0,L16)=QB16,$PG$1,IF(P16+IF(L16="",0,L16)=OZ16,$OE$1,IF(P16+IF(L16="",0,L16)=NX16,$NC$1,IF(P16+IF(L16="",0,L16)=MV16,$MA$1,IF(P16+IF(L16="",0,L16)=LT16,$KY$1,IF(P16+IF(L16="",0,L16)=KR16,$JW$1,IF(P16+IF(L16="",0,L16)=JP16,$IU$1,IF(P16+IF(L16="",0,L16)=IN16,$HS$1,IF(P16+IF(L16="",0,L16)=HL16,$GQ$1,IF(P16+IF(L16="",0,L16)=GJ16,$FO$1,IF(P16+IF(L16="",0,L16)=FH16,$EM$1,IF(P16+IF(L16="",0,L16)=EF16,$DK$1,IF(P16+IF(L16="",0,L16)=DD16,$CI$1))))))))))))))),IF(P16=CH16,IF(P16+IF(N16="",0,N16)=SK16,$RK$1,IF(P16+IF(N16="",0,N16)=RI16,$QI$1,IF(P16+IF(N16="",0,N16)=QG16,$PG$1,IF(P16+IF(N16="",0,N16)=PE16,$OE$1,IF(P16+IF(N16="",0,N16)=OC16,$NC$1,IF(P16+IF(N16="",0,N16)=NA16,$MA$1,IF(P16+IF(N16="",0,N16)=LY16,$KY$1,IF(P16+IF(N16="",0,N16)=KW16,$JW$1,IF(P16+IF(N16="",0,N16)=JU16,$IU$1,IF(P16+IF(N16="",0,N16)=IS16,$HS$1,IF(P16+IF(N16="",0,N16)=HQ16,$GQ$1,IF(P16+IF(N16="",0,N16)=GO16,$FO$1,IF(P16+IF(N16="",0,N16)=FM16,$EM$1,IF(P16+IF(N16="",0,N16)=EK16,$DK$1,IF(P16+IF(N16="",0,N16)=DI16,$CI$1))))))))))))))))))</f>
        <v/>
      </c>
      <c r="S16" s="19">
        <v>18.8</v>
      </c>
      <c r="T16" s="19">
        <v>5.6</v>
      </c>
      <c r="U16" s="19">
        <v>0</v>
      </c>
      <c r="V16" s="19">
        <v>0</v>
      </c>
      <c r="W16" s="19">
        <v>18.5</v>
      </c>
      <c r="X16" s="19">
        <v>5.6</v>
      </c>
      <c r="Y16" s="19">
        <v>0</v>
      </c>
      <c r="Z16" s="19">
        <v>0</v>
      </c>
      <c r="AA16" s="19">
        <v>16.600000000000001</v>
      </c>
      <c r="AB16" s="19">
        <v>4.8</v>
      </c>
      <c r="AC16" s="19">
        <v>0.8</v>
      </c>
      <c r="AD16" s="19">
        <v>0</v>
      </c>
      <c r="AE16" s="19">
        <v>15.4</v>
      </c>
      <c r="AF16" s="19">
        <v>2.4</v>
      </c>
      <c r="AG16" s="19">
        <v>0</v>
      </c>
      <c r="AH16" s="19">
        <v>0</v>
      </c>
      <c r="AI16" s="27"/>
      <c r="AJ16" s="40">
        <f>IF(SUM(T16,X16)&gt;0,SUM(T16,X16),"")</f>
        <v>11.2</v>
      </c>
      <c r="AK16" s="40">
        <f>IF(SUM(S16:T16,V16:X16,Z16)-U16-Y16&gt;0,SUM(S16:T16,V16:X16,Z16)-U16-Y16,"")</f>
        <v>48.5</v>
      </c>
      <c r="AL16" s="40">
        <f>IF(SUM(AB16,AF16)&gt;0,SUM(AB16,AF16),"")</f>
        <v>7.1999999999999993</v>
      </c>
      <c r="AM16" s="40">
        <f>IF(SUM(AA16:AB16,AD16:AF16,AH16)-SUM(AC16,AG16)&gt;0,SUM(AA16:AB16,AD16:AF16,AH16)-SUM(AC16,AG16),"")</f>
        <v>38.400000000000006</v>
      </c>
      <c r="AN16" s="40">
        <f>IF(SUM(AK16,AM16)&gt;0,SUM(AK16,AM16),"")</f>
        <v>86.9</v>
      </c>
      <c r="AO16" s="18">
        <v>15.2</v>
      </c>
      <c r="AP16" s="18">
        <v>2.4</v>
      </c>
      <c r="AQ16" s="18">
        <v>0</v>
      </c>
      <c r="AR16" s="18">
        <v>0</v>
      </c>
      <c r="AS16" s="18">
        <v>15.3</v>
      </c>
      <c r="AT16" s="18">
        <v>0</v>
      </c>
      <c r="AU16" s="18">
        <v>0</v>
      </c>
      <c r="AV16" s="18">
        <v>0</v>
      </c>
      <c r="AW16" s="18"/>
      <c r="AX16" s="18"/>
      <c r="AY16" s="18"/>
      <c r="AZ16" s="18"/>
      <c r="BA16" s="18"/>
      <c r="BB16" s="18"/>
      <c r="BC16" s="18"/>
      <c r="BD16" s="18"/>
      <c r="BE16" s="28"/>
      <c r="BF16" s="11">
        <f>IF(SUM(AP16,AT16)&gt;0,SUM(AP16,AT16),"")</f>
        <v>2.4</v>
      </c>
      <c r="BG16" s="11">
        <f>IF(SUM(AO16:AP16,AR16:AT16,AV16)-AQ16-AU16&gt;0,SUM(AO16:AP16,AR16:AT16,AV16)-AQ16-AU16,"")</f>
        <v>32.9</v>
      </c>
      <c r="BH16" s="11" t="str">
        <f>IF(SUM(AX16,BB16)&gt;0,SUM(AX16,BB16),"")</f>
        <v/>
      </c>
      <c r="BI16" s="11" t="str">
        <f>IF(SUM(AW16:AX16,AZ16:BB16,BD16)-SUM(AY16,BC16)&gt;0,SUM(AW16:AX16,AZ16:BB16,BD16)-SUM(AY16,BC16),"")</f>
        <v/>
      </c>
      <c r="BJ16" s="11">
        <f>IF(SUM(BG16,BI16)&gt;0,SUM(BG16,BI16),"")</f>
        <v>32.9</v>
      </c>
      <c r="BK16" s="19">
        <v>18.600000000000001</v>
      </c>
      <c r="BL16" s="19">
        <v>5.6</v>
      </c>
      <c r="BM16" s="19">
        <v>0.2</v>
      </c>
      <c r="BN16" s="19">
        <v>0</v>
      </c>
      <c r="BO16" s="19">
        <v>17.3</v>
      </c>
      <c r="BP16" s="19">
        <v>6</v>
      </c>
      <c r="BQ16" s="19">
        <v>0.8</v>
      </c>
      <c r="BR16" s="19">
        <v>0</v>
      </c>
      <c r="BS16" s="19">
        <v>0</v>
      </c>
      <c r="BT16" s="19">
        <v>0</v>
      </c>
      <c r="BU16" s="19">
        <v>0</v>
      </c>
      <c r="BV16" s="19">
        <v>0</v>
      </c>
      <c r="BW16" s="19">
        <v>18.399999999999999</v>
      </c>
      <c r="BX16" s="19">
        <v>5.2</v>
      </c>
      <c r="BY16" s="19">
        <v>0.2</v>
      </c>
      <c r="BZ16" s="19">
        <v>0</v>
      </c>
      <c r="CA16" s="27"/>
      <c r="CB16" s="40">
        <f>IF(SUM(BL16,BP16)&gt;0,SUM(BL16,BP16),"")</f>
        <v>11.6</v>
      </c>
      <c r="CC16" s="40">
        <f>IF(SUM(BK16:BL16,BN16:BP16,BR16)-BM16-BQ16&gt;0,SUM(BK16:BL16,BN16:BP16,BR16)-BM16-BQ16,"")</f>
        <v>46.5</v>
      </c>
      <c r="CD16" s="40">
        <f>IF(SUM(BT16,BX16)&gt;0,SUM(BT16,BX16),"")</f>
        <v>5.2</v>
      </c>
      <c r="CE16" s="40">
        <f>IF(SUM(BS16:BT16,BV16:BX16,BZ16)-SUM(BU16,BY16)&gt;0,SUM(BS16:BT16,BV16:BX16,BZ16)-SUM(BU16,BY16),"")</f>
        <v>23.4</v>
      </c>
      <c r="CF16" s="40">
        <f>IF(SUM(CC16,CE16)&gt;0,SUM(CC16,CE16),"")</f>
        <v>69.900000000000006</v>
      </c>
      <c r="CG16" s="51" t="str">
        <f>IF(MAX(DD16,EF16,FH16,GJ16,HL16,IN16,JP16,KR16,LT16,MV16,NX16,OZ16,QB16,RD16,SF16)-IF(L16="",0,L16)&gt;0.001,MAX(DD16,EF16,FH16,GJ16,HL16,IN16,JP16,KR16,LT16,MV16,NX16,OZ16,QB16,RD16,SF16)-IF(L16="",0,L16),"")</f>
        <v/>
      </c>
      <c r="CH16" s="51" t="str">
        <f>IF(MAX(DI16,EK16,FM16,GO16,HQ16,IS16,JU16,KW16,LY16,NA16,OC16,PE16,QG16,RI16,SK16)-IF(N16="",0,N16)&gt;0.001,MAX(DI16,EK16,FM16,GO16,HQ16,IS16,JU16,KW16,LY16,NA16,OC16,PE16,QG16,RI16,SK16)-IF(N16="",0,N16),"")</f>
        <v/>
      </c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  <c r="CZ16" s="17"/>
      <c r="DA16" s="17"/>
      <c r="DB16" s="17"/>
      <c r="DC16" s="40" t="str">
        <f>IF(SUM(CJ16,CN16)&gt;0,SUM(CJ16,CN16),"")</f>
        <v/>
      </c>
      <c r="DD16" s="40" t="str">
        <f>IF(SUM(CI16:CJ16,CL16:CN16,CP16)-CK16-CO16&gt;0,SUM(CI16:CJ16,CL16:CN16,CP16)-CK16-CO16,"")</f>
        <v/>
      </c>
      <c r="DE16" s="40" t="str">
        <f>IF(SUM(CQ16:CR16,CT16)-CS16&gt;0,SUM(CQ16:CR16,CT16)-CS16,"")</f>
        <v/>
      </c>
      <c r="DF16" s="40" t="str">
        <f>IF(SUM(CJ16,CN16,CR16)&gt;0,SUM(CJ16,CN16,CR16),"")</f>
        <v/>
      </c>
      <c r="DG16" s="40" t="str">
        <f>IF(SUM(DD16,DE16)&gt;0,SUM(DD16,DE16),"")</f>
        <v/>
      </c>
      <c r="DH16" s="40" t="str">
        <f>IF(SUM(CV16,CZ16)&gt;0,SUM(CV16,CZ16),"")</f>
        <v/>
      </c>
      <c r="DI16" s="40" t="str">
        <f>IF(SUM(CU16:CV16,CX16:CZ16,DB16)-SUM(CW16,DA16)&gt;0,SUM(CU16:CV16,CX16:CZ16,DB16)-SUM(CW16,DA16),"")</f>
        <v/>
      </c>
      <c r="DJ16" s="40" t="str">
        <f>IF(SUM(DD16,DE16,DI16)&gt;0,SUM(DD16,DE16,DI16),"")</f>
        <v/>
      </c>
      <c r="DK16" s="18"/>
      <c r="DL16" s="18"/>
      <c r="DM16" s="18"/>
      <c r="DN16" s="18"/>
      <c r="DO16" s="18"/>
      <c r="DP16" s="18"/>
      <c r="DQ16" s="18"/>
      <c r="DR16" s="18"/>
      <c r="DS16" s="18"/>
      <c r="DT16" s="18"/>
      <c r="DU16" s="18"/>
      <c r="DV16" s="18"/>
      <c r="DW16" s="18"/>
      <c r="DX16" s="18"/>
      <c r="DY16" s="18"/>
      <c r="DZ16" s="18"/>
      <c r="EA16" s="18"/>
      <c r="EB16" s="18"/>
      <c r="EC16" s="18"/>
      <c r="ED16" s="18"/>
      <c r="EE16" s="11" t="str">
        <f>IF(SUM(DL16,DP16)&gt;0,SUM(DL16,DP16),"")</f>
        <v/>
      </c>
      <c r="EF16" s="11" t="str">
        <f>IF(SUM(DK16:DL16,DN16:DP16,DR16)-DM16-DQ16&gt;0,SUM(DK16:DL16,DN16:DP16,DR16)-DM16-DQ16,"")</f>
        <v/>
      </c>
      <c r="EG16" s="11" t="str">
        <f>IF(SUM(DS16:DT16,DV16)-DU16&gt;0,SUM(DS16:DT16,DV16)-DU16,"")</f>
        <v/>
      </c>
      <c r="EH16" s="11" t="str">
        <f>IF(SUM(DL16,DP16,DT16)&gt;0,SUM(DL16,DP16,DT16),"")</f>
        <v/>
      </c>
      <c r="EI16" s="11" t="str">
        <f>IF(SUM(EF16,EG16)&gt;0,SUM(EF16,EG16),"")</f>
        <v/>
      </c>
      <c r="EJ16" s="11" t="str">
        <f>IF(SUM(DX16,EB16)&gt;0,SUM(DX16,EB16),"")</f>
        <v/>
      </c>
      <c r="EK16" s="11" t="str">
        <f>IF(SUM(DW16:DX16,DZ16:EB16,ED16)-SUM(DY16,EC16)&gt;0,SUM(DW16:DX16,DZ16:EB16,ED16)-SUM(DY16,EC16),"")</f>
        <v/>
      </c>
      <c r="EL16" s="11" t="str">
        <f>IF(SUM(EF16,EG16,EK16)&gt;0,SUM(EF16,EG16,EK16),"")</f>
        <v/>
      </c>
      <c r="EM16" s="17"/>
      <c r="EN16" s="17"/>
      <c r="EO16" s="17"/>
      <c r="EP16" s="17"/>
      <c r="EQ16" s="17"/>
      <c r="ER16" s="17"/>
      <c r="ES16" s="17"/>
      <c r="ET16" s="17"/>
      <c r="EU16" s="17"/>
      <c r="EV16" s="17"/>
      <c r="EW16" s="17"/>
      <c r="EX16" s="17"/>
      <c r="EY16" s="17"/>
      <c r="EZ16" s="17"/>
      <c r="FA16" s="17"/>
      <c r="FB16" s="17"/>
      <c r="FC16" s="17"/>
      <c r="FD16" s="17"/>
      <c r="FE16" s="17"/>
      <c r="FF16" s="17"/>
      <c r="FG16" s="40" t="str">
        <f>IF(SUM(EN16,ER16)&gt;0,SUM(EN16,ER16),"")</f>
        <v/>
      </c>
      <c r="FH16" s="40" t="str">
        <f>IF(SUM(EM16:EN16,EP16:ER16,ET16)-EO16-ES16&gt;0,SUM(EM16:EN16,EP16:ER16,ET16)-EO16-ES16,"")</f>
        <v/>
      </c>
      <c r="FI16" s="40" t="str">
        <f>IF(SUM(EU16:EV16,EX16)-EW16&gt;0,SUM(EU16:EV16,EX16)-EW16,"")</f>
        <v/>
      </c>
      <c r="FJ16" s="40" t="str">
        <f>IF(SUM(EN16,ER16,EV16)&gt;0,SUM(EN16,ER16,EV16),"")</f>
        <v/>
      </c>
      <c r="FK16" s="40" t="str">
        <f>IF(SUM(FH16,FI16)&gt;0,SUM(FH16,FI16),"")</f>
        <v/>
      </c>
      <c r="FL16" s="40" t="str">
        <f>IF(SUM(EZ16,FD16)&gt;0,SUM(EZ16,FD16),"")</f>
        <v/>
      </c>
      <c r="FM16" s="40" t="str">
        <f>IF(SUM(EY16:EZ16,FB16:FD16,FF16)-SUM(FA16,FE16)&gt;0,SUM(EY16:EZ16,FB16:FD16,FF16)-SUM(FA16,FE16),"")</f>
        <v/>
      </c>
      <c r="FN16" s="40" t="str">
        <f>IF(SUM(FH16,FI16,FM16)&gt;0,SUM(FH16,FI16,FM16),"")</f>
        <v/>
      </c>
      <c r="FO16" s="18"/>
      <c r="FP16" s="18"/>
      <c r="FQ16" s="18"/>
      <c r="FR16" s="18"/>
      <c r="FS16" s="18"/>
      <c r="FT16" s="18"/>
      <c r="FU16" s="18"/>
      <c r="FV16" s="18"/>
      <c r="FW16" s="18"/>
      <c r="FX16" s="18"/>
      <c r="FY16" s="18"/>
      <c r="FZ16" s="18"/>
      <c r="GA16" s="18"/>
      <c r="GB16" s="18"/>
      <c r="GC16" s="18"/>
      <c r="GD16" s="18"/>
      <c r="GE16" s="18"/>
      <c r="GF16" s="18"/>
      <c r="GG16" s="18"/>
      <c r="GH16" s="18"/>
      <c r="GI16" s="11" t="str">
        <f>IF(SUM(FP16,FT16)&gt;0,SUM(FP16,FT16),"")</f>
        <v/>
      </c>
      <c r="GJ16" s="11" t="str">
        <f>IF(SUM(FO16:FP16,FR16:FT16,FV16)-FQ16-FU16&gt;0,SUM(FO16:FP16,FR16:FT16,FV16)-FQ16-FU16,"")</f>
        <v/>
      </c>
      <c r="GK16" s="11" t="str">
        <f>IF(SUM(FW16:FX16,FZ16)-FY16&gt;0,SUM(FW16:FX16,FZ16)-FY16,"")</f>
        <v/>
      </c>
      <c r="GL16" s="11" t="str">
        <f>IF(SUM(FP16,FT16,FX16)&gt;0,SUM(FP16,FT16,FX16),"")</f>
        <v/>
      </c>
      <c r="GM16" s="11" t="str">
        <f>IF(SUM(GJ16,GK16)&gt;0,SUM(GJ16,GK16),"")</f>
        <v/>
      </c>
      <c r="GN16" s="11" t="str">
        <f>IF(SUM(GB16,GF16)&gt;0,SUM(GB16,GF16),"")</f>
        <v/>
      </c>
      <c r="GO16" s="11" t="str">
        <f>IF(SUM(GA16:GB16,GD16:GF16,GH16)-SUM(GC16,GG16)&gt;0,SUM(GA16:GB16,GD16:GF16,GH16)-SUM(GC16,GG16),"")</f>
        <v/>
      </c>
      <c r="GP16" s="11" t="str">
        <f>IF(SUM(GJ16,GK16,GO16)&gt;0,SUM(GJ16,GK16,GO16),"")</f>
        <v/>
      </c>
      <c r="GQ16" s="17">
        <v>18</v>
      </c>
      <c r="GR16" s="17">
        <v>4.8</v>
      </c>
      <c r="GS16" s="17">
        <v>0.6</v>
      </c>
      <c r="GT16" s="17">
        <v>0</v>
      </c>
      <c r="GU16" s="17">
        <v>17.899999999999999</v>
      </c>
      <c r="GV16" s="17">
        <v>5.2</v>
      </c>
      <c r="GW16" s="17">
        <v>0.2</v>
      </c>
      <c r="GX16" s="17">
        <v>0</v>
      </c>
      <c r="GY16" s="17"/>
      <c r="GZ16" s="17"/>
      <c r="HA16" s="17"/>
      <c r="HB16" s="17"/>
      <c r="HC16" s="17"/>
      <c r="HD16" s="17"/>
      <c r="HE16" s="17"/>
      <c r="HF16" s="17"/>
      <c r="HG16" s="17"/>
      <c r="HH16" s="17"/>
      <c r="HI16" s="17"/>
      <c r="HJ16" s="17"/>
      <c r="HK16" s="40">
        <f>IF(SUM(GR16,GV16)&gt;0,SUM(GR16,GV16),"")</f>
        <v>10</v>
      </c>
      <c r="HL16" s="40">
        <f>IF(SUM(GQ16:GR16,GT16:GV16,GX16)-GS16-GW16&gt;0,SUM(GQ16:GR16,GT16:GV16,GX16)-GS16-GW16,"")</f>
        <v>45.1</v>
      </c>
      <c r="HM16" s="40" t="str">
        <f>IF(SUM(GY16:GZ16,HB16)-HA16&gt;0,SUM(GY16:GZ16,HB16)-HA16,"")</f>
        <v/>
      </c>
      <c r="HN16" s="40">
        <f>IF(SUM(GR16,GV16,GZ16)&gt;0,SUM(GR16,GV16,GZ16),"")</f>
        <v>10</v>
      </c>
      <c r="HO16" s="40">
        <f>IF(SUM(HL16,HM16)&gt;0,SUM(HL16,HM16),"")</f>
        <v>45.1</v>
      </c>
      <c r="HP16" s="40" t="str">
        <f>IF(SUM(HD16,HH16)&gt;0,SUM(HD16,HH16),"")</f>
        <v/>
      </c>
      <c r="HQ16" s="40" t="str">
        <f>IF(SUM(HC16:HD16,HF16:HH16,HJ16)-SUM(HE16,HI16)&gt;0,SUM(HC16:HD16,HF16:HH16,HJ16)-SUM(HE16,HI16),"")</f>
        <v/>
      </c>
      <c r="HR16" s="40">
        <f>IF(SUM(HL16,HM16,HQ16)&gt;0,SUM(HL16,HM16,HQ16),"")</f>
        <v>45.1</v>
      </c>
      <c r="HS16" s="18"/>
      <c r="HT16" s="18"/>
      <c r="HU16" s="18"/>
      <c r="HV16" s="18"/>
      <c r="HW16" s="18"/>
      <c r="HX16" s="18"/>
      <c r="HY16" s="18"/>
      <c r="HZ16" s="18"/>
      <c r="IA16" s="18"/>
      <c r="IB16" s="18"/>
      <c r="IC16" s="18"/>
      <c r="ID16" s="18"/>
      <c r="IE16" s="18"/>
      <c r="IF16" s="18"/>
      <c r="IG16" s="18"/>
      <c r="IH16" s="18"/>
      <c r="II16" s="18"/>
      <c r="IJ16" s="18"/>
      <c r="IK16" s="18"/>
      <c r="IL16" s="18"/>
      <c r="IM16" s="11" t="str">
        <f>IF(SUM(HT16,HX16)&gt;0,SUM(HT16,HX16),"")</f>
        <v/>
      </c>
      <c r="IN16" s="11" t="str">
        <f>IF(SUM(HS16:HT16,HV16:HX16,HZ16)-HU16-HY16&gt;0,SUM(HS16:HT16,HV16:HX16,HZ16)-HU16-HY16,"")</f>
        <v/>
      </c>
      <c r="IO16" s="11" t="str">
        <f>IF(SUM(IA16:IB16,ID16)-IC16&gt;0,SUM(IA16:IB16,ID16)-IC16,"")</f>
        <v/>
      </c>
      <c r="IP16" s="11" t="str">
        <f>IF(SUM(HT16,HX16,IB16)&gt;0,SUM(HT16,HX16,IB16),"")</f>
        <v/>
      </c>
      <c r="IQ16" s="11" t="str">
        <f>IF(SUM(IN16,IO16)&gt;0,SUM(IN16,IO16),"")</f>
        <v/>
      </c>
      <c r="IR16" s="11" t="str">
        <f>IF(SUM(IF16,IJ16)&gt;0,SUM(IF16,IJ16),"")</f>
        <v/>
      </c>
      <c r="IS16" s="11" t="str">
        <f>IF(SUM(IE16:IF16,IH16:IJ16,IL16)-SUM(IG16,IK16)&gt;0,SUM(IE16:IF16,IH16:IJ16,IL16)-SUM(IG16,IK16),"")</f>
        <v/>
      </c>
      <c r="IT16" s="11" t="str">
        <f>IF(SUM(IN16,IO16,IS16)&gt;0,SUM(IN16,IO16,IS16),"")</f>
        <v/>
      </c>
      <c r="IU16" s="17"/>
      <c r="IV16" s="17"/>
      <c r="IW16" s="17"/>
      <c r="IX16" s="17"/>
      <c r="IY16" s="17"/>
      <c r="IZ16" s="17"/>
      <c r="JA16" s="17"/>
      <c r="JB16" s="17"/>
      <c r="JC16" s="17"/>
      <c r="JD16" s="17"/>
      <c r="JE16" s="17"/>
      <c r="JF16" s="17"/>
      <c r="JG16" s="17"/>
      <c r="JH16" s="17"/>
      <c r="JI16" s="17"/>
      <c r="JJ16" s="17"/>
      <c r="JK16" s="17"/>
      <c r="JL16" s="17"/>
      <c r="JM16" s="17"/>
      <c r="JN16" s="17"/>
      <c r="JO16" s="40" t="str">
        <f>IF(SUM(IV16,IZ16)&gt;0,SUM(IV16,IZ16),"")</f>
        <v/>
      </c>
      <c r="JP16" s="40" t="str">
        <f>IF(SUM(IU16:IV16,IX16:IZ16,JB16)-IW16-JA16&gt;0,SUM(IU16:IV16,IX16:IZ16,JB16)-IW16-JA16,"")</f>
        <v/>
      </c>
      <c r="JQ16" s="40" t="str">
        <f>IF(SUM(JC16:JD16,JF16)-JE16&gt;0,SUM(JC16:JD16,JF16)-JE16,"")</f>
        <v/>
      </c>
      <c r="JR16" s="40" t="str">
        <f>IF(SUM(IV16,IZ16,JD16)&gt;0,SUM(IV16,IZ16,JD16),"")</f>
        <v/>
      </c>
      <c r="JS16" s="40" t="str">
        <f>IF(SUM(JP16,JQ16)&gt;0,SUM(JP16,JQ16),"")</f>
        <v/>
      </c>
      <c r="JT16" s="40" t="str">
        <f>IF(SUM(JH16,JL16)&gt;0,SUM(JH16,JL16),"")</f>
        <v/>
      </c>
      <c r="JU16" s="40" t="str">
        <f>IF(SUM(JG16:JH16,JJ16:JL16,JN16)-SUM(JI16,JM16)&gt;0,SUM(JG16:JH16,JJ16:JL16,JN16)-SUM(JI16,JM16),"")</f>
        <v/>
      </c>
      <c r="JV16" s="40" t="str">
        <f>IF(SUM(JP16,JQ16,JU16)&gt;0,SUM(JP16,JQ16,JU16),"")</f>
        <v/>
      </c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8"/>
      <c r="KM16" s="18"/>
      <c r="KN16" s="18"/>
      <c r="KO16" s="18"/>
      <c r="KP16" s="18"/>
      <c r="KQ16" s="11" t="str">
        <f>IF(SUM(JX16,KB16)&gt;0,SUM(JX16,KB16),"")</f>
        <v/>
      </c>
      <c r="KR16" s="11" t="str">
        <f>IF(SUM(JW16:JX16,JZ16:KB16,KD16)-JY16-KC16&gt;0,SUM(JW16:JX16,JZ16:KB16,KD16)-JY16-KC16,"")</f>
        <v/>
      </c>
      <c r="KS16" s="11" t="str">
        <f>IF(SUM(KE16:KF16,KH16)-KG16&gt;0,SUM(KE16:KF16,KH16)-KG16,"")</f>
        <v/>
      </c>
      <c r="KT16" s="11" t="str">
        <f>IF(SUM(JX16,KB16,KF16)&gt;0,SUM(JX16,KB16,KF16),"")</f>
        <v/>
      </c>
      <c r="KU16" s="11" t="str">
        <f>IF(SUM(KR16,KS16)&gt;0,SUM(KR16,KS16),"")</f>
        <v/>
      </c>
      <c r="KV16" s="11" t="str">
        <f>IF(SUM(KJ16,KN16)&gt;0,SUM(KJ16,KN16),"")</f>
        <v/>
      </c>
      <c r="KW16" s="11" t="str">
        <f>IF(SUM(KI16:KJ16,KL16:KN16,KP16)-SUM(KK16,KO16)&gt;0,SUM(KI16:KJ16,KL16:KN16,KP16)-SUM(KK16,KO16),"")</f>
        <v/>
      </c>
      <c r="KX16" s="11" t="str">
        <f>IF(SUM(KR16,KS16,KW16)&gt;0,SUM(KR16,KS16,KW16),"")</f>
        <v/>
      </c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40" t="str">
        <f>IF(SUM(KZ16,LD16)&gt;0,SUM(KZ16,LD16),"")</f>
        <v/>
      </c>
      <c r="LT16" s="40" t="str">
        <f>IF(SUM(KY16:KZ16,LB16:LD16,LF16)-LA16-LE16&gt;0,SUM(KY16:KZ16,LB16:LD16,LF16)-LA16-LE16,"")</f>
        <v/>
      </c>
      <c r="LU16" s="40" t="str">
        <f>IF(SUM(LG16:LH16,LJ16)-LI16&gt;0,SUM(LG16:LH16,LJ16)-LI16,"")</f>
        <v/>
      </c>
      <c r="LV16" s="40" t="str">
        <f>IF(SUM(KZ16,LD16,LH16)&gt;0,SUM(KZ16,LD16,LH16),"")</f>
        <v/>
      </c>
      <c r="LW16" s="40" t="str">
        <f>IF(SUM(LT16,LU16)&gt;0,SUM(LT16,LU16),"")</f>
        <v/>
      </c>
      <c r="LX16" s="40" t="str">
        <f>IF(SUM(LL16,LP16)&gt;0,SUM(LL16,LP16),"")</f>
        <v/>
      </c>
      <c r="LY16" s="40" t="str">
        <f>IF(SUM(LK16:LL16,LN16:LP16,LR16)-SUM(LM16,LQ16)&gt;0,SUM(LK16:LL16,LN16:LP16,LR16)-SUM(LM16,LQ16),"")</f>
        <v/>
      </c>
      <c r="LZ16" s="40" t="str">
        <f>IF(SUM(LT16,LU16,LY16)&gt;0,SUM(LT16,LU16,LY16),"")</f>
        <v/>
      </c>
      <c r="MA16" s="18"/>
      <c r="MB16" s="18"/>
      <c r="MC16" s="18"/>
      <c r="MD16" s="18"/>
      <c r="ME16" s="18"/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1" t="str">
        <f>IF(SUM(MB16,MF16)&gt;0,SUM(MB16,MF16),"")</f>
        <v/>
      </c>
      <c r="MV16" s="11" t="str">
        <f>IF(SUM(MA16:MB16,MD16:MF16,MH16)-MC16-MG16&gt;0,SUM(MA16:MB16,MD16:MF16,MH16)-MC16-MG16,"")</f>
        <v/>
      </c>
      <c r="MW16" s="11" t="str">
        <f>IF(SUM(MI16:MJ16,ML16)-MK16&gt;0,SUM(MI16:MJ16,ML16)-MK16,"")</f>
        <v/>
      </c>
      <c r="MX16" s="11" t="str">
        <f>IF(SUM(MB16,MF16,MJ16)&gt;0,SUM(MB16,MF16,MJ16),"")</f>
        <v/>
      </c>
      <c r="MY16" s="11" t="str">
        <f>IF(SUM(MV16,MW16)&gt;0,SUM(MV16,MW16),"")</f>
        <v/>
      </c>
      <c r="MZ16" s="11" t="str">
        <f>IF(SUM(MN16,MR16)&gt;0,SUM(MN16,MR16),"")</f>
        <v/>
      </c>
      <c r="NA16" s="11" t="str">
        <f>IF(SUM(MM16:MN16,MP16:MR16,MT16)-SUM(MO16,MS16)&gt;0,SUM(MM16:MN16,MP16:MR16,MT16)-SUM(MO16,MS16),"")</f>
        <v/>
      </c>
      <c r="NB16" s="11" t="str">
        <f>IF(SUM(MV16,MW16,NA16)&gt;0,SUM(MV16,MW16,NA16),"")</f>
        <v/>
      </c>
      <c r="NC16" s="17"/>
      <c r="ND16" s="17"/>
      <c r="NE16" s="17"/>
      <c r="NF16" s="17"/>
      <c r="NG16" s="17"/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40" t="str">
        <f>IF(SUM(ND16,NH16)&gt;0,SUM(ND16,NH16),"")</f>
        <v/>
      </c>
      <c r="NX16" s="40" t="str">
        <f>IF(SUM(NC16:ND16,NF16:NH16,NJ16)-NE16-NI16&gt;0,SUM(NC16:ND16,NF16:NH16,NJ16)-NE16-NI16,"")</f>
        <v/>
      </c>
      <c r="NY16" s="40" t="str">
        <f>IF(SUM(NK16:NL16,NN16)-NM16&gt;0,SUM(NK16:NL16,NN16)-NM16,"")</f>
        <v/>
      </c>
      <c r="NZ16" s="40" t="str">
        <f>IF(SUM(ND16,NH16,NL16)&gt;0,SUM(ND16,NH16,NL16),"")</f>
        <v/>
      </c>
      <c r="OA16" s="40" t="str">
        <f>IF(SUM(NX16,NY16)&gt;0,SUM(NX16,NY16),"")</f>
        <v/>
      </c>
      <c r="OB16" s="40" t="str">
        <f>IF(SUM(NP16,NT16)&gt;0,SUM(NP16,NT16),"")</f>
        <v/>
      </c>
      <c r="OC16" s="40" t="str">
        <f>IF(SUM(NO16:NP16,NR16:NT16,NV16)-SUM(NQ16,NU16)&gt;0,SUM(NO16:NP16,NR16:NT16,NV16)-SUM(NQ16,NU16),"")</f>
        <v/>
      </c>
      <c r="OD16" s="40" t="str">
        <f>IF(SUM(NX16,NY16,OC16)&gt;0,SUM(NX16,NY16,OC16),"")</f>
        <v/>
      </c>
      <c r="OE16" s="18"/>
      <c r="OF16" s="18"/>
      <c r="OG16" s="18"/>
      <c r="OH16" s="18"/>
      <c r="OI16" s="18"/>
      <c r="OJ16" s="18"/>
      <c r="OK16" s="18"/>
      <c r="OL16" s="18"/>
      <c r="OM16" s="18"/>
      <c r="ON16" s="18"/>
      <c r="OO16" s="18"/>
      <c r="OP16" s="18"/>
      <c r="OQ16" s="18"/>
      <c r="OR16" s="18"/>
      <c r="OS16" s="18"/>
      <c r="OT16" s="18"/>
      <c r="OU16" s="18"/>
      <c r="OV16" s="18"/>
      <c r="OW16" s="18"/>
      <c r="OX16" s="18"/>
      <c r="OY16" s="11" t="str">
        <f>IF(SUM(OF16,OJ16)&gt;0,SUM(OF16,OJ16),"")</f>
        <v/>
      </c>
      <c r="OZ16" s="11" t="str">
        <f>IF(SUM(OE16:OF16,OH16:OJ16,OL16)-OG16-OK16&gt;0,SUM(OE16:OF16,OH16:OJ16,OL16)-OG16-OK16,"")</f>
        <v/>
      </c>
      <c r="PA16" s="11" t="str">
        <f>IF(SUM(OM16:ON16,OP16)-OO16&gt;0,SUM(OM16:ON16,OP16)-OO16,"")</f>
        <v/>
      </c>
      <c r="PB16" s="11" t="str">
        <f>IF(SUM(OF16,OJ16,ON16)&gt;0,SUM(OF16,OJ16,ON16),"")</f>
        <v/>
      </c>
      <c r="PC16" s="11" t="str">
        <f>IF(SUM(OZ16,PA16)&gt;0,SUM(OZ16,PA16),"")</f>
        <v/>
      </c>
      <c r="PD16" s="11" t="str">
        <f>IF(SUM(OR16,OV16)&gt;0,SUM(OR16,OV16),"")</f>
        <v/>
      </c>
      <c r="PE16" s="11" t="str">
        <f>IF(SUM(OQ16:OR16,OT16:OV16,OX16)-SUM(OS16,OW16)&gt;0,SUM(OQ16:OR16,OT16:OV16,OX16)-SUM(OS16,OW16),"")</f>
        <v/>
      </c>
      <c r="PF16" s="11" t="str">
        <f>IF(SUM(OZ16,PA16,PE16)&gt;0,SUM(OZ16,PA16,PE16),"")</f>
        <v/>
      </c>
      <c r="PG16" s="17"/>
      <c r="PH16" s="17"/>
      <c r="PI16" s="17"/>
      <c r="PJ16" s="17"/>
      <c r="PK16" s="17"/>
      <c r="PL16" s="17"/>
      <c r="PM16" s="17"/>
      <c r="PN16" s="17"/>
      <c r="PO16" s="17"/>
      <c r="PP16" s="17"/>
      <c r="PQ16" s="17"/>
      <c r="PR16" s="17"/>
      <c r="PS16" s="17"/>
      <c r="PT16" s="17"/>
      <c r="PU16" s="17"/>
      <c r="PV16" s="17"/>
      <c r="PW16" s="17"/>
      <c r="PX16" s="17"/>
      <c r="PY16" s="17"/>
      <c r="PZ16" s="17"/>
      <c r="QA16" s="40" t="str">
        <f>IF(SUM(PH16,PL16)&gt;0,SUM(PH16,PL16),"")</f>
        <v/>
      </c>
      <c r="QB16" s="40" t="str">
        <f>IF(SUM(PG16:PH16,PJ16:PL16,PN16)-PI16-PM16&gt;0,SUM(PG16:PH16,PJ16:PL16,PN16)-PI16-PM16,"")</f>
        <v/>
      </c>
      <c r="QC16" s="40" t="str">
        <f>IF(SUM(PO16:PP16,PR16)-PQ16&gt;0,SUM(PO16:PP16,PR16)-PQ16,"")</f>
        <v/>
      </c>
      <c r="QD16" s="40" t="str">
        <f>IF(SUM(PH16,PL16,PP16)&gt;0,SUM(PH16,PL16,PP16),"")</f>
        <v/>
      </c>
      <c r="QE16" s="40" t="str">
        <f>IF(SUM(QB16,QC16)&gt;0,SUM(QB16,QC16),"")</f>
        <v/>
      </c>
      <c r="QF16" s="40" t="str">
        <f>IF(SUM(PT16,PX16)&gt;0,SUM(PT16,PX16),"")</f>
        <v/>
      </c>
      <c r="QG16" s="40" t="str">
        <f>IF(SUM(PS16:PT16,PV16:PX16,PZ16)-SUM(PU16,PY16)&gt;0,SUM(PS16:PT16,PV16:PX16,PZ16)-SUM(PU16,PY16),"")</f>
        <v/>
      </c>
      <c r="QH16" s="40" t="str">
        <f>IF(SUM(QB16,QC16,QG16)&gt;0,SUM(QB16,QC16,QG16),"")</f>
        <v/>
      </c>
      <c r="QI16" s="18"/>
      <c r="QJ16" s="18"/>
      <c r="QK16" s="18"/>
      <c r="QL16" s="18"/>
      <c r="QM16" s="18"/>
      <c r="QN16" s="18"/>
      <c r="QO16" s="18"/>
      <c r="QP16" s="18"/>
      <c r="QQ16" s="18"/>
      <c r="QR16" s="18"/>
      <c r="QS16" s="18"/>
      <c r="QT16" s="18"/>
      <c r="QU16" s="18"/>
      <c r="QV16" s="18"/>
      <c r="QW16" s="18"/>
      <c r="QX16" s="18"/>
      <c r="QY16" s="18"/>
      <c r="QZ16" s="18"/>
      <c r="RA16" s="18"/>
      <c r="RB16" s="18"/>
      <c r="RC16" s="11" t="str">
        <f>IF(SUM(QJ16,QN16)&gt;0,SUM(QJ16,QN16),"")</f>
        <v/>
      </c>
      <c r="RD16" s="11" t="str">
        <f>IF(SUM(QI16:QJ16,QL16:QN16,QP16)-QK16-QO16&gt;0,SUM(QI16:QJ16,QL16:QN16,QP16)-QK16-QO16,"")</f>
        <v/>
      </c>
      <c r="RE16" s="11" t="str">
        <f>IF(SUM(QQ16:QR16,QT16)-QS16&gt;0,SUM(QQ16:QR16,QT16)-QS16,"")</f>
        <v/>
      </c>
      <c r="RF16" s="11" t="str">
        <f>IF(SUM(QJ16,QN16,QR16)&gt;0,SUM(QJ16,QN16,QR16),"")</f>
        <v/>
      </c>
      <c r="RG16" s="11" t="str">
        <f>IF(SUM(RD16,RE16)&gt;0,SUM(RD16,RE16),"")</f>
        <v/>
      </c>
      <c r="RH16" s="11" t="str">
        <f>IF(SUM(QV16,QZ16)&gt;0,SUM(QV16,QZ16),"")</f>
        <v/>
      </c>
      <c r="RI16" s="11" t="str">
        <f>IF(SUM(QU16:QV16,QX16:QZ16,RB16)-SUM(QW16,RA16)&gt;0,SUM(QU16:QV16,QX16:QZ16,RB16)-SUM(QW16,RA16),"")</f>
        <v/>
      </c>
      <c r="RJ16" s="11" t="str">
        <f>IF(SUM(RD16,RE16,RI16)&gt;0,SUM(RD16,RE16,RI16),"")</f>
        <v/>
      </c>
      <c r="RK16" s="17"/>
      <c r="RL16" s="17"/>
      <c r="RM16" s="17"/>
      <c r="RN16" s="17"/>
      <c r="RO16" s="17"/>
      <c r="RP16" s="17"/>
      <c r="RQ16" s="17"/>
      <c r="RR16" s="17"/>
      <c r="RS16" s="17"/>
      <c r="RT16" s="17"/>
      <c r="RU16" s="17"/>
      <c r="RV16" s="17"/>
      <c r="RW16" s="17"/>
      <c r="RX16" s="17"/>
      <c r="RY16" s="17"/>
      <c r="RZ16" s="17"/>
      <c r="SA16" s="17"/>
      <c r="SB16" s="17"/>
      <c r="SC16" s="17"/>
      <c r="SD16" s="17"/>
      <c r="SE16" s="40" t="str">
        <f>IF(SUM(RL16,RP16)&gt;0,SUM(RL16,RP16),"")</f>
        <v/>
      </c>
      <c r="SF16" s="40" t="str">
        <f>IF(SUM(RK16:RL16,RN16:RP16,RR16)-RM16-RQ16&gt;0,SUM(RK16:RL16,RN16:RP16,RR16)-RM16-RQ16,"")</f>
        <v/>
      </c>
      <c r="SG16" s="40" t="str">
        <f>IF(SUM(RS16:RT16,RV16)-RU16&gt;0,SUM(RS16:RT16,RV16)-RU16,"")</f>
        <v/>
      </c>
      <c r="SH16" s="40" t="str">
        <f>IF(SUM(RL16,RP16,RT16)&gt;0,SUM(RL16,RP16,RT16),"")</f>
        <v/>
      </c>
      <c r="SI16" s="40" t="str">
        <f>IF(SUM(SF16,SG16)&gt;0,SUM(SF16,SG16),"")</f>
        <v/>
      </c>
      <c r="SJ16" s="40" t="str">
        <f>IF(SUM(RX16,SB16)&gt;0,SUM(RX16,SB16),"")</f>
        <v/>
      </c>
      <c r="SK16" s="40" t="str">
        <f>IF(SUM(RW16:RX16,RZ16:SB16,SD16)-SUM(RY16,SC16)&gt;0,SUM(RW16:RX16,RZ16:SB16,SD16)-SUM(RY16,SC16),"")</f>
        <v/>
      </c>
      <c r="SL16" s="40" t="str">
        <f>IF(SUM(SF16,SG16,SK16)&gt;0,SUM(SF16,SG16,SK16),"")</f>
        <v/>
      </c>
      <c r="SM16" s="26">
        <f>IF($CA16="P",BK16,(BK16+AO16)/2)</f>
        <v>16.899999999999999</v>
      </c>
      <c r="SN16" s="26">
        <f>IF($CA16="P",BL16,(BL16+AP16)/2)</f>
        <v>4</v>
      </c>
      <c r="SO16" s="26">
        <f>IF($CA16="P",BM16,(BM16+AQ16)/2)</f>
        <v>0.1</v>
      </c>
      <c r="SP16" s="26">
        <f>IF($CA16="P",BN16,(BN16+AR16)/2)</f>
        <v>0</v>
      </c>
      <c r="SQ16" s="26">
        <f>IF($CA16="P",BO16,(BO16+AS16)/2)</f>
        <v>16.3</v>
      </c>
      <c r="SR16" s="26">
        <f>IF($CA16="P",BP16,(BP16+AT16)/2)</f>
        <v>3</v>
      </c>
      <c r="SS16" s="26">
        <f>IF($CA16="P",BQ16,(BQ16+AU16)/2)</f>
        <v>0.4</v>
      </c>
      <c r="ST16" s="26">
        <f>IF($CA16="P",BR16,(BR16+AV16)/2)</f>
        <v>0</v>
      </c>
      <c r="SU16" s="26">
        <f>IF($CA16="P",BS16,(BS16+AW16)/2)</f>
        <v>0</v>
      </c>
      <c r="SV16" s="26">
        <f>IF($CA16="P",BT16,(BT16+AX16)/2)</f>
        <v>0</v>
      </c>
      <c r="SW16" s="26">
        <f>IF($CA16="P",BU16,(BU16+AY16)/2)</f>
        <v>0</v>
      </c>
      <c r="SX16" s="26">
        <f>IF($CA16="P",BV16,(BV16+AZ16)/2)</f>
        <v>0</v>
      </c>
      <c r="SY16" s="26">
        <f>IF($CA16="P",BW16,(BW16+BA16)/2)</f>
        <v>9.1999999999999993</v>
      </c>
      <c r="SZ16" s="26">
        <f>IF($CA16="P",BX16,(BX16+BB16)/2)</f>
        <v>2.6</v>
      </c>
      <c r="TA16" s="26">
        <f>IF($CA16="P",BY16,(BY16+BC16)/2)</f>
        <v>0.1</v>
      </c>
      <c r="TB16" s="26">
        <f>IF($CA16="P",BZ16,(BZ16+BD16)/2)</f>
        <v>0</v>
      </c>
      <c r="TC16" s="28" t="s">
        <v>53</v>
      </c>
      <c r="TD16" s="11">
        <f>IF(SUM(SN16,SR16)&gt;0,SUM(SN16,SR16),"")</f>
        <v>7</v>
      </c>
      <c r="TE16" s="11">
        <f>IF(SUM(SM16:SN16,SP16:SR16,ST16)-SO16-SS16&gt;0,SUM(SM16:SN16,SP16:SR16,ST16)-SO16-SS16,"")</f>
        <v>39.700000000000003</v>
      </c>
      <c r="TF16" s="11">
        <f>IF(SUM(SV16,SZ16)&gt;0,SUM(SV16,SZ16),"")</f>
        <v>2.6</v>
      </c>
      <c r="TG16" s="11">
        <f>IF(SUM(SU16:SV16,SX16:SZ16,TB16)-SUM(SW16,TA16)&gt;0,SUM(SU16:SV16,SX16:SZ16,TB16)-SUM(SW16,TA16),"")</f>
        <v>11.7</v>
      </c>
      <c r="TH16" s="11">
        <f>IF(SUM(TE16,TG16)&gt;0,SUM(TE16,TG16),"")</f>
        <v>51.400000000000006</v>
      </c>
    </row>
    <row r="17" spans="1:528" x14ac:dyDescent="0.2">
      <c r="A17" s="4" cm="1">
        <f t="array" ref="A17">IF(AND(H17&lt;&gt;"",H17&lt;&gt;"No DD"),SUMPRODUCT((H$4:H$26&lt;&gt;"")*(H$4:H$26&lt;&gt;"No DD")*(E$4:E$26&gt;E17))+1,IF(H17="No DD",SUMPRODUCT((H$4:H$26="No DD")*(E$4:E$26&gt;E17))+1+SUMPRODUCT((H$4:H$26&lt;&gt;"")*(H$4:H$26&lt;&gt;"No DD")),""))</f>
        <v>14</v>
      </c>
      <c r="B17" s="5" t="s">
        <v>79</v>
      </c>
      <c r="C17" s="4" t="s">
        <v>5</v>
      </c>
      <c r="D17" s="4">
        <v>2003</v>
      </c>
      <c r="E17" s="9">
        <f>SUM(J17:P17)+SUM(J17:M17)*0.0000001+SUM(J17)*0.0000000000001</f>
        <v>97.800004850004839</v>
      </c>
      <c r="F17" s="3" t="str">
        <f>IF(OR(AND(AJ17&gt;=AN$28,AK17&gt;=AN$32,AJ17&lt;&gt;"",AI17=""),AND(AL17&gt;=AN$28,AM17&gt;=AN$32,AL17&lt;&gt;"",AI17=""),AND(BF17&gt;=BJ$28,BG17&gt;=BJ$32,BF17&lt;&gt;"",BE17=""),AND(BH17&gt;=BJ$28,BI17&gt;=BJ$32,BH17&lt;&gt;"",BE17=""),AND(CB17&gt;=CF$28,CC17&gt;=CF$32,CB17&lt;&gt;"",CA17=""),AND(CD17&gt;=CF$28,CE17&gt;=CF$32,CD17&lt;&gt;""),AND(DC17&gt;=DJ$28,DD17&gt;=DJ$32,DC17&lt;&gt;""),AND(DH17&gt;=DJ$28,DI17&gt;=DJ$32,DH17&lt;&gt;""),AND(EE17&gt;=EL$28,EF17&gt;=EL$32,EE17&lt;&gt;""),AND(EJ17&gt;=EL$28,EK17&gt;=EL$32,EJ17&lt;&gt;""),AND(FG17&gt;=FN$28,FH17&gt;=FN$32,FG17&lt;&gt;""),AND(FL17&gt;=FN$28,FM17&gt;=FN$32,FL17&lt;&gt;""),AND(GI17&gt;=GP$28,GJ17&gt;=GP$32,GI17&lt;&gt;""),AND(GN17&gt;=GP$28,GO17&gt;=GP$32,GN17&lt;&gt;""),AND(HK17&gt;=HR$28,HL17&gt;=HR$32,HK17&lt;&gt;""),AND(HP17&gt;=HR$28,HQ17&gt;=HR$32,HP17&lt;&gt;""),AND(IM17&gt;=IT$28,IN17&gt;=IT$32,IM17&lt;&gt;""),AND(IR17&gt;=IT$28,IS17&gt;=IT$32,IR17&lt;&gt;""),AND(JO17&gt;=JV$28,JP17&gt;=JV$32,JO17&lt;&gt;""),AND(JT17&gt;=JV$28,JU17&gt;=JV$32,JT17&lt;&gt;""),AND(KQ17&gt;=KX$28,KR17&gt;=KX$32,KQ17&lt;&gt;""),AND(KV17&gt;=KX$28,KW17&gt;=KX$32,KV17&lt;&gt;""),AND(LS17&gt;=LZ$28,LT17&gt;=LZ$32,LS17&lt;&gt;""),AND(LX17&gt;=LZ$28,LY17&gt;=LZ$32,LX17&lt;&gt;""),AND(MU17&gt;=NB$28,MV17&gt;=NB$32,MU17&lt;&gt;""),AND(MZ17&gt;=NB$28,NA17&gt;=NB$32,MZ17&lt;&gt;""),AND(NW17&gt;=OD$28,NX17&gt;=OD$32,NW17&lt;&gt;""),AND(OB17&gt;=OD$28,OC17&gt;=OD$32,OB17&lt;&gt;""),AND(OY17&gt;=PF$28,OZ17&gt;=PF$32,OY17&lt;&gt;""),AND(PD17&gt;=PF$28,PE17&gt;=PF$32,PD17&lt;&gt;""),AND(QA17&gt;=QH$28,QB17&gt;=QH$32,QA17&lt;&gt;""),AND(QF17&gt;=QH$28,QG17&gt;=QH$32,QF17&lt;&gt;""),AND(RC17&gt;=RJ$28,RD17&gt;=RJ$32,RC17&lt;&gt;""),AND(RH17&gt;=RJ$28,RI17&gt;=RJ$32,RH17&lt;&gt;""),AND(SE17&gt;=SL$28,SF17&gt;=SL$32,SE17&lt;&gt;""),AND(SJ17&gt;=SL$28,SK17&gt;=SL$32,SJ17&lt;&gt;"")),"P","")</f>
        <v>P</v>
      </c>
      <c r="G17" s="3" t="str">
        <f>IF(OR(AND(AK17&gt;=AN$32,AK17&lt;&gt;"",AI17=""),AND(AM17&gt;=AN$32,AM17&lt;&gt;"",AI17=""),AND(BG17&gt;=BJ$32,BG17&lt;&gt;"",BE17=""),AND(BI17&gt;=BJ$32,BI17&lt;&gt;"",BE17=""),AND(CC17&gt;=CF$32,CC17&lt;&gt;"",CA17=""),AND(CE17&gt;=CF$32,CE17&lt;&gt;"",CA17=""),AND(DD17&gt;=DJ$32,DD17&lt;&gt;""),AND(DI17&gt;=DJ$32,DI17&lt;&gt;""),AND(EF17&gt;=EL$32,EF17&lt;&gt;""),AND(EK17&gt;=EL$32,EK17&lt;&gt;""),AND(FH17&gt;=FN$32,FH17&lt;&gt;""),AND(FM17&gt;=FN$32,FM17&lt;&gt;""),AND(GJ17&gt;=GP$32,GJ17&lt;&gt;""),AND(GO17&gt;=GP$32,GO17&lt;&gt;""),AND(HL17&gt;=HR$32,HL17&lt;&gt;""),AND(HQ17&gt;=HR$32,HQ17&lt;&gt;""),AND(IN17&gt;=IT$32,IN17&lt;&gt;""),AND(IS17&gt;=IT$32,IS17&lt;&gt;""),AND(JP17&gt;=JV$32,JP17&lt;&gt;""),AND(JU17&gt;=JV$32,JU17&lt;&gt;""),AND(KR17&gt;=KX$32,KR17&lt;&gt;""),AND(KW17&gt;=KX$32,KW17&lt;&gt;""),AND(LT17&gt;=LZ$32,LT17&lt;&gt;""),AND(LY17&gt;=LZ$32,LY17&lt;&gt;""),AND(MV17&gt;=NB$32,MV17&lt;&gt;""),AND(NA17&gt;=NB$32,NA17&lt;&gt;""),AND(NX17&gt;=OD$32,NX17&lt;&gt;""),AND(OC17&gt;=OD$32,OC17&lt;&gt;""),AND(OZ17&gt;=PF$32,OZ17&lt;&gt;""),AND(PE17&gt;=PF$32,PE17&lt;&gt;""),AND(QB17&gt;=QH$32,QB17&lt;&gt;""),AND(QG17&gt;=QH$32,QG17&lt;&gt;""),AND(RD17&gt;=RJ$32,RD17&lt;&gt;""),AND(RI17&gt;=RJ$32,RI17&lt;&gt;""),AND(SF17&gt;=SL$32,SF17&lt;&gt;""),AND(SK17&gt;=SL$32,SK17&lt;&gt;"")),"P","")</f>
        <v>P</v>
      </c>
      <c r="H17" s="36" t="str">
        <f>IF(AND(G17="P",F17=""),"No DD",IF(OR(AND(AJ17&gt;=AN$31,AK17&gt;=AN$35,AJ17&lt;&gt;"",AI17=""),AND(AL17&gt;=AN$31,AM17&gt;=AN$35,AL17&lt;&gt;"",AI17=""),AND(BF17&gt;=BJ$31,BG17&gt;=BJ$35,BF17&lt;&gt;"",BE17=""),AND(BH17&gt;=BJ$31,BI17&gt;=BJ$35,BH17&lt;&gt;"",BE17=""),AND(CB17&gt;=CF$31,CC17&gt;=CF$35,CB17&lt;&gt;"",CA17=""),AND(CD17&gt;=CF$31,CE17&gt;=CF$35,CD17&lt;&gt;""),AND(DC17&gt;=DJ$31,DD17&gt;=DJ$35,DC17&lt;&gt;""),AND(DH17&gt;=DJ$31,DI17&gt;=DJ$35,DH17&lt;&gt;""),AND(EE17&gt;=EL$31,EF17&gt;=EL$35,EE17&lt;&gt;""),AND(EJ17&gt;=EL$31,EK17&gt;=EL$35,EJ17&lt;&gt;""),AND(FG17&gt;=FN$31,FH17&gt;=FN$35,FG17&lt;&gt;""),AND(FL17&gt;=FN$31,FM17&gt;=FN$35,FL17&lt;&gt;""),AND(GI17&gt;=GP$31,GJ17&gt;=GP$35,GI17&lt;&gt;""),AND(GN17&gt;=GP$31,GO17&gt;=GP$35,GN17&lt;&gt;""),AND(HK17&gt;=HR$31,HL17&gt;=HR$35,HK17&lt;&gt;""),AND(HP17&gt;=HR$31,HQ17&gt;=HR$35,HP17&lt;&gt;""),AND(IM17&gt;=IT$31,IN17&gt;=IT$35,IM17&lt;&gt;""),AND(IR17&gt;=IT$31,IS17&gt;=IT$35,IR17&lt;&gt;""),AND(JO17&gt;=JV$31,JP17&gt;=JV$35,JO17&lt;&gt;""),AND(JT17&gt;=JV$31,JU17&gt;=JV$35,JT17&lt;&gt;""),AND(KQ17&gt;=KX$31,KR17&gt;=KX$35,KQ17&lt;&gt;""),AND(KV17&gt;=KX$31,KW17&gt;=KX$35,KV17&lt;&gt;""),AND(LS17&gt;=LZ$31,LT17&gt;=LZ$35,LS17&lt;&gt;""),AND(LX17&gt;=LZ$31,LY17&gt;=LZ$35,LX17&lt;&gt;""),AND(MU17&gt;=NB$31,MV17&gt;=NB$35,MU17&lt;&gt;""),AND(MZ17&gt;=NB$31,NA17&gt;=NB$35,MZ17&lt;&gt;""),AND(NW17&gt;=OD$31,NX17&gt;=OD$35,NW17&lt;&gt;""),AND(OB17&gt;=OD$31,OC17&gt;=OD$35,OB17&lt;&gt;""),AND(OY17&gt;=PF$31,OZ17&gt;=PF$35,OY17&lt;&gt;""),AND(PD17&gt;=PF$31,PE17&gt;=PF$35,PD17&lt;&gt;""),AND(QA17&gt;=QH$31,QB17&gt;=QH$35,QA17&lt;&gt;""),AND(QF17&gt;=QH$31,QG17&gt;=QH$35,QF17&lt;&gt;""),AND(RC17&gt;=RJ$31,RD17&gt;=RJ$35,RC17&lt;&gt;""),AND(RH17&gt;=RJ$31,RI17&gt;=RJ$35,RH17&lt;&gt;""),AND(SE17&gt;=SL$31,SF17&gt;=SL$35,SE17&lt;&gt;""),AND(SJ17&gt;=SL$31,SK17&gt;=SL$35,SJ17&lt;&gt;"")),"Merit",IF(OR(AND(AJ17&gt;=AN$30,AK17&gt;=AN$34,AJ17&lt;&gt;"",AI17=""),AND(AL17&gt;=AN$30,AM17&gt;=AN$34,AL17&lt;&gt;"",AI17=""),AND(BF17&gt;=BJ$30,BG17&gt;=BJ$34,BF17&lt;&gt;"",BE17=""),AND(BH17&gt;=BJ$30,BI17&gt;=BJ$34,BH17&lt;&gt;"",BE17=""),AND(CB17&gt;=CF$30,CC17&gt;=CF$34,CB17&lt;&gt;"",CA17=""),AND(CD17&gt;=CF$30,CE17&gt;=CF$34,CD17&lt;&gt;""),AND(DC17&gt;=DJ$30,DD17&gt;=DJ$34,DC17&lt;&gt;""),AND(DH17&gt;=DJ$30,DI17&gt;=DJ$34,DH17&lt;&gt;""),AND(EE17&gt;=EL$30,EF17&gt;=EL$34,EE17&lt;&gt;""),AND(EJ17&gt;=EL$30,EK17&gt;=EL$34,EJ17&lt;&gt;""),AND(FG17&gt;=FN$30,FH17&gt;=FN$34,FG17&lt;&gt;""),AND(FL17&gt;=FN$30,FM17&gt;=FN$34,FL17&lt;&gt;""),AND(GI17&gt;=GP$30,GJ17&gt;=GP$34,GI17&lt;&gt;""),AND(GN17&gt;=GP$30,GO17&gt;=GP$34,GN17&lt;&gt;""),AND(HK17&gt;=HR$30,HL17&gt;=HR$34,HK17&lt;&gt;""),AND(HP17&gt;=HR$30,HQ17&gt;=HR$34,HP17&lt;&gt;""),AND(IM17&gt;=IT$30,IN17&gt;=IT$34,IM17&lt;&gt;""),AND(IR17&gt;=IT$30,IS17&gt;=IT$34,IR17&lt;&gt;""),AND(JO17&gt;=JV$30,JP17&gt;=JV$34,JO17&lt;&gt;""),AND(JT17&gt;=JV$30,JU17&gt;=JV$34,JT17&lt;&gt;""),AND(KQ17&gt;=KX$30,KR17&gt;=KX$34,KQ17&lt;&gt;""),AND(KV17&gt;=KX$30,KW17&gt;=KX$34,KV17&lt;&gt;""),AND(LS17&gt;=LZ$30,LT17&gt;=LZ$34,LS17&lt;&gt;""),AND(LX17&gt;=LZ$30,LY17&gt;=LZ$34,LX17&lt;&gt;""),AND(MU17&gt;=NB$30,MV17&gt;=NB$34,MU17&lt;&gt;""),AND(MZ17&gt;=NB$30,NA17&gt;=NB$34,MZ17&lt;&gt;""),AND(NW17&gt;=OD$30,NX17&gt;=OD$34,NW17&lt;&gt;""),AND(OB17&gt;=OD$30,OC17&gt;=OD$34,OB17&lt;&gt;""),AND(OY17&gt;=PF$30,OZ17&gt;=PF$34,OY17&lt;&gt;""),AND(PD17&gt;=PF$30,PE17&gt;=PF$34,PD17&lt;&gt;""),AND(QA17&gt;=QH$30,QB17&gt;=QH$34,QA17&lt;&gt;""),AND(QF17&gt;=QH$30,QG17&gt;=QH$34,QF17&lt;&gt;""),AND(RC17&gt;=RJ$30,RD17&gt;=RJ$34,RC17&lt;&gt;""),AND(RH17&gt;=RJ$30,RI17&gt;=RJ$34,RH17&lt;&gt;""),AND(SE17&gt;=SL$30,SF17&gt;=SL$34,SE17&lt;&gt;""),AND(SJ17&gt;=SL$30,SK17&gt;=SL$34,SJ17&lt;&gt;"")),"Excellence",IF(I17="P","Worlds Team",IF(F17="P","National Team","")))))</f>
        <v>Worlds Team</v>
      </c>
      <c r="I17" s="3" t="str">
        <f>IF(OR(AND(AJ17&gt;=AN$29,AK17&gt;=AN$33,AJ17&lt;&gt;"",AI17=""),AND(AL17&gt;=AN$29,AM17&gt;=AN$33,AL17&lt;&gt;"",AI17=""),AND(BF17&gt;=BJ$29,BG17&gt;=BJ$33,BF17&lt;&gt;"",BE17=""),AND(BH17&gt;=BJ$29,BI17&gt;=BJ$33,BH17&lt;&gt;"",BE17=""),AND(CB17&gt;=CF$29,CC17&gt;=CF$33,CB17&lt;&gt;"",CA17=""),AND(CD17&gt;=CF$29,CE17&gt;=CF$33,CD17&lt;&gt;""),AND(DC17&gt;=DJ$29,DD17&gt;=DJ$33,DC17&lt;&gt;""),AND(DH17&gt;=DJ$29,DI17&gt;=DJ$33,DH17&lt;&gt;""),AND(EE17&gt;=EL$29,EF17&gt;=EL$33,EE17&lt;&gt;""),AND(EJ17&gt;=EL$29,EK17&gt;=EL$33,EJ17&lt;&gt;""),AND(FG17&gt;=FN$29,FH17&gt;=FN$33,FG17&lt;&gt;""),AND(FL17&gt;=FN$29,FM17&gt;=FN$33,FL17&lt;&gt;""),AND(GI17&gt;=GP$29,GJ17&gt;=GP$33,GI17&lt;&gt;""),AND(GN17&gt;=GP$29,GO17&gt;=GP$33,GN17&lt;&gt;""),AND(HK17&gt;=HR$29,HL17&gt;=HR$33,HK17&lt;&gt;""),AND(HP17&gt;=HR$29,HQ17&gt;=HR$33,HP17&lt;&gt;""),AND(IM17&gt;=IT$29,IN17&gt;=IT$33,IM17&lt;&gt;""),AND(IR17&gt;=IT$29,IS17&gt;=IT$33,IR17&lt;&gt;""),AND(JO17&gt;=JV$29,JP17&gt;=JV$33,JO17&lt;&gt;""),AND(JT17&gt;=JV$29,JU17&gt;=JV$33,JT17&lt;&gt;""),AND(KQ17&gt;=KX$29,KR17&gt;=KX$33,KQ17&lt;&gt;""),AND(KV17&gt;=KX$29,KW17&gt;=KX$33,KV17&lt;&gt;""),AND(LS17&gt;=LZ$29,LT17&gt;=LZ$33,LS17&lt;&gt;""),AND(LX17&gt;=LZ$29,LY17&gt;=LZ$33,LX17&lt;&gt;""),AND(MU17&gt;=NB$29,MV17&gt;=NB$33,MU17&lt;&gt;""),AND(MZ17&gt;=NB$29,NA17&gt;=NB$33,MZ17&lt;&gt;""),AND(NW17&gt;=OD$29,NX17&gt;=OD$33,NW17&lt;&gt;""),AND(OB17&gt;=OD$29,OC17&gt;=OD$33,OB17&lt;&gt;""),AND(OY17&gt;=PF$29,OZ17&gt;=PF$33,OY17&lt;&gt;""),AND(PD17&gt;=PF$29,PE17&gt;=PF$33,PD17&lt;&gt;""),AND(QA17&gt;=QH$29,QB17&gt;=QH$33,QA17&lt;&gt;""),AND(QF17&gt;=QH$29,QG17&gt;=QH$33,QF17&lt;&gt;""),AND(RC17&gt;=RJ$29,RD17&gt;=RJ$33,RC17&lt;&gt;""),AND(RH17&gt;=RJ$29,RI17&gt;=RJ$33,RH17&lt;&gt;""),AND(SE17&gt;=SL$29,SF17&gt;=SL$33,SE17&lt;&gt;""),AND(SJ17&gt;=SL$29,SK17&gt;=SL$33,SJ17&lt;&gt;"")),"P","")</f>
        <v>P</v>
      </c>
      <c r="J17" s="8">
        <f>IF(COUNT(AK17,BG17,CC17)&gt;0,LARGE((AK17,BG17,CC17),1),0)</f>
        <v>48.5</v>
      </c>
      <c r="K17" s="8" t="str">
        <f>IF(J17=0,"",IF(J17=CC17,$BK$1,IF(J17=BG17,$AO$1,IF(J17=AK17,$S$1,""))))</f>
        <v>2025 Nationals</v>
      </c>
      <c r="L17" s="8">
        <f>IF(COUNT(AK17,BG17,CC17)&gt;1,LARGE((AK17,BG17,CC17),2),0)</f>
        <v>0</v>
      </c>
      <c r="M17" s="8" t="str">
        <f>IF(K17=0,"",IF(AND(L17=J17,L17=AK17,K17=BG17),$S$1,IF(AND(L17=J17,L17=AK17,L17=CC17),$S$1,IF(AND(L17=J17,L17=CC17,L17=BG17),$AO$1,IF(L17=CC17,$BK$1,IF(L17=BG17,$AO$1,IF(L17=AK17,$S$1,"")))))))</f>
        <v/>
      </c>
      <c r="N17" s="8">
        <f>IF(MAX(AM17,BI17,CE17)&gt;0,MAX(AM17,BI17,CE17),0)</f>
        <v>49.3</v>
      </c>
      <c r="O17" s="8" t="str">
        <f>IF(N17=0,"",IF(N17=CE17,$BK$1,IF(N17=BI17,$AO$1,IF(N17=AM17,$S$1,""))))</f>
        <v>2025 Nationals</v>
      </c>
      <c r="P17" s="8" t="str">
        <f>IF(MAX(CG17:CH17)&gt;0,MAX(CG17:CH17),"")</f>
        <v/>
      </c>
      <c r="Q17" s="11" t="str">
        <f>IF(P17="","",IF(P17=CG17,"("&amp;CG$2&amp;")",IF(P17=CH17,"("&amp;CH$2&amp;")")))</f>
        <v/>
      </c>
      <c r="R17" s="8" t="str">
        <f>IF(P17="","",IF(P17=CG17,IF(P17+IF(L17="",0,L17)=SF17,$RK$1,IF(P17+IF(L17="",0,L17)=RD17,$QI$1,IF(P17+IF(L17="",0,L17)=QB17,$PG$1,IF(P17+IF(L17="",0,L17)=OZ17,$OE$1,IF(P17+IF(L17="",0,L17)=NX17,$NC$1,IF(P17+IF(L17="",0,L17)=MV17,$MA$1,IF(P17+IF(L17="",0,L17)=LT17,$KY$1,IF(P17+IF(L17="",0,L17)=KR17,$JW$1,IF(P17+IF(L17="",0,L17)=JP17,$IU$1,IF(P17+IF(L17="",0,L17)=IN17,$HS$1,IF(P17+IF(L17="",0,L17)=HL17,$GQ$1,IF(P17+IF(L17="",0,L17)=GJ17,$FO$1,IF(P17+IF(L17="",0,L17)=FH17,$EM$1,IF(P17+IF(L17="",0,L17)=EF17,$DK$1,IF(P17+IF(L17="",0,L17)=DD17,$CI$1))))))))))))))),IF(P17=CH17,IF(P17+IF(N17="",0,N17)=SK17,$RK$1,IF(P17+IF(N17="",0,N17)=RI17,$QI$1,IF(P17+IF(N17="",0,N17)=QG17,$PG$1,IF(P17+IF(N17="",0,N17)=PE17,$OE$1,IF(P17+IF(N17="",0,N17)=OC17,$NC$1,IF(P17+IF(N17="",0,N17)=NA17,$MA$1,IF(P17+IF(N17="",0,N17)=LY17,$KY$1,IF(P17+IF(N17="",0,N17)=KW17,$JW$1,IF(P17+IF(N17="",0,N17)=JU17,$IU$1,IF(P17+IF(N17="",0,N17)=IS17,$HS$1,IF(P17+IF(N17="",0,N17)=HQ17,$GQ$1,IF(P17+IF(N17="",0,N17)=GO17,$FO$1,IF(P17+IF(N17="",0,N17)=FM17,$EM$1,IF(P17+IF(N17="",0,N17)=EK17,$DK$1,IF(P17+IF(N17="",0,N17)=DI17,$CI$1))))))))))))))))))</f>
        <v/>
      </c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27"/>
      <c r="AJ17" s="40" t="str">
        <f>IF(SUM(T17,X17)&gt;0,SUM(T17,X17),"")</f>
        <v/>
      </c>
      <c r="AK17" s="40" t="str">
        <f>IF(SUM(S17:T17,V17:X17,Z17)-U17-Y17&gt;0,SUM(S17:T17,V17:X17,Z17)-U17-Y17,"")</f>
        <v/>
      </c>
      <c r="AL17" s="40" t="str">
        <f>IF(SUM(AB17,AF17)&gt;0,SUM(AB17,AF17),"")</f>
        <v/>
      </c>
      <c r="AM17" s="40" t="str">
        <f>IF(SUM(AA17:AB17,AD17:AF17,AH17)-SUM(AC17,AG17)&gt;0,SUM(AA17:AB17,AD17:AF17,AH17)-SUM(AC17,AG17),"")</f>
        <v/>
      </c>
      <c r="AN17" s="40" t="str">
        <f>IF(SUM(AK17,AM17)&gt;0,SUM(AK17,AM17),"")</f>
        <v/>
      </c>
      <c r="AO17" s="18">
        <v>18.7</v>
      </c>
      <c r="AP17" s="18">
        <v>6</v>
      </c>
      <c r="AQ17" s="18">
        <v>0</v>
      </c>
      <c r="AR17" s="18">
        <v>0</v>
      </c>
      <c r="AS17" s="18">
        <v>18.600000000000001</v>
      </c>
      <c r="AT17" s="18">
        <v>5.2</v>
      </c>
      <c r="AU17" s="18">
        <v>0</v>
      </c>
      <c r="AV17" s="18">
        <v>0</v>
      </c>
      <c r="AW17" s="18">
        <v>18.600000000000001</v>
      </c>
      <c r="AX17" s="18">
        <v>6.4</v>
      </c>
      <c r="AY17" s="18">
        <v>0.2</v>
      </c>
      <c r="AZ17" s="18">
        <v>0</v>
      </c>
      <c r="BA17" s="18">
        <v>18.5</v>
      </c>
      <c r="BB17" s="18">
        <v>6</v>
      </c>
      <c r="BC17" s="18">
        <v>0</v>
      </c>
      <c r="BD17" s="18">
        <v>0</v>
      </c>
      <c r="BE17" s="28"/>
      <c r="BF17" s="11">
        <f>IF(SUM(AP17,AT17)&gt;0,SUM(AP17,AT17),"")</f>
        <v>11.2</v>
      </c>
      <c r="BG17" s="11">
        <f>IF(SUM(AO17:AP17,AR17:AT17,AV17)-AQ17-AU17&gt;0,SUM(AO17:AP17,AR17:AT17,AV17)-AQ17-AU17,"")</f>
        <v>48.5</v>
      </c>
      <c r="BH17" s="11">
        <f>IF(SUM(AX17,BB17)&gt;0,SUM(AX17,BB17),"")</f>
        <v>12.4</v>
      </c>
      <c r="BI17" s="11">
        <f>IF(SUM(AW17:AX17,AZ17:BB17,BD17)-SUM(AY17,BC17)&gt;0,SUM(AW17:AX17,AZ17:BB17,BD17)-SUM(AY17,BC17),"")</f>
        <v>49.3</v>
      </c>
      <c r="BJ17" s="11">
        <f>IF(SUM(BG17,BI17)&gt;0,SUM(BG17,BI17),"")</f>
        <v>97.8</v>
      </c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27"/>
      <c r="CB17" s="40" t="str">
        <f>IF(SUM(BL17,BP17)&gt;0,SUM(BL17,BP17),"")</f>
        <v/>
      </c>
      <c r="CC17" s="40" t="str">
        <f>IF(SUM(BK17:BL17,BN17:BP17,BR17)-BM17-BQ17&gt;0,SUM(BK17:BL17,BN17:BP17,BR17)-BM17-BQ17,"")</f>
        <v/>
      </c>
      <c r="CD17" s="40" t="str">
        <f>IF(SUM(BT17,BX17)&gt;0,SUM(BT17,BX17),"")</f>
        <v/>
      </c>
      <c r="CE17" s="40" t="str">
        <f>IF(SUM(BS17:BT17,BV17:BX17,BZ17)-SUM(BU17,BY17)&gt;0,SUM(BS17:BT17,BV17:BX17,BZ17)-SUM(BU17,BY17),"")</f>
        <v/>
      </c>
      <c r="CF17" s="40" t="str">
        <f>IF(SUM(CC17,CE17)&gt;0,SUM(CC17,CE17),"")</f>
        <v/>
      </c>
      <c r="CG17" s="51" t="str">
        <f>IF(MAX(DD17,EF17,FH17,GJ17,HL17,IN17,JP17,KR17,LT17,MV17,NX17,OZ17,QB17,RD17,SF17)-IF(L17="",0,L17)&gt;0.001,MAX(DD17,EF17,FH17,GJ17,HL17,IN17,JP17,KR17,LT17,MV17,NX17,OZ17,QB17,RD17,SF17)-IF(L17="",0,L17),"")</f>
        <v/>
      </c>
      <c r="CH17" s="51" t="str">
        <f>IF(MAX(DI17,EK17,FM17,GO17,HQ17,IS17,JU17,KW17,LY17,NA17,OC17,PE17,QG17,RI17,SK17)-IF(N17="",0,N17)&gt;0.001,MAX(DI17,EK17,FM17,GO17,HQ17,IS17,JU17,KW17,LY17,NA17,OC17,PE17,QG17,RI17,SK17)-IF(N17="",0,N17),"")</f>
        <v/>
      </c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40" t="str">
        <f>IF(SUM(CJ17,CN17)&gt;0,SUM(CJ17,CN17),"")</f>
        <v/>
      </c>
      <c r="DD17" s="40" t="str">
        <f>IF(SUM(CI17:CJ17,CL17:CN17,CP17)-CK17-CO17&gt;0,SUM(CI17:CJ17,CL17:CN17,CP17)-CK17-CO17,"")</f>
        <v/>
      </c>
      <c r="DE17" s="40" t="str">
        <f>IF(SUM(CQ17:CR17,CT17)-CS17&gt;0,SUM(CQ17:CR17,CT17)-CS17,"")</f>
        <v/>
      </c>
      <c r="DF17" s="40" t="str">
        <f>IF(SUM(CJ17,CN17,CR17)&gt;0,SUM(CJ17,CN17,CR17),"")</f>
        <v/>
      </c>
      <c r="DG17" s="40" t="str">
        <f>IF(SUM(DD17,DE17)&gt;0,SUM(DD17,DE17),"")</f>
        <v/>
      </c>
      <c r="DH17" s="40" t="str">
        <f>IF(SUM(CV17,CZ17)&gt;0,SUM(CV17,CZ17),"")</f>
        <v/>
      </c>
      <c r="DI17" s="40" t="str">
        <f>IF(SUM(CU17:CV17,CX17:CZ17,DB17)-SUM(CW17,DA17)&gt;0,SUM(CU17:CV17,CX17:CZ17,DB17)-SUM(CW17,DA17),"")</f>
        <v/>
      </c>
      <c r="DJ17" s="40" t="str">
        <f>IF(SUM(DD17,DE17,DI17)&gt;0,SUM(DD17,DE17,DI17),"")</f>
        <v/>
      </c>
      <c r="DK17" s="18"/>
      <c r="DL17" s="18"/>
      <c r="DM17" s="18"/>
      <c r="DN17" s="18"/>
      <c r="DO17" s="18"/>
      <c r="DP17" s="18"/>
      <c r="DQ17" s="18"/>
      <c r="DR17" s="18"/>
      <c r="DS17" s="18"/>
      <c r="DT17" s="18"/>
      <c r="DU17" s="18"/>
      <c r="DV17" s="18"/>
      <c r="DW17" s="18"/>
      <c r="DX17" s="18"/>
      <c r="DY17" s="18"/>
      <c r="DZ17" s="18"/>
      <c r="EA17" s="18"/>
      <c r="EB17" s="18"/>
      <c r="EC17" s="18"/>
      <c r="ED17" s="18"/>
      <c r="EE17" s="11" t="str">
        <f>IF(SUM(DL17,DP17)&gt;0,SUM(DL17,DP17),"")</f>
        <v/>
      </c>
      <c r="EF17" s="11" t="str">
        <f>IF(SUM(DK17:DL17,DN17:DP17,DR17)-DM17-DQ17&gt;0,SUM(DK17:DL17,DN17:DP17,DR17)-DM17-DQ17,"")</f>
        <v/>
      </c>
      <c r="EG17" s="11" t="str">
        <f>IF(SUM(DS17:DT17,DV17)-DU17&gt;0,SUM(DS17:DT17,DV17)-DU17,"")</f>
        <v/>
      </c>
      <c r="EH17" s="11" t="str">
        <f>IF(SUM(DL17,DP17,DT17)&gt;0,SUM(DL17,DP17,DT17),"")</f>
        <v/>
      </c>
      <c r="EI17" s="11" t="str">
        <f>IF(SUM(EF17,EG17)&gt;0,SUM(EF17,EG17),"")</f>
        <v/>
      </c>
      <c r="EJ17" s="11" t="str">
        <f>IF(SUM(DX17,EB17)&gt;0,SUM(DX17,EB17),"")</f>
        <v/>
      </c>
      <c r="EK17" s="11" t="str">
        <f>IF(SUM(DW17:DX17,DZ17:EB17,ED17)-SUM(DY17,EC17)&gt;0,SUM(DW17:DX17,DZ17:EB17,ED17)-SUM(DY17,EC17),"")</f>
        <v/>
      </c>
      <c r="EL17" s="11" t="str">
        <f>IF(SUM(EF17,EG17,EK17)&gt;0,SUM(EF17,EG17,EK17),"")</f>
        <v/>
      </c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7"/>
      <c r="FG17" s="40" t="str">
        <f>IF(SUM(EN17,ER17)&gt;0,SUM(EN17,ER17),"")</f>
        <v/>
      </c>
      <c r="FH17" s="40" t="str">
        <f>IF(SUM(EM17:EN17,EP17:ER17,ET17)-EO17-ES17&gt;0,SUM(EM17:EN17,EP17:ER17,ET17)-EO17-ES17,"")</f>
        <v/>
      </c>
      <c r="FI17" s="40" t="str">
        <f>IF(SUM(EU17:EV17,EX17)-EW17&gt;0,SUM(EU17:EV17,EX17)-EW17,"")</f>
        <v/>
      </c>
      <c r="FJ17" s="40" t="str">
        <f>IF(SUM(EN17,ER17,EV17)&gt;0,SUM(EN17,ER17,EV17),"")</f>
        <v/>
      </c>
      <c r="FK17" s="40" t="str">
        <f>IF(SUM(FH17,FI17)&gt;0,SUM(FH17,FI17),"")</f>
        <v/>
      </c>
      <c r="FL17" s="40" t="str">
        <f>IF(SUM(EZ17,FD17)&gt;0,SUM(EZ17,FD17),"")</f>
        <v/>
      </c>
      <c r="FM17" s="40" t="str">
        <f>IF(SUM(EY17:EZ17,FB17:FD17,FF17)-SUM(FA17,FE17)&gt;0,SUM(EY17:EZ17,FB17:FD17,FF17)-SUM(FA17,FE17),"")</f>
        <v/>
      </c>
      <c r="FN17" s="40" t="str">
        <f>IF(SUM(FH17,FI17,FM17)&gt;0,SUM(FH17,FI17,FM17),"")</f>
        <v/>
      </c>
      <c r="FO17" s="18"/>
      <c r="FP17" s="18"/>
      <c r="FQ17" s="18"/>
      <c r="FR17" s="18"/>
      <c r="FS17" s="18"/>
      <c r="FT17" s="18"/>
      <c r="FU17" s="18"/>
      <c r="FV17" s="18"/>
      <c r="FW17" s="18"/>
      <c r="FX17" s="18"/>
      <c r="FY17" s="18"/>
      <c r="FZ17" s="18"/>
      <c r="GA17" s="18"/>
      <c r="GB17" s="18"/>
      <c r="GC17" s="18"/>
      <c r="GD17" s="18"/>
      <c r="GE17" s="18"/>
      <c r="GF17" s="18"/>
      <c r="GG17" s="18"/>
      <c r="GH17" s="18"/>
      <c r="GI17" s="11" t="str">
        <f>IF(SUM(FP17,FT17)&gt;0,SUM(FP17,FT17),"")</f>
        <v/>
      </c>
      <c r="GJ17" s="11" t="str">
        <f>IF(SUM(FO17:FP17,FR17:FT17,FV17)-FQ17-FU17&gt;0,SUM(FO17:FP17,FR17:FT17,FV17)-FQ17-FU17,"")</f>
        <v/>
      </c>
      <c r="GK17" s="11" t="str">
        <f>IF(SUM(FW17:FX17,FZ17)-FY17&gt;0,SUM(FW17:FX17,FZ17)-FY17,"")</f>
        <v/>
      </c>
      <c r="GL17" s="11" t="str">
        <f>IF(SUM(FP17,FT17,FX17)&gt;0,SUM(FP17,FT17,FX17),"")</f>
        <v/>
      </c>
      <c r="GM17" s="11" t="str">
        <f>IF(SUM(GJ17,GK17)&gt;0,SUM(GJ17,GK17),"")</f>
        <v/>
      </c>
      <c r="GN17" s="11" t="str">
        <f>IF(SUM(GB17,GF17)&gt;0,SUM(GB17,GF17),"")</f>
        <v/>
      </c>
      <c r="GO17" s="11" t="str">
        <f>IF(SUM(GA17:GB17,GD17:GF17,GH17)-SUM(GC17,GG17)&gt;0,SUM(GA17:GB17,GD17:GF17,GH17)-SUM(GC17,GG17),"")</f>
        <v/>
      </c>
      <c r="GP17" s="11" t="str">
        <f>IF(SUM(GJ17,GK17,GO17)&gt;0,SUM(GJ17,GK17,GO17),"")</f>
        <v/>
      </c>
      <c r="GQ17" s="17"/>
      <c r="GR17" s="17"/>
      <c r="GS17" s="17"/>
      <c r="GT17" s="17"/>
      <c r="GU17" s="17"/>
      <c r="GV17" s="17"/>
      <c r="GW17" s="17"/>
      <c r="GX17" s="17"/>
      <c r="GY17" s="17"/>
      <c r="GZ17" s="17"/>
      <c r="HA17" s="17"/>
      <c r="HB17" s="17"/>
      <c r="HC17" s="17"/>
      <c r="HD17" s="17"/>
      <c r="HE17" s="17"/>
      <c r="HF17" s="17"/>
      <c r="HG17" s="17"/>
      <c r="HH17" s="17"/>
      <c r="HI17" s="17"/>
      <c r="HJ17" s="17"/>
      <c r="HK17" s="40" t="str">
        <f>IF(SUM(GR17,GV17)&gt;0,SUM(GR17,GV17),"")</f>
        <v/>
      </c>
      <c r="HL17" s="40" t="str">
        <f>IF(SUM(GQ17:GR17,GT17:GV17,GX17)-GS17-GW17&gt;0,SUM(GQ17:GR17,GT17:GV17,GX17)-GS17-GW17,"")</f>
        <v/>
      </c>
      <c r="HM17" s="40" t="str">
        <f>IF(SUM(GY17:GZ17,HB17)-HA17&gt;0,SUM(GY17:GZ17,HB17)-HA17,"")</f>
        <v/>
      </c>
      <c r="HN17" s="40" t="str">
        <f>IF(SUM(GR17,GV17,GZ17)&gt;0,SUM(GR17,GV17,GZ17),"")</f>
        <v/>
      </c>
      <c r="HO17" s="40" t="str">
        <f>IF(SUM(HL17,HM17)&gt;0,SUM(HL17,HM17),"")</f>
        <v/>
      </c>
      <c r="HP17" s="40" t="str">
        <f>IF(SUM(HD17,HH17)&gt;0,SUM(HD17,HH17),"")</f>
        <v/>
      </c>
      <c r="HQ17" s="40" t="str">
        <f>IF(SUM(HC17:HD17,HF17:HH17,HJ17)-SUM(HE17,HI17)&gt;0,SUM(HC17:HD17,HF17:HH17,HJ17)-SUM(HE17,HI17),"")</f>
        <v/>
      </c>
      <c r="HR17" s="40" t="str">
        <f>IF(SUM(HL17,HM17,HQ17)&gt;0,SUM(HL17,HM17,HQ17),"")</f>
        <v/>
      </c>
      <c r="HS17" s="18"/>
      <c r="HT17" s="18"/>
      <c r="HU17" s="18"/>
      <c r="HV17" s="18"/>
      <c r="HW17" s="18"/>
      <c r="HX17" s="18"/>
      <c r="HY17" s="18"/>
      <c r="HZ17" s="18"/>
      <c r="IA17" s="18"/>
      <c r="IB17" s="18"/>
      <c r="IC17" s="18"/>
      <c r="ID17" s="18"/>
      <c r="IE17" s="18"/>
      <c r="IF17" s="18"/>
      <c r="IG17" s="18"/>
      <c r="IH17" s="18"/>
      <c r="II17" s="18"/>
      <c r="IJ17" s="18"/>
      <c r="IK17" s="18"/>
      <c r="IL17" s="18"/>
      <c r="IM17" s="11" t="str">
        <f>IF(SUM(HT17,HX17)&gt;0,SUM(HT17,HX17),"")</f>
        <v/>
      </c>
      <c r="IN17" s="11" t="str">
        <f>IF(SUM(HS17:HT17,HV17:HX17,HZ17)-HU17-HY17&gt;0,SUM(HS17:HT17,HV17:HX17,HZ17)-HU17-HY17,"")</f>
        <v/>
      </c>
      <c r="IO17" s="11" t="str">
        <f>IF(SUM(IA17:IB17,ID17)-IC17&gt;0,SUM(IA17:IB17,ID17)-IC17,"")</f>
        <v/>
      </c>
      <c r="IP17" s="11" t="str">
        <f>IF(SUM(HT17,HX17,IB17)&gt;0,SUM(HT17,HX17,IB17),"")</f>
        <v/>
      </c>
      <c r="IQ17" s="11" t="str">
        <f>IF(SUM(IN17,IO17)&gt;0,SUM(IN17,IO17),"")</f>
        <v/>
      </c>
      <c r="IR17" s="11" t="str">
        <f>IF(SUM(IF17,IJ17)&gt;0,SUM(IF17,IJ17),"")</f>
        <v/>
      </c>
      <c r="IS17" s="11" t="str">
        <f>IF(SUM(IE17:IF17,IH17:IJ17,IL17)-SUM(IG17,IK17)&gt;0,SUM(IE17:IF17,IH17:IJ17,IL17)-SUM(IG17,IK17),"")</f>
        <v/>
      </c>
      <c r="IT17" s="11" t="str">
        <f>IF(SUM(IN17,IO17,IS17)&gt;0,SUM(IN17,IO17,IS17),"")</f>
        <v/>
      </c>
      <c r="IU17" s="17"/>
      <c r="IV17" s="17"/>
      <c r="IW17" s="17"/>
      <c r="IX17" s="17"/>
      <c r="IY17" s="17"/>
      <c r="IZ17" s="17"/>
      <c r="JA17" s="17"/>
      <c r="JB17" s="17"/>
      <c r="JC17" s="17"/>
      <c r="JD17" s="17"/>
      <c r="JE17" s="17"/>
      <c r="JF17" s="17"/>
      <c r="JG17" s="17"/>
      <c r="JH17" s="17"/>
      <c r="JI17" s="17"/>
      <c r="JJ17" s="17"/>
      <c r="JK17" s="17"/>
      <c r="JL17" s="17"/>
      <c r="JM17" s="17"/>
      <c r="JN17" s="17"/>
      <c r="JO17" s="40" t="str">
        <f>IF(SUM(IV17,IZ17)&gt;0,SUM(IV17,IZ17),"")</f>
        <v/>
      </c>
      <c r="JP17" s="40" t="str">
        <f>IF(SUM(IU17:IV17,IX17:IZ17,JB17)-IW17-JA17&gt;0,SUM(IU17:IV17,IX17:IZ17,JB17)-IW17-JA17,"")</f>
        <v/>
      </c>
      <c r="JQ17" s="40" t="str">
        <f>IF(SUM(JC17:JD17,JF17)-JE17&gt;0,SUM(JC17:JD17,JF17)-JE17,"")</f>
        <v/>
      </c>
      <c r="JR17" s="40" t="str">
        <f>IF(SUM(IV17,IZ17,JD17)&gt;0,SUM(IV17,IZ17,JD17),"")</f>
        <v/>
      </c>
      <c r="JS17" s="40" t="str">
        <f>IF(SUM(JP17,JQ17)&gt;0,SUM(JP17,JQ17),"")</f>
        <v/>
      </c>
      <c r="JT17" s="40" t="str">
        <f>IF(SUM(JH17,JL17)&gt;0,SUM(JH17,JL17),"")</f>
        <v/>
      </c>
      <c r="JU17" s="40" t="str">
        <f>IF(SUM(JG17:JH17,JJ17:JL17,JN17)-SUM(JI17,JM17)&gt;0,SUM(JG17:JH17,JJ17:JL17,JN17)-SUM(JI17,JM17),"")</f>
        <v/>
      </c>
      <c r="JV17" s="40" t="str">
        <f>IF(SUM(JP17,JQ17,JU17)&gt;0,SUM(JP17,JQ17,JU17),"")</f>
        <v/>
      </c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8"/>
      <c r="KM17" s="18"/>
      <c r="KN17" s="18"/>
      <c r="KO17" s="18"/>
      <c r="KP17" s="18"/>
      <c r="KQ17" s="11" t="str">
        <f>IF(SUM(JX17,KB17)&gt;0,SUM(JX17,KB17),"")</f>
        <v/>
      </c>
      <c r="KR17" s="11" t="str">
        <f>IF(SUM(JW17:JX17,JZ17:KB17,KD17)-JY17-KC17&gt;0,SUM(JW17:JX17,JZ17:KB17,KD17)-JY17-KC17,"")</f>
        <v/>
      </c>
      <c r="KS17" s="11" t="str">
        <f>IF(SUM(KE17:KF17,KH17)-KG17&gt;0,SUM(KE17:KF17,KH17)-KG17,"")</f>
        <v/>
      </c>
      <c r="KT17" s="11" t="str">
        <f>IF(SUM(JX17,KB17,KF17)&gt;0,SUM(JX17,KB17,KF17),"")</f>
        <v/>
      </c>
      <c r="KU17" s="11" t="str">
        <f>IF(SUM(KR17,KS17)&gt;0,SUM(KR17,KS17),"")</f>
        <v/>
      </c>
      <c r="KV17" s="11" t="str">
        <f>IF(SUM(KJ17,KN17)&gt;0,SUM(KJ17,KN17),"")</f>
        <v/>
      </c>
      <c r="KW17" s="11" t="str">
        <f>IF(SUM(KI17:KJ17,KL17:KN17,KP17)-SUM(KK17,KO17)&gt;0,SUM(KI17:KJ17,KL17:KN17,KP17)-SUM(KK17,KO17),"")</f>
        <v/>
      </c>
      <c r="KX17" s="11" t="str">
        <f>IF(SUM(KR17,KS17,KW17)&gt;0,SUM(KR17,KS17,KW17),"")</f>
        <v/>
      </c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40" t="str">
        <f>IF(SUM(KZ17,LD17)&gt;0,SUM(KZ17,LD17),"")</f>
        <v/>
      </c>
      <c r="LT17" s="40" t="str">
        <f>IF(SUM(KY17:KZ17,LB17:LD17,LF17)-LA17-LE17&gt;0,SUM(KY17:KZ17,LB17:LD17,LF17)-LA17-LE17,"")</f>
        <v/>
      </c>
      <c r="LU17" s="40" t="str">
        <f>IF(SUM(LG17:LH17,LJ17)-LI17&gt;0,SUM(LG17:LH17,LJ17)-LI17,"")</f>
        <v/>
      </c>
      <c r="LV17" s="40" t="str">
        <f>IF(SUM(KZ17,LD17,LH17)&gt;0,SUM(KZ17,LD17,LH17),"")</f>
        <v/>
      </c>
      <c r="LW17" s="40" t="str">
        <f>IF(SUM(LT17,LU17)&gt;0,SUM(LT17,LU17),"")</f>
        <v/>
      </c>
      <c r="LX17" s="40" t="str">
        <f>IF(SUM(LL17,LP17)&gt;0,SUM(LL17,LP17),"")</f>
        <v/>
      </c>
      <c r="LY17" s="40" t="str">
        <f>IF(SUM(LK17:LL17,LN17:LP17,LR17)-SUM(LM17,LQ17)&gt;0,SUM(LK17:LL17,LN17:LP17,LR17)-SUM(LM17,LQ17),"")</f>
        <v/>
      </c>
      <c r="LZ17" s="40" t="str">
        <f>IF(SUM(LT17,LU17,LY17)&gt;0,SUM(LT17,LU17,LY17),"")</f>
        <v/>
      </c>
      <c r="MA17" s="18"/>
      <c r="MB17" s="18"/>
      <c r="MC17" s="18"/>
      <c r="MD17" s="18"/>
      <c r="ME17" s="18"/>
      <c r="MF17" s="18"/>
      <c r="MG17" s="18"/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1" t="str">
        <f>IF(SUM(MB17,MF17)&gt;0,SUM(MB17,MF17),"")</f>
        <v/>
      </c>
      <c r="MV17" s="11" t="str">
        <f>IF(SUM(MA17:MB17,MD17:MF17,MH17)-MC17-MG17&gt;0,SUM(MA17:MB17,MD17:MF17,MH17)-MC17-MG17,"")</f>
        <v/>
      </c>
      <c r="MW17" s="11" t="str">
        <f>IF(SUM(MI17:MJ17,ML17)-MK17&gt;0,SUM(MI17:MJ17,ML17)-MK17,"")</f>
        <v/>
      </c>
      <c r="MX17" s="11" t="str">
        <f>IF(SUM(MB17,MF17,MJ17)&gt;0,SUM(MB17,MF17,MJ17),"")</f>
        <v/>
      </c>
      <c r="MY17" s="11" t="str">
        <f>IF(SUM(MV17,MW17)&gt;0,SUM(MV17,MW17),"")</f>
        <v/>
      </c>
      <c r="MZ17" s="11" t="str">
        <f>IF(SUM(MN17,MR17)&gt;0,SUM(MN17,MR17),"")</f>
        <v/>
      </c>
      <c r="NA17" s="11" t="str">
        <f>IF(SUM(MM17:MN17,MP17:MR17,MT17)-SUM(MO17,MS17)&gt;0,SUM(MM17:MN17,MP17:MR17,MT17)-SUM(MO17,MS17),"")</f>
        <v/>
      </c>
      <c r="NB17" s="11" t="str">
        <f>IF(SUM(MV17,MW17,NA17)&gt;0,SUM(MV17,MW17,NA17),"")</f>
        <v/>
      </c>
      <c r="NC17" s="17"/>
      <c r="ND17" s="17"/>
      <c r="NE17" s="17"/>
      <c r="NF17" s="17"/>
      <c r="NG17" s="17"/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40" t="str">
        <f>IF(SUM(ND17,NH17)&gt;0,SUM(ND17,NH17),"")</f>
        <v/>
      </c>
      <c r="NX17" s="40" t="str">
        <f>IF(SUM(NC17:ND17,NF17:NH17,NJ17)-NE17-NI17&gt;0,SUM(NC17:ND17,NF17:NH17,NJ17)-NE17-NI17,"")</f>
        <v/>
      </c>
      <c r="NY17" s="40" t="str">
        <f>IF(SUM(NK17:NL17,NN17)-NM17&gt;0,SUM(NK17:NL17,NN17)-NM17,"")</f>
        <v/>
      </c>
      <c r="NZ17" s="40" t="str">
        <f>IF(SUM(ND17,NH17,NL17)&gt;0,SUM(ND17,NH17,NL17),"")</f>
        <v/>
      </c>
      <c r="OA17" s="40" t="str">
        <f>IF(SUM(NX17,NY17)&gt;0,SUM(NX17,NY17),"")</f>
        <v/>
      </c>
      <c r="OB17" s="40" t="str">
        <f>IF(SUM(NP17,NT17)&gt;0,SUM(NP17,NT17),"")</f>
        <v/>
      </c>
      <c r="OC17" s="40" t="str">
        <f>IF(SUM(NO17:NP17,NR17:NT17,NV17)-SUM(NQ17,NU17)&gt;0,SUM(NO17:NP17,NR17:NT17,NV17)-SUM(NQ17,NU17),"")</f>
        <v/>
      </c>
      <c r="OD17" s="40" t="str">
        <f>IF(SUM(NX17,NY17,OC17)&gt;0,SUM(NX17,NY17,OC17),"")</f>
        <v/>
      </c>
      <c r="OE17" s="18"/>
      <c r="OF17" s="18"/>
      <c r="OG17" s="18"/>
      <c r="OH17" s="18"/>
      <c r="OI17" s="18"/>
      <c r="OJ17" s="18"/>
      <c r="OK17" s="18"/>
      <c r="OL17" s="18"/>
      <c r="OM17" s="18"/>
      <c r="ON17" s="18"/>
      <c r="OO17" s="18"/>
      <c r="OP17" s="18"/>
      <c r="OQ17" s="18"/>
      <c r="OR17" s="18"/>
      <c r="OS17" s="18"/>
      <c r="OT17" s="18"/>
      <c r="OU17" s="18"/>
      <c r="OV17" s="18"/>
      <c r="OW17" s="18"/>
      <c r="OX17" s="18"/>
      <c r="OY17" s="11" t="str">
        <f>IF(SUM(OF17,OJ17)&gt;0,SUM(OF17,OJ17),"")</f>
        <v/>
      </c>
      <c r="OZ17" s="11" t="str">
        <f>IF(SUM(OE17:OF17,OH17:OJ17,OL17)-OG17-OK17&gt;0,SUM(OE17:OF17,OH17:OJ17,OL17)-OG17-OK17,"")</f>
        <v/>
      </c>
      <c r="PA17" s="11" t="str">
        <f>IF(SUM(OM17:ON17,OP17)-OO17&gt;0,SUM(OM17:ON17,OP17)-OO17,"")</f>
        <v/>
      </c>
      <c r="PB17" s="11" t="str">
        <f>IF(SUM(OF17,OJ17,ON17)&gt;0,SUM(OF17,OJ17,ON17),"")</f>
        <v/>
      </c>
      <c r="PC17" s="11" t="str">
        <f>IF(SUM(OZ17,PA17)&gt;0,SUM(OZ17,PA17),"")</f>
        <v/>
      </c>
      <c r="PD17" s="11" t="str">
        <f>IF(SUM(OR17,OV17)&gt;0,SUM(OR17,OV17),"")</f>
        <v/>
      </c>
      <c r="PE17" s="11" t="str">
        <f>IF(SUM(OQ17:OR17,OT17:OV17,OX17)-SUM(OS17,OW17)&gt;0,SUM(OQ17:OR17,OT17:OV17,OX17)-SUM(OS17,OW17),"")</f>
        <v/>
      </c>
      <c r="PF17" s="11" t="str">
        <f>IF(SUM(OZ17,PA17,PE17)&gt;0,SUM(OZ17,PA17,PE17),"")</f>
        <v/>
      </c>
      <c r="PG17" s="17"/>
      <c r="PH17" s="17"/>
      <c r="PI17" s="17"/>
      <c r="PJ17" s="17"/>
      <c r="PK17" s="17"/>
      <c r="PL17" s="17"/>
      <c r="PM17" s="17"/>
      <c r="PN17" s="17"/>
      <c r="PO17" s="17"/>
      <c r="PP17" s="17"/>
      <c r="PQ17" s="17"/>
      <c r="PR17" s="17"/>
      <c r="PS17" s="17"/>
      <c r="PT17" s="17"/>
      <c r="PU17" s="17"/>
      <c r="PV17" s="17"/>
      <c r="PW17" s="17"/>
      <c r="PX17" s="17"/>
      <c r="PY17" s="17"/>
      <c r="PZ17" s="17"/>
      <c r="QA17" s="40" t="str">
        <f>IF(SUM(PH17,PL17)&gt;0,SUM(PH17,PL17),"")</f>
        <v/>
      </c>
      <c r="QB17" s="40" t="str">
        <f>IF(SUM(PG17:PH17,PJ17:PL17,PN17)-PI17-PM17&gt;0,SUM(PG17:PH17,PJ17:PL17,PN17)-PI17-PM17,"")</f>
        <v/>
      </c>
      <c r="QC17" s="40" t="str">
        <f>IF(SUM(PO17:PP17,PR17)-PQ17&gt;0,SUM(PO17:PP17,PR17)-PQ17,"")</f>
        <v/>
      </c>
      <c r="QD17" s="40" t="str">
        <f>IF(SUM(PH17,PL17,PP17)&gt;0,SUM(PH17,PL17,PP17),"")</f>
        <v/>
      </c>
      <c r="QE17" s="40" t="str">
        <f>IF(SUM(QB17,QC17)&gt;0,SUM(QB17,QC17),"")</f>
        <v/>
      </c>
      <c r="QF17" s="40" t="str">
        <f>IF(SUM(PT17,PX17)&gt;0,SUM(PT17,PX17),"")</f>
        <v/>
      </c>
      <c r="QG17" s="40" t="str">
        <f>IF(SUM(PS17:PT17,PV17:PX17,PZ17)-SUM(PU17,PY17)&gt;0,SUM(PS17:PT17,PV17:PX17,PZ17)-SUM(PU17,PY17),"")</f>
        <v/>
      </c>
      <c r="QH17" s="40" t="str">
        <f>IF(SUM(QB17,QC17,QG17)&gt;0,SUM(QB17,QC17,QG17),"")</f>
        <v/>
      </c>
      <c r="QI17" s="18"/>
      <c r="QJ17" s="18"/>
      <c r="QK17" s="18"/>
      <c r="QL17" s="18"/>
      <c r="QM17" s="18"/>
      <c r="QN17" s="18"/>
      <c r="QO17" s="18"/>
      <c r="QP17" s="18"/>
      <c r="QQ17" s="18"/>
      <c r="QR17" s="18"/>
      <c r="QS17" s="18"/>
      <c r="QT17" s="18"/>
      <c r="QU17" s="18"/>
      <c r="QV17" s="18"/>
      <c r="QW17" s="18"/>
      <c r="QX17" s="18"/>
      <c r="QY17" s="18"/>
      <c r="QZ17" s="18"/>
      <c r="RA17" s="18"/>
      <c r="RB17" s="18"/>
      <c r="RC17" s="11" t="str">
        <f>IF(SUM(QJ17,QN17)&gt;0,SUM(QJ17,QN17),"")</f>
        <v/>
      </c>
      <c r="RD17" s="11" t="str">
        <f>IF(SUM(QI17:QJ17,QL17:QN17,QP17)-QK17-QO17&gt;0,SUM(QI17:QJ17,QL17:QN17,QP17)-QK17-QO17,"")</f>
        <v/>
      </c>
      <c r="RE17" s="11" t="str">
        <f>IF(SUM(QQ17:QR17,QT17)-QS17&gt;0,SUM(QQ17:QR17,QT17)-QS17,"")</f>
        <v/>
      </c>
      <c r="RF17" s="11" t="str">
        <f>IF(SUM(QJ17,QN17,QR17)&gt;0,SUM(QJ17,QN17,QR17),"")</f>
        <v/>
      </c>
      <c r="RG17" s="11" t="str">
        <f>IF(SUM(RD17,RE17)&gt;0,SUM(RD17,RE17),"")</f>
        <v/>
      </c>
      <c r="RH17" s="11" t="str">
        <f>IF(SUM(QV17,QZ17)&gt;0,SUM(QV17,QZ17),"")</f>
        <v/>
      </c>
      <c r="RI17" s="11" t="str">
        <f>IF(SUM(QU17:QV17,QX17:QZ17,RB17)-SUM(QW17,RA17)&gt;0,SUM(QU17:QV17,QX17:QZ17,RB17)-SUM(QW17,RA17),"")</f>
        <v/>
      </c>
      <c r="RJ17" s="11" t="str">
        <f>IF(SUM(RD17,RE17,RI17)&gt;0,SUM(RD17,RE17,RI17),"")</f>
        <v/>
      </c>
      <c r="RK17" s="17"/>
      <c r="RL17" s="17"/>
      <c r="RM17" s="17"/>
      <c r="RN17" s="17"/>
      <c r="RO17" s="17"/>
      <c r="RP17" s="17"/>
      <c r="RQ17" s="17"/>
      <c r="RR17" s="17"/>
      <c r="RS17" s="17"/>
      <c r="RT17" s="17"/>
      <c r="RU17" s="17"/>
      <c r="RV17" s="17"/>
      <c r="RW17" s="17"/>
      <c r="RX17" s="17"/>
      <c r="RY17" s="17"/>
      <c r="RZ17" s="17"/>
      <c r="SA17" s="17"/>
      <c r="SB17" s="17"/>
      <c r="SC17" s="17"/>
      <c r="SD17" s="17"/>
      <c r="SE17" s="40" t="str">
        <f>IF(SUM(RL17,RP17)&gt;0,SUM(RL17,RP17),"")</f>
        <v/>
      </c>
      <c r="SF17" s="40" t="str">
        <f>IF(SUM(RK17:RL17,RN17:RP17,RR17)-RM17-RQ17&gt;0,SUM(RK17:RL17,RN17:RP17,RR17)-RM17-RQ17,"")</f>
        <v/>
      </c>
      <c r="SG17" s="40" t="str">
        <f>IF(SUM(RS17:RT17,RV17)-RU17&gt;0,SUM(RS17:RT17,RV17)-RU17,"")</f>
        <v/>
      </c>
      <c r="SH17" s="40" t="str">
        <f>IF(SUM(RL17,RP17,RT17)&gt;0,SUM(RL17,RP17,RT17),"")</f>
        <v/>
      </c>
      <c r="SI17" s="40" t="str">
        <f>IF(SUM(SF17,SG17)&gt;0,SUM(SF17,SG17),"")</f>
        <v/>
      </c>
      <c r="SJ17" s="40" t="str">
        <f>IF(SUM(RX17,SB17)&gt;0,SUM(RX17,SB17),"")</f>
        <v/>
      </c>
      <c r="SK17" s="40" t="str">
        <f>IF(SUM(RW17:RX17,RZ17:SB17,SD17)-SUM(RY17,SC17)&gt;0,SUM(RW17:RX17,RZ17:SB17,SD17)-SUM(RY17,SC17),"")</f>
        <v/>
      </c>
      <c r="SL17" s="40" t="str">
        <f>IF(SUM(SF17,SG17,SK17)&gt;0,SUM(SF17,SG17,SK17),"")</f>
        <v/>
      </c>
      <c r="SM17" s="26">
        <f>IF($CA17="P",BK17,(BK17+AO17)/2)</f>
        <v>9.35</v>
      </c>
      <c r="SN17" s="26">
        <f>IF($CA17="P",BL17,(BL17+AP17)/2)</f>
        <v>3</v>
      </c>
      <c r="SO17" s="26">
        <f>IF($CA17="P",BM17,(BM17+AQ17)/2)</f>
        <v>0</v>
      </c>
      <c r="SP17" s="26">
        <f>IF($CA17="P",BN17,(BN17+AR17)/2)</f>
        <v>0</v>
      </c>
      <c r="SQ17" s="26">
        <f>IF($CA17="P",BO17,(BO17+AS17)/2)</f>
        <v>9.3000000000000007</v>
      </c>
      <c r="SR17" s="26">
        <f>IF($CA17="P",BP17,(BP17+AT17)/2)</f>
        <v>2.6</v>
      </c>
      <c r="SS17" s="26">
        <f>IF($CA17="P",BQ17,(BQ17+AU17)/2)</f>
        <v>0</v>
      </c>
      <c r="ST17" s="26">
        <f>IF($CA17="P",BR17,(BR17+AV17)/2)</f>
        <v>0</v>
      </c>
      <c r="SU17" s="26">
        <f>IF($CA17="P",BS17,(BS17+AW17)/2)</f>
        <v>9.3000000000000007</v>
      </c>
      <c r="SV17" s="26">
        <f>IF($CA17="P",BT17,(BT17+AX17)/2)</f>
        <v>3.2</v>
      </c>
      <c r="SW17" s="26">
        <f>IF($CA17="P",BU17,(BU17+AY17)/2)</f>
        <v>0.1</v>
      </c>
      <c r="SX17" s="26">
        <f>IF($CA17="P",BV17,(BV17+AZ17)/2)</f>
        <v>0</v>
      </c>
      <c r="SY17" s="26">
        <f>IF($CA17="P",BW17,(BW17+BA17)/2)</f>
        <v>9.25</v>
      </c>
      <c r="SZ17" s="26">
        <f>IF($CA17="P",BX17,(BX17+BB17)/2)</f>
        <v>3</v>
      </c>
      <c r="TA17" s="26">
        <f>IF($CA17="P",BY17,(BY17+BC17)/2)</f>
        <v>0</v>
      </c>
      <c r="TB17" s="26">
        <f>IF($CA17="P",BZ17,(BZ17+BD17)/2)</f>
        <v>0</v>
      </c>
      <c r="TC17" s="28" t="s">
        <v>53</v>
      </c>
      <c r="TD17" s="11">
        <f>IF(SUM(SN17,SR17)&gt;0,SUM(SN17,SR17),"")</f>
        <v>5.6</v>
      </c>
      <c r="TE17" s="11">
        <f>IF(SUM(SM17:SN17,SP17:SR17,ST17)-SO17-SS17&gt;0,SUM(SM17:SN17,SP17:SR17,ST17)-SO17-SS17,"")</f>
        <v>24.25</v>
      </c>
      <c r="TF17" s="11">
        <f>IF(SUM(SV17,SZ17)&gt;0,SUM(SV17,SZ17),"")</f>
        <v>6.2</v>
      </c>
      <c r="TG17" s="11">
        <f>IF(SUM(SU17:SV17,SX17:SZ17,TB17)-SUM(SW17,TA17)&gt;0,SUM(SU17:SV17,SX17:SZ17,TB17)-SUM(SW17,TA17),"")</f>
        <v>24.65</v>
      </c>
      <c r="TH17" s="11">
        <f>IF(SUM(TE17,TG17)&gt;0,SUM(TE17,TG17),"")</f>
        <v>48.9</v>
      </c>
    </row>
    <row r="18" spans="1:528" x14ac:dyDescent="0.2">
      <c r="A18" s="4" t="str" cm="1">
        <f t="array" ref="A18">IF(AND(H18&lt;&gt;"",H18&lt;&gt;"No DD"),SUMPRODUCT((H$4:H$26&lt;&gt;"")*(H$4:H$26&lt;&gt;"No DD")*(E$4:E$26&gt;E18))+1,IF(H18="No DD",SUMPRODUCT((H$4:H$26="No DD")*(E$4:E$26&gt;E18))+1+SUMPRODUCT((H$4:H$26&lt;&gt;"")*(H$4:H$26&lt;&gt;"No DD")),""))</f>
        <v/>
      </c>
      <c r="B18" s="5" t="s">
        <v>241</v>
      </c>
      <c r="C18" s="4" t="s">
        <v>36</v>
      </c>
      <c r="D18" s="4">
        <v>2005</v>
      </c>
      <c r="E18" s="9">
        <f>SUM(J18:P18)+SUM(J18:M18)*0.0000001+SUM(J18)*0.0000000000001</f>
        <v>141.00000946000478</v>
      </c>
      <c r="F18" s="3" t="str">
        <f>IF(OR(AND(AJ18&gt;=AN$28,AK18&gt;=AN$32,AJ18&lt;&gt;"",AI18=""),AND(AL18&gt;=AN$28,AM18&gt;=AN$32,AL18&lt;&gt;"",AI18=""),AND(BF18&gt;=BJ$28,BG18&gt;=BJ$32,BF18&lt;&gt;"",BE18=""),AND(BH18&gt;=BJ$28,BI18&gt;=BJ$32,BH18&lt;&gt;"",BE18=""),AND(CB18&gt;=CF$28,CC18&gt;=CF$32,CB18&lt;&gt;"",CA18=""),AND(CD18&gt;=CF$28,CE18&gt;=CF$32,CD18&lt;&gt;""),AND(DC18&gt;=DJ$28,DD18&gt;=DJ$32,DC18&lt;&gt;""),AND(DH18&gt;=DJ$28,DI18&gt;=DJ$32,DH18&lt;&gt;""),AND(EE18&gt;=EL$28,EF18&gt;=EL$32,EE18&lt;&gt;""),AND(EJ18&gt;=EL$28,EK18&gt;=EL$32,EJ18&lt;&gt;""),AND(FG18&gt;=FN$28,FH18&gt;=FN$32,FG18&lt;&gt;""),AND(FL18&gt;=FN$28,FM18&gt;=FN$32,FL18&lt;&gt;""),AND(GI18&gt;=GP$28,GJ18&gt;=GP$32,GI18&lt;&gt;""),AND(GN18&gt;=GP$28,GO18&gt;=GP$32,GN18&lt;&gt;""),AND(HK18&gt;=HR$28,HL18&gt;=HR$32,HK18&lt;&gt;""),AND(HP18&gt;=HR$28,HQ18&gt;=HR$32,HP18&lt;&gt;""),AND(IM18&gt;=IT$28,IN18&gt;=IT$32,IM18&lt;&gt;""),AND(IR18&gt;=IT$28,IS18&gt;=IT$32,IR18&lt;&gt;""),AND(JO18&gt;=JV$28,JP18&gt;=JV$32,JO18&lt;&gt;""),AND(JT18&gt;=JV$28,JU18&gt;=JV$32,JT18&lt;&gt;""),AND(KQ18&gt;=KX$28,KR18&gt;=KX$32,KQ18&lt;&gt;""),AND(KV18&gt;=KX$28,KW18&gt;=KX$32,KV18&lt;&gt;""),AND(LS18&gt;=LZ$28,LT18&gt;=LZ$32,LS18&lt;&gt;""),AND(LX18&gt;=LZ$28,LY18&gt;=LZ$32,LX18&lt;&gt;""),AND(MU18&gt;=NB$28,MV18&gt;=NB$32,MU18&lt;&gt;""),AND(MZ18&gt;=NB$28,NA18&gt;=NB$32,MZ18&lt;&gt;""),AND(NW18&gt;=OD$28,NX18&gt;=OD$32,NW18&lt;&gt;""),AND(OB18&gt;=OD$28,OC18&gt;=OD$32,OB18&lt;&gt;""),AND(OY18&gt;=PF$28,OZ18&gt;=PF$32,OY18&lt;&gt;""),AND(PD18&gt;=PF$28,PE18&gt;=PF$32,PD18&lt;&gt;""),AND(QA18&gt;=QH$28,QB18&gt;=QH$32,QA18&lt;&gt;""),AND(QF18&gt;=QH$28,QG18&gt;=QH$32,QF18&lt;&gt;""),AND(RC18&gt;=RJ$28,RD18&gt;=RJ$32,RC18&lt;&gt;""),AND(RH18&gt;=RJ$28,RI18&gt;=RJ$32,RH18&lt;&gt;""),AND(SE18&gt;=SL$28,SF18&gt;=SL$32,SE18&lt;&gt;""),AND(SJ18&gt;=SL$28,SK18&gt;=SL$32,SJ18&lt;&gt;"")),"P","")</f>
        <v/>
      </c>
      <c r="G18" s="3" t="str">
        <f>IF(OR(AND(AK18&gt;=AN$32,AK18&lt;&gt;"",AI18=""),AND(AM18&gt;=AN$32,AM18&lt;&gt;"",AI18=""),AND(BG18&gt;=BJ$32,BG18&lt;&gt;"",BE18=""),AND(BI18&gt;=BJ$32,BI18&lt;&gt;"",BE18=""),AND(CC18&gt;=CF$32,CC18&lt;&gt;"",CA18=""),AND(CE18&gt;=CF$32,CE18&lt;&gt;"",CA18=""),AND(DD18&gt;=DJ$32,DD18&lt;&gt;""),AND(DI18&gt;=DJ$32,DI18&lt;&gt;""),AND(EF18&gt;=EL$32,EF18&lt;&gt;""),AND(EK18&gt;=EL$32,EK18&lt;&gt;""),AND(FH18&gt;=FN$32,FH18&lt;&gt;""),AND(FM18&gt;=FN$32,FM18&lt;&gt;""),AND(GJ18&gt;=GP$32,GJ18&lt;&gt;""),AND(GO18&gt;=GP$32,GO18&lt;&gt;""),AND(HL18&gt;=HR$32,HL18&lt;&gt;""),AND(HQ18&gt;=HR$32,HQ18&lt;&gt;""),AND(IN18&gt;=IT$32,IN18&lt;&gt;""),AND(IS18&gt;=IT$32,IS18&lt;&gt;""),AND(JP18&gt;=JV$32,JP18&lt;&gt;""),AND(JU18&gt;=JV$32,JU18&lt;&gt;""),AND(KR18&gt;=KX$32,KR18&lt;&gt;""),AND(KW18&gt;=KX$32,KW18&lt;&gt;""),AND(LT18&gt;=LZ$32,LT18&lt;&gt;""),AND(LY18&gt;=LZ$32,LY18&lt;&gt;""),AND(MV18&gt;=NB$32,MV18&lt;&gt;""),AND(NA18&gt;=NB$32,NA18&lt;&gt;""),AND(NX18&gt;=OD$32,NX18&lt;&gt;""),AND(OC18&gt;=OD$32,OC18&lt;&gt;""),AND(OZ18&gt;=PF$32,OZ18&lt;&gt;""),AND(PE18&gt;=PF$32,PE18&lt;&gt;""),AND(QB18&gt;=QH$32,QB18&lt;&gt;""),AND(QG18&gt;=QH$32,QG18&lt;&gt;""),AND(RD18&gt;=RJ$32,RD18&lt;&gt;""),AND(RI18&gt;=RJ$32,RI18&lt;&gt;""),AND(SF18&gt;=SL$32,SF18&lt;&gt;""),AND(SK18&gt;=SL$32,SK18&lt;&gt;"")),"P","")</f>
        <v/>
      </c>
      <c r="H18" s="36" t="str">
        <f>IF(AND(G18="P",F18=""),"No DD",IF(OR(AND(AJ18&gt;=AN$31,AK18&gt;=AN$35,AJ18&lt;&gt;"",AI18=""),AND(AL18&gt;=AN$31,AM18&gt;=AN$35,AL18&lt;&gt;"",AI18=""),AND(BF18&gt;=BJ$31,BG18&gt;=BJ$35,BF18&lt;&gt;"",BE18=""),AND(BH18&gt;=BJ$31,BI18&gt;=BJ$35,BH18&lt;&gt;"",BE18=""),AND(CB18&gt;=CF$31,CC18&gt;=CF$35,CB18&lt;&gt;"",CA18=""),AND(CD18&gt;=CF$31,CE18&gt;=CF$35,CD18&lt;&gt;""),AND(DC18&gt;=DJ$31,DD18&gt;=DJ$35,DC18&lt;&gt;""),AND(DH18&gt;=DJ$31,DI18&gt;=DJ$35,DH18&lt;&gt;""),AND(EE18&gt;=EL$31,EF18&gt;=EL$35,EE18&lt;&gt;""),AND(EJ18&gt;=EL$31,EK18&gt;=EL$35,EJ18&lt;&gt;""),AND(FG18&gt;=FN$31,FH18&gt;=FN$35,FG18&lt;&gt;""),AND(FL18&gt;=FN$31,FM18&gt;=FN$35,FL18&lt;&gt;""),AND(GI18&gt;=GP$31,GJ18&gt;=GP$35,GI18&lt;&gt;""),AND(GN18&gt;=GP$31,GO18&gt;=GP$35,GN18&lt;&gt;""),AND(HK18&gt;=HR$31,HL18&gt;=HR$35,HK18&lt;&gt;""),AND(HP18&gt;=HR$31,HQ18&gt;=HR$35,HP18&lt;&gt;""),AND(IM18&gt;=IT$31,IN18&gt;=IT$35,IM18&lt;&gt;""),AND(IR18&gt;=IT$31,IS18&gt;=IT$35,IR18&lt;&gt;""),AND(JO18&gt;=JV$31,JP18&gt;=JV$35,JO18&lt;&gt;""),AND(JT18&gt;=JV$31,JU18&gt;=JV$35,JT18&lt;&gt;""),AND(KQ18&gt;=KX$31,KR18&gt;=KX$35,KQ18&lt;&gt;""),AND(KV18&gt;=KX$31,KW18&gt;=KX$35,KV18&lt;&gt;""),AND(LS18&gt;=LZ$31,LT18&gt;=LZ$35,LS18&lt;&gt;""),AND(LX18&gt;=LZ$31,LY18&gt;=LZ$35,LX18&lt;&gt;""),AND(MU18&gt;=NB$31,MV18&gt;=NB$35,MU18&lt;&gt;""),AND(MZ18&gt;=NB$31,NA18&gt;=NB$35,MZ18&lt;&gt;""),AND(NW18&gt;=OD$31,NX18&gt;=OD$35,NW18&lt;&gt;""),AND(OB18&gt;=OD$31,OC18&gt;=OD$35,OB18&lt;&gt;""),AND(OY18&gt;=PF$31,OZ18&gt;=PF$35,OY18&lt;&gt;""),AND(PD18&gt;=PF$31,PE18&gt;=PF$35,PD18&lt;&gt;""),AND(QA18&gt;=QH$31,QB18&gt;=QH$35,QA18&lt;&gt;""),AND(QF18&gt;=QH$31,QG18&gt;=QH$35,QF18&lt;&gt;""),AND(RC18&gt;=RJ$31,RD18&gt;=RJ$35,RC18&lt;&gt;""),AND(RH18&gt;=RJ$31,RI18&gt;=RJ$35,RH18&lt;&gt;""),AND(SE18&gt;=SL$31,SF18&gt;=SL$35,SE18&lt;&gt;""),AND(SJ18&gt;=SL$31,SK18&gt;=SL$35,SJ18&lt;&gt;"")),"Merit",IF(OR(AND(AJ18&gt;=AN$30,AK18&gt;=AN$34,AJ18&lt;&gt;"",AI18=""),AND(AL18&gt;=AN$30,AM18&gt;=AN$34,AL18&lt;&gt;"",AI18=""),AND(BF18&gt;=BJ$30,BG18&gt;=BJ$34,BF18&lt;&gt;"",BE18=""),AND(BH18&gt;=BJ$30,BI18&gt;=BJ$34,BH18&lt;&gt;"",BE18=""),AND(CB18&gt;=CF$30,CC18&gt;=CF$34,CB18&lt;&gt;"",CA18=""),AND(CD18&gt;=CF$30,CE18&gt;=CF$34,CD18&lt;&gt;""),AND(DC18&gt;=DJ$30,DD18&gt;=DJ$34,DC18&lt;&gt;""),AND(DH18&gt;=DJ$30,DI18&gt;=DJ$34,DH18&lt;&gt;""),AND(EE18&gt;=EL$30,EF18&gt;=EL$34,EE18&lt;&gt;""),AND(EJ18&gt;=EL$30,EK18&gt;=EL$34,EJ18&lt;&gt;""),AND(FG18&gt;=FN$30,FH18&gt;=FN$34,FG18&lt;&gt;""),AND(FL18&gt;=FN$30,FM18&gt;=FN$34,FL18&lt;&gt;""),AND(GI18&gt;=GP$30,GJ18&gt;=GP$34,GI18&lt;&gt;""),AND(GN18&gt;=GP$30,GO18&gt;=GP$34,GN18&lt;&gt;""),AND(HK18&gt;=HR$30,HL18&gt;=HR$34,HK18&lt;&gt;""),AND(HP18&gt;=HR$30,HQ18&gt;=HR$34,HP18&lt;&gt;""),AND(IM18&gt;=IT$30,IN18&gt;=IT$34,IM18&lt;&gt;""),AND(IR18&gt;=IT$30,IS18&gt;=IT$34,IR18&lt;&gt;""),AND(JO18&gt;=JV$30,JP18&gt;=JV$34,JO18&lt;&gt;""),AND(JT18&gt;=JV$30,JU18&gt;=JV$34,JT18&lt;&gt;""),AND(KQ18&gt;=KX$30,KR18&gt;=KX$34,KQ18&lt;&gt;""),AND(KV18&gt;=KX$30,KW18&gt;=KX$34,KV18&lt;&gt;""),AND(LS18&gt;=LZ$30,LT18&gt;=LZ$34,LS18&lt;&gt;""),AND(LX18&gt;=LZ$30,LY18&gt;=LZ$34,LX18&lt;&gt;""),AND(MU18&gt;=NB$30,MV18&gt;=NB$34,MU18&lt;&gt;""),AND(MZ18&gt;=NB$30,NA18&gt;=NB$34,MZ18&lt;&gt;""),AND(NW18&gt;=OD$30,NX18&gt;=OD$34,NW18&lt;&gt;""),AND(OB18&gt;=OD$30,OC18&gt;=OD$34,OB18&lt;&gt;""),AND(OY18&gt;=PF$30,OZ18&gt;=PF$34,OY18&lt;&gt;""),AND(PD18&gt;=PF$30,PE18&gt;=PF$34,PD18&lt;&gt;""),AND(QA18&gt;=QH$30,QB18&gt;=QH$34,QA18&lt;&gt;""),AND(QF18&gt;=QH$30,QG18&gt;=QH$34,QF18&lt;&gt;""),AND(RC18&gt;=RJ$30,RD18&gt;=RJ$34,RC18&lt;&gt;""),AND(RH18&gt;=RJ$30,RI18&gt;=RJ$34,RH18&lt;&gt;""),AND(SE18&gt;=SL$30,SF18&gt;=SL$34,SE18&lt;&gt;""),AND(SJ18&gt;=SL$30,SK18&gt;=SL$34,SJ18&lt;&gt;"")),"Excellence",IF(I18="P","Worlds Team",IF(F18="P","National Team","")))))</f>
        <v/>
      </c>
      <c r="I18" s="3" t="str">
        <f>IF(OR(AND(AJ18&gt;=AN$29,AK18&gt;=AN$33,AJ18&lt;&gt;"",AI18=""),AND(AL18&gt;=AN$29,AM18&gt;=AN$33,AL18&lt;&gt;"",AI18=""),AND(BF18&gt;=BJ$29,BG18&gt;=BJ$33,BF18&lt;&gt;"",BE18=""),AND(BH18&gt;=BJ$29,BI18&gt;=BJ$33,BH18&lt;&gt;"",BE18=""),AND(CB18&gt;=CF$29,CC18&gt;=CF$33,CB18&lt;&gt;"",CA18=""),AND(CD18&gt;=CF$29,CE18&gt;=CF$33,CD18&lt;&gt;""),AND(DC18&gt;=DJ$29,DD18&gt;=DJ$33,DC18&lt;&gt;""),AND(DH18&gt;=DJ$29,DI18&gt;=DJ$33,DH18&lt;&gt;""),AND(EE18&gt;=EL$29,EF18&gt;=EL$33,EE18&lt;&gt;""),AND(EJ18&gt;=EL$29,EK18&gt;=EL$33,EJ18&lt;&gt;""),AND(FG18&gt;=FN$29,FH18&gt;=FN$33,FG18&lt;&gt;""),AND(FL18&gt;=FN$29,FM18&gt;=FN$33,FL18&lt;&gt;""),AND(GI18&gt;=GP$29,GJ18&gt;=GP$33,GI18&lt;&gt;""),AND(GN18&gt;=GP$29,GO18&gt;=GP$33,GN18&lt;&gt;""),AND(HK18&gt;=HR$29,HL18&gt;=HR$33,HK18&lt;&gt;""),AND(HP18&gt;=HR$29,HQ18&gt;=HR$33,HP18&lt;&gt;""),AND(IM18&gt;=IT$29,IN18&gt;=IT$33,IM18&lt;&gt;""),AND(IR18&gt;=IT$29,IS18&gt;=IT$33,IR18&lt;&gt;""),AND(JO18&gt;=JV$29,JP18&gt;=JV$33,JO18&lt;&gt;""),AND(JT18&gt;=JV$29,JU18&gt;=JV$33,JT18&lt;&gt;""),AND(KQ18&gt;=KX$29,KR18&gt;=KX$33,KQ18&lt;&gt;""),AND(KV18&gt;=KX$29,KW18&gt;=KX$33,KV18&lt;&gt;""),AND(LS18&gt;=LZ$29,LT18&gt;=LZ$33,LS18&lt;&gt;""),AND(LX18&gt;=LZ$29,LY18&gt;=LZ$33,LX18&lt;&gt;""),AND(MU18&gt;=NB$29,MV18&gt;=NB$33,MU18&lt;&gt;""),AND(MZ18&gt;=NB$29,NA18&gt;=NB$33,MZ18&lt;&gt;""),AND(NW18&gt;=OD$29,NX18&gt;=OD$33,NW18&lt;&gt;""),AND(OB18&gt;=OD$29,OC18&gt;=OD$33,OB18&lt;&gt;""),AND(OY18&gt;=PF$29,OZ18&gt;=PF$33,OY18&lt;&gt;""),AND(PD18&gt;=PF$29,PE18&gt;=PF$33,PD18&lt;&gt;""),AND(QA18&gt;=QH$29,QB18&gt;=QH$33,QA18&lt;&gt;""),AND(QF18&gt;=QH$29,QG18&gt;=QH$33,QF18&lt;&gt;""),AND(RC18&gt;=RJ$29,RD18&gt;=RJ$33,RC18&lt;&gt;""),AND(RH18&gt;=RJ$29,RI18&gt;=RJ$33,RH18&lt;&gt;""),AND(SE18&gt;=SL$29,SF18&gt;=SL$33,SE18&lt;&gt;""),AND(SJ18&gt;=SL$29,SK18&gt;=SL$33,SJ18&lt;&gt;"")),"P","")</f>
        <v/>
      </c>
      <c r="J18" s="8">
        <f>IF(COUNT(AK18,BG18,CC18)&gt;0,LARGE((AK18,BG18,CC18),1),0)</f>
        <v>47.8</v>
      </c>
      <c r="K18" s="8" t="str">
        <f>IF(J18=0,"",IF(J18=CC18,$BK$1,IF(J18=BG18,$AO$1,IF(J18=AK18,$S$1,""))))</f>
        <v>2025 3rd Domestic Trial</v>
      </c>
      <c r="L18" s="8">
        <f>IF(COUNT(AK18,BG18,CC18)&gt;1,LARGE((AK18,BG18,CC18),2),0)</f>
        <v>46.8</v>
      </c>
      <c r="M18" s="8" t="str">
        <f>IF(K18=0,"",IF(AND(L18=J18,L18=AK18,K18=BG18),$S$1,IF(AND(L18=J18,L18=AK18,L18=CC18),$S$1,IF(AND(L18=J18,L18=CC18,L18=BG18),$AO$1,IF(L18=CC18,$BK$1,IF(L18=BG18,$AO$1,IF(L18=AK18,$S$1,"")))))))</f>
        <v>2025 Elite Canada</v>
      </c>
      <c r="N18" s="8">
        <f>IF(MAX(AM18,BI18,CE18)&gt;0,MAX(AM18,BI18,CE18),0)</f>
        <v>46.4</v>
      </c>
      <c r="O18" s="8" t="str">
        <f>IF(N18=0,"",IF(N18=CE18,$BK$1,IF(N18=BI18,$AO$1,IF(N18=AM18,$S$1,""))))</f>
        <v>2025 Elite Canada</v>
      </c>
      <c r="P18" s="8" t="str">
        <f>IF(MAX(CG18:CH18)&gt;0,MAX(CG18:CH18),"")</f>
        <v/>
      </c>
      <c r="Q18" s="11" t="str">
        <f>IF(P18="","",IF(P18=CG18,"("&amp;CG$2&amp;")",IF(P18=CH18,"("&amp;CH$2&amp;")")))</f>
        <v/>
      </c>
      <c r="R18" s="8" t="str">
        <f>IF(P18="","",IF(P18=CG18,IF(P18+IF(L18="",0,L18)=SF18,$RK$1,IF(P18+IF(L18="",0,L18)=RD18,$QI$1,IF(P18+IF(L18="",0,L18)=QB18,$PG$1,IF(P18+IF(L18="",0,L18)=OZ18,$OE$1,IF(P18+IF(L18="",0,L18)=NX18,$NC$1,IF(P18+IF(L18="",0,L18)=MV18,$MA$1,IF(P18+IF(L18="",0,L18)=LT18,$KY$1,IF(P18+IF(L18="",0,L18)=KR18,$JW$1,IF(P18+IF(L18="",0,L18)=JP18,$IU$1,IF(P18+IF(L18="",0,L18)=IN18,$HS$1,IF(P18+IF(L18="",0,L18)=HL18,$GQ$1,IF(P18+IF(L18="",0,L18)=GJ18,$FO$1,IF(P18+IF(L18="",0,L18)=FH18,$EM$1,IF(P18+IF(L18="",0,L18)=EF18,$DK$1,IF(P18+IF(L18="",0,L18)=DD18,$CI$1))))))))))))))),IF(P18=CH18,IF(P18+IF(N18="",0,N18)=SK18,$RK$1,IF(P18+IF(N18="",0,N18)=RI18,$QI$1,IF(P18+IF(N18="",0,N18)=QG18,$PG$1,IF(P18+IF(N18="",0,N18)=PE18,$OE$1,IF(P18+IF(N18="",0,N18)=OC18,$NC$1,IF(P18+IF(N18="",0,N18)=NA18,$MA$1,IF(P18+IF(N18="",0,N18)=LY18,$KY$1,IF(P18+IF(N18="",0,N18)=KW18,$JW$1,IF(P18+IF(N18="",0,N18)=JU18,$IU$1,IF(P18+IF(N18="",0,N18)=IS18,$HS$1,IF(P18+IF(N18="",0,N18)=HQ18,$GQ$1,IF(P18+IF(N18="",0,N18)=GO18,$FO$1,IF(P18+IF(N18="",0,N18)=FM18,$EM$1,IF(P18+IF(N18="",0,N18)=EK18,$DK$1,IF(P18+IF(N18="",0,N18)=DI18,$CI$1))))))))))))))))))</f>
        <v/>
      </c>
      <c r="S18" s="19">
        <v>18.3</v>
      </c>
      <c r="T18" s="19">
        <v>5.6</v>
      </c>
      <c r="U18" s="19">
        <v>0.6</v>
      </c>
      <c r="V18" s="19">
        <v>0</v>
      </c>
      <c r="W18" s="19">
        <v>18.5</v>
      </c>
      <c r="X18" s="19">
        <v>5.2</v>
      </c>
      <c r="Y18" s="19">
        <v>0.2</v>
      </c>
      <c r="Z18" s="19">
        <v>0</v>
      </c>
      <c r="AA18" s="19">
        <v>18.5</v>
      </c>
      <c r="AB18" s="19">
        <v>5.6</v>
      </c>
      <c r="AC18" s="19">
        <v>0.6</v>
      </c>
      <c r="AD18" s="19">
        <v>0</v>
      </c>
      <c r="AE18" s="19">
        <v>17.7</v>
      </c>
      <c r="AF18" s="19">
        <v>5.2</v>
      </c>
      <c r="AG18" s="19">
        <v>0</v>
      </c>
      <c r="AH18" s="19">
        <v>0</v>
      </c>
      <c r="AI18" s="27"/>
      <c r="AJ18" s="40">
        <f>IF(SUM(T18,X18)&gt;0,SUM(T18,X18),"")</f>
        <v>10.8</v>
      </c>
      <c r="AK18" s="40">
        <f>IF(SUM(S18:T18,V18:X18,Z18)-U18-Y18&gt;0,SUM(S18:T18,V18:X18,Z18)-U18-Y18,"")</f>
        <v>46.8</v>
      </c>
      <c r="AL18" s="40">
        <f>IF(SUM(AB18,AF18)&gt;0,SUM(AB18,AF18),"")</f>
        <v>10.8</v>
      </c>
      <c r="AM18" s="40">
        <f>IF(SUM(AA18:AB18,AD18:AF18,AH18)-SUM(AC18,AG18)&gt;0,SUM(AA18:AB18,AD18:AF18,AH18)-SUM(AC18,AG18),"")</f>
        <v>46.4</v>
      </c>
      <c r="AN18" s="40">
        <f>IF(SUM(AK18,AM18)&gt;0,SUM(AK18,AM18),"")</f>
        <v>93.199999999999989</v>
      </c>
      <c r="AO18" s="18">
        <v>16.399999999999999</v>
      </c>
      <c r="AP18" s="18">
        <v>4.8</v>
      </c>
      <c r="AQ18" s="18">
        <v>0.8</v>
      </c>
      <c r="AR18" s="18">
        <v>0</v>
      </c>
      <c r="AS18" s="18">
        <v>18.399999999999999</v>
      </c>
      <c r="AT18" s="18">
        <v>5.6</v>
      </c>
      <c r="AU18" s="18">
        <v>0.2</v>
      </c>
      <c r="AV18" s="18">
        <v>0</v>
      </c>
      <c r="AW18" s="18"/>
      <c r="AX18" s="18"/>
      <c r="AY18" s="18"/>
      <c r="AZ18" s="18"/>
      <c r="BA18" s="18"/>
      <c r="BB18" s="18"/>
      <c r="BC18" s="18"/>
      <c r="BD18" s="18"/>
      <c r="BE18" s="28"/>
      <c r="BF18" s="11">
        <f>IF(SUM(AP18,AT18)&gt;0,SUM(AP18,AT18),"")</f>
        <v>10.399999999999999</v>
      </c>
      <c r="BG18" s="11">
        <f>IF(SUM(AO18:AP18,AR18:AT18,AV18)-AQ18-AU18&gt;0,SUM(AO18:AP18,AR18:AT18,AV18)-AQ18-AU18,"")</f>
        <v>44.199999999999996</v>
      </c>
      <c r="BH18" s="11" t="str">
        <f>IF(SUM(AX18,BB18)&gt;0,SUM(AX18,BB18),"")</f>
        <v/>
      </c>
      <c r="BI18" s="11" t="str">
        <f>IF(SUM(AW18:AX18,AZ18:BB18,BD18)-SUM(AY18,BC18)&gt;0,SUM(AW18:AX18,AZ18:BB18,BD18)-SUM(AY18,BC18),"")</f>
        <v/>
      </c>
      <c r="BJ18" s="11">
        <f>IF(SUM(BG18,BI18)&gt;0,SUM(BG18,BI18),"")</f>
        <v>44.199999999999996</v>
      </c>
      <c r="BK18" s="19">
        <v>18.3</v>
      </c>
      <c r="BL18" s="19">
        <v>5.6</v>
      </c>
      <c r="BM18" s="19">
        <v>0.2</v>
      </c>
      <c r="BN18" s="19">
        <v>0</v>
      </c>
      <c r="BO18" s="19">
        <v>18.3</v>
      </c>
      <c r="BP18" s="19">
        <v>6</v>
      </c>
      <c r="BQ18" s="19">
        <v>0.2</v>
      </c>
      <c r="BR18" s="19">
        <v>0</v>
      </c>
      <c r="BS18" s="19">
        <v>17.600000000000001</v>
      </c>
      <c r="BT18" s="19">
        <v>5.6</v>
      </c>
      <c r="BU18" s="19">
        <v>0.8</v>
      </c>
      <c r="BV18" s="19">
        <v>0</v>
      </c>
      <c r="BW18" s="19">
        <v>15.1</v>
      </c>
      <c r="BX18" s="19">
        <v>2.4</v>
      </c>
      <c r="BY18" s="19">
        <v>0</v>
      </c>
      <c r="BZ18" s="19">
        <v>0</v>
      </c>
      <c r="CA18" s="27"/>
      <c r="CB18" s="40">
        <f>IF(SUM(BL18,BP18)&gt;0,SUM(BL18,BP18),"")</f>
        <v>11.6</v>
      </c>
      <c r="CC18" s="40">
        <f>IF(SUM(BK18:BL18,BN18:BP18,BR18)-BM18-BQ18&gt;0,SUM(BK18:BL18,BN18:BP18,BR18)-BM18-BQ18,"")</f>
        <v>47.8</v>
      </c>
      <c r="CD18" s="40">
        <f>IF(SUM(BT18,BX18)&gt;0,SUM(BT18,BX18),"")</f>
        <v>8</v>
      </c>
      <c r="CE18" s="40">
        <f>IF(SUM(BS18:BT18,BV18:BX18,BZ18)-SUM(BU18,BY18)&gt;0,SUM(BS18:BT18,BV18:BX18,BZ18)-SUM(BU18,BY18),"")</f>
        <v>39.900000000000006</v>
      </c>
      <c r="CF18" s="40">
        <f>IF(SUM(CC18,CE18)&gt;0,SUM(CC18,CE18),"")</f>
        <v>87.7</v>
      </c>
      <c r="CG18" s="51" t="str">
        <f>IF(MAX(DD18,EF18,FH18,GJ18,HL18,IN18,JP18,KR18,LT18,MV18,NX18,OZ18,QB18,RD18,SF18)-IF(L18="",0,L18)&gt;0.001,MAX(DD18,EF18,FH18,GJ18,HL18,IN18,JP18,KR18,LT18,MV18,NX18,OZ18,QB18,RD18,SF18)-IF(L18="",0,L18),"")</f>
        <v/>
      </c>
      <c r="CH18" s="51" t="str">
        <f>IF(MAX(DI18,EK18,FM18,GO18,HQ18,IS18,JU18,KW18,LY18,NA18,OC18,PE18,QG18,RI18,SK18)-IF(N18="",0,N18)&gt;0.001,MAX(DI18,EK18,FM18,GO18,HQ18,IS18,JU18,KW18,LY18,NA18,OC18,PE18,QG18,RI18,SK18)-IF(N18="",0,N18),"")</f>
        <v/>
      </c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40" t="str">
        <f>IF(SUM(CJ18,CN18)&gt;0,SUM(CJ18,CN18),"")</f>
        <v/>
      </c>
      <c r="DD18" s="40" t="str">
        <f>IF(SUM(CI18:CJ18,CL18:CN18,CP18)-CK18-CO18&gt;0,SUM(CI18:CJ18,CL18:CN18,CP18)-CK18-CO18,"")</f>
        <v/>
      </c>
      <c r="DE18" s="40" t="str">
        <f>IF(SUM(CQ18:CR18,CT18)-CS18&gt;0,SUM(CQ18:CR18,CT18)-CS18,"")</f>
        <v/>
      </c>
      <c r="DF18" s="40" t="str">
        <f>IF(SUM(CJ18,CN18,CR18)&gt;0,SUM(CJ18,CN18,CR18),"")</f>
        <v/>
      </c>
      <c r="DG18" s="40" t="str">
        <f>IF(SUM(DD18,DE18)&gt;0,SUM(DD18,DE18),"")</f>
        <v/>
      </c>
      <c r="DH18" s="40" t="str">
        <f>IF(SUM(CV18,CZ18)&gt;0,SUM(CV18,CZ18),"")</f>
        <v/>
      </c>
      <c r="DI18" s="40" t="str">
        <f>IF(SUM(CU18:CV18,CX18:CZ18,DB18)-SUM(CW18,DA18)&gt;0,SUM(CU18:CV18,CX18:CZ18,DB18)-SUM(CW18,DA18),"")</f>
        <v/>
      </c>
      <c r="DJ18" s="40" t="str">
        <f>IF(SUM(DD18,DE18,DI18)&gt;0,SUM(DD18,DE18,DI18),"")</f>
        <v/>
      </c>
      <c r="DK18" s="18"/>
      <c r="DL18" s="18"/>
      <c r="DM18" s="18"/>
      <c r="DN18" s="18"/>
      <c r="DO18" s="18"/>
      <c r="DP18" s="18"/>
      <c r="DQ18" s="18"/>
      <c r="DR18" s="18"/>
      <c r="DS18" s="18"/>
      <c r="DT18" s="18"/>
      <c r="DU18" s="18"/>
      <c r="DV18" s="18"/>
      <c r="DW18" s="18"/>
      <c r="DX18" s="18"/>
      <c r="DY18" s="18"/>
      <c r="DZ18" s="18"/>
      <c r="EA18" s="18"/>
      <c r="EB18" s="18"/>
      <c r="EC18" s="18"/>
      <c r="ED18" s="18"/>
      <c r="EE18" s="11" t="str">
        <f>IF(SUM(DL18,DP18)&gt;0,SUM(DL18,DP18),"")</f>
        <v/>
      </c>
      <c r="EF18" s="11" t="str">
        <f>IF(SUM(DK18:DL18,DN18:DP18,DR18)-DM18-DQ18&gt;0,SUM(DK18:DL18,DN18:DP18,DR18)-DM18-DQ18,"")</f>
        <v/>
      </c>
      <c r="EG18" s="11" t="str">
        <f>IF(SUM(DS18:DT18,DV18)-DU18&gt;0,SUM(DS18:DT18,DV18)-DU18,"")</f>
        <v/>
      </c>
      <c r="EH18" s="11" t="str">
        <f>IF(SUM(DL18,DP18,DT18)&gt;0,SUM(DL18,DP18,DT18),"")</f>
        <v/>
      </c>
      <c r="EI18" s="11" t="str">
        <f>IF(SUM(EF18,EG18)&gt;0,SUM(EF18,EG18),"")</f>
        <v/>
      </c>
      <c r="EJ18" s="11" t="str">
        <f>IF(SUM(DX18,EB18)&gt;0,SUM(DX18,EB18),"")</f>
        <v/>
      </c>
      <c r="EK18" s="11" t="str">
        <f>IF(SUM(DW18:DX18,DZ18:EB18,ED18)-SUM(DY18,EC18)&gt;0,SUM(DW18:DX18,DZ18:EB18,ED18)-SUM(DY18,EC18),"")</f>
        <v/>
      </c>
      <c r="EL18" s="11" t="str">
        <f>IF(SUM(EF18,EG18,EK18)&gt;0,SUM(EF18,EG18,EK18),"")</f>
        <v/>
      </c>
      <c r="EM18" s="17"/>
      <c r="EN18" s="17"/>
      <c r="EO18" s="17"/>
      <c r="EP18" s="17"/>
      <c r="EQ18" s="17"/>
      <c r="ER18" s="17"/>
      <c r="ES18" s="17"/>
      <c r="ET18" s="17"/>
      <c r="EU18" s="17"/>
      <c r="EV18" s="17"/>
      <c r="EW18" s="17"/>
      <c r="EX18" s="17"/>
      <c r="EY18" s="17"/>
      <c r="EZ18" s="17"/>
      <c r="FA18" s="17"/>
      <c r="FB18" s="17"/>
      <c r="FC18" s="17"/>
      <c r="FD18" s="17"/>
      <c r="FE18" s="17"/>
      <c r="FF18" s="17"/>
      <c r="FG18" s="40" t="str">
        <f>IF(SUM(EN18,ER18)&gt;0,SUM(EN18,ER18),"")</f>
        <v/>
      </c>
      <c r="FH18" s="40" t="str">
        <f>IF(SUM(EM18:EN18,EP18:ER18,ET18)-EO18-ES18&gt;0,SUM(EM18:EN18,EP18:ER18,ET18)-EO18-ES18,"")</f>
        <v/>
      </c>
      <c r="FI18" s="40" t="str">
        <f>IF(SUM(EU18:EV18,EX18)-EW18&gt;0,SUM(EU18:EV18,EX18)-EW18,"")</f>
        <v/>
      </c>
      <c r="FJ18" s="40" t="str">
        <f>IF(SUM(EN18,ER18,EV18)&gt;0,SUM(EN18,ER18,EV18),"")</f>
        <v/>
      </c>
      <c r="FK18" s="40" t="str">
        <f>IF(SUM(FH18,FI18)&gt;0,SUM(FH18,FI18),"")</f>
        <v/>
      </c>
      <c r="FL18" s="40" t="str">
        <f>IF(SUM(EZ18,FD18)&gt;0,SUM(EZ18,FD18),"")</f>
        <v/>
      </c>
      <c r="FM18" s="40" t="str">
        <f>IF(SUM(EY18:EZ18,FB18:FD18,FF18)-SUM(FA18,FE18)&gt;0,SUM(EY18:EZ18,FB18:FD18,FF18)-SUM(FA18,FE18),"")</f>
        <v/>
      </c>
      <c r="FN18" s="40" t="str">
        <f>IF(SUM(FH18,FI18,FM18)&gt;0,SUM(FH18,FI18,FM18),"")</f>
        <v/>
      </c>
      <c r="FO18" s="18"/>
      <c r="FP18" s="18"/>
      <c r="FQ18" s="18"/>
      <c r="FR18" s="18"/>
      <c r="FS18" s="18"/>
      <c r="FT18" s="18"/>
      <c r="FU18" s="18"/>
      <c r="FV18" s="18"/>
      <c r="FW18" s="18"/>
      <c r="FX18" s="18"/>
      <c r="FY18" s="18"/>
      <c r="FZ18" s="18"/>
      <c r="GA18" s="18"/>
      <c r="GB18" s="18"/>
      <c r="GC18" s="18"/>
      <c r="GD18" s="18"/>
      <c r="GE18" s="18"/>
      <c r="GF18" s="18"/>
      <c r="GG18" s="18"/>
      <c r="GH18" s="18"/>
      <c r="GI18" s="11" t="str">
        <f>IF(SUM(FP18,FT18)&gt;0,SUM(FP18,FT18),"")</f>
        <v/>
      </c>
      <c r="GJ18" s="11" t="str">
        <f>IF(SUM(FO18:FP18,FR18:FT18,FV18)-FQ18-FU18&gt;0,SUM(FO18:FP18,FR18:FT18,FV18)-FQ18-FU18,"")</f>
        <v/>
      </c>
      <c r="GK18" s="11" t="str">
        <f>IF(SUM(FW18:FX18,FZ18)-FY18&gt;0,SUM(FW18:FX18,FZ18)-FY18,"")</f>
        <v/>
      </c>
      <c r="GL18" s="11" t="str">
        <f>IF(SUM(FP18,FT18,FX18)&gt;0,SUM(FP18,FT18,FX18),"")</f>
        <v/>
      </c>
      <c r="GM18" s="11" t="str">
        <f>IF(SUM(GJ18,GK18)&gt;0,SUM(GJ18,GK18),"")</f>
        <v/>
      </c>
      <c r="GN18" s="11" t="str">
        <f>IF(SUM(GB18,GF18)&gt;0,SUM(GB18,GF18),"")</f>
        <v/>
      </c>
      <c r="GO18" s="11" t="str">
        <f>IF(SUM(GA18:GB18,GD18:GF18,GH18)-SUM(GC18,GG18)&gt;0,SUM(GA18:GB18,GD18:GF18,GH18)-SUM(GC18,GG18),"")</f>
        <v/>
      </c>
      <c r="GP18" s="11" t="str">
        <f>IF(SUM(GJ18,GK18,GO18)&gt;0,SUM(GJ18,GK18,GO18),"")</f>
        <v/>
      </c>
      <c r="GQ18" s="17">
        <v>18.2</v>
      </c>
      <c r="GR18" s="17">
        <v>5.6</v>
      </c>
      <c r="GS18" s="17">
        <v>1</v>
      </c>
      <c r="GT18" s="17">
        <v>0</v>
      </c>
      <c r="GU18" s="17">
        <v>18.399999999999999</v>
      </c>
      <c r="GV18" s="17">
        <v>6</v>
      </c>
      <c r="GW18" s="17">
        <v>0.6</v>
      </c>
      <c r="GX18" s="17">
        <v>0</v>
      </c>
      <c r="GY18" s="17"/>
      <c r="GZ18" s="17"/>
      <c r="HA18" s="17"/>
      <c r="HB18" s="17"/>
      <c r="HC18" s="17"/>
      <c r="HD18" s="17"/>
      <c r="HE18" s="17"/>
      <c r="HF18" s="17"/>
      <c r="HG18" s="17"/>
      <c r="HH18" s="17"/>
      <c r="HI18" s="17"/>
      <c r="HJ18" s="17"/>
      <c r="HK18" s="40">
        <f>IF(SUM(GR18,GV18)&gt;0,SUM(GR18,GV18),"")</f>
        <v>11.6</v>
      </c>
      <c r="HL18" s="40">
        <f>IF(SUM(GQ18:GR18,GT18:GV18,GX18)-GS18-GW18&gt;0,SUM(GQ18:GR18,GT18:GV18,GX18)-GS18-GW18,"")</f>
        <v>46.599999999999994</v>
      </c>
      <c r="HM18" s="40" t="str">
        <f>IF(SUM(GY18:GZ18,HB18)-HA18&gt;0,SUM(GY18:GZ18,HB18)-HA18,"")</f>
        <v/>
      </c>
      <c r="HN18" s="40">
        <f>IF(SUM(GR18,GV18,GZ18)&gt;0,SUM(GR18,GV18,GZ18),"")</f>
        <v>11.6</v>
      </c>
      <c r="HO18" s="40">
        <f>IF(SUM(HL18,HM18)&gt;0,SUM(HL18,HM18),"")</f>
        <v>46.599999999999994</v>
      </c>
      <c r="HP18" s="40" t="str">
        <f>IF(SUM(HD18,HH18)&gt;0,SUM(HD18,HH18),"")</f>
        <v/>
      </c>
      <c r="HQ18" s="40" t="str">
        <f>IF(SUM(HC18:HD18,HF18:HH18,HJ18)-SUM(HE18,HI18)&gt;0,SUM(HC18:HD18,HF18:HH18,HJ18)-SUM(HE18,HI18),"")</f>
        <v/>
      </c>
      <c r="HR18" s="40">
        <f>IF(SUM(HL18,HM18,HQ18)&gt;0,SUM(HL18,HM18,HQ18),"")</f>
        <v>46.599999999999994</v>
      </c>
      <c r="HS18" s="18"/>
      <c r="HT18" s="18"/>
      <c r="HU18" s="18"/>
      <c r="HV18" s="18"/>
      <c r="HW18" s="18"/>
      <c r="HX18" s="18"/>
      <c r="HY18" s="18"/>
      <c r="HZ18" s="18"/>
      <c r="IA18" s="18"/>
      <c r="IB18" s="18"/>
      <c r="IC18" s="18"/>
      <c r="ID18" s="18"/>
      <c r="IE18" s="18"/>
      <c r="IF18" s="18"/>
      <c r="IG18" s="18"/>
      <c r="IH18" s="18"/>
      <c r="II18" s="18"/>
      <c r="IJ18" s="18"/>
      <c r="IK18" s="18"/>
      <c r="IL18" s="18"/>
      <c r="IM18" s="11" t="str">
        <f>IF(SUM(HT18,HX18)&gt;0,SUM(HT18,HX18),"")</f>
        <v/>
      </c>
      <c r="IN18" s="11" t="str">
        <f>IF(SUM(HS18:HT18,HV18:HX18,HZ18)-HU18-HY18&gt;0,SUM(HS18:HT18,HV18:HX18,HZ18)-HU18-HY18,"")</f>
        <v/>
      </c>
      <c r="IO18" s="11" t="str">
        <f>IF(SUM(IA18:IB18,ID18)-IC18&gt;0,SUM(IA18:IB18,ID18)-IC18,"")</f>
        <v/>
      </c>
      <c r="IP18" s="11" t="str">
        <f>IF(SUM(HT18,HX18,IB18)&gt;0,SUM(HT18,HX18,IB18),"")</f>
        <v/>
      </c>
      <c r="IQ18" s="11" t="str">
        <f>IF(SUM(IN18,IO18)&gt;0,SUM(IN18,IO18),"")</f>
        <v/>
      </c>
      <c r="IR18" s="11" t="str">
        <f>IF(SUM(IF18,IJ18)&gt;0,SUM(IF18,IJ18),"")</f>
        <v/>
      </c>
      <c r="IS18" s="11" t="str">
        <f>IF(SUM(IE18:IF18,IH18:IJ18,IL18)-SUM(IG18,IK18)&gt;0,SUM(IE18:IF18,IH18:IJ18,IL18)-SUM(IG18,IK18),"")</f>
        <v/>
      </c>
      <c r="IT18" s="11" t="str">
        <f>IF(SUM(IN18,IO18,IS18)&gt;0,SUM(IN18,IO18,IS18),"")</f>
        <v/>
      </c>
      <c r="IU18" s="17"/>
      <c r="IV18" s="17"/>
      <c r="IW18" s="17"/>
      <c r="IX18" s="17"/>
      <c r="IY18" s="17"/>
      <c r="IZ18" s="17"/>
      <c r="JA18" s="17"/>
      <c r="JB18" s="17"/>
      <c r="JC18" s="17"/>
      <c r="JD18" s="17"/>
      <c r="JE18" s="17"/>
      <c r="JF18" s="17"/>
      <c r="JG18" s="17"/>
      <c r="JH18" s="17"/>
      <c r="JI18" s="17"/>
      <c r="JJ18" s="17"/>
      <c r="JK18" s="17"/>
      <c r="JL18" s="17"/>
      <c r="JM18" s="17"/>
      <c r="JN18" s="17"/>
      <c r="JO18" s="40" t="str">
        <f>IF(SUM(IV18,IZ18)&gt;0,SUM(IV18,IZ18),"")</f>
        <v/>
      </c>
      <c r="JP18" s="40" t="str">
        <f>IF(SUM(IU18:IV18,IX18:IZ18,JB18)-IW18-JA18&gt;0,SUM(IU18:IV18,IX18:IZ18,JB18)-IW18-JA18,"")</f>
        <v/>
      </c>
      <c r="JQ18" s="40" t="str">
        <f>IF(SUM(JC18:JD18,JF18)-JE18&gt;0,SUM(JC18:JD18,JF18)-JE18,"")</f>
        <v/>
      </c>
      <c r="JR18" s="40" t="str">
        <f>IF(SUM(IV18,IZ18,JD18)&gt;0,SUM(IV18,IZ18,JD18),"")</f>
        <v/>
      </c>
      <c r="JS18" s="40" t="str">
        <f>IF(SUM(JP18,JQ18)&gt;0,SUM(JP18,JQ18),"")</f>
        <v/>
      </c>
      <c r="JT18" s="40" t="str">
        <f>IF(SUM(JH18,JL18)&gt;0,SUM(JH18,JL18),"")</f>
        <v/>
      </c>
      <c r="JU18" s="40" t="str">
        <f>IF(SUM(JG18:JH18,JJ18:JL18,JN18)-SUM(JI18,JM18)&gt;0,SUM(JG18:JH18,JJ18:JL18,JN18)-SUM(JI18,JM18),"")</f>
        <v/>
      </c>
      <c r="JV18" s="40" t="str">
        <f>IF(SUM(JP18,JQ18,JU18)&gt;0,SUM(JP18,JQ18,JU18),"")</f>
        <v/>
      </c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8"/>
      <c r="KM18" s="18"/>
      <c r="KN18" s="18"/>
      <c r="KO18" s="18"/>
      <c r="KP18" s="18"/>
      <c r="KQ18" s="11" t="str">
        <f>IF(SUM(JX18,KB18)&gt;0,SUM(JX18,KB18),"")</f>
        <v/>
      </c>
      <c r="KR18" s="11" t="str">
        <f>IF(SUM(JW18:JX18,JZ18:KB18,KD18)-JY18-KC18&gt;0,SUM(JW18:JX18,JZ18:KB18,KD18)-JY18-KC18,"")</f>
        <v/>
      </c>
      <c r="KS18" s="11" t="str">
        <f>IF(SUM(KE18:KF18,KH18)-KG18&gt;0,SUM(KE18:KF18,KH18)-KG18,"")</f>
        <v/>
      </c>
      <c r="KT18" s="11" t="str">
        <f>IF(SUM(JX18,KB18,KF18)&gt;0,SUM(JX18,KB18,KF18),"")</f>
        <v/>
      </c>
      <c r="KU18" s="11" t="str">
        <f>IF(SUM(KR18,KS18)&gt;0,SUM(KR18,KS18),"")</f>
        <v/>
      </c>
      <c r="KV18" s="11" t="str">
        <f>IF(SUM(KJ18,KN18)&gt;0,SUM(KJ18,KN18),"")</f>
        <v/>
      </c>
      <c r="KW18" s="11" t="str">
        <f>IF(SUM(KI18:KJ18,KL18:KN18,KP18)-SUM(KK18,KO18)&gt;0,SUM(KI18:KJ18,KL18:KN18,KP18)-SUM(KK18,KO18),"")</f>
        <v/>
      </c>
      <c r="KX18" s="11" t="str">
        <f>IF(SUM(KR18,KS18,KW18)&gt;0,SUM(KR18,KS18,KW18),"")</f>
        <v/>
      </c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40" t="str">
        <f>IF(SUM(KZ18,LD18)&gt;0,SUM(KZ18,LD18),"")</f>
        <v/>
      </c>
      <c r="LT18" s="40" t="str">
        <f>IF(SUM(KY18:KZ18,LB18:LD18,LF18)-LA18-LE18&gt;0,SUM(KY18:KZ18,LB18:LD18,LF18)-LA18-LE18,"")</f>
        <v/>
      </c>
      <c r="LU18" s="40" t="str">
        <f>IF(SUM(LG18:LH18,LJ18)-LI18&gt;0,SUM(LG18:LH18,LJ18)-LI18,"")</f>
        <v/>
      </c>
      <c r="LV18" s="40" t="str">
        <f>IF(SUM(KZ18,LD18,LH18)&gt;0,SUM(KZ18,LD18,LH18),"")</f>
        <v/>
      </c>
      <c r="LW18" s="40" t="str">
        <f>IF(SUM(LT18,LU18)&gt;0,SUM(LT18,LU18),"")</f>
        <v/>
      </c>
      <c r="LX18" s="40" t="str">
        <f>IF(SUM(LL18,LP18)&gt;0,SUM(LL18,LP18),"")</f>
        <v/>
      </c>
      <c r="LY18" s="40" t="str">
        <f>IF(SUM(LK18:LL18,LN18:LP18,LR18)-SUM(LM18,LQ18)&gt;0,SUM(LK18:LL18,LN18:LP18,LR18)-SUM(LM18,LQ18),"")</f>
        <v/>
      </c>
      <c r="LZ18" s="40" t="str">
        <f>IF(SUM(LT18,LU18,LY18)&gt;0,SUM(LT18,LU18,LY18),"")</f>
        <v/>
      </c>
      <c r="MA18" s="18"/>
      <c r="MB18" s="18"/>
      <c r="MC18" s="18"/>
      <c r="MD18" s="18"/>
      <c r="ME18" s="18"/>
      <c r="MF18" s="18"/>
      <c r="MG18" s="18"/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1" t="str">
        <f>IF(SUM(MB18,MF18)&gt;0,SUM(MB18,MF18),"")</f>
        <v/>
      </c>
      <c r="MV18" s="11" t="str">
        <f>IF(SUM(MA18:MB18,MD18:MF18,MH18)-MC18-MG18&gt;0,SUM(MA18:MB18,MD18:MF18,MH18)-MC18-MG18,"")</f>
        <v/>
      </c>
      <c r="MW18" s="11" t="str">
        <f>IF(SUM(MI18:MJ18,ML18)-MK18&gt;0,SUM(MI18:MJ18,ML18)-MK18,"")</f>
        <v/>
      </c>
      <c r="MX18" s="11" t="str">
        <f>IF(SUM(MB18,MF18,MJ18)&gt;0,SUM(MB18,MF18,MJ18),"")</f>
        <v/>
      </c>
      <c r="MY18" s="11" t="str">
        <f>IF(SUM(MV18,MW18)&gt;0,SUM(MV18,MW18),"")</f>
        <v/>
      </c>
      <c r="MZ18" s="11" t="str">
        <f>IF(SUM(MN18,MR18)&gt;0,SUM(MN18,MR18),"")</f>
        <v/>
      </c>
      <c r="NA18" s="11" t="str">
        <f>IF(SUM(MM18:MN18,MP18:MR18,MT18)-SUM(MO18,MS18)&gt;0,SUM(MM18:MN18,MP18:MR18,MT18)-SUM(MO18,MS18),"")</f>
        <v/>
      </c>
      <c r="NB18" s="11" t="str">
        <f>IF(SUM(MV18,MW18,NA18)&gt;0,SUM(MV18,MW18,NA18),"")</f>
        <v/>
      </c>
      <c r="NC18" s="17"/>
      <c r="ND18" s="17"/>
      <c r="NE18" s="17"/>
      <c r="NF18" s="17"/>
      <c r="NG18" s="17"/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40" t="str">
        <f>IF(SUM(ND18,NH18)&gt;0,SUM(ND18,NH18),"")</f>
        <v/>
      </c>
      <c r="NX18" s="40" t="str">
        <f>IF(SUM(NC18:ND18,NF18:NH18,NJ18)-NE18-NI18&gt;0,SUM(NC18:ND18,NF18:NH18,NJ18)-NE18-NI18,"")</f>
        <v/>
      </c>
      <c r="NY18" s="40" t="str">
        <f>IF(SUM(NK18:NL18,NN18)-NM18&gt;0,SUM(NK18:NL18,NN18)-NM18,"")</f>
        <v/>
      </c>
      <c r="NZ18" s="40" t="str">
        <f>IF(SUM(ND18,NH18,NL18)&gt;0,SUM(ND18,NH18,NL18),"")</f>
        <v/>
      </c>
      <c r="OA18" s="40" t="str">
        <f>IF(SUM(NX18,NY18)&gt;0,SUM(NX18,NY18),"")</f>
        <v/>
      </c>
      <c r="OB18" s="40" t="str">
        <f>IF(SUM(NP18,NT18)&gt;0,SUM(NP18,NT18),"")</f>
        <v/>
      </c>
      <c r="OC18" s="40" t="str">
        <f>IF(SUM(NO18:NP18,NR18:NT18,NV18)-SUM(NQ18,NU18)&gt;0,SUM(NO18:NP18,NR18:NT18,NV18)-SUM(NQ18,NU18),"")</f>
        <v/>
      </c>
      <c r="OD18" s="40" t="str">
        <f>IF(SUM(NX18,NY18,OC18)&gt;0,SUM(NX18,NY18,OC18),"")</f>
        <v/>
      </c>
      <c r="OE18" s="18"/>
      <c r="OF18" s="18"/>
      <c r="OG18" s="18"/>
      <c r="OH18" s="18"/>
      <c r="OI18" s="18"/>
      <c r="OJ18" s="18"/>
      <c r="OK18" s="18"/>
      <c r="OL18" s="18"/>
      <c r="OM18" s="18"/>
      <c r="ON18" s="18"/>
      <c r="OO18" s="18"/>
      <c r="OP18" s="18"/>
      <c r="OQ18" s="18"/>
      <c r="OR18" s="18"/>
      <c r="OS18" s="18"/>
      <c r="OT18" s="18"/>
      <c r="OU18" s="18"/>
      <c r="OV18" s="18"/>
      <c r="OW18" s="18"/>
      <c r="OX18" s="18"/>
      <c r="OY18" s="11" t="str">
        <f>IF(SUM(OF18,OJ18)&gt;0,SUM(OF18,OJ18),"")</f>
        <v/>
      </c>
      <c r="OZ18" s="11" t="str">
        <f>IF(SUM(OE18:OF18,OH18:OJ18,OL18)-OG18-OK18&gt;0,SUM(OE18:OF18,OH18:OJ18,OL18)-OG18-OK18,"")</f>
        <v/>
      </c>
      <c r="PA18" s="11" t="str">
        <f>IF(SUM(OM18:ON18,OP18)-OO18&gt;0,SUM(OM18:ON18,OP18)-OO18,"")</f>
        <v/>
      </c>
      <c r="PB18" s="11" t="str">
        <f>IF(SUM(OF18,OJ18,ON18)&gt;0,SUM(OF18,OJ18,ON18),"")</f>
        <v/>
      </c>
      <c r="PC18" s="11" t="str">
        <f>IF(SUM(OZ18,PA18)&gt;0,SUM(OZ18,PA18),"")</f>
        <v/>
      </c>
      <c r="PD18" s="11" t="str">
        <f>IF(SUM(OR18,OV18)&gt;0,SUM(OR18,OV18),"")</f>
        <v/>
      </c>
      <c r="PE18" s="11" t="str">
        <f>IF(SUM(OQ18:OR18,OT18:OV18,OX18)-SUM(OS18,OW18)&gt;0,SUM(OQ18:OR18,OT18:OV18,OX18)-SUM(OS18,OW18),"")</f>
        <v/>
      </c>
      <c r="PF18" s="11" t="str">
        <f>IF(SUM(OZ18,PA18,PE18)&gt;0,SUM(OZ18,PA18,PE18),"")</f>
        <v/>
      </c>
      <c r="PG18" s="17"/>
      <c r="PH18" s="17"/>
      <c r="PI18" s="17"/>
      <c r="PJ18" s="17"/>
      <c r="PK18" s="17"/>
      <c r="PL18" s="17"/>
      <c r="PM18" s="17"/>
      <c r="PN18" s="17"/>
      <c r="PO18" s="17"/>
      <c r="PP18" s="17"/>
      <c r="PQ18" s="17"/>
      <c r="PR18" s="17"/>
      <c r="PS18" s="17"/>
      <c r="PT18" s="17"/>
      <c r="PU18" s="17"/>
      <c r="PV18" s="17"/>
      <c r="PW18" s="17"/>
      <c r="PX18" s="17"/>
      <c r="PY18" s="17"/>
      <c r="PZ18" s="17"/>
      <c r="QA18" s="40" t="str">
        <f>IF(SUM(PH18,PL18)&gt;0,SUM(PH18,PL18),"")</f>
        <v/>
      </c>
      <c r="QB18" s="40" t="str">
        <f>IF(SUM(PG18:PH18,PJ18:PL18,PN18)-PI18-PM18&gt;0,SUM(PG18:PH18,PJ18:PL18,PN18)-PI18-PM18,"")</f>
        <v/>
      </c>
      <c r="QC18" s="40" t="str">
        <f>IF(SUM(PO18:PP18,PR18)-PQ18&gt;0,SUM(PO18:PP18,PR18)-PQ18,"")</f>
        <v/>
      </c>
      <c r="QD18" s="40" t="str">
        <f>IF(SUM(PH18,PL18,PP18)&gt;0,SUM(PH18,PL18,PP18),"")</f>
        <v/>
      </c>
      <c r="QE18" s="40" t="str">
        <f>IF(SUM(QB18,QC18)&gt;0,SUM(QB18,QC18),"")</f>
        <v/>
      </c>
      <c r="QF18" s="40" t="str">
        <f>IF(SUM(PT18,PX18)&gt;0,SUM(PT18,PX18),"")</f>
        <v/>
      </c>
      <c r="QG18" s="40" t="str">
        <f>IF(SUM(PS18:PT18,PV18:PX18,PZ18)-SUM(PU18,PY18)&gt;0,SUM(PS18:PT18,PV18:PX18,PZ18)-SUM(PU18,PY18),"")</f>
        <v/>
      </c>
      <c r="QH18" s="40" t="str">
        <f>IF(SUM(QB18,QC18,QG18)&gt;0,SUM(QB18,QC18,QG18),"")</f>
        <v/>
      </c>
      <c r="QI18" s="18"/>
      <c r="QJ18" s="18"/>
      <c r="QK18" s="18"/>
      <c r="QL18" s="18"/>
      <c r="QM18" s="18"/>
      <c r="QN18" s="18"/>
      <c r="QO18" s="18"/>
      <c r="QP18" s="18"/>
      <c r="QQ18" s="18"/>
      <c r="QR18" s="18"/>
      <c r="QS18" s="18"/>
      <c r="QT18" s="18"/>
      <c r="QU18" s="18"/>
      <c r="QV18" s="18"/>
      <c r="QW18" s="18"/>
      <c r="QX18" s="18"/>
      <c r="QY18" s="18"/>
      <c r="QZ18" s="18"/>
      <c r="RA18" s="18"/>
      <c r="RB18" s="18"/>
      <c r="RC18" s="11" t="str">
        <f>IF(SUM(QJ18,QN18)&gt;0,SUM(QJ18,QN18),"")</f>
        <v/>
      </c>
      <c r="RD18" s="11" t="str">
        <f>IF(SUM(QI18:QJ18,QL18:QN18,QP18)-QK18-QO18&gt;0,SUM(QI18:QJ18,QL18:QN18,QP18)-QK18-QO18,"")</f>
        <v/>
      </c>
      <c r="RE18" s="11" t="str">
        <f>IF(SUM(QQ18:QR18,QT18)-QS18&gt;0,SUM(QQ18:QR18,QT18)-QS18,"")</f>
        <v/>
      </c>
      <c r="RF18" s="11" t="str">
        <f>IF(SUM(QJ18,QN18,QR18)&gt;0,SUM(QJ18,QN18,QR18),"")</f>
        <v/>
      </c>
      <c r="RG18" s="11" t="str">
        <f>IF(SUM(RD18,RE18)&gt;0,SUM(RD18,RE18),"")</f>
        <v/>
      </c>
      <c r="RH18" s="11" t="str">
        <f>IF(SUM(QV18,QZ18)&gt;0,SUM(QV18,QZ18),"")</f>
        <v/>
      </c>
      <c r="RI18" s="11" t="str">
        <f>IF(SUM(QU18:QV18,QX18:QZ18,RB18)-SUM(QW18,RA18)&gt;0,SUM(QU18:QV18,QX18:QZ18,RB18)-SUM(QW18,RA18),"")</f>
        <v/>
      </c>
      <c r="RJ18" s="11" t="str">
        <f>IF(SUM(RD18,RE18,RI18)&gt;0,SUM(RD18,RE18,RI18),"")</f>
        <v/>
      </c>
      <c r="RK18" s="17"/>
      <c r="RL18" s="17"/>
      <c r="RM18" s="17"/>
      <c r="RN18" s="17"/>
      <c r="RO18" s="17"/>
      <c r="RP18" s="17"/>
      <c r="RQ18" s="17"/>
      <c r="RR18" s="17"/>
      <c r="RS18" s="17"/>
      <c r="RT18" s="17"/>
      <c r="RU18" s="17"/>
      <c r="RV18" s="17"/>
      <c r="RW18" s="17"/>
      <c r="RX18" s="17"/>
      <c r="RY18" s="17"/>
      <c r="RZ18" s="17"/>
      <c r="SA18" s="17"/>
      <c r="SB18" s="17"/>
      <c r="SC18" s="17"/>
      <c r="SD18" s="17"/>
      <c r="SE18" s="40" t="str">
        <f>IF(SUM(RL18,RP18)&gt;0,SUM(RL18,RP18),"")</f>
        <v/>
      </c>
      <c r="SF18" s="40" t="str">
        <f>IF(SUM(RK18:RL18,RN18:RP18,RR18)-RM18-RQ18&gt;0,SUM(RK18:RL18,RN18:RP18,RR18)-RM18-RQ18,"")</f>
        <v/>
      </c>
      <c r="SG18" s="40" t="str">
        <f>IF(SUM(RS18:RT18,RV18)-RU18&gt;0,SUM(RS18:RT18,RV18)-RU18,"")</f>
        <v/>
      </c>
      <c r="SH18" s="40" t="str">
        <f>IF(SUM(RL18,RP18,RT18)&gt;0,SUM(RL18,RP18,RT18),"")</f>
        <v/>
      </c>
      <c r="SI18" s="40" t="str">
        <f>IF(SUM(SF18,SG18)&gt;0,SUM(SF18,SG18),"")</f>
        <v/>
      </c>
      <c r="SJ18" s="40" t="str">
        <f>IF(SUM(RX18,SB18)&gt;0,SUM(RX18,SB18),"")</f>
        <v/>
      </c>
      <c r="SK18" s="40" t="str">
        <f>IF(SUM(RW18:RX18,RZ18:SB18,SD18)-SUM(RY18,SC18)&gt;0,SUM(RW18:RX18,RZ18:SB18,SD18)-SUM(RY18,SC18),"")</f>
        <v/>
      </c>
      <c r="SL18" s="40" t="str">
        <f>IF(SUM(SF18,SG18,SK18)&gt;0,SUM(SF18,SG18,SK18),"")</f>
        <v/>
      </c>
      <c r="SM18" s="26">
        <f>IF($CA18="P",BK18,(BK18+AO18)/2)</f>
        <v>17.350000000000001</v>
      </c>
      <c r="SN18" s="26">
        <f>IF($CA18="P",BL18,(BL18+AP18)/2)</f>
        <v>5.1999999999999993</v>
      </c>
      <c r="SO18" s="26">
        <f>IF($CA18="P",BM18,(BM18+AQ18)/2)</f>
        <v>0.5</v>
      </c>
      <c r="SP18" s="26">
        <f>IF($CA18="P",BN18,(BN18+AR18)/2)</f>
        <v>0</v>
      </c>
      <c r="SQ18" s="26">
        <f>IF($CA18="P",BO18,(BO18+AS18)/2)</f>
        <v>18.350000000000001</v>
      </c>
      <c r="SR18" s="26">
        <f>IF($CA18="P",BP18,(BP18+AT18)/2)</f>
        <v>5.8</v>
      </c>
      <c r="SS18" s="26">
        <f>IF($CA18="P",BQ18,(BQ18+AU18)/2)</f>
        <v>0.2</v>
      </c>
      <c r="ST18" s="26">
        <f>IF($CA18="P",BR18,(BR18+AV18)/2)</f>
        <v>0</v>
      </c>
      <c r="SU18" s="26">
        <f>IF($CA18="P",BS18,(BS18+AW18)/2)</f>
        <v>8.8000000000000007</v>
      </c>
      <c r="SV18" s="26">
        <f>IF($CA18="P",BT18,(BT18+AX18)/2)</f>
        <v>2.8</v>
      </c>
      <c r="SW18" s="26">
        <f>IF($CA18="P",BU18,(BU18+AY18)/2)</f>
        <v>0.4</v>
      </c>
      <c r="SX18" s="26">
        <f>IF($CA18="P",BV18,(BV18+AZ18)/2)</f>
        <v>0</v>
      </c>
      <c r="SY18" s="26">
        <f>IF($CA18="P",BW18,(BW18+BA18)/2)</f>
        <v>7.55</v>
      </c>
      <c r="SZ18" s="26">
        <f>IF($CA18="P",BX18,(BX18+BB18)/2)</f>
        <v>1.2</v>
      </c>
      <c r="TA18" s="26">
        <f>IF($CA18="P",BY18,(BY18+BC18)/2)</f>
        <v>0</v>
      </c>
      <c r="TB18" s="26">
        <f>IF($CA18="P",BZ18,(BZ18+BD18)/2)</f>
        <v>0</v>
      </c>
      <c r="TC18" s="28" t="s">
        <v>53</v>
      </c>
      <c r="TD18" s="11">
        <f>IF(SUM(SN18,SR18)&gt;0,SUM(SN18,SR18),"")</f>
        <v>11</v>
      </c>
      <c r="TE18" s="11">
        <f>IF(SUM(SM18:SN18,SP18:SR18,ST18)-SO18-SS18&gt;0,SUM(SM18:SN18,SP18:SR18,ST18)-SO18-SS18,"")</f>
        <v>46</v>
      </c>
      <c r="TF18" s="11">
        <f>IF(SUM(SV18,SZ18)&gt;0,SUM(SV18,SZ18),"")</f>
        <v>4</v>
      </c>
      <c r="TG18" s="11">
        <f>IF(SUM(SU18:SV18,SX18:SZ18,TB18)-SUM(SW18,TA18)&gt;0,SUM(SU18:SV18,SX18:SZ18,TB18)-SUM(SW18,TA18),"")</f>
        <v>19.950000000000003</v>
      </c>
      <c r="TH18" s="11">
        <f>IF(SUM(TE18,TG18)&gt;0,SUM(TE18,TG18),"")</f>
        <v>65.95</v>
      </c>
    </row>
    <row r="19" spans="1:528" x14ac:dyDescent="0.2">
      <c r="A19" s="4" t="str" cm="1">
        <f t="array" ref="A19">IF(AND(H19&lt;&gt;"",H19&lt;&gt;"No DD"),SUMPRODUCT((H$4:H$26&lt;&gt;"")*(H$4:H$26&lt;&gt;"No DD")*(E$4:E$26&gt;E19))+1,IF(H19="No DD",SUMPRODUCT((H$4:H$26="No DD")*(E$4:E$26&gt;E19))+1+SUMPRODUCT((H$4:H$26&lt;&gt;"")*(H$4:H$26&lt;&gt;"No DD")),""))</f>
        <v/>
      </c>
      <c r="B19" s="5" t="s">
        <v>239</v>
      </c>
      <c r="C19" s="4" t="s">
        <v>6</v>
      </c>
      <c r="D19" s="4">
        <v>2005</v>
      </c>
      <c r="E19" s="9">
        <f>SUM(J19:P19)+SUM(J19:M19)*0.0000001+SUM(J19)*0.0000000000001</f>
        <v>139.20000925000465</v>
      </c>
      <c r="F19" s="3" t="str">
        <f>IF(OR(AND(AJ19&gt;=AN$28,AK19&gt;=AN$32,AJ19&lt;&gt;"",AI19=""),AND(AL19&gt;=AN$28,AM19&gt;=AN$32,AL19&lt;&gt;"",AI19=""),AND(BF19&gt;=BJ$28,BG19&gt;=BJ$32,BF19&lt;&gt;"",BE19=""),AND(BH19&gt;=BJ$28,BI19&gt;=BJ$32,BH19&lt;&gt;"",BE19=""),AND(CB19&gt;=CF$28,CC19&gt;=CF$32,CB19&lt;&gt;"",CA19=""),AND(CD19&gt;=CF$28,CE19&gt;=CF$32,CD19&lt;&gt;""),AND(DC19&gt;=DJ$28,DD19&gt;=DJ$32,DC19&lt;&gt;""),AND(DH19&gt;=DJ$28,DI19&gt;=DJ$32,DH19&lt;&gt;""),AND(EE19&gt;=EL$28,EF19&gt;=EL$32,EE19&lt;&gt;""),AND(EJ19&gt;=EL$28,EK19&gt;=EL$32,EJ19&lt;&gt;""),AND(FG19&gt;=FN$28,FH19&gt;=FN$32,FG19&lt;&gt;""),AND(FL19&gt;=FN$28,FM19&gt;=FN$32,FL19&lt;&gt;""),AND(GI19&gt;=GP$28,GJ19&gt;=GP$32,GI19&lt;&gt;""),AND(GN19&gt;=GP$28,GO19&gt;=GP$32,GN19&lt;&gt;""),AND(HK19&gt;=HR$28,HL19&gt;=HR$32,HK19&lt;&gt;""),AND(HP19&gt;=HR$28,HQ19&gt;=HR$32,HP19&lt;&gt;""),AND(IM19&gt;=IT$28,IN19&gt;=IT$32,IM19&lt;&gt;""),AND(IR19&gt;=IT$28,IS19&gt;=IT$32,IR19&lt;&gt;""),AND(JO19&gt;=JV$28,JP19&gt;=JV$32,JO19&lt;&gt;""),AND(JT19&gt;=JV$28,JU19&gt;=JV$32,JT19&lt;&gt;""),AND(KQ19&gt;=KX$28,KR19&gt;=KX$32,KQ19&lt;&gt;""),AND(KV19&gt;=KX$28,KW19&gt;=KX$32,KV19&lt;&gt;""),AND(LS19&gt;=LZ$28,LT19&gt;=LZ$32,LS19&lt;&gt;""),AND(LX19&gt;=LZ$28,LY19&gt;=LZ$32,LX19&lt;&gt;""),AND(MU19&gt;=NB$28,MV19&gt;=NB$32,MU19&lt;&gt;""),AND(MZ19&gt;=NB$28,NA19&gt;=NB$32,MZ19&lt;&gt;""),AND(NW19&gt;=OD$28,NX19&gt;=OD$32,NW19&lt;&gt;""),AND(OB19&gt;=OD$28,OC19&gt;=OD$32,OB19&lt;&gt;""),AND(OY19&gt;=PF$28,OZ19&gt;=PF$32,OY19&lt;&gt;""),AND(PD19&gt;=PF$28,PE19&gt;=PF$32,PD19&lt;&gt;""),AND(QA19&gt;=QH$28,QB19&gt;=QH$32,QA19&lt;&gt;""),AND(QF19&gt;=QH$28,QG19&gt;=QH$32,QF19&lt;&gt;""),AND(RC19&gt;=RJ$28,RD19&gt;=RJ$32,RC19&lt;&gt;""),AND(RH19&gt;=RJ$28,RI19&gt;=RJ$32,RH19&lt;&gt;""),AND(SE19&gt;=SL$28,SF19&gt;=SL$32,SE19&lt;&gt;""),AND(SJ19&gt;=SL$28,SK19&gt;=SL$32,SJ19&lt;&gt;"")),"P","")</f>
        <v/>
      </c>
      <c r="G19" s="3" t="str">
        <f>IF(OR(AND(AK19&gt;=AN$32,AK19&lt;&gt;"",AI19=""),AND(AM19&gt;=AN$32,AM19&lt;&gt;"",AI19=""),AND(BG19&gt;=BJ$32,BG19&lt;&gt;"",BE19=""),AND(BI19&gt;=BJ$32,BI19&lt;&gt;"",BE19=""),AND(CC19&gt;=CF$32,CC19&lt;&gt;"",CA19=""),AND(CE19&gt;=CF$32,CE19&lt;&gt;"",CA19=""),AND(DD19&gt;=DJ$32,DD19&lt;&gt;""),AND(DI19&gt;=DJ$32,DI19&lt;&gt;""),AND(EF19&gt;=EL$32,EF19&lt;&gt;""),AND(EK19&gt;=EL$32,EK19&lt;&gt;""),AND(FH19&gt;=FN$32,FH19&lt;&gt;""),AND(FM19&gt;=FN$32,FM19&lt;&gt;""),AND(GJ19&gt;=GP$32,GJ19&lt;&gt;""),AND(GO19&gt;=GP$32,GO19&lt;&gt;""),AND(HL19&gt;=HR$32,HL19&lt;&gt;""),AND(HQ19&gt;=HR$32,HQ19&lt;&gt;""),AND(IN19&gt;=IT$32,IN19&lt;&gt;""),AND(IS19&gt;=IT$32,IS19&lt;&gt;""),AND(JP19&gt;=JV$32,JP19&lt;&gt;""),AND(JU19&gt;=JV$32,JU19&lt;&gt;""),AND(KR19&gt;=KX$32,KR19&lt;&gt;""),AND(KW19&gt;=KX$32,KW19&lt;&gt;""),AND(LT19&gt;=LZ$32,LT19&lt;&gt;""),AND(LY19&gt;=LZ$32,LY19&lt;&gt;""),AND(MV19&gt;=NB$32,MV19&lt;&gt;""),AND(NA19&gt;=NB$32,NA19&lt;&gt;""),AND(NX19&gt;=OD$32,NX19&lt;&gt;""),AND(OC19&gt;=OD$32,OC19&lt;&gt;""),AND(OZ19&gt;=PF$32,OZ19&lt;&gt;""),AND(PE19&gt;=PF$32,PE19&lt;&gt;""),AND(QB19&gt;=QH$32,QB19&lt;&gt;""),AND(QG19&gt;=QH$32,QG19&lt;&gt;""),AND(RD19&gt;=RJ$32,RD19&lt;&gt;""),AND(RI19&gt;=RJ$32,RI19&lt;&gt;""),AND(SF19&gt;=SL$32,SF19&lt;&gt;""),AND(SK19&gt;=SL$32,SK19&lt;&gt;"")),"P","")</f>
        <v/>
      </c>
      <c r="H19" s="36" t="str">
        <f>IF(AND(G19="P",F19=""),"No DD",IF(OR(AND(AJ19&gt;=AN$31,AK19&gt;=AN$35,AJ19&lt;&gt;"",AI19=""),AND(AL19&gt;=AN$31,AM19&gt;=AN$35,AL19&lt;&gt;"",AI19=""),AND(BF19&gt;=BJ$31,BG19&gt;=BJ$35,BF19&lt;&gt;"",BE19=""),AND(BH19&gt;=BJ$31,BI19&gt;=BJ$35,BH19&lt;&gt;"",BE19=""),AND(CB19&gt;=CF$31,CC19&gt;=CF$35,CB19&lt;&gt;"",CA19=""),AND(CD19&gt;=CF$31,CE19&gt;=CF$35,CD19&lt;&gt;""),AND(DC19&gt;=DJ$31,DD19&gt;=DJ$35,DC19&lt;&gt;""),AND(DH19&gt;=DJ$31,DI19&gt;=DJ$35,DH19&lt;&gt;""),AND(EE19&gt;=EL$31,EF19&gt;=EL$35,EE19&lt;&gt;""),AND(EJ19&gt;=EL$31,EK19&gt;=EL$35,EJ19&lt;&gt;""),AND(FG19&gt;=FN$31,FH19&gt;=FN$35,FG19&lt;&gt;""),AND(FL19&gt;=FN$31,FM19&gt;=FN$35,FL19&lt;&gt;""),AND(GI19&gt;=GP$31,GJ19&gt;=GP$35,GI19&lt;&gt;""),AND(GN19&gt;=GP$31,GO19&gt;=GP$35,GN19&lt;&gt;""),AND(HK19&gt;=HR$31,HL19&gt;=HR$35,HK19&lt;&gt;""),AND(HP19&gt;=HR$31,HQ19&gt;=HR$35,HP19&lt;&gt;""),AND(IM19&gt;=IT$31,IN19&gt;=IT$35,IM19&lt;&gt;""),AND(IR19&gt;=IT$31,IS19&gt;=IT$35,IR19&lt;&gt;""),AND(JO19&gt;=JV$31,JP19&gt;=JV$35,JO19&lt;&gt;""),AND(JT19&gt;=JV$31,JU19&gt;=JV$35,JT19&lt;&gt;""),AND(KQ19&gt;=KX$31,KR19&gt;=KX$35,KQ19&lt;&gt;""),AND(KV19&gt;=KX$31,KW19&gt;=KX$35,KV19&lt;&gt;""),AND(LS19&gt;=LZ$31,LT19&gt;=LZ$35,LS19&lt;&gt;""),AND(LX19&gt;=LZ$31,LY19&gt;=LZ$35,LX19&lt;&gt;""),AND(MU19&gt;=NB$31,MV19&gt;=NB$35,MU19&lt;&gt;""),AND(MZ19&gt;=NB$31,NA19&gt;=NB$35,MZ19&lt;&gt;""),AND(NW19&gt;=OD$31,NX19&gt;=OD$35,NW19&lt;&gt;""),AND(OB19&gt;=OD$31,OC19&gt;=OD$35,OB19&lt;&gt;""),AND(OY19&gt;=PF$31,OZ19&gt;=PF$35,OY19&lt;&gt;""),AND(PD19&gt;=PF$31,PE19&gt;=PF$35,PD19&lt;&gt;""),AND(QA19&gt;=QH$31,QB19&gt;=QH$35,QA19&lt;&gt;""),AND(QF19&gt;=QH$31,QG19&gt;=QH$35,QF19&lt;&gt;""),AND(RC19&gt;=RJ$31,RD19&gt;=RJ$35,RC19&lt;&gt;""),AND(RH19&gt;=RJ$31,RI19&gt;=RJ$35,RH19&lt;&gt;""),AND(SE19&gt;=SL$31,SF19&gt;=SL$35,SE19&lt;&gt;""),AND(SJ19&gt;=SL$31,SK19&gt;=SL$35,SJ19&lt;&gt;"")),"Merit",IF(OR(AND(AJ19&gt;=AN$30,AK19&gt;=AN$34,AJ19&lt;&gt;"",AI19=""),AND(AL19&gt;=AN$30,AM19&gt;=AN$34,AL19&lt;&gt;"",AI19=""),AND(BF19&gt;=BJ$30,BG19&gt;=BJ$34,BF19&lt;&gt;"",BE19=""),AND(BH19&gt;=BJ$30,BI19&gt;=BJ$34,BH19&lt;&gt;"",BE19=""),AND(CB19&gt;=CF$30,CC19&gt;=CF$34,CB19&lt;&gt;"",CA19=""),AND(CD19&gt;=CF$30,CE19&gt;=CF$34,CD19&lt;&gt;""),AND(DC19&gt;=DJ$30,DD19&gt;=DJ$34,DC19&lt;&gt;""),AND(DH19&gt;=DJ$30,DI19&gt;=DJ$34,DH19&lt;&gt;""),AND(EE19&gt;=EL$30,EF19&gt;=EL$34,EE19&lt;&gt;""),AND(EJ19&gt;=EL$30,EK19&gt;=EL$34,EJ19&lt;&gt;""),AND(FG19&gt;=FN$30,FH19&gt;=FN$34,FG19&lt;&gt;""),AND(FL19&gt;=FN$30,FM19&gt;=FN$34,FL19&lt;&gt;""),AND(GI19&gt;=GP$30,GJ19&gt;=GP$34,GI19&lt;&gt;""),AND(GN19&gt;=GP$30,GO19&gt;=GP$34,GN19&lt;&gt;""),AND(HK19&gt;=HR$30,HL19&gt;=HR$34,HK19&lt;&gt;""),AND(HP19&gt;=HR$30,HQ19&gt;=HR$34,HP19&lt;&gt;""),AND(IM19&gt;=IT$30,IN19&gt;=IT$34,IM19&lt;&gt;""),AND(IR19&gt;=IT$30,IS19&gt;=IT$34,IR19&lt;&gt;""),AND(JO19&gt;=JV$30,JP19&gt;=JV$34,JO19&lt;&gt;""),AND(JT19&gt;=JV$30,JU19&gt;=JV$34,JT19&lt;&gt;""),AND(KQ19&gt;=KX$30,KR19&gt;=KX$34,KQ19&lt;&gt;""),AND(KV19&gt;=KX$30,KW19&gt;=KX$34,KV19&lt;&gt;""),AND(LS19&gt;=LZ$30,LT19&gt;=LZ$34,LS19&lt;&gt;""),AND(LX19&gt;=LZ$30,LY19&gt;=LZ$34,LX19&lt;&gt;""),AND(MU19&gt;=NB$30,MV19&gt;=NB$34,MU19&lt;&gt;""),AND(MZ19&gt;=NB$30,NA19&gt;=NB$34,MZ19&lt;&gt;""),AND(NW19&gt;=OD$30,NX19&gt;=OD$34,NW19&lt;&gt;""),AND(OB19&gt;=OD$30,OC19&gt;=OD$34,OB19&lt;&gt;""),AND(OY19&gt;=PF$30,OZ19&gt;=PF$34,OY19&lt;&gt;""),AND(PD19&gt;=PF$30,PE19&gt;=PF$34,PD19&lt;&gt;""),AND(QA19&gt;=QH$30,QB19&gt;=QH$34,QA19&lt;&gt;""),AND(QF19&gt;=QH$30,QG19&gt;=QH$34,QF19&lt;&gt;""),AND(RC19&gt;=RJ$30,RD19&gt;=RJ$34,RC19&lt;&gt;""),AND(RH19&gt;=RJ$30,RI19&gt;=RJ$34,RH19&lt;&gt;""),AND(SE19&gt;=SL$30,SF19&gt;=SL$34,SE19&lt;&gt;""),AND(SJ19&gt;=SL$30,SK19&gt;=SL$34,SJ19&lt;&gt;"")),"Excellence",IF(I19="P","Worlds Team",IF(F19="P","National Team","")))))</f>
        <v/>
      </c>
      <c r="I19" s="3" t="str">
        <f>IF(OR(AND(AJ19&gt;=AN$29,AK19&gt;=AN$33,AJ19&lt;&gt;"",AI19=""),AND(AL19&gt;=AN$29,AM19&gt;=AN$33,AL19&lt;&gt;"",AI19=""),AND(BF19&gt;=BJ$29,BG19&gt;=BJ$33,BF19&lt;&gt;"",BE19=""),AND(BH19&gt;=BJ$29,BI19&gt;=BJ$33,BH19&lt;&gt;"",BE19=""),AND(CB19&gt;=CF$29,CC19&gt;=CF$33,CB19&lt;&gt;"",CA19=""),AND(CD19&gt;=CF$29,CE19&gt;=CF$33,CD19&lt;&gt;""),AND(DC19&gt;=DJ$29,DD19&gt;=DJ$33,DC19&lt;&gt;""),AND(DH19&gt;=DJ$29,DI19&gt;=DJ$33,DH19&lt;&gt;""),AND(EE19&gt;=EL$29,EF19&gt;=EL$33,EE19&lt;&gt;""),AND(EJ19&gt;=EL$29,EK19&gt;=EL$33,EJ19&lt;&gt;""),AND(FG19&gt;=FN$29,FH19&gt;=FN$33,FG19&lt;&gt;""),AND(FL19&gt;=FN$29,FM19&gt;=FN$33,FL19&lt;&gt;""),AND(GI19&gt;=GP$29,GJ19&gt;=GP$33,GI19&lt;&gt;""),AND(GN19&gt;=GP$29,GO19&gt;=GP$33,GN19&lt;&gt;""),AND(HK19&gt;=HR$29,HL19&gt;=HR$33,HK19&lt;&gt;""),AND(HP19&gt;=HR$29,HQ19&gt;=HR$33,HP19&lt;&gt;""),AND(IM19&gt;=IT$29,IN19&gt;=IT$33,IM19&lt;&gt;""),AND(IR19&gt;=IT$29,IS19&gt;=IT$33,IR19&lt;&gt;""),AND(JO19&gt;=JV$29,JP19&gt;=JV$33,JO19&lt;&gt;""),AND(JT19&gt;=JV$29,JU19&gt;=JV$33,JT19&lt;&gt;""),AND(KQ19&gt;=KX$29,KR19&gt;=KX$33,KQ19&lt;&gt;""),AND(KV19&gt;=KX$29,KW19&gt;=KX$33,KV19&lt;&gt;""),AND(LS19&gt;=LZ$29,LT19&gt;=LZ$33,LS19&lt;&gt;""),AND(LX19&gt;=LZ$29,LY19&gt;=LZ$33,LX19&lt;&gt;""),AND(MU19&gt;=NB$29,MV19&gt;=NB$33,MU19&lt;&gt;""),AND(MZ19&gt;=NB$29,NA19&gt;=NB$33,MZ19&lt;&gt;""),AND(NW19&gt;=OD$29,NX19&gt;=OD$33,NW19&lt;&gt;""),AND(OB19&gt;=OD$29,OC19&gt;=OD$33,OB19&lt;&gt;""),AND(OY19&gt;=PF$29,OZ19&gt;=PF$33,OY19&lt;&gt;""),AND(PD19&gt;=PF$29,PE19&gt;=PF$33,PD19&lt;&gt;""),AND(QA19&gt;=QH$29,QB19&gt;=QH$33,QA19&lt;&gt;""),AND(QF19&gt;=QH$29,QG19&gt;=QH$33,QF19&lt;&gt;""),AND(RC19&gt;=RJ$29,RD19&gt;=RJ$33,RC19&lt;&gt;""),AND(RH19&gt;=RJ$29,RI19&gt;=RJ$33,RH19&lt;&gt;""),AND(SE19&gt;=SL$29,SF19&gt;=SL$33,SE19&lt;&gt;""),AND(SJ19&gt;=SL$29,SK19&gt;=SL$33,SJ19&lt;&gt;"")),"P","")</f>
        <v/>
      </c>
      <c r="J19" s="8">
        <f>IF(COUNT(AK19,BG19,CC19)&gt;0,LARGE((AK19,BG19,CC19),1),0)</f>
        <v>46.6</v>
      </c>
      <c r="K19" s="8" t="str">
        <f>IF(J19=0,"",IF(J19=CC19,$BK$1,IF(J19=BG19,$AO$1,IF(J19=AK19,$S$1,""))))</f>
        <v>2025 Nationals</v>
      </c>
      <c r="L19" s="8">
        <f>IF(COUNT(AK19,BG19,CC19)&gt;1,LARGE((AK19,BG19,CC19),2),0)</f>
        <v>45.9</v>
      </c>
      <c r="M19" s="8" t="str">
        <f>IF(K19=0,"",IF(AND(L19=J19,L19=AK19,K19=BG19),$S$1,IF(AND(L19=J19,L19=AK19,L19=CC19),$S$1,IF(AND(L19=J19,L19=CC19,L19=BG19),$AO$1,IF(L19=CC19,$BK$1,IF(L19=BG19,$AO$1,IF(L19=AK19,$S$1,"")))))))</f>
        <v>2025 Elite Canada</v>
      </c>
      <c r="N19" s="8">
        <f>IF(MAX(AM19,BI19,CE19)&gt;0,MAX(AM19,BI19,CE19),0)</f>
        <v>46.7</v>
      </c>
      <c r="O19" s="8" t="str">
        <f>IF(N19=0,"",IF(N19=CE19,$BK$1,IF(N19=BI19,$AO$1,IF(N19=AM19,$S$1,""))))</f>
        <v>2025 Nationals</v>
      </c>
      <c r="P19" s="8" t="str">
        <f>IF(MAX(CG19:CH19)&gt;0,MAX(CG19:CH19),"")</f>
        <v/>
      </c>
      <c r="Q19" s="11" t="str">
        <f>IF(P19="","",IF(P19=CG19,"("&amp;CG$2&amp;")",IF(P19=CH19,"("&amp;CH$2&amp;")")))</f>
        <v/>
      </c>
      <c r="R19" s="8" t="str">
        <f>IF(P19="","",IF(P19=CG19,IF(P19+IF(L19="",0,L19)=SF19,$RK$1,IF(P19+IF(L19="",0,L19)=RD19,$QI$1,IF(P19+IF(L19="",0,L19)=QB19,$PG$1,IF(P19+IF(L19="",0,L19)=OZ19,$OE$1,IF(P19+IF(L19="",0,L19)=NX19,$NC$1,IF(P19+IF(L19="",0,L19)=MV19,$MA$1,IF(P19+IF(L19="",0,L19)=LT19,$KY$1,IF(P19+IF(L19="",0,L19)=KR19,$JW$1,IF(P19+IF(L19="",0,L19)=JP19,$IU$1,IF(P19+IF(L19="",0,L19)=IN19,$HS$1,IF(P19+IF(L19="",0,L19)=HL19,$GQ$1,IF(P19+IF(L19="",0,L19)=GJ19,$FO$1,IF(P19+IF(L19="",0,L19)=FH19,$EM$1,IF(P19+IF(L19="",0,L19)=EF19,$DK$1,IF(P19+IF(L19="",0,L19)=DD19,$CI$1))))))))))))))),IF(P19=CH19,IF(P19+IF(N19="",0,N19)=SK19,$RK$1,IF(P19+IF(N19="",0,N19)=RI19,$QI$1,IF(P19+IF(N19="",0,N19)=QG19,$PG$1,IF(P19+IF(N19="",0,N19)=PE19,$OE$1,IF(P19+IF(N19="",0,N19)=OC19,$NC$1,IF(P19+IF(N19="",0,N19)=NA19,$MA$1,IF(P19+IF(N19="",0,N19)=LY19,$KY$1,IF(P19+IF(N19="",0,N19)=KW19,$JW$1,IF(P19+IF(N19="",0,N19)=JU19,$IU$1,IF(P19+IF(N19="",0,N19)=IS19,$HS$1,IF(P19+IF(N19="",0,N19)=HQ19,$GQ$1,IF(P19+IF(N19="",0,N19)=GO19,$FO$1,IF(P19+IF(N19="",0,N19)=FM19,$EM$1,IF(P19+IF(N19="",0,N19)=EK19,$DK$1,IF(P19+IF(N19="",0,N19)=DI19,$CI$1))))))))))))))))))</f>
        <v/>
      </c>
      <c r="S19" s="19">
        <v>18.3</v>
      </c>
      <c r="T19" s="19">
        <v>4.8</v>
      </c>
      <c r="U19" s="19">
        <v>0</v>
      </c>
      <c r="V19" s="19">
        <v>0</v>
      </c>
      <c r="W19" s="19">
        <v>18.600000000000001</v>
      </c>
      <c r="X19" s="19">
        <v>4.8</v>
      </c>
      <c r="Y19" s="19">
        <v>0.6</v>
      </c>
      <c r="Z19" s="19">
        <v>0</v>
      </c>
      <c r="AA19" s="19">
        <v>18.100000000000001</v>
      </c>
      <c r="AB19" s="19">
        <v>4.8</v>
      </c>
      <c r="AC19" s="19">
        <v>0</v>
      </c>
      <c r="AD19" s="19">
        <v>0</v>
      </c>
      <c r="AE19" s="19">
        <v>18.100000000000001</v>
      </c>
      <c r="AF19" s="19">
        <v>4.8</v>
      </c>
      <c r="AG19" s="19">
        <v>0</v>
      </c>
      <c r="AH19" s="19">
        <v>0</v>
      </c>
      <c r="AI19" s="27"/>
      <c r="AJ19" s="40">
        <f>IF(SUM(T19,X19)&gt;0,SUM(T19,X19),"")</f>
        <v>9.6</v>
      </c>
      <c r="AK19" s="40">
        <f>IF(SUM(S19:T19,V19:X19,Z19)-U19-Y19&gt;0,SUM(S19:T19,V19:X19,Z19)-U19-Y19,"")</f>
        <v>45.9</v>
      </c>
      <c r="AL19" s="40">
        <f>IF(SUM(AB19,AF19)&gt;0,SUM(AB19,AF19),"")</f>
        <v>9.6</v>
      </c>
      <c r="AM19" s="40">
        <f>IF(SUM(AA19:AB19,AD19:AF19,AH19)-SUM(AC19,AG19)&gt;0,SUM(AA19:AB19,AD19:AF19,AH19)-SUM(AC19,AG19),"")</f>
        <v>45.8</v>
      </c>
      <c r="AN19" s="40">
        <f>IF(SUM(AK19,AM19)&gt;0,SUM(AK19,AM19),"")</f>
        <v>91.699999999999989</v>
      </c>
      <c r="AO19" s="18">
        <v>18.3</v>
      </c>
      <c r="AP19" s="18">
        <v>5.2</v>
      </c>
      <c r="AQ19" s="18">
        <v>0.6</v>
      </c>
      <c r="AR19" s="18">
        <v>0</v>
      </c>
      <c r="AS19" s="18">
        <v>18.5</v>
      </c>
      <c r="AT19" s="18">
        <v>5.2</v>
      </c>
      <c r="AU19" s="18">
        <v>0</v>
      </c>
      <c r="AV19" s="18">
        <v>0</v>
      </c>
      <c r="AW19" s="18">
        <v>18.5</v>
      </c>
      <c r="AX19" s="18">
        <v>5.2</v>
      </c>
      <c r="AY19" s="18">
        <v>0.2</v>
      </c>
      <c r="AZ19" s="18">
        <v>0</v>
      </c>
      <c r="BA19" s="18">
        <v>18.2</v>
      </c>
      <c r="BB19" s="18">
        <v>5.2</v>
      </c>
      <c r="BC19" s="18">
        <v>0.2</v>
      </c>
      <c r="BD19" s="18">
        <v>0</v>
      </c>
      <c r="BE19" s="28"/>
      <c r="BF19" s="11">
        <f>IF(SUM(AP19,AT19)&gt;0,SUM(AP19,AT19),"")</f>
        <v>10.4</v>
      </c>
      <c r="BG19" s="11">
        <f>IF(SUM(AO19:AP19,AR19:AT19,AV19)-AQ19-AU19&gt;0,SUM(AO19:AP19,AR19:AT19,AV19)-AQ19-AU19,"")</f>
        <v>46.6</v>
      </c>
      <c r="BH19" s="11">
        <f>IF(SUM(AX19,BB19)&gt;0,SUM(AX19,BB19),"")</f>
        <v>10.4</v>
      </c>
      <c r="BI19" s="11">
        <f>IF(SUM(AW19:AX19,AZ19:BB19,BD19)-SUM(AY19,BC19)&gt;0,SUM(AW19:AX19,AZ19:BB19,BD19)-SUM(AY19,BC19),"")</f>
        <v>46.7</v>
      </c>
      <c r="BJ19" s="11">
        <f>IF(SUM(BG19,BI19)&gt;0,SUM(BG19,BI19),"")</f>
        <v>93.300000000000011</v>
      </c>
      <c r="BK19" s="19">
        <v>18.3</v>
      </c>
      <c r="BL19" s="19">
        <v>4.8</v>
      </c>
      <c r="BM19" s="19">
        <v>0</v>
      </c>
      <c r="BN19" s="19">
        <v>0</v>
      </c>
      <c r="BO19" s="19">
        <v>18.3</v>
      </c>
      <c r="BP19" s="19">
        <v>2</v>
      </c>
      <c r="BQ19" s="19">
        <v>1.2</v>
      </c>
      <c r="BR19" s="19">
        <v>0</v>
      </c>
      <c r="BS19" s="19">
        <v>18</v>
      </c>
      <c r="BT19" s="19">
        <v>3.3</v>
      </c>
      <c r="BU19" s="19">
        <v>1.6</v>
      </c>
      <c r="BV19" s="19">
        <v>0</v>
      </c>
      <c r="BW19" s="19">
        <v>18.399999999999999</v>
      </c>
      <c r="BX19" s="19">
        <v>4.4000000000000004</v>
      </c>
      <c r="BY19" s="19">
        <v>0.4</v>
      </c>
      <c r="BZ19" s="19">
        <v>0</v>
      </c>
      <c r="CA19" s="27"/>
      <c r="CB19" s="40">
        <f>IF(SUM(BL19,BP19)&gt;0,SUM(BL19,BP19),"")</f>
        <v>6.8</v>
      </c>
      <c r="CC19" s="40">
        <f>IF(SUM(BK19:BL19,BN19:BP19,BR19)-BM19-BQ19&gt;0,SUM(BK19:BL19,BN19:BP19,BR19)-BM19-BQ19,"")</f>
        <v>42.2</v>
      </c>
      <c r="CD19" s="40">
        <f>IF(SUM(BT19,BX19)&gt;0,SUM(BT19,BX19),"")</f>
        <v>7.7</v>
      </c>
      <c r="CE19" s="40">
        <f>IF(SUM(BS19:BT19,BV19:BX19,BZ19)-SUM(BU19,BY19)&gt;0,SUM(BS19:BT19,BV19:BX19,BZ19)-SUM(BU19,BY19),"")</f>
        <v>42.1</v>
      </c>
      <c r="CF19" s="40">
        <f>IF(SUM(CC19,CE19)&gt;0,SUM(CC19,CE19),"")</f>
        <v>84.300000000000011</v>
      </c>
      <c r="CG19" s="51" t="str">
        <f>IF(MAX(DD19,EF19,FH19,GJ19,HL19,IN19,JP19,KR19,LT19,MV19,NX19,OZ19,QB19,RD19,SF19)-IF(L19="",0,L19)&gt;0.001,MAX(DD19,EF19,FH19,GJ19,HL19,IN19,JP19,KR19,LT19,MV19,NX19,OZ19,QB19,RD19,SF19)-IF(L19="",0,L19),"")</f>
        <v/>
      </c>
      <c r="CH19" s="51" t="str">
        <f>IF(MAX(DI19,EK19,FM19,GO19,HQ19,IS19,JU19,KW19,LY19,NA19,OC19,PE19,QG19,RI19,SK19)-IF(N19="",0,N19)&gt;0.001,MAX(DI19,EK19,FM19,GO19,HQ19,IS19,JU19,KW19,LY19,NA19,OC19,PE19,QG19,RI19,SK19)-IF(N19="",0,N19),"")</f>
        <v/>
      </c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  <c r="CY19" s="17"/>
      <c r="CZ19" s="17"/>
      <c r="DA19" s="17"/>
      <c r="DB19" s="17"/>
      <c r="DC19" s="40" t="str">
        <f>IF(SUM(CJ19,CN19)&gt;0,SUM(CJ19,CN19),"")</f>
        <v/>
      </c>
      <c r="DD19" s="40" t="str">
        <f>IF(SUM(CI19:CJ19,CL19:CN19,CP19)-CK19-CO19&gt;0,SUM(CI19:CJ19,CL19:CN19,CP19)-CK19-CO19,"")</f>
        <v/>
      </c>
      <c r="DE19" s="40" t="str">
        <f>IF(SUM(CQ19:CR19,CT19)-CS19&gt;0,SUM(CQ19:CR19,CT19)-CS19,"")</f>
        <v/>
      </c>
      <c r="DF19" s="40" t="str">
        <f>IF(SUM(CJ19,CN19,CR19)&gt;0,SUM(CJ19,CN19,CR19),"")</f>
        <v/>
      </c>
      <c r="DG19" s="40" t="str">
        <f>IF(SUM(DD19,DE19)&gt;0,SUM(DD19,DE19),"")</f>
        <v/>
      </c>
      <c r="DH19" s="40" t="str">
        <f>IF(SUM(CV19,CZ19)&gt;0,SUM(CV19,CZ19),"")</f>
        <v/>
      </c>
      <c r="DI19" s="40" t="str">
        <f>IF(SUM(CU19:CV19,CX19:CZ19,DB19)-SUM(CW19,DA19)&gt;0,SUM(CU19:CV19,CX19:CZ19,DB19)-SUM(CW19,DA19),"")</f>
        <v/>
      </c>
      <c r="DJ19" s="40" t="str">
        <f>IF(SUM(DD19,DE19,DI19)&gt;0,SUM(DD19,DE19,DI19),"")</f>
        <v/>
      </c>
      <c r="DK19" s="18"/>
      <c r="DL19" s="18"/>
      <c r="DM19" s="18"/>
      <c r="DN19" s="18"/>
      <c r="DO19" s="18"/>
      <c r="DP19" s="18"/>
      <c r="DQ19" s="18"/>
      <c r="DR19" s="18"/>
      <c r="DS19" s="18"/>
      <c r="DT19" s="18"/>
      <c r="DU19" s="18"/>
      <c r="DV19" s="18"/>
      <c r="DW19" s="18"/>
      <c r="DX19" s="18"/>
      <c r="DY19" s="18"/>
      <c r="DZ19" s="18"/>
      <c r="EA19" s="18"/>
      <c r="EB19" s="18"/>
      <c r="EC19" s="18"/>
      <c r="ED19" s="18"/>
      <c r="EE19" s="11" t="str">
        <f>IF(SUM(DL19,DP19)&gt;0,SUM(DL19,DP19),"")</f>
        <v/>
      </c>
      <c r="EF19" s="11" t="str">
        <f>IF(SUM(DK19:DL19,DN19:DP19,DR19)-DM19-DQ19&gt;0,SUM(DK19:DL19,DN19:DP19,DR19)-DM19-DQ19,"")</f>
        <v/>
      </c>
      <c r="EG19" s="11" t="str">
        <f>IF(SUM(DS19:DT19,DV19)-DU19&gt;0,SUM(DS19:DT19,DV19)-DU19,"")</f>
        <v/>
      </c>
      <c r="EH19" s="11" t="str">
        <f>IF(SUM(DL19,DP19,DT19)&gt;0,SUM(DL19,DP19,DT19),"")</f>
        <v/>
      </c>
      <c r="EI19" s="11" t="str">
        <f>IF(SUM(EF19,EG19)&gt;0,SUM(EF19,EG19),"")</f>
        <v/>
      </c>
      <c r="EJ19" s="11" t="str">
        <f>IF(SUM(DX19,EB19)&gt;0,SUM(DX19,EB19),"")</f>
        <v/>
      </c>
      <c r="EK19" s="11" t="str">
        <f>IF(SUM(DW19:DX19,DZ19:EB19,ED19)-SUM(DY19,EC19)&gt;0,SUM(DW19:DX19,DZ19:EB19,ED19)-SUM(DY19,EC19),"")</f>
        <v/>
      </c>
      <c r="EL19" s="11" t="str">
        <f>IF(SUM(EF19,EG19,EK19)&gt;0,SUM(EF19,EG19,EK19),"")</f>
        <v/>
      </c>
      <c r="EM19" s="17"/>
      <c r="EN19" s="17"/>
      <c r="EO19" s="17"/>
      <c r="EP19" s="17"/>
      <c r="EQ19" s="17"/>
      <c r="ER19" s="17"/>
      <c r="ES19" s="17"/>
      <c r="ET19" s="17"/>
      <c r="EU19" s="17"/>
      <c r="EV19" s="17"/>
      <c r="EW19" s="17"/>
      <c r="EX19" s="17"/>
      <c r="EY19" s="17"/>
      <c r="EZ19" s="17"/>
      <c r="FA19" s="17"/>
      <c r="FB19" s="17"/>
      <c r="FC19" s="17"/>
      <c r="FD19" s="17"/>
      <c r="FE19" s="17"/>
      <c r="FF19" s="17"/>
      <c r="FG19" s="40" t="str">
        <f>IF(SUM(EN19,ER19)&gt;0,SUM(EN19,ER19),"")</f>
        <v/>
      </c>
      <c r="FH19" s="40" t="str">
        <f>IF(SUM(EM19:EN19,EP19:ER19,ET19)-EO19-ES19&gt;0,SUM(EM19:EN19,EP19:ER19,ET19)-EO19-ES19,"")</f>
        <v/>
      </c>
      <c r="FI19" s="40" t="str">
        <f>IF(SUM(EU19:EV19,EX19)-EW19&gt;0,SUM(EU19:EV19,EX19)-EW19,"")</f>
        <v/>
      </c>
      <c r="FJ19" s="40" t="str">
        <f>IF(SUM(EN19,ER19,EV19)&gt;0,SUM(EN19,ER19,EV19),"")</f>
        <v/>
      </c>
      <c r="FK19" s="40" t="str">
        <f>IF(SUM(FH19,FI19)&gt;0,SUM(FH19,FI19),"")</f>
        <v/>
      </c>
      <c r="FL19" s="40" t="str">
        <f>IF(SUM(EZ19,FD19)&gt;0,SUM(EZ19,FD19),"")</f>
        <v/>
      </c>
      <c r="FM19" s="40" t="str">
        <f>IF(SUM(EY19:EZ19,FB19:FD19,FF19)-SUM(FA19,FE19)&gt;0,SUM(EY19:EZ19,FB19:FD19,FF19)-SUM(FA19,FE19),"")</f>
        <v/>
      </c>
      <c r="FN19" s="40" t="str">
        <f>IF(SUM(FH19,FI19,FM19)&gt;0,SUM(FH19,FI19,FM19),"")</f>
        <v/>
      </c>
      <c r="FO19" s="18"/>
      <c r="FP19" s="18"/>
      <c r="FQ19" s="18"/>
      <c r="FR19" s="18"/>
      <c r="FS19" s="18"/>
      <c r="FT19" s="18"/>
      <c r="FU19" s="18"/>
      <c r="FV19" s="18"/>
      <c r="FW19" s="18"/>
      <c r="FX19" s="18"/>
      <c r="FY19" s="18"/>
      <c r="FZ19" s="18"/>
      <c r="GA19" s="18"/>
      <c r="GB19" s="18"/>
      <c r="GC19" s="18"/>
      <c r="GD19" s="18"/>
      <c r="GE19" s="18"/>
      <c r="GF19" s="18"/>
      <c r="GG19" s="18"/>
      <c r="GH19" s="18"/>
      <c r="GI19" s="11" t="str">
        <f>IF(SUM(FP19,FT19)&gt;0,SUM(FP19,FT19),"")</f>
        <v/>
      </c>
      <c r="GJ19" s="11" t="str">
        <f>IF(SUM(FO19:FP19,FR19:FT19,FV19)-FQ19-FU19&gt;0,SUM(FO19:FP19,FR19:FT19,FV19)-FQ19-FU19,"")</f>
        <v/>
      </c>
      <c r="GK19" s="11" t="str">
        <f>IF(SUM(FW19:FX19,FZ19)-FY19&gt;0,SUM(FW19:FX19,FZ19)-FY19,"")</f>
        <v/>
      </c>
      <c r="GL19" s="11" t="str">
        <f>IF(SUM(FP19,FT19,FX19)&gt;0,SUM(FP19,FT19,FX19),"")</f>
        <v/>
      </c>
      <c r="GM19" s="11" t="str">
        <f>IF(SUM(GJ19,GK19)&gt;0,SUM(GJ19,GK19),"")</f>
        <v/>
      </c>
      <c r="GN19" s="11" t="str">
        <f>IF(SUM(GB19,GF19)&gt;0,SUM(GB19,GF19),"")</f>
        <v/>
      </c>
      <c r="GO19" s="11" t="str">
        <f>IF(SUM(GA19:GB19,GD19:GF19,GH19)-SUM(GC19,GG19)&gt;0,SUM(GA19:GB19,GD19:GF19,GH19)-SUM(GC19,GG19),"")</f>
        <v/>
      </c>
      <c r="GP19" s="11" t="str">
        <f>IF(SUM(GJ19,GK19,GO19)&gt;0,SUM(GJ19,GK19,GO19),"")</f>
        <v/>
      </c>
      <c r="GQ19" s="17"/>
      <c r="GR19" s="17"/>
      <c r="GS19" s="17"/>
      <c r="GT19" s="17"/>
      <c r="GU19" s="17"/>
      <c r="GV19" s="17"/>
      <c r="GW19" s="17"/>
      <c r="GX19" s="17"/>
      <c r="GY19" s="17"/>
      <c r="GZ19" s="17"/>
      <c r="HA19" s="17"/>
      <c r="HB19" s="17"/>
      <c r="HC19" s="17"/>
      <c r="HD19" s="17"/>
      <c r="HE19" s="17"/>
      <c r="HF19" s="17"/>
      <c r="HG19" s="17"/>
      <c r="HH19" s="17"/>
      <c r="HI19" s="17"/>
      <c r="HJ19" s="17"/>
      <c r="HK19" s="40" t="str">
        <f>IF(SUM(GR19,GV19)&gt;0,SUM(GR19,GV19),"")</f>
        <v/>
      </c>
      <c r="HL19" s="40" t="str">
        <f>IF(SUM(GQ19:GR19,GT19:GV19,GX19)-GS19-GW19&gt;0,SUM(GQ19:GR19,GT19:GV19,GX19)-GS19-GW19,"")</f>
        <v/>
      </c>
      <c r="HM19" s="40" t="str">
        <f>IF(SUM(GY19:GZ19,HB19)-HA19&gt;0,SUM(GY19:GZ19,HB19)-HA19,"")</f>
        <v/>
      </c>
      <c r="HN19" s="40" t="str">
        <f>IF(SUM(GR19,GV19,GZ19)&gt;0,SUM(GR19,GV19,GZ19),"")</f>
        <v/>
      </c>
      <c r="HO19" s="40" t="str">
        <f>IF(SUM(HL19,HM19)&gt;0,SUM(HL19,HM19),"")</f>
        <v/>
      </c>
      <c r="HP19" s="40" t="str">
        <f>IF(SUM(HD19,HH19)&gt;0,SUM(HD19,HH19),"")</f>
        <v/>
      </c>
      <c r="HQ19" s="40" t="str">
        <f>IF(SUM(HC19:HD19,HF19:HH19,HJ19)-SUM(HE19,HI19)&gt;0,SUM(HC19:HD19,HF19:HH19,HJ19)-SUM(HE19,HI19),"")</f>
        <v/>
      </c>
      <c r="HR19" s="40" t="str">
        <f>IF(SUM(HL19,HM19,HQ19)&gt;0,SUM(HL19,HM19,HQ19),"")</f>
        <v/>
      </c>
      <c r="HS19" s="18"/>
      <c r="HT19" s="18"/>
      <c r="HU19" s="18"/>
      <c r="HV19" s="18"/>
      <c r="HW19" s="18"/>
      <c r="HX19" s="18"/>
      <c r="HY19" s="18"/>
      <c r="HZ19" s="18"/>
      <c r="IA19" s="18"/>
      <c r="IB19" s="18"/>
      <c r="IC19" s="18"/>
      <c r="ID19" s="18"/>
      <c r="IE19" s="18"/>
      <c r="IF19" s="18"/>
      <c r="IG19" s="18"/>
      <c r="IH19" s="18"/>
      <c r="II19" s="18"/>
      <c r="IJ19" s="18"/>
      <c r="IK19" s="18"/>
      <c r="IL19" s="18"/>
      <c r="IM19" s="11" t="str">
        <f>IF(SUM(HT19,HX19)&gt;0,SUM(HT19,HX19),"")</f>
        <v/>
      </c>
      <c r="IN19" s="11" t="str">
        <f>IF(SUM(HS19:HT19,HV19:HX19,HZ19)-HU19-HY19&gt;0,SUM(HS19:HT19,HV19:HX19,HZ19)-HU19-HY19,"")</f>
        <v/>
      </c>
      <c r="IO19" s="11" t="str">
        <f>IF(SUM(IA19:IB19,ID19)-IC19&gt;0,SUM(IA19:IB19,ID19)-IC19,"")</f>
        <v/>
      </c>
      <c r="IP19" s="11" t="str">
        <f>IF(SUM(HT19,HX19,IB19)&gt;0,SUM(HT19,HX19,IB19),"")</f>
        <v/>
      </c>
      <c r="IQ19" s="11" t="str">
        <f>IF(SUM(IN19,IO19)&gt;0,SUM(IN19,IO19),"")</f>
        <v/>
      </c>
      <c r="IR19" s="11" t="str">
        <f>IF(SUM(IF19,IJ19)&gt;0,SUM(IF19,IJ19),"")</f>
        <v/>
      </c>
      <c r="IS19" s="11" t="str">
        <f>IF(SUM(IE19:IF19,IH19:IJ19,IL19)-SUM(IG19,IK19)&gt;0,SUM(IE19:IF19,IH19:IJ19,IL19)-SUM(IG19,IK19),"")</f>
        <v/>
      </c>
      <c r="IT19" s="11" t="str">
        <f>IF(SUM(IN19,IO19,IS19)&gt;0,SUM(IN19,IO19,IS19),"")</f>
        <v/>
      </c>
      <c r="IU19" s="17"/>
      <c r="IV19" s="17"/>
      <c r="IW19" s="17"/>
      <c r="IX19" s="17"/>
      <c r="IY19" s="17"/>
      <c r="IZ19" s="17"/>
      <c r="JA19" s="17"/>
      <c r="JB19" s="17"/>
      <c r="JC19" s="17"/>
      <c r="JD19" s="17"/>
      <c r="JE19" s="17"/>
      <c r="JF19" s="17"/>
      <c r="JG19" s="17"/>
      <c r="JH19" s="17"/>
      <c r="JI19" s="17"/>
      <c r="JJ19" s="17"/>
      <c r="JK19" s="17"/>
      <c r="JL19" s="17"/>
      <c r="JM19" s="17"/>
      <c r="JN19" s="17"/>
      <c r="JO19" s="40" t="str">
        <f>IF(SUM(IV19,IZ19)&gt;0,SUM(IV19,IZ19),"")</f>
        <v/>
      </c>
      <c r="JP19" s="40" t="str">
        <f>IF(SUM(IU19:IV19,IX19:IZ19,JB19)-IW19-JA19&gt;0,SUM(IU19:IV19,IX19:IZ19,JB19)-IW19-JA19,"")</f>
        <v/>
      </c>
      <c r="JQ19" s="40" t="str">
        <f>IF(SUM(JC19:JD19,JF19)-JE19&gt;0,SUM(JC19:JD19,JF19)-JE19,"")</f>
        <v/>
      </c>
      <c r="JR19" s="40" t="str">
        <f>IF(SUM(IV19,IZ19,JD19)&gt;0,SUM(IV19,IZ19,JD19),"")</f>
        <v/>
      </c>
      <c r="JS19" s="40" t="str">
        <f>IF(SUM(JP19,JQ19)&gt;0,SUM(JP19,JQ19),"")</f>
        <v/>
      </c>
      <c r="JT19" s="40" t="str">
        <f>IF(SUM(JH19,JL19)&gt;0,SUM(JH19,JL19),"")</f>
        <v/>
      </c>
      <c r="JU19" s="40" t="str">
        <f>IF(SUM(JG19:JH19,JJ19:JL19,JN19)-SUM(JI19,JM19)&gt;0,SUM(JG19:JH19,JJ19:JL19,JN19)-SUM(JI19,JM19),"")</f>
        <v/>
      </c>
      <c r="JV19" s="40" t="str">
        <f>IF(SUM(JP19,JQ19,JU19)&gt;0,SUM(JP19,JQ19,JU19),"")</f>
        <v/>
      </c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8"/>
      <c r="KM19" s="18"/>
      <c r="KN19" s="18"/>
      <c r="KO19" s="18"/>
      <c r="KP19" s="18"/>
      <c r="KQ19" s="11" t="str">
        <f>IF(SUM(JX19,KB19)&gt;0,SUM(JX19,KB19),"")</f>
        <v/>
      </c>
      <c r="KR19" s="11" t="str">
        <f>IF(SUM(JW19:JX19,JZ19:KB19,KD19)-JY19-KC19&gt;0,SUM(JW19:JX19,JZ19:KB19,KD19)-JY19-KC19,"")</f>
        <v/>
      </c>
      <c r="KS19" s="11" t="str">
        <f>IF(SUM(KE19:KF19,KH19)-KG19&gt;0,SUM(KE19:KF19,KH19)-KG19,"")</f>
        <v/>
      </c>
      <c r="KT19" s="11" t="str">
        <f>IF(SUM(JX19,KB19,KF19)&gt;0,SUM(JX19,KB19,KF19),"")</f>
        <v/>
      </c>
      <c r="KU19" s="11" t="str">
        <f>IF(SUM(KR19,KS19)&gt;0,SUM(KR19,KS19),"")</f>
        <v/>
      </c>
      <c r="KV19" s="11" t="str">
        <f>IF(SUM(KJ19,KN19)&gt;0,SUM(KJ19,KN19),"")</f>
        <v/>
      </c>
      <c r="KW19" s="11" t="str">
        <f>IF(SUM(KI19:KJ19,KL19:KN19,KP19)-SUM(KK19,KO19)&gt;0,SUM(KI19:KJ19,KL19:KN19,KP19)-SUM(KK19,KO19),"")</f>
        <v/>
      </c>
      <c r="KX19" s="11" t="str">
        <f>IF(SUM(KR19,KS19,KW19)&gt;0,SUM(KR19,KS19,KW19),"")</f>
        <v/>
      </c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40" t="str">
        <f>IF(SUM(KZ19,LD19)&gt;0,SUM(KZ19,LD19),"")</f>
        <v/>
      </c>
      <c r="LT19" s="40" t="str">
        <f>IF(SUM(KY19:KZ19,LB19:LD19,LF19)-LA19-LE19&gt;0,SUM(KY19:KZ19,LB19:LD19,LF19)-LA19-LE19,"")</f>
        <v/>
      </c>
      <c r="LU19" s="40" t="str">
        <f>IF(SUM(LG19:LH19,LJ19)-LI19&gt;0,SUM(LG19:LH19,LJ19)-LI19,"")</f>
        <v/>
      </c>
      <c r="LV19" s="40" t="str">
        <f>IF(SUM(KZ19,LD19,LH19)&gt;0,SUM(KZ19,LD19,LH19),"")</f>
        <v/>
      </c>
      <c r="LW19" s="40" t="str">
        <f>IF(SUM(LT19,LU19)&gt;0,SUM(LT19,LU19),"")</f>
        <v/>
      </c>
      <c r="LX19" s="40" t="str">
        <f>IF(SUM(LL19,LP19)&gt;0,SUM(LL19,LP19),"")</f>
        <v/>
      </c>
      <c r="LY19" s="40" t="str">
        <f>IF(SUM(LK19:LL19,LN19:LP19,LR19)-SUM(LM19,LQ19)&gt;0,SUM(LK19:LL19,LN19:LP19,LR19)-SUM(LM19,LQ19),"")</f>
        <v/>
      </c>
      <c r="LZ19" s="40" t="str">
        <f>IF(SUM(LT19,LU19,LY19)&gt;0,SUM(LT19,LU19,LY19),"")</f>
        <v/>
      </c>
      <c r="MA19" s="18"/>
      <c r="MB19" s="18"/>
      <c r="MC19" s="18"/>
      <c r="MD19" s="18"/>
      <c r="ME19" s="18"/>
      <c r="MF19" s="18"/>
      <c r="MG19" s="18"/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1" t="str">
        <f>IF(SUM(MB19,MF19)&gt;0,SUM(MB19,MF19),"")</f>
        <v/>
      </c>
      <c r="MV19" s="11" t="str">
        <f>IF(SUM(MA19:MB19,MD19:MF19,MH19)-MC19-MG19&gt;0,SUM(MA19:MB19,MD19:MF19,MH19)-MC19-MG19,"")</f>
        <v/>
      </c>
      <c r="MW19" s="11" t="str">
        <f>IF(SUM(MI19:MJ19,ML19)-MK19&gt;0,SUM(MI19:MJ19,ML19)-MK19,"")</f>
        <v/>
      </c>
      <c r="MX19" s="11" t="str">
        <f>IF(SUM(MB19,MF19,MJ19)&gt;0,SUM(MB19,MF19,MJ19),"")</f>
        <v/>
      </c>
      <c r="MY19" s="11" t="str">
        <f>IF(SUM(MV19,MW19)&gt;0,SUM(MV19,MW19),"")</f>
        <v/>
      </c>
      <c r="MZ19" s="11" t="str">
        <f>IF(SUM(MN19,MR19)&gt;0,SUM(MN19,MR19),"")</f>
        <v/>
      </c>
      <c r="NA19" s="11" t="str">
        <f>IF(SUM(MM19:MN19,MP19:MR19,MT19)-SUM(MO19,MS19)&gt;0,SUM(MM19:MN19,MP19:MR19,MT19)-SUM(MO19,MS19),"")</f>
        <v/>
      </c>
      <c r="NB19" s="11" t="str">
        <f>IF(SUM(MV19,MW19,NA19)&gt;0,SUM(MV19,MW19,NA19),"")</f>
        <v/>
      </c>
      <c r="NC19" s="17"/>
      <c r="ND19" s="17"/>
      <c r="NE19" s="17"/>
      <c r="NF19" s="17"/>
      <c r="NG19" s="17"/>
      <c r="NH19" s="17"/>
      <c r="NI19" s="17"/>
      <c r="NJ19" s="17"/>
      <c r="NK19" s="17"/>
      <c r="NL19" s="17"/>
      <c r="NM19" s="17"/>
      <c r="NN19" s="17"/>
      <c r="NO19" s="17"/>
      <c r="NP19" s="17"/>
      <c r="NQ19" s="17"/>
      <c r="NR19" s="17"/>
      <c r="NS19" s="17"/>
      <c r="NT19" s="17"/>
      <c r="NU19" s="17"/>
      <c r="NV19" s="17"/>
      <c r="NW19" s="40" t="str">
        <f>IF(SUM(ND19,NH19)&gt;0,SUM(ND19,NH19),"")</f>
        <v/>
      </c>
      <c r="NX19" s="40" t="str">
        <f>IF(SUM(NC19:ND19,NF19:NH19,NJ19)-NE19-NI19&gt;0,SUM(NC19:ND19,NF19:NH19,NJ19)-NE19-NI19,"")</f>
        <v/>
      </c>
      <c r="NY19" s="40" t="str">
        <f>IF(SUM(NK19:NL19,NN19)-NM19&gt;0,SUM(NK19:NL19,NN19)-NM19,"")</f>
        <v/>
      </c>
      <c r="NZ19" s="40" t="str">
        <f>IF(SUM(ND19,NH19,NL19)&gt;0,SUM(ND19,NH19,NL19),"")</f>
        <v/>
      </c>
      <c r="OA19" s="40" t="str">
        <f>IF(SUM(NX19,NY19)&gt;0,SUM(NX19,NY19),"")</f>
        <v/>
      </c>
      <c r="OB19" s="40" t="str">
        <f>IF(SUM(NP19,NT19)&gt;0,SUM(NP19,NT19),"")</f>
        <v/>
      </c>
      <c r="OC19" s="40" t="str">
        <f>IF(SUM(NO19:NP19,NR19:NT19,NV19)-SUM(NQ19,NU19)&gt;0,SUM(NO19:NP19,NR19:NT19,NV19)-SUM(NQ19,NU19),"")</f>
        <v/>
      </c>
      <c r="OD19" s="40" t="str">
        <f>IF(SUM(NX19,NY19,OC19)&gt;0,SUM(NX19,NY19,OC19),"")</f>
        <v/>
      </c>
      <c r="OE19" s="18"/>
      <c r="OF19" s="18"/>
      <c r="OG19" s="18"/>
      <c r="OH19" s="18"/>
      <c r="OI19" s="18"/>
      <c r="OJ19" s="18"/>
      <c r="OK19" s="18"/>
      <c r="OL19" s="18"/>
      <c r="OM19" s="18"/>
      <c r="ON19" s="18"/>
      <c r="OO19" s="18"/>
      <c r="OP19" s="18"/>
      <c r="OQ19" s="18"/>
      <c r="OR19" s="18"/>
      <c r="OS19" s="18"/>
      <c r="OT19" s="18"/>
      <c r="OU19" s="18"/>
      <c r="OV19" s="18"/>
      <c r="OW19" s="18"/>
      <c r="OX19" s="18"/>
      <c r="OY19" s="11" t="str">
        <f>IF(SUM(OF19,OJ19)&gt;0,SUM(OF19,OJ19),"")</f>
        <v/>
      </c>
      <c r="OZ19" s="11" t="str">
        <f>IF(SUM(OE19:OF19,OH19:OJ19,OL19)-OG19-OK19&gt;0,SUM(OE19:OF19,OH19:OJ19,OL19)-OG19-OK19,"")</f>
        <v/>
      </c>
      <c r="PA19" s="11" t="str">
        <f>IF(SUM(OM19:ON19,OP19)-OO19&gt;0,SUM(OM19:ON19,OP19)-OO19,"")</f>
        <v/>
      </c>
      <c r="PB19" s="11" t="str">
        <f>IF(SUM(OF19,OJ19,ON19)&gt;0,SUM(OF19,OJ19,ON19),"")</f>
        <v/>
      </c>
      <c r="PC19" s="11" t="str">
        <f>IF(SUM(OZ19,PA19)&gt;0,SUM(OZ19,PA19),"")</f>
        <v/>
      </c>
      <c r="PD19" s="11" t="str">
        <f>IF(SUM(OR19,OV19)&gt;0,SUM(OR19,OV19),"")</f>
        <v/>
      </c>
      <c r="PE19" s="11" t="str">
        <f>IF(SUM(OQ19:OR19,OT19:OV19,OX19)-SUM(OS19,OW19)&gt;0,SUM(OQ19:OR19,OT19:OV19,OX19)-SUM(OS19,OW19),"")</f>
        <v/>
      </c>
      <c r="PF19" s="11" t="str">
        <f>IF(SUM(OZ19,PA19,PE19)&gt;0,SUM(OZ19,PA19,PE19),"")</f>
        <v/>
      </c>
      <c r="PG19" s="17"/>
      <c r="PH19" s="17"/>
      <c r="PI19" s="17"/>
      <c r="PJ19" s="17"/>
      <c r="PK19" s="17"/>
      <c r="PL19" s="17"/>
      <c r="PM19" s="17"/>
      <c r="PN19" s="17"/>
      <c r="PO19" s="17"/>
      <c r="PP19" s="17"/>
      <c r="PQ19" s="17"/>
      <c r="PR19" s="17"/>
      <c r="PS19" s="17"/>
      <c r="PT19" s="17"/>
      <c r="PU19" s="17"/>
      <c r="PV19" s="17"/>
      <c r="PW19" s="17"/>
      <c r="PX19" s="17"/>
      <c r="PY19" s="17"/>
      <c r="PZ19" s="17"/>
      <c r="QA19" s="40" t="str">
        <f>IF(SUM(PH19,PL19)&gt;0,SUM(PH19,PL19),"")</f>
        <v/>
      </c>
      <c r="QB19" s="40" t="str">
        <f>IF(SUM(PG19:PH19,PJ19:PL19,PN19)-PI19-PM19&gt;0,SUM(PG19:PH19,PJ19:PL19,PN19)-PI19-PM19,"")</f>
        <v/>
      </c>
      <c r="QC19" s="40" t="str">
        <f>IF(SUM(PO19:PP19,PR19)-PQ19&gt;0,SUM(PO19:PP19,PR19)-PQ19,"")</f>
        <v/>
      </c>
      <c r="QD19" s="40" t="str">
        <f>IF(SUM(PH19,PL19,PP19)&gt;0,SUM(PH19,PL19,PP19),"")</f>
        <v/>
      </c>
      <c r="QE19" s="40" t="str">
        <f>IF(SUM(QB19,QC19)&gt;0,SUM(QB19,QC19),"")</f>
        <v/>
      </c>
      <c r="QF19" s="40" t="str">
        <f>IF(SUM(PT19,PX19)&gt;0,SUM(PT19,PX19),"")</f>
        <v/>
      </c>
      <c r="QG19" s="40" t="str">
        <f>IF(SUM(PS19:PT19,PV19:PX19,PZ19)-SUM(PU19,PY19)&gt;0,SUM(PS19:PT19,PV19:PX19,PZ19)-SUM(PU19,PY19),"")</f>
        <v/>
      </c>
      <c r="QH19" s="40" t="str">
        <f>IF(SUM(QB19,QC19,QG19)&gt;0,SUM(QB19,QC19,QG19),"")</f>
        <v/>
      </c>
      <c r="QI19" s="18"/>
      <c r="QJ19" s="18"/>
      <c r="QK19" s="18"/>
      <c r="QL19" s="18"/>
      <c r="QM19" s="18"/>
      <c r="QN19" s="18"/>
      <c r="QO19" s="18"/>
      <c r="QP19" s="18"/>
      <c r="QQ19" s="18"/>
      <c r="QR19" s="18"/>
      <c r="QS19" s="18"/>
      <c r="QT19" s="18"/>
      <c r="QU19" s="18"/>
      <c r="QV19" s="18"/>
      <c r="QW19" s="18"/>
      <c r="QX19" s="18"/>
      <c r="QY19" s="18"/>
      <c r="QZ19" s="18"/>
      <c r="RA19" s="18"/>
      <c r="RB19" s="18"/>
      <c r="RC19" s="11" t="str">
        <f>IF(SUM(QJ19,QN19)&gt;0,SUM(QJ19,QN19),"")</f>
        <v/>
      </c>
      <c r="RD19" s="11" t="str">
        <f>IF(SUM(QI19:QJ19,QL19:QN19,QP19)-QK19-QO19&gt;0,SUM(QI19:QJ19,QL19:QN19,QP19)-QK19-QO19,"")</f>
        <v/>
      </c>
      <c r="RE19" s="11" t="str">
        <f>IF(SUM(QQ19:QR19,QT19)-QS19&gt;0,SUM(QQ19:QR19,QT19)-QS19,"")</f>
        <v/>
      </c>
      <c r="RF19" s="11" t="str">
        <f>IF(SUM(QJ19,QN19,QR19)&gt;0,SUM(QJ19,QN19,QR19),"")</f>
        <v/>
      </c>
      <c r="RG19" s="11" t="str">
        <f>IF(SUM(RD19,RE19)&gt;0,SUM(RD19,RE19),"")</f>
        <v/>
      </c>
      <c r="RH19" s="11" t="str">
        <f>IF(SUM(QV19,QZ19)&gt;0,SUM(QV19,QZ19),"")</f>
        <v/>
      </c>
      <c r="RI19" s="11" t="str">
        <f>IF(SUM(QU19:QV19,QX19:QZ19,RB19)-SUM(QW19,RA19)&gt;0,SUM(QU19:QV19,QX19:QZ19,RB19)-SUM(QW19,RA19),"")</f>
        <v/>
      </c>
      <c r="RJ19" s="11" t="str">
        <f>IF(SUM(RD19,RE19,RI19)&gt;0,SUM(RD19,RE19,RI19),"")</f>
        <v/>
      </c>
      <c r="RK19" s="17"/>
      <c r="RL19" s="17"/>
      <c r="RM19" s="17"/>
      <c r="RN19" s="17"/>
      <c r="RO19" s="17"/>
      <c r="RP19" s="17"/>
      <c r="RQ19" s="17"/>
      <c r="RR19" s="17"/>
      <c r="RS19" s="17"/>
      <c r="RT19" s="17"/>
      <c r="RU19" s="17"/>
      <c r="RV19" s="17"/>
      <c r="RW19" s="17"/>
      <c r="RX19" s="17"/>
      <c r="RY19" s="17"/>
      <c r="RZ19" s="17"/>
      <c r="SA19" s="17"/>
      <c r="SB19" s="17"/>
      <c r="SC19" s="17"/>
      <c r="SD19" s="17"/>
      <c r="SE19" s="40" t="str">
        <f>IF(SUM(RL19,RP19)&gt;0,SUM(RL19,RP19),"")</f>
        <v/>
      </c>
      <c r="SF19" s="40" t="str">
        <f>IF(SUM(RK19:RL19,RN19:RP19,RR19)-RM19-RQ19&gt;0,SUM(RK19:RL19,RN19:RP19,RR19)-RM19-RQ19,"")</f>
        <v/>
      </c>
      <c r="SG19" s="40" t="str">
        <f>IF(SUM(RS19:RT19,RV19)-RU19&gt;0,SUM(RS19:RT19,RV19)-RU19,"")</f>
        <v/>
      </c>
      <c r="SH19" s="40" t="str">
        <f>IF(SUM(RL19,RP19,RT19)&gt;0,SUM(RL19,RP19,RT19),"")</f>
        <v/>
      </c>
      <c r="SI19" s="40" t="str">
        <f>IF(SUM(SF19,SG19)&gt;0,SUM(SF19,SG19),"")</f>
        <v/>
      </c>
      <c r="SJ19" s="40" t="str">
        <f>IF(SUM(RX19,SB19)&gt;0,SUM(RX19,SB19),"")</f>
        <v/>
      </c>
      <c r="SK19" s="40" t="str">
        <f>IF(SUM(RW19:RX19,RZ19:SB19,SD19)-SUM(RY19,SC19)&gt;0,SUM(RW19:RX19,RZ19:SB19,SD19)-SUM(RY19,SC19),"")</f>
        <v/>
      </c>
      <c r="SL19" s="40" t="str">
        <f>IF(SUM(SF19,SG19,SK19)&gt;0,SUM(SF19,SG19,SK19),"")</f>
        <v/>
      </c>
      <c r="SM19" s="26">
        <f>IF($CA19="P",BK19,(BK19+AO19)/2)</f>
        <v>18.3</v>
      </c>
      <c r="SN19" s="26">
        <f>IF($CA19="P",BL19,(BL19+AP19)/2)</f>
        <v>5</v>
      </c>
      <c r="SO19" s="26">
        <f>IF($CA19="P",BM19,(BM19+AQ19)/2)</f>
        <v>0.3</v>
      </c>
      <c r="SP19" s="26">
        <f>IF($CA19="P",BN19,(BN19+AR19)/2)</f>
        <v>0</v>
      </c>
      <c r="SQ19" s="26">
        <f>IF($CA19="P",BO19,(BO19+AS19)/2)</f>
        <v>18.399999999999999</v>
      </c>
      <c r="SR19" s="26">
        <f>IF($CA19="P",BP19,(BP19+AT19)/2)</f>
        <v>3.6</v>
      </c>
      <c r="SS19" s="26">
        <f>IF($CA19="P",BQ19,(BQ19+AU19)/2)</f>
        <v>0.6</v>
      </c>
      <c r="ST19" s="26">
        <f>IF($CA19="P",BR19,(BR19+AV19)/2)</f>
        <v>0</v>
      </c>
      <c r="SU19" s="26">
        <f>IF($CA19="P",BS19,(BS19+AW19)/2)</f>
        <v>18.25</v>
      </c>
      <c r="SV19" s="26">
        <f>IF($CA19="P",BT19,(BT19+AX19)/2)</f>
        <v>4.25</v>
      </c>
      <c r="SW19" s="26">
        <f>IF($CA19="P",BU19,(BU19+AY19)/2)</f>
        <v>0.9</v>
      </c>
      <c r="SX19" s="26">
        <f>IF($CA19="P",BV19,(BV19+AZ19)/2)</f>
        <v>0</v>
      </c>
      <c r="SY19" s="26">
        <f>IF($CA19="P",BW19,(BW19+BA19)/2)</f>
        <v>18.299999999999997</v>
      </c>
      <c r="SZ19" s="26">
        <f>IF($CA19="P",BX19,(BX19+BB19)/2)</f>
        <v>4.8000000000000007</v>
      </c>
      <c r="TA19" s="26">
        <f>IF($CA19="P",BY19,(BY19+BC19)/2)</f>
        <v>0.30000000000000004</v>
      </c>
      <c r="TB19" s="26">
        <f>IF($CA19="P",BZ19,(BZ19+BD19)/2)</f>
        <v>0</v>
      </c>
      <c r="TC19" s="28" t="s">
        <v>53</v>
      </c>
      <c r="TD19" s="11">
        <f>IF(SUM(SN19,SR19)&gt;0,SUM(SN19,SR19),"")</f>
        <v>8.6</v>
      </c>
      <c r="TE19" s="11">
        <f>IF(SUM(SM19:SN19,SP19:SR19,ST19)-SO19-SS19&gt;0,SUM(SM19:SN19,SP19:SR19,ST19)-SO19-SS19,"")</f>
        <v>44.400000000000006</v>
      </c>
      <c r="TF19" s="11">
        <f>IF(SUM(SV19,SZ19)&gt;0,SUM(SV19,SZ19),"")</f>
        <v>9.0500000000000007</v>
      </c>
      <c r="TG19" s="11">
        <f>IF(SUM(SU19:SV19,SX19:SZ19,TB19)-SUM(SW19,TA19)&gt;0,SUM(SU19:SV19,SX19:SZ19,TB19)-SUM(SW19,TA19),"")</f>
        <v>44.399999999999991</v>
      </c>
      <c r="TH19" s="11">
        <f>IF(SUM(TE19,TG19)&gt;0,SUM(TE19,TG19),"")</f>
        <v>88.8</v>
      </c>
    </row>
    <row r="20" spans="1:528" x14ac:dyDescent="0.2">
      <c r="A20" s="4" t="str" cm="1">
        <f t="array" ref="A20">IF(AND(H20&lt;&gt;"",H20&lt;&gt;"No DD"),SUMPRODUCT((H$4:H$26&lt;&gt;"")*(H$4:H$26&lt;&gt;"No DD")*(E$4:E$26&gt;E20))+1,IF(H20="No DD",SUMPRODUCT((H$4:H$26="No DD")*(E$4:E$26&gt;E20))+1+SUMPRODUCT((H$4:H$26&lt;&gt;"")*(H$4:H$26&lt;&gt;"No DD")),""))</f>
        <v/>
      </c>
      <c r="B20" s="5" t="s">
        <v>240</v>
      </c>
      <c r="C20" s="4" t="s">
        <v>36</v>
      </c>
      <c r="D20" s="4">
        <v>2007</v>
      </c>
      <c r="E20" s="9">
        <f>SUM(J20:P20)+SUM(J20:M20)*0.0000001+SUM(J20)*0.0000000000001</f>
        <v>134.30000892000447</v>
      </c>
      <c r="F20" s="3" t="str">
        <f>IF(OR(AND(AJ20&gt;=AN$28,AK20&gt;=AN$32,AJ20&lt;&gt;"",AI20=""),AND(AL20&gt;=AN$28,AM20&gt;=AN$32,AL20&lt;&gt;"",AI20=""),AND(BF20&gt;=BJ$28,BG20&gt;=BJ$32,BF20&lt;&gt;"",BE20=""),AND(BH20&gt;=BJ$28,BI20&gt;=BJ$32,BH20&lt;&gt;"",BE20=""),AND(CB20&gt;=CF$28,CC20&gt;=CF$32,CB20&lt;&gt;"",CA20=""),AND(CD20&gt;=CF$28,CE20&gt;=CF$32,CD20&lt;&gt;""),AND(DC20&gt;=DJ$28,DD20&gt;=DJ$32,DC20&lt;&gt;""),AND(DH20&gt;=DJ$28,DI20&gt;=DJ$32,DH20&lt;&gt;""),AND(EE20&gt;=EL$28,EF20&gt;=EL$32,EE20&lt;&gt;""),AND(EJ20&gt;=EL$28,EK20&gt;=EL$32,EJ20&lt;&gt;""),AND(FG20&gt;=FN$28,FH20&gt;=FN$32,FG20&lt;&gt;""),AND(FL20&gt;=FN$28,FM20&gt;=FN$32,FL20&lt;&gt;""),AND(GI20&gt;=GP$28,GJ20&gt;=GP$32,GI20&lt;&gt;""),AND(GN20&gt;=GP$28,GO20&gt;=GP$32,GN20&lt;&gt;""),AND(HK20&gt;=HR$28,HL20&gt;=HR$32,HK20&lt;&gt;""),AND(HP20&gt;=HR$28,HQ20&gt;=HR$32,HP20&lt;&gt;""),AND(IM20&gt;=IT$28,IN20&gt;=IT$32,IM20&lt;&gt;""),AND(IR20&gt;=IT$28,IS20&gt;=IT$32,IR20&lt;&gt;""),AND(JO20&gt;=JV$28,JP20&gt;=JV$32,JO20&lt;&gt;""),AND(JT20&gt;=JV$28,JU20&gt;=JV$32,JT20&lt;&gt;""),AND(KQ20&gt;=KX$28,KR20&gt;=KX$32,KQ20&lt;&gt;""),AND(KV20&gt;=KX$28,KW20&gt;=KX$32,KV20&lt;&gt;""),AND(LS20&gt;=LZ$28,LT20&gt;=LZ$32,LS20&lt;&gt;""),AND(LX20&gt;=LZ$28,LY20&gt;=LZ$32,LX20&lt;&gt;""),AND(MU20&gt;=NB$28,MV20&gt;=NB$32,MU20&lt;&gt;""),AND(MZ20&gt;=NB$28,NA20&gt;=NB$32,MZ20&lt;&gt;""),AND(NW20&gt;=OD$28,NX20&gt;=OD$32,NW20&lt;&gt;""),AND(OB20&gt;=OD$28,OC20&gt;=OD$32,OB20&lt;&gt;""),AND(OY20&gt;=PF$28,OZ20&gt;=PF$32,OY20&lt;&gt;""),AND(PD20&gt;=PF$28,PE20&gt;=PF$32,PD20&lt;&gt;""),AND(QA20&gt;=QH$28,QB20&gt;=QH$32,QA20&lt;&gt;""),AND(QF20&gt;=QH$28,QG20&gt;=QH$32,QF20&lt;&gt;""),AND(RC20&gt;=RJ$28,RD20&gt;=RJ$32,RC20&lt;&gt;""),AND(RH20&gt;=RJ$28,RI20&gt;=RJ$32,RH20&lt;&gt;""),AND(SE20&gt;=SL$28,SF20&gt;=SL$32,SE20&lt;&gt;""),AND(SJ20&gt;=SL$28,SK20&gt;=SL$32,SJ20&lt;&gt;"")),"P","")</f>
        <v/>
      </c>
      <c r="G20" s="3" t="str">
        <f>IF(OR(AND(AK20&gt;=AN$32,AK20&lt;&gt;"",AI20=""),AND(AM20&gt;=AN$32,AM20&lt;&gt;"",AI20=""),AND(BG20&gt;=BJ$32,BG20&lt;&gt;"",BE20=""),AND(BI20&gt;=BJ$32,BI20&lt;&gt;"",BE20=""),AND(CC20&gt;=CF$32,CC20&lt;&gt;"",CA20=""),AND(CE20&gt;=CF$32,CE20&lt;&gt;"",CA20=""),AND(DD20&gt;=DJ$32,DD20&lt;&gt;""),AND(DI20&gt;=DJ$32,DI20&lt;&gt;""),AND(EF20&gt;=EL$32,EF20&lt;&gt;""),AND(EK20&gt;=EL$32,EK20&lt;&gt;""),AND(FH20&gt;=FN$32,FH20&lt;&gt;""),AND(FM20&gt;=FN$32,FM20&lt;&gt;""),AND(GJ20&gt;=GP$32,GJ20&lt;&gt;""),AND(GO20&gt;=GP$32,GO20&lt;&gt;""),AND(HL20&gt;=HR$32,HL20&lt;&gt;""),AND(HQ20&gt;=HR$32,HQ20&lt;&gt;""),AND(IN20&gt;=IT$32,IN20&lt;&gt;""),AND(IS20&gt;=IT$32,IS20&lt;&gt;""),AND(JP20&gt;=JV$32,JP20&lt;&gt;""),AND(JU20&gt;=JV$32,JU20&lt;&gt;""),AND(KR20&gt;=KX$32,KR20&lt;&gt;""),AND(KW20&gt;=KX$32,KW20&lt;&gt;""),AND(LT20&gt;=LZ$32,LT20&lt;&gt;""),AND(LY20&gt;=LZ$32,LY20&lt;&gt;""),AND(MV20&gt;=NB$32,MV20&lt;&gt;""),AND(NA20&gt;=NB$32,NA20&lt;&gt;""),AND(NX20&gt;=OD$32,NX20&lt;&gt;""),AND(OC20&gt;=OD$32,OC20&lt;&gt;""),AND(OZ20&gt;=PF$32,OZ20&lt;&gt;""),AND(PE20&gt;=PF$32,PE20&lt;&gt;""),AND(QB20&gt;=QH$32,QB20&lt;&gt;""),AND(QG20&gt;=QH$32,QG20&lt;&gt;""),AND(RD20&gt;=RJ$32,RD20&lt;&gt;""),AND(RI20&gt;=RJ$32,RI20&lt;&gt;""),AND(SF20&gt;=SL$32,SF20&lt;&gt;""),AND(SK20&gt;=SL$32,SK20&lt;&gt;"")),"P","")</f>
        <v/>
      </c>
      <c r="H20" s="36" t="str">
        <f>IF(AND(G20="P",F20=""),"No DD",IF(OR(AND(AJ20&gt;=AN$31,AK20&gt;=AN$35,AJ20&lt;&gt;"",AI20=""),AND(AL20&gt;=AN$31,AM20&gt;=AN$35,AL20&lt;&gt;"",AI20=""),AND(BF20&gt;=BJ$31,BG20&gt;=BJ$35,BF20&lt;&gt;"",BE20=""),AND(BH20&gt;=BJ$31,BI20&gt;=BJ$35,BH20&lt;&gt;"",BE20=""),AND(CB20&gt;=CF$31,CC20&gt;=CF$35,CB20&lt;&gt;"",CA20=""),AND(CD20&gt;=CF$31,CE20&gt;=CF$35,CD20&lt;&gt;""),AND(DC20&gt;=DJ$31,DD20&gt;=DJ$35,DC20&lt;&gt;""),AND(DH20&gt;=DJ$31,DI20&gt;=DJ$35,DH20&lt;&gt;""),AND(EE20&gt;=EL$31,EF20&gt;=EL$35,EE20&lt;&gt;""),AND(EJ20&gt;=EL$31,EK20&gt;=EL$35,EJ20&lt;&gt;""),AND(FG20&gt;=FN$31,FH20&gt;=FN$35,FG20&lt;&gt;""),AND(FL20&gt;=FN$31,FM20&gt;=FN$35,FL20&lt;&gt;""),AND(GI20&gt;=GP$31,GJ20&gt;=GP$35,GI20&lt;&gt;""),AND(GN20&gt;=GP$31,GO20&gt;=GP$35,GN20&lt;&gt;""),AND(HK20&gt;=HR$31,HL20&gt;=HR$35,HK20&lt;&gt;""),AND(HP20&gt;=HR$31,HQ20&gt;=HR$35,HP20&lt;&gt;""),AND(IM20&gt;=IT$31,IN20&gt;=IT$35,IM20&lt;&gt;""),AND(IR20&gt;=IT$31,IS20&gt;=IT$35,IR20&lt;&gt;""),AND(JO20&gt;=JV$31,JP20&gt;=JV$35,JO20&lt;&gt;""),AND(JT20&gt;=JV$31,JU20&gt;=JV$35,JT20&lt;&gt;""),AND(KQ20&gt;=KX$31,KR20&gt;=KX$35,KQ20&lt;&gt;""),AND(KV20&gt;=KX$31,KW20&gt;=KX$35,KV20&lt;&gt;""),AND(LS20&gt;=LZ$31,LT20&gt;=LZ$35,LS20&lt;&gt;""),AND(LX20&gt;=LZ$31,LY20&gt;=LZ$35,LX20&lt;&gt;""),AND(MU20&gt;=NB$31,MV20&gt;=NB$35,MU20&lt;&gt;""),AND(MZ20&gt;=NB$31,NA20&gt;=NB$35,MZ20&lt;&gt;""),AND(NW20&gt;=OD$31,NX20&gt;=OD$35,NW20&lt;&gt;""),AND(OB20&gt;=OD$31,OC20&gt;=OD$35,OB20&lt;&gt;""),AND(OY20&gt;=PF$31,OZ20&gt;=PF$35,OY20&lt;&gt;""),AND(PD20&gt;=PF$31,PE20&gt;=PF$35,PD20&lt;&gt;""),AND(QA20&gt;=QH$31,QB20&gt;=QH$35,QA20&lt;&gt;""),AND(QF20&gt;=QH$31,QG20&gt;=QH$35,QF20&lt;&gt;""),AND(RC20&gt;=RJ$31,RD20&gt;=RJ$35,RC20&lt;&gt;""),AND(RH20&gt;=RJ$31,RI20&gt;=RJ$35,RH20&lt;&gt;""),AND(SE20&gt;=SL$31,SF20&gt;=SL$35,SE20&lt;&gt;""),AND(SJ20&gt;=SL$31,SK20&gt;=SL$35,SJ20&lt;&gt;"")),"Merit",IF(OR(AND(AJ20&gt;=AN$30,AK20&gt;=AN$34,AJ20&lt;&gt;"",AI20=""),AND(AL20&gt;=AN$30,AM20&gt;=AN$34,AL20&lt;&gt;"",AI20=""),AND(BF20&gt;=BJ$30,BG20&gt;=BJ$34,BF20&lt;&gt;"",BE20=""),AND(BH20&gt;=BJ$30,BI20&gt;=BJ$34,BH20&lt;&gt;"",BE20=""),AND(CB20&gt;=CF$30,CC20&gt;=CF$34,CB20&lt;&gt;"",CA20=""),AND(CD20&gt;=CF$30,CE20&gt;=CF$34,CD20&lt;&gt;""),AND(DC20&gt;=DJ$30,DD20&gt;=DJ$34,DC20&lt;&gt;""),AND(DH20&gt;=DJ$30,DI20&gt;=DJ$34,DH20&lt;&gt;""),AND(EE20&gt;=EL$30,EF20&gt;=EL$34,EE20&lt;&gt;""),AND(EJ20&gt;=EL$30,EK20&gt;=EL$34,EJ20&lt;&gt;""),AND(FG20&gt;=FN$30,FH20&gt;=FN$34,FG20&lt;&gt;""),AND(FL20&gt;=FN$30,FM20&gt;=FN$34,FL20&lt;&gt;""),AND(GI20&gt;=GP$30,GJ20&gt;=GP$34,GI20&lt;&gt;""),AND(GN20&gt;=GP$30,GO20&gt;=GP$34,GN20&lt;&gt;""),AND(HK20&gt;=HR$30,HL20&gt;=HR$34,HK20&lt;&gt;""),AND(HP20&gt;=HR$30,HQ20&gt;=HR$34,HP20&lt;&gt;""),AND(IM20&gt;=IT$30,IN20&gt;=IT$34,IM20&lt;&gt;""),AND(IR20&gt;=IT$30,IS20&gt;=IT$34,IR20&lt;&gt;""),AND(JO20&gt;=JV$30,JP20&gt;=JV$34,JO20&lt;&gt;""),AND(JT20&gt;=JV$30,JU20&gt;=JV$34,JT20&lt;&gt;""),AND(KQ20&gt;=KX$30,KR20&gt;=KX$34,KQ20&lt;&gt;""),AND(KV20&gt;=KX$30,KW20&gt;=KX$34,KV20&lt;&gt;""),AND(LS20&gt;=LZ$30,LT20&gt;=LZ$34,LS20&lt;&gt;""),AND(LX20&gt;=LZ$30,LY20&gt;=LZ$34,LX20&lt;&gt;""),AND(MU20&gt;=NB$30,MV20&gt;=NB$34,MU20&lt;&gt;""),AND(MZ20&gt;=NB$30,NA20&gt;=NB$34,MZ20&lt;&gt;""),AND(NW20&gt;=OD$30,NX20&gt;=OD$34,NW20&lt;&gt;""),AND(OB20&gt;=OD$30,OC20&gt;=OD$34,OB20&lt;&gt;""),AND(OY20&gt;=PF$30,OZ20&gt;=PF$34,OY20&lt;&gt;""),AND(PD20&gt;=PF$30,PE20&gt;=PF$34,PD20&lt;&gt;""),AND(QA20&gt;=QH$30,QB20&gt;=QH$34,QA20&lt;&gt;""),AND(QF20&gt;=QH$30,QG20&gt;=QH$34,QF20&lt;&gt;""),AND(RC20&gt;=RJ$30,RD20&gt;=RJ$34,RC20&lt;&gt;""),AND(RH20&gt;=RJ$30,RI20&gt;=RJ$34,RH20&lt;&gt;""),AND(SE20&gt;=SL$30,SF20&gt;=SL$34,SE20&lt;&gt;""),AND(SJ20&gt;=SL$30,SK20&gt;=SL$34,SJ20&lt;&gt;"")),"Excellence",IF(I20="P","Worlds Team",IF(F20="P","National Team","")))))</f>
        <v/>
      </c>
      <c r="I20" s="3" t="str">
        <f>IF(OR(AND(AJ20&gt;=AN$29,AK20&gt;=AN$33,AJ20&lt;&gt;"",AI20=""),AND(AL20&gt;=AN$29,AM20&gt;=AN$33,AL20&lt;&gt;"",AI20=""),AND(BF20&gt;=BJ$29,BG20&gt;=BJ$33,BF20&lt;&gt;"",BE20=""),AND(BH20&gt;=BJ$29,BI20&gt;=BJ$33,BH20&lt;&gt;"",BE20=""),AND(CB20&gt;=CF$29,CC20&gt;=CF$33,CB20&lt;&gt;"",CA20=""),AND(CD20&gt;=CF$29,CE20&gt;=CF$33,CD20&lt;&gt;""),AND(DC20&gt;=DJ$29,DD20&gt;=DJ$33,DC20&lt;&gt;""),AND(DH20&gt;=DJ$29,DI20&gt;=DJ$33,DH20&lt;&gt;""),AND(EE20&gt;=EL$29,EF20&gt;=EL$33,EE20&lt;&gt;""),AND(EJ20&gt;=EL$29,EK20&gt;=EL$33,EJ20&lt;&gt;""),AND(FG20&gt;=FN$29,FH20&gt;=FN$33,FG20&lt;&gt;""),AND(FL20&gt;=FN$29,FM20&gt;=FN$33,FL20&lt;&gt;""),AND(GI20&gt;=GP$29,GJ20&gt;=GP$33,GI20&lt;&gt;""),AND(GN20&gt;=GP$29,GO20&gt;=GP$33,GN20&lt;&gt;""),AND(HK20&gt;=HR$29,HL20&gt;=HR$33,HK20&lt;&gt;""),AND(HP20&gt;=HR$29,HQ20&gt;=HR$33,HP20&lt;&gt;""),AND(IM20&gt;=IT$29,IN20&gt;=IT$33,IM20&lt;&gt;""),AND(IR20&gt;=IT$29,IS20&gt;=IT$33,IR20&lt;&gt;""),AND(JO20&gt;=JV$29,JP20&gt;=JV$33,JO20&lt;&gt;""),AND(JT20&gt;=JV$29,JU20&gt;=JV$33,JT20&lt;&gt;""),AND(KQ20&gt;=KX$29,KR20&gt;=KX$33,KQ20&lt;&gt;""),AND(KV20&gt;=KX$29,KW20&gt;=KX$33,KV20&lt;&gt;""),AND(LS20&gt;=LZ$29,LT20&gt;=LZ$33,LS20&lt;&gt;""),AND(LX20&gt;=LZ$29,LY20&gt;=LZ$33,LX20&lt;&gt;""),AND(MU20&gt;=NB$29,MV20&gt;=NB$33,MU20&lt;&gt;""),AND(MZ20&gt;=NB$29,NA20&gt;=NB$33,MZ20&lt;&gt;""),AND(NW20&gt;=OD$29,NX20&gt;=OD$33,NW20&lt;&gt;""),AND(OB20&gt;=OD$29,OC20&gt;=OD$33,OB20&lt;&gt;""),AND(OY20&gt;=PF$29,OZ20&gt;=PF$33,OY20&lt;&gt;""),AND(PD20&gt;=PF$29,PE20&gt;=PF$33,PD20&lt;&gt;""),AND(QA20&gt;=QH$29,QB20&gt;=QH$33,QA20&lt;&gt;""),AND(QF20&gt;=QH$29,QG20&gt;=QH$33,QF20&lt;&gt;""),AND(RC20&gt;=RJ$29,RD20&gt;=RJ$33,RC20&lt;&gt;""),AND(RH20&gt;=RJ$29,RI20&gt;=RJ$33,RH20&lt;&gt;""),AND(SE20&gt;=SL$29,SF20&gt;=SL$33,SE20&lt;&gt;""),AND(SJ20&gt;=SL$29,SK20&gt;=SL$33,SJ20&lt;&gt;"")),"P","")</f>
        <v/>
      </c>
      <c r="J20" s="8">
        <f>IF(COUNT(AK20,BG20,CC20)&gt;0,LARGE((AK20,BG20,CC20),1),0)</f>
        <v>44.8</v>
      </c>
      <c r="K20" s="8" t="str">
        <f>IF(J20=0,"",IF(J20=CC20,$BK$1,IF(J20=BG20,$AO$1,IF(J20=AK20,$S$1,""))))</f>
        <v>2025 Elite Canada</v>
      </c>
      <c r="L20" s="8">
        <f>IF(COUNT(AK20,BG20,CC20)&gt;1,LARGE((AK20,BG20,CC20),2),0)</f>
        <v>44.4</v>
      </c>
      <c r="M20" s="8" t="str">
        <f>IF(K20=0,"",IF(AND(L20=J20,L20=AK20,K20=BG20),$S$1,IF(AND(L20=J20,L20=AK20,L20=CC20),$S$1,IF(AND(L20=J20,L20=CC20,L20=BG20),$AO$1,IF(L20=CC20,$BK$1,IF(L20=BG20,$AO$1,IF(L20=AK20,$S$1,"")))))))</f>
        <v>2025 Nationals</v>
      </c>
      <c r="N20" s="8">
        <f>IF(MAX(AM20,BI20,CE20)&gt;0,MAX(AM20,BI20,CE20),0)</f>
        <v>45.1</v>
      </c>
      <c r="O20" s="8" t="str">
        <f>IF(N20=0,"",IF(N20=CE20,$BK$1,IF(N20=BI20,$AO$1,IF(N20=AM20,$S$1,""))))</f>
        <v>2025 Elite Canada</v>
      </c>
      <c r="P20" s="8" t="str">
        <f>IF(MAX(CG20:CH20)&gt;0,MAX(CG20:CH20),"")</f>
        <v/>
      </c>
      <c r="Q20" s="11" t="str">
        <f>IF(P20="","",IF(P20=CG20,"("&amp;CG$2&amp;")",IF(P20=CH20,"("&amp;CH$2&amp;")")))</f>
        <v/>
      </c>
      <c r="R20" s="8" t="str">
        <f>IF(P20="","",IF(P20=CG20,IF(P20+IF(L20="",0,L20)=SF20,$RK$1,IF(P20+IF(L20="",0,L20)=RD20,$QI$1,IF(P20+IF(L20="",0,L20)=QB20,$PG$1,IF(P20+IF(L20="",0,L20)=OZ20,$OE$1,IF(P20+IF(L20="",0,L20)=NX20,$NC$1,IF(P20+IF(L20="",0,L20)=MV20,$MA$1,IF(P20+IF(L20="",0,L20)=LT20,$KY$1,IF(P20+IF(L20="",0,L20)=KR20,$JW$1,IF(P20+IF(L20="",0,L20)=JP20,$IU$1,IF(P20+IF(L20="",0,L20)=IN20,$HS$1,IF(P20+IF(L20="",0,L20)=HL20,$GQ$1,IF(P20+IF(L20="",0,L20)=GJ20,$FO$1,IF(P20+IF(L20="",0,L20)=FH20,$EM$1,IF(P20+IF(L20="",0,L20)=EF20,$DK$1,IF(P20+IF(L20="",0,L20)=DD20,$CI$1))))))))))))))),IF(P20=CH20,IF(P20+IF(N20="",0,N20)=SK20,$RK$1,IF(P20+IF(N20="",0,N20)=RI20,$QI$1,IF(P20+IF(N20="",0,N20)=QG20,$PG$1,IF(P20+IF(N20="",0,N20)=PE20,$OE$1,IF(P20+IF(N20="",0,N20)=OC20,$NC$1,IF(P20+IF(N20="",0,N20)=NA20,$MA$1,IF(P20+IF(N20="",0,N20)=LY20,$KY$1,IF(P20+IF(N20="",0,N20)=KW20,$JW$1,IF(P20+IF(N20="",0,N20)=JU20,$IU$1,IF(P20+IF(N20="",0,N20)=IS20,$HS$1,IF(P20+IF(N20="",0,N20)=HQ20,$GQ$1,IF(P20+IF(N20="",0,N20)=GO20,$FO$1,IF(P20+IF(N20="",0,N20)=FM20,$EM$1,IF(P20+IF(N20="",0,N20)=EK20,$DK$1,IF(P20+IF(N20="",0,N20)=DI20,$CI$1))))))))))))))))))</f>
        <v/>
      </c>
      <c r="S20" s="19">
        <v>18.3</v>
      </c>
      <c r="T20" s="19">
        <v>4.8</v>
      </c>
      <c r="U20" s="19">
        <v>1</v>
      </c>
      <c r="V20" s="19">
        <v>0</v>
      </c>
      <c r="W20" s="19">
        <v>18.100000000000001</v>
      </c>
      <c r="X20" s="19">
        <v>4.8</v>
      </c>
      <c r="Y20" s="19">
        <v>0.2</v>
      </c>
      <c r="Z20" s="19">
        <v>0</v>
      </c>
      <c r="AA20" s="19">
        <v>18.3</v>
      </c>
      <c r="AB20" s="19">
        <v>5.2</v>
      </c>
      <c r="AC20" s="19">
        <v>0.8</v>
      </c>
      <c r="AD20" s="19">
        <v>0</v>
      </c>
      <c r="AE20" s="19">
        <v>18.2</v>
      </c>
      <c r="AF20" s="19">
        <v>4.4000000000000004</v>
      </c>
      <c r="AG20" s="19">
        <v>0.2</v>
      </c>
      <c r="AH20" s="19">
        <v>0</v>
      </c>
      <c r="AI20" s="27"/>
      <c r="AJ20" s="40">
        <f>IF(SUM(T20,X20)&gt;0,SUM(T20,X20),"")</f>
        <v>9.6</v>
      </c>
      <c r="AK20" s="40">
        <f>IF(SUM(S20:T20,V20:X20,Z20)-U20-Y20&gt;0,SUM(S20:T20,V20:X20,Z20)-U20-Y20,"")</f>
        <v>44.8</v>
      </c>
      <c r="AL20" s="40">
        <f>IF(SUM(AB20,AF20)&gt;0,SUM(AB20,AF20),"")</f>
        <v>9.6000000000000014</v>
      </c>
      <c r="AM20" s="40">
        <f>IF(SUM(AA20:AB20,AD20:AF20,AH20)-SUM(AC20,AG20)&gt;0,SUM(AA20:AB20,AD20:AF20,AH20)-SUM(AC20,AG20),"")</f>
        <v>45.1</v>
      </c>
      <c r="AN20" s="40">
        <f>IF(SUM(AK20,AM20)&gt;0,SUM(AK20,AM20),"")</f>
        <v>89.9</v>
      </c>
      <c r="AO20" s="18">
        <v>18</v>
      </c>
      <c r="AP20" s="18">
        <v>5.6</v>
      </c>
      <c r="AQ20" s="18">
        <v>0.2</v>
      </c>
      <c r="AR20" s="18">
        <v>0</v>
      </c>
      <c r="AS20" s="18">
        <v>16.2</v>
      </c>
      <c r="AT20" s="18">
        <v>5.6</v>
      </c>
      <c r="AU20" s="18">
        <v>0.8</v>
      </c>
      <c r="AV20" s="18">
        <v>0</v>
      </c>
      <c r="AW20" s="18"/>
      <c r="AX20" s="18"/>
      <c r="AY20" s="18"/>
      <c r="AZ20" s="18"/>
      <c r="BA20" s="18"/>
      <c r="BB20" s="18"/>
      <c r="BC20" s="18"/>
      <c r="BD20" s="18"/>
      <c r="BE20" s="28"/>
      <c r="BF20" s="11">
        <f>IF(SUM(AP20,AT20)&gt;0,SUM(AP20,AT20),"")</f>
        <v>11.2</v>
      </c>
      <c r="BG20" s="11">
        <f>IF(SUM(AO20:AP20,AR20:AT20,AV20)-AQ20-AU20&gt;0,SUM(AO20:AP20,AR20:AT20,AV20)-AQ20-AU20,"")</f>
        <v>44.4</v>
      </c>
      <c r="BH20" s="11" t="str">
        <f>IF(SUM(AX20,BB20)&gt;0,SUM(AX20,BB20),"")</f>
        <v/>
      </c>
      <c r="BI20" s="11" t="str">
        <f>IF(SUM(AW20:AX20,AZ20:BB20,BD20)-SUM(AY20,BC20)&gt;0,SUM(AW20:AX20,AZ20:BB20,BD20)-SUM(AY20,BC20),"")</f>
        <v/>
      </c>
      <c r="BJ20" s="11">
        <f>IF(SUM(BG20,BI20)&gt;0,SUM(BG20,BI20),"")</f>
        <v>44.4</v>
      </c>
      <c r="BK20" s="19"/>
      <c r="BL20" s="19"/>
      <c r="BM20" s="19"/>
      <c r="BN20" s="19"/>
      <c r="BO20" s="19"/>
      <c r="BP20" s="19"/>
      <c r="BQ20" s="19"/>
      <c r="BR20" s="19"/>
      <c r="BS20" s="19"/>
      <c r="BT20" s="19"/>
      <c r="BU20" s="19"/>
      <c r="BV20" s="19"/>
      <c r="BW20" s="19"/>
      <c r="BX20" s="19"/>
      <c r="BY20" s="19"/>
      <c r="BZ20" s="19"/>
      <c r="CA20" s="27"/>
      <c r="CB20" s="40" t="str">
        <f>IF(SUM(BL20,BP20)&gt;0,SUM(BL20,BP20),"")</f>
        <v/>
      </c>
      <c r="CC20" s="40" t="str">
        <f>IF(SUM(BK20:BL20,BN20:BP20,BR20)-BM20-BQ20&gt;0,SUM(BK20:BL20,BN20:BP20,BR20)-BM20-BQ20,"")</f>
        <v/>
      </c>
      <c r="CD20" s="40" t="str">
        <f>IF(SUM(BT20,BX20)&gt;0,SUM(BT20,BX20),"")</f>
        <v/>
      </c>
      <c r="CE20" s="40" t="str">
        <f>IF(SUM(BS20:BT20,BV20:BX20,BZ20)-SUM(BU20,BY20)&gt;0,SUM(BS20:BT20,BV20:BX20,BZ20)-SUM(BU20,BY20),"")</f>
        <v/>
      </c>
      <c r="CF20" s="40" t="str">
        <f>IF(SUM(CC20,CE20)&gt;0,SUM(CC20,CE20),"")</f>
        <v/>
      </c>
      <c r="CG20" s="51" t="str">
        <f>IF(MAX(DD20,EF20,FH20,GJ20,HL20,IN20,JP20,KR20,LT20,MV20,NX20,OZ20,QB20,RD20,SF20)-IF(L20="",0,L20)&gt;0.001,MAX(DD20,EF20,FH20,GJ20,HL20,IN20,JP20,KR20,LT20,MV20,NX20,OZ20,QB20,RD20,SF20)-IF(L20="",0,L20),"")</f>
        <v/>
      </c>
      <c r="CH20" s="51" t="str">
        <f>IF(MAX(DI20,EK20,FM20,GO20,HQ20,IS20,JU20,KW20,LY20,NA20,OC20,PE20,QG20,RI20,SK20)-IF(N20="",0,N20)&gt;0.001,MAX(DI20,EK20,FM20,GO20,HQ20,IS20,JU20,KW20,LY20,NA20,OC20,PE20,QG20,RI20,SK20)-IF(N20="",0,N20),"")</f>
        <v/>
      </c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17"/>
      <c r="CU20" s="17"/>
      <c r="CV20" s="17"/>
      <c r="CW20" s="17"/>
      <c r="CX20" s="17"/>
      <c r="CY20" s="17"/>
      <c r="CZ20" s="17"/>
      <c r="DA20" s="17"/>
      <c r="DB20" s="17"/>
      <c r="DC20" s="40" t="str">
        <f>IF(SUM(CJ20,CN20)&gt;0,SUM(CJ20,CN20),"")</f>
        <v/>
      </c>
      <c r="DD20" s="40" t="str">
        <f>IF(SUM(CI20:CJ20,CL20:CN20,CP20)-CK20-CO20&gt;0,SUM(CI20:CJ20,CL20:CN20,CP20)-CK20-CO20,"")</f>
        <v/>
      </c>
      <c r="DE20" s="40" t="str">
        <f>IF(SUM(CQ20:CR20,CT20)-CS20&gt;0,SUM(CQ20:CR20,CT20)-CS20,"")</f>
        <v/>
      </c>
      <c r="DF20" s="40" t="str">
        <f>IF(SUM(CJ20,CN20,CR20)&gt;0,SUM(CJ20,CN20,CR20),"")</f>
        <v/>
      </c>
      <c r="DG20" s="40" t="str">
        <f>IF(SUM(DD20,DE20)&gt;0,SUM(DD20,DE20),"")</f>
        <v/>
      </c>
      <c r="DH20" s="40" t="str">
        <f>IF(SUM(CV20,CZ20)&gt;0,SUM(CV20,CZ20),"")</f>
        <v/>
      </c>
      <c r="DI20" s="40" t="str">
        <f>IF(SUM(CU20:CV20,CX20:CZ20,DB20)-SUM(CW20,DA20)&gt;0,SUM(CU20:CV20,CX20:CZ20,DB20)-SUM(CW20,DA20),"")</f>
        <v/>
      </c>
      <c r="DJ20" s="40" t="str">
        <f>IF(SUM(DD20,DE20,DI20)&gt;0,SUM(DD20,DE20,DI20),"")</f>
        <v/>
      </c>
      <c r="DK20" s="18"/>
      <c r="DL20" s="18"/>
      <c r="DM20" s="18"/>
      <c r="DN20" s="18"/>
      <c r="DO20" s="18"/>
      <c r="DP20" s="18"/>
      <c r="DQ20" s="18"/>
      <c r="DR20" s="18"/>
      <c r="DS20" s="18"/>
      <c r="DT20" s="18"/>
      <c r="DU20" s="18"/>
      <c r="DV20" s="18"/>
      <c r="DW20" s="18"/>
      <c r="DX20" s="18"/>
      <c r="DY20" s="18"/>
      <c r="DZ20" s="18"/>
      <c r="EA20" s="18"/>
      <c r="EB20" s="18"/>
      <c r="EC20" s="18"/>
      <c r="ED20" s="18"/>
      <c r="EE20" s="11" t="str">
        <f>IF(SUM(DL20,DP20)&gt;0,SUM(DL20,DP20),"")</f>
        <v/>
      </c>
      <c r="EF20" s="11" t="str">
        <f>IF(SUM(DK20:DL20,DN20:DP20,DR20)-DM20-DQ20&gt;0,SUM(DK20:DL20,DN20:DP20,DR20)-DM20-DQ20,"")</f>
        <v/>
      </c>
      <c r="EG20" s="11" t="str">
        <f>IF(SUM(DS20:DT20,DV20)-DU20&gt;0,SUM(DS20:DT20,DV20)-DU20,"")</f>
        <v/>
      </c>
      <c r="EH20" s="11" t="str">
        <f>IF(SUM(DL20,DP20,DT20)&gt;0,SUM(DL20,DP20,DT20),"")</f>
        <v/>
      </c>
      <c r="EI20" s="11" t="str">
        <f>IF(SUM(EF20,EG20)&gt;0,SUM(EF20,EG20),"")</f>
        <v/>
      </c>
      <c r="EJ20" s="11" t="str">
        <f>IF(SUM(DX20,EB20)&gt;0,SUM(DX20,EB20),"")</f>
        <v/>
      </c>
      <c r="EK20" s="11" t="str">
        <f>IF(SUM(DW20:DX20,DZ20:EB20,ED20)-SUM(DY20,EC20)&gt;0,SUM(DW20:DX20,DZ20:EB20,ED20)-SUM(DY20,EC20),"")</f>
        <v/>
      </c>
      <c r="EL20" s="11" t="str">
        <f>IF(SUM(EF20,EG20,EK20)&gt;0,SUM(EF20,EG20,EK20),"")</f>
        <v/>
      </c>
      <c r="EM20" s="17"/>
      <c r="EN20" s="17"/>
      <c r="EO20" s="17"/>
      <c r="EP20" s="17"/>
      <c r="EQ20" s="17"/>
      <c r="ER20" s="17"/>
      <c r="ES20" s="17"/>
      <c r="ET20" s="17"/>
      <c r="EU20" s="17"/>
      <c r="EV20" s="17"/>
      <c r="EW20" s="17"/>
      <c r="EX20" s="17"/>
      <c r="EY20" s="17"/>
      <c r="EZ20" s="17"/>
      <c r="FA20" s="17"/>
      <c r="FB20" s="17"/>
      <c r="FC20" s="17"/>
      <c r="FD20" s="17"/>
      <c r="FE20" s="17"/>
      <c r="FF20" s="17"/>
      <c r="FG20" s="40" t="str">
        <f>IF(SUM(EN20,ER20)&gt;0,SUM(EN20,ER20),"")</f>
        <v/>
      </c>
      <c r="FH20" s="40" t="str">
        <f>IF(SUM(EM20:EN20,EP20:ER20,ET20)-EO20-ES20&gt;0,SUM(EM20:EN20,EP20:ER20,ET20)-EO20-ES20,"")</f>
        <v/>
      </c>
      <c r="FI20" s="40" t="str">
        <f>IF(SUM(EU20:EV20,EX20)-EW20&gt;0,SUM(EU20:EV20,EX20)-EW20,"")</f>
        <v/>
      </c>
      <c r="FJ20" s="40" t="str">
        <f>IF(SUM(EN20,ER20,EV20)&gt;0,SUM(EN20,ER20,EV20),"")</f>
        <v/>
      </c>
      <c r="FK20" s="40" t="str">
        <f>IF(SUM(FH20,FI20)&gt;0,SUM(FH20,FI20),"")</f>
        <v/>
      </c>
      <c r="FL20" s="40" t="str">
        <f>IF(SUM(EZ20,FD20)&gt;0,SUM(EZ20,FD20),"")</f>
        <v/>
      </c>
      <c r="FM20" s="40" t="str">
        <f>IF(SUM(EY20:EZ20,FB20:FD20,FF20)-SUM(FA20,FE20)&gt;0,SUM(EY20:EZ20,FB20:FD20,FF20)-SUM(FA20,FE20),"")</f>
        <v/>
      </c>
      <c r="FN20" s="40" t="str">
        <f>IF(SUM(FH20,FI20,FM20)&gt;0,SUM(FH20,FI20,FM20),"")</f>
        <v/>
      </c>
      <c r="FO20" s="18"/>
      <c r="FP20" s="18"/>
      <c r="FQ20" s="18"/>
      <c r="FR20" s="18"/>
      <c r="FS20" s="18"/>
      <c r="FT20" s="18"/>
      <c r="FU20" s="18"/>
      <c r="FV20" s="18"/>
      <c r="FW20" s="18"/>
      <c r="FX20" s="18"/>
      <c r="FY20" s="18"/>
      <c r="FZ20" s="18"/>
      <c r="GA20" s="18"/>
      <c r="GB20" s="18"/>
      <c r="GC20" s="18"/>
      <c r="GD20" s="18"/>
      <c r="GE20" s="18"/>
      <c r="GF20" s="18"/>
      <c r="GG20" s="18"/>
      <c r="GH20" s="18"/>
      <c r="GI20" s="11" t="str">
        <f>IF(SUM(FP20,FT20)&gt;0,SUM(FP20,FT20),"")</f>
        <v/>
      </c>
      <c r="GJ20" s="11" t="str">
        <f>IF(SUM(FO20:FP20,FR20:FT20,FV20)-FQ20-FU20&gt;0,SUM(FO20:FP20,FR20:FT20,FV20)-FQ20-FU20,"")</f>
        <v/>
      </c>
      <c r="GK20" s="11" t="str">
        <f>IF(SUM(FW20:FX20,FZ20)-FY20&gt;0,SUM(FW20:FX20,FZ20)-FY20,"")</f>
        <v/>
      </c>
      <c r="GL20" s="11" t="str">
        <f>IF(SUM(FP20,FT20,FX20)&gt;0,SUM(FP20,FT20,FX20),"")</f>
        <v/>
      </c>
      <c r="GM20" s="11" t="str">
        <f>IF(SUM(GJ20,GK20)&gt;0,SUM(GJ20,GK20),"")</f>
        <v/>
      </c>
      <c r="GN20" s="11" t="str">
        <f>IF(SUM(GB20,GF20)&gt;0,SUM(GB20,GF20),"")</f>
        <v/>
      </c>
      <c r="GO20" s="11" t="str">
        <f>IF(SUM(GA20:GB20,GD20:GF20,GH20)-SUM(GC20,GG20)&gt;0,SUM(GA20:GB20,GD20:GF20,GH20)-SUM(GC20,GG20),"")</f>
        <v/>
      </c>
      <c r="GP20" s="11" t="str">
        <f>IF(SUM(GJ20,GK20,GO20)&gt;0,SUM(GJ20,GK20,GO20),"")</f>
        <v/>
      </c>
      <c r="GQ20" s="17"/>
      <c r="GR20" s="17"/>
      <c r="GS20" s="17"/>
      <c r="GT20" s="17"/>
      <c r="GU20" s="17"/>
      <c r="GV20" s="17"/>
      <c r="GW20" s="17"/>
      <c r="GX20" s="17"/>
      <c r="GY20" s="17"/>
      <c r="GZ20" s="17"/>
      <c r="HA20" s="17"/>
      <c r="HB20" s="17"/>
      <c r="HC20" s="17"/>
      <c r="HD20" s="17"/>
      <c r="HE20" s="17"/>
      <c r="HF20" s="17"/>
      <c r="HG20" s="17"/>
      <c r="HH20" s="17"/>
      <c r="HI20" s="17"/>
      <c r="HJ20" s="17"/>
      <c r="HK20" s="40" t="str">
        <f>IF(SUM(GR20,GV20)&gt;0,SUM(GR20,GV20),"")</f>
        <v/>
      </c>
      <c r="HL20" s="40" t="str">
        <f>IF(SUM(GQ20:GR20,GT20:GV20,GX20)-GS20-GW20&gt;0,SUM(GQ20:GR20,GT20:GV20,GX20)-GS20-GW20,"")</f>
        <v/>
      </c>
      <c r="HM20" s="40" t="str">
        <f>IF(SUM(GY20:GZ20,HB20)-HA20&gt;0,SUM(GY20:GZ20,HB20)-HA20,"")</f>
        <v/>
      </c>
      <c r="HN20" s="40" t="str">
        <f>IF(SUM(GR20,GV20,GZ20)&gt;0,SUM(GR20,GV20,GZ20),"")</f>
        <v/>
      </c>
      <c r="HO20" s="40" t="str">
        <f>IF(SUM(HL20,HM20)&gt;0,SUM(HL20,HM20),"")</f>
        <v/>
      </c>
      <c r="HP20" s="40" t="str">
        <f>IF(SUM(HD20,HH20)&gt;0,SUM(HD20,HH20),"")</f>
        <v/>
      </c>
      <c r="HQ20" s="40" t="str">
        <f>IF(SUM(HC20:HD20,HF20:HH20,HJ20)-SUM(HE20,HI20)&gt;0,SUM(HC20:HD20,HF20:HH20,HJ20)-SUM(HE20,HI20),"")</f>
        <v/>
      </c>
      <c r="HR20" s="40" t="str">
        <f>IF(SUM(HL20,HM20,HQ20)&gt;0,SUM(HL20,HM20,HQ20),"")</f>
        <v/>
      </c>
      <c r="HS20" s="18"/>
      <c r="HT20" s="18"/>
      <c r="HU20" s="18"/>
      <c r="HV20" s="18"/>
      <c r="HW20" s="18"/>
      <c r="HX20" s="18"/>
      <c r="HY20" s="18"/>
      <c r="HZ20" s="18"/>
      <c r="IA20" s="18"/>
      <c r="IB20" s="18"/>
      <c r="IC20" s="18"/>
      <c r="ID20" s="18"/>
      <c r="IE20" s="18"/>
      <c r="IF20" s="18"/>
      <c r="IG20" s="18"/>
      <c r="IH20" s="18"/>
      <c r="II20" s="18"/>
      <c r="IJ20" s="18"/>
      <c r="IK20" s="18"/>
      <c r="IL20" s="18"/>
      <c r="IM20" s="11" t="str">
        <f>IF(SUM(HT20,HX20)&gt;0,SUM(HT20,HX20),"")</f>
        <v/>
      </c>
      <c r="IN20" s="11" t="str">
        <f>IF(SUM(HS20:HT20,HV20:HX20,HZ20)-HU20-HY20&gt;0,SUM(HS20:HT20,HV20:HX20,HZ20)-HU20-HY20,"")</f>
        <v/>
      </c>
      <c r="IO20" s="11" t="str">
        <f>IF(SUM(IA20:IB20,ID20)-IC20&gt;0,SUM(IA20:IB20,ID20)-IC20,"")</f>
        <v/>
      </c>
      <c r="IP20" s="11" t="str">
        <f>IF(SUM(HT20,HX20,IB20)&gt;0,SUM(HT20,HX20,IB20),"")</f>
        <v/>
      </c>
      <c r="IQ20" s="11" t="str">
        <f>IF(SUM(IN20,IO20)&gt;0,SUM(IN20,IO20),"")</f>
        <v/>
      </c>
      <c r="IR20" s="11" t="str">
        <f>IF(SUM(IF20,IJ20)&gt;0,SUM(IF20,IJ20),"")</f>
        <v/>
      </c>
      <c r="IS20" s="11" t="str">
        <f>IF(SUM(IE20:IF20,IH20:IJ20,IL20)-SUM(IG20,IK20)&gt;0,SUM(IE20:IF20,IH20:IJ20,IL20)-SUM(IG20,IK20),"")</f>
        <v/>
      </c>
      <c r="IT20" s="11" t="str">
        <f>IF(SUM(IN20,IO20,IS20)&gt;0,SUM(IN20,IO20,IS20),"")</f>
        <v/>
      </c>
      <c r="IU20" s="17"/>
      <c r="IV20" s="17"/>
      <c r="IW20" s="17"/>
      <c r="IX20" s="17"/>
      <c r="IY20" s="17"/>
      <c r="IZ20" s="17"/>
      <c r="JA20" s="17"/>
      <c r="JB20" s="17"/>
      <c r="JC20" s="17"/>
      <c r="JD20" s="17"/>
      <c r="JE20" s="17"/>
      <c r="JF20" s="17"/>
      <c r="JG20" s="17"/>
      <c r="JH20" s="17"/>
      <c r="JI20" s="17"/>
      <c r="JJ20" s="17"/>
      <c r="JK20" s="17"/>
      <c r="JL20" s="17"/>
      <c r="JM20" s="17"/>
      <c r="JN20" s="17"/>
      <c r="JO20" s="40" t="str">
        <f>IF(SUM(IV20,IZ20)&gt;0,SUM(IV20,IZ20),"")</f>
        <v/>
      </c>
      <c r="JP20" s="40" t="str">
        <f>IF(SUM(IU20:IV20,IX20:IZ20,JB20)-IW20-JA20&gt;0,SUM(IU20:IV20,IX20:IZ20,JB20)-IW20-JA20,"")</f>
        <v/>
      </c>
      <c r="JQ20" s="40" t="str">
        <f>IF(SUM(JC20:JD20,JF20)-JE20&gt;0,SUM(JC20:JD20,JF20)-JE20,"")</f>
        <v/>
      </c>
      <c r="JR20" s="40" t="str">
        <f>IF(SUM(IV20,IZ20,JD20)&gt;0,SUM(IV20,IZ20,JD20),"")</f>
        <v/>
      </c>
      <c r="JS20" s="40" t="str">
        <f>IF(SUM(JP20,JQ20)&gt;0,SUM(JP20,JQ20),"")</f>
        <v/>
      </c>
      <c r="JT20" s="40" t="str">
        <f>IF(SUM(JH20,JL20)&gt;0,SUM(JH20,JL20),"")</f>
        <v/>
      </c>
      <c r="JU20" s="40" t="str">
        <f>IF(SUM(JG20:JH20,JJ20:JL20,JN20)-SUM(JI20,JM20)&gt;0,SUM(JG20:JH20,JJ20:JL20,JN20)-SUM(JI20,JM20),"")</f>
        <v/>
      </c>
      <c r="JV20" s="40" t="str">
        <f>IF(SUM(JP20,JQ20,JU20)&gt;0,SUM(JP20,JQ20,JU20),"")</f>
        <v/>
      </c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8"/>
      <c r="KM20" s="18"/>
      <c r="KN20" s="18"/>
      <c r="KO20" s="18"/>
      <c r="KP20" s="18"/>
      <c r="KQ20" s="11" t="str">
        <f>IF(SUM(JX20,KB20)&gt;0,SUM(JX20,KB20),"")</f>
        <v/>
      </c>
      <c r="KR20" s="11" t="str">
        <f>IF(SUM(JW20:JX20,JZ20:KB20,KD20)-JY20-KC20&gt;0,SUM(JW20:JX20,JZ20:KB20,KD20)-JY20-KC20,"")</f>
        <v/>
      </c>
      <c r="KS20" s="11" t="str">
        <f>IF(SUM(KE20:KF20,KH20)-KG20&gt;0,SUM(KE20:KF20,KH20)-KG20,"")</f>
        <v/>
      </c>
      <c r="KT20" s="11" t="str">
        <f>IF(SUM(JX20,KB20,KF20)&gt;0,SUM(JX20,KB20,KF20),"")</f>
        <v/>
      </c>
      <c r="KU20" s="11" t="str">
        <f>IF(SUM(KR20,KS20)&gt;0,SUM(KR20,KS20),"")</f>
        <v/>
      </c>
      <c r="KV20" s="11" t="str">
        <f>IF(SUM(KJ20,KN20)&gt;0,SUM(KJ20,KN20),"")</f>
        <v/>
      </c>
      <c r="KW20" s="11" t="str">
        <f>IF(SUM(KI20:KJ20,KL20:KN20,KP20)-SUM(KK20,KO20)&gt;0,SUM(KI20:KJ20,KL20:KN20,KP20)-SUM(KK20,KO20),"")</f>
        <v/>
      </c>
      <c r="KX20" s="11" t="str">
        <f>IF(SUM(KR20,KS20,KW20)&gt;0,SUM(KR20,KS20,KW20),"")</f>
        <v/>
      </c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40" t="str">
        <f>IF(SUM(KZ20,LD20)&gt;0,SUM(KZ20,LD20),"")</f>
        <v/>
      </c>
      <c r="LT20" s="40" t="str">
        <f>IF(SUM(KY20:KZ20,LB20:LD20,LF20)-LA20-LE20&gt;0,SUM(KY20:KZ20,LB20:LD20,LF20)-LA20-LE20,"")</f>
        <v/>
      </c>
      <c r="LU20" s="40" t="str">
        <f>IF(SUM(LG20:LH20,LJ20)-LI20&gt;0,SUM(LG20:LH20,LJ20)-LI20,"")</f>
        <v/>
      </c>
      <c r="LV20" s="40" t="str">
        <f>IF(SUM(KZ20,LD20,LH20)&gt;0,SUM(KZ20,LD20,LH20),"")</f>
        <v/>
      </c>
      <c r="LW20" s="40" t="str">
        <f>IF(SUM(LT20,LU20)&gt;0,SUM(LT20,LU20),"")</f>
        <v/>
      </c>
      <c r="LX20" s="40" t="str">
        <f>IF(SUM(LL20,LP20)&gt;0,SUM(LL20,LP20),"")</f>
        <v/>
      </c>
      <c r="LY20" s="40" t="str">
        <f>IF(SUM(LK20:LL20,LN20:LP20,LR20)-SUM(LM20,LQ20)&gt;0,SUM(LK20:LL20,LN20:LP20,LR20)-SUM(LM20,LQ20),"")</f>
        <v/>
      </c>
      <c r="LZ20" s="40" t="str">
        <f>IF(SUM(LT20,LU20,LY20)&gt;0,SUM(LT20,LU20,LY20),"")</f>
        <v/>
      </c>
      <c r="MA20" s="18"/>
      <c r="MB20" s="18"/>
      <c r="MC20" s="18"/>
      <c r="MD20" s="18"/>
      <c r="ME20" s="18"/>
      <c r="MF20" s="18"/>
      <c r="MG20" s="18"/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1" t="str">
        <f>IF(SUM(MB20,MF20)&gt;0,SUM(MB20,MF20),"")</f>
        <v/>
      </c>
      <c r="MV20" s="11" t="str">
        <f>IF(SUM(MA20:MB20,MD20:MF20,MH20)-MC20-MG20&gt;0,SUM(MA20:MB20,MD20:MF20,MH20)-MC20-MG20,"")</f>
        <v/>
      </c>
      <c r="MW20" s="11" t="str">
        <f>IF(SUM(MI20:MJ20,ML20)-MK20&gt;0,SUM(MI20:MJ20,ML20)-MK20,"")</f>
        <v/>
      </c>
      <c r="MX20" s="11" t="str">
        <f>IF(SUM(MB20,MF20,MJ20)&gt;0,SUM(MB20,MF20,MJ20),"")</f>
        <v/>
      </c>
      <c r="MY20" s="11" t="str">
        <f>IF(SUM(MV20,MW20)&gt;0,SUM(MV20,MW20),"")</f>
        <v/>
      </c>
      <c r="MZ20" s="11" t="str">
        <f>IF(SUM(MN20,MR20)&gt;0,SUM(MN20,MR20),"")</f>
        <v/>
      </c>
      <c r="NA20" s="11" t="str">
        <f>IF(SUM(MM20:MN20,MP20:MR20,MT20)-SUM(MO20,MS20)&gt;0,SUM(MM20:MN20,MP20:MR20,MT20)-SUM(MO20,MS20),"")</f>
        <v/>
      </c>
      <c r="NB20" s="11" t="str">
        <f>IF(SUM(MV20,MW20,NA20)&gt;0,SUM(MV20,MW20,NA20),"")</f>
        <v/>
      </c>
      <c r="NC20" s="17"/>
      <c r="ND20" s="17"/>
      <c r="NE20" s="17"/>
      <c r="NF20" s="17"/>
      <c r="NG20" s="17"/>
      <c r="NH20" s="17"/>
      <c r="NI20" s="17"/>
      <c r="NJ20" s="17"/>
      <c r="NK20" s="17"/>
      <c r="NL20" s="17"/>
      <c r="NM20" s="17"/>
      <c r="NN20" s="17"/>
      <c r="NO20" s="17"/>
      <c r="NP20" s="17"/>
      <c r="NQ20" s="17"/>
      <c r="NR20" s="17"/>
      <c r="NS20" s="17"/>
      <c r="NT20" s="17"/>
      <c r="NU20" s="17"/>
      <c r="NV20" s="17"/>
      <c r="NW20" s="40" t="str">
        <f>IF(SUM(ND20,NH20)&gt;0,SUM(ND20,NH20),"")</f>
        <v/>
      </c>
      <c r="NX20" s="40" t="str">
        <f>IF(SUM(NC20:ND20,NF20:NH20,NJ20)-NE20-NI20&gt;0,SUM(NC20:ND20,NF20:NH20,NJ20)-NE20-NI20,"")</f>
        <v/>
      </c>
      <c r="NY20" s="40" t="str">
        <f>IF(SUM(NK20:NL20,NN20)-NM20&gt;0,SUM(NK20:NL20,NN20)-NM20,"")</f>
        <v/>
      </c>
      <c r="NZ20" s="40" t="str">
        <f>IF(SUM(ND20,NH20,NL20)&gt;0,SUM(ND20,NH20,NL20),"")</f>
        <v/>
      </c>
      <c r="OA20" s="40" t="str">
        <f>IF(SUM(NX20,NY20)&gt;0,SUM(NX20,NY20),"")</f>
        <v/>
      </c>
      <c r="OB20" s="40" t="str">
        <f>IF(SUM(NP20,NT20)&gt;0,SUM(NP20,NT20),"")</f>
        <v/>
      </c>
      <c r="OC20" s="40" t="str">
        <f>IF(SUM(NO20:NP20,NR20:NT20,NV20)-SUM(NQ20,NU20)&gt;0,SUM(NO20:NP20,NR20:NT20,NV20)-SUM(NQ20,NU20),"")</f>
        <v/>
      </c>
      <c r="OD20" s="40" t="str">
        <f>IF(SUM(NX20,NY20,OC20)&gt;0,SUM(NX20,NY20,OC20),"")</f>
        <v/>
      </c>
      <c r="OE20" s="18"/>
      <c r="OF20" s="18"/>
      <c r="OG20" s="18"/>
      <c r="OH20" s="18"/>
      <c r="OI20" s="18"/>
      <c r="OJ20" s="18"/>
      <c r="OK20" s="18"/>
      <c r="OL20" s="18"/>
      <c r="OM20" s="18"/>
      <c r="ON20" s="18"/>
      <c r="OO20" s="18"/>
      <c r="OP20" s="18"/>
      <c r="OQ20" s="18"/>
      <c r="OR20" s="18"/>
      <c r="OS20" s="18"/>
      <c r="OT20" s="18"/>
      <c r="OU20" s="18"/>
      <c r="OV20" s="18"/>
      <c r="OW20" s="18"/>
      <c r="OX20" s="18"/>
      <c r="OY20" s="11" t="str">
        <f>IF(SUM(OF20,OJ20)&gt;0,SUM(OF20,OJ20),"")</f>
        <v/>
      </c>
      <c r="OZ20" s="11" t="str">
        <f>IF(SUM(OE20:OF20,OH20:OJ20,OL20)-OG20-OK20&gt;0,SUM(OE20:OF20,OH20:OJ20,OL20)-OG20-OK20,"")</f>
        <v/>
      </c>
      <c r="PA20" s="11" t="str">
        <f>IF(SUM(OM20:ON20,OP20)-OO20&gt;0,SUM(OM20:ON20,OP20)-OO20,"")</f>
        <v/>
      </c>
      <c r="PB20" s="11" t="str">
        <f>IF(SUM(OF20,OJ20,ON20)&gt;0,SUM(OF20,OJ20,ON20),"")</f>
        <v/>
      </c>
      <c r="PC20" s="11" t="str">
        <f>IF(SUM(OZ20,PA20)&gt;0,SUM(OZ20,PA20),"")</f>
        <v/>
      </c>
      <c r="PD20" s="11" t="str">
        <f>IF(SUM(OR20,OV20)&gt;0,SUM(OR20,OV20),"")</f>
        <v/>
      </c>
      <c r="PE20" s="11" t="str">
        <f>IF(SUM(OQ20:OR20,OT20:OV20,OX20)-SUM(OS20,OW20)&gt;0,SUM(OQ20:OR20,OT20:OV20,OX20)-SUM(OS20,OW20),"")</f>
        <v/>
      </c>
      <c r="PF20" s="11" t="str">
        <f>IF(SUM(OZ20,PA20,PE20)&gt;0,SUM(OZ20,PA20,PE20),"")</f>
        <v/>
      </c>
      <c r="PG20" s="17"/>
      <c r="PH20" s="17"/>
      <c r="PI20" s="17"/>
      <c r="PJ20" s="17"/>
      <c r="PK20" s="17"/>
      <c r="PL20" s="17"/>
      <c r="PM20" s="17"/>
      <c r="PN20" s="17"/>
      <c r="PO20" s="17"/>
      <c r="PP20" s="17"/>
      <c r="PQ20" s="17"/>
      <c r="PR20" s="17"/>
      <c r="PS20" s="17"/>
      <c r="PT20" s="17"/>
      <c r="PU20" s="17"/>
      <c r="PV20" s="17"/>
      <c r="PW20" s="17"/>
      <c r="PX20" s="17"/>
      <c r="PY20" s="17"/>
      <c r="PZ20" s="17"/>
      <c r="QA20" s="40" t="str">
        <f>IF(SUM(PH20,PL20)&gt;0,SUM(PH20,PL20),"")</f>
        <v/>
      </c>
      <c r="QB20" s="40" t="str">
        <f>IF(SUM(PG20:PH20,PJ20:PL20,PN20)-PI20-PM20&gt;0,SUM(PG20:PH20,PJ20:PL20,PN20)-PI20-PM20,"")</f>
        <v/>
      </c>
      <c r="QC20" s="40" t="str">
        <f>IF(SUM(PO20:PP20,PR20)-PQ20&gt;0,SUM(PO20:PP20,PR20)-PQ20,"")</f>
        <v/>
      </c>
      <c r="QD20" s="40" t="str">
        <f>IF(SUM(PH20,PL20,PP20)&gt;0,SUM(PH20,PL20,PP20),"")</f>
        <v/>
      </c>
      <c r="QE20" s="40" t="str">
        <f>IF(SUM(QB20,QC20)&gt;0,SUM(QB20,QC20),"")</f>
        <v/>
      </c>
      <c r="QF20" s="40" t="str">
        <f>IF(SUM(PT20,PX20)&gt;0,SUM(PT20,PX20),"")</f>
        <v/>
      </c>
      <c r="QG20" s="40" t="str">
        <f>IF(SUM(PS20:PT20,PV20:PX20,PZ20)-SUM(PU20,PY20)&gt;0,SUM(PS20:PT20,PV20:PX20,PZ20)-SUM(PU20,PY20),"")</f>
        <v/>
      </c>
      <c r="QH20" s="40" t="str">
        <f>IF(SUM(QB20,QC20,QG20)&gt;0,SUM(QB20,QC20,QG20),"")</f>
        <v/>
      </c>
      <c r="QI20" s="18"/>
      <c r="QJ20" s="18"/>
      <c r="QK20" s="18"/>
      <c r="QL20" s="18"/>
      <c r="QM20" s="18"/>
      <c r="QN20" s="18"/>
      <c r="QO20" s="18"/>
      <c r="QP20" s="18"/>
      <c r="QQ20" s="18"/>
      <c r="QR20" s="18"/>
      <c r="QS20" s="18"/>
      <c r="QT20" s="18"/>
      <c r="QU20" s="18"/>
      <c r="QV20" s="18"/>
      <c r="QW20" s="18"/>
      <c r="QX20" s="18"/>
      <c r="QY20" s="18"/>
      <c r="QZ20" s="18"/>
      <c r="RA20" s="18"/>
      <c r="RB20" s="18"/>
      <c r="RC20" s="11" t="str">
        <f>IF(SUM(QJ20,QN20)&gt;0,SUM(QJ20,QN20),"")</f>
        <v/>
      </c>
      <c r="RD20" s="11" t="str">
        <f>IF(SUM(QI20:QJ20,QL20:QN20,QP20)-QK20-QO20&gt;0,SUM(QI20:QJ20,QL20:QN20,QP20)-QK20-QO20,"")</f>
        <v/>
      </c>
      <c r="RE20" s="11" t="str">
        <f>IF(SUM(QQ20:QR20,QT20)-QS20&gt;0,SUM(QQ20:QR20,QT20)-QS20,"")</f>
        <v/>
      </c>
      <c r="RF20" s="11" t="str">
        <f>IF(SUM(QJ20,QN20,QR20)&gt;0,SUM(QJ20,QN20,QR20),"")</f>
        <v/>
      </c>
      <c r="RG20" s="11" t="str">
        <f>IF(SUM(RD20,RE20)&gt;0,SUM(RD20,RE20),"")</f>
        <v/>
      </c>
      <c r="RH20" s="11" t="str">
        <f>IF(SUM(QV20,QZ20)&gt;0,SUM(QV20,QZ20),"")</f>
        <v/>
      </c>
      <c r="RI20" s="11" t="str">
        <f>IF(SUM(QU20:QV20,QX20:QZ20,RB20)-SUM(QW20,RA20)&gt;0,SUM(QU20:QV20,QX20:QZ20,RB20)-SUM(QW20,RA20),"")</f>
        <v/>
      </c>
      <c r="RJ20" s="11" t="str">
        <f>IF(SUM(RD20,RE20,RI20)&gt;0,SUM(RD20,RE20,RI20),"")</f>
        <v/>
      </c>
      <c r="RK20" s="17"/>
      <c r="RL20" s="17"/>
      <c r="RM20" s="17"/>
      <c r="RN20" s="17"/>
      <c r="RO20" s="17"/>
      <c r="RP20" s="17"/>
      <c r="RQ20" s="17"/>
      <c r="RR20" s="17"/>
      <c r="RS20" s="17"/>
      <c r="RT20" s="17"/>
      <c r="RU20" s="17"/>
      <c r="RV20" s="17"/>
      <c r="RW20" s="17"/>
      <c r="RX20" s="17"/>
      <c r="RY20" s="17"/>
      <c r="RZ20" s="17"/>
      <c r="SA20" s="17"/>
      <c r="SB20" s="17"/>
      <c r="SC20" s="17"/>
      <c r="SD20" s="17"/>
      <c r="SE20" s="40" t="str">
        <f>IF(SUM(RL20,RP20)&gt;0,SUM(RL20,RP20),"")</f>
        <v/>
      </c>
      <c r="SF20" s="40" t="str">
        <f>IF(SUM(RK20:RL20,RN20:RP20,RR20)-RM20-RQ20&gt;0,SUM(RK20:RL20,RN20:RP20,RR20)-RM20-RQ20,"")</f>
        <v/>
      </c>
      <c r="SG20" s="40" t="str">
        <f>IF(SUM(RS20:RT20,RV20)-RU20&gt;0,SUM(RS20:RT20,RV20)-RU20,"")</f>
        <v/>
      </c>
      <c r="SH20" s="40" t="str">
        <f>IF(SUM(RL20,RP20,RT20)&gt;0,SUM(RL20,RP20,RT20),"")</f>
        <v/>
      </c>
      <c r="SI20" s="40" t="str">
        <f>IF(SUM(SF20,SG20)&gt;0,SUM(SF20,SG20),"")</f>
        <v/>
      </c>
      <c r="SJ20" s="40" t="str">
        <f>IF(SUM(RX20,SB20)&gt;0,SUM(RX20,SB20),"")</f>
        <v/>
      </c>
      <c r="SK20" s="40" t="str">
        <f>IF(SUM(RW20:RX20,RZ20:SB20,SD20)-SUM(RY20,SC20)&gt;0,SUM(RW20:RX20,RZ20:SB20,SD20)-SUM(RY20,SC20),"")</f>
        <v/>
      </c>
      <c r="SL20" s="40" t="str">
        <f>IF(SUM(SF20,SG20,SK20)&gt;0,SUM(SF20,SG20,SK20),"")</f>
        <v/>
      </c>
      <c r="SM20" s="26">
        <f>IF($CA20="P",BK20,(BK20+AO20)/2)</f>
        <v>9</v>
      </c>
      <c r="SN20" s="26">
        <f>IF($CA20="P",BL20,(BL20+AP20)/2)</f>
        <v>2.8</v>
      </c>
      <c r="SO20" s="26">
        <f>IF($CA20="P",BM20,(BM20+AQ20)/2)</f>
        <v>0.1</v>
      </c>
      <c r="SP20" s="26">
        <f>IF($CA20="P",BN20,(BN20+AR20)/2)</f>
        <v>0</v>
      </c>
      <c r="SQ20" s="26">
        <f>IF($CA20="P",BO20,(BO20+AS20)/2)</f>
        <v>8.1</v>
      </c>
      <c r="SR20" s="26">
        <f>IF($CA20="P",BP20,(BP20+AT20)/2)</f>
        <v>2.8</v>
      </c>
      <c r="SS20" s="26">
        <f>IF($CA20="P",BQ20,(BQ20+AU20)/2)</f>
        <v>0.4</v>
      </c>
      <c r="ST20" s="26">
        <f>IF($CA20="P",BR20,(BR20+AV20)/2)</f>
        <v>0</v>
      </c>
      <c r="SU20" s="26">
        <f>IF($CA20="P",BS20,(BS20+AW20)/2)</f>
        <v>0</v>
      </c>
      <c r="SV20" s="26">
        <f>IF($CA20="P",BT20,(BT20+AX20)/2)</f>
        <v>0</v>
      </c>
      <c r="SW20" s="26">
        <f>IF($CA20="P",BU20,(BU20+AY20)/2)</f>
        <v>0</v>
      </c>
      <c r="SX20" s="26">
        <f>IF($CA20="P",BV20,(BV20+AZ20)/2)</f>
        <v>0</v>
      </c>
      <c r="SY20" s="26">
        <f>IF($CA20="P",BW20,(BW20+BA20)/2)</f>
        <v>0</v>
      </c>
      <c r="SZ20" s="26">
        <f>IF($CA20="P",BX20,(BX20+BB20)/2)</f>
        <v>0</v>
      </c>
      <c r="TA20" s="26">
        <f>IF($CA20="P",BY20,(BY20+BC20)/2)</f>
        <v>0</v>
      </c>
      <c r="TB20" s="26">
        <f>IF($CA20="P",BZ20,(BZ20+BD20)/2)</f>
        <v>0</v>
      </c>
      <c r="TC20" s="28" t="s">
        <v>53</v>
      </c>
      <c r="TD20" s="11">
        <f>IF(SUM(SN20,SR20)&gt;0,SUM(SN20,SR20),"")</f>
        <v>5.6</v>
      </c>
      <c r="TE20" s="11">
        <f>IF(SUM(SM20:SN20,SP20:SR20,ST20)-SO20-SS20&gt;0,SUM(SM20:SN20,SP20:SR20,ST20)-SO20-SS20,"")</f>
        <v>22.2</v>
      </c>
      <c r="TF20" s="11" t="str">
        <f>IF(SUM(SV20,SZ20)&gt;0,SUM(SV20,SZ20),"")</f>
        <v/>
      </c>
      <c r="TG20" s="11" t="str">
        <f>IF(SUM(SU20:SV20,SX20:SZ20,TB20)-SUM(SW20,TA20)&gt;0,SUM(SU20:SV20,SX20:SZ20,TB20)-SUM(SW20,TA20),"")</f>
        <v/>
      </c>
      <c r="TH20" s="11">
        <f>IF(SUM(TE20,TG20)&gt;0,SUM(TE20,TG20),"")</f>
        <v>22.2</v>
      </c>
    </row>
    <row r="21" spans="1:528" x14ac:dyDescent="0.2">
      <c r="A21" s="4" t="str" cm="1">
        <f t="array" ref="A21">IF(AND(H21&lt;&gt;"",H21&lt;&gt;"No DD"),SUMPRODUCT((H$4:H$26&lt;&gt;"")*(H$4:H$26&lt;&gt;"No DD")*(E$4:E$26&gt;E21))+1,IF(H21="No DD",SUMPRODUCT((H$4:H$26="No DD")*(E$4:E$26&gt;E21))+1+SUMPRODUCT((H$4:H$26&lt;&gt;"")*(H$4:H$26&lt;&gt;"No DD")),""))</f>
        <v/>
      </c>
      <c r="B21" s="5" t="s">
        <v>187</v>
      </c>
      <c r="C21" s="4" t="s">
        <v>36</v>
      </c>
      <c r="D21" s="4">
        <v>2003</v>
      </c>
      <c r="E21" s="9">
        <f>SUM(J21:P21)+SUM(J21:M21)*0.0000001+SUM(J21)*0.0000000000001</f>
        <v>89.90000899000465</v>
      </c>
      <c r="F21" s="3" t="str">
        <f>IF(OR(AND(AJ21&gt;=AN$28,AK21&gt;=AN$32,AJ21&lt;&gt;"",AI21=""),AND(AL21&gt;=AN$28,AM21&gt;=AN$32,AL21&lt;&gt;"",AI21=""),AND(BF21&gt;=BJ$28,BG21&gt;=BJ$32,BF21&lt;&gt;"",BE21=""),AND(BH21&gt;=BJ$28,BI21&gt;=BJ$32,BH21&lt;&gt;"",BE21=""),AND(CB21&gt;=CF$28,CC21&gt;=CF$32,CB21&lt;&gt;"",CA21=""),AND(CD21&gt;=CF$28,CE21&gt;=CF$32,CD21&lt;&gt;""),AND(DC21&gt;=DJ$28,DD21&gt;=DJ$32,DC21&lt;&gt;""),AND(DH21&gt;=DJ$28,DI21&gt;=DJ$32,DH21&lt;&gt;""),AND(EE21&gt;=EL$28,EF21&gt;=EL$32,EE21&lt;&gt;""),AND(EJ21&gt;=EL$28,EK21&gt;=EL$32,EJ21&lt;&gt;""),AND(FG21&gt;=FN$28,FH21&gt;=FN$32,FG21&lt;&gt;""),AND(FL21&gt;=FN$28,FM21&gt;=FN$32,FL21&lt;&gt;""),AND(GI21&gt;=GP$28,GJ21&gt;=GP$32,GI21&lt;&gt;""),AND(GN21&gt;=GP$28,GO21&gt;=GP$32,GN21&lt;&gt;""),AND(HK21&gt;=HR$28,HL21&gt;=HR$32,HK21&lt;&gt;""),AND(HP21&gt;=HR$28,HQ21&gt;=HR$32,HP21&lt;&gt;""),AND(IM21&gt;=IT$28,IN21&gt;=IT$32,IM21&lt;&gt;""),AND(IR21&gt;=IT$28,IS21&gt;=IT$32,IR21&lt;&gt;""),AND(JO21&gt;=JV$28,JP21&gt;=JV$32,JO21&lt;&gt;""),AND(JT21&gt;=JV$28,JU21&gt;=JV$32,JT21&lt;&gt;""),AND(KQ21&gt;=KX$28,KR21&gt;=KX$32,KQ21&lt;&gt;""),AND(KV21&gt;=KX$28,KW21&gt;=KX$32,KV21&lt;&gt;""),AND(LS21&gt;=LZ$28,LT21&gt;=LZ$32,LS21&lt;&gt;""),AND(LX21&gt;=LZ$28,LY21&gt;=LZ$32,LX21&lt;&gt;""),AND(MU21&gt;=NB$28,MV21&gt;=NB$32,MU21&lt;&gt;""),AND(MZ21&gt;=NB$28,NA21&gt;=NB$32,MZ21&lt;&gt;""),AND(NW21&gt;=OD$28,NX21&gt;=OD$32,NW21&lt;&gt;""),AND(OB21&gt;=OD$28,OC21&gt;=OD$32,OB21&lt;&gt;""),AND(OY21&gt;=PF$28,OZ21&gt;=PF$32,OY21&lt;&gt;""),AND(PD21&gt;=PF$28,PE21&gt;=PF$32,PD21&lt;&gt;""),AND(QA21&gt;=QH$28,QB21&gt;=QH$32,QA21&lt;&gt;""),AND(QF21&gt;=QH$28,QG21&gt;=QH$32,QF21&lt;&gt;""),AND(RC21&gt;=RJ$28,RD21&gt;=RJ$32,RC21&lt;&gt;""),AND(RH21&gt;=RJ$28,RI21&gt;=RJ$32,RH21&lt;&gt;""),AND(SE21&gt;=SL$28,SF21&gt;=SL$32,SE21&lt;&gt;""),AND(SJ21&gt;=SL$28,SK21&gt;=SL$32,SJ21&lt;&gt;"")),"P","")</f>
        <v/>
      </c>
      <c r="G21" s="3" t="str">
        <f>IF(OR(AND(AK21&gt;=AN$32,AK21&lt;&gt;"",AI21=""),AND(AM21&gt;=AN$32,AM21&lt;&gt;"",AI21=""),AND(BG21&gt;=BJ$32,BG21&lt;&gt;"",BE21=""),AND(BI21&gt;=BJ$32,BI21&lt;&gt;"",BE21=""),AND(CC21&gt;=CF$32,CC21&lt;&gt;"",CA21=""),AND(CE21&gt;=CF$32,CE21&lt;&gt;"",CA21=""),AND(DD21&gt;=DJ$32,DD21&lt;&gt;""),AND(DI21&gt;=DJ$32,DI21&lt;&gt;""),AND(EF21&gt;=EL$32,EF21&lt;&gt;""),AND(EK21&gt;=EL$32,EK21&lt;&gt;""),AND(FH21&gt;=FN$32,FH21&lt;&gt;""),AND(FM21&gt;=FN$32,FM21&lt;&gt;""),AND(GJ21&gt;=GP$32,GJ21&lt;&gt;""),AND(GO21&gt;=GP$32,GO21&lt;&gt;""),AND(HL21&gt;=HR$32,HL21&lt;&gt;""),AND(HQ21&gt;=HR$32,HQ21&lt;&gt;""),AND(IN21&gt;=IT$32,IN21&lt;&gt;""),AND(IS21&gt;=IT$32,IS21&lt;&gt;""),AND(JP21&gt;=JV$32,JP21&lt;&gt;""),AND(JU21&gt;=JV$32,JU21&lt;&gt;""),AND(KR21&gt;=KX$32,KR21&lt;&gt;""),AND(KW21&gt;=KX$32,KW21&lt;&gt;""),AND(LT21&gt;=LZ$32,LT21&lt;&gt;""),AND(LY21&gt;=LZ$32,LY21&lt;&gt;""),AND(MV21&gt;=NB$32,MV21&lt;&gt;""),AND(NA21&gt;=NB$32,NA21&lt;&gt;""),AND(NX21&gt;=OD$32,NX21&lt;&gt;""),AND(OC21&gt;=OD$32,OC21&lt;&gt;""),AND(OZ21&gt;=PF$32,OZ21&lt;&gt;""),AND(PE21&gt;=PF$32,PE21&lt;&gt;""),AND(QB21&gt;=QH$32,QB21&lt;&gt;""),AND(QG21&gt;=QH$32,QG21&lt;&gt;""),AND(RD21&gt;=RJ$32,RD21&lt;&gt;""),AND(RI21&gt;=RJ$32,RI21&lt;&gt;""),AND(SF21&gt;=SL$32,SF21&lt;&gt;""),AND(SK21&gt;=SL$32,SK21&lt;&gt;"")),"P","")</f>
        <v/>
      </c>
      <c r="H21" s="36" t="str">
        <f>IF(AND(G21="P",F21=""),"No DD",IF(OR(AND(AJ21&gt;=AN$31,AK21&gt;=AN$35,AJ21&lt;&gt;"",AI21=""),AND(AL21&gt;=AN$31,AM21&gt;=AN$35,AL21&lt;&gt;"",AI21=""),AND(BF21&gt;=BJ$31,BG21&gt;=BJ$35,BF21&lt;&gt;"",BE21=""),AND(BH21&gt;=BJ$31,BI21&gt;=BJ$35,BH21&lt;&gt;"",BE21=""),AND(CB21&gt;=CF$31,CC21&gt;=CF$35,CB21&lt;&gt;"",CA21=""),AND(CD21&gt;=CF$31,CE21&gt;=CF$35,CD21&lt;&gt;""),AND(DC21&gt;=DJ$31,DD21&gt;=DJ$35,DC21&lt;&gt;""),AND(DH21&gt;=DJ$31,DI21&gt;=DJ$35,DH21&lt;&gt;""),AND(EE21&gt;=EL$31,EF21&gt;=EL$35,EE21&lt;&gt;""),AND(EJ21&gt;=EL$31,EK21&gt;=EL$35,EJ21&lt;&gt;""),AND(FG21&gt;=FN$31,FH21&gt;=FN$35,FG21&lt;&gt;""),AND(FL21&gt;=FN$31,FM21&gt;=FN$35,FL21&lt;&gt;""),AND(GI21&gt;=GP$31,GJ21&gt;=GP$35,GI21&lt;&gt;""),AND(GN21&gt;=GP$31,GO21&gt;=GP$35,GN21&lt;&gt;""),AND(HK21&gt;=HR$31,HL21&gt;=HR$35,HK21&lt;&gt;""),AND(HP21&gt;=HR$31,HQ21&gt;=HR$35,HP21&lt;&gt;""),AND(IM21&gt;=IT$31,IN21&gt;=IT$35,IM21&lt;&gt;""),AND(IR21&gt;=IT$31,IS21&gt;=IT$35,IR21&lt;&gt;""),AND(JO21&gt;=JV$31,JP21&gt;=JV$35,JO21&lt;&gt;""),AND(JT21&gt;=JV$31,JU21&gt;=JV$35,JT21&lt;&gt;""),AND(KQ21&gt;=KX$31,KR21&gt;=KX$35,KQ21&lt;&gt;""),AND(KV21&gt;=KX$31,KW21&gt;=KX$35,KV21&lt;&gt;""),AND(LS21&gt;=LZ$31,LT21&gt;=LZ$35,LS21&lt;&gt;""),AND(LX21&gt;=LZ$31,LY21&gt;=LZ$35,LX21&lt;&gt;""),AND(MU21&gt;=NB$31,MV21&gt;=NB$35,MU21&lt;&gt;""),AND(MZ21&gt;=NB$31,NA21&gt;=NB$35,MZ21&lt;&gt;""),AND(NW21&gt;=OD$31,NX21&gt;=OD$35,NW21&lt;&gt;""),AND(OB21&gt;=OD$31,OC21&gt;=OD$35,OB21&lt;&gt;""),AND(OY21&gt;=PF$31,OZ21&gt;=PF$35,OY21&lt;&gt;""),AND(PD21&gt;=PF$31,PE21&gt;=PF$35,PD21&lt;&gt;""),AND(QA21&gt;=QH$31,QB21&gt;=QH$35,QA21&lt;&gt;""),AND(QF21&gt;=QH$31,QG21&gt;=QH$35,QF21&lt;&gt;""),AND(RC21&gt;=RJ$31,RD21&gt;=RJ$35,RC21&lt;&gt;""),AND(RH21&gt;=RJ$31,RI21&gt;=RJ$35,RH21&lt;&gt;""),AND(SE21&gt;=SL$31,SF21&gt;=SL$35,SE21&lt;&gt;""),AND(SJ21&gt;=SL$31,SK21&gt;=SL$35,SJ21&lt;&gt;"")),"Merit",IF(OR(AND(AJ21&gt;=AN$30,AK21&gt;=AN$34,AJ21&lt;&gt;"",AI21=""),AND(AL21&gt;=AN$30,AM21&gt;=AN$34,AL21&lt;&gt;"",AI21=""),AND(BF21&gt;=BJ$30,BG21&gt;=BJ$34,BF21&lt;&gt;"",BE21=""),AND(BH21&gt;=BJ$30,BI21&gt;=BJ$34,BH21&lt;&gt;"",BE21=""),AND(CB21&gt;=CF$30,CC21&gt;=CF$34,CB21&lt;&gt;"",CA21=""),AND(CD21&gt;=CF$30,CE21&gt;=CF$34,CD21&lt;&gt;""),AND(DC21&gt;=DJ$30,DD21&gt;=DJ$34,DC21&lt;&gt;""),AND(DH21&gt;=DJ$30,DI21&gt;=DJ$34,DH21&lt;&gt;""),AND(EE21&gt;=EL$30,EF21&gt;=EL$34,EE21&lt;&gt;""),AND(EJ21&gt;=EL$30,EK21&gt;=EL$34,EJ21&lt;&gt;""),AND(FG21&gt;=FN$30,FH21&gt;=FN$34,FG21&lt;&gt;""),AND(FL21&gt;=FN$30,FM21&gt;=FN$34,FL21&lt;&gt;""),AND(GI21&gt;=GP$30,GJ21&gt;=GP$34,GI21&lt;&gt;""),AND(GN21&gt;=GP$30,GO21&gt;=GP$34,GN21&lt;&gt;""),AND(HK21&gt;=HR$30,HL21&gt;=HR$34,HK21&lt;&gt;""),AND(HP21&gt;=HR$30,HQ21&gt;=HR$34,HP21&lt;&gt;""),AND(IM21&gt;=IT$30,IN21&gt;=IT$34,IM21&lt;&gt;""),AND(IR21&gt;=IT$30,IS21&gt;=IT$34,IR21&lt;&gt;""),AND(JO21&gt;=JV$30,JP21&gt;=JV$34,JO21&lt;&gt;""),AND(JT21&gt;=JV$30,JU21&gt;=JV$34,JT21&lt;&gt;""),AND(KQ21&gt;=KX$30,KR21&gt;=KX$34,KQ21&lt;&gt;""),AND(KV21&gt;=KX$30,KW21&gt;=KX$34,KV21&lt;&gt;""),AND(LS21&gt;=LZ$30,LT21&gt;=LZ$34,LS21&lt;&gt;""),AND(LX21&gt;=LZ$30,LY21&gt;=LZ$34,LX21&lt;&gt;""),AND(MU21&gt;=NB$30,MV21&gt;=NB$34,MU21&lt;&gt;""),AND(MZ21&gt;=NB$30,NA21&gt;=NB$34,MZ21&lt;&gt;""),AND(NW21&gt;=OD$30,NX21&gt;=OD$34,NW21&lt;&gt;""),AND(OB21&gt;=OD$30,OC21&gt;=OD$34,OB21&lt;&gt;""),AND(OY21&gt;=PF$30,OZ21&gt;=PF$34,OY21&lt;&gt;""),AND(PD21&gt;=PF$30,PE21&gt;=PF$34,PD21&lt;&gt;""),AND(QA21&gt;=QH$30,QB21&gt;=QH$34,QA21&lt;&gt;""),AND(QF21&gt;=QH$30,QG21&gt;=QH$34,QF21&lt;&gt;""),AND(RC21&gt;=RJ$30,RD21&gt;=RJ$34,RC21&lt;&gt;""),AND(RH21&gt;=RJ$30,RI21&gt;=RJ$34,RH21&lt;&gt;""),AND(SE21&gt;=SL$30,SF21&gt;=SL$34,SE21&lt;&gt;""),AND(SJ21&gt;=SL$30,SK21&gt;=SL$34,SJ21&lt;&gt;"")),"Excellence",IF(I21="P","Worlds Team",IF(F21="P","National Team","")))))</f>
        <v/>
      </c>
      <c r="I21" s="3" t="str">
        <f>IF(OR(AND(AJ21&gt;=AN$29,AK21&gt;=AN$33,AJ21&lt;&gt;"",AI21=""),AND(AL21&gt;=AN$29,AM21&gt;=AN$33,AL21&lt;&gt;"",AI21=""),AND(BF21&gt;=BJ$29,BG21&gt;=BJ$33,BF21&lt;&gt;"",BE21=""),AND(BH21&gt;=BJ$29,BI21&gt;=BJ$33,BH21&lt;&gt;"",BE21=""),AND(CB21&gt;=CF$29,CC21&gt;=CF$33,CB21&lt;&gt;"",CA21=""),AND(CD21&gt;=CF$29,CE21&gt;=CF$33,CD21&lt;&gt;""),AND(DC21&gt;=DJ$29,DD21&gt;=DJ$33,DC21&lt;&gt;""),AND(DH21&gt;=DJ$29,DI21&gt;=DJ$33,DH21&lt;&gt;""),AND(EE21&gt;=EL$29,EF21&gt;=EL$33,EE21&lt;&gt;""),AND(EJ21&gt;=EL$29,EK21&gt;=EL$33,EJ21&lt;&gt;""),AND(FG21&gt;=FN$29,FH21&gt;=FN$33,FG21&lt;&gt;""),AND(FL21&gt;=FN$29,FM21&gt;=FN$33,FL21&lt;&gt;""),AND(GI21&gt;=GP$29,GJ21&gt;=GP$33,GI21&lt;&gt;""),AND(GN21&gt;=GP$29,GO21&gt;=GP$33,GN21&lt;&gt;""),AND(HK21&gt;=HR$29,HL21&gt;=HR$33,HK21&lt;&gt;""),AND(HP21&gt;=HR$29,HQ21&gt;=HR$33,HP21&lt;&gt;""),AND(IM21&gt;=IT$29,IN21&gt;=IT$33,IM21&lt;&gt;""),AND(IR21&gt;=IT$29,IS21&gt;=IT$33,IR21&lt;&gt;""),AND(JO21&gt;=JV$29,JP21&gt;=JV$33,JO21&lt;&gt;""),AND(JT21&gt;=JV$29,JU21&gt;=JV$33,JT21&lt;&gt;""),AND(KQ21&gt;=KX$29,KR21&gt;=KX$33,KQ21&lt;&gt;""),AND(KV21&gt;=KX$29,KW21&gt;=KX$33,KV21&lt;&gt;""),AND(LS21&gt;=LZ$29,LT21&gt;=LZ$33,LS21&lt;&gt;""),AND(LX21&gt;=LZ$29,LY21&gt;=LZ$33,LX21&lt;&gt;""),AND(MU21&gt;=NB$29,MV21&gt;=NB$33,MU21&lt;&gt;""),AND(MZ21&gt;=NB$29,NA21&gt;=NB$33,MZ21&lt;&gt;""),AND(NW21&gt;=OD$29,NX21&gt;=OD$33,NW21&lt;&gt;""),AND(OB21&gt;=OD$29,OC21&gt;=OD$33,OB21&lt;&gt;""),AND(OY21&gt;=PF$29,OZ21&gt;=PF$33,OY21&lt;&gt;""),AND(PD21&gt;=PF$29,PE21&gt;=PF$33,PD21&lt;&gt;""),AND(QA21&gt;=QH$29,QB21&gt;=QH$33,QA21&lt;&gt;""),AND(QF21&gt;=QH$29,QG21&gt;=QH$33,QF21&lt;&gt;""),AND(RC21&gt;=RJ$29,RD21&gt;=RJ$33,RC21&lt;&gt;""),AND(RH21&gt;=RJ$29,RI21&gt;=RJ$33,RH21&lt;&gt;""),AND(SE21&gt;=SL$29,SF21&gt;=SL$33,SE21&lt;&gt;""),AND(SJ21&gt;=SL$29,SK21&gt;=SL$33,SJ21&lt;&gt;"")),"P","")</f>
        <v/>
      </c>
      <c r="J21" s="8">
        <f>IF(COUNT(AK21,BG21,CC21)&gt;0,LARGE((AK21,BG21,CC21),1),0)</f>
        <v>46.400000000000006</v>
      </c>
      <c r="K21" s="8" t="str">
        <f>IF(J21=0,"",IF(J21=CC21,$BK$1,IF(J21=BG21,$AO$1,IF(J21=AK21,$S$1,""))))</f>
        <v>2025 Elite Canada</v>
      </c>
      <c r="L21" s="8">
        <f>IF(COUNT(AK21,BG21,CC21)&gt;1,LARGE((AK21,BG21,CC21),2),0)</f>
        <v>43.500000000000007</v>
      </c>
      <c r="M21" s="8" t="str">
        <f>IF(K21=0,"",IF(AND(L21=J21,L21=AK21,K21=BG21),$S$1,IF(AND(L21=J21,L21=AK21,L21=CC21),$S$1,IF(AND(L21=J21,L21=CC21,L21=BG21),$AO$1,IF(L21=CC21,$BK$1,IF(L21=BG21,$AO$1,IF(L21=AK21,$S$1,"")))))))</f>
        <v>2025 Nationals</v>
      </c>
      <c r="N21" s="8">
        <f>IF(MAX(AM21,BI21,CE21)&gt;0,MAX(AM21,BI21,CE21),0)</f>
        <v>0</v>
      </c>
      <c r="O21" s="8" t="str">
        <f>IF(N21=0,"",IF(N21=CE21,$BK$1,IF(N21=BI21,$AO$1,IF(N21=AM21,$S$1,""))))</f>
        <v/>
      </c>
      <c r="P21" s="8" t="str">
        <f>IF(MAX(CG21:CH21)&gt;0,MAX(CG21:CH21),"")</f>
        <v/>
      </c>
      <c r="Q21" s="11" t="str">
        <f>IF(P21="","",IF(P21=CG21,"("&amp;CG$2&amp;")",IF(P21=CH21,"("&amp;CH$2&amp;")")))</f>
        <v/>
      </c>
      <c r="R21" s="8" t="str">
        <f>IF(P21="","",IF(P21=CG21,IF(P21+IF(L21="",0,L21)=SF21,$RK$1,IF(P21+IF(L21="",0,L21)=RD21,$QI$1,IF(P21+IF(L21="",0,L21)=QB21,$PG$1,IF(P21+IF(L21="",0,L21)=OZ21,$OE$1,IF(P21+IF(L21="",0,L21)=NX21,$NC$1,IF(P21+IF(L21="",0,L21)=MV21,$MA$1,IF(P21+IF(L21="",0,L21)=LT21,$KY$1,IF(P21+IF(L21="",0,L21)=KR21,$JW$1,IF(P21+IF(L21="",0,L21)=JP21,$IU$1,IF(P21+IF(L21="",0,L21)=IN21,$HS$1,IF(P21+IF(L21="",0,L21)=HL21,$GQ$1,IF(P21+IF(L21="",0,L21)=GJ21,$FO$1,IF(P21+IF(L21="",0,L21)=FH21,$EM$1,IF(P21+IF(L21="",0,L21)=EF21,$DK$1,IF(P21+IF(L21="",0,L21)=DD21,$CI$1))))))))))))))),IF(P21=CH21,IF(P21+IF(N21="",0,N21)=SK21,$RK$1,IF(P21+IF(N21="",0,N21)=RI21,$QI$1,IF(P21+IF(N21="",0,N21)=QG21,$PG$1,IF(P21+IF(N21="",0,N21)=PE21,$OE$1,IF(P21+IF(N21="",0,N21)=OC21,$NC$1,IF(P21+IF(N21="",0,N21)=NA21,$MA$1,IF(P21+IF(N21="",0,N21)=LY21,$KY$1,IF(P21+IF(N21="",0,N21)=KW21,$JW$1,IF(P21+IF(N21="",0,N21)=JU21,$IU$1,IF(P21+IF(N21="",0,N21)=IS21,$HS$1,IF(P21+IF(N21="",0,N21)=HQ21,$GQ$1,IF(P21+IF(N21="",0,N21)=GO21,$FO$1,IF(P21+IF(N21="",0,N21)=FM21,$EM$1,IF(P21+IF(N21="",0,N21)=EK21,$DK$1,IF(P21+IF(N21="",0,N21)=DI21,$CI$1))))))))))))))))))</f>
        <v/>
      </c>
      <c r="S21" s="19">
        <v>18.2</v>
      </c>
      <c r="T21" s="19">
        <v>4.4000000000000004</v>
      </c>
      <c r="U21" s="19">
        <v>0.4</v>
      </c>
      <c r="V21" s="19">
        <v>0</v>
      </c>
      <c r="W21" s="19">
        <v>19</v>
      </c>
      <c r="X21" s="19">
        <v>5.2</v>
      </c>
      <c r="Y21" s="19">
        <v>0</v>
      </c>
      <c r="Z21" s="19">
        <v>0</v>
      </c>
      <c r="AA21" s="19"/>
      <c r="AB21" s="19"/>
      <c r="AC21" s="19"/>
      <c r="AD21" s="19"/>
      <c r="AE21" s="19"/>
      <c r="AF21" s="19"/>
      <c r="AG21" s="19"/>
      <c r="AH21" s="19"/>
      <c r="AI21" s="27"/>
      <c r="AJ21" s="40">
        <f>IF(SUM(T21,X21)&gt;0,SUM(T21,X21),"")</f>
        <v>9.6000000000000014</v>
      </c>
      <c r="AK21" s="40">
        <f>IF(SUM(S21:T21,V21:X21,Z21)-U21-Y21&gt;0,SUM(S21:T21,V21:X21,Z21)-U21-Y21,"")</f>
        <v>46.400000000000006</v>
      </c>
      <c r="AL21" s="40" t="str">
        <f>IF(SUM(AB21,AF21)&gt;0,SUM(AB21,AF21),"")</f>
        <v/>
      </c>
      <c r="AM21" s="40" t="str">
        <f>IF(SUM(AA21:AB21,AD21:AF21,AH21)-SUM(AC21,AG21)&gt;0,SUM(AA21:AB21,AD21:AF21,AH21)-SUM(AC21,AG21),"")</f>
        <v/>
      </c>
      <c r="AN21" s="40">
        <f>IF(SUM(AK21,AM21)&gt;0,SUM(AK21,AM21),"")</f>
        <v>46.400000000000006</v>
      </c>
      <c r="AO21" s="18">
        <v>18.600000000000001</v>
      </c>
      <c r="AP21" s="18">
        <v>5.2</v>
      </c>
      <c r="AQ21" s="18">
        <v>0.8</v>
      </c>
      <c r="AR21" s="18">
        <v>0</v>
      </c>
      <c r="AS21" s="18">
        <v>16.3</v>
      </c>
      <c r="AT21" s="18">
        <v>5.2</v>
      </c>
      <c r="AU21" s="18">
        <v>1</v>
      </c>
      <c r="AV21" s="18">
        <v>0</v>
      </c>
      <c r="AW21" s="18"/>
      <c r="AX21" s="18"/>
      <c r="AY21" s="18"/>
      <c r="AZ21" s="18"/>
      <c r="BA21" s="18"/>
      <c r="BB21" s="18"/>
      <c r="BC21" s="18"/>
      <c r="BD21" s="18"/>
      <c r="BE21" s="28"/>
      <c r="BF21" s="11">
        <f>IF(SUM(AP21,AT21)&gt;0,SUM(AP21,AT21),"")</f>
        <v>10.4</v>
      </c>
      <c r="BG21" s="11">
        <f>IF(SUM(AO21:AP21,AR21:AT21,AV21)-AQ21-AU21&gt;0,SUM(AO21:AP21,AR21:AT21,AV21)-AQ21-AU21,"")</f>
        <v>43.500000000000007</v>
      </c>
      <c r="BH21" s="11" t="str">
        <f>IF(SUM(AX21,BB21)&gt;0,SUM(AX21,BB21),"")</f>
        <v/>
      </c>
      <c r="BI21" s="11" t="str">
        <f>IF(SUM(AW21:AX21,AZ21:BB21,BD21)-SUM(AY21,BC21)&gt;0,SUM(AW21:AX21,AZ21:BB21,BD21)-SUM(AY21,BC21),"")</f>
        <v/>
      </c>
      <c r="BJ21" s="11">
        <f>IF(SUM(BG21,BI21)&gt;0,SUM(BG21,BI21),"")</f>
        <v>43.500000000000007</v>
      </c>
      <c r="BK21" s="19"/>
      <c r="BL21" s="19"/>
      <c r="BM21" s="19"/>
      <c r="BN21" s="19"/>
      <c r="BO21" s="19"/>
      <c r="BP21" s="19"/>
      <c r="BQ21" s="19"/>
      <c r="BR21" s="19"/>
      <c r="BS21" s="19"/>
      <c r="BT21" s="19"/>
      <c r="BU21" s="19"/>
      <c r="BV21" s="19"/>
      <c r="BW21" s="19"/>
      <c r="BX21" s="19"/>
      <c r="BY21" s="19"/>
      <c r="BZ21" s="19"/>
      <c r="CA21" s="27"/>
      <c r="CB21" s="40" t="str">
        <f>IF(SUM(BL21,BP21)&gt;0,SUM(BL21,BP21),"")</f>
        <v/>
      </c>
      <c r="CC21" s="40" t="str">
        <f>IF(SUM(BK21:BL21,BN21:BP21,BR21)-BM21-BQ21&gt;0,SUM(BK21:BL21,BN21:BP21,BR21)-BM21-BQ21,"")</f>
        <v/>
      </c>
      <c r="CD21" s="40" t="str">
        <f>IF(SUM(BT21,BX21)&gt;0,SUM(BT21,BX21),"")</f>
        <v/>
      </c>
      <c r="CE21" s="40" t="str">
        <f>IF(SUM(BS21:BT21,BV21:BX21,BZ21)-SUM(BU21,BY21)&gt;0,SUM(BS21:BT21,BV21:BX21,BZ21)-SUM(BU21,BY21),"")</f>
        <v/>
      </c>
      <c r="CF21" s="40" t="str">
        <f>IF(SUM(CC21,CE21)&gt;0,SUM(CC21,CE21),"")</f>
        <v/>
      </c>
      <c r="CG21" s="51" t="str">
        <f>IF(MAX(DD21,EF21,FH21,GJ21,HL21,IN21,JP21,KR21,LT21,MV21,NX21,OZ21,QB21,RD21,SF21)-IF(L21="",0,L21)&gt;0.001,MAX(DD21,EF21,FH21,GJ21,HL21,IN21,JP21,KR21,LT21,MV21,NX21,OZ21,QB21,RD21,SF21)-IF(L21="",0,L21),"")</f>
        <v/>
      </c>
      <c r="CH21" s="51" t="str">
        <f>IF(MAX(DI21,EK21,FM21,GO21,HQ21,IS21,JU21,KW21,LY21,NA21,OC21,PE21,QG21,RI21,SK21)-IF(N21="",0,N21)&gt;0.001,MAX(DI21,EK21,FM21,GO21,HQ21,IS21,JU21,KW21,LY21,NA21,OC21,PE21,QG21,RI21,SK21)-IF(N21="",0,N21),"")</f>
        <v/>
      </c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17"/>
      <c r="CU21" s="17"/>
      <c r="CV21" s="17"/>
      <c r="CW21" s="17"/>
      <c r="CX21" s="17"/>
      <c r="CY21" s="17"/>
      <c r="CZ21" s="17"/>
      <c r="DA21" s="17"/>
      <c r="DB21" s="17"/>
      <c r="DC21" s="40" t="str">
        <f>IF(SUM(CJ21,CN21)&gt;0,SUM(CJ21,CN21),"")</f>
        <v/>
      </c>
      <c r="DD21" s="40" t="str">
        <f>IF(SUM(CI21:CJ21,CL21:CN21,CP21)-CK21-CO21&gt;0,SUM(CI21:CJ21,CL21:CN21,CP21)-CK21-CO21,"")</f>
        <v/>
      </c>
      <c r="DE21" s="40" t="str">
        <f>IF(SUM(CQ21:CR21,CT21)-CS21&gt;0,SUM(CQ21:CR21,CT21)-CS21,"")</f>
        <v/>
      </c>
      <c r="DF21" s="40" t="str">
        <f>IF(SUM(CJ21,CN21,CR21)&gt;0,SUM(CJ21,CN21,CR21),"")</f>
        <v/>
      </c>
      <c r="DG21" s="40" t="str">
        <f>IF(SUM(DD21,DE21)&gt;0,SUM(DD21,DE21),"")</f>
        <v/>
      </c>
      <c r="DH21" s="40" t="str">
        <f>IF(SUM(CV21,CZ21)&gt;0,SUM(CV21,CZ21),"")</f>
        <v/>
      </c>
      <c r="DI21" s="40" t="str">
        <f>IF(SUM(CU21:CV21,CX21:CZ21,DB21)-SUM(CW21,DA21)&gt;0,SUM(CU21:CV21,CX21:CZ21,DB21)-SUM(CW21,DA21),"")</f>
        <v/>
      </c>
      <c r="DJ21" s="40" t="str">
        <f>IF(SUM(DD21,DE21,DI21)&gt;0,SUM(DD21,DE21,DI21),"")</f>
        <v/>
      </c>
      <c r="DK21" s="18"/>
      <c r="DL21" s="18"/>
      <c r="DM21" s="18"/>
      <c r="DN21" s="18"/>
      <c r="DO21" s="18"/>
      <c r="DP21" s="18"/>
      <c r="DQ21" s="18"/>
      <c r="DR21" s="18"/>
      <c r="DS21" s="18"/>
      <c r="DT21" s="18"/>
      <c r="DU21" s="18"/>
      <c r="DV21" s="18"/>
      <c r="DW21" s="18"/>
      <c r="DX21" s="18"/>
      <c r="DY21" s="18"/>
      <c r="DZ21" s="18"/>
      <c r="EA21" s="18"/>
      <c r="EB21" s="18"/>
      <c r="EC21" s="18"/>
      <c r="ED21" s="18"/>
      <c r="EE21" s="11" t="str">
        <f>IF(SUM(DL21,DP21)&gt;0,SUM(DL21,DP21),"")</f>
        <v/>
      </c>
      <c r="EF21" s="11" t="str">
        <f>IF(SUM(DK21:DL21,DN21:DP21,DR21)-DM21-DQ21&gt;0,SUM(DK21:DL21,DN21:DP21,DR21)-DM21-DQ21,"")</f>
        <v/>
      </c>
      <c r="EG21" s="11" t="str">
        <f>IF(SUM(DS21:DT21,DV21)-DU21&gt;0,SUM(DS21:DT21,DV21)-DU21,"")</f>
        <v/>
      </c>
      <c r="EH21" s="11" t="str">
        <f>IF(SUM(DL21,DP21,DT21)&gt;0,SUM(DL21,DP21,DT21),"")</f>
        <v/>
      </c>
      <c r="EI21" s="11" t="str">
        <f>IF(SUM(EF21,EG21)&gt;0,SUM(EF21,EG21),"")</f>
        <v/>
      </c>
      <c r="EJ21" s="11" t="str">
        <f>IF(SUM(DX21,EB21)&gt;0,SUM(DX21,EB21),"")</f>
        <v/>
      </c>
      <c r="EK21" s="11" t="str">
        <f>IF(SUM(DW21:DX21,DZ21:EB21,ED21)-SUM(DY21,EC21)&gt;0,SUM(DW21:DX21,DZ21:EB21,ED21)-SUM(DY21,EC21),"")</f>
        <v/>
      </c>
      <c r="EL21" s="11" t="str">
        <f>IF(SUM(EF21,EG21,EK21)&gt;0,SUM(EF21,EG21,EK21),"")</f>
        <v/>
      </c>
      <c r="EM21" s="17"/>
      <c r="EN21" s="17"/>
      <c r="EO21" s="17"/>
      <c r="EP21" s="17"/>
      <c r="EQ21" s="17"/>
      <c r="ER21" s="17"/>
      <c r="ES21" s="17"/>
      <c r="ET21" s="17"/>
      <c r="EU21" s="17"/>
      <c r="EV21" s="17"/>
      <c r="EW21" s="17"/>
      <c r="EX21" s="17"/>
      <c r="EY21" s="17"/>
      <c r="EZ21" s="17"/>
      <c r="FA21" s="17"/>
      <c r="FB21" s="17"/>
      <c r="FC21" s="17"/>
      <c r="FD21" s="17"/>
      <c r="FE21" s="17"/>
      <c r="FF21" s="17"/>
      <c r="FG21" s="40" t="str">
        <f>IF(SUM(EN21,ER21)&gt;0,SUM(EN21,ER21),"")</f>
        <v/>
      </c>
      <c r="FH21" s="40" t="str">
        <f>IF(SUM(EM21:EN21,EP21:ER21,ET21)-EO21-ES21&gt;0,SUM(EM21:EN21,EP21:ER21,ET21)-EO21-ES21,"")</f>
        <v/>
      </c>
      <c r="FI21" s="40" t="str">
        <f>IF(SUM(EU21:EV21,EX21)-EW21&gt;0,SUM(EU21:EV21,EX21)-EW21,"")</f>
        <v/>
      </c>
      <c r="FJ21" s="40" t="str">
        <f>IF(SUM(EN21,ER21,EV21)&gt;0,SUM(EN21,ER21,EV21),"")</f>
        <v/>
      </c>
      <c r="FK21" s="40" t="str">
        <f>IF(SUM(FH21,FI21)&gt;0,SUM(FH21,FI21),"")</f>
        <v/>
      </c>
      <c r="FL21" s="40" t="str">
        <f>IF(SUM(EZ21,FD21)&gt;0,SUM(EZ21,FD21),"")</f>
        <v/>
      </c>
      <c r="FM21" s="40" t="str">
        <f>IF(SUM(EY21:EZ21,FB21:FD21,FF21)-SUM(FA21,FE21)&gt;0,SUM(EY21:EZ21,FB21:FD21,FF21)-SUM(FA21,FE21),"")</f>
        <v/>
      </c>
      <c r="FN21" s="40" t="str">
        <f>IF(SUM(FH21,FI21,FM21)&gt;0,SUM(FH21,FI21,FM21),"")</f>
        <v/>
      </c>
      <c r="FO21" s="18"/>
      <c r="FP21" s="18"/>
      <c r="FQ21" s="18"/>
      <c r="FR21" s="18"/>
      <c r="FS21" s="18"/>
      <c r="FT21" s="18"/>
      <c r="FU21" s="18"/>
      <c r="FV21" s="18"/>
      <c r="FW21" s="18"/>
      <c r="FX21" s="18"/>
      <c r="FY21" s="18"/>
      <c r="FZ21" s="18"/>
      <c r="GA21" s="18"/>
      <c r="GB21" s="18"/>
      <c r="GC21" s="18"/>
      <c r="GD21" s="18"/>
      <c r="GE21" s="18"/>
      <c r="GF21" s="18"/>
      <c r="GG21" s="18"/>
      <c r="GH21" s="18"/>
      <c r="GI21" s="11" t="str">
        <f>IF(SUM(FP21,FT21)&gt;0,SUM(FP21,FT21),"")</f>
        <v/>
      </c>
      <c r="GJ21" s="11" t="str">
        <f>IF(SUM(FO21:FP21,FR21:FT21,FV21)-FQ21-FU21&gt;0,SUM(FO21:FP21,FR21:FT21,FV21)-FQ21-FU21,"")</f>
        <v/>
      </c>
      <c r="GK21" s="11" t="str">
        <f>IF(SUM(FW21:FX21,FZ21)-FY21&gt;0,SUM(FW21:FX21,FZ21)-FY21,"")</f>
        <v/>
      </c>
      <c r="GL21" s="11" t="str">
        <f>IF(SUM(FP21,FT21,FX21)&gt;0,SUM(FP21,FT21,FX21),"")</f>
        <v/>
      </c>
      <c r="GM21" s="11" t="str">
        <f>IF(SUM(GJ21,GK21)&gt;0,SUM(GJ21,GK21),"")</f>
        <v/>
      </c>
      <c r="GN21" s="11" t="str">
        <f>IF(SUM(GB21,GF21)&gt;0,SUM(GB21,GF21),"")</f>
        <v/>
      </c>
      <c r="GO21" s="11" t="str">
        <f>IF(SUM(GA21:GB21,GD21:GF21,GH21)-SUM(GC21,GG21)&gt;0,SUM(GA21:GB21,GD21:GF21,GH21)-SUM(GC21,GG21),"")</f>
        <v/>
      </c>
      <c r="GP21" s="11" t="str">
        <f>IF(SUM(GJ21,GK21,GO21)&gt;0,SUM(GJ21,GK21,GO21),"")</f>
        <v/>
      </c>
      <c r="GQ21" s="17"/>
      <c r="GR21" s="17"/>
      <c r="GS21" s="17"/>
      <c r="GT21" s="17"/>
      <c r="GU21" s="17"/>
      <c r="GV21" s="17"/>
      <c r="GW21" s="17"/>
      <c r="GX21" s="17"/>
      <c r="GY21" s="17"/>
      <c r="GZ21" s="17"/>
      <c r="HA21" s="17"/>
      <c r="HB21" s="17"/>
      <c r="HC21" s="17"/>
      <c r="HD21" s="17"/>
      <c r="HE21" s="17"/>
      <c r="HF21" s="17"/>
      <c r="HG21" s="17"/>
      <c r="HH21" s="17"/>
      <c r="HI21" s="17"/>
      <c r="HJ21" s="17"/>
      <c r="HK21" s="40" t="str">
        <f>IF(SUM(GR21,GV21)&gt;0,SUM(GR21,GV21),"")</f>
        <v/>
      </c>
      <c r="HL21" s="40" t="str">
        <f>IF(SUM(GQ21:GR21,GT21:GV21,GX21)-GS21-GW21&gt;0,SUM(GQ21:GR21,GT21:GV21,GX21)-GS21-GW21,"")</f>
        <v/>
      </c>
      <c r="HM21" s="40" t="str">
        <f>IF(SUM(GY21:GZ21,HB21)-HA21&gt;0,SUM(GY21:GZ21,HB21)-HA21,"")</f>
        <v/>
      </c>
      <c r="HN21" s="40" t="str">
        <f>IF(SUM(GR21,GV21,GZ21)&gt;0,SUM(GR21,GV21,GZ21),"")</f>
        <v/>
      </c>
      <c r="HO21" s="40" t="str">
        <f>IF(SUM(HL21,HM21)&gt;0,SUM(HL21,HM21),"")</f>
        <v/>
      </c>
      <c r="HP21" s="40" t="str">
        <f>IF(SUM(HD21,HH21)&gt;0,SUM(HD21,HH21),"")</f>
        <v/>
      </c>
      <c r="HQ21" s="40" t="str">
        <f>IF(SUM(HC21:HD21,HF21:HH21,HJ21)-SUM(HE21,HI21)&gt;0,SUM(HC21:HD21,HF21:HH21,HJ21)-SUM(HE21,HI21),"")</f>
        <v/>
      </c>
      <c r="HR21" s="40" t="str">
        <f>IF(SUM(HL21,HM21,HQ21)&gt;0,SUM(HL21,HM21,HQ21),"")</f>
        <v/>
      </c>
      <c r="HS21" s="18"/>
      <c r="HT21" s="18"/>
      <c r="HU21" s="18"/>
      <c r="HV21" s="18"/>
      <c r="HW21" s="18"/>
      <c r="HX21" s="18"/>
      <c r="HY21" s="18"/>
      <c r="HZ21" s="18"/>
      <c r="IA21" s="18"/>
      <c r="IB21" s="18"/>
      <c r="IC21" s="18"/>
      <c r="ID21" s="18"/>
      <c r="IE21" s="18"/>
      <c r="IF21" s="18"/>
      <c r="IG21" s="18"/>
      <c r="IH21" s="18"/>
      <c r="II21" s="18"/>
      <c r="IJ21" s="18"/>
      <c r="IK21" s="18"/>
      <c r="IL21" s="18"/>
      <c r="IM21" s="11" t="str">
        <f>IF(SUM(HT21,HX21)&gt;0,SUM(HT21,HX21),"")</f>
        <v/>
      </c>
      <c r="IN21" s="11" t="str">
        <f>IF(SUM(HS21:HT21,HV21:HX21,HZ21)-HU21-HY21&gt;0,SUM(HS21:HT21,HV21:HX21,HZ21)-HU21-HY21,"")</f>
        <v/>
      </c>
      <c r="IO21" s="11" t="str">
        <f>IF(SUM(IA21:IB21,ID21)-IC21&gt;0,SUM(IA21:IB21,ID21)-IC21,"")</f>
        <v/>
      </c>
      <c r="IP21" s="11" t="str">
        <f>IF(SUM(HT21,HX21,IB21)&gt;0,SUM(HT21,HX21,IB21),"")</f>
        <v/>
      </c>
      <c r="IQ21" s="11" t="str">
        <f>IF(SUM(IN21,IO21)&gt;0,SUM(IN21,IO21),"")</f>
        <v/>
      </c>
      <c r="IR21" s="11" t="str">
        <f>IF(SUM(IF21,IJ21)&gt;0,SUM(IF21,IJ21),"")</f>
        <v/>
      </c>
      <c r="IS21" s="11" t="str">
        <f>IF(SUM(IE21:IF21,IH21:IJ21,IL21)-SUM(IG21,IK21)&gt;0,SUM(IE21:IF21,IH21:IJ21,IL21)-SUM(IG21,IK21),"")</f>
        <v/>
      </c>
      <c r="IT21" s="11" t="str">
        <f>IF(SUM(IN21,IO21,IS21)&gt;0,SUM(IN21,IO21,IS21),"")</f>
        <v/>
      </c>
      <c r="IU21" s="17"/>
      <c r="IV21" s="17"/>
      <c r="IW21" s="17"/>
      <c r="IX21" s="17"/>
      <c r="IY21" s="17"/>
      <c r="IZ21" s="17"/>
      <c r="JA21" s="17"/>
      <c r="JB21" s="17"/>
      <c r="JC21" s="17"/>
      <c r="JD21" s="17"/>
      <c r="JE21" s="17"/>
      <c r="JF21" s="17"/>
      <c r="JG21" s="17"/>
      <c r="JH21" s="17"/>
      <c r="JI21" s="17"/>
      <c r="JJ21" s="17"/>
      <c r="JK21" s="17"/>
      <c r="JL21" s="17"/>
      <c r="JM21" s="17"/>
      <c r="JN21" s="17"/>
      <c r="JO21" s="40" t="str">
        <f>IF(SUM(IV21,IZ21)&gt;0,SUM(IV21,IZ21),"")</f>
        <v/>
      </c>
      <c r="JP21" s="40" t="str">
        <f>IF(SUM(IU21:IV21,IX21:IZ21,JB21)-IW21-JA21&gt;0,SUM(IU21:IV21,IX21:IZ21,JB21)-IW21-JA21,"")</f>
        <v/>
      </c>
      <c r="JQ21" s="40" t="str">
        <f>IF(SUM(JC21:JD21,JF21)-JE21&gt;0,SUM(JC21:JD21,JF21)-JE21,"")</f>
        <v/>
      </c>
      <c r="JR21" s="40" t="str">
        <f>IF(SUM(IV21,IZ21,JD21)&gt;0,SUM(IV21,IZ21,JD21),"")</f>
        <v/>
      </c>
      <c r="JS21" s="40" t="str">
        <f>IF(SUM(JP21,JQ21)&gt;0,SUM(JP21,JQ21),"")</f>
        <v/>
      </c>
      <c r="JT21" s="40" t="str">
        <f>IF(SUM(JH21,JL21)&gt;0,SUM(JH21,JL21),"")</f>
        <v/>
      </c>
      <c r="JU21" s="40" t="str">
        <f>IF(SUM(JG21:JH21,JJ21:JL21,JN21)-SUM(JI21,JM21)&gt;0,SUM(JG21:JH21,JJ21:JL21,JN21)-SUM(JI21,JM21),"")</f>
        <v/>
      </c>
      <c r="JV21" s="40" t="str">
        <f>IF(SUM(JP21,JQ21,JU21)&gt;0,SUM(JP21,JQ21,JU21),"")</f>
        <v/>
      </c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8"/>
      <c r="KM21" s="18"/>
      <c r="KN21" s="18"/>
      <c r="KO21" s="18"/>
      <c r="KP21" s="18"/>
      <c r="KQ21" s="11" t="str">
        <f>IF(SUM(JX21,KB21)&gt;0,SUM(JX21,KB21),"")</f>
        <v/>
      </c>
      <c r="KR21" s="11" t="str">
        <f>IF(SUM(JW21:JX21,JZ21:KB21,KD21)-JY21-KC21&gt;0,SUM(JW21:JX21,JZ21:KB21,KD21)-JY21-KC21,"")</f>
        <v/>
      </c>
      <c r="KS21" s="11" t="str">
        <f>IF(SUM(KE21:KF21,KH21)-KG21&gt;0,SUM(KE21:KF21,KH21)-KG21,"")</f>
        <v/>
      </c>
      <c r="KT21" s="11" t="str">
        <f>IF(SUM(JX21,KB21,KF21)&gt;0,SUM(JX21,KB21,KF21),"")</f>
        <v/>
      </c>
      <c r="KU21" s="11" t="str">
        <f>IF(SUM(KR21,KS21)&gt;0,SUM(KR21,KS21),"")</f>
        <v/>
      </c>
      <c r="KV21" s="11" t="str">
        <f>IF(SUM(KJ21,KN21)&gt;0,SUM(KJ21,KN21),"")</f>
        <v/>
      </c>
      <c r="KW21" s="11" t="str">
        <f>IF(SUM(KI21:KJ21,KL21:KN21,KP21)-SUM(KK21,KO21)&gt;0,SUM(KI21:KJ21,KL21:KN21,KP21)-SUM(KK21,KO21),"")</f>
        <v/>
      </c>
      <c r="KX21" s="11" t="str">
        <f>IF(SUM(KR21,KS21,KW21)&gt;0,SUM(KR21,KS21,KW21),"")</f>
        <v/>
      </c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40" t="str">
        <f>IF(SUM(KZ21,LD21)&gt;0,SUM(KZ21,LD21),"")</f>
        <v/>
      </c>
      <c r="LT21" s="40" t="str">
        <f>IF(SUM(KY21:KZ21,LB21:LD21,LF21)-LA21-LE21&gt;0,SUM(KY21:KZ21,LB21:LD21,LF21)-LA21-LE21,"")</f>
        <v/>
      </c>
      <c r="LU21" s="40" t="str">
        <f>IF(SUM(LG21:LH21,LJ21)-LI21&gt;0,SUM(LG21:LH21,LJ21)-LI21,"")</f>
        <v/>
      </c>
      <c r="LV21" s="40" t="str">
        <f>IF(SUM(KZ21,LD21,LH21)&gt;0,SUM(KZ21,LD21,LH21),"")</f>
        <v/>
      </c>
      <c r="LW21" s="40" t="str">
        <f>IF(SUM(LT21,LU21)&gt;0,SUM(LT21,LU21),"")</f>
        <v/>
      </c>
      <c r="LX21" s="40" t="str">
        <f>IF(SUM(LL21,LP21)&gt;0,SUM(LL21,LP21),"")</f>
        <v/>
      </c>
      <c r="LY21" s="40" t="str">
        <f>IF(SUM(LK21:LL21,LN21:LP21,LR21)-SUM(LM21,LQ21)&gt;0,SUM(LK21:LL21,LN21:LP21,LR21)-SUM(LM21,LQ21),"")</f>
        <v/>
      </c>
      <c r="LZ21" s="40" t="str">
        <f>IF(SUM(LT21,LU21,LY21)&gt;0,SUM(LT21,LU21,LY21),"")</f>
        <v/>
      </c>
      <c r="MA21" s="18"/>
      <c r="MB21" s="18"/>
      <c r="MC21" s="18"/>
      <c r="MD21" s="18"/>
      <c r="ME21" s="18"/>
      <c r="MF21" s="18"/>
      <c r="MG21" s="18"/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1" t="str">
        <f>IF(SUM(MB21,MF21)&gt;0,SUM(MB21,MF21),"")</f>
        <v/>
      </c>
      <c r="MV21" s="11" t="str">
        <f>IF(SUM(MA21:MB21,MD21:MF21,MH21)-MC21-MG21&gt;0,SUM(MA21:MB21,MD21:MF21,MH21)-MC21-MG21,"")</f>
        <v/>
      </c>
      <c r="MW21" s="11" t="str">
        <f>IF(SUM(MI21:MJ21,ML21)-MK21&gt;0,SUM(MI21:MJ21,ML21)-MK21,"")</f>
        <v/>
      </c>
      <c r="MX21" s="11" t="str">
        <f>IF(SUM(MB21,MF21,MJ21)&gt;0,SUM(MB21,MF21,MJ21),"")</f>
        <v/>
      </c>
      <c r="MY21" s="11" t="str">
        <f>IF(SUM(MV21,MW21)&gt;0,SUM(MV21,MW21),"")</f>
        <v/>
      </c>
      <c r="MZ21" s="11" t="str">
        <f>IF(SUM(MN21,MR21)&gt;0,SUM(MN21,MR21),"")</f>
        <v/>
      </c>
      <c r="NA21" s="11" t="str">
        <f>IF(SUM(MM21:MN21,MP21:MR21,MT21)-SUM(MO21,MS21)&gt;0,SUM(MM21:MN21,MP21:MR21,MT21)-SUM(MO21,MS21),"")</f>
        <v/>
      </c>
      <c r="NB21" s="11" t="str">
        <f>IF(SUM(MV21,MW21,NA21)&gt;0,SUM(MV21,MW21,NA21),"")</f>
        <v/>
      </c>
      <c r="NC21" s="17"/>
      <c r="ND21" s="17"/>
      <c r="NE21" s="17"/>
      <c r="NF21" s="17"/>
      <c r="NG21" s="17"/>
      <c r="NH21" s="17"/>
      <c r="NI21" s="17"/>
      <c r="NJ21" s="17"/>
      <c r="NK21" s="17"/>
      <c r="NL21" s="17"/>
      <c r="NM21" s="17"/>
      <c r="NN21" s="17"/>
      <c r="NO21" s="17"/>
      <c r="NP21" s="17"/>
      <c r="NQ21" s="17"/>
      <c r="NR21" s="17"/>
      <c r="NS21" s="17"/>
      <c r="NT21" s="17"/>
      <c r="NU21" s="17"/>
      <c r="NV21" s="17"/>
      <c r="NW21" s="40" t="str">
        <f>IF(SUM(ND21,NH21)&gt;0,SUM(ND21,NH21),"")</f>
        <v/>
      </c>
      <c r="NX21" s="40" t="str">
        <f>IF(SUM(NC21:ND21,NF21:NH21,NJ21)-NE21-NI21&gt;0,SUM(NC21:ND21,NF21:NH21,NJ21)-NE21-NI21,"")</f>
        <v/>
      </c>
      <c r="NY21" s="40" t="str">
        <f>IF(SUM(NK21:NL21,NN21)-NM21&gt;0,SUM(NK21:NL21,NN21)-NM21,"")</f>
        <v/>
      </c>
      <c r="NZ21" s="40" t="str">
        <f>IF(SUM(ND21,NH21,NL21)&gt;0,SUM(ND21,NH21,NL21),"")</f>
        <v/>
      </c>
      <c r="OA21" s="40" t="str">
        <f>IF(SUM(NX21,NY21)&gt;0,SUM(NX21,NY21),"")</f>
        <v/>
      </c>
      <c r="OB21" s="40" t="str">
        <f>IF(SUM(NP21,NT21)&gt;0,SUM(NP21,NT21),"")</f>
        <v/>
      </c>
      <c r="OC21" s="40" t="str">
        <f>IF(SUM(NO21:NP21,NR21:NT21,NV21)-SUM(NQ21,NU21)&gt;0,SUM(NO21:NP21,NR21:NT21,NV21)-SUM(NQ21,NU21),"")</f>
        <v/>
      </c>
      <c r="OD21" s="40" t="str">
        <f>IF(SUM(NX21,NY21,OC21)&gt;0,SUM(NX21,NY21,OC21),"")</f>
        <v/>
      </c>
      <c r="OE21" s="18"/>
      <c r="OF21" s="18"/>
      <c r="OG21" s="18"/>
      <c r="OH21" s="18"/>
      <c r="OI21" s="18"/>
      <c r="OJ21" s="18"/>
      <c r="OK21" s="18"/>
      <c r="OL21" s="18"/>
      <c r="OM21" s="18"/>
      <c r="ON21" s="18"/>
      <c r="OO21" s="18"/>
      <c r="OP21" s="18"/>
      <c r="OQ21" s="18"/>
      <c r="OR21" s="18"/>
      <c r="OS21" s="18"/>
      <c r="OT21" s="18"/>
      <c r="OU21" s="18"/>
      <c r="OV21" s="18"/>
      <c r="OW21" s="18"/>
      <c r="OX21" s="18"/>
      <c r="OY21" s="11" t="str">
        <f>IF(SUM(OF21,OJ21)&gt;0,SUM(OF21,OJ21),"")</f>
        <v/>
      </c>
      <c r="OZ21" s="11" t="str">
        <f>IF(SUM(OE21:OF21,OH21:OJ21,OL21)-OG21-OK21&gt;0,SUM(OE21:OF21,OH21:OJ21,OL21)-OG21-OK21,"")</f>
        <v/>
      </c>
      <c r="PA21" s="11" t="str">
        <f>IF(SUM(OM21:ON21,OP21)-OO21&gt;0,SUM(OM21:ON21,OP21)-OO21,"")</f>
        <v/>
      </c>
      <c r="PB21" s="11" t="str">
        <f>IF(SUM(OF21,OJ21,ON21)&gt;0,SUM(OF21,OJ21,ON21),"")</f>
        <v/>
      </c>
      <c r="PC21" s="11" t="str">
        <f>IF(SUM(OZ21,PA21)&gt;0,SUM(OZ21,PA21),"")</f>
        <v/>
      </c>
      <c r="PD21" s="11" t="str">
        <f>IF(SUM(OR21,OV21)&gt;0,SUM(OR21,OV21),"")</f>
        <v/>
      </c>
      <c r="PE21" s="11" t="str">
        <f>IF(SUM(OQ21:OR21,OT21:OV21,OX21)-SUM(OS21,OW21)&gt;0,SUM(OQ21:OR21,OT21:OV21,OX21)-SUM(OS21,OW21),"")</f>
        <v/>
      </c>
      <c r="PF21" s="11" t="str">
        <f>IF(SUM(OZ21,PA21,PE21)&gt;0,SUM(OZ21,PA21,PE21),"")</f>
        <v/>
      </c>
      <c r="PG21" s="17"/>
      <c r="PH21" s="17"/>
      <c r="PI21" s="17"/>
      <c r="PJ21" s="17"/>
      <c r="PK21" s="17"/>
      <c r="PL21" s="17"/>
      <c r="PM21" s="17"/>
      <c r="PN21" s="17"/>
      <c r="PO21" s="17"/>
      <c r="PP21" s="17"/>
      <c r="PQ21" s="17"/>
      <c r="PR21" s="17"/>
      <c r="PS21" s="17"/>
      <c r="PT21" s="17"/>
      <c r="PU21" s="17"/>
      <c r="PV21" s="17"/>
      <c r="PW21" s="17"/>
      <c r="PX21" s="17"/>
      <c r="PY21" s="17"/>
      <c r="PZ21" s="17"/>
      <c r="QA21" s="40" t="str">
        <f>IF(SUM(PH21,PL21)&gt;0,SUM(PH21,PL21),"")</f>
        <v/>
      </c>
      <c r="QB21" s="40" t="str">
        <f>IF(SUM(PG21:PH21,PJ21:PL21,PN21)-PI21-PM21&gt;0,SUM(PG21:PH21,PJ21:PL21,PN21)-PI21-PM21,"")</f>
        <v/>
      </c>
      <c r="QC21" s="40" t="str">
        <f>IF(SUM(PO21:PP21,PR21)-PQ21&gt;0,SUM(PO21:PP21,PR21)-PQ21,"")</f>
        <v/>
      </c>
      <c r="QD21" s="40" t="str">
        <f>IF(SUM(PH21,PL21,PP21)&gt;0,SUM(PH21,PL21,PP21),"")</f>
        <v/>
      </c>
      <c r="QE21" s="40" t="str">
        <f>IF(SUM(QB21,QC21)&gt;0,SUM(QB21,QC21),"")</f>
        <v/>
      </c>
      <c r="QF21" s="40" t="str">
        <f>IF(SUM(PT21,PX21)&gt;0,SUM(PT21,PX21),"")</f>
        <v/>
      </c>
      <c r="QG21" s="40" t="str">
        <f>IF(SUM(PS21:PT21,PV21:PX21,PZ21)-SUM(PU21,PY21)&gt;0,SUM(PS21:PT21,PV21:PX21,PZ21)-SUM(PU21,PY21),"")</f>
        <v/>
      </c>
      <c r="QH21" s="40" t="str">
        <f>IF(SUM(QB21,QC21,QG21)&gt;0,SUM(QB21,QC21,QG21),"")</f>
        <v/>
      </c>
      <c r="QI21" s="18"/>
      <c r="QJ21" s="18"/>
      <c r="QK21" s="18"/>
      <c r="QL21" s="18"/>
      <c r="QM21" s="18"/>
      <c r="QN21" s="18"/>
      <c r="QO21" s="18"/>
      <c r="QP21" s="18"/>
      <c r="QQ21" s="18"/>
      <c r="QR21" s="18"/>
      <c r="QS21" s="18"/>
      <c r="QT21" s="18"/>
      <c r="QU21" s="18"/>
      <c r="QV21" s="18"/>
      <c r="QW21" s="18"/>
      <c r="QX21" s="18"/>
      <c r="QY21" s="18"/>
      <c r="QZ21" s="18"/>
      <c r="RA21" s="18"/>
      <c r="RB21" s="18"/>
      <c r="RC21" s="11" t="str">
        <f>IF(SUM(QJ21,QN21)&gt;0,SUM(QJ21,QN21),"")</f>
        <v/>
      </c>
      <c r="RD21" s="11" t="str">
        <f>IF(SUM(QI21:QJ21,QL21:QN21,QP21)-QK21-QO21&gt;0,SUM(QI21:QJ21,QL21:QN21,QP21)-QK21-QO21,"")</f>
        <v/>
      </c>
      <c r="RE21" s="11" t="str">
        <f>IF(SUM(QQ21:QR21,QT21)-QS21&gt;0,SUM(QQ21:QR21,QT21)-QS21,"")</f>
        <v/>
      </c>
      <c r="RF21" s="11" t="str">
        <f>IF(SUM(QJ21,QN21,QR21)&gt;0,SUM(QJ21,QN21,QR21),"")</f>
        <v/>
      </c>
      <c r="RG21" s="11" t="str">
        <f>IF(SUM(RD21,RE21)&gt;0,SUM(RD21,RE21),"")</f>
        <v/>
      </c>
      <c r="RH21" s="11" t="str">
        <f>IF(SUM(QV21,QZ21)&gt;0,SUM(QV21,QZ21),"")</f>
        <v/>
      </c>
      <c r="RI21" s="11" t="str">
        <f>IF(SUM(QU21:QV21,QX21:QZ21,RB21)-SUM(QW21,RA21)&gt;0,SUM(QU21:QV21,QX21:QZ21,RB21)-SUM(QW21,RA21),"")</f>
        <v/>
      </c>
      <c r="RJ21" s="11" t="str">
        <f>IF(SUM(RD21,RE21,RI21)&gt;0,SUM(RD21,RE21,RI21),"")</f>
        <v/>
      </c>
      <c r="RK21" s="17"/>
      <c r="RL21" s="17"/>
      <c r="RM21" s="17"/>
      <c r="RN21" s="17"/>
      <c r="RO21" s="17"/>
      <c r="RP21" s="17"/>
      <c r="RQ21" s="17"/>
      <c r="RR21" s="17"/>
      <c r="RS21" s="17"/>
      <c r="RT21" s="17"/>
      <c r="RU21" s="17"/>
      <c r="RV21" s="17"/>
      <c r="RW21" s="17"/>
      <c r="RX21" s="17"/>
      <c r="RY21" s="17"/>
      <c r="RZ21" s="17"/>
      <c r="SA21" s="17"/>
      <c r="SB21" s="17"/>
      <c r="SC21" s="17"/>
      <c r="SD21" s="17"/>
      <c r="SE21" s="40" t="str">
        <f>IF(SUM(RL21,RP21)&gt;0,SUM(RL21,RP21),"")</f>
        <v/>
      </c>
      <c r="SF21" s="40" t="str">
        <f>IF(SUM(RK21:RL21,RN21:RP21,RR21)-RM21-RQ21&gt;0,SUM(RK21:RL21,RN21:RP21,RR21)-RM21-RQ21,"")</f>
        <v/>
      </c>
      <c r="SG21" s="40" t="str">
        <f>IF(SUM(RS21:RT21,RV21)-RU21&gt;0,SUM(RS21:RT21,RV21)-RU21,"")</f>
        <v/>
      </c>
      <c r="SH21" s="40" t="str">
        <f>IF(SUM(RL21,RP21,RT21)&gt;0,SUM(RL21,RP21,RT21),"")</f>
        <v/>
      </c>
      <c r="SI21" s="40" t="str">
        <f>IF(SUM(SF21,SG21)&gt;0,SUM(SF21,SG21),"")</f>
        <v/>
      </c>
      <c r="SJ21" s="40" t="str">
        <f>IF(SUM(RX21,SB21)&gt;0,SUM(RX21,SB21),"")</f>
        <v/>
      </c>
      <c r="SK21" s="40" t="str">
        <f>IF(SUM(RW21:RX21,RZ21:SB21,SD21)-SUM(RY21,SC21)&gt;0,SUM(RW21:RX21,RZ21:SB21,SD21)-SUM(RY21,SC21),"")</f>
        <v/>
      </c>
      <c r="SL21" s="40" t="str">
        <f>IF(SUM(SF21,SG21,SK21)&gt;0,SUM(SF21,SG21,SK21),"")</f>
        <v/>
      </c>
      <c r="SM21" s="26">
        <f>IF($CA21="P",BK21,(BK21+AO21)/2)</f>
        <v>9.3000000000000007</v>
      </c>
      <c r="SN21" s="26">
        <f>IF($CA21="P",BL21,(BL21+AP21)/2)</f>
        <v>2.6</v>
      </c>
      <c r="SO21" s="26">
        <f>IF($CA21="P",BM21,(BM21+AQ21)/2)</f>
        <v>0.4</v>
      </c>
      <c r="SP21" s="26">
        <f>IF($CA21="P",BN21,(BN21+AR21)/2)</f>
        <v>0</v>
      </c>
      <c r="SQ21" s="26">
        <f>IF($CA21="P",BO21,(BO21+AS21)/2)</f>
        <v>8.15</v>
      </c>
      <c r="SR21" s="26">
        <f>IF($CA21="P",BP21,(BP21+AT21)/2)</f>
        <v>2.6</v>
      </c>
      <c r="SS21" s="26">
        <f>IF($CA21="P",BQ21,(BQ21+AU21)/2)</f>
        <v>0.5</v>
      </c>
      <c r="ST21" s="26">
        <f>IF($CA21="P",BR21,(BR21+AV21)/2)</f>
        <v>0</v>
      </c>
      <c r="SU21" s="26">
        <f>IF($CA21="P",BS21,(BS21+AW21)/2)</f>
        <v>0</v>
      </c>
      <c r="SV21" s="26">
        <f>IF($CA21="P",BT21,(BT21+AX21)/2)</f>
        <v>0</v>
      </c>
      <c r="SW21" s="26">
        <f>IF($CA21="P",BU21,(BU21+AY21)/2)</f>
        <v>0</v>
      </c>
      <c r="SX21" s="26">
        <f>IF($CA21="P",BV21,(BV21+AZ21)/2)</f>
        <v>0</v>
      </c>
      <c r="SY21" s="26">
        <f>IF($CA21="P",BW21,(BW21+BA21)/2)</f>
        <v>0</v>
      </c>
      <c r="SZ21" s="26">
        <f>IF($CA21="P",BX21,(BX21+BB21)/2)</f>
        <v>0</v>
      </c>
      <c r="TA21" s="26">
        <f>IF($CA21="P",BY21,(BY21+BC21)/2)</f>
        <v>0</v>
      </c>
      <c r="TB21" s="26">
        <f>IF($CA21="P",BZ21,(BZ21+BD21)/2)</f>
        <v>0</v>
      </c>
      <c r="TC21" s="28" t="s">
        <v>53</v>
      </c>
      <c r="TD21" s="11">
        <f>IF(SUM(SN21,SR21)&gt;0,SUM(SN21,SR21),"")</f>
        <v>5.2</v>
      </c>
      <c r="TE21" s="11">
        <f>IF(SUM(SM21:SN21,SP21:SR21,ST21)-SO21-SS21&gt;0,SUM(SM21:SN21,SP21:SR21,ST21)-SO21-SS21,"")</f>
        <v>21.750000000000004</v>
      </c>
      <c r="TF21" s="11" t="str">
        <f>IF(SUM(SV21,SZ21)&gt;0,SUM(SV21,SZ21),"")</f>
        <v/>
      </c>
      <c r="TG21" s="11" t="str">
        <f>IF(SUM(SU21:SV21,SX21:SZ21,TB21)-SUM(SW21,TA21)&gt;0,SUM(SU21:SV21,SX21:SZ21,TB21)-SUM(SW21,TA21),"")</f>
        <v/>
      </c>
      <c r="TH21" s="11">
        <f>IF(SUM(TE21,TG21)&gt;0,SUM(TE21,TG21),"")</f>
        <v>21.750000000000004</v>
      </c>
    </row>
    <row r="22" spans="1:528" x14ac:dyDescent="0.2">
      <c r="A22" s="4" t="str" cm="1">
        <f t="array" ref="A22">IF(AND(H22&lt;&gt;"",H22&lt;&gt;"No DD"),SUMPRODUCT((H$4:H$26&lt;&gt;"")*(H$4:H$26&lt;&gt;"No DD")*(E$4:E$26&gt;E22))+1,IF(H22="No DD",SUMPRODUCT((H$4:H$26="No DD")*(E$4:E$26&gt;E22))+1+SUMPRODUCT((H$4:H$26&lt;&gt;"")*(H$4:H$26&lt;&gt;"No DD")),""))</f>
        <v/>
      </c>
      <c r="B22" s="5" t="s">
        <v>123</v>
      </c>
      <c r="C22" s="4" t="s">
        <v>5</v>
      </c>
      <c r="D22" s="4">
        <v>2001</v>
      </c>
      <c r="E22" s="9">
        <f>SUM(J22:P22)+SUM(J22:M22)*0.0000001+SUM(J22)*0.0000000000001</f>
        <v>89.500004150004145</v>
      </c>
      <c r="F22" s="3" t="str">
        <f>IF(OR(AND(AJ22&gt;=AN$28,AK22&gt;=AN$32,AJ22&lt;&gt;"",AI22=""),AND(AL22&gt;=AN$28,AM22&gt;=AN$32,AL22&lt;&gt;"",AI22=""),AND(BF22&gt;=BJ$28,BG22&gt;=BJ$32,BF22&lt;&gt;"",BE22=""),AND(BH22&gt;=BJ$28,BI22&gt;=BJ$32,BH22&lt;&gt;"",BE22=""),AND(CB22&gt;=CF$28,CC22&gt;=CF$32,CB22&lt;&gt;"",CA22=""),AND(CD22&gt;=CF$28,CE22&gt;=CF$32,CD22&lt;&gt;""),AND(DC22&gt;=DJ$28,DD22&gt;=DJ$32,DC22&lt;&gt;""),AND(DH22&gt;=DJ$28,DI22&gt;=DJ$32,DH22&lt;&gt;""),AND(EE22&gt;=EL$28,EF22&gt;=EL$32,EE22&lt;&gt;""),AND(EJ22&gt;=EL$28,EK22&gt;=EL$32,EJ22&lt;&gt;""),AND(FG22&gt;=FN$28,FH22&gt;=FN$32,FG22&lt;&gt;""),AND(FL22&gt;=FN$28,FM22&gt;=FN$32,FL22&lt;&gt;""),AND(GI22&gt;=GP$28,GJ22&gt;=GP$32,GI22&lt;&gt;""),AND(GN22&gt;=GP$28,GO22&gt;=GP$32,GN22&lt;&gt;""),AND(HK22&gt;=HR$28,HL22&gt;=HR$32,HK22&lt;&gt;""),AND(HP22&gt;=HR$28,HQ22&gt;=HR$32,HP22&lt;&gt;""),AND(IM22&gt;=IT$28,IN22&gt;=IT$32,IM22&lt;&gt;""),AND(IR22&gt;=IT$28,IS22&gt;=IT$32,IR22&lt;&gt;""),AND(JO22&gt;=JV$28,JP22&gt;=JV$32,JO22&lt;&gt;""),AND(JT22&gt;=JV$28,JU22&gt;=JV$32,JT22&lt;&gt;""),AND(KQ22&gt;=KX$28,KR22&gt;=KX$32,KQ22&lt;&gt;""),AND(KV22&gt;=KX$28,KW22&gt;=KX$32,KV22&lt;&gt;""),AND(LS22&gt;=LZ$28,LT22&gt;=LZ$32,LS22&lt;&gt;""),AND(LX22&gt;=LZ$28,LY22&gt;=LZ$32,LX22&lt;&gt;""),AND(MU22&gt;=NB$28,MV22&gt;=NB$32,MU22&lt;&gt;""),AND(MZ22&gt;=NB$28,NA22&gt;=NB$32,MZ22&lt;&gt;""),AND(NW22&gt;=OD$28,NX22&gt;=OD$32,NW22&lt;&gt;""),AND(OB22&gt;=OD$28,OC22&gt;=OD$32,OB22&lt;&gt;""),AND(OY22&gt;=PF$28,OZ22&gt;=PF$32,OY22&lt;&gt;""),AND(PD22&gt;=PF$28,PE22&gt;=PF$32,PD22&lt;&gt;""),AND(QA22&gt;=QH$28,QB22&gt;=QH$32,QA22&lt;&gt;""),AND(QF22&gt;=QH$28,QG22&gt;=QH$32,QF22&lt;&gt;""),AND(RC22&gt;=RJ$28,RD22&gt;=RJ$32,RC22&lt;&gt;""),AND(RH22&gt;=RJ$28,RI22&gt;=RJ$32,RH22&lt;&gt;""),AND(SE22&gt;=SL$28,SF22&gt;=SL$32,SE22&lt;&gt;""),AND(SJ22&gt;=SL$28,SK22&gt;=SL$32,SJ22&lt;&gt;"")),"P","")</f>
        <v/>
      </c>
      <c r="G22" s="3" t="str">
        <f>IF(OR(AND(AK22&gt;=AN$32,AK22&lt;&gt;"",AI22=""),AND(AM22&gt;=AN$32,AM22&lt;&gt;"",AI22=""),AND(BG22&gt;=BJ$32,BG22&lt;&gt;"",BE22=""),AND(BI22&gt;=BJ$32,BI22&lt;&gt;"",BE22=""),AND(CC22&gt;=CF$32,CC22&lt;&gt;"",CA22=""),AND(CE22&gt;=CF$32,CE22&lt;&gt;"",CA22=""),AND(DD22&gt;=DJ$32,DD22&lt;&gt;""),AND(DI22&gt;=DJ$32,DI22&lt;&gt;""),AND(EF22&gt;=EL$32,EF22&lt;&gt;""),AND(EK22&gt;=EL$32,EK22&lt;&gt;""),AND(FH22&gt;=FN$32,FH22&lt;&gt;""),AND(FM22&gt;=FN$32,FM22&lt;&gt;""),AND(GJ22&gt;=GP$32,GJ22&lt;&gt;""),AND(GO22&gt;=GP$32,GO22&lt;&gt;""),AND(HL22&gt;=HR$32,HL22&lt;&gt;""),AND(HQ22&gt;=HR$32,HQ22&lt;&gt;""),AND(IN22&gt;=IT$32,IN22&lt;&gt;""),AND(IS22&gt;=IT$32,IS22&lt;&gt;""),AND(JP22&gt;=JV$32,JP22&lt;&gt;""),AND(JU22&gt;=JV$32,JU22&lt;&gt;""),AND(KR22&gt;=KX$32,KR22&lt;&gt;""),AND(KW22&gt;=KX$32,KW22&lt;&gt;""),AND(LT22&gt;=LZ$32,LT22&lt;&gt;""),AND(LY22&gt;=LZ$32,LY22&lt;&gt;""),AND(MV22&gt;=NB$32,MV22&lt;&gt;""),AND(NA22&gt;=NB$32,NA22&lt;&gt;""),AND(NX22&gt;=OD$32,NX22&lt;&gt;""),AND(OC22&gt;=OD$32,OC22&lt;&gt;""),AND(OZ22&gt;=PF$32,OZ22&lt;&gt;""),AND(PE22&gt;=PF$32,PE22&lt;&gt;""),AND(QB22&gt;=QH$32,QB22&lt;&gt;""),AND(QG22&gt;=QH$32,QG22&lt;&gt;""),AND(RD22&gt;=RJ$32,RD22&lt;&gt;""),AND(RI22&gt;=RJ$32,RI22&lt;&gt;""),AND(SF22&gt;=SL$32,SF22&lt;&gt;""),AND(SK22&gt;=SL$32,SK22&lt;&gt;"")),"P","")</f>
        <v/>
      </c>
      <c r="H22" s="36" t="str">
        <f>IF(AND(G22="P",F22=""),"No DD",IF(OR(AND(AJ22&gt;=AN$31,AK22&gt;=AN$35,AJ22&lt;&gt;"",AI22=""),AND(AL22&gt;=AN$31,AM22&gt;=AN$35,AL22&lt;&gt;"",AI22=""),AND(BF22&gt;=BJ$31,BG22&gt;=BJ$35,BF22&lt;&gt;"",BE22=""),AND(BH22&gt;=BJ$31,BI22&gt;=BJ$35,BH22&lt;&gt;"",BE22=""),AND(CB22&gt;=CF$31,CC22&gt;=CF$35,CB22&lt;&gt;"",CA22=""),AND(CD22&gt;=CF$31,CE22&gt;=CF$35,CD22&lt;&gt;""),AND(DC22&gt;=DJ$31,DD22&gt;=DJ$35,DC22&lt;&gt;""),AND(DH22&gt;=DJ$31,DI22&gt;=DJ$35,DH22&lt;&gt;""),AND(EE22&gt;=EL$31,EF22&gt;=EL$35,EE22&lt;&gt;""),AND(EJ22&gt;=EL$31,EK22&gt;=EL$35,EJ22&lt;&gt;""),AND(FG22&gt;=FN$31,FH22&gt;=FN$35,FG22&lt;&gt;""),AND(FL22&gt;=FN$31,FM22&gt;=FN$35,FL22&lt;&gt;""),AND(GI22&gt;=GP$31,GJ22&gt;=GP$35,GI22&lt;&gt;""),AND(GN22&gt;=GP$31,GO22&gt;=GP$35,GN22&lt;&gt;""),AND(HK22&gt;=HR$31,HL22&gt;=HR$35,HK22&lt;&gt;""),AND(HP22&gt;=HR$31,HQ22&gt;=HR$35,HP22&lt;&gt;""),AND(IM22&gt;=IT$31,IN22&gt;=IT$35,IM22&lt;&gt;""),AND(IR22&gt;=IT$31,IS22&gt;=IT$35,IR22&lt;&gt;""),AND(JO22&gt;=JV$31,JP22&gt;=JV$35,JO22&lt;&gt;""),AND(JT22&gt;=JV$31,JU22&gt;=JV$35,JT22&lt;&gt;""),AND(KQ22&gt;=KX$31,KR22&gt;=KX$35,KQ22&lt;&gt;""),AND(KV22&gt;=KX$31,KW22&gt;=KX$35,KV22&lt;&gt;""),AND(LS22&gt;=LZ$31,LT22&gt;=LZ$35,LS22&lt;&gt;""),AND(LX22&gt;=LZ$31,LY22&gt;=LZ$35,LX22&lt;&gt;""),AND(MU22&gt;=NB$31,MV22&gt;=NB$35,MU22&lt;&gt;""),AND(MZ22&gt;=NB$31,NA22&gt;=NB$35,MZ22&lt;&gt;""),AND(NW22&gt;=OD$31,NX22&gt;=OD$35,NW22&lt;&gt;""),AND(OB22&gt;=OD$31,OC22&gt;=OD$35,OB22&lt;&gt;""),AND(OY22&gt;=PF$31,OZ22&gt;=PF$35,OY22&lt;&gt;""),AND(PD22&gt;=PF$31,PE22&gt;=PF$35,PD22&lt;&gt;""),AND(QA22&gt;=QH$31,QB22&gt;=QH$35,QA22&lt;&gt;""),AND(QF22&gt;=QH$31,QG22&gt;=QH$35,QF22&lt;&gt;""),AND(RC22&gt;=RJ$31,RD22&gt;=RJ$35,RC22&lt;&gt;""),AND(RH22&gt;=RJ$31,RI22&gt;=RJ$35,RH22&lt;&gt;""),AND(SE22&gt;=SL$31,SF22&gt;=SL$35,SE22&lt;&gt;""),AND(SJ22&gt;=SL$31,SK22&gt;=SL$35,SJ22&lt;&gt;"")),"Merit",IF(OR(AND(AJ22&gt;=AN$30,AK22&gt;=AN$34,AJ22&lt;&gt;"",AI22=""),AND(AL22&gt;=AN$30,AM22&gt;=AN$34,AL22&lt;&gt;"",AI22=""),AND(BF22&gt;=BJ$30,BG22&gt;=BJ$34,BF22&lt;&gt;"",BE22=""),AND(BH22&gt;=BJ$30,BI22&gt;=BJ$34,BH22&lt;&gt;"",BE22=""),AND(CB22&gt;=CF$30,CC22&gt;=CF$34,CB22&lt;&gt;"",CA22=""),AND(CD22&gt;=CF$30,CE22&gt;=CF$34,CD22&lt;&gt;""),AND(DC22&gt;=DJ$30,DD22&gt;=DJ$34,DC22&lt;&gt;""),AND(DH22&gt;=DJ$30,DI22&gt;=DJ$34,DH22&lt;&gt;""),AND(EE22&gt;=EL$30,EF22&gt;=EL$34,EE22&lt;&gt;""),AND(EJ22&gt;=EL$30,EK22&gt;=EL$34,EJ22&lt;&gt;""),AND(FG22&gt;=FN$30,FH22&gt;=FN$34,FG22&lt;&gt;""),AND(FL22&gt;=FN$30,FM22&gt;=FN$34,FL22&lt;&gt;""),AND(GI22&gt;=GP$30,GJ22&gt;=GP$34,GI22&lt;&gt;""),AND(GN22&gt;=GP$30,GO22&gt;=GP$34,GN22&lt;&gt;""),AND(HK22&gt;=HR$30,HL22&gt;=HR$34,HK22&lt;&gt;""),AND(HP22&gt;=HR$30,HQ22&gt;=HR$34,HP22&lt;&gt;""),AND(IM22&gt;=IT$30,IN22&gt;=IT$34,IM22&lt;&gt;""),AND(IR22&gt;=IT$30,IS22&gt;=IT$34,IR22&lt;&gt;""),AND(JO22&gt;=JV$30,JP22&gt;=JV$34,JO22&lt;&gt;""),AND(JT22&gt;=JV$30,JU22&gt;=JV$34,JT22&lt;&gt;""),AND(KQ22&gt;=KX$30,KR22&gt;=KX$34,KQ22&lt;&gt;""),AND(KV22&gt;=KX$30,KW22&gt;=KX$34,KV22&lt;&gt;""),AND(LS22&gt;=LZ$30,LT22&gt;=LZ$34,LS22&lt;&gt;""),AND(LX22&gt;=LZ$30,LY22&gt;=LZ$34,LX22&lt;&gt;""),AND(MU22&gt;=NB$30,MV22&gt;=NB$34,MU22&lt;&gt;""),AND(MZ22&gt;=NB$30,NA22&gt;=NB$34,MZ22&lt;&gt;""),AND(NW22&gt;=OD$30,NX22&gt;=OD$34,NW22&lt;&gt;""),AND(OB22&gt;=OD$30,OC22&gt;=OD$34,OB22&lt;&gt;""),AND(OY22&gt;=PF$30,OZ22&gt;=PF$34,OY22&lt;&gt;""),AND(PD22&gt;=PF$30,PE22&gt;=PF$34,PD22&lt;&gt;""),AND(QA22&gt;=QH$30,QB22&gt;=QH$34,QA22&lt;&gt;""),AND(QF22&gt;=QH$30,QG22&gt;=QH$34,QF22&lt;&gt;""),AND(RC22&gt;=RJ$30,RD22&gt;=RJ$34,RC22&lt;&gt;""),AND(RH22&gt;=RJ$30,RI22&gt;=RJ$34,RH22&lt;&gt;""),AND(SE22&gt;=SL$30,SF22&gt;=SL$34,SE22&lt;&gt;""),AND(SJ22&gt;=SL$30,SK22&gt;=SL$34,SJ22&lt;&gt;"")),"Excellence",IF(I22="P","Worlds Team",IF(F22="P","National Team","")))))</f>
        <v/>
      </c>
      <c r="I22" s="3" t="str">
        <f>IF(OR(AND(AJ22&gt;=AN$29,AK22&gt;=AN$33,AJ22&lt;&gt;"",AI22=""),AND(AL22&gt;=AN$29,AM22&gt;=AN$33,AL22&lt;&gt;"",AI22=""),AND(BF22&gt;=BJ$29,BG22&gt;=BJ$33,BF22&lt;&gt;"",BE22=""),AND(BH22&gt;=BJ$29,BI22&gt;=BJ$33,BH22&lt;&gt;"",BE22=""),AND(CB22&gt;=CF$29,CC22&gt;=CF$33,CB22&lt;&gt;"",CA22=""),AND(CD22&gt;=CF$29,CE22&gt;=CF$33,CD22&lt;&gt;""),AND(DC22&gt;=DJ$29,DD22&gt;=DJ$33,DC22&lt;&gt;""),AND(DH22&gt;=DJ$29,DI22&gt;=DJ$33,DH22&lt;&gt;""),AND(EE22&gt;=EL$29,EF22&gt;=EL$33,EE22&lt;&gt;""),AND(EJ22&gt;=EL$29,EK22&gt;=EL$33,EJ22&lt;&gt;""),AND(FG22&gt;=FN$29,FH22&gt;=FN$33,FG22&lt;&gt;""),AND(FL22&gt;=FN$29,FM22&gt;=FN$33,FL22&lt;&gt;""),AND(GI22&gt;=GP$29,GJ22&gt;=GP$33,GI22&lt;&gt;""),AND(GN22&gt;=GP$29,GO22&gt;=GP$33,GN22&lt;&gt;""),AND(HK22&gt;=HR$29,HL22&gt;=HR$33,HK22&lt;&gt;""),AND(HP22&gt;=HR$29,HQ22&gt;=HR$33,HP22&lt;&gt;""),AND(IM22&gt;=IT$29,IN22&gt;=IT$33,IM22&lt;&gt;""),AND(IR22&gt;=IT$29,IS22&gt;=IT$33,IR22&lt;&gt;""),AND(JO22&gt;=JV$29,JP22&gt;=JV$33,JO22&lt;&gt;""),AND(JT22&gt;=JV$29,JU22&gt;=JV$33,JT22&lt;&gt;""),AND(KQ22&gt;=KX$29,KR22&gt;=KX$33,KQ22&lt;&gt;""),AND(KV22&gt;=KX$29,KW22&gt;=KX$33,KV22&lt;&gt;""),AND(LS22&gt;=LZ$29,LT22&gt;=LZ$33,LS22&lt;&gt;""),AND(LX22&gt;=LZ$29,LY22&gt;=LZ$33,LX22&lt;&gt;""),AND(MU22&gt;=NB$29,MV22&gt;=NB$33,MU22&lt;&gt;""),AND(MZ22&gt;=NB$29,NA22&gt;=NB$33,MZ22&lt;&gt;""),AND(NW22&gt;=OD$29,NX22&gt;=OD$33,NW22&lt;&gt;""),AND(OB22&gt;=OD$29,OC22&gt;=OD$33,OB22&lt;&gt;""),AND(OY22&gt;=PF$29,OZ22&gt;=PF$33,OY22&lt;&gt;""),AND(PD22&gt;=PF$29,PE22&gt;=PF$33,PD22&lt;&gt;""),AND(QA22&gt;=QH$29,QB22&gt;=QH$33,QA22&lt;&gt;""),AND(QF22&gt;=QH$29,QG22&gt;=QH$33,QF22&lt;&gt;""),AND(RC22&gt;=RJ$29,RD22&gt;=RJ$33,RC22&lt;&gt;""),AND(RH22&gt;=RJ$29,RI22&gt;=RJ$33,RH22&lt;&gt;""),AND(SE22&gt;=SL$29,SF22&gt;=SL$33,SE22&lt;&gt;""),AND(SJ22&gt;=SL$29,SK22&gt;=SL$33,SJ22&lt;&gt;"")),"P","")</f>
        <v/>
      </c>
      <c r="J22" s="8">
        <f>IF(COUNT(AK22,BG22,CC22)&gt;0,LARGE((AK22,BG22,CC22),1),0)</f>
        <v>41.5</v>
      </c>
      <c r="K22" s="8" t="str">
        <f>IF(J22=0,"",IF(J22=CC22,$BK$1,IF(J22=BG22,$AO$1,IF(J22=AK22,$S$1,""))))</f>
        <v>2025 Elite Canada</v>
      </c>
      <c r="L22" s="8">
        <f>IF(COUNT(AK22,BG22,CC22)&gt;1,LARGE((AK22,BG22,CC22),2),0)</f>
        <v>0</v>
      </c>
      <c r="M22" s="8" t="str">
        <f>IF(K22=0,"",IF(AND(L22=J22,L22=AK22,K22=BG22),$S$1,IF(AND(L22=J22,L22=AK22,L22=CC22),$S$1,IF(AND(L22=J22,L22=CC22,L22=BG22),$AO$1,IF(L22=CC22,$BK$1,IF(L22=BG22,$AO$1,IF(L22=AK22,$S$1,"")))))))</f>
        <v/>
      </c>
      <c r="N22" s="8">
        <f>IF(MAX(AM22,BI22,CE22)&gt;0,MAX(AM22,BI22,CE22),0)</f>
        <v>0</v>
      </c>
      <c r="O22" s="8" t="str">
        <f>IF(N22=0,"",IF(N22=CE22,$BK$1,IF(N22=BI22,$AO$1,IF(N22=AM22,$S$1,""))))</f>
        <v/>
      </c>
      <c r="P22" s="8">
        <f>IF(MAX(CG22:CH22)&gt;0,MAX(CG22:CH22),"")</f>
        <v>48</v>
      </c>
      <c r="Q22" s="11" t="str">
        <f>IF(P22="","",IF(P22=CG22,"("&amp;CG$2&amp;")",IF(P22=CH22,"("&amp;CH$2&amp;")")))</f>
        <v>(Q1)</v>
      </c>
      <c r="R22" s="8" t="str">
        <f>IF(P22="","",IF(P22=CG22,IF(P22+IF(L22="",0,L22)=SF22,$RK$1,IF(P22+IF(L22="",0,L22)=RD22,$QI$1,IF(P22+IF(L22="",0,L22)=QB22,$PG$1,IF(P22+IF(L22="",0,L22)=OZ22,$OE$1,IF(P22+IF(L22="",0,L22)=NX22,$NC$1,IF(P22+IF(L22="",0,L22)=MV22,$MA$1,IF(P22+IF(L22="",0,L22)=LT22,$KY$1,IF(P22+IF(L22="",0,L22)=KR22,$JW$1,IF(P22+IF(L22="",0,L22)=JP22,$IU$1,IF(P22+IF(L22="",0,L22)=IN22,$HS$1,IF(P22+IF(L22="",0,L22)=HL22,$GQ$1,IF(P22+IF(L22="",0,L22)=GJ22,$FO$1,IF(P22+IF(L22="",0,L22)=FH22,$EM$1,IF(P22+IF(L22="",0,L22)=EF22,$DK$1,IF(P22+IF(L22="",0,L22)=DD22,$CI$1))))))))))))))),IF(P22=CH22,IF(P22+IF(N22="",0,N22)=SK22,$RK$1,IF(P22+IF(N22="",0,N22)=RI22,$QI$1,IF(P22+IF(N22="",0,N22)=QG22,$PG$1,IF(P22+IF(N22="",0,N22)=PE22,$OE$1,IF(P22+IF(N22="",0,N22)=OC22,$NC$1,IF(P22+IF(N22="",0,N22)=NA22,$MA$1,IF(P22+IF(N22="",0,N22)=LY22,$KY$1,IF(P22+IF(N22="",0,N22)=KW22,$JW$1,IF(P22+IF(N22="",0,N22)=JU22,$IU$1,IF(P22+IF(N22="",0,N22)=IS22,$HS$1,IF(P22+IF(N22="",0,N22)=HQ22,$GQ$1,IF(P22+IF(N22="",0,N22)=GO22,$FO$1,IF(P22+IF(N22="",0,N22)=FM22,$EM$1,IF(P22+IF(N22="",0,N22)=EK22,$DK$1,IF(P22+IF(N22="",0,N22)=DI22,$CI$1))))))))))))))))))</f>
        <v>2025 World Cup ITA (April 6)</v>
      </c>
      <c r="S22" s="19">
        <v>15.4</v>
      </c>
      <c r="T22" s="19">
        <v>2.4</v>
      </c>
      <c r="U22" s="19">
        <v>0</v>
      </c>
      <c r="V22" s="19">
        <v>0</v>
      </c>
      <c r="W22" s="19">
        <v>18.3</v>
      </c>
      <c r="X22" s="19">
        <v>5.6</v>
      </c>
      <c r="Y22" s="19">
        <v>0.2</v>
      </c>
      <c r="Z22" s="19">
        <v>0</v>
      </c>
      <c r="AA22" s="19"/>
      <c r="AB22" s="19"/>
      <c r="AC22" s="19"/>
      <c r="AD22" s="19"/>
      <c r="AE22" s="19"/>
      <c r="AF22" s="19"/>
      <c r="AG22" s="19"/>
      <c r="AH22" s="19"/>
      <c r="AI22" s="27"/>
      <c r="AJ22" s="40">
        <f>IF(SUM(T22,X22)&gt;0,SUM(T22,X22),"")</f>
        <v>8</v>
      </c>
      <c r="AK22" s="40">
        <f>IF(SUM(S22:T22,V22:X22,Z22)-U22-Y22&gt;0,SUM(S22:T22,V22:X22,Z22)-U22-Y22,"")</f>
        <v>41.5</v>
      </c>
      <c r="AL22" s="40" t="str">
        <f>IF(SUM(AB22,AF22)&gt;0,SUM(AB22,AF22),"")</f>
        <v/>
      </c>
      <c r="AM22" s="40" t="str">
        <f>IF(SUM(AA22:AB22,AD22:AF22,AH22)-SUM(AC22,AG22)&gt;0,SUM(AA22:AB22,AD22:AF22,AH22)-SUM(AC22,AG22),"")</f>
        <v/>
      </c>
      <c r="AN22" s="40">
        <f>IF(SUM(AK22,AM22)&gt;0,SUM(AK22,AM22),"")</f>
        <v>41.5</v>
      </c>
      <c r="AO22" s="18"/>
      <c r="AP22" s="18"/>
      <c r="AQ22" s="18"/>
      <c r="AR22" s="18"/>
      <c r="AS22" s="18"/>
      <c r="AT22" s="18"/>
      <c r="AU22" s="18"/>
      <c r="AV22" s="18"/>
      <c r="AW22" s="18"/>
      <c r="AX22" s="18"/>
      <c r="AY22" s="18"/>
      <c r="AZ22" s="18"/>
      <c r="BA22" s="18"/>
      <c r="BB22" s="18"/>
      <c r="BC22" s="18"/>
      <c r="BD22" s="18"/>
      <c r="BE22" s="28"/>
      <c r="BF22" s="11" t="str">
        <f>IF(SUM(AP22,AT22)&gt;0,SUM(AP22,AT22),"")</f>
        <v/>
      </c>
      <c r="BG22" s="11" t="str">
        <f>IF(SUM(AO22:AP22,AR22:AT22,AV22)-AQ22-AU22&gt;0,SUM(AO22:AP22,AR22:AT22,AV22)-AQ22-AU22,"")</f>
        <v/>
      </c>
      <c r="BH22" s="11" t="str">
        <f>IF(SUM(AX22,BB22)&gt;0,SUM(AX22,BB22),"")</f>
        <v/>
      </c>
      <c r="BI22" s="11" t="str">
        <f>IF(SUM(AW22:AX22,AZ22:BB22,BD22)-SUM(AY22,BC22)&gt;0,SUM(AW22:AX22,AZ22:BB22,BD22)-SUM(AY22,BC22),"")</f>
        <v/>
      </c>
      <c r="BJ22" s="11" t="str">
        <f>IF(SUM(BG22,BI22)&gt;0,SUM(BG22,BI22),"")</f>
        <v/>
      </c>
      <c r="BK22" s="19"/>
      <c r="BL22" s="19"/>
      <c r="BM22" s="19"/>
      <c r="BN22" s="19"/>
      <c r="BO22" s="19"/>
      <c r="BP22" s="19"/>
      <c r="BQ22" s="19"/>
      <c r="BR22" s="19"/>
      <c r="BS22" s="19"/>
      <c r="BT22" s="19"/>
      <c r="BU22" s="19"/>
      <c r="BV22" s="19"/>
      <c r="BW22" s="19"/>
      <c r="BX22" s="19"/>
      <c r="BY22" s="19"/>
      <c r="BZ22" s="19"/>
      <c r="CA22" s="27"/>
      <c r="CB22" s="40" t="str">
        <f>IF(SUM(BL22,BP22)&gt;0,SUM(BL22,BP22),"")</f>
        <v/>
      </c>
      <c r="CC22" s="40" t="str">
        <f>IF(SUM(BK22:BL22,BN22:BP22,BR22)-BM22-BQ22&gt;0,SUM(BK22:BL22,BN22:BP22,BR22)-BM22-BQ22,"")</f>
        <v/>
      </c>
      <c r="CD22" s="40" t="str">
        <f>IF(SUM(BT22,BX22)&gt;0,SUM(BT22,BX22),"")</f>
        <v/>
      </c>
      <c r="CE22" s="40" t="str">
        <f>IF(SUM(BS22:BT22,BV22:BX22,BZ22)-SUM(BU22,BY22)&gt;0,SUM(BS22:BT22,BV22:BX22,BZ22)-SUM(BU22,BY22),"")</f>
        <v/>
      </c>
      <c r="CF22" s="40" t="str">
        <f>IF(SUM(CC22,CE22)&gt;0,SUM(CC22,CE22),"")</f>
        <v/>
      </c>
      <c r="CG22" s="51">
        <f>IF(MAX(DD22,EF22,FH22,GJ22,HL22,IN22,JP22,KR22,LT22,MV22,NX22,OZ22,QB22,RD22,SF22)-IF(L22="",0,L22)&gt;0.001,MAX(DD22,EF22,FH22,GJ22,HL22,IN22,JP22,KR22,LT22,MV22,NX22,OZ22,QB22,RD22,SF22)-IF(L22="",0,L22),"")</f>
        <v>48</v>
      </c>
      <c r="CH22" s="51" t="str">
        <f>IF(MAX(DI22,EK22,FM22,GO22,HQ22,IS22,JU22,KW22,LY22,NA22,OC22,PE22,QG22,RI22,SK22)-IF(N22="",0,N22)&gt;0.001,MAX(DI22,EK22,FM22,GO22,HQ22,IS22,JU22,KW22,LY22,NA22,OC22,PE22,QG22,RI22,SK22)-IF(N22="",0,N22),"")</f>
        <v/>
      </c>
      <c r="CI22" s="17">
        <v>18.399999999999999</v>
      </c>
      <c r="CJ22" s="17">
        <v>5.6</v>
      </c>
      <c r="CK22" s="17">
        <v>0</v>
      </c>
      <c r="CL22" s="17">
        <v>0</v>
      </c>
      <c r="CM22" s="17">
        <v>18.2</v>
      </c>
      <c r="CN22" s="17">
        <v>6</v>
      </c>
      <c r="CO22" s="17">
        <v>0.2</v>
      </c>
      <c r="CP22" s="17">
        <v>0</v>
      </c>
      <c r="CQ22" s="17"/>
      <c r="CR22" s="17"/>
      <c r="CS22" s="17"/>
      <c r="CT22" s="17"/>
      <c r="CU22" s="17"/>
      <c r="CV22" s="17"/>
      <c r="CW22" s="17"/>
      <c r="CX22" s="17"/>
      <c r="CY22" s="17"/>
      <c r="CZ22" s="17"/>
      <c r="DA22" s="17"/>
      <c r="DB22" s="17"/>
      <c r="DC22" s="40">
        <f>IF(SUM(CJ22,CN22)&gt;0,SUM(CJ22,CN22),"")</f>
        <v>11.6</v>
      </c>
      <c r="DD22" s="40">
        <f>IF(SUM(CI22:CJ22,CL22:CN22,CP22)-CK22-CO22&gt;0,SUM(CI22:CJ22,CL22:CN22,CP22)-CK22-CO22,"")</f>
        <v>48</v>
      </c>
      <c r="DE22" s="40" t="str">
        <f>IF(SUM(CQ22:CR22,CT22)-CS22&gt;0,SUM(CQ22:CR22,CT22)-CS22,"")</f>
        <v/>
      </c>
      <c r="DF22" s="40">
        <f>IF(SUM(CJ22,CN22,CR22)&gt;0,SUM(CJ22,CN22,CR22),"")</f>
        <v>11.6</v>
      </c>
      <c r="DG22" s="40">
        <f>IF(SUM(DD22,DE22)&gt;0,SUM(DD22,DE22),"")</f>
        <v>48</v>
      </c>
      <c r="DH22" s="40" t="str">
        <f>IF(SUM(CV22,CZ22)&gt;0,SUM(CV22,CZ22),"")</f>
        <v/>
      </c>
      <c r="DI22" s="40" t="str">
        <f>IF(SUM(CU22:CV22,CX22:CZ22,DB22)-SUM(CW22,DA22)&gt;0,SUM(CU22:CV22,CX22:CZ22,DB22)-SUM(CW22,DA22),"")</f>
        <v/>
      </c>
      <c r="DJ22" s="40">
        <f>IF(SUM(DD22,DE22,DI22)&gt;0,SUM(DD22,DE22,DI22),"")</f>
        <v>48</v>
      </c>
      <c r="DK22" s="18"/>
      <c r="DL22" s="18"/>
      <c r="DM22" s="18"/>
      <c r="DN22" s="18"/>
      <c r="DO22" s="18"/>
      <c r="DP22" s="18"/>
      <c r="DQ22" s="18"/>
      <c r="DR22" s="18"/>
      <c r="DS22" s="18"/>
      <c r="DT22" s="18"/>
      <c r="DU22" s="18"/>
      <c r="DV22" s="18"/>
      <c r="DW22" s="18"/>
      <c r="DX22" s="18"/>
      <c r="DY22" s="18"/>
      <c r="DZ22" s="18"/>
      <c r="EA22" s="18"/>
      <c r="EB22" s="18"/>
      <c r="EC22" s="18"/>
      <c r="ED22" s="18"/>
      <c r="EE22" s="11" t="str">
        <f>IF(SUM(DL22,DP22)&gt;0,SUM(DL22,DP22),"")</f>
        <v/>
      </c>
      <c r="EF22" s="11" t="str">
        <f>IF(SUM(DK22:DL22,DN22:DP22,DR22)-DM22-DQ22&gt;0,SUM(DK22:DL22,DN22:DP22,DR22)-DM22-DQ22,"")</f>
        <v/>
      </c>
      <c r="EG22" s="11" t="str">
        <f>IF(SUM(DS22:DT22,DV22)-DU22&gt;0,SUM(DS22:DT22,DV22)-DU22,"")</f>
        <v/>
      </c>
      <c r="EH22" s="11" t="str">
        <f>IF(SUM(DL22,DP22,DT22)&gt;0,SUM(DL22,DP22,DT22),"")</f>
        <v/>
      </c>
      <c r="EI22" s="11" t="str">
        <f>IF(SUM(EF22,EG22)&gt;0,SUM(EF22,EG22),"")</f>
        <v/>
      </c>
      <c r="EJ22" s="11" t="str">
        <f>IF(SUM(DX22,EB22)&gt;0,SUM(DX22,EB22),"")</f>
        <v/>
      </c>
      <c r="EK22" s="11" t="str">
        <f>IF(SUM(DW22:DX22,DZ22:EB22,ED22)-SUM(DY22,EC22)&gt;0,SUM(DW22:DX22,DZ22:EB22,ED22)-SUM(DY22,EC22),"")</f>
        <v/>
      </c>
      <c r="EL22" s="11" t="str">
        <f>IF(SUM(EF22,EG22,EK22)&gt;0,SUM(EF22,EG22,EK22),"")</f>
        <v/>
      </c>
      <c r="EM22" s="17"/>
      <c r="EN22" s="17"/>
      <c r="EO22" s="17"/>
      <c r="EP22" s="17"/>
      <c r="EQ22" s="17"/>
      <c r="ER22" s="17"/>
      <c r="ES22" s="17"/>
      <c r="ET22" s="17"/>
      <c r="EU22" s="17"/>
      <c r="EV22" s="17"/>
      <c r="EW22" s="17"/>
      <c r="EX22" s="17"/>
      <c r="EY22" s="17"/>
      <c r="EZ22" s="17"/>
      <c r="FA22" s="17"/>
      <c r="FB22" s="17"/>
      <c r="FC22" s="17"/>
      <c r="FD22" s="17"/>
      <c r="FE22" s="17"/>
      <c r="FF22" s="17"/>
      <c r="FG22" s="40" t="str">
        <f>IF(SUM(EN22,ER22)&gt;0,SUM(EN22,ER22),"")</f>
        <v/>
      </c>
      <c r="FH22" s="40" t="str">
        <f>IF(SUM(EM22:EN22,EP22:ER22,ET22)-EO22-ES22&gt;0,SUM(EM22:EN22,EP22:ER22,ET22)-EO22-ES22,"")</f>
        <v/>
      </c>
      <c r="FI22" s="40" t="str">
        <f>IF(SUM(EU22:EV22,EX22)-EW22&gt;0,SUM(EU22:EV22,EX22)-EW22,"")</f>
        <v/>
      </c>
      <c r="FJ22" s="40" t="str">
        <f>IF(SUM(EN22,ER22,EV22)&gt;0,SUM(EN22,ER22,EV22),"")</f>
        <v/>
      </c>
      <c r="FK22" s="40" t="str">
        <f>IF(SUM(FH22,FI22)&gt;0,SUM(FH22,FI22),"")</f>
        <v/>
      </c>
      <c r="FL22" s="40" t="str">
        <f>IF(SUM(EZ22,FD22)&gt;0,SUM(EZ22,FD22),"")</f>
        <v/>
      </c>
      <c r="FM22" s="40" t="str">
        <f>IF(SUM(EY22:EZ22,FB22:FD22,FF22)-SUM(FA22,FE22)&gt;0,SUM(EY22:EZ22,FB22:FD22,FF22)-SUM(FA22,FE22),"")</f>
        <v/>
      </c>
      <c r="FN22" s="40" t="str">
        <f>IF(SUM(FH22,FI22,FM22)&gt;0,SUM(FH22,FI22,FM22),"")</f>
        <v/>
      </c>
      <c r="FO22" s="18"/>
      <c r="FP22" s="18"/>
      <c r="FQ22" s="18"/>
      <c r="FR22" s="18"/>
      <c r="FS22" s="18"/>
      <c r="FT22" s="18"/>
      <c r="FU22" s="18"/>
      <c r="FV22" s="18"/>
      <c r="FW22" s="18"/>
      <c r="FX22" s="18"/>
      <c r="FY22" s="18"/>
      <c r="FZ22" s="18"/>
      <c r="GA22" s="18"/>
      <c r="GB22" s="18"/>
      <c r="GC22" s="18"/>
      <c r="GD22" s="18"/>
      <c r="GE22" s="18"/>
      <c r="GF22" s="18"/>
      <c r="GG22" s="18"/>
      <c r="GH22" s="18"/>
      <c r="GI22" s="11" t="str">
        <f>IF(SUM(FP22,FT22)&gt;0,SUM(FP22,FT22),"")</f>
        <v/>
      </c>
      <c r="GJ22" s="11" t="str">
        <f>IF(SUM(FO22:FP22,FR22:FT22,FV22)-FQ22-FU22&gt;0,SUM(FO22:FP22,FR22:FT22,FV22)-FQ22-FU22,"")</f>
        <v/>
      </c>
      <c r="GK22" s="11" t="str">
        <f>IF(SUM(FW22:FX22,FZ22)-FY22&gt;0,SUM(FW22:FX22,FZ22)-FY22,"")</f>
        <v/>
      </c>
      <c r="GL22" s="11" t="str">
        <f>IF(SUM(FP22,FT22,FX22)&gt;0,SUM(FP22,FT22,FX22),"")</f>
        <v/>
      </c>
      <c r="GM22" s="11" t="str">
        <f>IF(SUM(GJ22,GK22)&gt;0,SUM(GJ22,GK22),"")</f>
        <v/>
      </c>
      <c r="GN22" s="11" t="str">
        <f>IF(SUM(GB22,GF22)&gt;0,SUM(GB22,GF22),"")</f>
        <v/>
      </c>
      <c r="GO22" s="11" t="str">
        <f>IF(SUM(GA22:GB22,GD22:GF22,GH22)-SUM(GC22,GG22)&gt;0,SUM(GA22:GB22,GD22:GF22,GH22)-SUM(GC22,GG22),"")</f>
        <v/>
      </c>
      <c r="GP22" s="11" t="str">
        <f>IF(SUM(GJ22,GK22,GO22)&gt;0,SUM(GJ22,GK22,GO22),"")</f>
        <v/>
      </c>
      <c r="GQ22" s="17"/>
      <c r="GR22" s="17"/>
      <c r="GS22" s="17"/>
      <c r="GT22" s="17"/>
      <c r="GU22" s="17"/>
      <c r="GV22" s="17"/>
      <c r="GW22" s="17"/>
      <c r="GX22" s="17"/>
      <c r="GY22" s="17"/>
      <c r="GZ22" s="17"/>
      <c r="HA22" s="17"/>
      <c r="HB22" s="17"/>
      <c r="HC22" s="17"/>
      <c r="HD22" s="17"/>
      <c r="HE22" s="17"/>
      <c r="HF22" s="17"/>
      <c r="HG22" s="17"/>
      <c r="HH22" s="17"/>
      <c r="HI22" s="17"/>
      <c r="HJ22" s="17"/>
      <c r="HK22" s="40" t="str">
        <f>IF(SUM(GR22,GV22)&gt;0,SUM(GR22,GV22),"")</f>
        <v/>
      </c>
      <c r="HL22" s="40" t="str">
        <f>IF(SUM(GQ22:GR22,GT22:GV22,GX22)-GS22-GW22&gt;0,SUM(GQ22:GR22,GT22:GV22,GX22)-GS22-GW22,"")</f>
        <v/>
      </c>
      <c r="HM22" s="40" t="str">
        <f>IF(SUM(GY22:GZ22,HB22)-HA22&gt;0,SUM(GY22:GZ22,HB22)-HA22,"")</f>
        <v/>
      </c>
      <c r="HN22" s="40" t="str">
        <f>IF(SUM(GR22,GV22,GZ22)&gt;0,SUM(GR22,GV22,GZ22),"")</f>
        <v/>
      </c>
      <c r="HO22" s="40" t="str">
        <f>IF(SUM(HL22,HM22)&gt;0,SUM(HL22,HM22),"")</f>
        <v/>
      </c>
      <c r="HP22" s="40" t="str">
        <f>IF(SUM(HD22,HH22)&gt;0,SUM(HD22,HH22),"")</f>
        <v/>
      </c>
      <c r="HQ22" s="40" t="str">
        <f>IF(SUM(HC22:HD22,HF22:HH22,HJ22)-SUM(HE22,HI22)&gt;0,SUM(HC22:HD22,HF22:HH22,HJ22)-SUM(HE22,HI22),"")</f>
        <v/>
      </c>
      <c r="HR22" s="40" t="str">
        <f>IF(SUM(HL22,HM22,HQ22)&gt;0,SUM(HL22,HM22,HQ22),"")</f>
        <v/>
      </c>
      <c r="HS22" s="18"/>
      <c r="HT22" s="18"/>
      <c r="HU22" s="18"/>
      <c r="HV22" s="18"/>
      <c r="HW22" s="18"/>
      <c r="HX22" s="18"/>
      <c r="HY22" s="18"/>
      <c r="HZ22" s="18"/>
      <c r="IA22" s="18"/>
      <c r="IB22" s="18"/>
      <c r="IC22" s="18"/>
      <c r="ID22" s="18"/>
      <c r="IE22" s="18"/>
      <c r="IF22" s="18"/>
      <c r="IG22" s="18"/>
      <c r="IH22" s="18"/>
      <c r="II22" s="18"/>
      <c r="IJ22" s="18"/>
      <c r="IK22" s="18"/>
      <c r="IL22" s="18"/>
      <c r="IM22" s="11" t="str">
        <f>IF(SUM(HT22,HX22)&gt;0,SUM(HT22,HX22),"")</f>
        <v/>
      </c>
      <c r="IN22" s="11" t="str">
        <f>IF(SUM(HS22:HT22,HV22:HX22,HZ22)-HU22-HY22&gt;0,SUM(HS22:HT22,HV22:HX22,HZ22)-HU22-HY22,"")</f>
        <v/>
      </c>
      <c r="IO22" s="11" t="str">
        <f>IF(SUM(IA22:IB22,ID22)-IC22&gt;0,SUM(IA22:IB22,ID22)-IC22,"")</f>
        <v/>
      </c>
      <c r="IP22" s="11" t="str">
        <f>IF(SUM(HT22,HX22,IB22)&gt;0,SUM(HT22,HX22,IB22),"")</f>
        <v/>
      </c>
      <c r="IQ22" s="11" t="str">
        <f>IF(SUM(IN22,IO22)&gt;0,SUM(IN22,IO22),"")</f>
        <v/>
      </c>
      <c r="IR22" s="11" t="str">
        <f>IF(SUM(IF22,IJ22)&gt;0,SUM(IF22,IJ22),"")</f>
        <v/>
      </c>
      <c r="IS22" s="11" t="str">
        <f>IF(SUM(IE22:IF22,IH22:IJ22,IL22)-SUM(IG22,IK22)&gt;0,SUM(IE22:IF22,IH22:IJ22,IL22)-SUM(IG22,IK22),"")</f>
        <v/>
      </c>
      <c r="IT22" s="11" t="str">
        <f>IF(SUM(IN22,IO22,IS22)&gt;0,SUM(IN22,IO22,IS22),"")</f>
        <v/>
      </c>
      <c r="IU22" s="17"/>
      <c r="IV22" s="17"/>
      <c r="IW22" s="17"/>
      <c r="IX22" s="17"/>
      <c r="IY22" s="17"/>
      <c r="IZ22" s="17"/>
      <c r="JA22" s="17"/>
      <c r="JB22" s="17"/>
      <c r="JC22" s="17"/>
      <c r="JD22" s="17"/>
      <c r="JE22" s="17"/>
      <c r="JF22" s="17"/>
      <c r="JG22" s="17"/>
      <c r="JH22" s="17"/>
      <c r="JI22" s="17"/>
      <c r="JJ22" s="17"/>
      <c r="JK22" s="17"/>
      <c r="JL22" s="17"/>
      <c r="JM22" s="17"/>
      <c r="JN22" s="17"/>
      <c r="JO22" s="40" t="str">
        <f>IF(SUM(IV22,IZ22)&gt;0,SUM(IV22,IZ22),"")</f>
        <v/>
      </c>
      <c r="JP22" s="40" t="str">
        <f>IF(SUM(IU22:IV22,IX22:IZ22,JB22)-IW22-JA22&gt;0,SUM(IU22:IV22,IX22:IZ22,JB22)-IW22-JA22,"")</f>
        <v/>
      </c>
      <c r="JQ22" s="40" t="str">
        <f>IF(SUM(JC22:JD22,JF22)-JE22&gt;0,SUM(JC22:JD22,JF22)-JE22,"")</f>
        <v/>
      </c>
      <c r="JR22" s="40" t="str">
        <f>IF(SUM(IV22,IZ22,JD22)&gt;0,SUM(IV22,IZ22,JD22),"")</f>
        <v/>
      </c>
      <c r="JS22" s="40" t="str">
        <f>IF(SUM(JP22,JQ22)&gt;0,SUM(JP22,JQ22),"")</f>
        <v/>
      </c>
      <c r="JT22" s="40" t="str">
        <f>IF(SUM(JH22,JL22)&gt;0,SUM(JH22,JL22),"")</f>
        <v/>
      </c>
      <c r="JU22" s="40" t="str">
        <f>IF(SUM(JG22:JH22,JJ22:JL22,JN22)-SUM(JI22,JM22)&gt;0,SUM(JG22:JH22,JJ22:JL22,JN22)-SUM(JI22,JM22),"")</f>
        <v/>
      </c>
      <c r="JV22" s="40" t="str">
        <f>IF(SUM(JP22,JQ22,JU22)&gt;0,SUM(JP22,JQ22,JU22),"")</f>
        <v/>
      </c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8"/>
      <c r="KM22" s="18"/>
      <c r="KN22" s="18"/>
      <c r="KO22" s="18"/>
      <c r="KP22" s="18"/>
      <c r="KQ22" s="11" t="str">
        <f>IF(SUM(JX22,KB22)&gt;0,SUM(JX22,KB22),"")</f>
        <v/>
      </c>
      <c r="KR22" s="11" t="str">
        <f>IF(SUM(JW22:JX22,JZ22:KB22,KD22)-JY22-KC22&gt;0,SUM(JW22:JX22,JZ22:KB22,KD22)-JY22-KC22,"")</f>
        <v/>
      </c>
      <c r="KS22" s="11" t="str">
        <f>IF(SUM(KE22:KF22,KH22)-KG22&gt;0,SUM(KE22:KF22,KH22)-KG22,"")</f>
        <v/>
      </c>
      <c r="KT22" s="11" t="str">
        <f>IF(SUM(JX22,KB22,KF22)&gt;0,SUM(JX22,KB22,KF22),"")</f>
        <v/>
      </c>
      <c r="KU22" s="11" t="str">
        <f>IF(SUM(KR22,KS22)&gt;0,SUM(KR22,KS22),"")</f>
        <v/>
      </c>
      <c r="KV22" s="11" t="str">
        <f>IF(SUM(KJ22,KN22)&gt;0,SUM(KJ22,KN22),"")</f>
        <v/>
      </c>
      <c r="KW22" s="11" t="str">
        <f>IF(SUM(KI22:KJ22,KL22:KN22,KP22)-SUM(KK22,KO22)&gt;0,SUM(KI22:KJ22,KL22:KN22,KP22)-SUM(KK22,KO22),"")</f>
        <v/>
      </c>
      <c r="KX22" s="11" t="str">
        <f>IF(SUM(KR22,KS22,KW22)&gt;0,SUM(KR22,KS22,KW22),"")</f>
        <v/>
      </c>
      <c r="KY22" s="17"/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40" t="str">
        <f>IF(SUM(KZ22,LD22)&gt;0,SUM(KZ22,LD22),"")</f>
        <v/>
      </c>
      <c r="LT22" s="40" t="str">
        <f>IF(SUM(KY22:KZ22,LB22:LD22,LF22)-LA22-LE22&gt;0,SUM(KY22:KZ22,LB22:LD22,LF22)-LA22-LE22,"")</f>
        <v/>
      </c>
      <c r="LU22" s="40" t="str">
        <f>IF(SUM(LG22:LH22,LJ22)-LI22&gt;0,SUM(LG22:LH22,LJ22)-LI22,"")</f>
        <v/>
      </c>
      <c r="LV22" s="40" t="str">
        <f>IF(SUM(KZ22,LD22,LH22)&gt;0,SUM(KZ22,LD22,LH22),"")</f>
        <v/>
      </c>
      <c r="LW22" s="40" t="str">
        <f>IF(SUM(LT22,LU22)&gt;0,SUM(LT22,LU22),"")</f>
        <v/>
      </c>
      <c r="LX22" s="40" t="str">
        <f>IF(SUM(LL22,LP22)&gt;0,SUM(LL22,LP22),"")</f>
        <v/>
      </c>
      <c r="LY22" s="40" t="str">
        <f>IF(SUM(LK22:LL22,LN22:LP22,LR22)-SUM(LM22,LQ22)&gt;0,SUM(LK22:LL22,LN22:LP22,LR22)-SUM(LM22,LQ22),"")</f>
        <v/>
      </c>
      <c r="LZ22" s="40" t="str">
        <f>IF(SUM(LT22,LU22,LY22)&gt;0,SUM(LT22,LU22,LY22),"")</f>
        <v/>
      </c>
      <c r="MA22" s="18"/>
      <c r="MB22" s="18"/>
      <c r="MC22" s="18"/>
      <c r="MD22" s="18"/>
      <c r="ME22" s="18"/>
      <c r="MF22" s="18"/>
      <c r="MG22" s="18"/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1" t="str">
        <f>IF(SUM(MB22,MF22)&gt;0,SUM(MB22,MF22),"")</f>
        <v/>
      </c>
      <c r="MV22" s="11" t="str">
        <f>IF(SUM(MA22:MB22,MD22:MF22,MH22)-MC22-MG22&gt;0,SUM(MA22:MB22,MD22:MF22,MH22)-MC22-MG22,"")</f>
        <v/>
      </c>
      <c r="MW22" s="11" t="str">
        <f>IF(SUM(MI22:MJ22,ML22)-MK22&gt;0,SUM(MI22:MJ22,ML22)-MK22,"")</f>
        <v/>
      </c>
      <c r="MX22" s="11" t="str">
        <f>IF(SUM(MB22,MF22,MJ22)&gt;0,SUM(MB22,MF22,MJ22),"")</f>
        <v/>
      </c>
      <c r="MY22" s="11" t="str">
        <f>IF(SUM(MV22,MW22)&gt;0,SUM(MV22,MW22),"")</f>
        <v/>
      </c>
      <c r="MZ22" s="11" t="str">
        <f>IF(SUM(MN22,MR22)&gt;0,SUM(MN22,MR22),"")</f>
        <v/>
      </c>
      <c r="NA22" s="11" t="str">
        <f>IF(SUM(MM22:MN22,MP22:MR22,MT22)-SUM(MO22,MS22)&gt;0,SUM(MM22:MN22,MP22:MR22,MT22)-SUM(MO22,MS22),"")</f>
        <v/>
      </c>
      <c r="NB22" s="11" t="str">
        <f>IF(SUM(MV22,MW22,NA22)&gt;0,SUM(MV22,MW22,NA22),"")</f>
        <v/>
      </c>
      <c r="NC22" s="17"/>
      <c r="ND22" s="17"/>
      <c r="NE22" s="17"/>
      <c r="NF22" s="17"/>
      <c r="NG22" s="17"/>
      <c r="NH22" s="17"/>
      <c r="NI22" s="17"/>
      <c r="NJ22" s="17"/>
      <c r="NK22" s="17"/>
      <c r="NL22" s="17"/>
      <c r="NM22" s="17"/>
      <c r="NN22" s="17"/>
      <c r="NO22" s="17"/>
      <c r="NP22" s="17"/>
      <c r="NQ22" s="17"/>
      <c r="NR22" s="17"/>
      <c r="NS22" s="17"/>
      <c r="NT22" s="17"/>
      <c r="NU22" s="17"/>
      <c r="NV22" s="17"/>
      <c r="NW22" s="40" t="str">
        <f>IF(SUM(ND22,NH22)&gt;0,SUM(ND22,NH22),"")</f>
        <v/>
      </c>
      <c r="NX22" s="40" t="str">
        <f>IF(SUM(NC22:ND22,NF22:NH22,NJ22)-NE22-NI22&gt;0,SUM(NC22:ND22,NF22:NH22,NJ22)-NE22-NI22,"")</f>
        <v/>
      </c>
      <c r="NY22" s="40" t="str">
        <f>IF(SUM(NK22:NL22,NN22)-NM22&gt;0,SUM(NK22:NL22,NN22)-NM22,"")</f>
        <v/>
      </c>
      <c r="NZ22" s="40" t="str">
        <f>IF(SUM(ND22,NH22,NL22)&gt;0,SUM(ND22,NH22,NL22),"")</f>
        <v/>
      </c>
      <c r="OA22" s="40" t="str">
        <f>IF(SUM(NX22,NY22)&gt;0,SUM(NX22,NY22),"")</f>
        <v/>
      </c>
      <c r="OB22" s="40" t="str">
        <f>IF(SUM(NP22,NT22)&gt;0,SUM(NP22,NT22),"")</f>
        <v/>
      </c>
      <c r="OC22" s="40" t="str">
        <f>IF(SUM(NO22:NP22,NR22:NT22,NV22)-SUM(NQ22,NU22)&gt;0,SUM(NO22:NP22,NR22:NT22,NV22)-SUM(NQ22,NU22),"")</f>
        <v/>
      </c>
      <c r="OD22" s="40" t="str">
        <f>IF(SUM(NX22,NY22,OC22)&gt;0,SUM(NX22,NY22,OC22),"")</f>
        <v/>
      </c>
      <c r="OE22" s="18"/>
      <c r="OF22" s="18"/>
      <c r="OG22" s="18"/>
      <c r="OH22" s="18"/>
      <c r="OI22" s="18"/>
      <c r="OJ22" s="18"/>
      <c r="OK22" s="18"/>
      <c r="OL22" s="18"/>
      <c r="OM22" s="18"/>
      <c r="ON22" s="18"/>
      <c r="OO22" s="18"/>
      <c r="OP22" s="18"/>
      <c r="OQ22" s="18"/>
      <c r="OR22" s="18"/>
      <c r="OS22" s="18"/>
      <c r="OT22" s="18"/>
      <c r="OU22" s="18"/>
      <c r="OV22" s="18"/>
      <c r="OW22" s="18"/>
      <c r="OX22" s="18"/>
      <c r="OY22" s="11" t="str">
        <f>IF(SUM(OF22,OJ22)&gt;0,SUM(OF22,OJ22),"")</f>
        <v/>
      </c>
      <c r="OZ22" s="11" t="str">
        <f>IF(SUM(OE22:OF22,OH22:OJ22,OL22)-OG22-OK22&gt;0,SUM(OE22:OF22,OH22:OJ22,OL22)-OG22-OK22,"")</f>
        <v/>
      </c>
      <c r="PA22" s="11" t="str">
        <f>IF(SUM(OM22:ON22,OP22)-OO22&gt;0,SUM(OM22:ON22,OP22)-OO22,"")</f>
        <v/>
      </c>
      <c r="PB22" s="11" t="str">
        <f>IF(SUM(OF22,OJ22,ON22)&gt;0,SUM(OF22,OJ22,ON22),"")</f>
        <v/>
      </c>
      <c r="PC22" s="11" t="str">
        <f>IF(SUM(OZ22,PA22)&gt;0,SUM(OZ22,PA22),"")</f>
        <v/>
      </c>
      <c r="PD22" s="11" t="str">
        <f>IF(SUM(OR22,OV22)&gt;0,SUM(OR22,OV22),"")</f>
        <v/>
      </c>
      <c r="PE22" s="11" t="str">
        <f>IF(SUM(OQ22:OR22,OT22:OV22,OX22)-SUM(OS22,OW22)&gt;0,SUM(OQ22:OR22,OT22:OV22,OX22)-SUM(OS22,OW22),"")</f>
        <v/>
      </c>
      <c r="PF22" s="11" t="str">
        <f>IF(SUM(OZ22,PA22,PE22)&gt;0,SUM(OZ22,PA22,PE22),"")</f>
        <v/>
      </c>
      <c r="PG22" s="17"/>
      <c r="PH22" s="17"/>
      <c r="PI22" s="17"/>
      <c r="PJ22" s="17"/>
      <c r="PK22" s="17"/>
      <c r="PL22" s="17"/>
      <c r="PM22" s="17"/>
      <c r="PN22" s="17"/>
      <c r="PO22" s="17"/>
      <c r="PP22" s="17"/>
      <c r="PQ22" s="17"/>
      <c r="PR22" s="17"/>
      <c r="PS22" s="17"/>
      <c r="PT22" s="17"/>
      <c r="PU22" s="17"/>
      <c r="PV22" s="17"/>
      <c r="PW22" s="17"/>
      <c r="PX22" s="17"/>
      <c r="PY22" s="17"/>
      <c r="PZ22" s="17"/>
      <c r="QA22" s="40" t="str">
        <f>IF(SUM(PH22,PL22)&gt;0,SUM(PH22,PL22),"")</f>
        <v/>
      </c>
      <c r="QB22" s="40" t="str">
        <f>IF(SUM(PG22:PH22,PJ22:PL22,PN22)-PI22-PM22&gt;0,SUM(PG22:PH22,PJ22:PL22,PN22)-PI22-PM22,"")</f>
        <v/>
      </c>
      <c r="QC22" s="40" t="str">
        <f>IF(SUM(PO22:PP22,PR22)-PQ22&gt;0,SUM(PO22:PP22,PR22)-PQ22,"")</f>
        <v/>
      </c>
      <c r="QD22" s="40" t="str">
        <f>IF(SUM(PH22,PL22,PP22)&gt;0,SUM(PH22,PL22,PP22),"")</f>
        <v/>
      </c>
      <c r="QE22" s="40" t="str">
        <f>IF(SUM(QB22,QC22)&gt;0,SUM(QB22,QC22),"")</f>
        <v/>
      </c>
      <c r="QF22" s="40" t="str">
        <f>IF(SUM(PT22,PX22)&gt;0,SUM(PT22,PX22),"")</f>
        <v/>
      </c>
      <c r="QG22" s="40" t="str">
        <f>IF(SUM(PS22:PT22,PV22:PX22,PZ22)-SUM(PU22,PY22)&gt;0,SUM(PS22:PT22,PV22:PX22,PZ22)-SUM(PU22,PY22),"")</f>
        <v/>
      </c>
      <c r="QH22" s="40" t="str">
        <f>IF(SUM(QB22,QC22,QG22)&gt;0,SUM(QB22,QC22,QG22),"")</f>
        <v/>
      </c>
      <c r="QI22" s="18"/>
      <c r="QJ22" s="18"/>
      <c r="QK22" s="18"/>
      <c r="QL22" s="18"/>
      <c r="QM22" s="18"/>
      <c r="QN22" s="18"/>
      <c r="QO22" s="18"/>
      <c r="QP22" s="18"/>
      <c r="QQ22" s="18"/>
      <c r="QR22" s="18"/>
      <c r="QS22" s="18"/>
      <c r="QT22" s="18"/>
      <c r="QU22" s="18"/>
      <c r="QV22" s="18"/>
      <c r="QW22" s="18"/>
      <c r="QX22" s="18"/>
      <c r="QY22" s="18"/>
      <c r="QZ22" s="18"/>
      <c r="RA22" s="18"/>
      <c r="RB22" s="18"/>
      <c r="RC22" s="11" t="str">
        <f>IF(SUM(QJ22,QN22)&gt;0,SUM(QJ22,QN22),"")</f>
        <v/>
      </c>
      <c r="RD22" s="11" t="str">
        <f>IF(SUM(QI22:QJ22,QL22:QN22,QP22)-QK22-QO22&gt;0,SUM(QI22:QJ22,QL22:QN22,QP22)-QK22-QO22,"")</f>
        <v/>
      </c>
      <c r="RE22" s="11" t="str">
        <f>IF(SUM(QQ22:QR22,QT22)-QS22&gt;0,SUM(QQ22:QR22,QT22)-QS22,"")</f>
        <v/>
      </c>
      <c r="RF22" s="11" t="str">
        <f>IF(SUM(QJ22,QN22,QR22)&gt;0,SUM(QJ22,QN22,QR22),"")</f>
        <v/>
      </c>
      <c r="RG22" s="11" t="str">
        <f>IF(SUM(RD22,RE22)&gt;0,SUM(RD22,RE22),"")</f>
        <v/>
      </c>
      <c r="RH22" s="11" t="str">
        <f>IF(SUM(QV22,QZ22)&gt;0,SUM(QV22,QZ22),"")</f>
        <v/>
      </c>
      <c r="RI22" s="11" t="str">
        <f>IF(SUM(QU22:QV22,QX22:QZ22,RB22)-SUM(QW22,RA22)&gt;0,SUM(QU22:QV22,QX22:QZ22,RB22)-SUM(QW22,RA22),"")</f>
        <v/>
      </c>
      <c r="RJ22" s="11" t="str">
        <f>IF(SUM(RD22,RE22,RI22)&gt;0,SUM(RD22,RE22,RI22),"")</f>
        <v/>
      </c>
      <c r="RK22" s="17"/>
      <c r="RL22" s="17"/>
      <c r="RM22" s="17"/>
      <c r="RN22" s="17"/>
      <c r="RO22" s="17"/>
      <c r="RP22" s="17"/>
      <c r="RQ22" s="17"/>
      <c r="RR22" s="17"/>
      <c r="RS22" s="17"/>
      <c r="RT22" s="17"/>
      <c r="RU22" s="17"/>
      <c r="RV22" s="17"/>
      <c r="RW22" s="17"/>
      <c r="RX22" s="17"/>
      <c r="RY22" s="17"/>
      <c r="RZ22" s="17"/>
      <c r="SA22" s="17"/>
      <c r="SB22" s="17"/>
      <c r="SC22" s="17"/>
      <c r="SD22" s="17"/>
      <c r="SE22" s="40" t="str">
        <f>IF(SUM(RL22,RP22)&gt;0,SUM(RL22,RP22),"")</f>
        <v/>
      </c>
      <c r="SF22" s="40" t="str">
        <f>IF(SUM(RK22:RL22,RN22:RP22,RR22)-RM22-RQ22&gt;0,SUM(RK22:RL22,RN22:RP22,RR22)-RM22-RQ22,"")</f>
        <v/>
      </c>
      <c r="SG22" s="40" t="str">
        <f>IF(SUM(RS22:RT22,RV22)-RU22&gt;0,SUM(RS22:RT22,RV22)-RU22,"")</f>
        <v/>
      </c>
      <c r="SH22" s="40" t="str">
        <f>IF(SUM(RL22,RP22,RT22)&gt;0,SUM(RL22,RP22,RT22),"")</f>
        <v/>
      </c>
      <c r="SI22" s="40" t="str">
        <f>IF(SUM(SF22,SG22)&gt;0,SUM(SF22,SG22),"")</f>
        <v/>
      </c>
      <c r="SJ22" s="40" t="str">
        <f>IF(SUM(RX22,SB22)&gt;0,SUM(RX22,SB22),"")</f>
        <v/>
      </c>
      <c r="SK22" s="40" t="str">
        <f>IF(SUM(RW22:RX22,RZ22:SB22,SD22)-SUM(RY22,SC22)&gt;0,SUM(RW22:RX22,RZ22:SB22,SD22)-SUM(RY22,SC22),"")</f>
        <v/>
      </c>
      <c r="SL22" s="40" t="str">
        <f>IF(SUM(SF22,SG22,SK22)&gt;0,SUM(SF22,SG22,SK22),"")</f>
        <v/>
      </c>
      <c r="SM22" s="26">
        <f>IF($CA22="P",BK22,(BK22+AO22)/2)</f>
        <v>0</v>
      </c>
      <c r="SN22" s="26">
        <f>IF($CA22="P",BL22,(BL22+AP22)/2)</f>
        <v>0</v>
      </c>
      <c r="SO22" s="26">
        <f>IF($CA22="P",BM22,(BM22+AQ22)/2)</f>
        <v>0</v>
      </c>
      <c r="SP22" s="26">
        <f>IF($CA22="P",BN22,(BN22+AR22)/2)</f>
        <v>0</v>
      </c>
      <c r="SQ22" s="26">
        <f>IF($CA22="P",BO22,(BO22+AS22)/2)</f>
        <v>0</v>
      </c>
      <c r="SR22" s="26">
        <f>IF($CA22="P",BP22,(BP22+AT22)/2)</f>
        <v>0</v>
      </c>
      <c r="SS22" s="26">
        <f>IF($CA22="P",BQ22,(BQ22+AU22)/2)</f>
        <v>0</v>
      </c>
      <c r="ST22" s="26">
        <f>IF($CA22="P",BR22,(BR22+AV22)/2)</f>
        <v>0</v>
      </c>
      <c r="SU22" s="26">
        <f>IF($CA22="P",BS22,(BS22+AW22)/2)</f>
        <v>0</v>
      </c>
      <c r="SV22" s="26">
        <f>IF($CA22="P",BT22,(BT22+AX22)/2)</f>
        <v>0</v>
      </c>
      <c r="SW22" s="26">
        <f>IF($CA22="P",BU22,(BU22+AY22)/2)</f>
        <v>0</v>
      </c>
      <c r="SX22" s="26">
        <f>IF($CA22="P",BV22,(BV22+AZ22)/2)</f>
        <v>0</v>
      </c>
      <c r="SY22" s="26">
        <f>IF($CA22="P",BW22,(BW22+BA22)/2)</f>
        <v>0</v>
      </c>
      <c r="SZ22" s="26">
        <f>IF($CA22="P",BX22,(BX22+BB22)/2)</f>
        <v>0</v>
      </c>
      <c r="TA22" s="26">
        <f>IF($CA22="P",BY22,(BY22+BC22)/2)</f>
        <v>0</v>
      </c>
      <c r="TB22" s="26">
        <f>IF($CA22="P",BZ22,(BZ22+BD22)/2)</f>
        <v>0</v>
      </c>
      <c r="TC22" s="28" t="s">
        <v>53</v>
      </c>
      <c r="TD22" s="11" t="str">
        <f>IF(SUM(SN22,SR22)&gt;0,SUM(SN22,SR22),"")</f>
        <v/>
      </c>
      <c r="TE22" s="11" t="str">
        <f>IF(SUM(SM22:SN22,SP22:SR22,ST22)-SO22-SS22&gt;0,SUM(SM22:SN22,SP22:SR22,ST22)-SO22-SS22,"")</f>
        <v/>
      </c>
      <c r="TF22" s="11" t="str">
        <f>IF(SUM(SV22,SZ22)&gt;0,SUM(SV22,SZ22),"")</f>
        <v/>
      </c>
      <c r="TG22" s="11" t="str">
        <f>IF(SUM(SU22:SV22,SX22:SZ22,TB22)-SUM(SW22,TA22)&gt;0,SUM(SU22:SV22,SX22:SZ22,TB22)-SUM(SW22,TA22),"")</f>
        <v/>
      </c>
      <c r="TH22" s="11" t="str">
        <f>IF(SUM(TE22,TG22)&gt;0,SUM(TE22,TG22),"")</f>
        <v/>
      </c>
    </row>
    <row r="23" spans="1:528" x14ac:dyDescent="0.2">
      <c r="A23" s="4" t="str" cm="1">
        <f t="array" ref="A23">IF(AND(H23&lt;&gt;"",H23&lt;&gt;"No DD"),SUMPRODUCT((H$4:H$26&lt;&gt;"")*(H$4:H$26&lt;&gt;"No DD")*(E$4:E$26&gt;E23))+1,IF(H23="No DD",SUMPRODUCT((H$4:H$26="No DD")*(E$4:E$26&gt;E23))+1+SUMPRODUCT((H$4:H$26&lt;&gt;"")*(H$4:H$26&lt;&gt;"No DD")),""))</f>
        <v/>
      </c>
      <c r="B23" s="5" t="s">
        <v>203</v>
      </c>
      <c r="C23" s="4" t="s">
        <v>6</v>
      </c>
      <c r="D23" s="4">
        <v>2008</v>
      </c>
      <c r="E23" s="9">
        <f>SUM(J23:P23)+SUM(J23:M23)*0.0000001+SUM(J23)*0.0000000000001</f>
        <v>79.900007990004411</v>
      </c>
      <c r="F23" s="3" t="str">
        <f>IF(OR(AND(AJ23&gt;=AN$28,AK23&gt;=AN$32,AJ23&lt;&gt;"",AI23=""),AND(AL23&gt;=AN$28,AM23&gt;=AN$32,AL23&lt;&gt;"",AI23=""),AND(BF23&gt;=BJ$28,BG23&gt;=BJ$32,BF23&lt;&gt;"",BE23=""),AND(BH23&gt;=BJ$28,BI23&gt;=BJ$32,BH23&lt;&gt;"",BE23=""),AND(CB23&gt;=CF$28,CC23&gt;=CF$32,CB23&lt;&gt;"",CA23=""),AND(CD23&gt;=CF$28,CE23&gt;=CF$32,CD23&lt;&gt;""),AND(DC23&gt;=DJ$28,DD23&gt;=DJ$32,DC23&lt;&gt;""),AND(DH23&gt;=DJ$28,DI23&gt;=DJ$32,DH23&lt;&gt;""),AND(EE23&gt;=EL$28,EF23&gt;=EL$32,EE23&lt;&gt;""),AND(EJ23&gt;=EL$28,EK23&gt;=EL$32,EJ23&lt;&gt;""),AND(FG23&gt;=FN$28,FH23&gt;=FN$32,FG23&lt;&gt;""),AND(FL23&gt;=FN$28,FM23&gt;=FN$32,FL23&lt;&gt;""),AND(GI23&gt;=GP$28,GJ23&gt;=GP$32,GI23&lt;&gt;""),AND(GN23&gt;=GP$28,GO23&gt;=GP$32,GN23&lt;&gt;""),AND(HK23&gt;=HR$28,HL23&gt;=HR$32,HK23&lt;&gt;""),AND(HP23&gt;=HR$28,HQ23&gt;=HR$32,HP23&lt;&gt;""),AND(IM23&gt;=IT$28,IN23&gt;=IT$32,IM23&lt;&gt;""),AND(IR23&gt;=IT$28,IS23&gt;=IT$32,IR23&lt;&gt;""),AND(JO23&gt;=JV$28,JP23&gt;=JV$32,JO23&lt;&gt;""),AND(JT23&gt;=JV$28,JU23&gt;=JV$32,JT23&lt;&gt;""),AND(KQ23&gt;=KX$28,KR23&gt;=KX$32,KQ23&lt;&gt;""),AND(KV23&gt;=KX$28,KW23&gt;=KX$32,KV23&lt;&gt;""),AND(LS23&gt;=LZ$28,LT23&gt;=LZ$32,LS23&lt;&gt;""),AND(LX23&gt;=LZ$28,LY23&gt;=LZ$32,LX23&lt;&gt;""),AND(MU23&gt;=NB$28,MV23&gt;=NB$32,MU23&lt;&gt;""),AND(MZ23&gt;=NB$28,NA23&gt;=NB$32,MZ23&lt;&gt;""),AND(NW23&gt;=OD$28,NX23&gt;=OD$32,NW23&lt;&gt;""),AND(OB23&gt;=OD$28,OC23&gt;=OD$32,OB23&lt;&gt;""),AND(OY23&gt;=PF$28,OZ23&gt;=PF$32,OY23&lt;&gt;""),AND(PD23&gt;=PF$28,PE23&gt;=PF$32,PD23&lt;&gt;""),AND(QA23&gt;=QH$28,QB23&gt;=QH$32,QA23&lt;&gt;""),AND(QF23&gt;=QH$28,QG23&gt;=QH$32,QF23&lt;&gt;""),AND(RC23&gt;=RJ$28,RD23&gt;=RJ$32,RC23&lt;&gt;""),AND(RH23&gt;=RJ$28,RI23&gt;=RJ$32,RH23&lt;&gt;""),AND(SE23&gt;=SL$28,SF23&gt;=SL$32,SE23&lt;&gt;""),AND(SJ23&gt;=SL$28,SK23&gt;=SL$32,SJ23&lt;&gt;"")),"P","")</f>
        <v/>
      </c>
      <c r="G23" s="3" t="str">
        <f>IF(OR(AND(AK23&gt;=AN$32,AK23&lt;&gt;"",AI23=""),AND(AM23&gt;=AN$32,AM23&lt;&gt;"",AI23=""),AND(BG23&gt;=BJ$32,BG23&lt;&gt;"",BE23=""),AND(BI23&gt;=BJ$32,BI23&lt;&gt;"",BE23=""),AND(CC23&gt;=CF$32,CC23&lt;&gt;"",CA23=""),AND(CE23&gt;=CF$32,CE23&lt;&gt;"",CA23=""),AND(DD23&gt;=DJ$32,DD23&lt;&gt;""),AND(DI23&gt;=DJ$32,DI23&lt;&gt;""),AND(EF23&gt;=EL$32,EF23&lt;&gt;""),AND(EK23&gt;=EL$32,EK23&lt;&gt;""),AND(FH23&gt;=FN$32,FH23&lt;&gt;""),AND(FM23&gt;=FN$32,FM23&lt;&gt;""),AND(GJ23&gt;=GP$32,GJ23&lt;&gt;""),AND(GO23&gt;=GP$32,GO23&lt;&gt;""),AND(HL23&gt;=HR$32,HL23&lt;&gt;""),AND(HQ23&gt;=HR$32,HQ23&lt;&gt;""),AND(IN23&gt;=IT$32,IN23&lt;&gt;""),AND(IS23&gt;=IT$32,IS23&lt;&gt;""),AND(JP23&gt;=JV$32,JP23&lt;&gt;""),AND(JU23&gt;=JV$32,JU23&lt;&gt;""),AND(KR23&gt;=KX$32,KR23&lt;&gt;""),AND(KW23&gt;=KX$32,KW23&lt;&gt;""),AND(LT23&gt;=LZ$32,LT23&lt;&gt;""),AND(LY23&gt;=LZ$32,LY23&lt;&gt;""),AND(MV23&gt;=NB$32,MV23&lt;&gt;""),AND(NA23&gt;=NB$32,NA23&lt;&gt;""),AND(NX23&gt;=OD$32,NX23&lt;&gt;""),AND(OC23&gt;=OD$32,OC23&lt;&gt;""),AND(OZ23&gt;=PF$32,OZ23&lt;&gt;""),AND(PE23&gt;=PF$32,PE23&lt;&gt;""),AND(QB23&gt;=QH$32,QB23&lt;&gt;""),AND(QG23&gt;=QH$32,QG23&lt;&gt;""),AND(RD23&gt;=RJ$32,RD23&lt;&gt;""),AND(RI23&gt;=RJ$32,RI23&lt;&gt;""),AND(SF23&gt;=SL$32,SF23&lt;&gt;""),AND(SK23&gt;=SL$32,SK23&lt;&gt;"")),"P","")</f>
        <v/>
      </c>
      <c r="H23" s="36" t="str">
        <f>IF(AND(G23="P",F23=""),"No DD",IF(OR(AND(AJ23&gt;=AN$31,AK23&gt;=AN$35,AJ23&lt;&gt;"",AI23=""),AND(AL23&gt;=AN$31,AM23&gt;=AN$35,AL23&lt;&gt;"",AI23=""),AND(BF23&gt;=BJ$31,BG23&gt;=BJ$35,BF23&lt;&gt;"",BE23=""),AND(BH23&gt;=BJ$31,BI23&gt;=BJ$35,BH23&lt;&gt;"",BE23=""),AND(CB23&gt;=CF$31,CC23&gt;=CF$35,CB23&lt;&gt;"",CA23=""),AND(CD23&gt;=CF$31,CE23&gt;=CF$35,CD23&lt;&gt;""),AND(DC23&gt;=DJ$31,DD23&gt;=DJ$35,DC23&lt;&gt;""),AND(DH23&gt;=DJ$31,DI23&gt;=DJ$35,DH23&lt;&gt;""),AND(EE23&gt;=EL$31,EF23&gt;=EL$35,EE23&lt;&gt;""),AND(EJ23&gt;=EL$31,EK23&gt;=EL$35,EJ23&lt;&gt;""),AND(FG23&gt;=FN$31,FH23&gt;=FN$35,FG23&lt;&gt;""),AND(FL23&gt;=FN$31,FM23&gt;=FN$35,FL23&lt;&gt;""),AND(GI23&gt;=GP$31,GJ23&gt;=GP$35,GI23&lt;&gt;""),AND(GN23&gt;=GP$31,GO23&gt;=GP$35,GN23&lt;&gt;""),AND(HK23&gt;=HR$31,HL23&gt;=HR$35,HK23&lt;&gt;""),AND(HP23&gt;=HR$31,HQ23&gt;=HR$35,HP23&lt;&gt;""),AND(IM23&gt;=IT$31,IN23&gt;=IT$35,IM23&lt;&gt;""),AND(IR23&gt;=IT$31,IS23&gt;=IT$35,IR23&lt;&gt;""),AND(JO23&gt;=JV$31,JP23&gt;=JV$35,JO23&lt;&gt;""),AND(JT23&gt;=JV$31,JU23&gt;=JV$35,JT23&lt;&gt;""),AND(KQ23&gt;=KX$31,KR23&gt;=KX$35,KQ23&lt;&gt;""),AND(KV23&gt;=KX$31,KW23&gt;=KX$35,KV23&lt;&gt;""),AND(LS23&gt;=LZ$31,LT23&gt;=LZ$35,LS23&lt;&gt;""),AND(LX23&gt;=LZ$31,LY23&gt;=LZ$35,LX23&lt;&gt;""),AND(MU23&gt;=NB$31,MV23&gt;=NB$35,MU23&lt;&gt;""),AND(MZ23&gt;=NB$31,NA23&gt;=NB$35,MZ23&lt;&gt;""),AND(NW23&gt;=OD$31,NX23&gt;=OD$35,NW23&lt;&gt;""),AND(OB23&gt;=OD$31,OC23&gt;=OD$35,OB23&lt;&gt;""),AND(OY23&gt;=PF$31,OZ23&gt;=PF$35,OY23&lt;&gt;""),AND(PD23&gt;=PF$31,PE23&gt;=PF$35,PD23&lt;&gt;""),AND(QA23&gt;=QH$31,QB23&gt;=QH$35,QA23&lt;&gt;""),AND(QF23&gt;=QH$31,QG23&gt;=QH$35,QF23&lt;&gt;""),AND(RC23&gt;=RJ$31,RD23&gt;=RJ$35,RC23&lt;&gt;""),AND(RH23&gt;=RJ$31,RI23&gt;=RJ$35,RH23&lt;&gt;""),AND(SE23&gt;=SL$31,SF23&gt;=SL$35,SE23&lt;&gt;""),AND(SJ23&gt;=SL$31,SK23&gt;=SL$35,SJ23&lt;&gt;"")),"Merit",IF(OR(AND(AJ23&gt;=AN$30,AK23&gt;=AN$34,AJ23&lt;&gt;"",AI23=""),AND(AL23&gt;=AN$30,AM23&gt;=AN$34,AL23&lt;&gt;"",AI23=""),AND(BF23&gt;=BJ$30,BG23&gt;=BJ$34,BF23&lt;&gt;"",BE23=""),AND(BH23&gt;=BJ$30,BI23&gt;=BJ$34,BH23&lt;&gt;"",BE23=""),AND(CB23&gt;=CF$30,CC23&gt;=CF$34,CB23&lt;&gt;"",CA23=""),AND(CD23&gt;=CF$30,CE23&gt;=CF$34,CD23&lt;&gt;""),AND(DC23&gt;=DJ$30,DD23&gt;=DJ$34,DC23&lt;&gt;""),AND(DH23&gt;=DJ$30,DI23&gt;=DJ$34,DH23&lt;&gt;""),AND(EE23&gt;=EL$30,EF23&gt;=EL$34,EE23&lt;&gt;""),AND(EJ23&gt;=EL$30,EK23&gt;=EL$34,EJ23&lt;&gt;""),AND(FG23&gt;=FN$30,FH23&gt;=FN$34,FG23&lt;&gt;""),AND(FL23&gt;=FN$30,FM23&gt;=FN$34,FL23&lt;&gt;""),AND(GI23&gt;=GP$30,GJ23&gt;=GP$34,GI23&lt;&gt;""),AND(GN23&gt;=GP$30,GO23&gt;=GP$34,GN23&lt;&gt;""),AND(HK23&gt;=HR$30,HL23&gt;=HR$34,HK23&lt;&gt;""),AND(HP23&gt;=HR$30,HQ23&gt;=HR$34,HP23&lt;&gt;""),AND(IM23&gt;=IT$30,IN23&gt;=IT$34,IM23&lt;&gt;""),AND(IR23&gt;=IT$30,IS23&gt;=IT$34,IR23&lt;&gt;""),AND(JO23&gt;=JV$30,JP23&gt;=JV$34,JO23&lt;&gt;""),AND(JT23&gt;=JV$30,JU23&gt;=JV$34,JT23&lt;&gt;""),AND(KQ23&gt;=KX$30,KR23&gt;=KX$34,KQ23&lt;&gt;""),AND(KV23&gt;=KX$30,KW23&gt;=KX$34,KV23&lt;&gt;""),AND(LS23&gt;=LZ$30,LT23&gt;=LZ$34,LS23&lt;&gt;""),AND(LX23&gt;=LZ$30,LY23&gt;=LZ$34,LX23&lt;&gt;""),AND(MU23&gt;=NB$30,MV23&gt;=NB$34,MU23&lt;&gt;""),AND(MZ23&gt;=NB$30,NA23&gt;=NB$34,MZ23&lt;&gt;""),AND(NW23&gt;=OD$30,NX23&gt;=OD$34,NW23&lt;&gt;""),AND(OB23&gt;=OD$30,OC23&gt;=OD$34,OB23&lt;&gt;""),AND(OY23&gt;=PF$30,OZ23&gt;=PF$34,OY23&lt;&gt;""),AND(PD23&gt;=PF$30,PE23&gt;=PF$34,PD23&lt;&gt;""),AND(QA23&gt;=QH$30,QB23&gt;=QH$34,QA23&lt;&gt;""),AND(QF23&gt;=QH$30,QG23&gt;=QH$34,QF23&lt;&gt;""),AND(RC23&gt;=RJ$30,RD23&gt;=RJ$34,RC23&lt;&gt;""),AND(RH23&gt;=RJ$30,RI23&gt;=RJ$34,RH23&lt;&gt;""),AND(SE23&gt;=SL$30,SF23&gt;=SL$34,SE23&lt;&gt;""),AND(SJ23&gt;=SL$30,SK23&gt;=SL$34,SJ23&lt;&gt;"")),"Excellence",IF(I23="P","Worlds Team",IF(F23="P","National Team","")))))</f>
        <v/>
      </c>
      <c r="I23" s="3" t="str">
        <f>IF(OR(AND(AJ23&gt;=AN$29,AK23&gt;=AN$33,AJ23&lt;&gt;"",AI23=""),AND(AL23&gt;=AN$29,AM23&gt;=AN$33,AL23&lt;&gt;"",AI23=""),AND(BF23&gt;=BJ$29,BG23&gt;=BJ$33,BF23&lt;&gt;"",BE23=""),AND(BH23&gt;=BJ$29,BI23&gt;=BJ$33,BH23&lt;&gt;"",BE23=""),AND(CB23&gt;=CF$29,CC23&gt;=CF$33,CB23&lt;&gt;"",CA23=""),AND(CD23&gt;=CF$29,CE23&gt;=CF$33,CD23&lt;&gt;""),AND(DC23&gt;=DJ$29,DD23&gt;=DJ$33,DC23&lt;&gt;""),AND(DH23&gt;=DJ$29,DI23&gt;=DJ$33,DH23&lt;&gt;""),AND(EE23&gt;=EL$29,EF23&gt;=EL$33,EE23&lt;&gt;""),AND(EJ23&gt;=EL$29,EK23&gt;=EL$33,EJ23&lt;&gt;""),AND(FG23&gt;=FN$29,FH23&gt;=FN$33,FG23&lt;&gt;""),AND(FL23&gt;=FN$29,FM23&gt;=FN$33,FL23&lt;&gt;""),AND(GI23&gt;=GP$29,GJ23&gt;=GP$33,GI23&lt;&gt;""),AND(GN23&gt;=GP$29,GO23&gt;=GP$33,GN23&lt;&gt;""),AND(HK23&gt;=HR$29,HL23&gt;=HR$33,HK23&lt;&gt;""),AND(HP23&gt;=HR$29,HQ23&gt;=HR$33,HP23&lt;&gt;""),AND(IM23&gt;=IT$29,IN23&gt;=IT$33,IM23&lt;&gt;""),AND(IR23&gt;=IT$29,IS23&gt;=IT$33,IR23&lt;&gt;""),AND(JO23&gt;=JV$29,JP23&gt;=JV$33,JO23&lt;&gt;""),AND(JT23&gt;=JV$29,JU23&gt;=JV$33,JT23&lt;&gt;""),AND(KQ23&gt;=KX$29,KR23&gt;=KX$33,KQ23&lt;&gt;""),AND(KV23&gt;=KX$29,KW23&gt;=KX$33,KV23&lt;&gt;""),AND(LS23&gt;=LZ$29,LT23&gt;=LZ$33,LS23&lt;&gt;""),AND(LX23&gt;=LZ$29,LY23&gt;=LZ$33,LX23&lt;&gt;""),AND(MU23&gt;=NB$29,MV23&gt;=NB$33,MU23&lt;&gt;""),AND(MZ23&gt;=NB$29,NA23&gt;=NB$33,MZ23&lt;&gt;""),AND(NW23&gt;=OD$29,NX23&gt;=OD$33,NW23&lt;&gt;""),AND(OB23&gt;=OD$29,OC23&gt;=OD$33,OB23&lt;&gt;""),AND(OY23&gt;=PF$29,OZ23&gt;=PF$33,OY23&lt;&gt;""),AND(PD23&gt;=PF$29,PE23&gt;=PF$33,PD23&lt;&gt;""),AND(QA23&gt;=QH$29,QB23&gt;=QH$33,QA23&lt;&gt;""),AND(QF23&gt;=QH$29,QG23&gt;=QH$33,QF23&lt;&gt;""),AND(RC23&gt;=RJ$29,RD23&gt;=RJ$33,RC23&lt;&gt;""),AND(RH23&gt;=RJ$29,RI23&gt;=RJ$33,RH23&lt;&gt;""),AND(SE23&gt;=SL$29,SF23&gt;=SL$33,SE23&lt;&gt;""),AND(SJ23&gt;=SL$29,SK23&gt;=SL$33,SJ23&lt;&gt;"")),"P","")</f>
        <v/>
      </c>
      <c r="J23" s="8">
        <f>IF(COUNT(AK23,BG23,CC23)&gt;0,LARGE((AK23,BG23,CC23),1),0)</f>
        <v>44.1</v>
      </c>
      <c r="K23" s="8" t="str">
        <f>IF(J23=0,"",IF(J23=CC23,$BK$1,IF(J23=BG23,$AO$1,IF(J23=AK23,$S$1,""))))</f>
        <v>2025 Nationals</v>
      </c>
      <c r="L23" s="8">
        <f>IF(COUNT(AK23,BG23,CC23)&gt;1,LARGE((AK23,BG23,CC23),2),0)</f>
        <v>35.799999999999997</v>
      </c>
      <c r="M23" s="8" t="str">
        <f>IF(K23=0,"",IF(AND(L23=J23,L23=AK23,K23=BG23),$S$1,IF(AND(L23=J23,L23=AK23,L23=CC23),$S$1,IF(AND(L23=J23,L23=CC23,L23=BG23),$AO$1,IF(L23=CC23,$BK$1,IF(L23=BG23,$AO$1,IF(L23=AK23,$S$1,"")))))))</f>
        <v>2025 3rd Domestic Trial</v>
      </c>
      <c r="N23" s="8">
        <f>IF(MAX(AM23,BI23,CE23)&gt;0,MAX(AM23,BI23,CE23),0)</f>
        <v>0</v>
      </c>
      <c r="O23" s="8" t="str">
        <f>IF(N23=0,"",IF(N23=CE23,$BK$1,IF(N23=BI23,$AO$1,IF(N23=AM23,$S$1,""))))</f>
        <v/>
      </c>
      <c r="P23" s="8" t="str">
        <f>IF(MAX(CG23:CH23)&gt;0,MAX(CG23:CH23),"")</f>
        <v/>
      </c>
      <c r="Q23" s="11" t="str">
        <f>IF(P23="","",IF(P23=CG23,"("&amp;CG$2&amp;")",IF(P23=CH23,"("&amp;CH$2&amp;")")))</f>
        <v/>
      </c>
      <c r="R23" s="8" t="str">
        <f>IF(P23="","",IF(P23=CG23,IF(P23+IF(L23="",0,L23)=SF23,$RK$1,IF(P23+IF(L23="",0,L23)=RD23,$QI$1,IF(P23+IF(L23="",0,L23)=QB23,$PG$1,IF(P23+IF(L23="",0,L23)=OZ23,$OE$1,IF(P23+IF(L23="",0,L23)=NX23,$NC$1,IF(P23+IF(L23="",0,L23)=MV23,$MA$1,IF(P23+IF(L23="",0,L23)=LT23,$KY$1,IF(P23+IF(L23="",0,L23)=KR23,$JW$1,IF(P23+IF(L23="",0,L23)=JP23,$IU$1,IF(P23+IF(L23="",0,L23)=IN23,$HS$1,IF(P23+IF(L23="",0,L23)=HL23,$GQ$1,IF(P23+IF(L23="",0,L23)=GJ23,$FO$1,IF(P23+IF(L23="",0,L23)=FH23,$EM$1,IF(P23+IF(L23="",0,L23)=EF23,$DK$1,IF(P23+IF(L23="",0,L23)=DD23,$CI$1))))))))))))))),IF(P23=CH23,IF(P23+IF(N23="",0,N23)=SK23,$RK$1,IF(P23+IF(N23="",0,N23)=RI23,$QI$1,IF(P23+IF(N23="",0,N23)=QG23,$PG$1,IF(P23+IF(N23="",0,N23)=PE23,$OE$1,IF(P23+IF(N23="",0,N23)=OC23,$NC$1,IF(P23+IF(N23="",0,N23)=NA23,$MA$1,IF(P23+IF(N23="",0,N23)=LY23,$KY$1,IF(P23+IF(N23="",0,N23)=KW23,$JW$1,IF(P23+IF(N23="",0,N23)=JU23,$IU$1,IF(P23+IF(N23="",0,N23)=IS23,$HS$1,IF(P23+IF(N23="",0,N23)=HQ23,$GQ$1,IF(P23+IF(N23="",0,N23)=GO23,$FO$1,IF(P23+IF(N23="",0,N23)=FM23,$EM$1,IF(P23+IF(N23="",0,N23)=EK23,$DK$1,IF(P23+IF(N23="",0,N23)=DI23,$CI$1))))))))))))))))))</f>
        <v/>
      </c>
      <c r="S23" s="19">
        <v>15.2</v>
      </c>
      <c r="T23" s="19">
        <v>2.4</v>
      </c>
      <c r="U23" s="19">
        <v>0</v>
      </c>
      <c r="V23" s="19">
        <v>0</v>
      </c>
      <c r="W23" s="19">
        <v>15.2</v>
      </c>
      <c r="X23" s="19">
        <v>0</v>
      </c>
      <c r="Y23" s="19">
        <v>0</v>
      </c>
      <c r="Z23" s="19">
        <v>0</v>
      </c>
      <c r="AA23" s="19"/>
      <c r="AB23" s="19"/>
      <c r="AC23" s="19"/>
      <c r="AD23" s="19"/>
      <c r="AE23" s="19"/>
      <c r="AF23" s="19"/>
      <c r="AG23" s="19"/>
      <c r="AH23" s="19"/>
      <c r="AI23" s="27"/>
      <c r="AJ23" s="40">
        <f>IF(SUM(T23,X23)&gt;0,SUM(T23,X23),"")</f>
        <v>2.4</v>
      </c>
      <c r="AK23" s="40">
        <f>IF(SUM(S23:T23,V23:X23,Z23)-U23-Y23&gt;0,SUM(S23:T23,V23:X23,Z23)-U23-Y23,"")</f>
        <v>32.799999999999997</v>
      </c>
      <c r="AL23" s="40" t="str">
        <f>IF(SUM(AB23,AF23)&gt;0,SUM(AB23,AF23),"")</f>
        <v/>
      </c>
      <c r="AM23" s="40" t="str">
        <f>IF(SUM(AA23:AB23,AD23:AF23,AH23)-SUM(AC23,AG23)&gt;0,SUM(AA23:AB23,AD23:AF23,AH23)-SUM(AC23,AG23),"")</f>
        <v/>
      </c>
      <c r="AN23" s="40">
        <f>IF(SUM(AK23,AM23)&gt;0,SUM(AK23,AM23),"")</f>
        <v>32.799999999999997</v>
      </c>
      <c r="AO23" s="18">
        <v>16.600000000000001</v>
      </c>
      <c r="AP23" s="18">
        <v>6</v>
      </c>
      <c r="AQ23" s="18">
        <v>0.6</v>
      </c>
      <c r="AR23" s="18">
        <v>0</v>
      </c>
      <c r="AS23" s="18">
        <v>18.3</v>
      </c>
      <c r="AT23" s="18">
        <v>4.8</v>
      </c>
      <c r="AU23" s="18">
        <v>1</v>
      </c>
      <c r="AV23" s="18">
        <v>0</v>
      </c>
      <c r="AW23" s="18"/>
      <c r="AX23" s="18"/>
      <c r="AY23" s="18"/>
      <c r="AZ23" s="18"/>
      <c r="BA23" s="18"/>
      <c r="BB23" s="18"/>
      <c r="BC23" s="18"/>
      <c r="BD23" s="18"/>
      <c r="BE23" s="28"/>
      <c r="BF23" s="11">
        <f>IF(SUM(AP23,AT23)&gt;0,SUM(AP23,AT23),"")</f>
        <v>10.8</v>
      </c>
      <c r="BG23" s="11">
        <f>IF(SUM(AO23:AP23,AR23:AT23,AV23)-AQ23-AU23&gt;0,SUM(AO23:AP23,AR23:AT23,AV23)-AQ23-AU23,"")</f>
        <v>44.1</v>
      </c>
      <c r="BH23" s="11" t="str">
        <f>IF(SUM(AX23,BB23)&gt;0,SUM(AX23,BB23),"")</f>
        <v/>
      </c>
      <c r="BI23" s="11" t="str">
        <f>IF(SUM(AW23:AX23,AZ23:BB23,BD23)-SUM(AY23,BC23)&gt;0,SUM(AW23:AX23,AZ23:BB23,BD23)-SUM(AY23,BC23),"")</f>
        <v/>
      </c>
      <c r="BJ23" s="11">
        <f>IF(SUM(BG23,BI23)&gt;0,SUM(BG23,BI23),"")</f>
        <v>44.1</v>
      </c>
      <c r="BK23" s="19">
        <v>15.3</v>
      </c>
      <c r="BL23" s="19">
        <v>2.4</v>
      </c>
      <c r="BM23" s="19">
        <v>0</v>
      </c>
      <c r="BN23" s="19">
        <v>0</v>
      </c>
      <c r="BO23" s="19">
        <v>15.3</v>
      </c>
      <c r="BP23" s="19">
        <v>2.8</v>
      </c>
      <c r="BQ23" s="19">
        <v>0</v>
      </c>
      <c r="BR23" s="19">
        <v>0</v>
      </c>
      <c r="BS23" s="19"/>
      <c r="BT23" s="19"/>
      <c r="BU23" s="19"/>
      <c r="BV23" s="19"/>
      <c r="BW23" s="19"/>
      <c r="BX23" s="19"/>
      <c r="BY23" s="19"/>
      <c r="BZ23" s="19"/>
      <c r="CA23" s="27"/>
      <c r="CB23" s="40">
        <f>IF(SUM(BL23,BP23)&gt;0,SUM(BL23,BP23),"")</f>
        <v>5.1999999999999993</v>
      </c>
      <c r="CC23" s="40">
        <f>IF(SUM(BK23:BL23,BN23:BP23,BR23)-BM23-BQ23&gt;0,SUM(BK23:BL23,BN23:BP23,BR23)-BM23-BQ23,"")</f>
        <v>35.799999999999997</v>
      </c>
      <c r="CD23" s="40" t="str">
        <f>IF(SUM(BT23,BX23)&gt;0,SUM(BT23,BX23),"")</f>
        <v/>
      </c>
      <c r="CE23" s="40" t="str">
        <f>IF(SUM(BS23:BT23,BV23:BX23,BZ23)-SUM(BU23,BY23)&gt;0,SUM(BS23:BT23,BV23:BX23,BZ23)-SUM(BU23,BY23),"")</f>
        <v/>
      </c>
      <c r="CF23" s="40">
        <f>IF(SUM(CC23,CE23)&gt;0,SUM(CC23,CE23),"")</f>
        <v>35.799999999999997</v>
      </c>
      <c r="CG23" s="51" t="str">
        <f>IF(MAX(DD23,EF23,FH23,GJ23,HL23,IN23,JP23,KR23,LT23,MV23,NX23,OZ23,QB23,RD23,SF23)-IF(L23="",0,L23)&gt;0.001,MAX(DD23,EF23,FH23,GJ23,HL23,IN23,JP23,KR23,LT23,MV23,NX23,OZ23,QB23,RD23,SF23)-IF(L23="",0,L23),"")</f>
        <v/>
      </c>
      <c r="CH23" s="51" t="str">
        <f>IF(MAX(DI23,EK23,FM23,GO23,HQ23,IS23,JU23,KW23,LY23,NA23,OC23,PE23,QG23,RI23,SK23)-IF(N23="",0,N23)&gt;0.001,MAX(DI23,EK23,FM23,GO23,HQ23,IS23,JU23,KW23,LY23,NA23,OC23,PE23,QG23,RI23,SK23)-IF(N23="",0,N23),"")</f>
        <v/>
      </c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17"/>
      <c r="CU23" s="17"/>
      <c r="CV23" s="17"/>
      <c r="CW23" s="17"/>
      <c r="CX23" s="17"/>
      <c r="CY23" s="17"/>
      <c r="CZ23" s="17"/>
      <c r="DA23" s="17"/>
      <c r="DB23" s="17"/>
      <c r="DC23" s="40" t="str">
        <f>IF(SUM(CJ23,CN23)&gt;0,SUM(CJ23,CN23),"")</f>
        <v/>
      </c>
      <c r="DD23" s="40" t="str">
        <f>IF(SUM(CI23:CJ23,CL23:CN23,CP23)-CK23-CO23&gt;0,SUM(CI23:CJ23,CL23:CN23,CP23)-CK23-CO23,"")</f>
        <v/>
      </c>
      <c r="DE23" s="40" t="str">
        <f>IF(SUM(CQ23:CR23,CT23)-CS23&gt;0,SUM(CQ23:CR23,CT23)-CS23,"")</f>
        <v/>
      </c>
      <c r="DF23" s="40" t="str">
        <f>IF(SUM(CJ23,CN23,CR23)&gt;0,SUM(CJ23,CN23,CR23),"")</f>
        <v/>
      </c>
      <c r="DG23" s="40" t="str">
        <f>IF(SUM(DD23,DE23)&gt;0,SUM(DD23,DE23),"")</f>
        <v/>
      </c>
      <c r="DH23" s="40" t="str">
        <f>IF(SUM(CV23,CZ23)&gt;0,SUM(CV23,CZ23),"")</f>
        <v/>
      </c>
      <c r="DI23" s="40" t="str">
        <f>IF(SUM(CU23:CV23,CX23:CZ23,DB23)-SUM(CW23,DA23)&gt;0,SUM(CU23:CV23,CX23:CZ23,DB23)-SUM(CW23,DA23),"")</f>
        <v/>
      </c>
      <c r="DJ23" s="40" t="str">
        <f>IF(SUM(DD23,DE23,DI23)&gt;0,SUM(DD23,DE23,DI23),"")</f>
        <v/>
      </c>
      <c r="DK23" s="18"/>
      <c r="DL23" s="18"/>
      <c r="DM23" s="18"/>
      <c r="DN23" s="18"/>
      <c r="DO23" s="18"/>
      <c r="DP23" s="18"/>
      <c r="DQ23" s="18"/>
      <c r="DR23" s="18"/>
      <c r="DS23" s="18"/>
      <c r="DT23" s="18"/>
      <c r="DU23" s="18"/>
      <c r="DV23" s="18"/>
      <c r="DW23" s="18"/>
      <c r="DX23" s="18"/>
      <c r="DY23" s="18"/>
      <c r="DZ23" s="18"/>
      <c r="EA23" s="18"/>
      <c r="EB23" s="18"/>
      <c r="EC23" s="18"/>
      <c r="ED23" s="18"/>
      <c r="EE23" s="11" t="str">
        <f>IF(SUM(DL23,DP23)&gt;0,SUM(DL23,DP23),"")</f>
        <v/>
      </c>
      <c r="EF23" s="11" t="str">
        <f>IF(SUM(DK23:DL23,DN23:DP23,DR23)-DM23-DQ23&gt;0,SUM(DK23:DL23,DN23:DP23,DR23)-DM23-DQ23,"")</f>
        <v/>
      </c>
      <c r="EG23" s="11" t="str">
        <f>IF(SUM(DS23:DT23,DV23)-DU23&gt;0,SUM(DS23:DT23,DV23)-DU23,"")</f>
        <v/>
      </c>
      <c r="EH23" s="11" t="str">
        <f>IF(SUM(DL23,DP23,DT23)&gt;0,SUM(DL23,DP23,DT23),"")</f>
        <v/>
      </c>
      <c r="EI23" s="11" t="str">
        <f>IF(SUM(EF23,EG23)&gt;0,SUM(EF23,EG23),"")</f>
        <v/>
      </c>
      <c r="EJ23" s="11" t="str">
        <f>IF(SUM(DX23,EB23)&gt;0,SUM(DX23,EB23),"")</f>
        <v/>
      </c>
      <c r="EK23" s="11" t="str">
        <f>IF(SUM(DW23:DX23,DZ23:EB23,ED23)-SUM(DY23,EC23)&gt;0,SUM(DW23:DX23,DZ23:EB23,ED23)-SUM(DY23,EC23),"")</f>
        <v/>
      </c>
      <c r="EL23" s="11" t="str">
        <f>IF(SUM(EF23,EG23,EK23)&gt;0,SUM(EF23,EG23,EK23),"")</f>
        <v/>
      </c>
      <c r="EM23" s="17"/>
      <c r="EN23" s="17"/>
      <c r="EO23" s="17"/>
      <c r="EP23" s="17"/>
      <c r="EQ23" s="17"/>
      <c r="ER23" s="17"/>
      <c r="ES23" s="17"/>
      <c r="ET23" s="17"/>
      <c r="EU23" s="17"/>
      <c r="EV23" s="17"/>
      <c r="EW23" s="17"/>
      <c r="EX23" s="17"/>
      <c r="EY23" s="17"/>
      <c r="EZ23" s="17"/>
      <c r="FA23" s="17"/>
      <c r="FB23" s="17"/>
      <c r="FC23" s="17"/>
      <c r="FD23" s="17"/>
      <c r="FE23" s="17"/>
      <c r="FF23" s="17"/>
      <c r="FG23" s="40" t="str">
        <f>IF(SUM(EN23,ER23)&gt;0,SUM(EN23,ER23),"")</f>
        <v/>
      </c>
      <c r="FH23" s="40" t="str">
        <f>IF(SUM(EM23:EN23,EP23:ER23,ET23)-EO23-ES23&gt;0,SUM(EM23:EN23,EP23:ER23,ET23)-EO23-ES23,"")</f>
        <v/>
      </c>
      <c r="FI23" s="40" t="str">
        <f>IF(SUM(EU23:EV23,EX23)-EW23&gt;0,SUM(EU23:EV23,EX23)-EW23,"")</f>
        <v/>
      </c>
      <c r="FJ23" s="40" t="str">
        <f>IF(SUM(EN23,ER23,EV23)&gt;0,SUM(EN23,ER23,EV23),"")</f>
        <v/>
      </c>
      <c r="FK23" s="40" t="str">
        <f>IF(SUM(FH23,FI23)&gt;0,SUM(FH23,FI23),"")</f>
        <v/>
      </c>
      <c r="FL23" s="40" t="str">
        <f>IF(SUM(EZ23,FD23)&gt;0,SUM(EZ23,FD23),"")</f>
        <v/>
      </c>
      <c r="FM23" s="40" t="str">
        <f>IF(SUM(EY23:EZ23,FB23:FD23,FF23)-SUM(FA23,FE23)&gt;0,SUM(EY23:EZ23,FB23:FD23,FF23)-SUM(FA23,FE23),"")</f>
        <v/>
      </c>
      <c r="FN23" s="40" t="str">
        <f>IF(SUM(FH23,FI23,FM23)&gt;0,SUM(FH23,FI23,FM23),"")</f>
        <v/>
      </c>
      <c r="FO23" s="18"/>
      <c r="FP23" s="18"/>
      <c r="FQ23" s="18"/>
      <c r="FR23" s="18"/>
      <c r="FS23" s="18"/>
      <c r="FT23" s="18"/>
      <c r="FU23" s="18"/>
      <c r="FV23" s="18"/>
      <c r="FW23" s="18"/>
      <c r="FX23" s="18"/>
      <c r="FY23" s="18"/>
      <c r="FZ23" s="18"/>
      <c r="GA23" s="18"/>
      <c r="GB23" s="18"/>
      <c r="GC23" s="18"/>
      <c r="GD23" s="18"/>
      <c r="GE23" s="18"/>
      <c r="GF23" s="18"/>
      <c r="GG23" s="18"/>
      <c r="GH23" s="18"/>
      <c r="GI23" s="11" t="str">
        <f>IF(SUM(FP23,FT23)&gt;0,SUM(FP23,FT23),"")</f>
        <v/>
      </c>
      <c r="GJ23" s="11" t="str">
        <f>IF(SUM(FO23:FP23,FR23:FT23,FV23)-FQ23-FU23&gt;0,SUM(FO23:FP23,FR23:FT23,FV23)-FQ23-FU23,"")</f>
        <v/>
      </c>
      <c r="GK23" s="11" t="str">
        <f>IF(SUM(FW23:FX23,FZ23)-FY23&gt;0,SUM(FW23:FX23,FZ23)-FY23,"")</f>
        <v/>
      </c>
      <c r="GL23" s="11" t="str">
        <f>IF(SUM(FP23,FT23,FX23)&gt;0,SUM(FP23,FT23,FX23),"")</f>
        <v/>
      </c>
      <c r="GM23" s="11" t="str">
        <f>IF(SUM(GJ23,GK23)&gt;0,SUM(GJ23,GK23),"")</f>
        <v/>
      </c>
      <c r="GN23" s="11" t="str">
        <f>IF(SUM(GB23,GF23)&gt;0,SUM(GB23,GF23),"")</f>
        <v/>
      </c>
      <c r="GO23" s="11" t="str">
        <f>IF(SUM(GA23:GB23,GD23:GF23,GH23)-SUM(GC23,GG23)&gt;0,SUM(GA23:GB23,GD23:GF23,GH23)-SUM(GC23,GG23),"")</f>
        <v/>
      </c>
      <c r="GP23" s="11" t="str">
        <f>IF(SUM(GJ23,GK23,GO23)&gt;0,SUM(GJ23,GK23,GO23),"")</f>
        <v/>
      </c>
      <c r="GQ23" s="17"/>
      <c r="GR23" s="17"/>
      <c r="GS23" s="17"/>
      <c r="GT23" s="17"/>
      <c r="GU23" s="17"/>
      <c r="GV23" s="17"/>
      <c r="GW23" s="17"/>
      <c r="GX23" s="17"/>
      <c r="GY23" s="17"/>
      <c r="GZ23" s="17"/>
      <c r="HA23" s="17"/>
      <c r="HB23" s="17"/>
      <c r="HC23" s="17"/>
      <c r="HD23" s="17"/>
      <c r="HE23" s="17"/>
      <c r="HF23" s="17"/>
      <c r="HG23" s="17"/>
      <c r="HH23" s="17"/>
      <c r="HI23" s="17"/>
      <c r="HJ23" s="17"/>
      <c r="HK23" s="40" t="str">
        <f>IF(SUM(GR23,GV23)&gt;0,SUM(GR23,GV23),"")</f>
        <v/>
      </c>
      <c r="HL23" s="40" t="str">
        <f>IF(SUM(GQ23:GR23,GT23:GV23,GX23)-GS23-GW23&gt;0,SUM(GQ23:GR23,GT23:GV23,GX23)-GS23-GW23,"")</f>
        <v/>
      </c>
      <c r="HM23" s="40" t="str">
        <f>IF(SUM(GY23:GZ23,HB23)-HA23&gt;0,SUM(GY23:GZ23,HB23)-HA23,"")</f>
        <v/>
      </c>
      <c r="HN23" s="40" t="str">
        <f>IF(SUM(GR23,GV23,GZ23)&gt;0,SUM(GR23,GV23,GZ23),"")</f>
        <v/>
      </c>
      <c r="HO23" s="40" t="str">
        <f>IF(SUM(HL23,HM23)&gt;0,SUM(HL23,HM23),"")</f>
        <v/>
      </c>
      <c r="HP23" s="40" t="str">
        <f>IF(SUM(HD23,HH23)&gt;0,SUM(HD23,HH23),"")</f>
        <v/>
      </c>
      <c r="HQ23" s="40" t="str">
        <f>IF(SUM(HC23:HD23,HF23:HH23,HJ23)-SUM(HE23,HI23)&gt;0,SUM(HC23:HD23,HF23:HH23,HJ23)-SUM(HE23,HI23),"")</f>
        <v/>
      </c>
      <c r="HR23" s="40" t="str">
        <f>IF(SUM(HL23,HM23,HQ23)&gt;0,SUM(HL23,HM23,HQ23),"")</f>
        <v/>
      </c>
      <c r="HS23" s="18"/>
      <c r="HT23" s="18"/>
      <c r="HU23" s="18"/>
      <c r="HV23" s="18"/>
      <c r="HW23" s="18"/>
      <c r="HX23" s="18"/>
      <c r="HY23" s="18"/>
      <c r="HZ23" s="18"/>
      <c r="IA23" s="18"/>
      <c r="IB23" s="18"/>
      <c r="IC23" s="18"/>
      <c r="ID23" s="18"/>
      <c r="IE23" s="18"/>
      <c r="IF23" s="18"/>
      <c r="IG23" s="18"/>
      <c r="IH23" s="18"/>
      <c r="II23" s="18"/>
      <c r="IJ23" s="18"/>
      <c r="IK23" s="18"/>
      <c r="IL23" s="18"/>
      <c r="IM23" s="11" t="str">
        <f>IF(SUM(HT23,HX23)&gt;0,SUM(HT23,HX23),"")</f>
        <v/>
      </c>
      <c r="IN23" s="11" t="str">
        <f>IF(SUM(HS23:HT23,HV23:HX23,HZ23)-HU23-HY23&gt;0,SUM(HS23:HT23,HV23:HX23,HZ23)-HU23-HY23,"")</f>
        <v/>
      </c>
      <c r="IO23" s="11" t="str">
        <f>IF(SUM(IA23:IB23,ID23)-IC23&gt;0,SUM(IA23:IB23,ID23)-IC23,"")</f>
        <v/>
      </c>
      <c r="IP23" s="11" t="str">
        <f>IF(SUM(HT23,HX23,IB23)&gt;0,SUM(HT23,HX23,IB23),"")</f>
        <v/>
      </c>
      <c r="IQ23" s="11" t="str">
        <f>IF(SUM(IN23,IO23)&gt;0,SUM(IN23,IO23),"")</f>
        <v/>
      </c>
      <c r="IR23" s="11" t="str">
        <f>IF(SUM(IF23,IJ23)&gt;0,SUM(IF23,IJ23),"")</f>
        <v/>
      </c>
      <c r="IS23" s="11" t="str">
        <f>IF(SUM(IE23:IF23,IH23:IJ23,IL23)-SUM(IG23,IK23)&gt;0,SUM(IE23:IF23,IH23:IJ23,IL23)-SUM(IG23,IK23),"")</f>
        <v/>
      </c>
      <c r="IT23" s="11" t="str">
        <f>IF(SUM(IN23,IO23,IS23)&gt;0,SUM(IN23,IO23,IS23),"")</f>
        <v/>
      </c>
      <c r="IU23" s="17"/>
      <c r="IV23" s="17"/>
      <c r="IW23" s="17"/>
      <c r="IX23" s="17"/>
      <c r="IY23" s="17"/>
      <c r="IZ23" s="17"/>
      <c r="JA23" s="17"/>
      <c r="JB23" s="17"/>
      <c r="JC23" s="17"/>
      <c r="JD23" s="17"/>
      <c r="JE23" s="17"/>
      <c r="JF23" s="17"/>
      <c r="JG23" s="17"/>
      <c r="JH23" s="17"/>
      <c r="JI23" s="17"/>
      <c r="JJ23" s="17"/>
      <c r="JK23" s="17"/>
      <c r="JL23" s="17"/>
      <c r="JM23" s="17"/>
      <c r="JN23" s="17"/>
      <c r="JO23" s="40" t="str">
        <f>IF(SUM(IV23,IZ23)&gt;0,SUM(IV23,IZ23),"")</f>
        <v/>
      </c>
      <c r="JP23" s="40" t="str">
        <f>IF(SUM(IU23:IV23,IX23:IZ23,JB23)-IW23-JA23&gt;0,SUM(IU23:IV23,IX23:IZ23,JB23)-IW23-JA23,"")</f>
        <v/>
      </c>
      <c r="JQ23" s="40" t="str">
        <f>IF(SUM(JC23:JD23,JF23)-JE23&gt;0,SUM(JC23:JD23,JF23)-JE23,"")</f>
        <v/>
      </c>
      <c r="JR23" s="40" t="str">
        <f>IF(SUM(IV23,IZ23,JD23)&gt;0,SUM(IV23,IZ23,JD23),"")</f>
        <v/>
      </c>
      <c r="JS23" s="40" t="str">
        <f>IF(SUM(JP23,JQ23)&gt;0,SUM(JP23,JQ23),"")</f>
        <v/>
      </c>
      <c r="JT23" s="40" t="str">
        <f>IF(SUM(JH23,JL23)&gt;0,SUM(JH23,JL23),"")</f>
        <v/>
      </c>
      <c r="JU23" s="40" t="str">
        <f>IF(SUM(JG23:JH23,JJ23:JL23,JN23)-SUM(JI23,JM23)&gt;0,SUM(JG23:JH23,JJ23:JL23,JN23)-SUM(JI23,JM23),"")</f>
        <v/>
      </c>
      <c r="JV23" s="40" t="str">
        <f>IF(SUM(JP23,JQ23,JU23)&gt;0,SUM(JP23,JQ23,JU23),"")</f>
        <v/>
      </c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8"/>
      <c r="KM23" s="18"/>
      <c r="KN23" s="18"/>
      <c r="KO23" s="18"/>
      <c r="KP23" s="18"/>
      <c r="KQ23" s="11" t="str">
        <f>IF(SUM(JX23,KB23)&gt;0,SUM(JX23,KB23),"")</f>
        <v/>
      </c>
      <c r="KR23" s="11" t="str">
        <f>IF(SUM(JW23:JX23,JZ23:KB23,KD23)-JY23-KC23&gt;0,SUM(JW23:JX23,JZ23:KB23,KD23)-JY23-KC23,"")</f>
        <v/>
      </c>
      <c r="KS23" s="11" t="str">
        <f>IF(SUM(KE23:KF23,KH23)-KG23&gt;0,SUM(KE23:KF23,KH23)-KG23,"")</f>
        <v/>
      </c>
      <c r="KT23" s="11" t="str">
        <f>IF(SUM(JX23,KB23,KF23)&gt;0,SUM(JX23,KB23,KF23),"")</f>
        <v/>
      </c>
      <c r="KU23" s="11" t="str">
        <f>IF(SUM(KR23,KS23)&gt;0,SUM(KR23,KS23),"")</f>
        <v/>
      </c>
      <c r="KV23" s="11" t="str">
        <f>IF(SUM(KJ23,KN23)&gt;0,SUM(KJ23,KN23),"")</f>
        <v/>
      </c>
      <c r="KW23" s="11" t="str">
        <f>IF(SUM(KI23:KJ23,KL23:KN23,KP23)-SUM(KK23,KO23)&gt;0,SUM(KI23:KJ23,KL23:KN23,KP23)-SUM(KK23,KO23),"")</f>
        <v/>
      </c>
      <c r="KX23" s="11" t="str">
        <f>IF(SUM(KR23,KS23,KW23)&gt;0,SUM(KR23,KS23,KW23),"")</f>
        <v/>
      </c>
      <c r="KY23" s="17"/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40" t="str">
        <f>IF(SUM(KZ23,LD23)&gt;0,SUM(KZ23,LD23),"")</f>
        <v/>
      </c>
      <c r="LT23" s="40" t="str">
        <f>IF(SUM(KY23:KZ23,LB23:LD23,LF23)-LA23-LE23&gt;0,SUM(KY23:KZ23,LB23:LD23,LF23)-LA23-LE23,"")</f>
        <v/>
      </c>
      <c r="LU23" s="40" t="str">
        <f>IF(SUM(LG23:LH23,LJ23)-LI23&gt;0,SUM(LG23:LH23,LJ23)-LI23,"")</f>
        <v/>
      </c>
      <c r="LV23" s="40" t="str">
        <f>IF(SUM(KZ23,LD23,LH23)&gt;0,SUM(KZ23,LD23,LH23),"")</f>
        <v/>
      </c>
      <c r="LW23" s="40" t="str">
        <f>IF(SUM(LT23,LU23)&gt;0,SUM(LT23,LU23),"")</f>
        <v/>
      </c>
      <c r="LX23" s="40" t="str">
        <f>IF(SUM(LL23,LP23)&gt;0,SUM(LL23,LP23),"")</f>
        <v/>
      </c>
      <c r="LY23" s="40" t="str">
        <f>IF(SUM(LK23:LL23,LN23:LP23,LR23)-SUM(LM23,LQ23)&gt;0,SUM(LK23:LL23,LN23:LP23,LR23)-SUM(LM23,LQ23),"")</f>
        <v/>
      </c>
      <c r="LZ23" s="40" t="str">
        <f>IF(SUM(LT23,LU23,LY23)&gt;0,SUM(LT23,LU23,LY23),"")</f>
        <v/>
      </c>
      <c r="MA23" s="18"/>
      <c r="MB23" s="18"/>
      <c r="MC23" s="18"/>
      <c r="MD23" s="18"/>
      <c r="ME23" s="18"/>
      <c r="MF23" s="18"/>
      <c r="MG23" s="18"/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1" t="str">
        <f>IF(SUM(MB23,MF23)&gt;0,SUM(MB23,MF23),"")</f>
        <v/>
      </c>
      <c r="MV23" s="11" t="str">
        <f>IF(SUM(MA23:MB23,MD23:MF23,MH23)-MC23-MG23&gt;0,SUM(MA23:MB23,MD23:MF23,MH23)-MC23-MG23,"")</f>
        <v/>
      </c>
      <c r="MW23" s="11" t="str">
        <f>IF(SUM(MI23:MJ23,ML23)-MK23&gt;0,SUM(MI23:MJ23,ML23)-MK23,"")</f>
        <v/>
      </c>
      <c r="MX23" s="11" t="str">
        <f>IF(SUM(MB23,MF23,MJ23)&gt;0,SUM(MB23,MF23,MJ23),"")</f>
        <v/>
      </c>
      <c r="MY23" s="11" t="str">
        <f>IF(SUM(MV23,MW23)&gt;0,SUM(MV23,MW23),"")</f>
        <v/>
      </c>
      <c r="MZ23" s="11" t="str">
        <f>IF(SUM(MN23,MR23)&gt;0,SUM(MN23,MR23),"")</f>
        <v/>
      </c>
      <c r="NA23" s="11" t="str">
        <f>IF(SUM(MM23:MN23,MP23:MR23,MT23)-SUM(MO23,MS23)&gt;0,SUM(MM23:MN23,MP23:MR23,MT23)-SUM(MO23,MS23),"")</f>
        <v/>
      </c>
      <c r="NB23" s="11" t="str">
        <f>IF(SUM(MV23,MW23,NA23)&gt;0,SUM(MV23,MW23,NA23),"")</f>
        <v/>
      </c>
      <c r="NC23" s="17"/>
      <c r="ND23" s="17"/>
      <c r="NE23" s="17"/>
      <c r="NF23" s="17"/>
      <c r="NG23" s="17"/>
      <c r="NH23" s="17"/>
      <c r="NI23" s="17"/>
      <c r="NJ23" s="17"/>
      <c r="NK23" s="17"/>
      <c r="NL23" s="17"/>
      <c r="NM23" s="17"/>
      <c r="NN23" s="17"/>
      <c r="NO23" s="17"/>
      <c r="NP23" s="17"/>
      <c r="NQ23" s="17"/>
      <c r="NR23" s="17"/>
      <c r="NS23" s="17"/>
      <c r="NT23" s="17"/>
      <c r="NU23" s="17"/>
      <c r="NV23" s="17"/>
      <c r="NW23" s="40" t="str">
        <f>IF(SUM(ND23,NH23)&gt;0,SUM(ND23,NH23),"")</f>
        <v/>
      </c>
      <c r="NX23" s="40" t="str">
        <f>IF(SUM(NC23:ND23,NF23:NH23,NJ23)-NE23-NI23&gt;0,SUM(NC23:ND23,NF23:NH23,NJ23)-NE23-NI23,"")</f>
        <v/>
      </c>
      <c r="NY23" s="40" t="str">
        <f>IF(SUM(NK23:NL23,NN23)-NM23&gt;0,SUM(NK23:NL23,NN23)-NM23,"")</f>
        <v/>
      </c>
      <c r="NZ23" s="40" t="str">
        <f>IF(SUM(ND23,NH23,NL23)&gt;0,SUM(ND23,NH23,NL23),"")</f>
        <v/>
      </c>
      <c r="OA23" s="40" t="str">
        <f>IF(SUM(NX23,NY23)&gt;0,SUM(NX23,NY23),"")</f>
        <v/>
      </c>
      <c r="OB23" s="40" t="str">
        <f>IF(SUM(NP23,NT23)&gt;0,SUM(NP23,NT23),"")</f>
        <v/>
      </c>
      <c r="OC23" s="40" t="str">
        <f>IF(SUM(NO23:NP23,NR23:NT23,NV23)-SUM(NQ23,NU23)&gt;0,SUM(NO23:NP23,NR23:NT23,NV23)-SUM(NQ23,NU23),"")</f>
        <v/>
      </c>
      <c r="OD23" s="40" t="str">
        <f>IF(SUM(NX23,NY23,OC23)&gt;0,SUM(NX23,NY23,OC23),"")</f>
        <v/>
      </c>
      <c r="OE23" s="18"/>
      <c r="OF23" s="18"/>
      <c r="OG23" s="18"/>
      <c r="OH23" s="18"/>
      <c r="OI23" s="18"/>
      <c r="OJ23" s="18"/>
      <c r="OK23" s="18"/>
      <c r="OL23" s="18"/>
      <c r="OM23" s="18"/>
      <c r="ON23" s="18"/>
      <c r="OO23" s="18"/>
      <c r="OP23" s="18"/>
      <c r="OQ23" s="18"/>
      <c r="OR23" s="18"/>
      <c r="OS23" s="18"/>
      <c r="OT23" s="18"/>
      <c r="OU23" s="18"/>
      <c r="OV23" s="18"/>
      <c r="OW23" s="18"/>
      <c r="OX23" s="18"/>
      <c r="OY23" s="11" t="str">
        <f>IF(SUM(OF23,OJ23)&gt;0,SUM(OF23,OJ23),"")</f>
        <v/>
      </c>
      <c r="OZ23" s="11" t="str">
        <f>IF(SUM(OE23:OF23,OH23:OJ23,OL23)-OG23-OK23&gt;0,SUM(OE23:OF23,OH23:OJ23,OL23)-OG23-OK23,"")</f>
        <v/>
      </c>
      <c r="PA23" s="11" t="str">
        <f>IF(SUM(OM23:ON23,OP23)-OO23&gt;0,SUM(OM23:ON23,OP23)-OO23,"")</f>
        <v/>
      </c>
      <c r="PB23" s="11" t="str">
        <f>IF(SUM(OF23,OJ23,ON23)&gt;0,SUM(OF23,OJ23,ON23),"")</f>
        <v/>
      </c>
      <c r="PC23" s="11" t="str">
        <f>IF(SUM(OZ23,PA23)&gt;0,SUM(OZ23,PA23),"")</f>
        <v/>
      </c>
      <c r="PD23" s="11" t="str">
        <f>IF(SUM(OR23,OV23)&gt;0,SUM(OR23,OV23),"")</f>
        <v/>
      </c>
      <c r="PE23" s="11" t="str">
        <f>IF(SUM(OQ23:OR23,OT23:OV23,OX23)-SUM(OS23,OW23)&gt;0,SUM(OQ23:OR23,OT23:OV23,OX23)-SUM(OS23,OW23),"")</f>
        <v/>
      </c>
      <c r="PF23" s="11" t="str">
        <f>IF(SUM(OZ23,PA23,PE23)&gt;0,SUM(OZ23,PA23,PE23),"")</f>
        <v/>
      </c>
      <c r="PG23" s="17"/>
      <c r="PH23" s="17"/>
      <c r="PI23" s="17"/>
      <c r="PJ23" s="17"/>
      <c r="PK23" s="17"/>
      <c r="PL23" s="17"/>
      <c r="PM23" s="17"/>
      <c r="PN23" s="17"/>
      <c r="PO23" s="17"/>
      <c r="PP23" s="17"/>
      <c r="PQ23" s="17"/>
      <c r="PR23" s="17"/>
      <c r="PS23" s="17"/>
      <c r="PT23" s="17"/>
      <c r="PU23" s="17"/>
      <c r="PV23" s="17"/>
      <c r="PW23" s="17"/>
      <c r="PX23" s="17"/>
      <c r="PY23" s="17"/>
      <c r="PZ23" s="17"/>
      <c r="QA23" s="40" t="str">
        <f>IF(SUM(PH23,PL23)&gt;0,SUM(PH23,PL23),"")</f>
        <v/>
      </c>
      <c r="QB23" s="40" t="str">
        <f>IF(SUM(PG23:PH23,PJ23:PL23,PN23)-PI23-PM23&gt;0,SUM(PG23:PH23,PJ23:PL23,PN23)-PI23-PM23,"")</f>
        <v/>
      </c>
      <c r="QC23" s="40" t="str">
        <f>IF(SUM(PO23:PP23,PR23)-PQ23&gt;0,SUM(PO23:PP23,PR23)-PQ23,"")</f>
        <v/>
      </c>
      <c r="QD23" s="40" t="str">
        <f>IF(SUM(PH23,PL23,PP23)&gt;0,SUM(PH23,PL23,PP23),"")</f>
        <v/>
      </c>
      <c r="QE23" s="40" t="str">
        <f>IF(SUM(QB23,QC23)&gt;0,SUM(QB23,QC23),"")</f>
        <v/>
      </c>
      <c r="QF23" s="40" t="str">
        <f>IF(SUM(PT23,PX23)&gt;0,SUM(PT23,PX23),"")</f>
        <v/>
      </c>
      <c r="QG23" s="40" t="str">
        <f>IF(SUM(PS23:PT23,PV23:PX23,PZ23)-SUM(PU23,PY23)&gt;0,SUM(PS23:PT23,PV23:PX23,PZ23)-SUM(PU23,PY23),"")</f>
        <v/>
      </c>
      <c r="QH23" s="40" t="str">
        <f>IF(SUM(QB23,QC23,QG23)&gt;0,SUM(QB23,QC23,QG23),"")</f>
        <v/>
      </c>
      <c r="QI23" s="18"/>
      <c r="QJ23" s="18"/>
      <c r="QK23" s="18"/>
      <c r="QL23" s="18"/>
      <c r="QM23" s="18"/>
      <c r="QN23" s="18"/>
      <c r="QO23" s="18"/>
      <c r="QP23" s="18"/>
      <c r="QQ23" s="18"/>
      <c r="QR23" s="18"/>
      <c r="QS23" s="18"/>
      <c r="QT23" s="18"/>
      <c r="QU23" s="18"/>
      <c r="QV23" s="18"/>
      <c r="QW23" s="18"/>
      <c r="QX23" s="18"/>
      <c r="QY23" s="18"/>
      <c r="QZ23" s="18"/>
      <c r="RA23" s="18"/>
      <c r="RB23" s="18"/>
      <c r="RC23" s="11" t="str">
        <f>IF(SUM(QJ23,QN23)&gt;0,SUM(QJ23,QN23),"")</f>
        <v/>
      </c>
      <c r="RD23" s="11" t="str">
        <f>IF(SUM(QI23:QJ23,QL23:QN23,QP23)-QK23-QO23&gt;0,SUM(QI23:QJ23,QL23:QN23,QP23)-QK23-QO23,"")</f>
        <v/>
      </c>
      <c r="RE23" s="11" t="str">
        <f>IF(SUM(QQ23:QR23,QT23)-QS23&gt;0,SUM(QQ23:QR23,QT23)-QS23,"")</f>
        <v/>
      </c>
      <c r="RF23" s="11" t="str">
        <f>IF(SUM(QJ23,QN23,QR23)&gt;0,SUM(QJ23,QN23,QR23),"")</f>
        <v/>
      </c>
      <c r="RG23" s="11" t="str">
        <f>IF(SUM(RD23,RE23)&gt;0,SUM(RD23,RE23),"")</f>
        <v/>
      </c>
      <c r="RH23" s="11" t="str">
        <f>IF(SUM(QV23,QZ23)&gt;0,SUM(QV23,QZ23),"")</f>
        <v/>
      </c>
      <c r="RI23" s="11" t="str">
        <f>IF(SUM(QU23:QV23,QX23:QZ23,RB23)-SUM(QW23,RA23)&gt;0,SUM(QU23:QV23,QX23:QZ23,RB23)-SUM(QW23,RA23),"")</f>
        <v/>
      </c>
      <c r="RJ23" s="11" t="str">
        <f>IF(SUM(RD23,RE23,RI23)&gt;0,SUM(RD23,RE23,RI23),"")</f>
        <v/>
      </c>
      <c r="RK23" s="17"/>
      <c r="RL23" s="17"/>
      <c r="RM23" s="17"/>
      <c r="RN23" s="17"/>
      <c r="RO23" s="17"/>
      <c r="RP23" s="17"/>
      <c r="RQ23" s="17"/>
      <c r="RR23" s="17"/>
      <c r="RS23" s="17"/>
      <c r="RT23" s="17"/>
      <c r="RU23" s="17"/>
      <c r="RV23" s="17"/>
      <c r="RW23" s="17"/>
      <c r="RX23" s="17"/>
      <c r="RY23" s="17"/>
      <c r="RZ23" s="17"/>
      <c r="SA23" s="17"/>
      <c r="SB23" s="17"/>
      <c r="SC23" s="17"/>
      <c r="SD23" s="17"/>
      <c r="SE23" s="40" t="str">
        <f>IF(SUM(RL23,RP23)&gt;0,SUM(RL23,RP23),"")</f>
        <v/>
      </c>
      <c r="SF23" s="40" t="str">
        <f>IF(SUM(RK23:RL23,RN23:RP23,RR23)-RM23-RQ23&gt;0,SUM(RK23:RL23,RN23:RP23,RR23)-RM23-RQ23,"")</f>
        <v/>
      </c>
      <c r="SG23" s="40" t="str">
        <f>IF(SUM(RS23:RT23,RV23)-RU23&gt;0,SUM(RS23:RT23,RV23)-RU23,"")</f>
        <v/>
      </c>
      <c r="SH23" s="40" t="str">
        <f>IF(SUM(RL23,RP23,RT23)&gt;0,SUM(RL23,RP23,RT23),"")</f>
        <v/>
      </c>
      <c r="SI23" s="40" t="str">
        <f>IF(SUM(SF23,SG23)&gt;0,SUM(SF23,SG23),"")</f>
        <v/>
      </c>
      <c r="SJ23" s="40" t="str">
        <f>IF(SUM(RX23,SB23)&gt;0,SUM(RX23,SB23),"")</f>
        <v/>
      </c>
      <c r="SK23" s="40" t="str">
        <f>IF(SUM(RW23:RX23,RZ23:SB23,SD23)-SUM(RY23,SC23)&gt;0,SUM(RW23:RX23,RZ23:SB23,SD23)-SUM(RY23,SC23),"")</f>
        <v/>
      </c>
      <c r="SL23" s="40" t="str">
        <f>IF(SUM(SF23,SG23,SK23)&gt;0,SUM(SF23,SG23,SK23),"")</f>
        <v/>
      </c>
      <c r="SM23" s="26">
        <f>IF($CA23="P",BK23,(BK23+AO23)/2)</f>
        <v>15.950000000000001</v>
      </c>
      <c r="SN23" s="26">
        <f>IF($CA23="P",BL23,(BL23+AP23)/2)</f>
        <v>4.2</v>
      </c>
      <c r="SO23" s="26">
        <f>IF($CA23="P",BM23,(BM23+AQ23)/2)</f>
        <v>0.3</v>
      </c>
      <c r="SP23" s="26">
        <f>IF($CA23="P",BN23,(BN23+AR23)/2)</f>
        <v>0</v>
      </c>
      <c r="SQ23" s="26">
        <f>IF($CA23="P",BO23,(BO23+AS23)/2)</f>
        <v>16.8</v>
      </c>
      <c r="SR23" s="26">
        <f>IF($CA23="P",BP23,(BP23+AT23)/2)</f>
        <v>3.8</v>
      </c>
      <c r="SS23" s="26">
        <f>IF($CA23="P",BQ23,(BQ23+AU23)/2)</f>
        <v>0.5</v>
      </c>
      <c r="ST23" s="26">
        <f>IF($CA23="P",BR23,(BR23+AV23)/2)</f>
        <v>0</v>
      </c>
      <c r="SU23" s="26">
        <f>IF($CA23="P",BS23,(BS23+AW23)/2)</f>
        <v>0</v>
      </c>
      <c r="SV23" s="26">
        <f>IF($CA23="P",BT23,(BT23+AX23)/2)</f>
        <v>0</v>
      </c>
      <c r="SW23" s="26">
        <f>IF($CA23="P",BU23,(BU23+AY23)/2)</f>
        <v>0</v>
      </c>
      <c r="SX23" s="26">
        <f>IF($CA23="P",BV23,(BV23+AZ23)/2)</f>
        <v>0</v>
      </c>
      <c r="SY23" s="26">
        <f>IF($CA23="P",BW23,(BW23+BA23)/2)</f>
        <v>0</v>
      </c>
      <c r="SZ23" s="26">
        <f>IF($CA23="P",BX23,(BX23+BB23)/2)</f>
        <v>0</v>
      </c>
      <c r="TA23" s="26">
        <f>IF($CA23="P",BY23,(BY23+BC23)/2)</f>
        <v>0</v>
      </c>
      <c r="TB23" s="26">
        <f>IF($CA23="P",BZ23,(BZ23+BD23)/2)</f>
        <v>0</v>
      </c>
      <c r="TC23" s="28" t="s">
        <v>53</v>
      </c>
      <c r="TD23" s="11">
        <f>IF(SUM(SN23,SR23)&gt;0,SUM(SN23,SR23),"")</f>
        <v>8</v>
      </c>
      <c r="TE23" s="11">
        <f>IF(SUM(SM23:SN23,SP23:SR23,ST23)-SO23-SS23&gt;0,SUM(SM23:SN23,SP23:SR23,ST23)-SO23-SS23,"")</f>
        <v>39.950000000000003</v>
      </c>
      <c r="TF23" s="11" t="str">
        <f>IF(SUM(SV23,SZ23)&gt;0,SUM(SV23,SZ23),"")</f>
        <v/>
      </c>
      <c r="TG23" s="11" t="str">
        <f>IF(SUM(SU23:SV23,SX23:SZ23,TB23)-SUM(SW23,TA23)&gt;0,SUM(SU23:SV23,SX23:SZ23,TB23)-SUM(SW23,TA23),"")</f>
        <v/>
      </c>
      <c r="TH23" s="11">
        <f>IF(SUM(TE23,TG23)&gt;0,SUM(TE23,TG23),"")</f>
        <v>39.950000000000003</v>
      </c>
    </row>
    <row r="24" spans="1:528" x14ac:dyDescent="0.2">
      <c r="A24" s="4" t="str" cm="1">
        <f t="array" ref="A24">IF(AND(H24&lt;&gt;"",H24&lt;&gt;"No DD"),SUMPRODUCT((H$4:H$26&lt;&gt;"")*(H$4:H$26&lt;&gt;"No DD")*(E$4:E$26&gt;E24))+1,IF(H24="No DD",SUMPRODUCT((H$4:H$26="No DD")*(E$4:E$26&gt;E24))+1+SUMPRODUCT((H$4:H$26&lt;&gt;"")*(H$4:H$26&lt;&gt;"No DD")),""))</f>
        <v/>
      </c>
      <c r="B24" s="5" t="s">
        <v>148</v>
      </c>
      <c r="C24" s="4" t="s">
        <v>5</v>
      </c>
      <c r="D24" s="4">
        <v>1999</v>
      </c>
      <c r="E24" s="9">
        <f>SUM(J24:P24)+SUM(J24:M24)*0.0000001+SUM(J24)*0.0000000000001</f>
        <v>60.200006020004103</v>
      </c>
      <c r="F24" s="3" t="str">
        <f>IF(OR(AND(AJ24&gt;=AN$28,AK24&gt;=AN$32,AJ24&lt;&gt;"",AI24=""),AND(AL24&gt;=AN$28,AM24&gt;=AN$32,AL24&lt;&gt;"",AI24=""),AND(BF24&gt;=BJ$28,BG24&gt;=BJ$32,BF24&lt;&gt;"",BE24=""),AND(BH24&gt;=BJ$28,BI24&gt;=BJ$32,BH24&lt;&gt;"",BE24=""),AND(CB24&gt;=CF$28,CC24&gt;=CF$32,CB24&lt;&gt;"",CA24=""),AND(CD24&gt;=CF$28,CE24&gt;=CF$32,CD24&lt;&gt;""),AND(DC24&gt;=DJ$28,DD24&gt;=DJ$32,DC24&lt;&gt;""),AND(DH24&gt;=DJ$28,DI24&gt;=DJ$32,DH24&lt;&gt;""),AND(EE24&gt;=EL$28,EF24&gt;=EL$32,EE24&lt;&gt;""),AND(EJ24&gt;=EL$28,EK24&gt;=EL$32,EJ24&lt;&gt;""),AND(FG24&gt;=FN$28,FH24&gt;=FN$32,FG24&lt;&gt;""),AND(FL24&gt;=FN$28,FM24&gt;=FN$32,FL24&lt;&gt;""),AND(GI24&gt;=GP$28,GJ24&gt;=GP$32,GI24&lt;&gt;""),AND(GN24&gt;=GP$28,GO24&gt;=GP$32,GN24&lt;&gt;""),AND(HK24&gt;=HR$28,HL24&gt;=HR$32,HK24&lt;&gt;""),AND(HP24&gt;=HR$28,HQ24&gt;=HR$32,HP24&lt;&gt;""),AND(IM24&gt;=IT$28,IN24&gt;=IT$32,IM24&lt;&gt;""),AND(IR24&gt;=IT$28,IS24&gt;=IT$32,IR24&lt;&gt;""),AND(JO24&gt;=JV$28,JP24&gt;=JV$32,JO24&lt;&gt;""),AND(JT24&gt;=JV$28,JU24&gt;=JV$32,JT24&lt;&gt;""),AND(KQ24&gt;=KX$28,KR24&gt;=KX$32,KQ24&lt;&gt;""),AND(KV24&gt;=KX$28,KW24&gt;=KX$32,KV24&lt;&gt;""),AND(LS24&gt;=LZ$28,LT24&gt;=LZ$32,LS24&lt;&gt;""),AND(LX24&gt;=LZ$28,LY24&gt;=LZ$32,LX24&lt;&gt;""),AND(MU24&gt;=NB$28,MV24&gt;=NB$32,MU24&lt;&gt;""),AND(MZ24&gt;=NB$28,NA24&gt;=NB$32,MZ24&lt;&gt;""),AND(NW24&gt;=OD$28,NX24&gt;=OD$32,NW24&lt;&gt;""),AND(OB24&gt;=OD$28,OC24&gt;=OD$32,OB24&lt;&gt;""),AND(OY24&gt;=PF$28,OZ24&gt;=PF$32,OY24&lt;&gt;""),AND(PD24&gt;=PF$28,PE24&gt;=PF$32,PD24&lt;&gt;""),AND(QA24&gt;=QH$28,QB24&gt;=QH$32,QA24&lt;&gt;""),AND(QF24&gt;=QH$28,QG24&gt;=QH$32,QF24&lt;&gt;""),AND(RC24&gt;=RJ$28,RD24&gt;=RJ$32,RC24&lt;&gt;""),AND(RH24&gt;=RJ$28,RI24&gt;=RJ$32,RH24&lt;&gt;""),AND(SE24&gt;=SL$28,SF24&gt;=SL$32,SE24&lt;&gt;""),AND(SJ24&gt;=SL$28,SK24&gt;=SL$32,SJ24&lt;&gt;"")),"P","")</f>
        <v/>
      </c>
      <c r="G24" s="3" t="str">
        <f>IF(OR(AND(AK24&gt;=AN$32,AK24&lt;&gt;"",AI24=""),AND(AM24&gt;=AN$32,AM24&lt;&gt;"",AI24=""),AND(BG24&gt;=BJ$32,BG24&lt;&gt;"",BE24=""),AND(BI24&gt;=BJ$32,BI24&lt;&gt;"",BE24=""),AND(CC24&gt;=CF$32,CC24&lt;&gt;"",CA24=""),AND(CE24&gt;=CF$32,CE24&lt;&gt;"",CA24=""),AND(DD24&gt;=DJ$32,DD24&lt;&gt;""),AND(DI24&gt;=DJ$32,DI24&lt;&gt;""),AND(EF24&gt;=EL$32,EF24&lt;&gt;""),AND(EK24&gt;=EL$32,EK24&lt;&gt;""),AND(FH24&gt;=FN$32,FH24&lt;&gt;""),AND(FM24&gt;=FN$32,FM24&lt;&gt;""),AND(GJ24&gt;=GP$32,GJ24&lt;&gt;""),AND(GO24&gt;=GP$32,GO24&lt;&gt;""),AND(HL24&gt;=HR$32,HL24&lt;&gt;""),AND(HQ24&gt;=HR$32,HQ24&lt;&gt;""),AND(IN24&gt;=IT$32,IN24&lt;&gt;""),AND(IS24&gt;=IT$32,IS24&lt;&gt;""),AND(JP24&gt;=JV$32,JP24&lt;&gt;""),AND(JU24&gt;=JV$32,JU24&lt;&gt;""),AND(KR24&gt;=KX$32,KR24&lt;&gt;""),AND(KW24&gt;=KX$32,KW24&lt;&gt;""),AND(LT24&gt;=LZ$32,LT24&lt;&gt;""),AND(LY24&gt;=LZ$32,LY24&lt;&gt;""),AND(MV24&gt;=NB$32,MV24&lt;&gt;""),AND(NA24&gt;=NB$32,NA24&lt;&gt;""),AND(NX24&gt;=OD$32,NX24&lt;&gt;""),AND(OC24&gt;=OD$32,OC24&lt;&gt;""),AND(OZ24&gt;=PF$32,OZ24&lt;&gt;""),AND(PE24&gt;=PF$32,PE24&lt;&gt;""),AND(QB24&gt;=QH$32,QB24&lt;&gt;""),AND(QG24&gt;=QH$32,QG24&lt;&gt;""),AND(RD24&gt;=RJ$32,RD24&lt;&gt;""),AND(RI24&gt;=RJ$32,RI24&lt;&gt;""),AND(SF24&gt;=SL$32,SF24&lt;&gt;""),AND(SK24&gt;=SL$32,SK24&lt;&gt;"")),"P","")</f>
        <v/>
      </c>
      <c r="H24" s="36" t="str">
        <f>IF(AND(G24="P",F24=""),"No DD",IF(OR(AND(AJ24&gt;=AN$31,AK24&gt;=AN$35,AJ24&lt;&gt;"",AI24=""),AND(AL24&gt;=AN$31,AM24&gt;=AN$35,AL24&lt;&gt;"",AI24=""),AND(BF24&gt;=BJ$31,BG24&gt;=BJ$35,BF24&lt;&gt;"",BE24=""),AND(BH24&gt;=BJ$31,BI24&gt;=BJ$35,BH24&lt;&gt;"",BE24=""),AND(CB24&gt;=CF$31,CC24&gt;=CF$35,CB24&lt;&gt;"",CA24=""),AND(CD24&gt;=CF$31,CE24&gt;=CF$35,CD24&lt;&gt;""),AND(DC24&gt;=DJ$31,DD24&gt;=DJ$35,DC24&lt;&gt;""),AND(DH24&gt;=DJ$31,DI24&gt;=DJ$35,DH24&lt;&gt;""),AND(EE24&gt;=EL$31,EF24&gt;=EL$35,EE24&lt;&gt;""),AND(EJ24&gt;=EL$31,EK24&gt;=EL$35,EJ24&lt;&gt;""),AND(FG24&gt;=FN$31,FH24&gt;=FN$35,FG24&lt;&gt;""),AND(FL24&gt;=FN$31,FM24&gt;=FN$35,FL24&lt;&gt;""),AND(GI24&gt;=GP$31,GJ24&gt;=GP$35,GI24&lt;&gt;""),AND(GN24&gt;=GP$31,GO24&gt;=GP$35,GN24&lt;&gt;""),AND(HK24&gt;=HR$31,HL24&gt;=HR$35,HK24&lt;&gt;""),AND(HP24&gt;=HR$31,HQ24&gt;=HR$35,HP24&lt;&gt;""),AND(IM24&gt;=IT$31,IN24&gt;=IT$35,IM24&lt;&gt;""),AND(IR24&gt;=IT$31,IS24&gt;=IT$35,IR24&lt;&gt;""),AND(JO24&gt;=JV$31,JP24&gt;=JV$35,JO24&lt;&gt;""),AND(JT24&gt;=JV$31,JU24&gt;=JV$35,JT24&lt;&gt;""),AND(KQ24&gt;=KX$31,KR24&gt;=KX$35,KQ24&lt;&gt;""),AND(KV24&gt;=KX$31,KW24&gt;=KX$35,KV24&lt;&gt;""),AND(LS24&gt;=LZ$31,LT24&gt;=LZ$35,LS24&lt;&gt;""),AND(LX24&gt;=LZ$31,LY24&gt;=LZ$35,LX24&lt;&gt;""),AND(MU24&gt;=NB$31,MV24&gt;=NB$35,MU24&lt;&gt;""),AND(MZ24&gt;=NB$31,NA24&gt;=NB$35,MZ24&lt;&gt;""),AND(NW24&gt;=OD$31,NX24&gt;=OD$35,NW24&lt;&gt;""),AND(OB24&gt;=OD$31,OC24&gt;=OD$35,OB24&lt;&gt;""),AND(OY24&gt;=PF$31,OZ24&gt;=PF$35,OY24&lt;&gt;""),AND(PD24&gt;=PF$31,PE24&gt;=PF$35,PD24&lt;&gt;""),AND(QA24&gt;=QH$31,QB24&gt;=QH$35,QA24&lt;&gt;""),AND(QF24&gt;=QH$31,QG24&gt;=QH$35,QF24&lt;&gt;""),AND(RC24&gt;=RJ$31,RD24&gt;=RJ$35,RC24&lt;&gt;""),AND(RH24&gt;=RJ$31,RI24&gt;=RJ$35,RH24&lt;&gt;""),AND(SE24&gt;=SL$31,SF24&gt;=SL$35,SE24&lt;&gt;""),AND(SJ24&gt;=SL$31,SK24&gt;=SL$35,SJ24&lt;&gt;"")),"Merit",IF(OR(AND(AJ24&gt;=AN$30,AK24&gt;=AN$34,AJ24&lt;&gt;"",AI24=""),AND(AL24&gt;=AN$30,AM24&gt;=AN$34,AL24&lt;&gt;"",AI24=""),AND(BF24&gt;=BJ$30,BG24&gt;=BJ$34,BF24&lt;&gt;"",BE24=""),AND(BH24&gt;=BJ$30,BI24&gt;=BJ$34,BH24&lt;&gt;"",BE24=""),AND(CB24&gt;=CF$30,CC24&gt;=CF$34,CB24&lt;&gt;"",CA24=""),AND(CD24&gt;=CF$30,CE24&gt;=CF$34,CD24&lt;&gt;""),AND(DC24&gt;=DJ$30,DD24&gt;=DJ$34,DC24&lt;&gt;""),AND(DH24&gt;=DJ$30,DI24&gt;=DJ$34,DH24&lt;&gt;""),AND(EE24&gt;=EL$30,EF24&gt;=EL$34,EE24&lt;&gt;""),AND(EJ24&gt;=EL$30,EK24&gt;=EL$34,EJ24&lt;&gt;""),AND(FG24&gt;=FN$30,FH24&gt;=FN$34,FG24&lt;&gt;""),AND(FL24&gt;=FN$30,FM24&gt;=FN$34,FL24&lt;&gt;""),AND(GI24&gt;=GP$30,GJ24&gt;=GP$34,GI24&lt;&gt;""),AND(GN24&gt;=GP$30,GO24&gt;=GP$34,GN24&lt;&gt;""),AND(HK24&gt;=HR$30,HL24&gt;=HR$34,HK24&lt;&gt;""),AND(HP24&gt;=HR$30,HQ24&gt;=HR$34,HP24&lt;&gt;""),AND(IM24&gt;=IT$30,IN24&gt;=IT$34,IM24&lt;&gt;""),AND(IR24&gt;=IT$30,IS24&gt;=IT$34,IR24&lt;&gt;""),AND(JO24&gt;=JV$30,JP24&gt;=JV$34,JO24&lt;&gt;""),AND(JT24&gt;=JV$30,JU24&gt;=JV$34,JT24&lt;&gt;""),AND(KQ24&gt;=KX$30,KR24&gt;=KX$34,KQ24&lt;&gt;""),AND(KV24&gt;=KX$30,KW24&gt;=KX$34,KV24&lt;&gt;""),AND(LS24&gt;=LZ$30,LT24&gt;=LZ$34,LS24&lt;&gt;""),AND(LX24&gt;=LZ$30,LY24&gt;=LZ$34,LX24&lt;&gt;""),AND(MU24&gt;=NB$30,MV24&gt;=NB$34,MU24&lt;&gt;""),AND(MZ24&gt;=NB$30,NA24&gt;=NB$34,MZ24&lt;&gt;""),AND(NW24&gt;=OD$30,NX24&gt;=OD$34,NW24&lt;&gt;""),AND(OB24&gt;=OD$30,OC24&gt;=OD$34,OB24&lt;&gt;""),AND(OY24&gt;=PF$30,OZ24&gt;=PF$34,OY24&lt;&gt;""),AND(PD24&gt;=PF$30,PE24&gt;=PF$34,PD24&lt;&gt;""),AND(QA24&gt;=QH$30,QB24&gt;=QH$34,QA24&lt;&gt;""),AND(QF24&gt;=QH$30,QG24&gt;=QH$34,QF24&lt;&gt;""),AND(RC24&gt;=RJ$30,RD24&gt;=RJ$34,RC24&lt;&gt;""),AND(RH24&gt;=RJ$30,RI24&gt;=RJ$34,RH24&lt;&gt;""),AND(SE24&gt;=SL$30,SF24&gt;=SL$34,SE24&lt;&gt;""),AND(SJ24&gt;=SL$30,SK24&gt;=SL$34,SJ24&lt;&gt;"")),"Excellence",IF(I24="P","Worlds Team",IF(F24="P","National Team","")))))</f>
        <v/>
      </c>
      <c r="I24" s="3" t="str">
        <f>IF(OR(AND(AJ24&gt;=AN$29,AK24&gt;=AN$33,AJ24&lt;&gt;"",AI24=""),AND(AL24&gt;=AN$29,AM24&gt;=AN$33,AL24&lt;&gt;"",AI24=""),AND(BF24&gt;=BJ$29,BG24&gt;=BJ$33,BF24&lt;&gt;"",BE24=""),AND(BH24&gt;=BJ$29,BI24&gt;=BJ$33,BH24&lt;&gt;"",BE24=""),AND(CB24&gt;=CF$29,CC24&gt;=CF$33,CB24&lt;&gt;"",CA24=""),AND(CD24&gt;=CF$29,CE24&gt;=CF$33,CD24&lt;&gt;""),AND(DC24&gt;=DJ$29,DD24&gt;=DJ$33,DC24&lt;&gt;""),AND(DH24&gt;=DJ$29,DI24&gt;=DJ$33,DH24&lt;&gt;""),AND(EE24&gt;=EL$29,EF24&gt;=EL$33,EE24&lt;&gt;""),AND(EJ24&gt;=EL$29,EK24&gt;=EL$33,EJ24&lt;&gt;""),AND(FG24&gt;=FN$29,FH24&gt;=FN$33,FG24&lt;&gt;""),AND(FL24&gt;=FN$29,FM24&gt;=FN$33,FL24&lt;&gt;""),AND(GI24&gt;=GP$29,GJ24&gt;=GP$33,GI24&lt;&gt;""),AND(GN24&gt;=GP$29,GO24&gt;=GP$33,GN24&lt;&gt;""),AND(HK24&gt;=HR$29,HL24&gt;=HR$33,HK24&lt;&gt;""),AND(HP24&gt;=HR$29,HQ24&gt;=HR$33,HP24&lt;&gt;""),AND(IM24&gt;=IT$29,IN24&gt;=IT$33,IM24&lt;&gt;""),AND(IR24&gt;=IT$29,IS24&gt;=IT$33,IR24&lt;&gt;""),AND(JO24&gt;=JV$29,JP24&gt;=JV$33,JO24&lt;&gt;""),AND(JT24&gt;=JV$29,JU24&gt;=JV$33,JT24&lt;&gt;""),AND(KQ24&gt;=KX$29,KR24&gt;=KX$33,KQ24&lt;&gt;""),AND(KV24&gt;=KX$29,KW24&gt;=KX$33,KV24&lt;&gt;""),AND(LS24&gt;=LZ$29,LT24&gt;=LZ$33,LS24&lt;&gt;""),AND(LX24&gt;=LZ$29,LY24&gt;=LZ$33,LX24&lt;&gt;""),AND(MU24&gt;=NB$29,MV24&gt;=NB$33,MU24&lt;&gt;""),AND(MZ24&gt;=NB$29,NA24&gt;=NB$33,MZ24&lt;&gt;""),AND(NW24&gt;=OD$29,NX24&gt;=OD$33,NW24&lt;&gt;""),AND(OB24&gt;=OD$29,OC24&gt;=OD$33,OB24&lt;&gt;""),AND(OY24&gt;=PF$29,OZ24&gt;=PF$33,OY24&lt;&gt;""),AND(PD24&gt;=PF$29,PE24&gt;=PF$33,PD24&lt;&gt;""),AND(QA24&gt;=QH$29,QB24&gt;=QH$33,QA24&lt;&gt;""),AND(QF24&gt;=QH$29,QG24&gt;=QH$33,QF24&lt;&gt;""),AND(RC24&gt;=RJ$29,RD24&gt;=RJ$33,RC24&lt;&gt;""),AND(RH24&gt;=RJ$29,RI24&gt;=RJ$33,RH24&lt;&gt;""),AND(SE24&gt;=SL$29,SF24&gt;=SL$33,SE24&lt;&gt;""),AND(SJ24&gt;=SL$29,SK24&gt;=SL$33,SJ24&lt;&gt;"")),"P","")</f>
        <v/>
      </c>
      <c r="J24" s="8">
        <f>IF(COUNT(AK24,BG24,CC24)&gt;0,LARGE((AK24,BG24,CC24),1),0)</f>
        <v>41</v>
      </c>
      <c r="K24" s="8" t="str">
        <f>IF(J24=0,"",IF(J24=CC24,$BK$1,IF(J24=BG24,$AO$1,IF(J24=AK24,$S$1,""))))</f>
        <v>2025 Elite Canada</v>
      </c>
      <c r="L24" s="8">
        <f>IF(COUNT(AK24,BG24,CC24)&gt;1,LARGE((AK24,BG24,CC24),2),0)</f>
        <v>19.200000000000003</v>
      </c>
      <c r="M24" s="8" t="str">
        <f>IF(K24=0,"",IF(AND(L24=J24,L24=AK24,K24=BG24),$S$1,IF(AND(L24=J24,L24=AK24,L24=CC24),$S$1,IF(AND(L24=J24,L24=CC24,L24=BG24),$AO$1,IF(L24=CC24,$BK$1,IF(L24=BG24,$AO$1,IF(L24=AK24,$S$1,"")))))))</f>
        <v>2025 Nationals</v>
      </c>
      <c r="N24" s="8">
        <f>IF(MAX(AM24,BI24,CE24)&gt;0,MAX(AM24,BI24,CE24),0)</f>
        <v>0</v>
      </c>
      <c r="O24" s="8" t="str">
        <f>IF(N24=0,"",IF(N24=CE24,$BK$1,IF(N24=BI24,$AO$1,IF(N24=AM24,$S$1,""))))</f>
        <v/>
      </c>
      <c r="P24" s="8" t="str">
        <f>IF(MAX(CG24:CH24)&gt;0,MAX(CG24:CH24),"")</f>
        <v/>
      </c>
      <c r="Q24" s="11" t="str">
        <f>IF(P24="","",IF(P24=CG24,"("&amp;CG$2&amp;")",IF(P24=CH24,"("&amp;CH$2&amp;")")))</f>
        <v/>
      </c>
      <c r="R24" s="8" t="str">
        <f>IF(P24="","",IF(P24=CG24,IF(P24+IF(L24="",0,L24)=SF24,$RK$1,IF(P24+IF(L24="",0,L24)=RD24,$QI$1,IF(P24+IF(L24="",0,L24)=QB24,$PG$1,IF(P24+IF(L24="",0,L24)=OZ24,$OE$1,IF(P24+IF(L24="",0,L24)=NX24,$NC$1,IF(P24+IF(L24="",0,L24)=MV24,$MA$1,IF(P24+IF(L24="",0,L24)=LT24,$KY$1,IF(P24+IF(L24="",0,L24)=KR24,$JW$1,IF(P24+IF(L24="",0,L24)=JP24,$IU$1,IF(P24+IF(L24="",0,L24)=IN24,$HS$1,IF(P24+IF(L24="",0,L24)=HL24,$GQ$1,IF(P24+IF(L24="",0,L24)=GJ24,$FO$1,IF(P24+IF(L24="",0,L24)=FH24,$EM$1,IF(P24+IF(L24="",0,L24)=EF24,$DK$1,IF(P24+IF(L24="",0,L24)=DD24,$CI$1))))))))))))))),IF(P24=CH24,IF(P24+IF(N24="",0,N24)=SK24,$RK$1,IF(P24+IF(N24="",0,N24)=RI24,$QI$1,IF(P24+IF(N24="",0,N24)=QG24,$PG$1,IF(P24+IF(N24="",0,N24)=PE24,$OE$1,IF(P24+IF(N24="",0,N24)=OC24,$NC$1,IF(P24+IF(N24="",0,N24)=NA24,$MA$1,IF(P24+IF(N24="",0,N24)=LY24,$KY$1,IF(P24+IF(N24="",0,N24)=KW24,$JW$1,IF(P24+IF(N24="",0,N24)=JU24,$IU$1,IF(P24+IF(N24="",0,N24)=IS24,$HS$1,IF(P24+IF(N24="",0,N24)=HQ24,$GQ$1,IF(P24+IF(N24="",0,N24)=GO24,$FO$1,IF(P24+IF(N24="",0,N24)=FM24,$EM$1,IF(P24+IF(N24="",0,N24)=EK24,$DK$1,IF(P24+IF(N24="",0,N24)=DI24,$CI$1))))))))))))))))))</f>
        <v/>
      </c>
      <c r="S24" s="19">
        <v>15.2</v>
      </c>
      <c r="T24" s="19">
        <v>2.4</v>
      </c>
      <c r="U24" s="19">
        <v>0</v>
      </c>
      <c r="V24" s="19">
        <v>0</v>
      </c>
      <c r="W24" s="19">
        <v>18.399999999999999</v>
      </c>
      <c r="X24" s="19">
        <v>5.6</v>
      </c>
      <c r="Y24" s="19">
        <v>0.6</v>
      </c>
      <c r="Z24" s="19">
        <v>0</v>
      </c>
      <c r="AA24" s="19"/>
      <c r="AB24" s="19"/>
      <c r="AC24" s="19"/>
      <c r="AD24" s="19"/>
      <c r="AE24" s="19"/>
      <c r="AF24" s="19"/>
      <c r="AG24" s="19"/>
      <c r="AH24" s="19"/>
      <c r="AI24" s="27"/>
      <c r="AJ24" s="40">
        <f>IF(SUM(T24,X24)&gt;0,SUM(T24,X24),"")</f>
        <v>8</v>
      </c>
      <c r="AK24" s="40">
        <f>IF(SUM(S24:T24,V24:X24,Z24)-U24-Y24&gt;0,SUM(S24:T24,V24:X24,Z24)-U24-Y24,"")</f>
        <v>41</v>
      </c>
      <c r="AL24" s="40" t="str">
        <f>IF(SUM(AB24,AF24)&gt;0,SUM(AB24,AF24),"")</f>
        <v/>
      </c>
      <c r="AM24" s="40" t="str">
        <f>IF(SUM(AA24:AB24,AD24:AF24,AH24)-SUM(AC24,AG24)&gt;0,SUM(AA24:AB24,AD24:AF24,AH24)-SUM(AC24,AG24),"")</f>
        <v/>
      </c>
      <c r="AN24" s="40">
        <f>IF(SUM(AK24,AM24)&gt;0,SUM(AK24,AM24),"")</f>
        <v>41</v>
      </c>
      <c r="AO24" s="18">
        <v>16.2</v>
      </c>
      <c r="AP24" s="18">
        <v>4.4000000000000004</v>
      </c>
      <c r="AQ24" s="18">
        <v>1.4</v>
      </c>
      <c r="AR24" s="18">
        <v>0</v>
      </c>
      <c r="AS24" s="18">
        <v>0</v>
      </c>
      <c r="AT24" s="18">
        <v>0</v>
      </c>
      <c r="AU24" s="18">
        <v>0</v>
      </c>
      <c r="AV24" s="18">
        <v>0</v>
      </c>
      <c r="AW24" s="18"/>
      <c r="AX24" s="18"/>
      <c r="AY24" s="18"/>
      <c r="AZ24" s="18"/>
      <c r="BA24" s="18"/>
      <c r="BB24" s="18"/>
      <c r="BC24" s="18"/>
      <c r="BD24" s="18"/>
      <c r="BE24" s="28"/>
      <c r="BF24" s="11">
        <f>IF(SUM(AP24,AT24)&gt;0,SUM(AP24,AT24),"")</f>
        <v>4.4000000000000004</v>
      </c>
      <c r="BG24" s="11">
        <f>IF(SUM(AO24:AP24,AR24:AT24,AV24)-AQ24-AU24&gt;0,SUM(AO24:AP24,AR24:AT24,AV24)-AQ24-AU24,"")</f>
        <v>19.200000000000003</v>
      </c>
      <c r="BH24" s="11" t="str">
        <f>IF(SUM(AX24,BB24)&gt;0,SUM(AX24,BB24),"")</f>
        <v/>
      </c>
      <c r="BI24" s="11" t="str">
        <f>IF(SUM(AW24:AX24,AZ24:BB24,BD24)-SUM(AY24,BC24)&gt;0,SUM(AW24:AX24,AZ24:BB24,BD24)-SUM(AY24,BC24),"")</f>
        <v/>
      </c>
      <c r="BJ24" s="11">
        <f>IF(SUM(BG24,BI24)&gt;0,SUM(BG24,BI24),"")</f>
        <v>19.200000000000003</v>
      </c>
      <c r="BK24" s="19"/>
      <c r="BL24" s="19"/>
      <c r="BM24" s="19"/>
      <c r="BN24" s="19"/>
      <c r="BO24" s="19"/>
      <c r="BP24" s="19"/>
      <c r="BQ24" s="19"/>
      <c r="BR24" s="19"/>
      <c r="BS24" s="19"/>
      <c r="BT24" s="19"/>
      <c r="BU24" s="19"/>
      <c r="BV24" s="19"/>
      <c r="BW24" s="19"/>
      <c r="BX24" s="19"/>
      <c r="BY24" s="19"/>
      <c r="BZ24" s="19"/>
      <c r="CA24" s="27"/>
      <c r="CB24" s="40" t="str">
        <f>IF(SUM(BL24,BP24)&gt;0,SUM(BL24,BP24),"")</f>
        <v/>
      </c>
      <c r="CC24" s="40" t="str">
        <f>IF(SUM(BK24:BL24,BN24:BP24,BR24)-BM24-BQ24&gt;0,SUM(BK24:BL24,BN24:BP24,BR24)-BM24-BQ24,"")</f>
        <v/>
      </c>
      <c r="CD24" s="40" t="str">
        <f>IF(SUM(BT24,BX24)&gt;0,SUM(BT24,BX24),"")</f>
        <v/>
      </c>
      <c r="CE24" s="40" t="str">
        <f>IF(SUM(BS24:BT24,BV24:BX24,BZ24)-SUM(BU24,BY24)&gt;0,SUM(BS24:BT24,BV24:BX24,BZ24)-SUM(BU24,BY24),"")</f>
        <v/>
      </c>
      <c r="CF24" s="40" t="str">
        <f>IF(SUM(CC24,CE24)&gt;0,SUM(CC24,CE24),"")</f>
        <v/>
      </c>
      <c r="CG24" s="51" t="str">
        <f>IF(MAX(DD24,EF24,FH24,GJ24,HL24,IN24,JP24,KR24,LT24,MV24,NX24,OZ24,QB24,RD24,SF24)-IF(L24="",0,L24)&gt;0.001,MAX(DD24,EF24,FH24,GJ24,HL24,IN24,JP24,KR24,LT24,MV24,NX24,OZ24,QB24,RD24,SF24)-IF(L24="",0,L24),"")</f>
        <v/>
      </c>
      <c r="CH24" s="51" t="str">
        <f>IF(MAX(DI24,EK24,FM24,GO24,HQ24,IS24,JU24,KW24,LY24,NA24,OC24,PE24,QG24,RI24,SK24)-IF(N24="",0,N24)&gt;0.001,MAX(DI24,EK24,FM24,GO24,HQ24,IS24,JU24,KW24,LY24,NA24,OC24,PE24,QG24,RI24,SK24)-IF(N24="",0,N24),"")</f>
        <v/>
      </c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17"/>
      <c r="CU24" s="17"/>
      <c r="CV24" s="17"/>
      <c r="CW24" s="17"/>
      <c r="CX24" s="17"/>
      <c r="CY24" s="17"/>
      <c r="CZ24" s="17"/>
      <c r="DA24" s="17"/>
      <c r="DB24" s="17"/>
      <c r="DC24" s="40" t="str">
        <f>IF(SUM(CJ24,CN24)&gt;0,SUM(CJ24,CN24),"")</f>
        <v/>
      </c>
      <c r="DD24" s="40" t="str">
        <f>IF(SUM(CI24:CJ24,CL24:CN24,CP24)-CK24-CO24&gt;0,SUM(CI24:CJ24,CL24:CN24,CP24)-CK24-CO24,"")</f>
        <v/>
      </c>
      <c r="DE24" s="40" t="str">
        <f>IF(SUM(CQ24:CR24,CT24)-CS24&gt;0,SUM(CQ24:CR24,CT24)-CS24,"")</f>
        <v/>
      </c>
      <c r="DF24" s="40" t="str">
        <f>IF(SUM(CJ24,CN24,CR24)&gt;0,SUM(CJ24,CN24,CR24),"")</f>
        <v/>
      </c>
      <c r="DG24" s="40" t="str">
        <f>IF(SUM(DD24,DE24)&gt;0,SUM(DD24,DE24),"")</f>
        <v/>
      </c>
      <c r="DH24" s="40" t="str">
        <f>IF(SUM(CV24,CZ24)&gt;0,SUM(CV24,CZ24),"")</f>
        <v/>
      </c>
      <c r="DI24" s="40" t="str">
        <f>IF(SUM(CU24:CV24,CX24:CZ24,DB24)-SUM(CW24,DA24)&gt;0,SUM(CU24:CV24,CX24:CZ24,DB24)-SUM(CW24,DA24),"")</f>
        <v/>
      </c>
      <c r="DJ24" s="40" t="str">
        <f>IF(SUM(DD24,DE24,DI24)&gt;0,SUM(DD24,DE24,DI24),"")</f>
        <v/>
      </c>
      <c r="DK24" s="18"/>
      <c r="DL24" s="18"/>
      <c r="DM24" s="18"/>
      <c r="DN24" s="18"/>
      <c r="DO24" s="18"/>
      <c r="DP24" s="18"/>
      <c r="DQ24" s="18"/>
      <c r="DR24" s="18"/>
      <c r="DS24" s="18"/>
      <c r="DT24" s="18"/>
      <c r="DU24" s="18"/>
      <c r="DV24" s="18"/>
      <c r="DW24" s="18"/>
      <c r="DX24" s="18"/>
      <c r="DY24" s="18"/>
      <c r="DZ24" s="18"/>
      <c r="EA24" s="18"/>
      <c r="EB24" s="18"/>
      <c r="EC24" s="18"/>
      <c r="ED24" s="18"/>
      <c r="EE24" s="11" t="str">
        <f>IF(SUM(DL24,DP24)&gt;0,SUM(DL24,DP24),"")</f>
        <v/>
      </c>
      <c r="EF24" s="11" t="str">
        <f>IF(SUM(DK24:DL24,DN24:DP24,DR24)-DM24-DQ24&gt;0,SUM(DK24:DL24,DN24:DP24,DR24)-DM24-DQ24,"")</f>
        <v/>
      </c>
      <c r="EG24" s="11" t="str">
        <f>IF(SUM(DS24:DT24,DV24)-DU24&gt;0,SUM(DS24:DT24,DV24)-DU24,"")</f>
        <v/>
      </c>
      <c r="EH24" s="11" t="str">
        <f>IF(SUM(DL24,DP24,DT24)&gt;0,SUM(DL24,DP24,DT24),"")</f>
        <v/>
      </c>
      <c r="EI24" s="11" t="str">
        <f>IF(SUM(EF24,EG24)&gt;0,SUM(EF24,EG24),"")</f>
        <v/>
      </c>
      <c r="EJ24" s="11" t="str">
        <f>IF(SUM(DX24,EB24)&gt;0,SUM(DX24,EB24),"")</f>
        <v/>
      </c>
      <c r="EK24" s="11" t="str">
        <f>IF(SUM(DW24:DX24,DZ24:EB24,ED24)-SUM(DY24,EC24)&gt;0,SUM(DW24:DX24,DZ24:EB24,ED24)-SUM(DY24,EC24),"")</f>
        <v/>
      </c>
      <c r="EL24" s="11" t="str">
        <f>IF(SUM(EF24,EG24,EK24)&gt;0,SUM(EF24,EG24,EK24),"")</f>
        <v/>
      </c>
      <c r="EM24" s="17"/>
      <c r="EN24" s="17"/>
      <c r="EO24" s="17"/>
      <c r="EP24" s="17"/>
      <c r="EQ24" s="17"/>
      <c r="ER24" s="17"/>
      <c r="ES24" s="17"/>
      <c r="ET24" s="17"/>
      <c r="EU24" s="17"/>
      <c r="EV24" s="17"/>
      <c r="EW24" s="17"/>
      <c r="EX24" s="17"/>
      <c r="EY24" s="17"/>
      <c r="EZ24" s="17"/>
      <c r="FA24" s="17"/>
      <c r="FB24" s="17"/>
      <c r="FC24" s="17"/>
      <c r="FD24" s="17"/>
      <c r="FE24" s="17"/>
      <c r="FF24" s="17"/>
      <c r="FG24" s="40" t="str">
        <f>IF(SUM(EN24,ER24)&gt;0,SUM(EN24,ER24),"")</f>
        <v/>
      </c>
      <c r="FH24" s="40" t="str">
        <f>IF(SUM(EM24:EN24,EP24:ER24,ET24)-EO24-ES24&gt;0,SUM(EM24:EN24,EP24:ER24,ET24)-EO24-ES24,"")</f>
        <v/>
      </c>
      <c r="FI24" s="40" t="str">
        <f>IF(SUM(EU24:EV24,EX24)-EW24&gt;0,SUM(EU24:EV24,EX24)-EW24,"")</f>
        <v/>
      </c>
      <c r="FJ24" s="40" t="str">
        <f>IF(SUM(EN24,ER24,EV24)&gt;0,SUM(EN24,ER24,EV24),"")</f>
        <v/>
      </c>
      <c r="FK24" s="40" t="str">
        <f>IF(SUM(FH24,FI24)&gt;0,SUM(FH24,FI24),"")</f>
        <v/>
      </c>
      <c r="FL24" s="40" t="str">
        <f>IF(SUM(EZ24,FD24)&gt;0,SUM(EZ24,FD24),"")</f>
        <v/>
      </c>
      <c r="FM24" s="40" t="str">
        <f>IF(SUM(EY24:EZ24,FB24:FD24,FF24)-SUM(FA24,FE24)&gt;0,SUM(EY24:EZ24,FB24:FD24,FF24)-SUM(FA24,FE24),"")</f>
        <v/>
      </c>
      <c r="FN24" s="40" t="str">
        <f>IF(SUM(FH24,FI24,FM24)&gt;0,SUM(FH24,FI24,FM24),"")</f>
        <v/>
      </c>
      <c r="FO24" s="18"/>
      <c r="FP24" s="18"/>
      <c r="FQ24" s="18"/>
      <c r="FR24" s="18"/>
      <c r="FS24" s="18"/>
      <c r="FT24" s="18"/>
      <c r="FU24" s="18"/>
      <c r="FV24" s="18"/>
      <c r="FW24" s="18"/>
      <c r="FX24" s="18"/>
      <c r="FY24" s="18"/>
      <c r="FZ24" s="18"/>
      <c r="GA24" s="18"/>
      <c r="GB24" s="18"/>
      <c r="GC24" s="18"/>
      <c r="GD24" s="18"/>
      <c r="GE24" s="18"/>
      <c r="GF24" s="18"/>
      <c r="GG24" s="18"/>
      <c r="GH24" s="18"/>
      <c r="GI24" s="11" t="str">
        <f>IF(SUM(FP24,FT24)&gt;0,SUM(FP24,FT24),"")</f>
        <v/>
      </c>
      <c r="GJ24" s="11" t="str">
        <f>IF(SUM(FO24:FP24,FR24:FT24,FV24)-FQ24-FU24&gt;0,SUM(FO24:FP24,FR24:FT24,FV24)-FQ24-FU24,"")</f>
        <v/>
      </c>
      <c r="GK24" s="11" t="str">
        <f>IF(SUM(FW24:FX24,FZ24)-FY24&gt;0,SUM(FW24:FX24,FZ24)-FY24,"")</f>
        <v/>
      </c>
      <c r="GL24" s="11" t="str">
        <f>IF(SUM(FP24,FT24,FX24)&gt;0,SUM(FP24,FT24,FX24),"")</f>
        <v/>
      </c>
      <c r="GM24" s="11" t="str">
        <f>IF(SUM(GJ24,GK24)&gt;0,SUM(GJ24,GK24),"")</f>
        <v/>
      </c>
      <c r="GN24" s="11" t="str">
        <f>IF(SUM(GB24,GF24)&gt;0,SUM(GB24,GF24),"")</f>
        <v/>
      </c>
      <c r="GO24" s="11" t="str">
        <f>IF(SUM(GA24:GB24,GD24:GF24,GH24)-SUM(GC24,GG24)&gt;0,SUM(GA24:GB24,GD24:GF24,GH24)-SUM(GC24,GG24),"")</f>
        <v/>
      </c>
      <c r="GP24" s="11" t="str">
        <f>IF(SUM(GJ24,GK24,GO24)&gt;0,SUM(GJ24,GK24,GO24),"")</f>
        <v/>
      </c>
      <c r="GQ24" s="17"/>
      <c r="GR24" s="17"/>
      <c r="GS24" s="17"/>
      <c r="GT24" s="17"/>
      <c r="GU24" s="17"/>
      <c r="GV24" s="17"/>
      <c r="GW24" s="17"/>
      <c r="GX24" s="17"/>
      <c r="GY24" s="17"/>
      <c r="GZ24" s="17"/>
      <c r="HA24" s="17"/>
      <c r="HB24" s="17"/>
      <c r="HC24" s="17"/>
      <c r="HD24" s="17"/>
      <c r="HE24" s="17"/>
      <c r="HF24" s="17"/>
      <c r="HG24" s="17"/>
      <c r="HH24" s="17"/>
      <c r="HI24" s="17"/>
      <c r="HJ24" s="17"/>
      <c r="HK24" s="40" t="str">
        <f>IF(SUM(GR24,GV24)&gt;0,SUM(GR24,GV24),"")</f>
        <v/>
      </c>
      <c r="HL24" s="40" t="str">
        <f>IF(SUM(GQ24:GR24,GT24:GV24,GX24)-GS24-GW24&gt;0,SUM(GQ24:GR24,GT24:GV24,GX24)-GS24-GW24,"")</f>
        <v/>
      </c>
      <c r="HM24" s="40" t="str">
        <f>IF(SUM(GY24:GZ24,HB24)-HA24&gt;0,SUM(GY24:GZ24,HB24)-HA24,"")</f>
        <v/>
      </c>
      <c r="HN24" s="40" t="str">
        <f>IF(SUM(GR24,GV24,GZ24)&gt;0,SUM(GR24,GV24,GZ24),"")</f>
        <v/>
      </c>
      <c r="HO24" s="40" t="str">
        <f>IF(SUM(HL24,HM24)&gt;0,SUM(HL24,HM24),"")</f>
        <v/>
      </c>
      <c r="HP24" s="40" t="str">
        <f>IF(SUM(HD24,HH24)&gt;0,SUM(HD24,HH24),"")</f>
        <v/>
      </c>
      <c r="HQ24" s="40" t="str">
        <f>IF(SUM(HC24:HD24,HF24:HH24,HJ24)-SUM(HE24,HI24)&gt;0,SUM(HC24:HD24,HF24:HH24,HJ24)-SUM(HE24,HI24),"")</f>
        <v/>
      </c>
      <c r="HR24" s="40" t="str">
        <f>IF(SUM(HL24,HM24,HQ24)&gt;0,SUM(HL24,HM24,HQ24),"")</f>
        <v/>
      </c>
      <c r="HS24" s="18"/>
      <c r="HT24" s="18"/>
      <c r="HU24" s="18"/>
      <c r="HV24" s="18"/>
      <c r="HW24" s="18"/>
      <c r="HX24" s="18"/>
      <c r="HY24" s="18"/>
      <c r="HZ24" s="18"/>
      <c r="IA24" s="18"/>
      <c r="IB24" s="18"/>
      <c r="IC24" s="18"/>
      <c r="ID24" s="18"/>
      <c r="IE24" s="18"/>
      <c r="IF24" s="18"/>
      <c r="IG24" s="18"/>
      <c r="IH24" s="18"/>
      <c r="II24" s="18"/>
      <c r="IJ24" s="18"/>
      <c r="IK24" s="18"/>
      <c r="IL24" s="18"/>
      <c r="IM24" s="11" t="str">
        <f>IF(SUM(HT24,HX24)&gt;0,SUM(HT24,HX24),"")</f>
        <v/>
      </c>
      <c r="IN24" s="11" t="str">
        <f>IF(SUM(HS24:HT24,HV24:HX24,HZ24)-HU24-HY24&gt;0,SUM(HS24:HT24,HV24:HX24,HZ24)-HU24-HY24,"")</f>
        <v/>
      </c>
      <c r="IO24" s="11" t="str">
        <f>IF(SUM(IA24:IB24,ID24)-IC24&gt;0,SUM(IA24:IB24,ID24)-IC24,"")</f>
        <v/>
      </c>
      <c r="IP24" s="11" t="str">
        <f>IF(SUM(HT24,HX24,IB24)&gt;0,SUM(HT24,HX24,IB24),"")</f>
        <v/>
      </c>
      <c r="IQ24" s="11" t="str">
        <f>IF(SUM(IN24,IO24)&gt;0,SUM(IN24,IO24),"")</f>
        <v/>
      </c>
      <c r="IR24" s="11" t="str">
        <f>IF(SUM(IF24,IJ24)&gt;0,SUM(IF24,IJ24),"")</f>
        <v/>
      </c>
      <c r="IS24" s="11" t="str">
        <f>IF(SUM(IE24:IF24,IH24:IJ24,IL24)-SUM(IG24,IK24)&gt;0,SUM(IE24:IF24,IH24:IJ24,IL24)-SUM(IG24,IK24),"")</f>
        <v/>
      </c>
      <c r="IT24" s="11" t="str">
        <f>IF(SUM(IN24,IO24,IS24)&gt;0,SUM(IN24,IO24,IS24),"")</f>
        <v/>
      </c>
      <c r="IU24" s="17"/>
      <c r="IV24" s="17"/>
      <c r="IW24" s="17"/>
      <c r="IX24" s="17"/>
      <c r="IY24" s="17"/>
      <c r="IZ24" s="17"/>
      <c r="JA24" s="17"/>
      <c r="JB24" s="17"/>
      <c r="JC24" s="17"/>
      <c r="JD24" s="17"/>
      <c r="JE24" s="17"/>
      <c r="JF24" s="17"/>
      <c r="JG24" s="17"/>
      <c r="JH24" s="17"/>
      <c r="JI24" s="17"/>
      <c r="JJ24" s="17"/>
      <c r="JK24" s="17"/>
      <c r="JL24" s="17"/>
      <c r="JM24" s="17"/>
      <c r="JN24" s="17"/>
      <c r="JO24" s="40" t="str">
        <f>IF(SUM(IV24,IZ24)&gt;0,SUM(IV24,IZ24),"")</f>
        <v/>
      </c>
      <c r="JP24" s="40" t="str">
        <f>IF(SUM(IU24:IV24,IX24:IZ24,JB24)-IW24-JA24&gt;0,SUM(IU24:IV24,IX24:IZ24,JB24)-IW24-JA24,"")</f>
        <v/>
      </c>
      <c r="JQ24" s="40" t="str">
        <f>IF(SUM(JC24:JD24,JF24)-JE24&gt;0,SUM(JC24:JD24,JF24)-JE24,"")</f>
        <v/>
      </c>
      <c r="JR24" s="40" t="str">
        <f>IF(SUM(IV24,IZ24,JD24)&gt;0,SUM(IV24,IZ24,JD24),"")</f>
        <v/>
      </c>
      <c r="JS24" s="40" t="str">
        <f>IF(SUM(JP24,JQ24)&gt;0,SUM(JP24,JQ24),"")</f>
        <v/>
      </c>
      <c r="JT24" s="40" t="str">
        <f>IF(SUM(JH24,JL24)&gt;0,SUM(JH24,JL24),"")</f>
        <v/>
      </c>
      <c r="JU24" s="40" t="str">
        <f>IF(SUM(JG24:JH24,JJ24:JL24,JN24)-SUM(JI24,JM24)&gt;0,SUM(JG24:JH24,JJ24:JL24,JN24)-SUM(JI24,JM24),"")</f>
        <v/>
      </c>
      <c r="JV24" s="40" t="str">
        <f>IF(SUM(JP24,JQ24,JU24)&gt;0,SUM(JP24,JQ24,JU24),"")</f>
        <v/>
      </c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8"/>
      <c r="KM24" s="18"/>
      <c r="KN24" s="18"/>
      <c r="KO24" s="18"/>
      <c r="KP24" s="18"/>
      <c r="KQ24" s="11" t="str">
        <f>IF(SUM(JX24,KB24)&gt;0,SUM(JX24,KB24),"")</f>
        <v/>
      </c>
      <c r="KR24" s="11" t="str">
        <f>IF(SUM(JW24:JX24,JZ24:KB24,KD24)-JY24-KC24&gt;0,SUM(JW24:JX24,JZ24:KB24,KD24)-JY24-KC24,"")</f>
        <v/>
      </c>
      <c r="KS24" s="11" t="str">
        <f>IF(SUM(KE24:KF24,KH24)-KG24&gt;0,SUM(KE24:KF24,KH24)-KG24,"")</f>
        <v/>
      </c>
      <c r="KT24" s="11" t="str">
        <f>IF(SUM(JX24,KB24,KF24)&gt;0,SUM(JX24,KB24,KF24),"")</f>
        <v/>
      </c>
      <c r="KU24" s="11" t="str">
        <f>IF(SUM(KR24,KS24)&gt;0,SUM(KR24,KS24),"")</f>
        <v/>
      </c>
      <c r="KV24" s="11" t="str">
        <f>IF(SUM(KJ24,KN24)&gt;0,SUM(KJ24,KN24),"")</f>
        <v/>
      </c>
      <c r="KW24" s="11" t="str">
        <f>IF(SUM(KI24:KJ24,KL24:KN24,KP24)-SUM(KK24,KO24)&gt;0,SUM(KI24:KJ24,KL24:KN24,KP24)-SUM(KK24,KO24),"")</f>
        <v/>
      </c>
      <c r="KX24" s="11" t="str">
        <f>IF(SUM(KR24,KS24,KW24)&gt;0,SUM(KR24,KS24,KW24),"")</f>
        <v/>
      </c>
      <c r="KY24" s="17"/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40" t="str">
        <f>IF(SUM(KZ24,LD24)&gt;0,SUM(KZ24,LD24),"")</f>
        <v/>
      </c>
      <c r="LT24" s="40" t="str">
        <f>IF(SUM(KY24:KZ24,LB24:LD24,LF24)-LA24-LE24&gt;0,SUM(KY24:KZ24,LB24:LD24,LF24)-LA24-LE24,"")</f>
        <v/>
      </c>
      <c r="LU24" s="40" t="str">
        <f>IF(SUM(LG24:LH24,LJ24)-LI24&gt;0,SUM(LG24:LH24,LJ24)-LI24,"")</f>
        <v/>
      </c>
      <c r="LV24" s="40" t="str">
        <f>IF(SUM(KZ24,LD24,LH24)&gt;0,SUM(KZ24,LD24,LH24),"")</f>
        <v/>
      </c>
      <c r="LW24" s="40" t="str">
        <f>IF(SUM(LT24,LU24)&gt;0,SUM(LT24,LU24),"")</f>
        <v/>
      </c>
      <c r="LX24" s="40" t="str">
        <f>IF(SUM(LL24,LP24)&gt;0,SUM(LL24,LP24),"")</f>
        <v/>
      </c>
      <c r="LY24" s="40" t="str">
        <f>IF(SUM(LK24:LL24,LN24:LP24,LR24)-SUM(LM24,LQ24)&gt;0,SUM(LK24:LL24,LN24:LP24,LR24)-SUM(LM24,LQ24),"")</f>
        <v/>
      </c>
      <c r="LZ24" s="40" t="str">
        <f>IF(SUM(LT24,LU24,LY24)&gt;0,SUM(LT24,LU24,LY24),"")</f>
        <v/>
      </c>
      <c r="MA24" s="18"/>
      <c r="MB24" s="18"/>
      <c r="MC24" s="18"/>
      <c r="MD24" s="18"/>
      <c r="ME24" s="18"/>
      <c r="MF24" s="18"/>
      <c r="MG24" s="18"/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1" t="str">
        <f>IF(SUM(MB24,MF24)&gt;0,SUM(MB24,MF24),"")</f>
        <v/>
      </c>
      <c r="MV24" s="11" t="str">
        <f>IF(SUM(MA24:MB24,MD24:MF24,MH24)-MC24-MG24&gt;0,SUM(MA24:MB24,MD24:MF24,MH24)-MC24-MG24,"")</f>
        <v/>
      </c>
      <c r="MW24" s="11" t="str">
        <f>IF(SUM(MI24:MJ24,ML24)-MK24&gt;0,SUM(MI24:MJ24,ML24)-MK24,"")</f>
        <v/>
      </c>
      <c r="MX24" s="11" t="str">
        <f>IF(SUM(MB24,MF24,MJ24)&gt;0,SUM(MB24,MF24,MJ24),"")</f>
        <v/>
      </c>
      <c r="MY24" s="11" t="str">
        <f>IF(SUM(MV24,MW24)&gt;0,SUM(MV24,MW24),"")</f>
        <v/>
      </c>
      <c r="MZ24" s="11" t="str">
        <f>IF(SUM(MN24,MR24)&gt;0,SUM(MN24,MR24),"")</f>
        <v/>
      </c>
      <c r="NA24" s="11" t="str">
        <f>IF(SUM(MM24:MN24,MP24:MR24,MT24)-SUM(MO24,MS24)&gt;0,SUM(MM24:MN24,MP24:MR24,MT24)-SUM(MO24,MS24),"")</f>
        <v/>
      </c>
      <c r="NB24" s="11" t="str">
        <f>IF(SUM(MV24,MW24,NA24)&gt;0,SUM(MV24,MW24,NA24),"")</f>
        <v/>
      </c>
      <c r="NC24" s="17"/>
      <c r="ND24" s="17"/>
      <c r="NE24" s="17"/>
      <c r="NF24" s="17"/>
      <c r="NG24" s="17"/>
      <c r="NH24" s="17"/>
      <c r="NI24" s="17"/>
      <c r="NJ24" s="17"/>
      <c r="NK24" s="17"/>
      <c r="NL24" s="17"/>
      <c r="NM24" s="17"/>
      <c r="NN24" s="17"/>
      <c r="NO24" s="17"/>
      <c r="NP24" s="17"/>
      <c r="NQ24" s="17"/>
      <c r="NR24" s="17"/>
      <c r="NS24" s="17"/>
      <c r="NT24" s="17"/>
      <c r="NU24" s="17"/>
      <c r="NV24" s="17"/>
      <c r="NW24" s="40" t="str">
        <f>IF(SUM(ND24,NH24)&gt;0,SUM(ND24,NH24),"")</f>
        <v/>
      </c>
      <c r="NX24" s="40" t="str">
        <f>IF(SUM(NC24:ND24,NF24:NH24,NJ24)-NE24-NI24&gt;0,SUM(NC24:ND24,NF24:NH24,NJ24)-NE24-NI24,"")</f>
        <v/>
      </c>
      <c r="NY24" s="40" t="str">
        <f>IF(SUM(NK24:NL24,NN24)-NM24&gt;0,SUM(NK24:NL24,NN24)-NM24,"")</f>
        <v/>
      </c>
      <c r="NZ24" s="40" t="str">
        <f>IF(SUM(ND24,NH24,NL24)&gt;0,SUM(ND24,NH24,NL24),"")</f>
        <v/>
      </c>
      <c r="OA24" s="40" t="str">
        <f>IF(SUM(NX24,NY24)&gt;0,SUM(NX24,NY24),"")</f>
        <v/>
      </c>
      <c r="OB24" s="40" t="str">
        <f>IF(SUM(NP24,NT24)&gt;0,SUM(NP24,NT24),"")</f>
        <v/>
      </c>
      <c r="OC24" s="40" t="str">
        <f>IF(SUM(NO24:NP24,NR24:NT24,NV24)-SUM(NQ24,NU24)&gt;0,SUM(NO24:NP24,NR24:NT24,NV24)-SUM(NQ24,NU24),"")</f>
        <v/>
      </c>
      <c r="OD24" s="40" t="str">
        <f>IF(SUM(NX24,NY24,OC24)&gt;0,SUM(NX24,NY24,OC24),"")</f>
        <v/>
      </c>
      <c r="OE24" s="18"/>
      <c r="OF24" s="18"/>
      <c r="OG24" s="18"/>
      <c r="OH24" s="18"/>
      <c r="OI24" s="18"/>
      <c r="OJ24" s="18"/>
      <c r="OK24" s="18"/>
      <c r="OL24" s="18"/>
      <c r="OM24" s="18"/>
      <c r="ON24" s="18"/>
      <c r="OO24" s="18"/>
      <c r="OP24" s="18"/>
      <c r="OQ24" s="18"/>
      <c r="OR24" s="18"/>
      <c r="OS24" s="18"/>
      <c r="OT24" s="18"/>
      <c r="OU24" s="18"/>
      <c r="OV24" s="18"/>
      <c r="OW24" s="18"/>
      <c r="OX24" s="18"/>
      <c r="OY24" s="11" t="str">
        <f>IF(SUM(OF24,OJ24)&gt;0,SUM(OF24,OJ24),"")</f>
        <v/>
      </c>
      <c r="OZ24" s="11" t="str">
        <f>IF(SUM(OE24:OF24,OH24:OJ24,OL24)-OG24-OK24&gt;0,SUM(OE24:OF24,OH24:OJ24,OL24)-OG24-OK24,"")</f>
        <v/>
      </c>
      <c r="PA24" s="11" t="str">
        <f>IF(SUM(OM24:ON24,OP24)-OO24&gt;0,SUM(OM24:ON24,OP24)-OO24,"")</f>
        <v/>
      </c>
      <c r="PB24" s="11" t="str">
        <f>IF(SUM(OF24,OJ24,ON24)&gt;0,SUM(OF24,OJ24,ON24),"")</f>
        <v/>
      </c>
      <c r="PC24" s="11" t="str">
        <f>IF(SUM(OZ24,PA24)&gt;0,SUM(OZ24,PA24),"")</f>
        <v/>
      </c>
      <c r="PD24" s="11" t="str">
        <f>IF(SUM(OR24,OV24)&gt;0,SUM(OR24,OV24),"")</f>
        <v/>
      </c>
      <c r="PE24" s="11" t="str">
        <f>IF(SUM(OQ24:OR24,OT24:OV24,OX24)-SUM(OS24,OW24)&gt;0,SUM(OQ24:OR24,OT24:OV24,OX24)-SUM(OS24,OW24),"")</f>
        <v/>
      </c>
      <c r="PF24" s="11" t="str">
        <f>IF(SUM(OZ24,PA24,PE24)&gt;0,SUM(OZ24,PA24,PE24),"")</f>
        <v/>
      </c>
      <c r="PG24" s="17"/>
      <c r="PH24" s="17"/>
      <c r="PI24" s="17"/>
      <c r="PJ24" s="17"/>
      <c r="PK24" s="17"/>
      <c r="PL24" s="17"/>
      <c r="PM24" s="17"/>
      <c r="PN24" s="17"/>
      <c r="PO24" s="17"/>
      <c r="PP24" s="17"/>
      <c r="PQ24" s="17"/>
      <c r="PR24" s="17"/>
      <c r="PS24" s="17"/>
      <c r="PT24" s="17"/>
      <c r="PU24" s="17"/>
      <c r="PV24" s="17"/>
      <c r="PW24" s="17"/>
      <c r="PX24" s="17"/>
      <c r="PY24" s="17"/>
      <c r="PZ24" s="17"/>
      <c r="QA24" s="40" t="str">
        <f>IF(SUM(PH24,PL24)&gt;0,SUM(PH24,PL24),"")</f>
        <v/>
      </c>
      <c r="QB24" s="40" t="str">
        <f>IF(SUM(PG24:PH24,PJ24:PL24,PN24)-PI24-PM24&gt;0,SUM(PG24:PH24,PJ24:PL24,PN24)-PI24-PM24,"")</f>
        <v/>
      </c>
      <c r="QC24" s="40" t="str">
        <f>IF(SUM(PO24:PP24,PR24)-PQ24&gt;0,SUM(PO24:PP24,PR24)-PQ24,"")</f>
        <v/>
      </c>
      <c r="QD24" s="40" t="str">
        <f>IF(SUM(PH24,PL24,PP24)&gt;0,SUM(PH24,PL24,PP24),"")</f>
        <v/>
      </c>
      <c r="QE24" s="40" t="str">
        <f>IF(SUM(QB24,QC24)&gt;0,SUM(QB24,QC24),"")</f>
        <v/>
      </c>
      <c r="QF24" s="40" t="str">
        <f>IF(SUM(PT24,PX24)&gt;0,SUM(PT24,PX24),"")</f>
        <v/>
      </c>
      <c r="QG24" s="40" t="str">
        <f>IF(SUM(PS24:PT24,PV24:PX24,PZ24)-SUM(PU24,PY24)&gt;0,SUM(PS24:PT24,PV24:PX24,PZ24)-SUM(PU24,PY24),"")</f>
        <v/>
      </c>
      <c r="QH24" s="40" t="str">
        <f>IF(SUM(QB24,QC24,QG24)&gt;0,SUM(QB24,QC24,QG24),"")</f>
        <v/>
      </c>
      <c r="QI24" s="18"/>
      <c r="QJ24" s="18"/>
      <c r="QK24" s="18"/>
      <c r="QL24" s="18"/>
      <c r="QM24" s="18"/>
      <c r="QN24" s="18"/>
      <c r="QO24" s="18"/>
      <c r="QP24" s="18"/>
      <c r="QQ24" s="18"/>
      <c r="QR24" s="18"/>
      <c r="QS24" s="18"/>
      <c r="QT24" s="18"/>
      <c r="QU24" s="18"/>
      <c r="QV24" s="18"/>
      <c r="QW24" s="18"/>
      <c r="QX24" s="18"/>
      <c r="QY24" s="18"/>
      <c r="QZ24" s="18"/>
      <c r="RA24" s="18"/>
      <c r="RB24" s="18"/>
      <c r="RC24" s="11" t="str">
        <f>IF(SUM(QJ24,QN24)&gt;0,SUM(QJ24,QN24),"")</f>
        <v/>
      </c>
      <c r="RD24" s="11" t="str">
        <f>IF(SUM(QI24:QJ24,QL24:QN24,QP24)-QK24-QO24&gt;0,SUM(QI24:QJ24,QL24:QN24,QP24)-QK24-QO24,"")</f>
        <v/>
      </c>
      <c r="RE24" s="11" t="str">
        <f>IF(SUM(QQ24:QR24,QT24)-QS24&gt;0,SUM(QQ24:QR24,QT24)-QS24,"")</f>
        <v/>
      </c>
      <c r="RF24" s="11" t="str">
        <f>IF(SUM(QJ24,QN24,QR24)&gt;0,SUM(QJ24,QN24,QR24),"")</f>
        <v/>
      </c>
      <c r="RG24" s="11" t="str">
        <f>IF(SUM(RD24,RE24)&gt;0,SUM(RD24,RE24),"")</f>
        <v/>
      </c>
      <c r="RH24" s="11" t="str">
        <f>IF(SUM(QV24,QZ24)&gt;0,SUM(QV24,QZ24),"")</f>
        <v/>
      </c>
      <c r="RI24" s="11" t="str">
        <f>IF(SUM(QU24:QV24,QX24:QZ24,RB24)-SUM(QW24,RA24)&gt;0,SUM(QU24:QV24,QX24:QZ24,RB24)-SUM(QW24,RA24),"")</f>
        <v/>
      </c>
      <c r="RJ24" s="11" t="str">
        <f>IF(SUM(RD24,RE24,RI24)&gt;0,SUM(RD24,RE24,RI24),"")</f>
        <v/>
      </c>
      <c r="RK24" s="17"/>
      <c r="RL24" s="17"/>
      <c r="RM24" s="17"/>
      <c r="RN24" s="17"/>
      <c r="RO24" s="17"/>
      <c r="RP24" s="17"/>
      <c r="RQ24" s="17"/>
      <c r="RR24" s="17"/>
      <c r="RS24" s="17"/>
      <c r="RT24" s="17"/>
      <c r="RU24" s="17"/>
      <c r="RV24" s="17"/>
      <c r="RW24" s="17"/>
      <c r="RX24" s="17"/>
      <c r="RY24" s="17"/>
      <c r="RZ24" s="17"/>
      <c r="SA24" s="17"/>
      <c r="SB24" s="17"/>
      <c r="SC24" s="17"/>
      <c r="SD24" s="17"/>
      <c r="SE24" s="40" t="str">
        <f>IF(SUM(RL24,RP24)&gt;0,SUM(RL24,RP24),"")</f>
        <v/>
      </c>
      <c r="SF24" s="40" t="str">
        <f>IF(SUM(RK24:RL24,RN24:RP24,RR24)-RM24-RQ24&gt;0,SUM(RK24:RL24,RN24:RP24,RR24)-RM24-RQ24,"")</f>
        <v/>
      </c>
      <c r="SG24" s="40" t="str">
        <f>IF(SUM(RS24:RT24,RV24)-RU24&gt;0,SUM(RS24:RT24,RV24)-RU24,"")</f>
        <v/>
      </c>
      <c r="SH24" s="40" t="str">
        <f>IF(SUM(RL24,RP24,RT24)&gt;0,SUM(RL24,RP24,RT24),"")</f>
        <v/>
      </c>
      <c r="SI24" s="40" t="str">
        <f>IF(SUM(SF24,SG24)&gt;0,SUM(SF24,SG24),"")</f>
        <v/>
      </c>
      <c r="SJ24" s="40" t="str">
        <f>IF(SUM(RX24,SB24)&gt;0,SUM(RX24,SB24),"")</f>
        <v/>
      </c>
      <c r="SK24" s="40" t="str">
        <f>IF(SUM(RW24:RX24,RZ24:SB24,SD24)-SUM(RY24,SC24)&gt;0,SUM(RW24:RX24,RZ24:SB24,SD24)-SUM(RY24,SC24),"")</f>
        <v/>
      </c>
      <c r="SL24" s="40" t="str">
        <f>IF(SUM(SF24,SG24,SK24)&gt;0,SUM(SF24,SG24,SK24),"")</f>
        <v/>
      </c>
      <c r="SM24" s="26">
        <f>IF($CA24="P",BK24,(BK24+AO24)/2)</f>
        <v>8.1</v>
      </c>
      <c r="SN24" s="26">
        <f>IF($CA24="P",BL24,(BL24+AP24)/2)</f>
        <v>2.2000000000000002</v>
      </c>
      <c r="SO24" s="26">
        <f>IF($CA24="P",BM24,(BM24+AQ24)/2)</f>
        <v>0.7</v>
      </c>
      <c r="SP24" s="26">
        <f>IF($CA24="P",BN24,(BN24+AR24)/2)</f>
        <v>0</v>
      </c>
      <c r="SQ24" s="26">
        <f>IF($CA24="P",BO24,(BO24+AS24)/2)</f>
        <v>0</v>
      </c>
      <c r="SR24" s="26">
        <f>IF($CA24="P",BP24,(BP24+AT24)/2)</f>
        <v>0</v>
      </c>
      <c r="SS24" s="26">
        <f>IF($CA24="P",BQ24,(BQ24+AU24)/2)</f>
        <v>0</v>
      </c>
      <c r="ST24" s="26">
        <f>IF($CA24="P",BR24,(BR24+AV24)/2)</f>
        <v>0</v>
      </c>
      <c r="SU24" s="26">
        <f>IF($CA24="P",BS24,(BS24+AW24)/2)</f>
        <v>0</v>
      </c>
      <c r="SV24" s="26">
        <f>IF($CA24="P",BT24,(BT24+AX24)/2)</f>
        <v>0</v>
      </c>
      <c r="SW24" s="26">
        <f>IF($CA24="P",BU24,(BU24+AY24)/2)</f>
        <v>0</v>
      </c>
      <c r="SX24" s="26">
        <f>IF($CA24="P",BV24,(BV24+AZ24)/2)</f>
        <v>0</v>
      </c>
      <c r="SY24" s="26">
        <f>IF($CA24="P",BW24,(BW24+BA24)/2)</f>
        <v>0</v>
      </c>
      <c r="SZ24" s="26">
        <f>IF($CA24="P",BX24,(BX24+BB24)/2)</f>
        <v>0</v>
      </c>
      <c r="TA24" s="26">
        <f>IF($CA24="P",BY24,(BY24+BC24)/2)</f>
        <v>0</v>
      </c>
      <c r="TB24" s="26">
        <f>IF($CA24="P",BZ24,(BZ24+BD24)/2)</f>
        <v>0</v>
      </c>
      <c r="TC24" s="28" t="s">
        <v>53</v>
      </c>
      <c r="TD24" s="11">
        <f>IF(SUM(SN24,SR24)&gt;0,SUM(SN24,SR24),"")</f>
        <v>2.2000000000000002</v>
      </c>
      <c r="TE24" s="11">
        <f>IF(SUM(SM24:SN24,SP24:SR24,ST24)-SO24-SS24&gt;0,SUM(SM24:SN24,SP24:SR24,ST24)-SO24-SS24,"")</f>
        <v>9.6000000000000014</v>
      </c>
      <c r="TF24" s="11" t="str">
        <f>IF(SUM(SV24,SZ24)&gt;0,SUM(SV24,SZ24),"")</f>
        <v/>
      </c>
      <c r="TG24" s="11" t="str">
        <f>IF(SUM(SU24:SV24,SX24:SZ24,TB24)-SUM(SW24,TA24)&gt;0,SUM(SU24:SV24,SX24:SZ24,TB24)-SUM(SW24,TA24),"")</f>
        <v/>
      </c>
      <c r="TH24" s="11">
        <f>IF(SUM(TE24,TG24)&gt;0,SUM(TE24,TG24),"")</f>
        <v>9.6000000000000014</v>
      </c>
    </row>
    <row r="25" spans="1:528" x14ac:dyDescent="0.2">
      <c r="A25" s="4" t="str" cm="1">
        <f t="array" ref="A25">IF(AND(H25&lt;&gt;"",H25&lt;&gt;"No DD"),SUMPRODUCT((H$4:H$26&lt;&gt;"")*(H$4:H$26&lt;&gt;"No DD")*(E$4:E$26&gt;E25))+1,IF(H25="No DD",SUMPRODUCT((H$4:H$26="No DD")*(E$4:E$26&gt;E25))+1+SUMPRODUCT((H$4:H$26&lt;&gt;"")*(H$4:H$26&lt;&gt;"No DD")),""))</f>
        <v/>
      </c>
      <c r="B25" s="5" t="s">
        <v>182</v>
      </c>
      <c r="C25" s="4" t="s">
        <v>6</v>
      </c>
      <c r="D25" s="4">
        <v>2001</v>
      </c>
      <c r="E25" s="9">
        <f>SUM(J25:P25)+SUM(J25:M25)*0.0000001+SUM(J25)*0.0000000000001</f>
        <v>20.500002050002049</v>
      </c>
      <c r="F25" s="3" t="str">
        <f>IF(OR(AND(AJ25&gt;=AN$28,AK25&gt;=AN$32,AJ25&lt;&gt;"",AI25=""),AND(AL25&gt;=AN$28,AM25&gt;=AN$32,AL25&lt;&gt;"",AI25=""),AND(BF25&gt;=BJ$28,BG25&gt;=BJ$32,BF25&lt;&gt;"",BE25=""),AND(BH25&gt;=BJ$28,BI25&gt;=BJ$32,BH25&lt;&gt;"",BE25=""),AND(CB25&gt;=CF$28,CC25&gt;=CF$32,CB25&lt;&gt;"",CA25=""),AND(CD25&gt;=CF$28,CE25&gt;=CF$32,CD25&lt;&gt;""),AND(DC25&gt;=DJ$28,DD25&gt;=DJ$32,DC25&lt;&gt;""),AND(DH25&gt;=DJ$28,DI25&gt;=DJ$32,DH25&lt;&gt;""),AND(EE25&gt;=EL$28,EF25&gt;=EL$32,EE25&lt;&gt;""),AND(EJ25&gt;=EL$28,EK25&gt;=EL$32,EJ25&lt;&gt;""),AND(FG25&gt;=FN$28,FH25&gt;=FN$32,FG25&lt;&gt;""),AND(FL25&gt;=FN$28,FM25&gt;=FN$32,FL25&lt;&gt;""),AND(GI25&gt;=GP$28,GJ25&gt;=GP$32,GI25&lt;&gt;""),AND(GN25&gt;=GP$28,GO25&gt;=GP$32,GN25&lt;&gt;""),AND(HK25&gt;=HR$28,HL25&gt;=HR$32,HK25&lt;&gt;""),AND(HP25&gt;=HR$28,HQ25&gt;=HR$32,HP25&lt;&gt;""),AND(IM25&gt;=IT$28,IN25&gt;=IT$32,IM25&lt;&gt;""),AND(IR25&gt;=IT$28,IS25&gt;=IT$32,IR25&lt;&gt;""),AND(JO25&gt;=JV$28,JP25&gt;=JV$32,JO25&lt;&gt;""),AND(JT25&gt;=JV$28,JU25&gt;=JV$32,JT25&lt;&gt;""),AND(KQ25&gt;=KX$28,KR25&gt;=KX$32,KQ25&lt;&gt;""),AND(KV25&gt;=KX$28,KW25&gt;=KX$32,KV25&lt;&gt;""),AND(LS25&gt;=LZ$28,LT25&gt;=LZ$32,LS25&lt;&gt;""),AND(LX25&gt;=LZ$28,LY25&gt;=LZ$32,LX25&lt;&gt;""),AND(MU25&gt;=NB$28,MV25&gt;=NB$32,MU25&lt;&gt;""),AND(MZ25&gt;=NB$28,NA25&gt;=NB$32,MZ25&lt;&gt;""),AND(NW25&gt;=OD$28,NX25&gt;=OD$32,NW25&lt;&gt;""),AND(OB25&gt;=OD$28,OC25&gt;=OD$32,OB25&lt;&gt;""),AND(OY25&gt;=PF$28,OZ25&gt;=PF$32,OY25&lt;&gt;""),AND(PD25&gt;=PF$28,PE25&gt;=PF$32,PD25&lt;&gt;""),AND(QA25&gt;=QH$28,QB25&gt;=QH$32,QA25&lt;&gt;""),AND(QF25&gt;=QH$28,QG25&gt;=QH$32,QF25&lt;&gt;""),AND(RC25&gt;=RJ$28,RD25&gt;=RJ$32,RC25&lt;&gt;""),AND(RH25&gt;=RJ$28,RI25&gt;=RJ$32,RH25&lt;&gt;""),AND(SE25&gt;=SL$28,SF25&gt;=SL$32,SE25&lt;&gt;""),AND(SJ25&gt;=SL$28,SK25&gt;=SL$32,SJ25&lt;&gt;"")),"P","")</f>
        <v/>
      </c>
      <c r="G25" s="3" t="str">
        <f>IF(OR(AND(AK25&gt;=AN$32,AK25&lt;&gt;"",AI25=""),AND(AM25&gt;=AN$32,AM25&lt;&gt;"",AI25=""),AND(BG25&gt;=BJ$32,BG25&lt;&gt;"",BE25=""),AND(BI25&gt;=BJ$32,BI25&lt;&gt;"",BE25=""),AND(CC25&gt;=CF$32,CC25&lt;&gt;"",CA25=""),AND(CE25&gt;=CF$32,CE25&lt;&gt;"",CA25=""),AND(DD25&gt;=DJ$32,DD25&lt;&gt;""),AND(DI25&gt;=DJ$32,DI25&lt;&gt;""),AND(EF25&gt;=EL$32,EF25&lt;&gt;""),AND(EK25&gt;=EL$32,EK25&lt;&gt;""),AND(FH25&gt;=FN$32,FH25&lt;&gt;""),AND(FM25&gt;=FN$32,FM25&lt;&gt;""),AND(GJ25&gt;=GP$32,GJ25&lt;&gt;""),AND(GO25&gt;=GP$32,GO25&lt;&gt;""),AND(HL25&gt;=HR$32,HL25&lt;&gt;""),AND(HQ25&gt;=HR$32,HQ25&lt;&gt;""),AND(IN25&gt;=IT$32,IN25&lt;&gt;""),AND(IS25&gt;=IT$32,IS25&lt;&gt;""),AND(JP25&gt;=JV$32,JP25&lt;&gt;""),AND(JU25&gt;=JV$32,JU25&lt;&gt;""),AND(KR25&gt;=KX$32,KR25&lt;&gt;""),AND(KW25&gt;=KX$32,KW25&lt;&gt;""),AND(LT25&gt;=LZ$32,LT25&lt;&gt;""),AND(LY25&gt;=LZ$32,LY25&lt;&gt;""),AND(MV25&gt;=NB$32,MV25&lt;&gt;""),AND(NA25&gt;=NB$32,NA25&lt;&gt;""),AND(NX25&gt;=OD$32,NX25&lt;&gt;""),AND(OC25&gt;=OD$32,OC25&lt;&gt;""),AND(OZ25&gt;=PF$32,OZ25&lt;&gt;""),AND(PE25&gt;=PF$32,PE25&lt;&gt;""),AND(QB25&gt;=QH$32,QB25&lt;&gt;""),AND(QG25&gt;=QH$32,QG25&lt;&gt;""),AND(RD25&gt;=RJ$32,RD25&lt;&gt;""),AND(RI25&gt;=RJ$32,RI25&lt;&gt;""),AND(SF25&gt;=SL$32,SF25&lt;&gt;""),AND(SK25&gt;=SL$32,SK25&lt;&gt;"")),"P","")</f>
        <v/>
      </c>
      <c r="H25" s="36" t="str">
        <f>IF(AND(G25="P",F25=""),"No DD",IF(OR(AND(AJ25&gt;=AN$31,AK25&gt;=AN$35,AJ25&lt;&gt;"",AI25=""),AND(AL25&gt;=AN$31,AM25&gt;=AN$35,AL25&lt;&gt;"",AI25=""),AND(BF25&gt;=BJ$31,BG25&gt;=BJ$35,BF25&lt;&gt;"",BE25=""),AND(BH25&gt;=BJ$31,BI25&gt;=BJ$35,BH25&lt;&gt;"",BE25=""),AND(CB25&gt;=CF$31,CC25&gt;=CF$35,CB25&lt;&gt;"",CA25=""),AND(CD25&gt;=CF$31,CE25&gt;=CF$35,CD25&lt;&gt;""),AND(DC25&gt;=DJ$31,DD25&gt;=DJ$35,DC25&lt;&gt;""),AND(DH25&gt;=DJ$31,DI25&gt;=DJ$35,DH25&lt;&gt;""),AND(EE25&gt;=EL$31,EF25&gt;=EL$35,EE25&lt;&gt;""),AND(EJ25&gt;=EL$31,EK25&gt;=EL$35,EJ25&lt;&gt;""),AND(FG25&gt;=FN$31,FH25&gt;=FN$35,FG25&lt;&gt;""),AND(FL25&gt;=FN$31,FM25&gt;=FN$35,FL25&lt;&gt;""),AND(GI25&gt;=GP$31,GJ25&gt;=GP$35,GI25&lt;&gt;""),AND(GN25&gt;=GP$31,GO25&gt;=GP$35,GN25&lt;&gt;""),AND(HK25&gt;=HR$31,HL25&gt;=HR$35,HK25&lt;&gt;""),AND(HP25&gt;=HR$31,HQ25&gt;=HR$35,HP25&lt;&gt;""),AND(IM25&gt;=IT$31,IN25&gt;=IT$35,IM25&lt;&gt;""),AND(IR25&gt;=IT$31,IS25&gt;=IT$35,IR25&lt;&gt;""),AND(JO25&gt;=JV$31,JP25&gt;=JV$35,JO25&lt;&gt;""),AND(JT25&gt;=JV$31,JU25&gt;=JV$35,JT25&lt;&gt;""),AND(KQ25&gt;=KX$31,KR25&gt;=KX$35,KQ25&lt;&gt;""),AND(KV25&gt;=KX$31,KW25&gt;=KX$35,KV25&lt;&gt;""),AND(LS25&gt;=LZ$31,LT25&gt;=LZ$35,LS25&lt;&gt;""),AND(LX25&gt;=LZ$31,LY25&gt;=LZ$35,LX25&lt;&gt;""),AND(MU25&gt;=NB$31,MV25&gt;=NB$35,MU25&lt;&gt;""),AND(MZ25&gt;=NB$31,NA25&gt;=NB$35,MZ25&lt;&gt;""),AND(NW25&gt;=OD$31,NX25&gt;=OD$35,NW25&lt;&gt;""),AND(OB25&gt;=OD$31,OC25&gt;=OD$35,OB25&lt;&gt;""),AND(OY25&gt;=PF$31,OZ25&gt;=PF$35,OY25&lt;&gt;""),AND(PD25&gt;=PF$31,PE25&gt;=PF$35,PD25&lt;&gt;""),AND(QA25&gt;=QH$31,QB25&gt;=QH$35,QA25&lt;&gt;""),AND(QF25&gt;=QH$31,QG25&gt;=QH$35,QF25&lt;&gt;""),AND(RC25&gt;=RJ$31,RD25&gt;=RJ$35,RC25&lt;&gt;""),AND(RH25&gt;=RJ$31,RI25&gt;=RJ$35,RH25&lt;&gt;""),AND(SE25&gt;=SL$31,SF25&gt;=SL$35,SE25&lt;&gt;""),AND(SJ25&gt;=SL$31,SK25&gt;=SL$35,SJ25&lt;&gt;"")),"Merit",IF(OR(AND(AJ25&gt;=AN$30,AK25&gt;=AN$34,AJ25&lt;&gt;"",AI25=""),AND(AL25&gt;=AN$30,AM25&gt;=AN$34,AL25&lt;&gt;"",AI25=""),AND(BF25&gt;=BJ$30,BG25&gt;=BJ$34,BF25&lt;&gt;"",BE25=""),AND(BH25&gt;=BJ$30,BI25&gt;=BJ$34,BH25&lt;&gt;"",BE25=""),AND(CB25&gt;=CF$30,CC25&gt;=CF$34,CB25&lt;&gt;"",CA25=""),AND(CD25&gt;=CF$30,CE25&gt;=CF$34,CD25&lt;&gt;""),AND(DC25&gt;=DJ$30,DD25&gt;=DJ$34,DC25&lt;&gt;""),AND(DH25&gt;=DJ$30,DI25&gt;=DJ$34,DH25&lt;&gt;""),AND(EE25&gt;=EL$30,EF25&gt;=EL$34,EE25&lt;&gt;""),AND(EJ25&gt;=EL$30,EK25&gt;=EL$34,EJ25&lt;&gt;""),AND(FG25&gt;=FN$30,FH25&gt;=FN$34,FG25&lt;&gt;""),AND(FL25&gt;=FN$30,FM25&gt;=FN$34,FL25&lt;&gt;""),AND(GI25&gt;=GP$30,GJ25&gt;=GP$34,GI25&lt;&gt;""),AND(GN25&gt;=GP$30,GO25&gt;=GP$34,GN25&lt;&gt;""),AND(HK25&gt;=HR$30,HL25&gt;=HR$34,HK25&lt;&gt;""),AND(HP25&gt;=HR$30,HQ25&gt;=HR$34,HP25&lt;&gt;""),AND(IM25&gt;=IT$30,IN25&gt;=IT$34,IM25&lt;&gt;""),AND(IR25&gt;=IT$30,IS25&gt;=IT$34,IR25&lt;&gt;""),AND(JO25&gt;=JV$30,JP25&gt;=JV$34,JO25&lt;&gt;""),AND(JT25&gt;=JV$30,JU25&gt;=JV$34,JT25&lt;&gt;""),AND(KQ25&gt;=KX$30,KR25&gt;=KX$34,KQ25&lt;&gt;""),AND(KV25&gt;=KX$30,KW25&gt;=KX$34,KV25&lt;&gt;""),AND(LS25&gt;=LZ$30,LT25&gt;=LZ$34,LS25&lt;&gt;""),AND(LX25&gt;=LZ$30,LY25&gt;=LZ$34,LX25&lt;&gt;""),AND(MU25&gt;=NB$30,MV25&gt;=NB$34,MU25&lt;&gt;""),AND(MZ25&gt;=NB$30,NA25&gt;=NB$34,MZ25&lt;&gt;""),AND(NW25&gt;=OD$30,NX25&gt;=OD$34,NW25&lt;&gt;""),AND(OB25&gt;=OD$30,OC25&gt;=OD$34,OB25&lt;&gt;""),AND(OY25&gt;=PF$30,OZ25&gt;=PF$34,OY25&lt;&gt;""),AND(PD25&gt;=PF$30,PE25&gt;=PF$34,PD25&lt;&gt;""),AND(QA25&gt;=QH$30,QB25&gt;=QH$34,QA25&lt;&gt;""),AND(QF25&gt;=QH$30,QG25&gt;=QH$34,QF25&lt;&gt;""),AND(RC25&gt;=RJ$30,RD25&gt;=RJ$34,RC25&lt;&gt;""),AND(RH25&gt;=RJ$30,RI25&gt;=RJ$34,RH25&lt;&gt;""),AND(SE25&gt;=SL$30,SF25&gt;=SL$34,SE25&lt;&gt;""),AND(SJ25&gt;=SL$30,SK25&gt;=SL$34,SJ25&lt;&gt;"")),"Excellence",IF(I25="P","Worlds Team",IF(F25="P","National Team","")))))</f>
        <v/>
      </c>
      <c r="I25" s="3" t="str">
        <f>IF(OR(AND(AJ25&gt;=AN$29,AK25&gt;=AN$33,AJ25&lt;&gt;"",AI25=""),AND(AL25&gt;=AN$29,AM25&gt;=AN$33,AL25&lt;&gt;"",AI25=""),AND(BF25&gt;=BJ$29,BG25&gt;=BJ$33,BF25&lt;&gt;"",BE25=""),AND(BH25&gt;=BJ$29,BI25&gt;=BJ$33,BH25&lt;&gt;"",BE25=""),AND(CB25&gt;=CF$29,CC25&gt;=CF$33,CB25&lt;&gt;"",CA25=""),AND(CD25&gt;=CF$29,CE25&gt;=CF$33,CD25&lt;&gt;""),AND(DC25&gt;=DJ$29,DD25&gt;=DJ$33,DC25&lt;&gt;""),AND(DH25&gt;=DJ$29,DI25&gt;=DJ$33,DH25&lt;&gt;""),AND(EE25&gt;=EL$29,EF25&gt;=EL$33,EE25&lt;&gt;""),AND(EJ25&gt;=EL$29,EK25&gt;=EL$33,EJ25&lt;&gt;""),AND(FG25&gt;=FN$29,FH25&gt;=FN$33,FG25&lt;&gt;""),AND(FL25&gt;=FN$29,FM25&gt;=FN$33,FL25&lt;&gt;""),AND(GI25&gt;=GP$29,GJ25&gt;=GP$33,GI25&lt;&gt;""),AND(GN25&gt;=GP$29,GO25&gt;=GP$33,GN25&lt;&gt;""),AND(HK25&gt;=HR$29,HL25&gt;=HR$33,HK25&lt;&gt;""),AND(HP25&gt;=HR$29,HQ25&gt;=HR$33,HP25&lt;&gt;""),AND(IM25&gt;=IT$29,IN25&gt;=IT$33,IM25&lt;&gt;""),AND(IR25&gt;=IT$29,IS25&gt;=IT$33,IR25&lt;&gt;""),AND(JO25&gt;=JV$29,JP25&gt;=JV$33,JO25&lt;&gt;""),AND(JT25&gt;=JV$29,JU25&gt;=JV$33,JT25&lt;&gt;""),AND(KQ25&gt;=KX$29,KR25&gt;=KX$33,KQ25&lt;&gt;""),AND(KV25&gt;=KX$29,KW25&gt;=KX$33,KV25&lt;&gt;""),AND(LS25&gt;=LZ$29,LT25&gt;=LZ$33,LS25&lt;&gt;""),AND(LX25&gt;=LZ$29,LY25&gt;=LZ$33,LX25&lt;&gt;""),AND(MU25&gt;=NB$29,MV25&gt;=NB$33,MU25&lt;&gt;""),AND(MZ25&gt;=NB$29,NA25&gt;=NB$33,MZ25&lt;&gt;""),AND(NW25&gt;=OD$29,NX25&gt;=OD$33,NW25&lt;&gt;""),AND(OB25&gt;=OD$29,OC25&gt;=OD$33,OB25&lt;&gt;""),AND(OY25&gt;=PF$29,OZ25&gt;=PF$33,OY25&lt;&gt;""),AND(PD25&gt;=PF$29,PE25&gt;=PF$33,PD25&lt;&gt;""),AND(QA25&gt;=QH$29,QB25&gt;=QH$33,QA25&lt;&gt;""),AND(QF25&gt;=QH$29,QG25&gt;=QH$33,QF25&lt;&gt;""),AND(RC25&gt;=RJ$29,RD25&gt;=RJ$33,RC25&lt;&gt;""),AND(RH25&gt;=RJ$29,RI25&gt;=RJ$33,RH25&lt;&gt;""),AND(SE25&gt;=SL$29,SF25&gt;=SL$33,SE25&lt;&gt;""),AND(SJ25&gt;=SL$29,SK25&gt;=SL$33,SJ25&lt;&gt;"")),"P","")</f>
        <v/>
      </c>
      <c r="J25" s="8">
        <f>IF(COUNT(AK25,BG25,CC25)&gt;0,LARGE((AK25,BG25,CC25),1),0)</f>
        <v>20.5</v>
      </c>
      <c r="K25" s="8" t="str">
        <f>IF(J25=0,"",IF(J25=CC25,$BK$1,IF(J25=BG25,$AO$1,IF(J25=AK25,$S$1,""))))</f>
        <v>2025 Elite Canada</v>
      </c>
      <c r="L25" s="8">
        <f>IF(COUNT(AK25,BG25,CC25)&gt;1,LARGE((AK25,BG25,CC25),2),0)</f>
        <v>0</v>
      </c>
      <c r="M25" s="8" t="str">
        <f>IF(K25=0,"",IF(AND(L25=J25,L25=AK25,K25=BG25),$S$1,IF(AND(L25=J25,L25=AK25,L25=CC25),$S$1,IF(AND(L25=J25,L25=CC25,L25=BG25),$AO$1,IF(L25=CC25,$BK$1,IF(L25=BG25,$AO$1,IF(L25=AK25,$S$1,"")))))))</f>
        <v/>
      </c>
      <c r="N25" s="8">
        <f>IF(MAX(AM25,BI25,CE25)&gt;0,MAX(AM25,BI25,CE25),0)</f>
        <v>0</v>
      </c>
      <c r="O25" s="8" t="str">
        <f>IF(N25=0,"",IF(N25=CE25,$BK$1,IF(N25=BI25,$AO$1,IF(N25=AM25,$S$1,""))))</f>
        <v/>
      </c>
      <c r="P25" s="8" t="str">
        <f>IF(MAX(CG25:CH25)&gt;0,MAX(CG25:CH25),"")</f>
        <v/>
      </c>
      <c r="Q25" s="11" t="str">
        <f>IF(P25="","",IF(P25=CG25,"("&amp;CG$2&amp;")",IF(P25=CH25,"("&amp;CH$2&amp;")")))</f>
        <v/>
      </c>
      <c r="R25" s="8" t="str">
        <f>IF(P25="","",IF(P25=CG25,IF(P25+IF(L25="",0,L25)=SF25,$RK$1,IF(P25+IF(L25="",0,L25)=RD25,$QI$1,IF(P25+IF(L25="",0,L25)=QB25,$PG$1,IF(P25+IF(L25="",0,L25)=OZ25,$OE$1,IF(P25+IF(L25="",0,L25)=NX25,$NC$1,IF(P25+IF(L25="",0,L25)=MV25,$MA$1,IF(P25+IF(L25="",0,L25)=LT25,$KY$1,IF(P25+IF(L25="",0,L25)=KR25,$JW$1,IF(P25+IF(L25="",0,L25)=JP25,$IU$1,IF(P25+IF(L25="",0,L25)=IN25,$HS$1,IF(P25+IF(L25="",0,L25)=HL25,$GQ$1,IF(P25+IF(L25="",0,L25)=GJ25,$FO$1,IF(P25+IF(L25="",0,L25)=FH25,$EM$1,IF(P25+IF(L25="",0,L25)=EF25,$DK$1,IF(P25+IF(L25="",0,L25)=DD25,$CI$1))))))))))))))),IF(P25=CH25,IF(P25+IF(N25="",0,N25)=SK25,$RK$1,IF(P25+IF(N25="",0,N25)=RI25,$QI$1,IF(P25+IF(N25="",0,N25)=QG25,$PG$1,IF(P25+IF(N25="",0,N25)=PE25,$OE$1,IF(P25+IF(N25="",0,N25)=OC25,$NC$1,IF(P25+IF(N25="",0,N25)=NA25,$MA$1,IF(P25+IF(N25="",0,N25)=LY25,$KY$1,IF(P25+IF(N25="",0,N25)=KW25,$JW$1,IF(P25+IF(N25="",0,N25)=JU25,$IU$1,IF(P25+IF(N25="",0,N25)=IS25,$HS$1,IF(P25+IF(N25="",0,N25)=HQ25,$GQ$1,IF(P25+IF(N25="",0,N25)=GO25,$FO$1,IF(P25+IF(N25="",0,N25)=FM25,$EM$1,IF(P25+IF(N25="",0,N25)=EK25,$DK$1,IF(P25+IF(N25="",0,N25)=DI25,$CI$1))))))))))))))))))</f>
        <v/>
      </c>
      <c r="S25" s="19">
        <v>18.399999999999999</v>
      </c>
      <c r="T25" s="19">
        <v>3.1</v>
      </c>
      <c r="U25" s="19">
        <v>1</v>
      </c>
      <c r="V25" s="19">
        <v>0</v>
      </c>
      <c r="W25" s="19">
        <v>0</v>
      </c>
      <c r="X25" s="19">
        <v>0</v>
      </c>
      <c r="Y25" s="19">
        <v>0</v>
      </c>
      <c r="Z25" s="19">
        <v>0</v>
      </c>
      <c r="AA25" s="19"/>
      <c r="AB25" s="19"/>
      <c r="AC25" s="19"/>
      <c r="AD25" s="19"/>
      <c r="AE25" s="19"/>
      <c r="AF25" s="19"/>
      <c r="AG25" s="19"/>
      <c r="AH25" s="19"/>
      <c r="AI25" s="27"/>
      <c r="AJ25" s="40">
        <f>IF(SUM(T25,X25)&gt;0,SUM(T25,X25),"")</f>
        <v>3.1</v>
      </c>
      <c r="AK25" s="40">
        <f>IF(SUM(S25:T25,V25:X25,Z25)-U25-Y25&gt;0,SUM(S25:T25,V25:X25,Z25)-U25-Y25,"")</f>
        <v>20.5</v>
      </c>
      <c r="AL25" s="40" t="str">
        <f>IF(SUM(AB25,AF25)&gt;0,SUM(AB25,AF25),"")</f>
        <v/>
      </c>
      <c r="AM25" s="40" t="str">
        <f>IF(SUM(AA25:AB25,AD25:AF25,AH25)-SUM(AC25,AG25)&gt;0,SUM(AA25:AB25,AD25:AF25,AH25)-SUM(AC25,AG25),"")</f>
        <v/>
      </c>
      <c r="AN25" s="40">
        <f>IF(SUM(AK25,AM25)&gt;0,SUM(AK25,AM25),"")</f>
        <v>20.5</v>
      </c>
      <c r="AO25" s="18"/>
      <c r="AP25" s="18"/>
      <c r="AQ25" s="18"/>
      <c r="AR25" s="18"/>
      <c r="AS25" s="18"/>
      <c r="AT25" s="18"/>
      <c r="AU25" s="18"/>
      <c r="AV25" s="18"/>
      <c r="AW25" s="18"/>
      <c r="AX25" s="18"/>
      <c r="AY25" s="18"/>
      <c r="AZ25" s="18"/>
      <c r="BA25" s="18"/>
      <c r="BB25" s="18"/>
      <c r="BC25" s="18"/>
      <c r="BD25" s="18"/>
      <c r="BE25" s="28"/>
      <c r="BF25" s="11" t="str">
        <f>IF(SUM(AP25,AT25)&gt;0,SUM(AP25,AT25),"")</f>
        <v/>
      </c>
      <c r="BG25" s="11" t="str">
        <f>IF(SUM(AO25:AP25,AR25:AT25,AV25)-AQ25-AU25&gt;0,SUM(AO25:AP25,AR25:AT25,AV25)-AQ25-AU25,"")</f>
        <v/>
      </c>
      <c r="BH25" s="11" t="str">
        <f>IF(SUM(AX25,BB25)&gt;0,SUM(AX25,BB25),"")</f>
        <v/>
      </c>
      <c r="BI25" s="11" t="str">
        <f>IF(SUM(AW25:AX25,AZ25:BB25,BD25)-SUM(AY25,BC25)&gt;0,SUM(AW25:AX25,AZ25:BB25,BD25)-SUM(AY25,BC25),"")</f>
        <v/>
      </c>
      <c r="BJ25" s="11" t="str">
        <f>IF(SUM(BG25,BI25)&gt;0,SUM(BG25,BI25),"")</f>
        <v/>
      </c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19"/>
      <c r="BX25" s="19"/>
      <c r="BY25" s="19"/>
      <c r="BZ25" s="19"/>
      <c r="CA25" s="27"/>
      <c r="CB25" s="40" t="str">
        <f>IF(SUM(BL25,BP25)&gt;0,SUM(BL25,BP25),"")</f>
        <v/>
      </c>
      <c r="CC25" s="40" t="str">
        <f>IF(SUM(BK25:BL25,BN25:BP25,BR25)-BM25-BQ25&gt;0,SUM(BK25:BL25,BN25:BP25,BR25)-BM25-BQ25,"")</f>
        <v/>
      </c>
      <c r="CD25" s="40" t="str">
        <f>IF(SUM(BT25,BX25)&gt;0,SUM(BT25,BX25),"")</f>
        <v/>
      </c>
      <c r="CE25" s="40" t="str">
        <f>IF(SUM(BS25:BT25,BV25:BX25,BZ25)-SUM(BU25,BY25)&gt;0,SUM(BS25:BT25,BV25:BX25,BZ25)-SUM(BU25,BY25),"")</f>
        <v/>
      </c>
      <c r="CF25" s="40" t="str">
        <f>IF(SUM(CC25,CE25)&gt;0,SUM(CC25,CE25),"")</f>
        <v/>
      </c>
      <c r="CG25" s="51" t="str">
        <f>IF(MAX(DD25,EF25,FH25,GJ25,HL25,IN25,JP25,KR25,LT25,MV25,NX25,OZ25,QB25,RD25,SF25)-IF(L25="",0,L25)&gt;0.001,MAX(DD25,EF25,FH25,GJ25,HL25,IN25,JP25,KR25,LT25,MV25,NX25,OZ25,QB25,RD25,SF25)-IF(L25="",0,L25),"")</f>
        <v/>
      </c>
      <c r="CH25" s="51" t="str">
        <f>IF(MAX(DI25,EK25,FM25,GO25,HQ25,IS25,JU25,KW25,LY25,NA25,OC25,PE25,QG25,RI25,SK25)-IF(N25="",0,N25)&gt;0.001,MAX(DI25,EK25,FM25,GO25,HQ25,IS25,JU25,KW25,LY25,NA25,OC25,PE25,QG25,RI25,SK25)-IF(N25="",0,N25),"")</f>
        <v/>
      </c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17"/>
      <c r="CU25" s="17"/>
      <c r="CV25" s="17"/>
      <c r="CW25" s="17"/>
      <c r="CX25" s="17"/>
      <c r="CY25" s="17"/>
      <c r="CZ25" s="17"/>
      <c r="DA25" s="17"/>
      <c r="DB25" s="17"/>
      <c r="DC25" s="40" t="str">
        <f>IF(SUM(CJ25,CN25)&gt;0,SUM(CJ25,CN25),"")</f>
        <v/>
      </c>
      <c r="DD25" s="40" t="str">
        <f>IF(SUM(CI25:CJ25,CL25:CN25,CP25)-CK25-CO25&gt;0,SUM(CI25:CJ25,CL25:CN25,CP25)-CK25-CO25,"")</f>
        <v/>
      </c>
      <c r="DE25" s="40" t="str">
        <f>IF(SUM(CQ25:CR25,CT25)-CS25&gt;0,SUM(CQ25:CR25,CT25)-CS25,"")</f>
        <v/>
      </c>
      <c r="DF25" s="40" t="str">
        <f>IF(SUM(CJ25,CN25,CR25)&gt;0,SUM(CJ25,CN25,CR25),"")</f>
        <v/>
      </c>
      <c r="DG25" s="40" t="str">
        <f>IF(SUM(DD25,DE25)&gt;0,SUM(DD25,DE25),"")</f>
        <v/>
      </c>
      <c r="DH25" s="40" t="str">
        <f>IF(SUM(CV25,CZ25)&gt;0,SUM(CV25,CZ25),"")</f>
        <v/>
      </c>
      <c r="DI25" s="40" t="str">
        <f>IF(SUM(CU25:CV25,CX25:CZ25,DB25)-SUM(CW25,DA25)&gt;0,SUM(CU25:CV25,CX25:CZ25,DB25)-SUM(CW25,DA25),"")</f>
        <v/>
      </c>
      <c r="DJ25" s="40" t="str">
        <f>IF(SUM(DD25,DE25,DI25)&gt;0,SUM(DD25,DE25,DI25),"")</f>
        <v/>
      </c>
      <c r="DK25" s="18"/>
      <c r="DL25" s="18"/>
      <c r="DM25" s="18"/>
      <c r="DN25" s="18"/>
      <c r="DO25" s="18"/>
      <c r="DP25" s="18"/>
      <c r="DQ25" s="18"/>
      <c r="DR25" s="18"/>
      <c r="DS25" s="18"/>
      <c r="DT25" s="18"/>
      <c r="DU25" s="18"/>
      <c r="DV25" s="18"/>
      <c r="DW25" s="18"/>
      <c r="DX25" s="18"/>
      <c r="DY25" s="18"/>
      <c r="DZ25" s="18"/>
      <c r="EA25" s="18"/>
      <c r="EB25" s="18"/>
      <c r="EC25" s="18"/>
      <c r="ED25" s="18"/>
      <c r="EE25" s="11" t="str">
        <f>IF(SUM(DL25,DP25)&gt;0,SUM(DL25,DP25),"")</f>
        <v/>
      </c>
      <c r="EF25" s="11" t="str">
        <f>IF(SUM(DK25:DL25,DN25:DP25,DR25)-DM25-DQ25&gt;0,SUM(DK25:DL25,DN25:DP25,DR25)-DM25-DQ25,"")</f>
        <v/>
      </c>
      <c r="EG25" s="11" t="str">
        <f>IF(SUM(DS25:DT25,DV25)-DU25&gt;0,SUM(DS25:DT25,DV25)-DU25,"")</f>
        <v/>
      </c>
      <c r="EH25" s="11" t="str">
        <f>IF(SUM(DL25,DP25,DT25)&gt;0,SUM(DL25,DP25,DT25),"")</f>
        <v/>
      </c>
      <c r="EI25" s="11" t="str">
        <f>IF(SUM(EF25,EG25)&gt;0,SUM(EF25,EG25),"")</f>
        <v/>
      </c>
      <c r="EJ25" s="11" t="str">
        <f>IF(SUM(DX25,EB25)&gt;0,SUM(DX25,EB25),"")</f>
        <v/>
      </c>
      <c r="EK25" s="11" t="str">
        <f>IF(SUM(DW25:DX25,DZ25:EB25,ED25)-SUM(DY25,EC25)&gt;0,SUM(DW25:DX25,DZ25:EB25,ED25)-SUM(DY25,EC25),"")</f>
        <v/>
      </c>
      <c r="EL25" s="11" t="str">
        <f>IF(SUM(EF25,EG25,EK25)&gt;0,SUM(EF25,EG25,EK25),"")</f>
        <v/>
      </c>
      <c r="EM25" s="17"/>
      <c r="EN25" s="17"/>
      <c r="EO25" s="17"/>
      <c r="EP25" s="17"/>
      <c r="EQ25" s="17"/>
      <c r="ER25" s="17"/>
      <c r="ES25" s="17"/>
      <c r="ET25" s="17"/>
      <c r="EU25" s="17"/>
      <c r="EV25" s="17"/>
      <c r="EW25" s="17"/>
      <c r="EX25" s="17"/>
      <c r="EY25" s="17"/>
      <c r="EZ25" s="17"/>
      <c r="FA25" s="17"/>
      <c r="FB25" s="17"/>
      <c r="FC25" s="17"/>
      <c r="FD25" s="17"/>
      <c r="FE25" s="17"/>
      <c r="FF25" s="17"/>
      <c r="FG25" s="40" t="str">
        <f>IF(SUM(EN25,ER25)&gt;0,SUM(EN25,ER25),"")</f>
        <v/>
      </c>
      <c r="FH25" s="40" t="str">
        <f>IF(SUM(EM25:EN25,EP25:ER25,ET25)-EO25-ES25&gt;0,SUM(EM25:EN25,EP25:ER25,ET25)-EO25-ES25,"")</f>
        <v/>
      </c>
      <c r="FI25" s="40" t="str">
        <f>IF(SUM(EU25:EV25,EX25)-EW25&gt;0,SUM(EU25:EV25,EX25)-EW25,"")</f>
        <v/>
      </c>
      <c r="FJ25" s="40" t="str">
        <f>IF(SUM(EN25,ER25,EV25)&gt;0,SUM(EN25,ER25,EV25),"")</f>
        <v/>
      </c>
      <c r="FK25" s="40" t="str">
        <f>IF(SUM(FH25,FI25)&gt;0,SUM(FH25,FI25),"")</f>
        <v/>
      </c>
      <c r="FL25" s="40" t="str">
        <f>IF(SUM(EZ25,FD25)&gt;0,SUM(EZ25,FD25),"")</f>
        <v/>
      </c>
      <c r="FM25" s="40" t="str">
        <f>IF(SUM(EY25:EZ25,FB25:FD25,FF25)-SUM(FA25,FE25)&gt;0,SUM(EY25:EZ25,FB25:FD25,FF25)-SUM(FA25,FE25),"")</f>
        <v/>
      </c>
      <c r="FN25" s="40" t="str">
        <f>IF(SUM(FH25,FI25,FM25)&gt;0,SUM(FH25,FI25,FM25),"")</f>
        <v/>
      </c>
      <c r="FO25" s="18"/>
      <c r="FP25" s="18"/>
      <c r="FQ25" s="18"/>
      <c r="FR25" s="18"/>
      <c r="FS25" s="18"/>
      <c r="FT25" s="18"/>
      <c r="FU25" s="18"/>
      <c r="FV25" s="18"/>
      <c r="FW25" s="18"/>
      <c r="FX25" s="18"/>
      <c r="FY25" s="18"/>
      <c r="FZ25" s="18"/>
      <c r="GA25" s="18"/>
      <c r="GB25" s="18"/>
      <c r="GC25" s="18"/>
      <c r="GD25" s="18"/>
      <c r="GE25" s="18"/>
      <c r="GF25" s="18"/>
      <c r="GG25" s="18"/>
      <c r="GH25" s="18"/>
      <c r="GI25" s="11" t="str">
        <f>IF(SUM(FP25,FT25)&gt;0,SUM(FP25,FT25),"")</f>
        <v/>
      </c>
      <c r="GJ25" s="11" t="str">
        <f>IF(SUM(FO25:FP25,FR25:FT25,FV25)-FQ25-FU25&gt;0,SUM(FO25:FP25,FR25:FT25,FV25)-FQ25-FU25,"")</f>
        <v/>
      </c>
      <c r="GK25" s="11" t="str">
        <f>IF(SUM(FW25:FX25,FZ25)-FY25&gt;0,SUM(FW25:FX25,FZ25)-FY25,"")</f>
        <v/>
      </c>
      <c r="GL25" s="11" t="str">
        <f>IF(SUM(FP25,FT25,FX25)&gt;0,SUM(FP25,FT25,FX25),"")</f>
        <v/>
      </c>
      <c r="GM25" s="11" t="str">
        <f>IF(SUM(GJ25,GK25)&gt;0,SUM(GJ25,GK25),"")</f>
        <v/>
      </c>
      <c r="GN25" s="11" t="str">
        <f>IF(SUM(GB25,GF25)&gt;0,SUM(GB25,GF25),"")</f>
        <v/>
      </c>
      <c r="GO25" s="11" t="str">
        <f>IF(SUM(GA25:GB25,GD25:GF25,GH25)-SUM(GC25,GG25)&gt;0,SUM(GA25:GB25,GD25:GF25,GH25)-SUM(GC25,GG25),"")</f>
        <v/>
      </c>
      <c r="GP25" s="11" t="str">
        <f>IF(SUM(GJ25,GK25,GO25)&gt;0,SUM(GJ25,GK25,GO25),"")</f>
        <v/>
      </c>
      <c r="GQ25" s="17"/>
      <c r="GR25" s="17"/>
      <c r="GS25" s="17"/>
      <c r="GT25" s="17"/>
      <c r="GU25" s="17"/>
      <c r="GV25" s="17"/>
      <c r="GW25" s="17"/>
      <c r="GX25" s="17"/>
      <c r="GY25" s="17"/>
      <c r="GZ25" s="17"/>
      <c r="HA25" s="17"/>
      <c r="HB25" s="17"/>
      <c r="HC25" s="17"/>
      <c r="HD25" s="17"/>
      <c r="HE25" s="17"/>
      <c r="HF25" s="17"/>
      <c r="HG25" s="17"/>
      <c r="HH25" s="17"/>
      <c r="HI25" s="17"/>
      <c r="HJ25" s="17"/>
      <c r="HK25" s="40" t="str">
        <f>IF(SUM(GR25,GV25)&gt;0,SUM(GR25,GV25),"")</f>
        <v/>
      </c>
      <c r="HL25" s="40" t="str">
        <f>IF(SUM(GQ25:GR25,GT25:GV25,GX25)-GS25-GW25&gt;0,SUM(GQ25:GR25,GT25:GV25,GX25)-GS25-GW25,"")</f>
        <v/>
      </c>
      <c r="HM25" s="40" t="str">
        <f>IF(SUM(GY25:GZ25,HB25)-HA25&gt;0,SUM(GY25:GZ25,HB25)-HA25,"")</f>
        <v/>
      </c>
      <c r="HN25" s="40" t="str">
        <f>IF(SUM(GR25,GV25,GZ25)&gt;0,SUM(GR25,GV25,GZ25),"")</f>
        <v/>
      </c>
      <c r="HO25" s="40" t="str">
        <f>IF(SUM(HL25,HM25)&gt;0,SUM(HL25,HM25),"")</f>
        <v/>
      </c>
      <c r="HP25" s="40" t="str">
        <f>IF(SUM(HD25,HH25)&gt;0,SUM(HD25,HH25),"")</f>
        <v/>
      </c>
      <c r="HQ25" s="40" t="str">
        <f>IF(SUM(HC25:HD25,HF25:HH25,HJ25)-SUM(HE25,HI25)&gt;0,SUM(HC25:HD25,HF25:HH25,HJ25)-SUM(HE25,HI25),"")</f>
        <v/>
      </c>
      <c r="HR25" s="40" t="str">
        <f>IF(SUM(HL25,HM25,HQ25)&gt;0,SUM(HL25,HM25,HQ25),"")</f>
        <v/>
      </c>
      <c r="HS25" s="18"/>
      <c r="HT25" s="18"/>
      <c r="HU25" s="18"/>
      <c r="HV25" s="18"/>
      <c r="HW25" s="18"/>
      <c r="HX25" s="18"/>
      <c r="HY25" s="18"/>
      <c r="HZ25" s="18"/>
      <c r="IA25" s="18"/>
      <c r="IB25" s="18"/>
      <c r="IC25" s="18"/>
      <c r="ID25" s="18"/>
      <c r="IE25" s="18"/>
      <c r="IF25" s="18"/>
      <c r="IG25" s="18"/>
      <c r="IH25" s="18"/>
      <c r="II25" s="18"/>
      <c r="IJ25" s="18"/>
      <c r="IK25" s="18"/>
      <c r="IL25" s="18"/>
      <c r="IM25" s="11" t="str">
        <f>IF(SUM(HT25,HX25)&gt;0,SUM(HT25,HX25),"")</f>
        <v/>
      </c>
      <c r="IN25" s="11" t="str">
        <f>IF(SUM(HS25:HT25,HV25:HX25,HZ25)-HU25-HY25&gt;0,SUM(HS25:HT25,HV25:HX25,HZ25)-HU25-HY25,"")</f>
        <v/>
      </c>
      <c r="IO25" s="11" t="str">
        <f>IF(SUM(IA25:IB25,ID25)-IC25&gt;0,SUM(IA25:IB25,ID25)-IC25,"")</f>
        <v/>
      </c>
      <c r="IP25" s="11" t="str">
        <f>IF(SUM(HT25,HX25,IB25)&gt;0,SUM(HT25,HX25,IB25),"")</f>
        <v/>
      </c>
      <c r="IQ25" s="11" t="str">
        <f>IF(SUM(IN25,IO25)&gt;0,SUM(IN25,IO25),"")</f>
        <v/>
      </c>
      <c r="IR25" s="11" t="str">
        <f>IF(SUM(IF25,IJ25)&gt;0,SUM(IF25,IJ25),"")</f>
        <v/>
      </c>
      <c r="IS25" s="11" t="str">
        <f>IF(SUM(IE25:IF25,IH25:IJ25,IL25)-SUM(IG25,IK25)&gt;0,SUM(IE25:IF25,IH25:IJ25,IL25)-SUM(IG25,IK25),"")</f>
        <v/>
      </c>
      <c r="IT25" s="11" t="str">
        <f>IF(SUM(IN25,IO25,IS25)&gt;0,SUM(IN25,IO25,IS25),"")</f>
        <v/>
      </c>
      <c r="IU25" s="17"/>
      <c r="IV25" s="17"/>
      <c r="IW25" s="17"/>
      <c r="IX25" s="17"/>
      <c r="IY25" s="17"/>
      <c r="IZ25" s="17"/>
      <c r="JA25" s="17"/>
      <c r="JB25" s="17"/>
      <c r="JC25" s="17"/>
      <c r="JD25" s="17"/>
      <c r="JE25" s="17"/>
      <c r="JF25" s="17"/>
      <c r="JG25" s="17"/>
      <c r="JH25" s="17"/>
      <c r="JI25" s="17"/>
      <c r="JJ25" s="17"/>
      <c r="JK25" s="17"/>
      <c r="JL25" s="17"/>
      <c r="JM25" s="17"/>
      <c r="JN25" s="17"/>
      <c r="JO25" s="40" t="str">
        <f>IF(SUM(IV25,IZ25)&gt;0,SUM(IV25,IZ25),"")</f>
        <v/>
      </c>
      <c r="JP25" s="40" t="str">
        <f>IF(SUM(IU25:IV25,IX25:IZ25,JB25)-IW25-JA25&gt;0,SUM(IU25:IV25,IX25:IZ25,JB25)-IW25-JA25,"")</f>
        <v/>
      </c>
      <c r="JQ25" s="40" t="str">
        <f>IF(SUM(JC25:JD25,JF25)-JE25&gt;0,SUM(JC25:JD25,JF25)-JE25,"")</f>
        <v/>
      </c>
      <c r="JR25" s="40" t="str">
        <f>IF(SUM(IV25,IZ25,JD25)&gt;0,SUM(IV25,IZ25,JD25),"")</f>
        <v/>
      </c>
      <c r="JS25" s="40" t="str">
        <f>IF(SUM(JP25,JQ25)&gt;0,SUM(JP25,JQ25),"")</f>
        <v/>
      </c>
      <c r="JT25" s="40" t="str">
        <f>IF(SUM(JH25,JL25)&gt;0,SUM(JH25,JL25),"")</f>
        <v/>
      </c>
      <c r="JU25" s="40" t="str">
        <f>IF(SUM(JG25:JH25,JJ25:JL25,JN25)-SUM(JI25,JM25)&gt;0,SUM(JG25:JH25,JJ25:JL25,JN25)-SUM(JI25,JM25),"")</f>
        <v/>
      </c>
      <c r="JV25" s="40" t="str">
        <f>IF(SUM(JP25,JQ25,JU25)&gt;0,SUM(JP25,JQ25,JU25),"")</f>
        <v/>
      </c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8"/>
      <c r="KK25" s="18"/>
      <c r="KL25" s="18"/>
      <c r="KM25" s="18"/>
      <c r="KN25" s="18"/>
      <c r="KO25" s="18"/>
      <c r="KP25" s="18"/>
      <c r="KQ25" s="11" t="str">
        <f>IF(SUM(JX25,KB25)&gt;0,SUM(JX25,KB25),"")</f>
        <v/>
      </c>
      <c r="KR25" s="11" t="str">
        <f>IF(SUM(JW25:JX25,JZ25:KB25,KD25)-JY25-KC25&gt;0,SUM(JW25:JX25,JZ25:KB25,KD25)-JY25-KC25,"")</f>
        <v/>
      </c>
      <c r="KS25" s="11" t="str">
        <f>IF(SUM(KE25:KF25,KH25)-KG25&gt;0,SUM(KE25:KF25,KH25)-KG25,"")</f>
        <v/>
      </c>
      <c r="KT25" s="11" t="str">
        <f>IF(SUM(JX25,KB25,KF25)&gt;0,SUM(JX25,KB25,KF25),"")</f>
        <v/>
      </c>
      <c r="KU25" s="11" t="str">
        <f>IF(SUM(KR25,KS25)&gt;0,SUM(KR25,KS25),"")</f>
        <v/>
      </c>
      <c r="KV25" s="11" t="str">
        <f>IF(SUM(KJ25,KN25)&gt;0,SUM(KJ25,KN25),"")</f>
        <v/>
      </c>
      <c r="KW25" s="11" t="str">
        <f>IF(SUM(KI25:KJ25,KL25:KN25,KP25)-SUM(KK25,KO25)&gt;0,SUM(KI25:KJ25,KL25:KN25,KP25)-SUM(KK25,KO25),"")</f>
        <v/>
      </c>
      <c r="KX25" s="11" t="str">
        <f>IF(SUM(KR25,KS25,KW25)&gt;0,SUM(KR25,KS25,KW25),"")</f>
        <v/>
      </c>
      <c r="KY25" s="17"/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40" t="str">
        <f>IF(SUM(KZ25,LD25)&gt;0,SUM(KZ25,LD25),"")</f>
        <v/>
      </c>
      <c r="LT25" s="40" t="str">
        <f>IF(SUM(KY25:KZ25,LB25:LD25,LF25)-LA25-LE25&gt;0,SUM(KY25:KZ25,LB25:LD25,LF25)-LA25-LE25,"")</f>
        <v/>
      </c>
      <c r="LU25" s="40" t="str">
        <f>IF(SUM(LG25:LH25,LJ25)-LI25&gt;0,SUM(LG25:LH25,LJ25)-LI25,"")</f>
        <v/>
      </c>
      <c r="LV25" s="40" t="str">
        <f>IF(SUM(KZ25,LD25,LH25)&gt;0,SUM(KZ25,LD25,LH25),"")</f>
        <v/>
      </c>
      <c r="LW25" s="40" t="str">
        <f>IF(SUM(LT25,LU25)&gt;0,SUM(LT25,LU25),"")</f>
        <v/>
      </c>
      <c r="LX25" s="40" t="str">
        <f>IF(SUM(LL25,LP25)&gt;0,SUM(LL25,LP25),"")</f>
        <v/>
      </c>
      <c r="LY25" s="40" t="str">
        <f>IF(SUM(LK25:LL25,LN25:LP25,LR25)-SUM(LM25,LQ25)&gt;0,SUM(LK25:LL25,LN25:LP25,LR25)-SUM(LM25,LQ25),"")</f>
        <v/>
      </c>
      <c r="LZ25" s="40" t="str">
        <f>IF(SUM(LT25,LU25,LY25)&gt;0,SUM(LT25,LU25,LY25),"")</f>
        <v/>
      </c>
      <c r="MA25" s="18"/>
      <c r="MB25" s="18"/>
      <c r="MC25" s="18"/>
      <c r="MD25" s="18"/>
      <c r="ME25" s="18"/>
      <c r="MF25" s="18"/>
      <c r="MG25" s="18"/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1" t="str">
        <f>IF(SUM(MB25,MF25)&gt;0,SUM(MB25,MF25),"")</f>
        <v/>
      </c>
      <c r="MV25" s="11" t="str">
        <f>IF(SUM(MA25:MB25,MD25:MF25,MH25)-MC25-MG25&gt;0,SUM(MA25:MB25,MD25:MF25,MH25)-MC25-MG25,"")</f>
        <v/>
      </c>
      <c r="MW25" s="11" t="str">
        <f>IF(SUM(MI25:MJ25,ML25)-MK25&gt;0,SUM(MI25:MJ25,ML25)-MK25,"")</f>
        <v/>
      </c>
      <c r="MX25" s="11" t="str">
        <f>IF(SUM(MB25,MF25,MJ25)&gt;0,SUM(MB25,MF25,MJ25),"")</f>
        <v/>
      </c>
      <c r="MY25" s="11" t="str">
        <f>IF(SUM(MV25,MW25)&gt;0,SUM(MV25,MW25),"")</f>
        <v/>
      </c>
      <c r="MZ25" s="11" t="str">
        <f>IF(SUM(MN25,MR25)&gt;0,SUM(MN25,MR25),"")</f>
        <v/>
      </c>
      <c r="NA25" s="11" t="str">
        <f>IF(SUM(MM25:MN25,MP25:MR25,MT25)-SUM(MO25,MS25)&gt;0,SUM(MM25:MN25,MP25:MR25,MT25)-SUM(MO25,MS25),"")</f>
        <v/>
      </c>
      <c r="NB25" s="11" t="str">
        <f>IF(SUM(MV25,MW25,NA25)&gt;0,SUM(MV25,MW25,NA25),"")</f>
        <v/>
      </c>
      <c r="NC25" s="17"/>
      <c r="ND25" s="17"/>
      <c r="NE25" s="17"/>
      <c r="NF25" s="17"/>
      <c r="NG25" s="17"/>
      <c r="NH25" s="17"/>
      <c r="NI25" s="17"/>
      <c r="NJ25" s="17"/>
      <c r="NK25" s="17"/>
      <c r="NL25" s="17"/>
      <c r="NM25" s="17"/>
      <c r="NN25" s="17"/>
      <c r="NO25" s="17"/>
      <c r="NP25" s="17"/>
      <c r="NQ25" s="17"/>
      <c r="NR25" s="17"/>
      <c r="NS25" s="17"/>
      <c r="NT25" s="17"/>
      <c r="NU25" s="17"/>
      <c r="NV25" s="17"/>
      <c r="NW25" s="40" t="str">
        <f>IF(SUM(ND25,NH25)&gt;0,SUM(ND25,NH25),"")</f>
        <v/>
      </c>
      <c r="NX25" s="40" t="str">
        <f>IF(SUM(NC25:ND25,NF25:NH25,NJ25)-NE25-NI25&gt;0,SUM(NC25:ND25,NF25:NH25,NJ25)-NE25-NI25,"")</f>
        <v/>
      </c>
      <c r="NY25" s="40" t="str">
        <f>IF(SUM(NK25:NL25,NN25)-NM25&gt;0,SUM(NK25:NL25,NN25)-NM25,"")</f>
        <v/>
      </c>
      <c r="NZ25" s="40" t="str">
        <f>IF(SUM(ND25,NH25,NL25)&gt;0,SUM(ND25,NH25,NL25),"")</f>
        <v/>
      </c>
      <c r="OA25" s="40" t="str">
        <f>IF(SUM(NX25,NY25)&gt;0,SUM(NX25,NY25),"")</f>
        <v/>
      </c>
      <c r="OB25" s="40" t="str">
        <f>IF(SUM(NP25,NT25)&gt;0,SUM(NP25,NT25),"")</f>
        <v/>
      </c>
      <c r="OC25" s="40" t="str">
        <f>IF(SUM(NO25:NP25,NR25:NT25,NV25)-SUM(NQ25,NU25)&gt;0,SUM(NO25:NP25,NR25:NT25,NV25)-SUM(NQ25,NU25),"")</f>
        <v/>
      </c>
      <c r="OD25" s="40" t="str">
        <f>IF(SUM(NX25,NY25,OC25)&gt;0,SUM(NX25,NY25,OC25),"")</f>
        <v/>
      </c>
      <c r="OE25" s="18"/>
      <c r="OF25" s="18"/>
      <c r="OG25" s="18"/>
      <c r="OH25" s="18"/>
      <c r="OI25" s="18"/>
      <c r="OJ25" s="18"/>
      <c r="OK25" s="18"/>
      <c r="OL25" s="18"/>
      <c r="OM25" s="18"/>
      <c r="ON25" s="18"/>
      <c r="OO25" s="18"/>
      <c r="OP25" s="18"/>
      <c r="OQ25" s="18"/>
      <c r="OR25" s="18"/>
      <c r="OS25" s="18"/>
      <c r="OT25" s="18"/>
      <c r="OU25" s="18"/>
      <c r="OV25" s="18"/>
      <c r="OW25" s="18"/>
      <c r="OX25" s="18"/>
      <c r="OY25" s="11" t="str">
        <f>IF(SUM(OF25,OJ25)&gt;0,SUM(OF25,OJ25),"")</f>
        <v/>
      </c>
      <c r="OZ25" s="11" t="str">
        <f>IF(SUM(OE25:OF25,OH25:OJ25,OL25)-OG25-OK25&gt;0,SUM(OE25:OF25,OH25:OJ25,OL25)-OG25-OK25,"")</f>
        <v/>
      </c>
      <c r="PA25" s="11" t="str">
        <f>IF(SUM(OM25:ON25,OP25)-OO25&gt;0,SUM(OM25:ON25,OP25)-OO25,"")</f>
        <v/>
      </c>
      <c r="PB25" s="11" t="str">
        <f>IF(SUM(OF25,OJ25,ON25)&gt;0,SUM(OF25,OJ25,ON25),"")</f>
        <v/>
      </c>
      <c r="PC25" s="11" t="str">
        <f>IF(SUM(OZ25,PA25)&gt;0,SUM(OZ25,PA25),"")</f>
        <v/>
      </c>
      <c r="PD25" s="11" t="str">
        <f>IF(SUM(OR25,OV25)&gt;0,SUM(OR25,OV25),"")</f>
        <v/>
      </c>
      <c r="PE25" s="11" t="str">
        <f>IF(SUM(OQ25:OR25,OT25:OV25,OX25)-SUM(OS25,OW25)&gt;0,SUM(OQ25:OR25,OT25:OV25,OX25)-SUM(OS25,OW25),"")</f>
        <v/>
      </c>
      <c r="PF25" s="11" t="str">
        <f>IF(SUM(OZ25,PA25,PE25)&gt;0,SUM(OZ25,PA25,PE25),"")</f>
        <v/>
      </c>
      <c r="PG25" s="17"/>
      <c r="PH25" s="17"/>
      <c r="PI25" s="17"/>
      <c r="PJ25" s="17"/>
      <c r="PK25" s="17"/>
      <c r="PL25" s="17"/>
      <c r="PM25" s="17"/>
      <c r="PN25" s="17"/>
      <c r="PO25" s="17"/>
      <c r="PP25" s="17"/>
      <c r="PQ25" s="17"/>
      <c r="PR25" s="17"/>
      <c r="PS25" s="17"/>
      <c r="PT25" s="17"/>
      <c r="PU25" s="17"/>
      <c r="PV25" s="17"/>
      <c r="PW25" s="17"/>
      <c r="PX25" s="17"/>
      <c r="PY25" s="17"/>
      <c r="PZ25" s="17"/>
      <c r="QA25" s="40" t="str">
        <f>IF(SUM(PH25,PL25)&gt;0,SUM(PH25,PL25),"")</f>
        <v/>
      </c>
      <c r="QB25" s="40" t="str">
        <f>IF(SUM(PG25:PH25,PJ25:PL25,PN25)-PI25-PM25&gt;0,SUM(PG25:PH25,PJ25:PL25,PN25)-PI25-PM25,"")</f>
        <v/>
      </c>
      <c r="QC25" s="40" t="str">
        <f>IF(SUM(PO25:PP25,PR25)-PQ25&gt;0,SUM(PO25:PP25,PR25)-PQ25,"")</f>
        <v/>
      </c>
      <c r="QD25" s="40" t="str">
        <f>IF(SUM(PH25,PL25,PP25)&gt;0,SUM(PH25,PL25,PP25),"")</f>
        <v/>
      </c>
      <c r="QE25" s="40" t="str">
        <f>IF(SUM(QB25,QC25)&gt;0,SUM(QB25,QC25),"")</f>
        <v/>
      </c>
      <c r="QF25" s="40" t="str">
        <f>IF(SUM(PT25,PX25)&gt;0,SUM(PT25,PX25),"")</f>
        <v/>
      </c>
      <c r="QG25" s="40" t="str">
        <f>IF(SUM(PS25:PT25,PV25:PX25,PZ25)-SUM(PU25,PY25)&gt;0,SUM(PS25:PT25,PV25:PX25,PZ25)-SUM(PU25,PY25),"")</f>
        <v/>
      </c>
      <c r="QH25" s="40" t="str">
        <f>IF(SUM(QB25,QC25,QG25)&gt;0,SUM(QB25,QC25,QG25),"")</f>
        <v/>
      </c>
      <c r="QI25" s="18"/>
      <c r="QJ25" s="18"/>
      <c r="QK25" s="18"/>
      <c r="QL25" s="18"/>
      <c r="QM25" s="18"/>
      <c r="QN25" s="18"/>
      <c r="QO25" s="18"/>
      <c r="QP25" s="18"/>
      <c r="QQ25" s="18"/>
      <c r="QR25" s="18"/>
      <c r="QS25" s="18"/>
      <c r="QT25" s="18"/>
      <c r="QU25" s="18"/>
      <c r="QV25" s="18"/>
      <c r="QW25" s="18"/>
      <c r="QX25" s="18"/>
      <c r="QY25" s="18"/>
      <c r="QZ25" s="18"/>
      <c r="RA25" s="18"/>
      <c r="RB25" s="18"/>
      <c r="RC25" s="11" t="str">
        <f>IF(SUM(QJ25,QN25)&gt;0,SUM(QJ25,QN25),"")</f>
        <v/>
      </c>
      <c r="RD25" s="11" t="str">
        <f>IF(SUM(QI25:QJ25,QL25:QN25,QP25)-QK25-QO25&gt;0,SUM(QI25:QJ25,QL25:QN25,QP25)-QK25-QO25,"")</f>
        <v/>
      </c>
      <c r="RE25" s="11" t="str">
        <f>IF(SUM(QQ25:QR25,QT25)-QS25&gt;0,SUM(QQ25:QR25,QT25)-QS25,"")</f>
        <v/>
      </c>
      <c r="RF25" s="11" t="str">
        <f>IF(SUM(QJ25,QN25,QR25)&gt;0,SUM(QJ25,QN25,QR25),"")</f>
        <v/>
      </c>
      <c r="RG25" s="11" t="str">
        <f>IF(SUM(RD25,RE25)&gt;0,SUM(RD25,RE25),"")</f>
        <v/>
      </c>
      <c r="RH25" s="11" t="str">
        <f>IF(SUM(QV25,QZ25)&gt;0,SUM(QV25,QZ25),"")</f>
        <v/>
      </c>
      <c r="RI25" s="11" t="str">
        <f>IF(SUM(QU25:QV25,QX25:QZ25,RB25)-SUM(QW25,RA25)&gt;0,SUM(QU25:QV25,QX25:QZ25,RB25)-SUM(QW25,RA25),"")</f>
        <v/>
      </c>
      <c r="RJ25" s="11" t="str">
        <f>IF(SUM(RD25,RE25,RI25)&gt;0,SUM(RD25,RE25,RI25),"")</f>
        <v/>
      </c>
      <c r="RK25" s="17"/>
      <c r="RL25" s="17"/>
      <c r="RM25" s="17"/>
      <c r="RN25" s="17"/>
      <c r="RO25" s="17"/>
      <c r="RP25" s="17"/>
      <c r="RQ25" s="17"/>
      <c r="RR25" s="17"/>
      <c r="RS25" s="17"/>
      <c r="RT25" s="17"/>
      <c r="RU25" s="17"/>
      <c r="RV25" s="17"/>
      <c r="RW25" s="17"/>
      <c r="RX25" s="17"/>
      <c r="RY25" s="17"/>
      <c r="RZ25" s="17"/>
      <c r="SA25" s="17"/>
      <c r="SB25" s="17"/>
      <c r="SC25" s="17"/>
      <c r="SD25" s="17"/>
      <c r="SE25" s="40" t="str">
        <f>IF(SUM(RL25,RP25)&gt;0,SUM(RL25,RP25),"")</f>
        <v/>
      </c>
      <c r="SF25" s="40" t="str">
        <f>IF(SUM(RK25:RL25,RN25:RP25,RR25)-RM25-RQ25&gt;0,SUM(RK25:RL25,RN25:RP25,RR25)-RM25-RQ25,"")</f>
        <v/>
      </c>
      <c r="SG25" s="40" t="str">
        <f>IF(SUM(RS25:RT25,RV25)-RU25&gt;0,SUM(RS25:RT25,RV25)-RU25,"")</f>
        <v/>
      </c>
      <c r="SH25" s="40" t="str">
        <f>IF(SUM(RL25,RP25,RT25)&gt;0,SUM(RL25,RP25,RT25),"")</f>
        <v/>
      </c>
      <c r="SI25" s="40" t="str">
        <f>IF(SUM(SF25,SG25)&gt;0,SUM(SF25,SG25),"")</f>
        <v/>
      </c>
      <c r="SJ25" s="40" t="str">
        <f>IF(SUM(RX25,SB25)&gt;0,SUM(RX25,SB25),"")</f>
        <v/>
      </c>
      <c r="SK25" s="40" t="str">
        <f>IF(SUM(RW25:RX25,RZ25:SB25,SD25)-SUM(RY25,SC25)&gt;0,SUM(RW25:RX25,RZ25:SB25,SD25)-SUM(RY25,SC25),"")</f>
        <v/>
      </c>
      <c r="SL25" s="40" t="str">
        <f>IF(SUM(SF25,SG25,SK25)&gt;0,SUM(SF25,SG25,SK25),"")</f>
        <v/>
      </c>
      <c r="SM25" s="26">
        <f>IF($CA25="P",BK25,(BK25+AO25)/2)</f>
        <v>0</v>
      </c>
      <c r="SN25" s="26">
        <f>IF($CA25="P",BL25,(BL25+AP25)/2)</f>
        <v>0</v>
      </c>
      <c r="SO25" s="26">
        <f>IF($CA25="P",BM25,(BM25+AQ25)/2)</f>
        <v>0</v>
      </c>
      <c r="SP25" s="26">
        <f>IF($CA25="P",BN25,(BN25+AR25)/2)</f>
        <v>0</v>
      </c>
      <c r="SQ25" s="26">
        <f>IF($CA25="P",BO25,(BO25+AS25)/2)</f>
        <v>0</v>
      </c>
      <c r="SR25" s="26">
        <f>IF($CA25="P",BP25,(BP25+AT25)/2)</f>
        <v>0</v>
      </c>
      <c r="SS25" s="26">
        <f>IF($CA25="P",BQ25,(BQ25+AU25)/2)</f>
        <v>0</v>
      </c>
      <c r="ST25" s="26">
        <f>IF($CA25="P",BR25,(BR25+AV25)/2)</f>
        <v>0</v>
      </c>
      <c r="SU25" s="26">
        <f>IF($CA25="P",BS25,(BS25+AW25)/2)</f>
        <v>0</v>
      </c>
      <c r="SV25" s="26">
        <f>IF($CA25="P",BT25,(BT25+AX25)/2)</f>
        <v>0</v>
      </c>
      <c r="SW25" s="26">
        <f>IF($CA25="P",BU25,(BU25+AY25)/2)</f>
        <v>0</v>
      </c>
      <c r="SX25" s="26">
        <f>IF($CA25="P",BV25,(BV25+AZ25)/2)</f>
        <v>0</v>
      </c>
      <c r="SY25" s="26">
        <f>IF($CA25="P",BW25,(BW25+BA25)/2)</f>
        <v>0</v>
      </c>
      <c r="SZ25" s="26">
        <f>IF($CA25="P",BX25,(BX25+BB25)/2)</f>
        <v>0</v>
      </c>
      <c r="TA25" s="26">
        <f>IF($CA25="P",BY25,(BY25+BC25)/2)</f>
        <v>0</v>
      </c>
      <c r="TB25" s="26">
        <f>IF($CA25="P",BZ25,(BZ25+BD25)/2)</f>
        <v>0</v>
      </c>
      <c r="TC25" s="28" t="s">
        <v>53</v>
      </c>
      <c r="TD25" s="11" t="str">
        <f>IF(SUM(SN25,SR25)&gt;0,SUM(SN25,SR25),"")</f>
        <v/>
      </c>
      <c r="TE25" s="11" t="str">
        <f>IF(SUM(SM25:SN25,SP25:SR25,ST25)-SO25-SS25&gt;0,SUM(SM25:SN25,SP25:SR25,ST25)-SO25-SS25,"")</f>
        <v/>
      </c>
      <c r="TF25" s="11" t="str">
        <f>IF(SUM(SV25,SZ25)&gt;0,SUM(SV25,SZ25),"")</f>
        <v/>
      </c>
      <c r="TG25" s="11" t="str">
        <f>IF(SUM(SU25:SV25,SX25:SZ25,TB25)-SUM(SW25,TA25)&gt;0,SUM(SU25:SV25,SX25:SZ25,TB25)-SUM(SW25,TA25),"")</f>
        <v/>
      </c>
      <c r="TH25" s="11" t="str">
        <f>IF(SUM(TE25,TG25)&gt;0,SUM(TE25,TG25),"")</f>
        <v/>
      </c>
    </row>
    <row r="26" spans="1:528" ht="17" x14ac:dyDescent="0.2">
      <c r="P26" s="10"/>
      <c r="Q26" s="10"/>
      <c r="R26" s="10"/>
      <c r="QA26" s="36"/>
      <c r="QI26"/>
      <c r="RC26" s="36"/>
      <c r="RD26" s="36"/>
      <c r="RE26" s="36"/>
      <c r="RF26" s="36"/>
      <c r="RG26" s="36"/>
      <c r="RH26" s="36"/>
      <c r="RI26" s="36"/>
      <c r="RJ26" s="36"/>
      <c r="SE26" s="36"/>
      <c r="SF26" s="36"/>
      <c r="SG26" s="36"/>
      <c r="SH26" s="36"/>
      <c r="SI26" s="36"/>
      <c r="SJ26" s="36"/>
      <c r="SK26" s="36"/>
      <c r="SL26" s="36"/>
    </row>
    <row r="27" spans="1:528" ht="17" x14ac:dyDescent="0.2">
      <c r="P27" s="10"/>
      <c r="Q27" s="10"/>
      <c r="R27" s="10"/>
      <c r="QA27" s="36"/>
      <c r="QI27"/>
      <c r="RC27" s="36"/>
      <c r="RD27" s="36"/>
      <c r="RE27" s="36"/>
      <c r="RF27" s="36"/>
      <c r="RG27" s="36"/>
      <c r="RH27" s="36"/>
      <c r="RI27" s="36"/>
      <c r="RJ27" s="36"/>
      <c r="SE27" s="36"/>
      <c r="SF27" s="36"/>
      <c r="SG27" s="36"/>
      <c r="SH27" s="36"/>
      <c r="SI27" s="36"/>
      <c r="SJ27" s="36"/>
      <c r="SK27" s="36"/>
      <c r="SL27" s="36"/>
    </row>
    <row r="28" spans="1:528" ht="17" x14ac:dyDescent="0.2">
      <c r="B28" s="23" t="s">
        <v>51</v>
      </c>
      <c r="P28" s="10"/>
      <c r="Q28" s="10"/>
      <c r="R28" s="10"/>
      <c r="AN28" s="42">
        <v>11.2</v>
      </c>
      <c r="BJ28" s="42">
        <v>11.2</v>
      </c>
      <c r="CF28" s="42">
        <v>11.2</v>
      </c>
      <c r="DC28" s="4"/>
      <c r="DJ28" s="42">
        <v>11.2</v>
      </c>
      <c r="EE28" s="4"/>
      <c r="EL28" s="42">
        <v>11.2</v>
      </c>
      <c r="FG28" s="4"/>
      <c r="FN28" s="42">
        <v>11.2</v>
      </c>
      <c r="GI28" s="4"/>
      <c r="GP28" s="42">
        <v>11.2</v>
      </c>
      <c r="HK28" s="4"/>
      <c r="HR28" s="42">
        <v>11.2</v>
      </c>
      <c r="IM28" s="4"/>
      <c r="IT28" s="42">
        <v>11.2</v>
      </c>
      <c r="JO28" s="4"/>
      <c r="JV28" s="42">
        <v>11.2</v>
      </c>
      <c r="KQ28" s="4"/>
      <c r="KX28" s="42">
        <v>11.2</v>
      </c>
      <c r="LS28" s="4"/>
      <c r="LZ28" s="42">
        <v>11.2</v>
      </c>
      <c r="MU28" s="4"/>
      <c r="NB28" s="42">
        <v>11.2</v>
      </c>
      <c r="NW28" s="4"/>
      <c r="OD28" s="42">
        <v>11.2</v>
      </c>
      <c r="OY28" s="4"/>
      <c r="PF28" s="42">
        <v>11.2</v>
      </c>
      <c r="QA28" s="4"/>
      <c r="QH28" s="42">
        <v>11.2</v>
      </c>
      <c r="QI28"/>
      <c r="RC28" s="4"/>
      <c r="RD28" s="36"/>
      <c r="RE28" s="36"/>
      <c r="RF28" s="36"/>
      <c r="RG28" s="36"/>
      <c r="RH28" s="36"/>
      <c r="RI28" s="36"/>
      <c r="RJ28" s="42">
        <v>11.2</v>
      </c>
      <c r="SE28" s="4"/>
      <c r="SF28" s="36"/>
      <c r="SG28" s="36"/>
      <c r="SH28" s="36"/>
      <c r="SI28" s="36"/>
      <c r="SJ28" s="36"/>
      <c r="SK28" s="36"/>
      <c r="SL28" s="42">
        <v>11.2</v>
      </c>
    </row>
    <row r="29" spans="1:528" ht="17" x14ac:dyDescent="0.2">
      <c r="B29" s="30" t="s">
        <v>50</v>
      </c>
      <c r="P29" s="10"/>
      <c r="Q29" s="10"/>
      <c r="R29" s="10"/>
      <c r="AN29" s="52">
        <v>11.6</v>
      </c>
      <c r="BJ29" s="52">
        <v>11.6</v>
      </c>
      <c r="CF29" s="52">
        <v>11.6</v>
      </c>
      <c r="DC29" s="4"/>
      <c r="DJ29" s="52">
        <v>11.6</v>
      </c>
      <c r="EE29" s="4"/>
      <c r="EL29" s="52">
        <v>11.6</v>
      </c>
      <c r="FG29" s="4"/>
      <c r="FN29" s="52">
        <v>11.6</v>
      </c>
      <c r="GI29" s="4"/>
      <c r="GP29" s="52">
        <v>11.6</v>
      </c>
      <c r="HK29" s="4"/>
      <c r="HR29" s="52">
        <v>11.6</v>
      </c>
      <c r="IM29" s="4"/>
      <c r="IT29" s="52">
        <v>11.6</v>
      </c>
      <c r="JO29" s="4"/>
      <c r="JV29" s="52">
        <v>11.6</v>
      </c>
      <c r="KQ29" s="4"/>
      <c r="KX29" s="52">
        <v>11.6</v>
      </c>
      <c r="LS29" s="4"/>
      <c r="LZ29" s="52">
        <v>11.6</v>
      </c>
      <c r="MU29" s="4"/>
      <c r="NB29" s="52">
        <v>11.6</v>
      </c>
      <c r="NW29" s="4"/>
      <c r="OD29" s="52">
        <v>11.6</v>
      </c>
      <c r="OY29" s="4"/>
      <c r="PF29" s="52">
        <v>11.6</v>
      </c>
      <c r="QA29" s="4"/>
      <c r="QH29" s="52">
        <v>11.6</v>
      </c>
      <c r="QI29"/>
      <c r="RC29" s="4"/>
      <c r="RD29" s="36"/>
      <c r="RE29" s="36"/>
      <c r="RF29" s="36"/>
      <c r="RG29" s="36"/>
      <c r="RH29" s="36"/>
      <c r="RI29" s="36"/>
      <c r="RJ29" s="52">
        <v>11.6</v>
      </c>
      <c r="SE29" s="4"/>
      <c r="SF29" s="36"/>
      <c r="SG29" s="36"/>
      <c r="SH29" s="36"/>
      <c r="SI29" s="36"/>
      <c r="SJ29" s="36"/>
      <c r="SK29" s="36"/>
      <c r="SL29" s="52">
        <v>11.6</v>
      </c>
    </row>
    <row r="30" spans="1:528" ht="17" x14ac:dyDescent="0.2">
      <c r="A30" s="5"/>
      <c r="B30" s="31" t="s">
        <v>63</v>
      </c>
      <c r="C30" s="20"/>
      <c r="P30" s="10"/>
      <c r="Q30" s="10"/>
      <c r="R30" s="10"/>
      <c r="AN30" s="44">
        <v>12.4</v>
      </c>
      <c r="BJ30" s="44">
        <v>12.4</v>
      </c>
      <c r="CF30" s="44">
        <v>12.4</v>
      </c>
      <c r="DC30" s="4"/>
      <c r="DJ30" s="44">
        <v>0</v>
      </c>
      <c r="EE30" s="4"/>
      <c r="EL30" s="44">
        <v>0</v>
      </c>
      <c r="FG30" s="4"/>
      <c r="FN30" s="44">
        <v>0</v>
      </c>
      <c r="GI30" s="4"/>
      <c r="GP30" s="44">
        <v>0</v>
      </c>
      <c r="HK30" s="4"/>
      <c r="HR30" s="44">
        <v>0</v>
      </c>
      <c r="IM30" s="4"/>
      <c r="IT30" s="44">
        <v>0</v>
      </c>
      <c r="JO30" s="4"/>
      <c r="JV30" s="44">
        <v>0</v>
      </c>
      <c r="KQ30" s="4"/>
      <c r="KX30" s="44">
        <v>0</v>
      </c>
      <c r="LS30" s="4"/>
      <c r="LZ30" s="44">
        <v>0</v>
      </c>
      <c r="MU30" s="4"/>
      <c r="NB30" s="44">
        <v>0</v>
      </c>
      <c r="NW30" s="4"/>
      <c r="OD30" s="44">
        <v>0</v>
      </c>
      <c r="OY30" s="4"/>
      <c r="PF30" s="44">
        <v>0</v>
      </c>
      <c r="QA30" s="4"/>
      <c r="QH30" s="44">
        <v>0</v>
      </c>
      <c r="QI30"/>
      <c r="RC30" s="4"/>
      <c r="RD30" s="36"/>
      <c r="RE30" s="36"/>
      <c r="RF30" s="36"/>
      <c r="RG30" s="36"/>
      <c r="RH30" s="36"/>
      <c r="RI30" s="36"/>
      <c r="RJ30" s="44">
        <v>0</v>
      </c>
      <c r="SE30" s="4"/>
      <c r="SF30" s="36"/>
      <c r="SG30" s="36"/>
      <c r="SH30" s="36"/>
      <c r="SI30" s="36"/>
      <c r="SJ30" s="36"/>
      <c r="SK30" s="36"/>
      <c r="SL30" s="44">
        <v>0</v>
      </c>
    </row>
    <row r="31" spans="1:528" ht="17" x14ac:dyDescent="0.2">
      <c r="A31" s="5"/>
      <c r="B31" s="35" t="s">
        <v>75</v>
      </c>
      <c r="C31" s="20"/>
      <c r="P31" s="10"/>
      <c r="Q31" s="10"/>
      <c r="R31" s="10"/>
      <c r="AN31" s="45">
        <v>13.2</v>
      </c>
      <c r="BJ31" s="45">
        <v>13.2</v>
      </c>
      <c r="CF31" s="45">
        <v>13.2</v>
      </c>
      <c r="DC31" s="4"/>
      <c r="DJ31" s="45">
        <v>0</v>
      </c>
      <c r="EE31" s="4"/>
      <c r="EL31" s="45">
        <v>0</v>
      </c>
      <c r="FG31" s="4"/>
      <c r="FN31" s="45">
        <v>0</v>
      </c>
      <c r="GI31" s="4"/>
      <c r="GP31" s="45">
        <v>0</v>
      </c>
      <c r="HK31" s="4"/>
      <c r="HR31" s="45">
        <v>0</v>
      </c>
      <c r="IM31" s="4"/>
      <c r="IT31" s="45">
        <v>0</v>
      </c>
      <c r="JO31" s="4"/>
      <c r="JV31" s="45">
        <v>0</v>
      </c>
      <c r="KQ31" s="4"/>
      <c r="KX31" s="45">
        <v>0</v>
      </c>
      <c r="LS31" s="4"/>
      <c r="LZ31" s="45">
        <v>0</v>
      </c>
      <c r="MU31" s="4"/>
      <c r="NB31" s="45">
        <v>0</v>
      </c>
      <c r="NW31" s="4"/>
      <c r="OD31" s="45">
        <v>0</v>
      </c>
      <c r="OY31" s="4"/>
      <c r="PF31" s="45">
        <v>0</v>
      </c>
      <c r="QA31" s="4"/>
      <c r="QH31" s="45">
        <v>0</v>
      </c>
      <c r="QI31"/>
      <c r="RC31" s="4"/>
      <c r="RD31" s="36"/>
      <c r="RE31" s="36"/>
      <c r="RF31" s="36"/>
      <c r="RG31" s="36"/>
      <c r="RH31" s="36"/>
      <c r="RI31" s="36"/>
      <c r="RJ31" s="45">
        <v>0</v>
      </c>
      <c r="SE31" s="4"/>
      <c r="SF31" s="36"/>
      <c r="SG31" s="36"/>
      <c r="SH31" s="36"/>
      <c r="SI31" s="36"/>
      <c r="SJ31" s="36"/>
      <c r="SK31" s="36"/>
      <c r="SL31" s="45">
        <v>0</v>
      </c>
    </row>
    <row r="32" spans="1:528" ht="17" x14ac:dyDescent="0.2">
      <c r="A32" s="5"/>
      <c r="B32" s="34" t="s">
        <v>48</v>
      </c>
      <c r="C32" s="20"/>
      <c r="P32" s="10"/>
      <c r="Q32" s="10"/>
      <c r="R32" s="10"/>
      <c r="AN32" s="46">
        <v>48.2</v>
      </c>
      <c r="BJ32" s="46">
        <v>48.2</v>
      </c>
      <c r="CF32" s="46">
        <v>48.2</v>
      </c>
      <c r="DC32" s="4"/>
      <c r="DJ32" s="46">
        <v>48.2</v>
      </c>
      <c r="EE32" s="4"/>
      <c r="EL32" s="46">
        <v>48.2</v>
      </c>
      <c r="FG32" s="4"/>
      <c r="FN32" s="46">
        <v>48.2</v>
      </c>
      <c r="GI32" s="4"/>
      <c r="GP32" s="46">
        <v>48.2</v>
      </c>
      <c r="HK32" s="4"/>
      <c r="HR32" s="46">
        <v>48.2</v>
      </c>
      <c r="IM32" s="4"/>
      <c r="IT32" s="46">
        <v>48.2</v>
      </c>
      <c r="JO32" s="4"/>
      <c r="JV32" s="46">
        <v>48.2</v>
      </c>
      <c r="KQ32" s="4"/>
      <c r="KX32" s="46">
        <v>48.2</v>
      </c>
      <c r="LS32" s="4"/>
      <c r="LZ32" s="46">
        <v>48.2</v>
      </c>
      <c r="MU32" s="4"/>
      <c r="NB32" s="46">
        <v>48.2</v>
      </c>
      <c r="NW32" s="4"/>
      <c r="OD32" s="46">
        <v>48.2</v>
      </c>
      <c r="OY32" s="4"/>
      <c r="PF32" s="46">
        <v>48.2</v>
      </c>
      <c r="QA32" s="4"/>
      <c r="QH32" s="46">
        <v>48.2</v>
      </c>
      <c r="QI32"/>
      <c r="RC32" s="4"/>
      <c r="RD32" s="36"/>
      <c r="RE32" s="36"/>
      <c r="RF32" s="36"/>
      <c r="RG32" s="36"/>
      <c r="RH32" s="36"/>
      <c r="RI32" s="36"/>
      <c r="RJ32" s="46">
        <v>48.2</v>
      </c>
      <c r="SE32" s="4"/>
      <c r="SF32" s="36"/>
      <c r="SG32" s="36"/>
      <c r="SH32" s="36"/>
      <c r="SI32" s="36"/>
      <c r="SJ32" s="36"/>
      <c r="SK32" s="36"/>
      <c r="SL32" s="46">
        <v>48.2</v>
      </c>
    </row>
    <row r="33" spans="1:506" ht="17" x14ac:dyDescent="0.2">
      <c r="A33" s="5"/>
      <c r="B33" s="24" t="s">
        <v>49</v>
      </c>
      <c r="C33" s="20"/>
      <c r="P33" s="10"/>
      <c r="Q33" s="10"/>
      <c r="R33" s="10"/>
      <c r="AN33" s="47">
        <v>48.6</v>
      </c>
      <c r="BJ33" s="47">
        <v>48.6</v>
      </c>
      <c r="CF33" s="47">
        <v>48.6</v>
      </c>
      <c r="DC33" s="4"/>
      <c r="DJ33" s="47">
        <v>48.6</v>
      </c>
      <c r="EE33" s="4"/>
      <c r="EL33" s="47">
        <v>48.6</v>
      </c>
      <c r="FG33" s="4"/>
      <c r="FN33" s="47">
        <v>48.6</v>
      </c>
      <c r="GI33" s="4"/>
      <c r="GP33" s="47">
        <v>48.6</v>
      </c>
      <c r="HK33" s="4"/>
      <c r="HR33" s="47">
        <v>48.6</v>
      </c>
      <c r="IM33" s="4"/>
      <c r="IT33" s="47">
        <v>48.6</v>
      </c>
      <c r="JO33" s="4"/>
      <c r="JV33" s="47">
        <v>48.6</v>
      </c>
      <c r="KQ33" s="4"/>
      <c r="KX33" s="47">
        <v>48.6</v>
      </c>
      <c r="LS33" s="4"/>
      <c r="LZ33" s="47">
        <v>48.6</v>
      </c>
      <c r="MU33" s="4"/>
      <c r="NB33" s="47">
        <v>48.6</v>
      </c>
      <c r="NW33" s="4"/>
      <c r="OD33" s="47">
        <v>48.6</v>
      </c>
      <c r="OY33" s="4"/>
      <c r="PF33" s="47">
        <v>48.6</v>
      </c>
      <c r="QA33" s="4"/>
      <c r="QH33" s="47">
        <v>48.6</v>
      </c>
      <c r="QI33"/>
      <c r="RC33" s="4"/>
      <c r="RD33" s="36"/>
      <c r="RE33" s="36"/>
      <c r="RF33" s="36"/>
      <c r="RG33" s="36"/>
      <c r="RH33" s="36"/>
      <c r="RI33" s="36"/>
      <c r="RJ33" s="47">
        <v>48.6</v>
      </c>
      <c r="SE33" s="4"/>
      <c r="SF33" s="36"/>
      <c r="SG33" s="36"/>
      <c r="SH33" s="36"/>
      <c r="SI33" s="36"/>
      <c r="SJ33" s="36"/>
      <c r="SK33" s="36"/>
      <c r="SL33" s="47">
        <v>48.6</v>
      </c>
    </row>
    <row r="34" spans="1:506" ht="17" x14ac:dyDescent="0.2">
      <c r="A34" s="5"/>
      <c r="B34" s="33" t="s">
        <v>62</v>
      </c>
      <c r="C34" s="20"/>
      <c r="P34" s="10"/>
      <c r="Q34" s="10"/>
      <c r="R34" s="10"/>
      <c r="AN34" s="48">
        <v>49.4</v>
      </c>
      <c r="BJ34" s="48">
        <v>49.4</v>
      </c>
      <c r="CF34" s="48">
        <v>49.4</v>
      </c>
      <c r="DC34" s="4"/>
      <c r="DJ34" s="48">
        <v>49.4</v>
      </c>
      <c r="EE34" s="4"/>
      <c r="EL34" s="48">
        <v>49.4</v>
      </c>
      <c r="FG34" s="4"/>
      <c r="FN34" s="48">
        <v>49.4</v>
      </c>
      <c r="GI34" s="4"/>
      <c r="GP34" s="48">
        <v>49.4</v>
      </c>
      <c r="HK34" s="4"/>
      <c r="HR34" s="48">
        <v>49.4</v>
      </c>
      <c r="IM34" s="4"/>
      <c r="IT34" s="48">
        <v>49.4</v>
      </c>
      <c r="JO34" s="4"/>
      <c r="JV34" s="48">
        <v>49.4</v>
      </c>
      <c r="KQ34" s="4"/>
      <c r="KX34" s="48">
        <v>49.4</v>
      </c>
      <c r="LS34" s="4"/>
      <c r="LZ34" s="48">
        <v>49.4</v>
      </c>
      <c r="MU34" s="4"/>
      <c r="NB34" s="48">
        <v>49.4</v>
      </c>
      <c r="NW34" s="4"/>
      <c r="OD34" s="48">
        <v>49.4</v>
      </c>
      <c r="OY34" s="4"/>
      <c r="PF34" s="48">
        <v>49.4</v>
      </c>
      <c r="QA34" s="4"/>
      <c r="QH34" s="48">
        <v>49.4</v>
      </c>
      <c r="QI34"/>
      <c r="RC34" s="4"/>
      <c r="RD34" s="36"/>
      <c r="RE34" s="36"/>
      <c r="RF34" s="36"/>
      <c r="RG34" s="36"/>
      <c r="RH34" s="36"/>
      <c r="RI34" s="36"/>
      <c r="RJ34" s="48">
        <v>49.4</v>
      </c>
      <c r="SE34" s="4"/>
      <c r="SF34" s="36"/>
      <c r="SG34" s="36"/>
      <c r="SH34" s="36"/>
      <c r="SI34" s="36"/>
      <c r="SJ34" s="36"/>
      <c r="SK34" s="36"/>
      <c r="SL34" s="48">
        <v>49.4</v>
      </c>
    </row>
    <row r="35" spans="1:506" ht="17" x14ac:dyDescent="0.2">
      <c r="A35" s="5"/>
      <c r="B35" s="25" t="s">
        <v>32</v>
      </c>
      <c r="C35" s="20"/>
      <c r="P35" s="10"/>
      <c r="Q35" s="10"/>
      <c r="R35" s="10"/>
      <c r="AN35" s="49">
        <v>50.2</v>
      </c>
      <c r="BJ35" s="49">
        <v>50.2</v>
      </c>
      <c r="CF35" s="49">
        <v>50.2</v>
      </c>
      <c r="DC35" s="4"/>
      <c r="DJ35" s="49">
        <v>50.2</v>
      </c>
      <c r="EE35" s="4"/>
      <c r="EL35" s="49">
        <v>50.2</v>
      </c>
      <c r="FG35" s="4"/>
      <c r="FN35" s="49">
        <v>50.2</v>
      </c>
      <c r="GI35" s="4"/>
      <c r="GP35" s="49">
        <v>50.2</v>
      </c>
      <c r="HK35" s="4"/>
      <c r="HR35" s="49">
        <v>50.2</v>
      </c>
      <c r="IM35" s="4"/>
      <c r="IT35" s="49">
        <v>50.2</v>
      </c>
      <c r="JO35" s="4"/>
      <c r="JV35" s="49">
        <v>50.2</v>
      </c>
      <c r="KQ35" s="4"/>
      <c r="KX35" s="49">
        <v>50.2</v>
      </c>
      <c r="LS35" s="4"/>
      <c r="LZ35" s="49">
        <v>50.2</v>
      </c>
      <c r="MU35" s="4"/>
      <c r="NB35" s="49">
        <v>50.2</v>
      </c>
      <c r="NW35" s="4"/>
      <c r="OD35" s="49">
        <v>50.2</v>
      </c>
      <c r="OY35" s="4"/>
      <c r="PF35" s="49">
        <v>50.2</v>
      </c>
      <c r="QA35" s="4"/>
      <c r="QH35" s="49">
        <v>50.2</v>
      </c>
      <c r="QI35"/>
      <c r="RC35" s="4"/>
      <c r="RD35" s="36"/>
      <c r="RE35" s="36"/>
      <c r="RF35" s="36"/>
      <c r="RG35" s="36"/>
      <c r="RH35" s="36"/>
      <c r="RI35" s="36"/>
      <c r="RJ35" s="49">
        <v>50.2</v>
      </c>
      <c r="SE35" s="4"/>
      <c r="SF35" s="36"/>
      <c r="SG35" s="36"/>
      <c r="SH35" s="36"/>
      <c r="SI35" s="36"/>
      <c r="SJ35" s="36"/>
      <c r="SK35" s="36"/>
      <c r="SL35" s="49">
        <v>50.2</v>
      </c>
    </row>
    <row r="36" spans="1:506" x14ac:dyDescent="0.2">
      <c r="B36" s="29" t="s">
        <v>54</v>
      </c>
      <c r="C36" s="2"/>
    </row>
    <row r="37" spans="1:506" x14ac:dyDescent="0.2">
      <c r="A37" s="5"/>
      <c r="B37" s="5"/>
      <c r="C37" s="20"/>
      <c r="PH37" s="2"/>
      <c r="PI37" s="2"/>
      <c r="PJ37" s="2"/>
      <c r="PK37" s="2"/>
      <c r="PL37" s="2"/>
      <c r="PM37" s="2"/>
      <c r="PN37" s="2"/>
      <c r="PO37" s="2"/>
      <c r="PP37" s="2"/>
    </row>
    <row r="38" spans="1:506" x14ac:dyDescent="0.2">
      <c r="A38" s="5"/>
      <c r="B38" s="5"/>
      <c r="C38" s="20"/>
    </row>
    <row r="39" spans="1:506" x14ac:dyDescent="0.2">
      <c r="A39" s="5"/>
      <c r="B39" s="5"/>
      <c r="C39" s="20"/>
    </row>
    <row r="40" spans="1:506" x14ac:dyDescent="0.2">
      <c r="A40" s="5"/>
      <c r="B40" s="5"/>
      <c r="C40" s="5"/>
    </row>
    <row r="43" spans="1:506" x14ac:dyDescent="0.2">
      <c r="B43" s="60"/>
    </row>
  </sheetData>
  <sheetProtection sheet="1" formatCells="0" formatColumns="0" formatRows="0"/>
  <autoFilter ref="A1:TH1" xr:uid="{562C6DCA-CC42-3044-B5F7-4065DAFFC028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4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sortState xmlns:xlrd2="http://schemas.microsoft.com/office/spreadsheetml/2017/richdata2" ref="A4:TH25">
      <sortCondition descending="1" ref="F1:F26"/>
    </sortState>
  </autoFilter>
  <mergeCells count="129">
    <mergeCell ref="SA2:SD2"/>
    <mergeCell ref="SM2:SP2"/>
    <mergeCell ref="SQ2:ST2"/>
    <mergeCell ref="SU2:SX2"/>
    <mergeCell ref="SY2:TB2"/>
    <mergeCell ref="QU2:QX2"/>
    <mergeCell ref="QY2:RB2"/>
    <mergeCell ref="RK2:RN2"/>
    <mergeCell ref="RO2:RR2"/>
    <mergeCell ref="RS2:RV2"/>
    <mergeCell ref="RW2:RZ2"/>
    <mergeCell ref="PO2:PR2"/>
    <mergeCell ref="PS2:PV2"/>
    <mergeCell ref="PW2:PZ2"/>
    <mergeCell ref="QI2:QL2"/>
    <mergeCell ref="QM2:QP2"/>
    <mergeCell ref="QQ2:QT2"/>
    <mergeCell ref="OI2:OL2"/>
    <mergeCell ref="OM2:OP2"/>
    <mergeCell ref="OQ2:OT2"/>
    <mergeCell ref="OU2:OX2"/>
    <mergeCell ref="PG2:PJ2"/>
    <mergeCell ref="PK2:PN2"/>
    <mergeCell ref="NC2:NF2"/>
    <mergeCell ref="NG2:NJ2"/>
    <mergeCell ref="NK2:NN2"/>
    <mergeCell ref="NO2:NR2"/>
    <mergeCell ref="NS2:NV2"/>
    <mergeCell ref="OE2:OH2"/>
    <mergeCell ref="LO2:LR2"/>
    <mergeCell ref="MA2:MD2"/>
    <mergeCell ref="ME2:MH2"/>
    <mergeCell ref="MI2:ML2"/>
    <mergeCell ref="MM2:MP2"/>
    <mergeCell ref="MQ2:MT2"/>
    <mergeCell ref="KI2:KL2"/>
    <mergeCell ref="KM2:KP2"/>
    <mergeCell ref="KY2:LB2"/>
    <mergeCell ref="LC2:LF2"/>
    <mergeCell ref="LG2:LJ2"/>
    <mergeCell ref="LK2:LN2"/>
    <mergeCell ref="JC2:JF2"/>
    <mergeCell ref="JG2:JJ2"/>
    <mergeCell ref="JK2:JN2"/>
    <mergeCell ref="JW2:JZ2"/>
    <mergeCell ref="KA2:KD2"/>
    <mergeCell ref="KE2:KH2"/>
    <mergeCell ref="HW2:HZ2"/>
    <mergeCell ref="IA2:ID2"/>
    <mergeCell ref="IE2:IH2"/>
    <mergeCell ref="II2:IL2"/>
    <mergeCell ref="IU2:IX2"/>
    <mergeCell ref="IY2:JB2"/>
    <mergeCell ref="GQ2:GT2"/>
    <mergeCell ref="GU2:GX2"/>
    <mergeCell ref="GY2:HB2"/>
    <mergeCell ref="HC2:HF2"/>
    <mergeCell ref="HG2:HJ2"/>
    <mergeCell ref="HS2:HV2"/>
    <mergeCell ref="FC2:FF2"/>
    <mergeCell ref="FO2:FR2"/>
    <mergeCell ref="FS2:FV2"/>
    <mergeCell ref="FW2:FZ2"/>
    <mergeCell ref="GA2:GD2"/>
    <mergeCell ref="GE2:GH2"/>
    <mergeCell ref="DW2:DZ2"/>
    <mergeCell ref="EA2:ED2"/>
    <mergeCell ref="EM2:EP2"/>
    <mergeCell ref="EQ2:ET2"/>
    <mergeCell ref="EU2:EX2"/>
    <mergeCell ref="EY2:FB2"/>
    <mergeCell ref="RK1:SL1"/>
    <mergeCell ref="SM1:TH1"/>
    <mergeCell ref="S2:V2"/>
    <mergeCell ref="W2:Z2"/>
    <mergeCell ref="AA2:AD2"/>
    <mergeCell ref="AE2:AH2"/>
    <mergeCell ref="AO2:AR2"/>
    <mergeCell ref="AS2:AV2"/>
    <mergeCell ref="AW2:AZ2"/>
    <mergeCell ref="BA2:BD2"/>
    <mergeCell ref="KY1:LZ1"/>
    <mergeCell ref="MA1:NB1"/>
    <mergeCell ref="NC1:OD1"/>
    <mergeCell ref="OE1:PF1"/>
    <mergeCell ref="PG1:QH1"/>
    <mergeCell ref="QI1:RJ1"/>
    <mergeCell ref="EM1:FN1"/>
    <mergeCell ref="FO1:GP1"/>
    <mergeCell ref="GQ1:HR1"/>
    <mergeCell ref="HS1:IT1"/>
    <mergeCell ref="IU1:JV1"/>
    <mergeCell ref="JW1:KX1"/>
    <mergeCell ref="S1:AN1"/>
    <mergeCell ref="AO1:BJ1"/>
    <mergeCell ref="BK1:CF1"/>
    <mergeCell ref="CG1:CH1"/>
    <mergeCell ref="CI1:DJ1"/>
    <mergeCell ref="DK1:EL1"/>
    <mergeCell ref="M1:M3"/>
    <mergeCell ref="N1:N3"/>
    <mergeCell ref="O1:O3"/>
    <mergeCell ref="P1:P3"/>
    <mergeCell ref="Q1:Q3"/>
    <mergeCell ref="R1:R3"/>
    <mergeCell ref="CQ2:CT2"/>
    <mergeCell ref="CU2:CX2"/>
    <mergeCell ref="CY2:DB2"/>
    <mergeCell ref="DK2:DN2"/>
    <mergeCell ref="DO2:DR2"/>
    <mergeCell ref="DS2:DV2"/>
    <mergeCell ref="BK2:BN2"/>
    <mergeCell ref="BO2:BR2"/>
    <mergeCell ref="BS2:BV2"/>
    <mergeCell ref="BW2:BZ2"/>
    <mergeCell ref="CI2:CL2"/>
    <mergeCell ref="CM2:CP2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</mergeCells>
  <conditionalFormatting sqref="A4:A1048576">
    <cfRule type="expression" dxfId="40" priority="40" stopIfTrue="1">
      <formula>IF(A4&gt;8,1,0)</formula>
    </cfRule>
    <cfRule type="expression" dxfId="39" priority="41" stopIfTrue="1">
      <formula>AND(G4="P",F4="")</formula>
    </cfRule>
  </conditionalFormatting>
  <conditionalFormatting sqref="H1:H1048576">
    <cfRule type="containsText" dxfId="38" priority="35" stopIfTrue="1" operator="containsText" text="National Team">
      <formula>NOT(ISERROR(SEARCH("National Team",H1)))</formula>
    </cfRule>
    <cfRule type="containsText" dxfId="37" priority="36" stopIfTrue="1" operator="containsText" text="Worlds Team">
      <formula>NOT(ISERROR(SEARCH("Worlds Team",H1)))</formula>
    </cfRule>
    <cfRule type="containsText" dxfId="36" priority="37" stopIfTrue="1" operator="containsText" text="Excellence">
      <formula>NOT(ISERROR(SEARCH("Excellence",H1)))</formula>
    </cfRule>
    <cfRule type="containsText" dxfId="35" priority="38" stopIfTrue="1" operator="containsText" text="Merit">
      <formula>NOT(ISERROR(SEARCH("Merit",H1)))</formula>
    </cfRule>
    <cfRule type="containsText" dxfId="34" priority="39" stopIfTrue="1" operator="containsText" text="No DD">
      <formula>NOT(ISERROR(SEARCH("No DD",H1)))</formula>
    </cfRule>
  </conditionalFormatting>
  <conditionalFormatting sqref="DD1:DD1048576 EF1:EF1048576 FH1:FH1048576 GJ1:GJ1048576 HL1:HL1048576 IN1:IN1048576 JP1:JP1048576 KR1:KR1048576 LT1:LT1048576 MV1:MV1048576 NX1:NX1048576 OZ1:OZ1048576 QB1:QB1048576 RD1:RD1048576 SF1:SF1048576">
    <cfRule type="cellIs" dxfId="33" priority="31" stopIfTrue="1" operator="between">
      <formula>DJ$32-0.00001</formula>
      <formula>DJ$33-0.00001</formula>
    </cfRule>
    <cfRule type="cellIs" dxfId="32" priority="32" stopIfTrue="1" operator="between">
      <formula>DJ$33-0.00001</formula>
      <formula>DJ$34-0.00001</formula>
    </cfRule>
    <cfRule type="cellIs" dxfId="31" priority="33" stopIfTrue="1" operator="between">
      <formula>DJ$34-0.00001</formula>
      <formula>DJ$35-0.00001</formula>
    </cfRule>
    <cfRule type="cellIs" dxfId="30" priority="34" stopIfTrue="1" operator="between">
      <formula>DJ$35-0.00001</formula>
      <formula>1000</formula>
    </cfRule>
  </conditionalFormatting>
  <conditionalFormatting sqref="DH1:DH1048576 EJ1:EJ1048576 FL1:FL1048576 GN1:GN1048576 HP1:HP1048576 IR1:IR1048576 JT1:JT1048576 KV1:KV1048576 LX1:LX1048576 MZ1:MZ1048576 OB1:OB1048576 PD1:PD1048576 RH1:RH1048576 QF1:QF1048576 SJ1:SJ1048576">
    <cfRule type="cellIs" dxfId="29" priority="27" stopIfTrue="1" operator="between">
      <formula>DJ$28-0.00001</formula>
      <formula>DJ$29-0.00001</formula>
    </cfRule>
    <cfRule type="cellIs" dxfId="28" priority="28" stopIfTrue="1" operator="between">
      <formula>DJ$29-0.00001</formula>
      <formula>1000</formula>
    </cfRule>
    <cfRule type="cellIs" dxfId="27" priority="29" stopIfTrue="1" operator="between">
      <formula>1000</formula>
      <formula>2000</formula>
    </cfRule>
    <cfRule type="cellIs" dxfId="26" priority="30" stopIfTrue="1" operator="between">
      <formula>2000</formula>
      <formula>3000</formula>
    </cfRule>
  </conditionalFormatting>
  <conditionalFormatting sqref="AJ1:AJ1048576 BF1:BF1048576 CB1:CB1048576">
    <cfRule type="cellIs" dxfId="25" priority="23" stopIfTrue="1" operator="between">
      <formula>AN$28-0.00001</formula>
      <formula>AN$29-0.00001</formula>
    </cfRule>
    <cfRule type="cellIs" dxfId="24" priority="24" stopIfTrue="1" operator="between">
      <formula>AN$29-0.00001</formula>
      <formula>AN$30-0.00001</formula>
    </cfRule>
    <cfRule type="cellIs" dxfId="23" priority="25" stopIfTrue="1" operator="between">
      <formula>AN$30-0.00001</formula>
      <formula>AN$31-0.00001</formula>
    </cfRule>
    <cfRule type="cellIs" dxfId="22" priority="26" stopIfTrue="1" operator="between">
      <formula>AN$31-0.00001</formula>
      <formula>1000</formula>
    </cfRule>
  </conditionalFormatting>
  <conditionalFormatting sqref="AL1:AL1048576 BH1:BH1048576 CD1:CD1048576">
    <cfRule type="cellIs" dxfId="21" priority="19" stopIfTrue="1" operator="between">
      <formula>AN$28-0.00001</formula>
      <formula>AN$29-0.00001</formula>
    </cfRule>
    <cfRule type="cellIs" dxfId="20" priority="20" stopIfTrue="1" operator="between">
      <formula>AN$29-0.00001</formula>
      <formula>AN$30-0.00001</formula>
    </cfRule>
    <cfRule type="cellIs" dxfId="19" priority="21" stopIfTrue="1" operator="between">
      <formula>AN$30-0.00001</formula>
      <formula>AN$31-0.00001</formula>
    </cfRule>
    <cfRule type="cellIs" dxfId="18" priority="22" stopIfTrue="1" operator="between">
      <formula>AN$31-0.00001</formula>
      <formula>1000</formula>
    </cfRule>
  </conditionalFormatting>
  <conditionalFormatting sqref="AK1:AK1048576 BG1:BG1048576 CC1:CC1048576">
    <cfRule type="cellIs" dxfId="17" priority="15" stopIfTrue="1" operator="between">
      <formula>AN$32-0.00001</formula>
      <formula>AN$33-0.00001</formula>
    </cfRule>
    <cfRule type="cellIs" dxfId="16" priority="16" stopIfTrue="1" operator="between">
      <formula>AN$33-0.00001</formula>
      <formula>AN$34-0.00001</formula>
    </cfRule>
    <cfRule type="cellIs" dxfId="15" priority="17" stopIfTrue="1" operator="between">
      <formula>AN$34-0.00001</formula>
      <formula>AN$35-0.00001</formula>
    </cfRule>
    <cfRule type="cellIs" dxfId="14" priority="18" stopIfTrue="1" operator="between">
      <formula>AN$35-0.00001</formula>
      <formula>1000</formula>
    </cfRule>
  </conditionalFormatting>
  <conditionalFormatting sqref="DC1:DC1048576 EE1:EE1048576 FG1:FG1048576 GI1:GI1048576 HK1:HK1048576 IM1:IM1048576 JO1:JO1048576 KQ1:KQ1048576 LS1:LS1048576 MU1:MU1048576 NW1:NW1048576 OY1:OY1048576 QA1:QA35 RC1:RC35 SE1:SE35">
    <cfRule type="cellIs" dxfId="13" priority="11" stopIfTrue="1" operator="between">
      <formula>DJ$28-0.00001</formula>
      <formula>DJ$29-0.00001</formula>
    </cfRule>
    <cfRule type="cellIs" dxfId="12" priority="12" stopIfTrue="1" operator="between">
      <formula>DJ$29-0.00001</formula>
      <formula>1000</formula>
    </cfRule>
    <cfRule type="cellIs" dxfId="11" priority="13" stopIfTrue="1" operator="between">
      <formula>1000</formula>
      <formula>2000</formula>
    </cfRule>
    <cfRule type="cellIs" dxfId="10" priority="14" stopIfTrue="1" operator="between">
      <formula>2000</formula>
      <formula>3000</formula>
    </cfRule>
  </conditionalFormatting>
  <conditionalFormatting sqref="AM1:AM1048576 BI1:BI1048576 CE1:CE1048576 DI1:DI1048576 EK1:EK1048576 FM1:FM1048576 GO1:GO1048576 HQ1:HQ1048576 IS1:IS1048576 JU1:JU1048576 KW1:KW1048576 LY1:LY1048576 NA1:NA1048576 OC1:OC1048576 PE1:PE1048576 RI1:RI1048576 QG1:QG1048576 SK1:SK1048576">
    <cfRule type="cellIs" dxfId="9" priority="7" stopIfTrue="1" operator="between">
      <formula>AN$32-0.00001</formula>
      <formula>AN$33-0.00001</formula>
    </cfRule>
    <cfRule type="cellIs" dxfId="8" priority="8" stopIfTrue="1" operator="between">
      <formula>AN$33-0.00001</formula>
      <formula>AN$34-0.00001</formula>
    </cfRule>
    <cfRule type="cellIs" dxfId="7" priority="9" stopIfTrue="1" operator="between">
      <formula>AN$34-0.00001</formula>
      <formula>AN$35-0.00001</formula>
    </cfRule>
    <cfRule type="cellIs" dxfId="6" priority="10" stopIfTrue="1" operator="between">
      <formula>AN$35-0.00001</formula>
      <formula>1000</formula>
    </cfRule>
  </conditionalFormatting>
  <conditionalFormatting sqref="S4:AN25">
    <cfRule type="expression" dxfId="5" priority="6" stopIfTrue="1">
      <formula>IF($AI4&lt;&gt;"",1,0)</formula>
    </cfRule>
  </conditionalFormatting>
  <conditionalFormatting sqref="AO4:BJ25">
    <cfRule type="expression" dxfId="4" priority="5" stopIfTrue="1">
      <formula>IF($BE4&lt;&gt;"",1,0)</formula>
    </cfRule>
  </conditionalFormatting>
  <conditionalFormatting sqref="O1:O1048576 K1:K1048576 M1:M1048576">
    <cfRule type="expression" dxfId="3" priority="2" stopIfTrue="1">
      <formula>IF(K1=$BK$1,1,0)</formula>
    </cfRule>
    <cfRule type="expression" dxfId="2" priority="3" stopIfTrue="1">
      <formula>IF(K1=$AO$1,1,0)</formula>
    </cfRule>
    <cfRule type="expression" dxfId="1" priority="4" stopIfTrue="1">
      <formula>IF(K1=$S$1,1,0)</formula>
    </cfRule>
  </conditionalFormatting>
  <conditionalFormatting sqref="BK4:CF25">
    <cfRule type="expression" dxfId="0" priority="1" stopIfTrue="1">
      <formula>IF($CA4&lt;&gt;"",1,0)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Info</vt:lpstr>
      <vt:lpstr>TRA-M</vt:lpstr>
      <vt:lpstr>TRA-W</vt:lpstr>
      <vt:lpstr>SYN-M</vt:lpstr>
      <vt:lpstr>SYN-W</vt:lpstr>
      <vt:lpstr>SYN-X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2025-11-23T03:56:45Z</dcterms:modified>
</cp:coreProperties>
</file>